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0" documentId="13_ncr:1_{9F147A6C-20BD-2C41-AC40-6C202B88784B}" xr6:coauthVersionLast="47" xr6:coauthVersionMax="47" xr10:uidLastSave="{00000000-0000-0000-0000-000000000000}"/>
  <bookViews>
    <workbookView xWindow="0" yWindow="0" windowWidth="57600" windowHeight="32400" xr2:uid="{C232C93C-53EC-3345-BC7B-6F53AB15985E}"/>
  </bookViews>
  <sheets>
    <sheet name="WL No Intervention" sheetId="13" r:id="rId1"/>
    <sheet name="WL Premium No Intervention" sheetId="1" r:id="rId2"/>
    <sheet name="VBA Code 6" sheetId="2" r:id="rId3"/>
    <sheet name="VLRWL Intervention" sheetId="3" r:id="rId4"/>
    <sheet name="VLRWL Premium Intervention" sheetId="4" r:id="rId5"/>
    <sheet name="VBA Code 7" sheetId="5" r:id="rId6"/>
    <sheet name="LRWL Intervention" sheetId="6" r:id="rId7"/>
    <sheet name="LRWL Premium Intervention" sheetId="7" r:id="rId8"/>
    <sheet name="VBA Code 8" sheetId="8" r:id="rId9"/>
    <sheet name="MRWL Intervention" sheetId="9" r:id="rId10"/>
    <sheet name="MRWL Premium Intervention" sheetId="10" r:id="rId11"/>
    <sheet name="HRWL Intervention" sheetId="11" r:id="rId12"/>
    <sheet name="HRWL Premium Intervention" sheetId="12" r:id="rId13"/>
  </sheets>
  <externalReferences>
    <externalReference r:id="rId14"/>
  </externalReferences>
  <definedNames>
    <definedName name="solver_adj" localSheetId="11" hidden="1">'HRWL Intervention'!$H$1883</definedName>
    <definedName name="solver_adj" localSheetId="6" hidden="1">'LRWL Intervention'!$H$1883</definedName>
    <definedName name="solver_adj" localSheetId="7" hidden="1">'LRWL Premium Intervention'!$H$3</definedName>
    <definedName name="solver_adj" localSheetId="9" hidden="1">'MRWL Intervention'!$H$1479</definedName>
    <definedName name="solver_adj" localSheetId="10" hidden="1">'MRWL Premium Intervention'!$H$3</definedName>
    <definedName name="solver_adj" localSheetId="3" hidden="1">'VLRWL Intervention'!$H$1883</definedName>
    <definedName name="solver_adj" localSheetId="0" hidden="1">'WL No Intervention'!$H$401</definedName>
    <definedName name="solver_cvg" localSheetId="11" hidden="1">0.0001</definedName>
    <definedName name="solver_cvg" localSheetId="6" hidden="1">0.0001</definedName>
    <definedName name="solver_cvg" localSheetId="9" hidden="1">0.0001</definedName>
    <definedName name="solver_cvg" localSheetId="3" hidden="1">0.0001</definedName>
    <definedName name="solver_cvg" localSheetId="0" hidden="1">0.0001</definedName>
    <definedName name="solver_drv" localSheetId="11" hidden="1">1</definedName>
    <definedName name="solver_drv" localSheetId="6" hidden="1">1</definedName>
    <definedName name="solver_drv" localSheetId="9" hidden="1">1</definedName>
    <definedName name="solver_drv" localSheetId="3" hidden="1">1</definedName>
    <definedName name="solver_drv" localSheetId="0" hidden="1">1</definedName>
    <definedName name="solver_eng" localSheetId="11" hidden="1">1</definedName>
    <definedName name="solver_eng" localSheetId="6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3" hidden="1">1</definedName>
    <definedName name="solver_eng" localSheetId="0" hidden="1">1</definedName>
    <definedName name="solver_itr" localSheetId="11" hidden="1">2147483647</definedName>
    <definedName name="solver_itr" localSheetId="6" hidden="1">2147483647</definedName>
    <definedName name="solver_itr" localSheetId="9" hidden="1">2147483647</definedName>
    <definedName name="solver_itr" localSheetId="3" hidden="1">2147483647</definedName>
    <definedName name="solver_itr" localSheetId="0" hidden="1">2147483647</definedName>
    <definedName name="solver_lin" localSheetId="11" hidden="1">2</definedName>
    <definedName name="solver_lin" localSheetId="6" hidden="1">2</definedName>
    <definedName name="solver_lin" localSheetId="7" hidden="1">2</definedName>
    <definedName name="solver_lin" localSheetId="9" hidden="1">2</definedName>
    <definedName name="solver_lin" localSheetId="10" hidden="1">2</definedName>
    <definedName name="solver_lin" localSheetId="3" hidden="1">2</definedName>
    <definedName name="solver_lin" localSheetId="0" hidden="1">2</definedName>
    <definedName name="solver_mip" localSheetId="11" hidden="1">2147483647</definedName>
    <definedName name="solver_mip" localSheetId="6" hidden="1">2147483647</definedName>
    <definedName name="solver_mip" localSheetId="9" hidden="1">2147483647</definedName>
    <definedName name="solver_mip" localSheetId="3" hidden="1">2147483647</definedName>
    <definedName name="solver_mip" localSheetId="0" hidden="1">2147483647</definedName>
    <definedName name="solver_mni" localSheetId="11" hidden="1">30</definedName>
    <definedName name="solver_mni" localSheetId="6" hidden="1">30</definedName>
    <definedName name="solver_mni" localSheetId="9" hidden="1">30</definedName>
    <definedName name="solver_mni" localSheetId="3" hidden="1">30</definedName>
    <definedName name="solver_mni" localSheetId="0" hidden="1">30</definedName>
    <definedName name="solver_mrt" localSheetId="11" hidden="1">0.075</definedName>
    <definedName name="solver_mrt" localSheetId="6" hidden="1">0.075</definedName>
    <definedName name="solver_mrt" localSheetId="9" hidden="1">0.075</definedName>
    <definedName name="solver_mrt" localSheetId="3" hidden="1">0.075</definedName>
    <definedName name="solver_mrt" localSheetId="0" hidden="1">0.075</definedName>
    <definedName name="solver_msl" localSheetId="11" hidden="1">2</definedName>
    <definedName name="solver_msl" localSheetId="6" hidden="1">2</definedName>
    <definedName name="solver_msl" localSheetId="9" hidden="1">2</definedName>
    <definedName name="solver_msl" localSheetId="3" hidden="1">2</definedName>
    <definedName name="solver_msl" localSheetId="0" hidden="1">2</definedName>
    <definedName name="solver_neg" localSheetId="11" hidden="1">1</definedName>
    <definedName name="solver_neg" localSheetId="6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3" hidden="1">1</definedName>
    <definedName name="solver_neg" localSheetId="0" hidden="1">1</definedName>
    <definedName name="solver_nod" localSheetId="11" hidden="1">2147483647</definedName>
    <definedName name="solver_nod" localSheetId="6" hidden="1">2147483647</definedName>
    <definedName name="solver_nod" localSheetId="9" hidden="1">2147483647</definedName>
    <definedName name="solver_nod" localSheetId="3" hidden="1">2147483647</definedName>
    <definedName name="solver_nod" localSheetId="0" hidden="1">2147483647</definedName>
    <definedName name="solver_num" localSheetId="11" hidden="1">0</definedName>
    <definedName name="solver_num" localSheetId="6" hidden="1">0</definedName>
    <definedName name="solver_num" localSheetId="7" hidden="1">0</definedName>
    <definedName name="solver_num" localSheetId="9" hidden="1">0</definedName>
    <definedName name="solver_num" localSheetId="10" hidden="1">0</definedName>
    <definedName name="solver_num" localSheetId="3" hidden="1">0</definedName>
    <definedName name="solver_num" localSheetId="0" hidden="1">0</definedName>
    <definedName name="solver_opt" localSheetId="11" hidden="1">'HRWL Intervention'!$AG$1886</definedName>
    <definedName name="solver_opt" localSheetId="6" hidden="1">'LRWL Intervention'!$AG$1886</definedName>
    <definedName name="solver_opt" localSheetId="7" hidden="1">'LRWL Premium Intervention'!$AO$6</definedName>
    <definedName name="solver_opt" localSheetId="9" hidden="1">'MRWL Intervention'!$AG$1482</definedName>
    <definedName name="solver_opt" localSheetId="10" hidden="1">'MRWL Premium Intervention'!$AO$6</definedName>
    <definedName name="solver_opt" localSheetId="3" hidden="1">'VLRWL Intervention'!$AG$1886</definedName>
    <definedName name="solver_opt" localSheetId="0" hidden="1">'WL No Intervention'!$AG$404</definedName>
    <definedName name="solver_pre" localSheetId="11" hidden="1">0.000001</definedName>
    <definedName name="solver_pre" localSheetId="6" hidden="1">0.000001</definedName>
    <definedName name="solver_pre" localSheetId="9" hidden="1">0.000001</definedName>
    <definedName name="solver_pre" localSheetId="3" hidden="1">0.000001</definedName>
    <definedName name="solver_pre" localSheetId="0" hidden="1">0.000001</definedName>
    <definedName name="solver_rbv" localSheetId="11" hidden="1">1</definedName>
    <definedName name="solver_rbv" localSheetId="6" hidden="1">1</definedName>
    <definedName name="solver_rbv" localSheetId="9" hidden="1">1</definedName>
    <definedName name="solver_rbv" localSheetId="3" hidden="1">1</definedName>
    <definedName name="solver_rbv" localSheetId="0" hidden="1">1</definedName>
    <definedName name="solver_rlx" localSheetId="11" hidden="1">2</definedName>
    <definedName name="solver_rlx" localSheetId="6" hidden="1">2</definedName>
    <definedName name="solver_rlx" localSheetId="9" hidden="1">2</definedName>
    <definedName name="solver_rlx" localSheetId="3" hidden="1">2</definedName>
    <definedName name="solver_rlx" localSheetId="0" hidden="1">2</definedName>
    <definedName name="solver_rsd" localSheetId="11" hidden="1">0</definedName>
    <definedName name="solver_rsd" localSheetId="6" hidden="1">0</definedName>
    <definedName name="solver_rsd" localSheetId="9" hidden="1">0</definedName>
    <definedName name="solver_rsd" localSheetId="3" hidden="1">0</definedName>
    <definedName name="solver_rsd" localSheetId="0" hidden="1">0</definedName>
    <definedName name="solver_scl" localSheetId="11" hidden="1">1</definedName>
    <definedName name="solver_scl" localSheetId="6" hidden="1">1</definedName>
    <definedName name="solver_scl" localSheetId="9" hidden="1">1</definedName>
    <definedName name="solver_scl" localSheetId="3" hidden="1">1</definedName>
    <definedName name="solver_scl" localSheetId="0" hidden="1">1</definedName>
    <definedName name="solver_sho" localSheetId="11" hidden="1">2</definedName>
    <definedName name="solver_sho" localSheetId="6" hidden="1">2</definedName>
    <definedName name="solver_sho" localSheetId="9" hidden="1">2</definedName>
    <definedName name="solver_sho" localSheetId="3" hidden="1">2</definedName>
    <definedName name="solver_sho" localSheetId="0" hidden="1">2</definedName>
    <definedName name="solver_ssz" localSheetId="11" hidden="1">100</definedName>
    <definedName name="solver_ssz" localSheetId="6" hidden="1">100</definedName>
    <definedName name="solver_ssz" localSheetId="9" hidden="1">100</definedName>
    <definedName name="solver_ssz" localSheetId="3" hidden="1">100</definedName>
    <definedName name="solver_ssz" localSheetId="0" hidden="1">100</definedName>
    <definedName name="solver_tim" localSheetId="11" hidden="1">2147483647</definedName>
    <definedName name="solver_tim" localSheetId="6" hidden="1">2147483647</definedName>
    <definedName name="solver_tim" localSheetId="9" hidden="1">2147483647</definedName>
    <definedName name="solver_tim" localSheetId="3" hidden="1">2147483647</definedName>
    <definedName name="solver_tim" localSheetId="0" hidden="1">2147483647</definedName>
    <definedName name="solver_tol" localSheetId="11" hidden="1">0.01</definedName>
    <definedName name="solver_tol" localSheetId="6" hidden="1">0.01</definedName>
    <definedName name="solver_tol" localSheetId="9" hidden="1">0.01</definedName>
    <definedName name="solver_tol" localSheetId="3" hidden="1">0.01</definedName>
    <definedName name="solver_tol" localSheetId="0" hidden="1">0.01</definedName>
    <definedName name="solver_typ" localSheetId="11" hidden="1">3</definedName>
    <definedName name="solver_typ" localSheetId="6" hidden="1">3</definedName>
    <definedName name="solver_typ" localSheetId="7" hidden="1">3</definedName>
    <definedName name="solver_typ" localSheetId="9" hidden="1">3</definedName>
    <definedName name="solver_typ" localSheetId="10" hidden="1">3</definedName>
    <definedName name="solver_typ" localSheetId="3" hidden="1">3</definedName>
    <definedName name="solver_typ" localSheetId="0" hidden="1">3</definedName>
    <definedName name="solver_val" localSheetId="11" hidden="1">0.1</definedName>
    <definedName name="solver_val" localSheetId="6" hidden="1">0.1</definedName>
    <definedName name="solver_val" localSheetId="7" hidden="1">0.1</definedName>
    <definedName name="solver_val" localSheetId="9" hidden="1">0.1</definedName>
    <definedName name="solver_val" localSheetId="10" hidden="1">0.1</definedName>
    <definedName name="solver_val" localSheetId="3" hidden="1">0.1</definedName>
    <definedName name="solver_val" localSheetId="0" hidden="1">0.1</definedName>
    <definedName name="solver_ver" localSheetId="11" hidden="1">2</definedName>
    <definedName name="solver_ver" localSheetId="6" hidden="1">2</definedName>
    <definedName name="solver_ver" localSheetId="7" hidden="1">2</definedName>
    <definedName name="solver_ver" localSheetId="9" hidden="1">2</definedName>
    <definedName name="solver_ver" localSheetId="10" hidden="1">2</definedName>
    <definedName name="solver_ver" localSheetId="3" hidden="1">2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9" i="13" l="1"/>
  <c r="L10" i="13"/>
  <c r="C15" i="13"/>
  <c r="C14" i="13"/>
  <c r="B25" i="11" l="1"/>
  <c r="B24" i="11"/>
  <c r="B22" i="11"/>
  <c r="B25" i="9"/>
  <c r="B24" i="9"/>
  <c r="B22" i="9"/>
  <c r="B25" i="6"/>
  <c r="B24" i="6"/>
  <c r="B22" i="6"/>
  <c r="B25" i="3"/>
  <c r="B24" i="3"/>
  <c r="B22" i="3"/>
  <c r="D1887" i="11" l="1"/>
  <c r="D1752" i="11"/>
  <c r="D1618" i="11"/>
  <c r="D1483" i="11"/>
  <c r="D1349" i="11"/>
  <c r="D1216" i="11"/>
  <c r="D1081" i="11"/>
  <c r="D946" i="11"/>
  <c r="D808" i="11"/>
  <c r="D675" i="11"/>
  <c r="D540" i="11"/>
  <c r="D405" i="11"/>
  <c r="D272" i="11"/>
  <c r="D138" i="11"/>
  <c r="D7" i="11"/>
  <c r="D1887" i="9"/>
  <c r="D1752" i="9"/>
  <c r="D1618" i="9"/>
  <c r="D1483" i="9"/>
  <c r="D1349" i="9"/>
  <c r="D1216" i="9"/>
  <c r="D1081" i="9"/>
  <c r="D946" i="9"/>
  <c r="D808" i="9"/>
  <c r="D675" i="9"/>
  <c r="D540" i="9"/>
  <c r="D405" i="9"/>
  <c r="D272" i="9"/>
  <c r="D138" i="9"/>
  <c r="D7" i="9"/>
  <c r="D1887" i="6"/>
  <c r="D1752" i="6"/>
  <c r="D1618" i="6"/>
  <c r="D1483" i="6"/>
  <c r="D1349" i="6"/>
  <c r="D1216" i="6"/>
  <c r="D1081" i="6"/>
  <c r="D946" i="6"/>
  <c r="D808" i="6"/>
  <c r="D675" i="6"/>
  <c r="D540" i="6"/>
  <c r="D405" i="6"/>
  <c r="D272" i="6"/>
  <c r="D138" i="6"/>
  <c r="D7" i="6"/>
  <c r="D1887" i="3"/>
  <c r="D1752" i="3"/>
  <c r="D1618" i="3"/>
  <c r="D1483" i="3"/>
  <c r="D1349" i="3"/>
  <c r="D1216" i="3"/>
  <c r="D1081" i="3"/>
  <c r="D946" i="3"/>
  <c r="D808" i="3"/>
  <c r="D675" i="3"/>
  <c r="D540" i="3"/>
  <c r="D405" i="3"/>
  <c r="D272" i="3"/>
  <c r="D138" i="3"/>
  <c r="D7" i="3"/>
  <c r="D405" i="13"/>
  <c r="D272" i="13"/>
  <c r="D138" i="13"/>
  <c r="D7" i="13"/>
  <c r="J1480" i="11" l="1"/>
  <c r="J1480" i="9"/>
  <c r="J1480" i="6"/>
  <c r="K1480" i="6" s="1"/>
  <c r="J1480" i="3"/>
  <c r="J4" i="13"/>
  <c r="K4" i="13" s="1"/>
  <c r="M4" i="13"/>
  <c r="T4" i="13"/>
  <c r="H5" i="13"/>
  <c r="I5" i="13" s="1"/>
  <c r="O5" i="13" s="1"/>
  <c r="M5" i="13"/>
  <c r="K6" i="13"/>
  <c r="M6" i="13"/>
  <c r="X133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L4" i="13"/>
  <c r="K14" i="13"/>
  <c r="M14" i="13"/>
  <c r="L16" i="13"/>
  <c r="K15" i="13"/>
  <c r="M15" i="13"/>
  <c r="K16" i="13"/>
  <c r="M16" i="13"/>
  <c r="K17" i="13"/>
  <c r="M17" i="13"/>
  <c r="K18" i="13"/>
  <c r="M18" i="13"/>
  <c r="K19" i="13"/>
  <c r="M19" i="13"/>
  <c r="K20" i="13"/>
  <c r="M20" i="13"/>
  <c r="K21" i="13"/>
  <c r="M21" i="13"/>
  <c r="K22" i="13"/>
  <c r="M22" i="13"/>
  <c r="K23" i="13"/>
  <c r="M23" i="13"/>
  <c r="K24" i="13"/>
  <c r="M24" i="13"/>
  <c r="K25" i="13"/>
  <c r="M25" i="13"/>
  <c r="K26" i="13"/>
  <c r="M26" i="13"/>
  <c r="K27" i="13"/>
  <c r="M27" i="13"/>
  <c r="K28" i="13"/>
  <c r="M28" i="13"/>
  <c r="K29" i="13"/>
  <c r="M29" i="13"/>
  <c r="K30" i="13"/>
  <c r="M30" i="13"/>
  <c r="K31" i="13"/>
  <c r="M31" i="13"/>
  <c r="K32" i="13"/>
  <c r="M32" i="13"/>
  <c r="K33" i="13"/>
  <c r="M33" i="13"/>
  <c r="K34" i="13"/>
  <c r="M34" i="13"/>
  <c r="K35" i="13"/>
  <c r="M35" i="13"/>
  <c r="K36" i="13"/>
  <c r="M36" i="13"/>
  <c r="K37" i="13"/>
  <c r="M37" i="13"/>
  <c r="K38" i="13"/>
  <c r="M38" i="13"/>
  <c r="K39" i="13"/>
  <c r="M39" i="13"/>
  <c r="K40" i="13"/>
  <c r="M40" i="13"/>
  <c r="K41" i="13"/>
  <c r="M41" i="13"/>
  <c r="K42" i="13"/>
  <c r="M42" i="13"/>
  <c r="K43" i="13"/>
  <c r="M43" i="13"/>
  <c r="K44" i="13"/>
  <c r="M44" i="13"/>
  <c r="K45" i="13"/>
  <c r="M45" i="13"/>
  <c r="K46" i="13"/>
  <c r="M46" i="13"/>
  <c r="K47" i="13"/>
  <c r="M47" i="13"/>
  <c r="K48" i="13"/>
  <c r="M48" i="13"/>
  <c r="K49" i="13"/>
  <c r="M49" i="13"/>
  <c r="K50" i="13"/>
  <c r="M50" i="13"/>
  <c r="K51" i="13"/>
  <c r="M51" i="13"/>
  <c r="K52" i="13"/>
  <c r="M52" i="13"/>
  <c r="K53" i="13"/>
  <c r="M53" i="13"/>
  <c r="K54" i="13"/>
  <c r="M54" i="13"/>
  <c r="K55" i="13"/>
  <c r="M55" i="13"/>
  <c r="K56" i="13"/>
  <c r="M56" i="13"/>
  <c r="K57" i="13"/>
  <c r="M57" i="13"/>
  <c r="K58" i="13"/>
  <c r="M58" i="13"/>
  <c r="K59" i="13"/>
  <c r="M59" i="13"/>
  <c r="K60" i="13"/>
  <c r="M60" i="13"/>
  <c r="K61" i="13"/>
  <c r="M61" i="13"/>
  <c r="K62" i="13"/>
  <c r="M62" i="13"/>
  <c r="K63" i="13"/>
  <c r="M63" i="13"/>
  <c r="K64" i="13"/>
  <c r="M64" i="13"/>
  <c r="K65" i="13"/>
  <c r="M65" i="13"/>
  <c r="K66" i="13"/>
  <c r="M66" i="13"/>
  <c r="K67" i="13"/>
  <c r="M67" i="13"/>
  <c r="K68" i="13"/>
  <c r="M68" i="13"/>
  <c r="K69" i="13"/>
  <c r="M69" i="13"/>
  <c r="K70" i="13"/>
  <c r="M70" i="13"/>
  <c r="K71" i="13"/>
  <c r="M71" i="13"/>
  <c r="K72" i="13"/>
  <c r="M72" i="13"/>
  <c r="K73" i="13"/>
  <c r="M73" i="13"/>
  <c r="K74" i="13"/>
  <c r="M74" i="13"/>
  <c r="K75" i="13"/>
  <c r="M75" i="13"/>
  <c r="K76" i="13"/>
  <c r="M76" i="13"/>
  <c r="K77" i="13"/>
  <c r="M77" i="13"/>
  <c r="K78" i="13"/>
  <c r="M78" i="13"/>
  <c r="K79" i="13"/>
  <c r="M79" i="13"/>
  <c r="K80" i="13"/>
  <c r="M80" i="13"/>
  <c r="K81" i="13"/>
  <c r="M81" i="13"/>
  <c r="K82" i="13"/>
  <c r="M82" i="13"/>
  <c r="K83" i="13"/>
  <c r="M83" i="13"/>
  <c r="K84" i="13"/>
  <c r="M84" i="13"/>
  <c r="K85" i="13"/>
  <c r="M85" i="13"/>
  <c r="K86" i="13"/>
  <c r="M86" i="13"/>
  <c r="K87" i="13"/>
  <c r="M87" i="13"/>
  <c r="K88" i="13"/>
  <c r="M88" i="13"/>
  <c r="K89" i="13"/>
  <c r="M89" i="13"/>
  <c r="K90" i="13"/>
  <c r="M90" i="13"/>
  <c r="K91" i="13"/>
  <c r="M91" i="13"/>
  <c r="K92" i="13"/>
  <c r="M92" i="13"/>
  <c r="K93" i="13"/>
  <c r="M93" i="13"/>
  <c r="K94" i="13"/>
  <c r="M94" i="13"/>
  <c r="K95" i="13"/>
  <c r="M95" i="13"/>
  <c r="K96" i="13"/>
  <c r="M96" i="13"/>
  <c r="K97" i="13"/>
  <c r="M97" i="13"/>
  <c r="K98" i="13"/>
  <c r="M98" i="13"/>
  <c r="K99" i="13"/>
  <c r="M99" i="13"/>
  <c r="K100" i="13"/>
  <c r="M100" i="13"/>
  <c r="K101" i="13"/>
  <c r="M101" i="13"/>
  <c r="K102" i="13"/>
  <c r="M102" i="13"/>
  <c r="K103" i="13"/>
  <c r="M103" i="13"/>
  <c r="K104" i="13"/>
  <c r="M104" i="13"/>
  <c r="K105" i="13"/>
  <c r="M105" i="13"/>
  <c r="K106" i="13"/>
  <c r="M106" i="13"/>
  <c r="K107" i="13"/>
  <c r="M107" i="13"/>
  <c r="K108" i="13"/>
  <c r="M108" i="13"/>
  <c r="K109" i="13"/>
  <c r="M109" i="13"/>
  <c r="K110" i="13"/>
  <c r="M110" i="13"/>
  <c r="K111" i="13"/>
  <c r="M111" i="13"/>
  <c r="K112" i="13"/>
  <c r="M112" i="13"/>
  <c r="K113" i="13"/>
  <c r="M113" i="13"/>
  <c r="K114" i="13"/>
  <c r="M114" i="13"/>
  <c r="K115" i="13"/>
  <c r="M115" i="13"/>
  <c r="K116" i="13"/>
  <c r="M116" i="13"/>
  <c r="K117" i="13"/>
  <c r="M117" i="13"/>
  <c r="K118" i="13"/>
  <c r="M118" i="13"/>
  <c r="K119" i="13"/>
  <c r="M119" i="13"/>
  <c r="K120" i="13"/>
  <c r="M120" i="13"/>
  <c r="K121" i="13"/>
  <c r="M121" i="13"/>
  <c r="K122" i="13"/>
  <c r="M122" i="13"/>
  <c r="K123" i="13"/>
  <c r="M123" i="13"/>
  <c r="K124" i="13"/>
  <c r="M124" i="13"/>
  <c r="X131" i="13"/>
  <c r="J135" i="13"/>
  <c r="K135" i="13" s="1"/>
  <c r="M135" i="13"/>
  <c r="T135" i="13"/>
  <c r="Q136" i="13" s="1"/>
  <c r="H136" i="13"/>
  <c r="I136" i="13" s="1"/>
  <c r="O136" i="13" s="1"/>
  <c r="M136" i="13"/>
  <c r="K137" i="13"/>
  <c r="M137" i="13"/>
  <c r="X264" i="13"/>
  <c r="K138" i="13"/>
  <c r="M138" i="13"/>
  <c r="K139" i="13"/>
  <c r="M139" i="13"/>
  <c r="K140" i="13"/>
  <c r="M140" i="13"/>
  <c r="K141" i="13"/>
  <c r="M141" i="13"/>
  <c r="K142" i="13"/>
  <c r="M142" i="13"/>
  <c r="K143" i="13"/>
  <c r="M143" i="13"/>
  <c r="K144" i="13"/>
  <c r="M144" i="13"/>
  <c r="C145" i="13"/>
  <c r="L135" i="13" s="1"/>
  <c r="K145" i="13"/>
  <c r="M145" i="13"/>
  <c r="C146" i="13"/>
  <c r="L141" i="13" s="1"/>
  <c r="K146" i="13"/>
  <c r="M146" i="13"/>
  <c r="K147" i="13"/>
  <c r="M147" i="13"/>
  <c r="K148" i="13"/>
  <c r="M148" i="13"/>
  <c r="K149" i="13"/>
  <c r="M149" i="13"/>
  <c r="K150" i="13"/>
  <c r="M150" i="13"/>
  <c r="K151" i="13"/>
  <c r="M151" i="13"/>
  <c r="K152" i="13"/>
  <c r="M152" i="13"/>
  <c r="K153" i="13"/>
  <c r="M153" i="13"/>
  <c r="K154" i="13"/>
  <c r="M154" i="13"/>
  <c r="K155" i="13"/>
  <c r="M155" i="13"/>
  <c r="K156" i="13"/>
  <c r="M156" i="13"/>
  <c r="K157" i="13"/>
  <c r="M157" i="13"/>
  <c r="K158" i="13"/>
  <c r="M158" i="13"/>
  <c r="K159" i="13"/>
  <c r="M159" i="13"/>
  <c r="K160" i="13"/>
  <c r="M160" i="13"/>
  <c r="K161" i="13"/>
  <c r="M161" i="13"/>
  <c r="K162" i="13"/>
  <c r="M162" i="13"/>
  <c r="K163" i="13"/>
  <c r="M163" i="13"/>
  <c r="K164" i="13"/>
  <c r="M164" i="13"/>
  <c r="K165" i="13"/>
  <c r="M165" i="13"/>
  <c r="K166" i="13"/>
  <c r="M166" i="13"/>
  <c r="K167" i="13"/>
  <c r="M167" i="13"/>
  <c r="K168" i="13"/>
  <c r="M168" i="13"/>
  <c r="K169" i="13"/>
  <c r="M169" i="13"/>
  <c r="K170" i="13"/>
  <c r="M170" i="13"/>
  <c r="K171" i="13"/>
  <c r="M171" i="13"/>
  <c r="K172" i="13"/>
  <c r="M172" i="13"/>
  <c r="K173" i="13"/>
  <c r="M173" i="13"/>
  <c r="K174" i="13"/>
  <c r="M174" i="13"/>
  <c r="K175" i="13"/>
  <c r="M175" i="13"/>
  <c r="K176" i="13"/>
  <c r="M176" i="13"/>
  <c r="K177" i="13"/>
  <c r="M177" i="13"/>
  <c r="K178" i="13"/>
  <c r="M178" i="13"/>
  <c r="K179" i="13"/>
  <c r="M179" i="13"/>
  <c r="K180" i="13"/>
  <c r="M180" i="13"/>
  <c r="K181" i="13"/>
  <c r="M181" i="13"/>
  <c r="K182" i="13"/>
  <c r="M182" i="13"/>
  <c r="K183" i="13"/>
  <c r="M183" i="13"/>
  <c r="K184" i="13"/>
  <c r="M184" i="13"/>
  <c r="K185" i="13"/>
  <c r="M185" i="13"/>
  <c r="K186" i="13"/>
  <c r="M186" i="13"/>
  <c r="K187" i="13"/>
  <c r="M187" i="13"/>
  <c r="K188" i="13"/>
  <c r="M188" i="13"/>
  <c r="K189" i="13"/>
  <c r="M189" i="13"/>
  <c r="K190" i="13"/>
  <c r="M190" i="13"/>
  <c r="K191" i="13"/>
  <c r="M191" i="13"/>
  <c r="K192" i="13"/>
  <c r="M192" i="13"/>
  <c r="K193" i="13"/>
  <c r="M193" i="13"/>
  <c r="K194" i="13"/>
  <c r="M194" i="13"/>
  <c r="K195" i="13"/>
  <c r="M195" i="13"/>
  <c r="K196" i="13"/>
  <c r="M196" i="13"/>
  <c r="K197" i="13"/>
  <c r="M197" i="13"/>
  <c r="K198" i="13"/>
  <c r="M198" i="13"/>
  <c r="K199" i="13"/>
  <c r="M199" i="13"/>
  <c r="K200" i="13"/>
  <c r="M200" i="13"/>
  <c r="K201" i="13"/>
  <c r="M201" i="13"/>
  <c r="K202" i="13"/>
  <c r="M202" i="13"/>
  <c r="K203" i="13"/>
  <c r="M203" i="13"/>
  <c r="K204" i="13"/>
  <c r="M204" i="13"/>
  <c r="K205" i="13"/>
  <c r="M205" i="13"/>
  <c r="K206" i="13"/>
  <c r="M206" i="13"/>
  <c r="K207" i="13"/>
  <c r="M207" i="13"/>
  <c r="K208" i="13"/>
  <c r="M208" i="13"/>
  <c r="K209" i="13"/>
  <c r="M209" i="13"/>
  <c r="K210" i="13"/>
  <c r="M210" i="13"/>
  <c r="K211" i="13"/>
  <c r="M211" i="13"/>
  <c r="K212" i="13"/>
  <c r="M212" i="13"/>
  <c r="K213" i="13"/>
  <c r="M213" i="13"/>
  <c r="K214" i="13"/>
  <c r="M214" i="13"/>
  <c r="K215" i="13"/>
  <c r="M215" i="13"/>
  <c r="K216" i="13"/>
  <c r="M216" i="13"/>
  <c r="K217" i="13"/>
  <c r="M217" i="13"/>
  <c r="K218" i="13"/>
  <c r="M218" i="13"/>
  <c r="K219" i="13"/>
  <c r="M219" i="13"/>
  <c r="K220" i="13"/>
  <c r="M220" i="13"/>
  <c r="K221" i="13"/>
  <c r="M221" i="13"/>
  <c r="K222" i="13"/>
  <c r="M222" i="13"/>
  <c r="K223" i="13"/>
  <c r="M223" i="13"/>
  <c r="K224" i="13"/>
  <c r="M224" i="13"/>
  <c r="K225" i="13"/>
  <c r="M225" i="13"/>
  <c r="K226" i="13"/>
  <c r="M226" i="13"/>
  <c r="K227" i="13"/>
  <c r="M227" i="13"/>
  <c r="K228" i="13"/>
  <c r="M228" i="13"/>
  <c r="K229" i="13"/>
  <c r="M229" i="13"/>
  <c r="K230" i="13"/>
  <c r="M230" i="13"/>
  <c r="K231" i="13"/>
  <c r="M231" i="13"/>
  <c r="K232" i="13"/>
  <c r="M232" i="13"/>
  <c r="K233" i="13"/>
  <c r="M233" i="13"/>
  <c r="K234" i="13"/>
  <c r="M234" i="13"/>
  <c r="K235" i="13"/>
  <c r="M235" i="13"/>
  <c r="K236" i="13"/>
  <c r="M236" i="13"/>
  <c r="K237" i="13"/>
  <c r="M237" i="13"/>
  <c r="K238" i="13"/>
  <c r="M238" i="13"/>
  <c r="K239" i="13"/>
  <c r="M239" i="13"/>
  <c r="K240" i="13"/>
  <c r="M240" i="13"/>
  <c r="K241" i="13"/>
  <c r="M241" i="13"/>
  <c r="K242" i="13"/>
  <c r="M242" i="13"/>
  <c r="K243" i="13"/>
  <c r="M243" i="13"/>
  <c r="K244" i="13"/>
  <c r="M244" i="13"/>
  <c r="K245" i="13"/>
  <c r="M245" i="13"/>
  <c r="K246" i="13"/>
  <c r="M246" i="13"/>
  <c r="K247" i="13"/>
  <c r="M247" i="13"/>
  <c r="K248" i="13"/>
  <c r="M248" i="13"/>
  <c r="K249" i="13"/>
  <c r="M249" i="13"/>
  <c r="K250" i="13"/>
  <c r="M250" i="13"/>
  <c r="K251" i="13"/>
  <c r="M251" i="13"/>
  <c r="K252" i="13"/>
  <c r="M252" i="13"/>
  <c r="K253" i="13"/>
  <c r="M253" i="13"/>
  <c r="K254" i="13"/>
  <c r="M254" i="13"/>
  <c r="K255" i="13"/>
  <c r="M255" i="13"/>
  <c r="X262" i="13"/>
  <c r="K269" i="13"/>
  <c r="M269" i="13"/>
  <c r="T269" i="13"/>
  <c r="H270" i="13"/>
  <c r="I270" i="13" s="1"/>
  <c r="O270" i="13" s="1"/>
  <c r="M270" i="13"/>
  <c r="M271" i="13"/>
  <c r="M272" i="13"/>
  <c r="M273" i="13"/>
  <c r="M274" i="13"/>
  <c r="M275" i="13"/>
  <c r="M276" i="13"/>
  <c r="M277" i="13"/>
  <c r="M278" i="13"/>
  <c r="C279" i="13"/>
  <c r="L269" i="13" s="1"/>
  <c r="M279" i="13"/>
  <c r="C280" i="13"/>
  <c r="L293" i="13" s="1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X396" i="13"/>
  <c r="X398" i="13"/>
  <c r="J402" i="13"/>
  <c r="K402" i="13" s="1"/>
  <c r="M402" i="13"/>
  <c r="T402" i="13"/>
  <c r="H403" i="13"/>
  <c r="M403" i="13"/>
  <c r="M404" i="13"/>
  <c r="X531" i="13"/>
  <c r="M405" i="13"/>
  <c r="M406" i="13"/>
  <c r="M407" i="13"/>
  <c r="M408" i="13"/>
  <c r="M409" i="13"/>
  <c r="M410" i="13"/>
  <c r="M411" i="13"/>
  <c r="C412" i="13"/>
  <c r="L402" i="13" s="1"/>
  <c r="M412" i="13"/>
  <c r="C413" i="13"/>
  <c r="L454" i="13" s="1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X529" i="13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" i="11"/>
  <c r="K4" i="11" s="1"/>
  <c r="M4" i="11"/>
  <c r="T4" i="11"/>
  <c r="H5" i="11"/>
  <c r="I5" i="11" s="1"/>
  <c r="M5" i="11"/>
  <c r="K6" i="11"/>
  <c r="M6" i="11"/>
  <c r="K7" i="11"/>
  <c r="M7" i="11"/>
  <c r="K8" i="11"/>
  <c r="M8" i="11"/>
  <c r="K9" i="11"/>
  <c r="M9" i="11"/>
  <c r="K10" i="11"/>
  <c r="M10" i="11"/>
  <c r="K11" i="11"/>
  <c r="M11" i="11"/>
  <c r="K12" i="11"/>
  <c r="M12" i="11"/>
  <c r="K13" i="11"/>
  <c r="M13" i="11"/>
  <c r="K14" i="11"/>
  <c r="M14" i="11"/>
  <c r="K15" i="11"/>
  <c r="M15" i="11"/>
  <c r="K16" i="11"/>
  <c r="M16" i="11"/>
  <c r="K17" i="11"/>
  <c r="M17" i="11"/>
  <c r="K18" i="11"/>
  <c r="M18" i="11"/>
  <c r="K19" i="11"/>
  <c r="M19" i="11"/>
  <c r="K20" i="11"/>
  <c r="M20" i="11"/>
  <c r="K21" i="11"/>
  <c r="M21" i="11"/>
  <c r="B147" i="11"/>
  <c r="K22" i="11"/>
  <c r="M22" i="11"/>
  <c r="B23" i="11"/>
  <c r="B17" i="11" s="1"/>
  <c r="K23" i="11"/>
  <c r="M23" i="11"/>
  <c r="K24" i="11"/>
  <c r="M24" i="11"/>
  <c r="K25" i="11"/>
  <c r="M25" i="11"/>
  <c r="K26" i="11"/>
  <c r="M26" i="11"/>
  <c r="K27" i="11"/>
  <c r="M27" i="11"/>
  <c r="K28" i="11"/>
  <c r="M28" i="11"/>
  <c r="K29" i="11"/>
  <c r="M29" i="11"/>
  <c r="K30" i="11"/>
  <c r="M30" i="11"/>
  <c r="K31" i="11"/>
  <c r="M31" i="11"/>
  <c r="K32" i="11"/>
  <c r="M32" i="11"/>
  <c r="K33" i="11"/>
  <c r="M33" i="11"/>
  <c r="K34" i="11"/>
  <c r="M34" i="11"/>
  <c r="K35" i="11"/>
  <c r="M35" i="11"/>
  <c r="K36" i="11"/>
  <c r="M36" i="11"/>
  <c r="K37" i="11"/>
  <c r="M37" i="11"/>
  <c r="K38" i="11"/>
  <c r="M38" i="11"/>
  <c r="K39" i="11"/>
  <c r="M39" i="11"/>
  <c r="K40" i="11"/>
  <c r="M40" i="11"/>
  <c r="K41" i="11"/>
  <c r="M41" i="11"/>
  <c r="K42" i="11"/>
  <c r="M42" i="11"/>
  <c r="K43" i="11"/>
  <c r="M43" i="11"/>
  <c r="K44" i="11"/>
  <c r="M44" i="11"/>
  <c r="K45" i="11"/>
  <c r="M45" i="11"/>
  <c r="K46" i="11"/>
  <c r="M46" i="11"/>
  <c r="K47" i="11"/>
  <c r="M47" i="11"/>
  <c r="K48" i="11"/>
  <c r="M48" i="11"/>
  <c r="K49" i="11"/>
  <c r="M49" i="11"/>
  <c r="K50" i="11"/>
  <c r="M50" i="11"/>
  <c r="K51" i="11"/>
  <c r="M51" i="11"/>
  <c r="K52" i="11"/>
  <c r="M52" i="11"/>
  <c r="K53" i="11"/>
  <c r="M53" i="11"/>
  <c r="K54" i="11"/>
  <c r="M54" i="11"/>
  <c r="K55" i="11"/>
  <c r="M55" i="11"/>
  <c r="K56" i="11"/>
  <c r="M56" i="11"/>
  <c r="K57" i="11"/>
  <c r="M57" i="11"/>
  <c r="K58" i="11"/>
  <c r="M58" i="11"/>
  <c r="K59" i="11"/>
  <c r="M59" i="11"/>
  <c r="K60" i="11"/>
  <c r="M60" i="11"/>
  <c r="K61" i="11"/>
  <c r="M61" i="11"/>
  <c r="K62" i="11"/>
  <c r="M62" i="11"/>
  <c r="K63" i="11"/>
  <c r="M63" i="11"/>
  <c r="K64" i="11"/>
  <c r="M64" i="11"/>
  <c r="K65" i="11"/>
  <c r="M65" i="11"/>
  <c r="K66" i="11"/>
  <c r="M66" i="11"/>
  <c r="K67" i="11"/>
  <c r="M67" i="11"/>
  <c r="K68" i="11"/>
  <c r="M68" i="11"/>
  <c r="K69" i="11"/>
  <c r="M69" i="11"/>
  <c r="K70" i="11"/>
  <c r="M70" i="11"/>
  <c r="K71" i="11"/>
  <c r="M71" i="11"/>
  <c r="K72" i="11"/>
  <c r="M72" i="11"/>
  <c r="K73" i="11"/>
  <c r="M73" i="11"/>
  <c r="K74" i="11"/>
  <c r="M74" i="11"/>
  <c r="K75" i="11"/>
  <c r="M75" i="11"/>
  <c r="K76" i="11"/>
  <c r="M76" i="11"/>
  <c r="K77" i="11"/>
  <c r="M77" i="11"/>
  <c r="K78" i="11"/>
  <c r="M78" i="11"/>
  <c r="K79" i="11"/>
  <c r="M79" i="11"/>
  <c r="K80" i="11"/>
  <c r="M80" i="11"/>
  <c r="K81" i="11"/>
  <c r="M81" i="11"/>
  <c r="K82" i="11"/>
  <c r="M82" i="11"/>
  <c r="K83" i="11"/>
  <c r="M83" i="11"/>
  <c r="K84" i="11"/>
  <c r="M84" i="11"/>
  <c r="K85" i="11"/>
  <c r="M85" i="11"/>
  <c r="K86" i="11"/>
  <c r="M86" i="11"/>
  <c r="K87" i="11"/>
  <c r="M87" i="11"/>
  <c r="K88" i="11"/>
  <c r="M88" i="11"/>
  <c r="K89" i="11"/>
  <c r="M89" i="11"/>
  <c r="K90" i="11"/>
  <c r="M90" i="11"/>
  <c r="K91" i="11"/>
  <c r="M91" i="11"/>
  <c r="K92" i="11"/>
  <c r="M92" i="11"/>
  <c r="K93" i="11"/>
  <c r="M93" i="11"/>
  <c r="K94" i="11"/>
  <c r="M94" i="11"/>
  <c r="K95" i="11"/>
  <c r="M95" i="11"/>
  <c r="K96" i="11"/>
  <c r="M96" i="11"/>
  <c r="K97" i="11"/>
  <c r="M97" i="11"/>
  <c r="K98" i="11"/>
  <c r="M98" i="11"/>
  <c r="K99" i="11"/>
  <c r="M99" i="11"/>
  <c r="K100" i="11"/>
  <c r="M100" i="11"/>
  <c r="K101" i="11"/>
  <c r="M101" i="11"/>
  <c r="K102" i="11"/>
  <c r="M102" i="11"/>
  <c r="K103" i="11"/>
  <c r="M103" i="11"/>
  <c r="K104" i="11"/>
  <c r="M104" i="11"/>
  <c r="K105" i="11"/>
  <c r="M105" i="11"/>
  <c r="K106" i="11"/>
  <c r="M106" i="11"/>
  <c r="K107" i="11"/>
  <c r="M107" i="11"/>
  <c r="K108" i="11"/>
  <c r="M108" i="11"/>
  <c r="K109" i="11"/>
  <c r="M109" i="11"/>
  <c r="K110" i="11"/>
  <c r="M110" i="11"/>
  <c r="K111" i="11"/>
  <c r="M111" i="11"/>
  <c r="K112" i="11"/>
  <c r="M112" i="11"/>
  <c r="K113" i="11"/>
  <c r="M113" i="11"/>
  <c r="K114" i="11"/>
  <c r="M114" i="11"/>
  <c r="K115" i="11"/>
  <c r="M115" i="11"/>
  <c r="K116" i="11"/>
  <c r="M116" i="11"/>
  <c r="K117" i="11"/>
  <c r="M117" i="11"/>
  <c r="K118" i="11"/>
  <c r="M118" i="11"/>
  <c r="K119" i="11"/>
  <c r="M119" i="11"/>
  <c r="K120" i="11"/>
  <c r="M120" i="11"/>
  <c r="K121" i="11"/>
  <c r="M121" i="11"/>
  <c r="K122" i="11"/>
  <c r="M122" i="11"/>
  <c r="K123" i="11"/>
  <c r="M123" i="11"/>
  <c r="K124" i="11"/>
  <c r="M124" i="11"/>
  <c r="X131" i="11"/>
  <c r="X133" i="11"/>
  <c r="J135" i="11"/>
  <c r="K135" i="11" s="1"/>
  <c r="M135" i="11"/>
  <c r="T135" i="11"/>
  <c r="H136" i="11"/>
  <c r="I136" i="11" s="1"/>
  <c r="M136" i="11"/>
  <c r="K137" i="11"/>
  <c r="M137" i="11"/>
  <c r="K138" i="11"/>
  <c r="M138" i="11"/>
  <c r="K139" i="11"/>
  <c r="M139" i="11"/>
  <c r="K140" i="11"/>
  <c r="M140" i="11"/>
  <c r="K141" i="11"/>
  <c r="M141" i="11"/>
  <c r="K142" i="11"/>
  <c r="M142" i="11"/>
  <c r="K143" i="11"/>
  <c r="M143" i="11"/>
  <c r="K144" i="11"/>
  <c r="M144" i="11"/>
  <c r="K145" i="11"/>
  <c r="M145" i="11"/>
  <c r="K146" i="11"/>
  <c r="M146" i="11"/>
  <c r="K147" i="11"/>
  <c r="M147" i="11"/>
  <c r="K148" i="11"/>
  <c r="M148" i="11"/>
  <c r="K149" i="11"/>
  <c r="M149" i="11"/>
  <c r="K150" i="11"/>
  <c r="M150" i="11"/>
  <c r="K151" i="11"/>
  <c r="M151" i="11"/>
  <c r="K152" i="11"/>
  <c r="M152" i="11"/>
  <c r="K153" i="11"/>
  <c r="M153" i="11"/>
  <c r="K154" i="11"/>
  <c r="M154" i="11"/>
  <c r="K155" i="11"/>
  <c r="M155" i="11"/>
  <c r="K156" i="11"/>
  <c r="M156" i="11"/>
  <c r="K157" i="11"/>
  <c r="M157" i="11"/>
  <c r="K158" i="11"/>
  <c r="M158" i="11"/>
  <c r="K159" i="11"/>
  <c r="M159" i="11"/>
  <c r="K160" i="11"/>
  <c r="M160" i="11"/>
  <c r="K161" i="11"/>
  <c r="M161" i="11"/>
  <c r="K162" i="11"/>
  <c r="M162" i="11"/>
  <c r="K163" i="11"/>
  <c r="M163" i="11"/>
  <c r="K164" i="11"/>
  <c r="M164" i="11"/>
  <c r="K165" i="11"/>
  <c r="M165" i="11"/>
  <c r="K166" i="11"/>
  <c r="M166" i="11"/>
  <c r="K167" i="11"/>
  <c r="M167" i="11"/>
  <c r="K168" i="11"/>
  <c r="M168" i="11"/>
  <c r="K169" i="11"/>
  <c r="M169" i="11"/>
  <c r="K170" i="11"/>
  <c r="M170" i="11"/>
  <c r="K171" i="11"/>
  <c r="M171" i="11"/>
  <c r="K172" i="11"/>
  <c r="M172" i="11"/>
  <c r="K173" i="11"/>
  <c r="M173" i="11"/>
  <c r="K174" i="11"/>
  <c r="M174" i="11"/>
  <c r="K175" i="11"/>
  <c r="M175" i="11"/>
  <c r="K176" i="11"/>
  <c r="M176" i="11"/>
  <c r="K177" i="11"/>
  <c r="M177" i="11"/>
  <c r="K178" i="11"/>
  <c r="M178" i="11"/>
  <c r="K179" i="11"/>
  <c r="M179" i="11"/>
  <c r="K180" i="11"/>
  <c r="M180" i="11"/>
  <c r="K181" i="11"/>
  <c r="M181" i="11"/>
  <c r="K182" i="11"/>
  <c r="M182" i="11"/>
  <c r="K183" i="11"/>
  <c r="M183" i="11"/>
  <c r="K184" i="11"/>
  <c r="M184" i="11"/>
  <c r="K185" i="11"/>
  <c r="M185" i="11"/>
  <c r="K186" i="11"/>
  <c r="M186" i="11"/>
  <c r="K187" i="11"/>
  <c r="M187" i="11"/>
  <c r="K188" i="11"/>
  <c r="M188" i="11"/>
  <c r="K189" i="11"/>
  <c r="M189" i="11"/>
  <c r="K190" i="11"/>
  <c r="M190" i="11"/>
  <c r="K191" i="11"/>
  <c r="M191" i="11"/>
  <c r="K192" i="11"/>
  <c r="M192" i="11"/>
  <c r="K193" i="11"/>
  <c r="M193" i="11"/>
  <c r="K194" i="11"/>
  <c r="M194" i="11"/>
  <c r="K195" i="11"/>
  <c r="M195" i="11"/>
  <c r="K196" i="11"/>
  <c r="M196" i="11"/>
  <c r="K197" i="11"/>
  <c r="M197" i="11"/>
  <c r="K198" i="11"/>
  <c r="M198" i="11"/>
  <c r="K199" i="11"/>
  <c r="M199" i="11"/>
  <c r="K200" i="11"/>
  <c r="M200" i="11"/>
  <c r="K201" i="11"/>
  <c r="M201" i="11"/>
  <c r="K202" i="11"/>
  <c r="M202" i="11"/>
  <c r="K203" i="11"/>
  <c r="M203" i="11"/>
  <c r="K204" i="11"/>
  <c r="M204" i="11"/>
  <c r="K205" i="11"/>
  <c r="M205" i="11"/>
  <c r="K206" i="11"/>
  <c r="M206" i="11"/>
  <c r="K207" i="11"/>
  <c r="M207" i="11"/>
  <c r="K208" i="11"/>
  <c r="M208" i="11"/>
  <c r="K209" i="11"/>
  <c r="M209" i="11"/>
  <c r="K210" i="11"/>
  <c r="M210" i="11"/>
  <c r="K211" i="11"/>
  <c r="M211" i="11"/>
  <c r="K212" i="11"/>
  <c r="M212" i="11"/>
  <c r="K213" i="11"/>
  <c r="M213" i="11"/>
  <c r="K214" i="11"/>
  <c r="M214" i="11"/>
  <c r="K215" i="11"/>
  <c r="M215" i="11"/>
  <c r="K216" i="11"/>
  <c r="M216" i="11"/>
  <c r="K217" i="11"/>
  <c r="M217" i="11"/>
  <c r="K218" i="11"/>
  <c r="M218" i="11"/>
  <c r="K219" i="11"/>
  <c r="M219" i="11"/>
  <c r="K220" i="11"/>
  <c r="M220" i="11"/>
  <c r="K221" i="11"/>
  <c r="M221" i="11"/>
  <c r="K222" i="11"/>
  <c r="M222" i="11"/>
  <c r="K223" i="11"/>
  <c r="M223" i="11"/>
  <c r="K224" i="11"/>
  <c r="M224" i="11"/>
  <c r="K225" i="11"/>
  <c r="M225" i="11"/>
  <c r="K226" i="11"/>
  <c r="M226" i="11"/>
  <c r="K227" i="11"/>
  <c r="M227" i="11"/>
  <c r="K228" i="11"/>
  <c r="M228" i="11"/>
  <c r="K229" i="11"/>
  <c r="M229" i="11"/>
  <c r="K230" i="11"/>
  <c r="M230" i="11"/>
  <c r="K231" i="11"/>
  <c r="M231" i="11"/>
  <c r="K232" i="11"/>
  <c r="M232" i="11"/>
  <c r="K233" i="11"/>
  <c r="M233" i="11"/>
  <c r="K234" i="11"/>
  <c r="M234" i="11"/>
  <c r="K235" i="11"/>
  <c r="M235" i="11"/>
  <c r="K236" i="11"/>
  <c r="M236" i="11"/>
  <c r="K237" i="11"/>
  <c r="M237" i="11"/>
  <c r="K238" i="11"/>
  <c r="M238" i="11"/>
  <c r="K239" i="11"/>
  <c r="M239" i="11"/>
  <c r="K240" i="11"/>
  <c r="M240" i="11"/>
  <c r="K241" i="11"/>
  <c r="M241" i="11"/>
  <c r="K242" i="11"/>
  <c r="M242" i="11"/>
  <c r="K243" i="11"/>
  <c r="M243" i="11"/>
  <c r="K244" i="11"/>
  <c r="M244" i="11"/>
  <c r="K245" i="11"/>
  <c r="M245" i="11"/>
  <c r="K246" i="11"/>
  <c r="M246" i="11"/>
  <c r="K247" i="11"/>
  <c r="M247" i="11"/>
  <c r="K248" i="11"/>
  <c r="M248" i="11"/>
  <c r="K249" i="11"/>
  <c r="M249" i="11"/>
  <c r="K250" i="11"/>
  <c r="M250" i="11"/>
  <c r="K251" i="11"/>
  <c r="M251" i="11"/>
  <c r="K252" i="11"/>
  <c r="M252" i="11"/>
  <c r="K253" i="11"/>
  <c r="M253" i="11"/>
  <c r="K254" i="11"/>
  <c r="M254" i="11"/>
  <c r="K255" i="11"/>
  <c r="M255" i="11"/>
  <c r="X262" i="11"/>
  <c r="X264" i="11"/>
  <c r="J269" i="11"/>
  <c r="K269" i="11" s="1"/>
  <c r="M269" i="11"/>
  <c r="T269" i="11"/>
  <c r="H270" i="11"/>
  <c r="I270" i="11" s="1"/>
  <c r="M270" i="11"/>
  <c r="M271" i="11"/>
  <c r="M272" i="11"/>
  <c r="M273" i="11"/>
  <c r="M274" i="11"/>
  <c r="M275" i="11"/>
  <c r="M276" i="11"/>
  <c r="M277" i="11"/>
  <c r="M278" i="11"/>
  <c r="M279" i="11"/>
  <c r="M280" i="11"/>
  <c r="B281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X396" i="11"/>
  <c r="X398" i="11"/>
  <c r="J402" i="11"/>
  <c r="K402" i="11" s="1"/>
  <c r="M402" i="11"/>
  <c r="T402" i="11"/>
  <c r="Q403" i="11" s="1"/>
  <c r="H403" i="11"/>
  <c r="M403" i="11"/>
  <c r="M404" i="11"/>
  <c r="X531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X529" i="11"/>
  <c r="J537" i="11"/>
  <c r="K537" i="11" s="1"/>
  <c r="M537" i="11"/>
  <c r="T537" i="11"/>
  <c r="H538" i="11"/>
  <c r="H539" i="11" s="1"/>
  <c r="I539" i="11" s="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X664" i="11"/>
  <c r="X666" i="11"/>
  <c r="J672" i="11"/>
  <c r="K672" i="11" s="1"/>
  <c r="M672" i="11"/>
  <c r="T672" i="11"/>
  <c r="H673" i="11"/>
  <c r="I673" i="11" s="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X799" i="11"/>
  <c r="X801" i="11"/>
  <c r="J805" i="11"/>
  <c r="K805" i="11" s="1"/>
  <c r="M805" i="11"/>
  <c r="T805" i="11"/>
  <c r="H806" i="11"/>
  <c r="I806" i="11" s="1"/>
  <c r="M806" i="11"/>
  <c r="M807" i="11"/>
  <c r="X934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X932" i="11"/>
  <c r="J943" i="11"/>
  <c r="K943" i="11" s="1"/>
  <c r="M943" i="11"/>
  <c r="T943" i="11"/>
  <c r="H944" i="11"/>
  <c r="I944" i="11" s="1"/>
  <c r="M944" i="11"/>
  <c r="Q944" i="11"/>
  <c r="M945" i="11"/>
  <c r="X1072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X1070" i="11"/>
  <c r="J1078" i="11"/>
  <c r="M1078" i="11"/>
  <c r="T1078" i="11"/>
  <c r="H1079" i="11"/>
  <c r="I1079" i="11" s="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X1205" i="11"/>
  <c r="X1207" i="11"/>
  <c r="J1213" i="11"/>
  <c r="K1213" i="11" s="1"/>
  <c r="M1213" i="11"/>
  <c r="T1213" i="11"/>
  <c r="H1214" i="11"/>
  <c r="I1214" i="11" s="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X1340" i="11"/>
  <c r="X1342" i="11"/>
  <c r="J1346" i="11"/>
  <c r="K1346" i="11" s="1"/>
  <c r="M1346" i="11"/>
  <c r="T1346" i="11"/>
  <c r="H1347" i="11"/>
  <c r="I1347" i="11" s="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X1473" i="11"/>
  <c r="X1475" i="11"/>
  <c r="K1480" i="11"/>
  <c r="M1480" i="11"/>
  <c r="T1480" i="11"/>
  <c r="H1481" i="11"/>
  <c r="H1482" i="11" s="1"/>
  <c r="H1483" i="11" s="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X1607" i="11"/>
  <c r="X1609" i="11"/>
  <c r="J1615" i="11"/>
  <c r="K1615" i="11" s="1"/>
  <c r="M1615" i="11"/>
  <c r="T1615" i="11"/>
  <c r="H1616" i="11"/>
  <c r="I1616" i="11" s="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X1742" i="11"/>
  <c r="X1744" i="11"/>
  <c r="J1749" i="11"/>
  <c r="K1749" i="11" s="1"/>
  <c r="M1749" i="11"/>
  <c r="T1749" i="11"/>
  <c r="H1750" i="11"/>
  <c r="I1750" i="11" s="1"/>
  <c r="M1750" i="11"/>
  <c r="M1751" i="11"/>
  <c r="X1878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X1876" i="11"/>
  <c r="J1884" i="11"/>
  <c r="K1884" i="11" s="1"/>
  <c r="M1884" i="11"/>
  <c r="T1884" i="11"/>
  <c r="H1885" i="11"/>
  <c r="I1885" i="11" s="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X2011" i="11"/>
  <c r="X2013" i="1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J4" i="9"/>
  <c r="M4" i="9"/>
  <c r="T4" i="9"/>
  <c r="Q5" i="9" s="1"/>
  <c r="H5" i="9"/>
  <c r="H6" i="9" s="1"/>
  <c r="M5" i="9"/>
  <c r="K6" i="9"/>
  <c r="M6" i="9"/>
  <c r="K7" i="9"/>
  <c r="M7" i="9"/>
  <c r="K8" i="9"/>
  <c r="M8" i="9"/>
  <c r="K9" i="9"/>
  <c r="M9" i="9"/>
  <c r="K10" i="9"/>
  <c r="M10" i="9"/>
  <c r="K11" i="9"/>
  <c r="M11" i="9"/>
  <c r="K12" i="9"/>
  <c r="M12" i="9"/>
  <c r="K13" i="9"/>
  <c r="M13" i="9"/>
  <c r="K14" i="9"/>
  <c r="M14" i="9"/>
  <c r="K15" i="9"/>
  <c r="M15" i="9"/>
  <c r="K16" i="9"/>
  <c r="M16" i="9"/>
  <c r="K17" i="9"/>
  <c r="M17" i="9"/>
  <c r="K18" i="9"/>
  <c r="M18" i="9"/>
  <c r="K19" i="9"/>
  <c r="M19" i="9"/>
  <c r="K20" i="9"/>
  <c r="M20" i="9"/>
  <c r="K21" i="9"/>
  <c r="M21" i="9"/>
  <c r="B147" i="9"/>
  <c r="C146" i="9" s="1"/>
  <c r="L148" i="9" s="1"/>
  <c r="K22" i="9"/>
  <c r="M22" i="9"/>
  <c r="B23" i="9"/>
  <c r="B17" i="9" s="1"/>
  <c r="K23" i="9"/>
  <c r="M23" i="9"/>
  <c r="B281" i="9"/>
  <c r="K24" i="9"/>
  <c r="M24" i="9"/>
  <c r="K25" i="9"/>
  <c r="M25" i="9"/>
  <c r="K26" i="9"/>
  <c r="M26" i="9"/>
  <c r="K27" i="9"/>
  <c r="M27" i="9"/>
  <c r="K28" i="9"/>
  <c r="M28" i="9"/>
  <c r="K29" i="9"/>
  <c r="M29" i="9"/>
  <c r="K30" i="9"/>
  <c r="M30" i="9"/>
  <c r="K31" i="9"/>
  <c r="M31" i="9"/>
  <c r="K32" i="9"/>
  <c r="M32" i="9"/>
  <c r="K33" i="9"/>
  <c r="M33" i="9"/>
  <c r="K34" i="9"/>
  <c r="M34" i="9"/>
  <c r="K35" i="9"/>
  <c r="M35" i="9"/>
  <c r="K36" i="9"/>
  <c r="M36" i="9"/>
  <c r="K37" i="9"/>
  <c r="M37" i="9"/>
  <c r="K38" i="9"/>
  <c r="M38" i="9"/>
  <c r="K39" i="9"/>
  <c r="M39" i="9"/>
  <c r="K40" i="9"/>
  <c r="M40" i="9"/>
  <c r="K41" i="9"/>
  <c r="M41" i="9"/>
  <c r="K42" i="9"/>
  <c r="M42" i="9"/>
  <c r="K43" i="9"/>
  <c r="M43" i="9"/>
  <c r="K44" i="9"/>
  <c r="M44" i="9"/>
  <c r="K45" i="9"/>
  <c r="M45" i="9"/>
  <c r="K46" i="9"/>
  <c r="M46" i="9"/>
  <c r="K47" i="9"/>
  <c r="M47" i="9"/>
  <c r="K48" i="9"/>
  <c r="M48" i="9"/>
  <c r="K49" i="9"/>
  <c r="M49" i="9"/>
  <c r="K50" i="9"/>
  <c r="M50" i="9"/>
  <c r="K51" i="9"/>
  <c r="M51" i="9"/>
  <c r="K52" i="9"/>
  <c r="M52" i="9"/>
  <c r="K53" i="9"/>
  <c r="M53" i="9"/>
  <c r="K54" i="9"/>
  <c r="M54" i="9"/>
  <c r="K55" i="9"/>
  <c r="M55" i="9"/>
  <c r="K56" i="9"/>
  <c r="M56" i="9"/>
  <c r="K57" i="9"/>
  <c r="M57" i="9"/>
  <c r="K58" i="9"/>
  <c r="M58" i="9"/>
  <c r="K59" i="9"/>
  <c r="M59" i="9"/>
  <c r="K60" i="9"/>
  <c r="M60" i="9"/>
  <c r="K61" i="9"/>
  <c r="M61" i="9"/>
  <c r="K62" i="9"/>
  <c r="M62" i="9"/>
  <c r="K63" i="9"/>
  <c r="M63" i="9"/>
  <c r="K64" i="9"/>
  <c r="M64" i="9"/>
  <c r="K65" i="9"/>
  <c r="M65" i="9"/>
  <c r="K66" i="9"/>
  <c r="M66" i="9"/>
  <c r="K67" i="9"/>
  <c r="M67" i="9"/>
  <c r="K68" i="9"/>
  <c r="M68" i="9"/>
  <c r="K69" i="9"/>
  <c r="M69" i="9"/>
  <c r="K70" i="9"/>
  <c r="M70" i="9"/>
  <c r="K71" i="9"/>
  <c r="M71" i="9"/>
  <c r="K72" i="9"/>
  <c r="M72" i="9"/>
  <c r="K73" i="9"/>
  <c r="M73" i="9"/>
  <c r="K74" i="9"/>
  <c r="M74" i="9"/>
  <c r="K75" i="9"/>
  <c r="M75" i="9"/>
  <c r="K76" i="9"/>
  <c r="M76" i="9"/>
  <c r="K77" i="9"/>
  <c r="M77" i="9"/>
  <c r="K78" i="9"/>
  <c r="M78" i="9"/>
  <c r="K79" i="9"/>
  <c r="M79" i="9"/>
  <c r="K80" i="9"/>
  <c r="M80" i="9"/>
  <c r="K81" i="9"/>
  <c r="M81" i="9"/>
  <c r="K82" i="9"/>
  <c r="M82" i="9"/>
  <c r="K83" i="9"/>
  <c r="M83" i="9"/>
  <c r="K84" i="9"/>
  <c r="M84" i="9"/>
  <c r="K85" i="9"/>
  <c r="M85" i="9"/>
  <c r="K86" i="9"/>
  <c r="M86" i="9"/>
  <c r="K87" i="9"/>
  <c r="M87" i="9"/>
  <c r="K88" i="9"/>
  <c r="M88" i="9"/>
  <c r="K89" i="9"/>
  <c r="M89" i="9"/>
  <c r="K90" i="9"/>
  <c r="M90" i="9"/>
  <c r="K91" i="9"/>
  <c r="M91" i="9"/>
  <c r="K92" i="9"/>
  <c r="M92" i="9"/>
  <c r="K93" i="9"/>
  <c r="M93" i="9"/>
  <c r="K94" i="9"/>
  <c r="M94" i="9"/>
  <c r="K95" i="9"/>
  <c r="M95" i="9"/>
  <c r="K96" i="9"/>
  <c r="M96" i="9"/>
  <c r="K97" i="9"/>
  <c r="M97" i="9"/>
  <c r="K98" i="9"/>
  <c r="M98" i="9"/>
  <c r="K99" i="9"/>
  <c r="M99" i="9"/>
  <c r="K100" i="9"/>
  <c r="M100" i="9"/>
  <c r="K101" i="9"/>
  <c r="M101" i="9"/>
  <c r="K102" i="9"/>
  <c r="M102" i="9"/>
  <c r="K103" i="9"/>
  <c r="M103" i="9"/>
  <c r="K104" i="9"/>
  <c r="M104" i="9"/>
  <c r="K105" i="9"/>
  <c r="M105" i="9"/>
  <c r="K106" i="9"/>
  <c r="M106" i="9"/>
  <c r="K107" i="9"/>
  <c r="M107" i="9"/>
  <c r="K108" i="9"/>
  <c r="M108" i="9"/>
  <c r="K109" i="9"/>
  <c r="M109" i="9"/>
  <c r="K110" i="9"/>
  <c r="M110" i="9"/>
  <c r="K111" i="9"/>
  <c r="M111" i="9"/>
  <c r="K112" i="9"/>
  <c r="M112" i="9"/>
  <c r="K113" i="9"/>
  <c r="M113" i="9"/>
  <c r="K114" i="9"/>
  <c r="M114" i="9"/>
  <c r="K115" i="9"/>
  <c r="M115" i="9"/>
  <c r="K116" i="9"/>
  <c r="M116" i="9"/>
  <c r="K117" i="9"/>
  <c r="M117" i="9"/>
  <c r="K118" i="9"/>
  <c r="M118" i="9"/>
  <c r="K119" i="9"/>
  <c r="M119" i="9"/>
  <c r="K120" i="9"/>
  <c r="M120" i="9"/>
  <c r="K121" i="9"/>
  <c r="M121" i="9"/>
  <c r="K122" i="9"/>
  <c r="M122" i="9"/>
  <c r="K123" i="9"/>
  <c r="M123" i="9"/>
  <c r="K124" i="9"/>
  <c r="M124" i="9"/>
  <c r="X131" i="9"/>
  <c r="X133" i="9"/>
  <c r="J135" i="9"/>
  <c r="K135" i="9" s="1"/>
  <c r="M135" i="9"/>
  <c r="T135" i="9"/>
  <c r="H136" i="9"/>
  <c r="I136" i="9" s="1"/>
  <c r="M136" i="9"/>
  <c r="K137" i="9"/>
  <c r="M137" i="9"/>
  <c r="K138" i="9"/>
  <c r="M138" i="9"/>
  <c r="K139" i="9"/>
  <c r="M139" i="9"/>
  <c r="K140" i="9"/>
  <c r="M140" i="9"/>
  <c r="K141" i="9"/>
  <c r="M141" i="9"/>
  <c r="K142" i="9"/>
  <c r="M142" i="9"/>
  <c r="K143" i="9"/>
  <c r="M143" i="9"/>
  <c r="K144" i="9"/>
  <c r="M144" i="9"/>
  <c r="K145" i="9"/>
  <c r="M145" i="9"/>
  <c r="K146" i="9"/>
  <c r="M146" i="9"/>
  <c r="K147" i="9"/>
  <c r="M147" i="9"/>
  <c r="K148" i="9"/>
  <c r="M148" i="9"/>
  <c r="K149" i="9"/>
  <c r="M149" i="9"/>
  <c r="K150" i="9"/>
  <c r="M150" i="9"/>
  <c r="K151" i="9"/>
  <c r="M151" i="9"/>
  <c r="K152" i="9"/>
  <c r="M152" i="9"/>
  <c r="K153" i="9"/>
  <c r="M153" i="9"/>
  <c r="K154" i="9"/>
  <c r="M154" i="9"/>
  <c r="K155" i="9"/>
  <c r="M155" i="9"/>
  <c r="K156" i="9"/>
  <c r="M156" i="9"/>
  <c r="K157" i="9"/>
  <c r="M157" i="9"/>
  <c r="K158" i="9"/>
  <c r="M158" i="9"/>
  <c r="K159" i="9"/>
  <c r="M159" i="9"/>
  <c r="K160" i="9"/>
  <c r="M160" i="9"/>
  <c r="K161" i="9"/>
  <c r="M161" i="9"/>
  <c r="K162" i="9"/>
  <c r="M162" i="9"/>
  <c r="K163" i="9"/>
  <c r="M163" i="9"/>
  <c r="K164" i="9"/>
  <c r="M164" i="9"/>
  <c r="K165" i="9"/>
  <c r="M165" i="9"/>
  <c r="K166" i="9"/>
  <c r="M166" i="9"/>
  <c r="K167" i="9"/>
  <c r="M167" i="9"/>
  <c r="K168" i="9"/>
  <c r="M168" i="9"/>
  <c r="K169" i="9"/>
  <c r="M169" i="9"/>
  <c r="K170" i="9"/>
  <c r="M170" i="9"/>
  <c r="K171" i="9"/>
  <c r="M171" i="9"/>
  <c r="K172" i="9"/>
  <c r="M172" i="9"/>
  <c r="K173" i="9"/>
  <c r="M173" i="9"/>
  <c r="K174" i="9"/>
  <c r="M174" i="9"/>
  <c r="K175" i="9"/>
  <c r="M175" i="9"/>
  <c r="K176" i="9"/>
  <c r="M176" i="9"/>
  <c r="K177" i="9"/>
  <c r="M177" i="9"/>
  <c r="K178" i="9"/>
  <c r="M178" i="9"/>
  <c r="K179" i="9"/>
  <c r="M179" i="9"/>
  <c r="K180" i="9"/>
  <c r="M180" i="9"/>
  <c r="K181" i="9"/>
  <c r="M181" i="9"/>
  <c r="K182" i="9"/>
  <c r="M182" i="9"/>
  <c r="K183" i="9"/>
  <c r="M183" i="9"/>
  <c r="K184" i="9"/>
  <c r="M184" i="9"/>
  <c r="K185" i="9"/>
  <c r="M185" i="9"/>
  <c r="K186" i="9"/>
  <c r="M186" i="9"/>
  <c r="K187" i="9"/>
  <c r="M187" i="9"/>
  <c r="K188" i="9"/>
  <c r="M188" i="9"/>
  <c r="K189" i="9"/>
  <c r="M189" i="9"/>
  <c r="K190" i="9"/>
  <c r="M190" i="9"/>
  <c r="K191" i="9"/>
  <c r="M191" i="9"/>
  <c r="K192" i="9"/>
  <c r="M192" i="9"/>
  <c r="K193" i="9"/>
  <c r="M193" i="9"/>
  <c r="K194" i="9"/>
  <c r="M194" i="9"/>
  <c r="K195" i="9"/>
  <c r="M195" i="9"/>
  <c r="K196" i="9"/>
  <c r="M196" i="9"/>
  <c r="K197" i="9"/>
  <c r="M197" i="9"/>
  <c r="K198" i="9"/>
  <c r="M198" i="9"/>
  <c r="K199" i="9"/>
  <c r="M199" i="9"/>
  <c r="K200" i="9"/>
  <c r="M200" i="9"/>
  <c r="K201" i="9"/>
  <c r="M201" i="9"/>
  <c r="K202" i="9"/>
  <c r="M202" i="9"/>
  <c r="K203" i="9"/>
  <c r="M203" i="9"/>
  <c r="K204" i="9"/>
  <c r="M204" i="9"/>
  <c r="K205" i="9"/>
  <c r="M205" i="9"/>
  <c r="K206" i="9"/>
  <c r="M206" i="9"/>
  <c r="K207" i="9"/>
  <c r="M207" i="9"/>
  <c r="K208" i="9"/>
  <c r="M208" i="9"/>
  <c r="K209" i="9"/>
  <c r="M209" i="9"/>
  <c r="K210" i="9"/>
  <c r="M210" i="9"/>
  <c r="K211" i="9"/>
  <c r="M211" i="9"/>
  <c r="K212" i="9"/>
  <c r="M212" i="9"/>
  <c r="K213" i="9"/>
  <c r="M213" i="9"/>
  <c r="K214" i="9"/>
  <c r="M214" i="9"/>
  <c r="K215" i="9"/>
  <c r="M215" i="9"/>
  <c r="K216" i="9"/>
  <c r="M216" i="9"/>
  <c r="K217" i="9"/>
  <c r="M217" i="9"/>
  <c r="K218" i="9"/>
  <c r="M218" i="9"/>
  <c r="K219" i="9"/>
  <c r="M219" i="9"/>
  <c r="K220" i="9"/>
  <c r="M220" i="9"/>
  <c r="K221" i="9"/>
  <c r="M221" i="9"/>
  <c r="K222" i="9"/>
  <c r="M222" i="9"/>
  <c r="K223" i="9"/>
  <c r="M223" i="9"/>
  <c r="K224" i="9"/>
  <c r="M224" i="9"/>
  <c r="K225" i="9"/>
  <c r="M225" i="9"/>
  <c r="K226" i="9"/>
  <c r="M226" i="9"/>
  <c r="K227" i="9"/>
  <c r="M227" i="9"/>
  <c r="K228" i="9"/>
  <c r="M228" i="9"/>
  <c r="K229" i="9"/>
  <c r="M229" i="9"/>
  <c r="K230" i="9"/>
  <c r="M230" i="9"/>
  <c r="K231" i="9"/>
  <c r="M231" i="9"/>
  <c r="K232" i="9"/>
  <c r="M232" i="9"/>
  <c r="K233" i="9"/>
  <c r="M233" i="9"/>
  <c r="K234" i="9"/>
  <c r="M234" i="9"/>
  <c r="K235" i="9"/>
  <c r="M235" i="9"/>
  <c r="K236" i="9"/>
  <c r="M236" i="9"/>
  <c r="K237" i="9"/>
  <c r="M237" i="9"/>
  <c r="K238" i="9"/>
  <c r="M238" i="9"/>
  <c r="K239" i="9"/>
  <c r="M239" i="9"/>
  <c r="K240" i="9"/>
  <c r="M240" i="9"/>
  <c r="K241" i="9"/>
  <c r="M241" i="9"/>
  <c r="K242" i="9"/>
  <c r="M242" i="9"/>
  <c r="K243" i="9"/>
  <c r="M243" i="9"/>
  <c r="K244" i="9"/>
  <c r="M244" i="9"/>
  <c r="K245" i="9"/>
  <c r="M245" i="9"/>
  <c r="K246" i="9"/>
  <c r="M246" i="9"/>
  <c r="K247" i="9"/>
  <c r="M247" i="9"/>
  <c r="K248" i="9"/>
  <c r="M248" i="9"/>
  <c r="K249" i="9"/>
  <c r="M249" i="9"/>
  <c r="K250" i="9"/>
  <c r="M250" i="9"/>
  <c r="K251" i="9"/>
  <c r="M251" i="9"/>
  <c r="K252" i="9"/>
  <c r="M252" i="9"/>
  <c r="K253" i="9"/>
  <c r="M253" i="9"/>
  <c r="K254" i="9"/>
  <c r="M254" i="9"/>
  <c r="K255" i="9"/>
  <c r="M255" i="9"/>
  <c r="X262" i="9"/>
  <c r="X264" i="9"/>
  <c r="J269" i="9"/>
  <c r="K269" i="9" s="1"/>
  <c r="M269" i="9"/>
  <c r="T269" i="9"/>
  <c r="H270" i="9"/>
  <c r="H271" i="9" s="1"/>
  <c r="M270" i="9"/>
  <c r="M271" i="9"/>
  <c r="X398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X396" i="9"/>
  <c r="J402" i="9"/>
  <c r="K402" i="9" s="1"/>
  <c r="M402" i="9"/>
  <c r="T402" i="9"/>
  <c r="H403" i="9"/>
  <c r="H404" i="9" s="1"/>
  <c r="H405" i="9" s="1"/>
  <c r="M403" i="9"/>
  <c r="M404" i="9"/>
  <c r="X531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X529" i="9"/>
  <c r="J537" i="9"/>
  <c r="K537" i="9" s="1"/>
  <c r="M537" i="9"/>
  <c r="T537" i="9"/>
  <c r="Q538" i="9" s="1"/>
  <c r="H538" i="9"/>
  <c r="I538" i="9" s="1"/>
  <c r="M538" i="9"/>
  <c r="M539" i="9"/>
  <c r="X666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X664" i="9"/>
  <c r="J672" i="9"/>
  <c r="K672" i="9" s="1"/>
  <c r="M672" i="9"/>
  <c r="T672" i="9"/>
  <c r="Q673" i="9" s="1"/>
  <c r="H673" i="9"/>
  <c r="I673" i="9" s="1"/>
  <c r="M673" i="9"/>
  <c r="M674" i="9"/>
  <c r="X801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X799" i="9"/>
  <c r="J805" i="9"/>
  <c r="K805" i="9" s="1"/>
  <c r="M805" i="9"/>
  <c r="T805" i="9"/>
  <c r="Q806" i="9" s="1"/>
  <c r="H806" i="9"/>
  <c r="H807" i="9" s="1"/>
  <c r="M806" i="9"/>
  <c r="M807" i="9"/>
  <c r="X934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X932" i="9"/>
  <c r="J943" i="9"/>
  <c r="K943" i="9" s="1"/>
  <c r="M943" i="9"/>
  <c r="T943" i="9"/>
  <c r="H944" i="9"/>
  <c r="I944" i="9" s="1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X1070" i="9"/>
  <c r="X1072" i="9"/>
  <c r="J1078" i="9"/>
  <c r="K1078" i="9" s="1"/>
  <c r="M1078" i="9"/>
  <c r="T1078" i="9"/>
  <c r="H1079" i="9"/>
  <c r="H1080" i="9" s="1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X1205" i="9"/>
  <c r="X1207" i="9"/>
  <c r="J1213" i="9"/>
  <c r="K1213" i="9" s="1"/>
  <c r="Z1213" i="9" s="1"/>
  <c r="M1213" i="9"/>
  <c r="W1213" i="9" s="1"/>
  <c r="V1214" i="9" s="1"/>
  <c r="T1213" i="9"/>
  <c r="H1214" i="9"/>
  <c r="I1214" i="9" s="1"/>
  <c r="M1214" i="9"/>
  <c r="M1215" i="9"/>
  <c r="X1342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X1340" i="9"/>
  <c r="J1346" i="9"/>
  <c r="M1346" i="9"/>
  <c r="T1346" i="9"/>
  <c r="H1347" i="9"/>
  <c r="I1347" i="9" s="1"/>
  <c r="M1347" i="9"/>
  <c r="M1348" i="9"/>
  <c r="X1475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X1473" i="9"/>
  <c r="M1480" i="9"/>
  <c r="T1480" i="9"/>
  <c r="H1481" i="9"/>
  <c r="I1481" i="9" s="1"/>
  <c r="M1481" i="9"/>
  <c r="M1482" i="9"/>
  <c r="X1609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X1607" i="9"/>
  <c r="J1615" i="9"/>
  <c r="K1615" i="9" s="1"/>
  <c r="M1615" i="9"/>
  <c r="T1615" i="9"/>
  <c r="Q1616" i="9" s="1"/>
  <c r="H1616" i="9"/>
  <c r="I1616" i="9" s="1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X1742" i="9"/>
  <c r="X1744" i="9"/>
  <c r="J1749" i="9"/>
  <c r="K1749" i="9" s="1"/>
  <c r="M1749" i="9"/>
  <c r="T1749" i="9"/>
  <c r="H1750" i="9"/>
  <c r="I1750" i="9" s="1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X1876" i="9"/>
  <c r="X1878" i="9"/>
  <c r="J1884" i="9"/>
  <c r="K1884" i="9" s="1"/>
  <c r="M1884" i="9"/>
  <c r="T1884" i="9"/>
  <c r="H1885" i="9"/>
  <c r="H1886" i="9" s="1"/>
  <c r="M1885" i="9"/>
  <c r="M1886" i="9"/>
  <c r="X2013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X2011" i="9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J4" i="6"/>
  <c r="K4" i="6" s="1"/>
  <c r="M4" i="6"/>
  <c r="T4" i="6"/>
  <c r="H5" i="6"/>
  <c r="I5" i="6" s="1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B1090" i="6"/>
  <c r="C1088" i="6" s="1"/>
  <c r="L1078" i="6" s="1"/>
  <c r="K22" i="6"/>
  <c r="M22" i="6"/>
  <c r="B23" i="6"/>
  <c r="B1492" i="6" s="1"/>
  <c r="K23" i="6"/>
  <c r="M23" i="6"/>
  <c r="B281" i="6"/>
  <c r="C280" i="6" s="1"/>
  <c r="L271" i="6" s="1"/>
  <c r="K24" i="6"/>
  <c r="M24" i="6"/>
  <c r="B41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X131" i="6"/>
  <c r="X133" i="6"/>
  <c r="J135" i="6"/>
  <c r="K135" i="6" s="1"/>
  <c r="M135" i="6"/>
  <c r="T135" i="6"/>
  <c r="H136" i="6"/>
  <c r="M136" i="6"/>
  <c r="K137" i="6"/>
  <c r="M137" i="6"/>
  <c r="X264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X262" i="6"/>
  <c r="J269" i="6"/>
  <c r="K269" i="6" s="1"/>
  <c r="M269" i="6"/>
  <c r="T269" i="6"/>
  <c r="H270" i="6"/>
  <c r="I270" i="6" s="1"/>
  <c r="M270" i="6"/>
  <c r="M271" i="6"/>
  <c r="X398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X396" i="6"/>
  <c r="J402" i="6"/>
  <c r="K402" i="6" s="1"/>
  <c r="M402" i="6"/>
  <c r="T402" i="6"/>
  <c r="H403" i="6"/>
  <c r="I403" i="6" s="1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X529" i="6"/>
  <c r="X531" i="6"/>
  <c r="J537" i="6"/>
  <c r="M537" i="6"/>
  <c r="T537" i="6"/>
  <c r="Q538" i="6" s="1"/>
  <c r="H538" i="6"/>
  <c r="I538" i="6" s="1"/>
  <c r="M538" i="6"/>
  <c r="M539" i="6"/>
  <c r="X666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X664" i="6"/>
  <c r="J672" i="6"/>
  <c r="M672" i="6"/>
  <c r="T672" i="6"/>
  <c r="H673" i="6"/>
  <c r="I673" i="6" s="1"/>
  <c r="M673" i="6"/>
  <c r="M674" i="6"/>
  <c r="X801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X799" i="6"/>
  <c r="J805" i="6"/>
  <c r="K805" i="6" s="1"/>
  <c r="M805" i="6"/>
  <c r="T805" i="6"/>
  <c r="H806" i="6"/>
  <c r="I806" i="6" s="1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X932" i="6"/>
  <c r="X934" i="6"/>
  <c r="J943" i="6"/>
  <c r="M943" i="6"/>
  <c r="T943" i="6"/>
  <c r="H944" i="6"/>
  <c r="I944" i="6" s="1"/>
  <c r="M944" i="6"/>
  <c r="M945" i="6"/>
  <c r="X1072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X1070" i="6"/>
  <c r="J1078" i="6"/>
  <c r="K1078" i="6" s="1"/>
  <c r="M1078" i="6"/>
  <c r="T1078" i="6"/>
  <c r="H1079" i="6"/>
  <c r="I1079" i="6" s="1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X1205" i="6"/>
  <c r="X1207" i="6"/>
  <c r="J1213" i="6"/>
  <c r="M1213" i="6"/>
  <c r="T1213" i="6"/>
  <c r="Q1214" i="6" s="1"/>
  <c r="H1214" i="6"/>
  <c r="I1214" i="6" s="1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X1340" i="6"/>
  <c r="X1342" i="6"/>
  <c r="J1346" i="6"/>
  <c r="M1346" i="6"/>
  <c r="T1346" i="6"/>
  <c r="H1347" i="6"/>
  <c r="I1347" i="6" s="1"/>
  <c r="M1347" i="6"/>
  <c r="M1348" i="6"/>
  <c r="X1475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X1473" i="6"/>
  <c r="M1480" i="6"/>
  <c r="T1480" i="6"/>
  <c r="Q1481" i="6" s="1"/>
  <c r="H1481" i="6"/>
  <c r="I1481" i="6" s="1"/>
  <c r="M1481" i="6"/>
  <c r="M1482" i="6"/>
  <c r="X1609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X1607" i="6"/>
  <c r="J1615" i="6"/>
  <c r="M1615" i="6"/>
  <c r="T1615" i="6"/>
  <c r="H1616" i="6"/>
  <c r="I1616" i="6" s="1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X1742" i="6"/>
  <c r="X1744" i="6"/>
  <c r="J1749" i="6"/>
  <c r="K1749" i="6" s="1"/>
  <c r="Z1749" i="6" s="1"/>
  <c r="M1749" i="6"/>
  <c r="T1749" i="6"/>
  <c r="H1750" i="6"/>
  <c r="I1750" i="6" s="1"/>
  <c r="M1750" i="6"/>
  <c r="M1751" i="6"/>
  <c r="X1878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X1876" i="6"/>
  <c r="J1884" i="6"/>
  <c r="K1884" i="6" s="1"/>
  <c r="M1884" i="6"/>
  <c r="T1884" i="6"/>
  <c r="H1885" i="6"/>
  <c r="H1886" i="6" s="1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M1989" i="6"/>
  <c r="M1990" i="6"/>
  <c r="M1991" i="6"/>
  <c r="M1992" i="6"/>
  <c r="M1993" i="6"/>
  <c r="M1994" i="6"/>
  <c r="M1995" i="6"/>
  <c r="M1996" i="6"/>
  <c r="M1997" i="6"/>
  <c r="M1998" i="6"/>
  <c r="M1999" i="6"/>
  <c r="M2000" i="6"/>
  <c r="M2001" i="6"/>
  <c r="M2002" i="6"/>
  <c r="M2003" i="6"/>
  <c r="M2004" i="6"/>
  <c r="X2011" i="6"/>
  <c r="X2013" i="6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J4" i="3"/>
  <c r="M4" i="3"/>
  <c r="T4" i="3"/>
  <c r="H5" i="3"/>
  <c r="H6" i="3" s="1"/>
  <c r="M5" i="3"/>
  <c r="K6" i="3"/>
  <c r="M6" i="3"/>
  <c r="K7" i="3"/>
  <c r="M7" i="3"/>
  <c r="K8" i="3"/>
  <c r="M8" i="3"/>
  <c r="K9" i="3"/>
  <c r="M9" i="3"/>
  <c r="K10" i="3"/>
  <c r="M10" i="3"/>
  <c r="K11" i="3"/>
  <c r="M11" i="3"/>
  <c r="K12" i="3"/>
  <c r="M12" i="3"/>
  <c r="K13" i="3"/>
  <c r="M13" i="3"/>
  <c r="K14" i="3"/>
  <c r="M14" i="3"/>
  <c r="K15" i="3"/>
  <c r="M15" i="3"/>
  <c r="K16" i="3"/>
  <c r="M16" i="3"/>
  <c r="K17" i="3"/>
  <c r="M17" i="3"/>
  <c r="K18" i="3"/>
  <c r="M18" i="3"/>
  <c r="K19" i="3"/>
  <c r="M19" i="3"/>
  <c r="K20" i="3"/>
  <c r="M20" i="3"/>
  <c r="K21" i="3"/>
  <c r="M21" i="3"/>
  <c r="B147" i="3"/>
  <c r="C145" i="3" s="1"/>
  <c r="L135" i="3" s="1"/>
  <c r="K22" i="3"/>
  <c r="M22" i="3"/>
  <c r="B23" i="3"/>
  <c r="K23" i="3"/>
  <c r="M23" i="3"/>
  <c r="K24" i="3"/>
  <c r="M24" i="3"/>
  <c r="K25" i="3"/>
  <c r="M25" i="3"/>
  <c r="K26" i="3"/>
  <c r="M26" i="3"/>
  <c r="K27" i="3"/>
  <c r="M27" i="3"/>
  <c r="K28" i="3"/>
  <c r="M28" i="3"/>
  <c r="K29" i="3"/>
  <c r="M29" i="3"/>
  <c r="K30" i="3"/>
  <c r="M30" i="3"/>
  <c r="K31" i="3"/>
  <c r="M31" i="3"/>
  <c r="K32" i="3"/>
  <c r="M32" i="3"/>
  <c r="K33" i="3"/>
  <c r="M33" i="3"/>
  <c r="K34" i="3"/>
  <c r="M34" i="3"/>
  <c r="K35" i="3"/>
  <c r="M35" i="3"/>
  <c r="K36" i="3"/>
  <c r="M36" i="3"/>
  <c r="K37" i="3"/>
  <c r="M37" i="3"/>
  <c r="K38" i="3"/>
  <c r="M38" i="3"/>
  <c r="K39" i="3"/>
  <c r="M39" i="3"/>
  <c r="K40" i="3"/>
  <c r="M40" i="3"/>
  <c r="K41" i="3"/>
  <c r="M41" i="3"/>
  <c r="K42" i="3"/>
  <c r="M42" i="3"/>
  <c r="K43" i="3"/>
  <c r="M43" i="3"/>
  <c r="K44" i="3"/>
  <c r="M44" i="3"/>
  <c r="K45" i="3"/>
  <c r="M45" i="3"/>
  <c r="K46" i="3"/>
  <c r="M46" i="3"/>
  <c r="K47" i="3"/>
  <c r="M47" i="3"/>
  <c r="K48" i="3"/>
  <c r="M48" i="3"/>
  <c r="K49" i="3"/>
  <c r="M49" i="3"/>
  <c r="K50" i="3"/>
  <c r="M50" i="3"/>
  <c r="K51" i="3"/>
  <c r="M51" i="3"/>
  <c r="K52" i="3"/>
  <c r="M52" i="3"/>
  <c r="K53" i="3"/>
  <c r="M53" i="3"/>
  <c r="K54" i="3"/>
  <c r="M54" i="3"/>
  <c r="K55" i="3"/>
  <c r="M55" i="3"/>
  <c r="K56" i="3"/>
  <c r="M56" i="3"/>
  <c r="K57" i="3"/>
  <c r="M57" i="3"/>
  <c r="K58" i="3"/>
  <c r="M58" i="3"/>
  <c r="K59" i="3"/>
  <c r="M59" i="3"/>
  <c r="K60" i="3"/>
  <c r="M60" i="3"/>
  <c r="K61" i="3"/>
  <c r="M61" i="3"/>
  <c r="K62" i="3"/>
  <c r="M62" i="3"/>
  <c r="K63" i="3"/>
  <c r="M63" i="3"/>
  <c r="K64" i="3"/>
  <c r="M64" i="3"/>
  <c r="K65" i="3"/>
  <c r="M65" i="3"/>
  <c r="K66" i="3"/>
  <c r="M66" i="3"/>
  <c r="K67" i="3"/>
  <c r="M67" i="3"/>
  <c r="K68" i="3"/>
  <c r="M68" i="3"/>
  <c r="K69" i="3"/>
  <c r="M69" i="3"/>
  <c r="K70" i="3"/>
  <c r="M70" i="3"/>
  <c r="K71" i="3"/>
  <c r="M71" i="3"/>
  <c r="K72" i="3"/>
  <c r="M72" i="3"/>
  <c r="K73" i="3"/>
  <c r="M73" i="3"/>
  <c r="K74" i="3"/>
  <c r="M74" i="3"/>
  <c r="K75" i="3"/>
  <c r="M75" i="3"/>
  <c r="K76" i="3"/>
  <c r="M76" i="3"/>
  <c r="K77" i="3"/>
  <c r="M77" i="3"/>
  <c r="K78" i="3"/>
  <c r="M78" i="3"/>
  <c r="K79" i="3"/>
  <c r="M79" i="3"/>
  <c r="K80" i="3"/>
  <c r="M80" i="3"/>
  <c r="K81" i="3"/>
  <c r="M81" i="3"/>
  <c r="K82" i="3"/>
  <c r="M82" i="3"/>
  <c r="K83" i="3"/>
  <c r="M83" i="3"/>
  <c r="K84" i="3"/>
  <c r="M84" i="3"/>
  <c r="K85" i="3"/>
  <c r="M85" i="3"/>
  <c r="K86" i="3"/>
  <c r="M86" i="3"/>
  <c r="K87" i="3"/>
  <c r="M87" i="3"/>
  <c r="K88" i="3"/>
  <c r="M88" i="3"/>
  <c r="K89" i="3"/>
  <c r="M89" i="3"/>
  <c r="K90" i="3"/>
  <c r="M90" i="3"/>
  <c r="K91" i="3"/>
  <c r="M91" i="3"/>
  <c r="K92" i="3"/>
  <c r="M92" i="3"/>
  <c r="K93" i="3"/>
  <c r="M93" i="3"/>
  <c r="K94" i="3"/>
  <c r="M94" i="3"/>
  <c r="K95" i="3"/>
  <c r="M95" i="3"/>
  <c r="K96" i="3"/>
  <c r="M96" i="3"/>
  <c r="K97" i="3"/>
  <c r="M97" i="3"/>
  <c r="K98" i="3"/>
  <c r="M98" i="3"/>
  <c r="K99" i="3"/>
  <c r="M99" i="3"/>
  <c r="K100" i="3"/>
  <c r="M100" i="3"/>
  <c r="K101" i="3"/>
  <c r="M101" i="3"/>
  <c r="K102" i="3"/>
  <c r="M102" i="3"/>
  <c r="K103" i="3"/>
  <c r="M103" i="3"/>
  <c r="K104" i="3"/>
  <c r="M104" i="3"/>
  <c r="K105" i="3"/>
  <c r="M105" i="3"/>
  <c r="K106" i="3"/>
  <c r="M106" i="3"/>
  <c r="K107" i="3"/>
  <c r="M107" i="3"/>
  <c r="K108" i="3"/>
  <c r="M108" i="3"/>
  <c r="K109" i="3"/>
  <c r="M109" i="3"/>
  <c r="K110" i="3"/>
  <c r="M110" i="3"/>
  <c r="K111" i="3"/>
  <c r="M111" i="3"/>
  <c r="K112" i="3"/>
  <c r="M112" i="3"/>
  <c r="K113" i="3"/>
  <c r="M113" i="3"/>
  <c r="K114" i="3"/>
  <c r="M114" i="3"/>
  <c r="K115" i="3"/>
  <c r="M115" i="3"/>
  <c r="K116" i="3"/>
  <c r="M116" i="3"/>
  <c r="K117" i="3"/>
  <c r="M117" i="3"/>
  <c r="K118" i="3"/>
  <c r="M118" i="3"/>
  <c r="K119" i="3"/>
  <c r="M119" i="3"/>
  <c r="K120" i="3"/>
  <c r="M120" i="3"/>
  <c r="K121" i="3"/>
  <c r="M121" i="3"/>
  <c r="K122" i="3"/>
  <c r="M122" i="3"/>
  <c r="K123" i="3"/>
  <c r="M123" i="3"/>
  <c r="K124" i="3"/>
  <c r="M124" i="3"/>
  <c r="X131" i="3"/>
  <c r="X133" i="3"/>
  <c r="J135" i="3"/>
  <c r="M135" i="3"/>
  <c r="T135" i="3"/>
  <c r="H136" i="3"/>
  <c r="I136" i="3" s="1"/>
  <c r="M136" i="3"/>
  <c r="K137" i="3"/>
  <c r="M137" i="3"/>
  <c r="K138" i="3"/>
  <c r="M138" i="3"/>
  <c r="K139" i="3"/>
  <c r="M139" i="3"/>
  <c r="K140" i="3"/>
  <c r="M140" i="3"/>
  <c r="K141" i="3"/>
  <c r="M141" i="3"/>
  <c r="K142" i="3"/>
  <c r="M142" i="3"/>
  <c r="K143" i="3"/>
  <c r="M143" i="3"/>
  <c r="K144" i="3"/>
  <c r="M144" i="3"/>
  <c r="K145" i="3"/>
  <c r="M145" i="3"/>
  <c r="K146" i="3"/>
  <c r="M146" i="3"/>
  <c r="K147" i="3"/>
  <c r="M147" i="3"/>
  <c r="K148" i="3"/>
  <c r="M148" i="3"/>
  <c r="K149" i="3"/>
  <c r="M149" i="3"/>
  <c r="K150" i="3"/>
  <c r="M150" i="3"/>
  <c r="K151" i="3"/>
  <c r="M151" i="3"/>
  <c r="K152" i="3"/>
  <c r="M152" i="3"/>
  <c r="K153" i="3"/>
  <c r="M153" i="3"/>
  <c r="K154" i="3"/>
  <c r="M154" i="3"/>
  <c r="K155" i="3"/>
  <c r="M155" i="3"/>
  <c r="K156" i="3"/>
  <c r="M156" i="3"/>
  <c r="K157" i="3"/>
  <c r="M157" i="3"/>
  <c r="K158" i="3"/>
  <c r="M158" i="3"/>
  <c r="K159" i="3"/>
  <c r="M159" i="3"/>
  <c r="K160" i="3"/>
  <c r="M160" i="3"/>
  <c r="K161" i="3"/>
  <c r="M161" i="3"/>
  <c r="K162" i="3"/>
  <c r="M162" i="3"/>
  <c r="K163" i="3"/>
  <c r="M163" i="3"/>
  <c r="K164" i="3"/>
  <c r="M164" i="3"/>
  <c r="K165" i="3"/>
  <c r="M165" i="3"/>
  <c r="K166" i="3"/>
  <c r="M166" i="3"/>
  <c r="K167" i="3"/>
  <c r="M167" i="3"/>
  <c r="K168" i="3"/>
  <c r="M168" i="3"/>
  <c r="K169" i="3"/>
  <c r="M169" i="3"/>
  <c r="K170" i="3"/>
  <c r="M170" i="3"/>
  <c r="K171" i="3"/>
  <c r="M171" i="3"/>
  <c r="K172" i="3"/>
  <c r="M172" i="3"/>
  <c r="K173" i="3"/>
  <c r="M173" i="3"/>
  <c r="K174" i="3"/>
  <c r="M174" i="3"/>
  <c r="K175" i="3"/>
  <c r="M175" i="3"/>
  <c r="K176" i="3"/>
  <c r="M176" i="3"/>
  <c r="K177" i="3"/>
  <c r="M177" i="3"/>
  <c r="K178" i="3"/>
  <c r="M178" i="3"/>
  <c r="K179" i="3"/>
  <c r="M179" i="3"/>
  <c r="K180" i="3"/>
  <c r="M180" i="3"/>
  <c r="K181" i="3"/>
  <c r="M181" i="3"/>
  <c r="K182" i="3"/>
  <c r="M182" i="3"/>
  <c r="K183" i="3"/>
  <c r="M183" i="3"/>
  <c r="K184" i="3"/>
  <c r="M184" i="3"/>
  <c r="K185" i="3"/>
  <c r="M185" i="3"/>
  <c r="K186" i="3"/>
  <c r="M186" i="3"/>
  <c r="K187" i="3"/>
  <c r="M187" i="3"/>
  <c r="K188" i="3"/>
  <c r="M188" i="3"/>
  <c r="K189" i="3"/>
  <c r="M189" i="3"/>
  <c r="K190" i="3"/>
  <c r="M190" i="3"/>
  <c r="K191" i="3"/>
  <c r="M191" i="3"/>
  <c r="K192" i="3"/>
  <c r="M192" i="3"/>
  <c r="K193" i="3"/>
  <c r="M193" i="3"/>
  <c r="K194" i="3"/>
  <c r="M194" i="3"/>
  <c r="K195" i="3"/>
  <c r="M195" i="3"/>
  <c r="K196" i="3"/>
  <c r="M196" i="3"/>
  <c r="K197" i="3"/>
  <c r="M197" i="3"/>
  <c r="K198" i="3"/>
  <c r="M198" i="3"/>
  <c r="K199" i="3"/>
  <c r="M199" i="3"/>
  <c r="K200" i="3"/>
  <c r="M200" i="3"/>
  <c r="K201" i="3"/>
  <c r="M201" i="3"/>
  <c r="K202" i="3"/>
  <c r="M202" i="3"/>
  <c r="K203" i="3"/>
  <c r="M203" i="3"/>
  <c r="K204" i="3"/>
  <c r="M204" i="3"/>
  <c r="K205" i="3"/>
  <c r="M205" i="3"/>
  <c r="K206" i="3"/>
  <c r="M206" i="3"/>
  <c r="K207" i="3"/>
  <c r="M207" i="3"/>
  <c r="K208" i="3"/>
  <c r="M208" i="3"/>
  <c r="K209" i="3"/>
  <c r="M209" i="3"/>
  <c r="K210" i="3"/>
  <c r="M210" i="3"/>
  <c r="K211" i="3"/>
  <c r="M211" i="3"/>
  <c r="K212" i="3"/>
  <c r="M212" i="3"/>
  <c r="K213" i="3"/>
  <c r="M213" i="3"/>
  <c r="K214" i="3"/>
  <c r="M214" i="3"/>
  <c r="K215" i="3"/>
  <c r="M215" i="3"/>
  <c r="K216" i="3"/>
  <c r="M216" i="3"/>
  <c r="K217" i="3"/>
  <c r="M217" i="3"/>
  <c r="K218" i="3"/>
  <c r="M218" i="3"/>
  <c r="K219" i="3"/>
  <c r="M219" i="3"/>
  <c r="K220" i="3"/>
  <c r="M220" i="3"/>
  <c r="K221" i="3"/>
  <c r="M221" i="3"/>
  <c r="K222" i="3"/>
  <c r="M222" i="3"/>
  <c r="K223" i="3"/>
  <c r="M223" i="3"/>
  <c r="K224" i="3"/>
  <c r="M224" i="3"/>
  <c r="K225" i="3"/>
  <c r="M225" i="3"/>
  <c r="K226" i="3"/>
  <c r="M226" i="3"/>
  <c r="K227" i="3"/>
  <c r="M227" i="3"/>
  <c r="K228" i="3"/>
  <c r="M228" i="3"/>
  <c r="K229" i="3"/>
  <c r="M229" i="3"/>
  <c r="K230" i="3"/>
  <c r="M230" i="3"/>
  <c r="K231" i="3"/>
  <c r="M231" i="3"/>
  <c r="K232" i="3"/>
  <c r="M232" i="3"/>
  <c r="K233" i="3"/>
  <c r="M233" i="3"/>
  <c r="K234" i="3"/>
  <c r="M234" i="3"/>
  <c r="K235" i="3"/>
  <c r="M235" i="3"/>
  <c r="K236" i="3"/>
  <c r="M236" i="3"/>
  <c r="K237" i="3"/>
  <c r="M237" i="3"/>
  <c r="K238" i="3"/>
  <c r="M238" i="3"/>
  <c r="K239" i="3"/>
  <c r="M239" i="3"/>
  <c r="K240" i="3"/>
  <c r="M240" i="3"/>
  <c r="K241" i="3"/>
  <c r="M241" i="3"/>
  <c r="K242" i="3"/>
  <c r="M242" i="3"/>
  <c r="K243" i="3"/>
  <c r="M243" i="3"/>
  <c r="K244" i="3"/>
  <c r="M244" i="3"/>
  <c r="K245" i="3"/>
  <c r="M245" i="3"/>
  <c r="K246" i="3"/>
  <c r="M246" i="3"/>
  <c r="K247" i="3"/>
  <c r="M247" i="3"/>
  <c r="K248" i="3"/>
  <c r="M248" i="3"/>
  <c r="K249" i="3"/>
  <c r="M249" i="3"/>
  <c r="K250" i="3"/>
  <c r="M250" i="3"/>
  <c r="K251" i="3"/>
  <c r="M251" i="3"/>
  <c r="K252" i="3"/>
  <c r="M252" i="3"/>
  <c r="K253" i="3"/>
  <c r="M253" i="3"/>
  <c r="K254" i="3"/>
  <c r="M254" i="3"/>
  <c r="K255" i="3"/>
  <c r="M255" i="3"/>
  <c r="X262" i="3"/>
  <c r="X264" i="3"/>
  <c r="J269" i="3"/>
  <c r="K269" i="3" s="1"/>
  <c r="M269" i="3"/>
  <c r="T269" i="3"/>
  <c r="H270" i="3"/>
  <c r="H271" i="3" s="1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X396" i="3"/>
  <c r="X398" i="3"/>
  <c r="J402" i="3"/>
  <c r="K402" i="3" s="1"/>
  <c r="M402" i="3"/>
  <c r="T402" i="3"/>
  <c r="H403" i="3"/>
  <c r="I403" i="3" s="1"/>
  <c r="M403" i="3"/>
  <c r="M404" i="3"/>
  <c r="X531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X529" i="3"/>
  <c r="J537" i="3"/>
  <c r="K537" i="3" s="1"/>
  <c r="M537" i="3"/>
  <c r="T537" i="3"/>
  <c r="H538" i="3"/>
  <c r="H539" i="3" s="1"/>
  <c r="M538" i="3"/>
  <c r="M539" i="3"/>
  <c r="X666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X664" i="3"/>
  <c r="J672" i="3"/>
  <c r="K672" i="3" s="1"/>
  <c r="M672" i="3"/>
  <c r="T672" i="3"/>
  <c r="H673" i="3"/>
  <c r="I673" i="3" s="1"/>
  <c r="M673" i="3"/>
  <c r="M674" i="3"/>
  <c r="X801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X799" i="3"/>
  <c r="J805" i="3"/>
  <c r="M805" i="3"/>
  <c r="T805" i="3"/>
  <c r="Q806" i="3" s="1"/>
  <c r="H806" i="3"/>
  <c r="I806" i="3" s="1"/>
  <c r="M806" i="3"/>
  <c r="M807" i="3"/>
  <c r="X934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X932" i="3"/>
  <c r="J943" i="3"/>
  <c r="K943" i="3" s="1"/>
  <c r="M943" i="3"/>
  <c r="T943" i="3"/>
  <c r="Q944" i="3" s="1"/>
  <c r="H944" i="3"/>
  <c r="I944" i="3" s="1"/>
  <c r="M944" i="3"/>
  <c r="M945" i="3"/>
  <c r="X1072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X1070" i="3"/>
  <c r="J1078" i="3"/>
  <c r="K1078" i="3" s="1"/>
  <c r="M1078" i="3"/>
  <c r="T1078" i="3"/>
  <c r="H1079" i="3"/>
  <c r="I1079" i="3" s="1"/>
  <c r="M1079" i="3"/>
  <c r="M1080" i="3"/>
  <c r="X1207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X1205" i="3"/>
  <c r="J1213" i="3"/>
  <c r="K1213" i="3" s="1"/>
  <c r="M1213" i="3"/>
  <c r="T1213" i="3"/>
  <c r="H1214" i="3"/>
  <c r="I1214" i="3" s="1"/>
  <c r="M1214" i="3"/>
  <c r="M1215" i="3"/>
  <c r="X1342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X1340" i="3"/>
  <c r="J1346" i="3"/>
  <c r="K1346" i="3" s="1"/>
  <c r="M1346" i="3"/>
  <c r="T1346" i="3"/>
  <c r="H1347" i="3"/>
  <c r="H1348" i="3" s="1"/>
  <c r="M1347" i="3"/>
  <c r="M1348" i="3"/>
  <c r="X1475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X1473" i="3"/>
  <c r="M1480" i="3"/>
  <c r="T1480" i="3"/>
  <c r="Q1481" i="3" s="1"/>
  <c r="H1481" i="3"/>
  <c r="I1481" i="3" s="1"/>
  <c r="M1481" i="3"/>
  <c r="M1482" i="3"/>
  <c r="X1609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X1607" i="3"/>
  <c r="J1615" i="3"/>
  <c r="M1615" i="3"/>
  <c r="T1615" i="3"/>
  <c r="H1616" i="3"/>
  <c r="I1616" i="3" s="1"/>
  <c r="M1616" i="3"/>
  <c r="Q1616" i="3"/>
  <c r="M1617" i="3"/>
  <c r="X1744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X1742" i="3"/>
  <c r="J1749" i="3"/>
  <c r="K1749" i="3" s="1"/>
  <c r="M1749" i="3"/>
  <c r="T1749" i="3"/>
  <c r="H1750" i="3"/>
  <c r="H1751" i="3" s="1"/>
  <c r="I1751" i="3" s="1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X1876" i="3"/>
  <c r="X1878" i="3"/>
  <c r="J1884" i="3"/>
  <c r="K1884" i="3" s="1"/>
  <c r="M1884" i="3"/>
  <c r="T1884" i="3"/>
  <c r="H1885" i="3"/>
  <c r="I1885" i="3" s="1"/>
  <c r="M1885" i="3"/>
  <c r="M1886" i="3"/>
  <c r="X2013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X2011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W1615" i="11" l="1"/>
  <c r="V1616" i="11" s="1"/>
  <c r="Q673" i="11"/>
  <c r="Z537" i="11"/>
  <c r="W943" i="11"/>
  <c r="V944" i="11" s="1"/>
  <c r="O1885" i="11"/>
  <c r="O1750" i="11"/>
  <c r="O1616" i="11"/>
  <c r="O1481" i="11"/>
  <c r="O1347" i="11"/>
  <c r="O1214" i="11"/>
  <c r="O403" i="11"/>
  <c r="R403" i="11" s="1"/>
  <c r="O270" i="11"/>
  <c r="O806" i="11"/>
  <c r="O136" i="11"/>
  <c r="O5" i="11"/>
  <c r="O673" i="11"/>
  <c r="R673" i="11" s="1"/>
  <c r="AB673" i="11" s="1"/>
  <c r="O944" i="11"/>
  <c r="R944" i="11" s="1"/>
  <c r="AB944" i="11" s="1"/>
  <c r="O1079" i="11"/>
  <c r="O538" i="11"/>
  <c r="W537" i="11"/>
  <c r="V538" i="11" s="1"/>
  <c r="Q5" i="11"/>
  <c r="W1480" i="9"/>
  <c r="V1481" i="9" s="1"/>
  <c r="Q1481" i="9"/>
  <c r="W805" i="6"/>
  <c r="V806" i="6" s="1"/>
  <c r="Q1616" i="6"/>
  <c r="Y1346" i="6"/>
  <c r="Z805" i="6"/>
  <c r="Y1615" i="6"/>
  <c r="Q1885" i="6"/>
  <c r="W402" i="6"/>
  <c r="V403" i="6" s="1"/>
  <c r="W269" i="6"/>
  <c r="V270" i="6" s="1"/>
  <c r="Y1213" i="6"/>
  <c r="W537" i="6"/>
  <c r="V538" i="6" s="1"/>
  <c r="Z402" i="6"/>
  <c r="Z269" i="6"/>
  <c r="Y537" i="6"/>
  <c r="Q270" i="6"/>
  <c r="Q403" i="6"/>
  <c r="O1885" i="6"/>
  <c r="R1885" i="6" s="1"/>
  <c r="AB1885" i="6" s="1"/>
  <c r="O1750" i="6"/>
  <c r="O1481" i="6"/>
  <c r="R1481" i="6" s="1"/>
  <c r="S1481" i="6" s="1"/>
  <c r="T1481" i="6" s="1"/>
  <c r="Y1481" i="6" s="1"/>
  <c r="O1214" i="6"/>
  <c r="R1214" i="6" s="1"/>
  <c r="AB1214" i="6" s="1"/>
  <c r="O1079" i="6"/>
  <c r="O1616" i="6"/>
  <c r="R1616" i="6" s="1"/>
  <c r="AB1616" i="6" s="1"/>
  <c r="O1347" i="6"/>
  <c r="O806" i="6"/>
  <c r="R806" i="6" s="1"/>
  <c r="S806" i="6" s="1"/>
  <c r="O538" i="6"/>
  <c r="R538" i="6" s="1"/>
  <c r="O403" i="6"/>
  <c r="O270" i="6"/>
  <c r="O136" i="6"/>
  <c r="O5" i="6"/>
  <c r="O944" i="6"/>
  <c r="O673" i="6"/>
  <c r="W1884" i="3"/>
  <c r="V1885" i="3" s="1"/>
  <c r="W1615" i="3"/>
  <c r="V1616" i="3" s="1"/>
  <c r="Y1615" i="3"/>
  <c r="W537" i="3"/>
  <c r="V538" i="3" s="1"/>
  <c r="Z1884" i="3"/>
  <c r="Q1214" i="3"/>
  <c r="Y135" i="3"/>
  <c r="Q673" i="3"/>
  <c r="W1213" i="3"/>
  <c r="V1214" i="3" s="1"/>
  <c r="Z1213" i="3"/>
  <c r="W672" i="3"/>
  <c r="V673" i="3" s="1"/>
  <c r="W4" i="3"/>
  <c r="V5" i="3" s="1"/>
  <c r="W402" i="13"/>
  <c r="V403" i="13" s="1"/>
  <c r="R136" i="13"/>
  <c r="B1492" i="9"/>
  <c r="C1491" i="9" s="1"/>
  <c r="L1483" i="9" s="1"/>
  <c r="W1749" i="6"/>
  <c r="V1750" i="6" s="1"/>
  <c r="W1884" i="6"/>
  <c r="V1885" i="6" s="1"/>
  <c r="B955" i="3"/>
  <c r="C954" i="3" s="1"/>
  <c r="L949" i="3" s="1"/>
  <c r="B147" i="6"/>
  <c r="C146" i="6" s="1"/>
  <c r="L154" i="6" s="1"/>
  <c r="L205" i="13"/>
  <c r="L202" i="13"/>
  <c r="L231" i="13"/>
  <c r="L222" i="13"/>
  <c r="L212" i="13"/>
  <c r="L247" i="13"/>
  <c r="L79" i="13"/>
  <c r="L68" i="13"/>
  <c r="L105" i="13"/>
  <c r="L124" i="13"/>
  <c r="L108" i="13"/>
  <c r="L84" i="13"/>
  <c r="L121" i="13"/>
  <c r="L119" i="13"/>
  <c r="L103" i="13"/>
  <c r="L75" i="13"/>
  <c r="L122" i="13"/>
  <c r="L106" i="13"/>
  <c r="L80" i="13"/>
  <c r="L113" i="13"/>
  <c r="L95" i="13"/>
  <c r="L111" i="13"/>
  <c r="L91" i="13"/>
  <c r="L116" i="13"/>
  <c r="L100" i="13"/>
  <c r="L114" i="13"/>
  <c r="L96" i="13"/>
  <c r="L72" i="13"/>
  <c r="L59" i="13"/>
  <c r="L117" i="13"/>
  <c r="L109" i="13"/>
  <c r="L101" i="13"/>
  <c r="L87" i="13"/>
  <c r="L47" i="13"/>
  <c r="L120" i="13"/>
  <c r="L112" i="13"/>
  <c r="L104" i="13"/>
  <c r="L92" i="13"/>
  <c r="L76" i="13"/>
  <c r="L71" i="13"/>
  <c r="L64" i="13"/>
  <c r="L35" i="13"/>
  <c r="L123" i="13"/>
  <c r="L115" i="13"/>
  <c r="L107" i="13"/>
  <c r="L99" i="13"/>
  <c r="L83" i="13"/>
  <c r="L62" i="13"/>
  <c r="L118" i="13"/>
  <c r="L110" i="13"/>
  <c r="L102" i="13"/>
  <c r="L88" i="13"/>
  <c r="L67" i="13"/>
  <c r="B549" i="3"/>
  <c r="C547" i="3" s="1"/>
  <c r="L537" i="3" s="1"/>
  <c r="AA537" i="3" s="1"/>
  <c r="B1761" i="6"/>
  <c r="C1760" i="6" s="1"/>
  <c r="B1225" i="6"/>
  <c r="C1224" i="6" s="1"/>
  <c r="L1216" i="6" s="1"/>
  <c r="B817" i="6"/>
  <c r="C816" i="6" s="1"/>
  <c r="L818" i="6" s="1"/>
  <c r="B549" i="11"/>
  <c r="C548" i="11" s="1"/>
  <c r="L546" i="11" s="1"/>
  <c r="B549" i="9"/>
  <c r="C548" i="9" s="1"/>
  <c r="L645" i="9" s="1"/>
  <c r="B1358" i="11"/>
  <c r="C1356" i="11" s="1"/>
  <c r="L1346" i="11" s="1"/>
  <c r="AA1346" i="11" s="1"/>
  <c r="B684" i="9"/>
  <c r="C682" i="9" s="1"/>
  <c r="L672" i="9" s="1"/>
  <c r="AA672" i="9" s="1"/>
  <c r="C146" i="3"/>
  <c r="L144" i="3" s="1"/>
  <c r="B1225" i="11"/>
  <c r="C1223" i="11" s="1"/>
  <c r="L1213" i="11" s="1"/>
  <c r="AA1213" i="11" s="1"/>
  <c r="B955" i="6"/>
  <c r="C953" i="6" s="1"/>
  <c r="L943" i="6" s="1"/>
  <c r="AA943" i="6" s="1"/>
  <c r="B1090" i="9"/>
  <c r="C1088" i="9" s="1"/>
  <c r="L1078" i="9" s="1"/>
  <c r="AA1078" i="9" s="1"/>
  <c r="C1089" i="6"/>
  <c r="L1120" i="6" s="1"/>
  <c r="B1896" i="9"/>
  <c r="C1895" i="9" s="1"/>
  <c r="L1906" i="9" s="1"/>
  <c r="B1090" i="3"/>
  <c r="C1089" i="3" s="1"/>
  <c r="B955" i="11"/>
  <c r="C953" i="11" s="1"/>
  <c r="L943" i="11" s="1"/>
  <c r="AA943" i="11" s="1"/>
  <c r="B414" i="9"/>
  <c r="C412" i="9" s="1"/>
  <c r="L402" i="9" s="1"/>
  <c r="AA402" i="9" s="1"/>
  <c r="B1358" i="6"/>
  <c r="C1357" i="6" s="1"/>
  <c r="L1400" i="6" s="1"/>
  <c r="B1492" i="3"/>
  <c r="C1491" i="3" s="1"/>
  <c r="L1483" i="3" s="1"/>
  <c r="B1627" i="3"/>
  <c r="C1626" i="3" s="1"/>
  <c r="L1628" i="3" s="1"/>
  <c r="B1896" i="3"/>
  <c r="C1895" i="3" s="1"/>
  <c r="L1886" i="3" s="1"/>
  <c r="B414" i="3"/>
  <c r="C413" i="3" s="1"/>
  <c r="L462" i="3" s="1"/>
  <c r="B817" i="3"/>
  <c r="B1761" i="9"/>
  <c r="B1761" i="11"/>
  <c r="C1759" i="11" s="1"/>
  <c r="L1749" i="11" s="1"/>
  <c r="AA1749" i="11" s="1"/>
  <c r="B684" i="11"/>
  <c r="B684" i="6"/>
  <c r="C683" i="6" s="1"/>
  <c r="L690" i="6" s="1"/>
  <c r="B1627" i="9"/>
  <c r="B817" i="9"/>
  <c r="B1896" i="11"/>
  <c r="B1627" i="6"/>
  <c r="B1896" i="6"/>
  <c r="C1894" i="6" s="1"/>
  <c r="L1884" i="6" s="1"/>
  <c r="AA1884" i="6" s="1"/>
  <c r="B1358" i="9"/>
  <c r="C1357" i="9" s="1"/>
  <c r="B1627" i="11"/>
  <c r="C1625" i="11" s="1"/>
  <c r="L1615" i="11" s="1"/>
  <c r="AA1615" i="11" s="1"/>
  <c r="B1225" i="9"/>
  <c r="C1223" i="9" s="1"/>
  <c r="L1213" i="9" s="1"/>
  <c r="AA1213" i="9" s="1"/>
  <c r="C412" i="6"/>
  <c r="L402" i="6" s="1"/>
  <c r="AA402" i="6" s="1"/>
  <c r="C413" i="6"/>
  <c r="L407" i="6" s="1"/>
  <c r="B281" i="3"/>
  <c r="C279" i="3" s="1"/>
  <c r="L269" i="3" s="1"/>
  <c r="AA269" i="3" s="1"/>
  <c r="B1761" i="3"/>
  <c r="C1759" i="3" s="1"/>
  <c r="L1749" i="3" s="1"/>
  <c r="AA1749" i="3" s="1"/>
  <c r="W1480" i="6"/>
  <c r="V1481" i="6" s="1"/>
  <c r="Q403" i="3"/>
  <c r="B1225" i="3"/>
  <c r="C1490" i="6"/>
  <c r="L1480" i="6" s="1"/>
  <c r="C1491" i="6"/>
  <c r="L1490" i="6" s="1"/>
  <c r="Q270" i="3"/>
  <c r="Q136" i="3"/>
  <c r="Q944" i="6"/>
  <c r="W943" i="6"/>
  <c r="V944" i="6" s="1"/>
  <c r="B1358" i="3"/>
  <c r="C1356" i="3" s="1"/>
  <c r="L1346" i="3" s="1"/>
  <c r="AA1346" i="3" s="1"/>
  <c r="B684" i="3"/>
  <c r="B17" i="3"/>
  <c r="C15" i="3" s="1"/>
  <c r="L18" i="3" s="1"/>
  <c r="Z943" i="3"/>
  <c r="AA135" i="3"/>
  <c r="Z402" i="3"/>
  <c r="W1078" i="6"/>
  <c r="V1079" i="6" s="1"/>
  <c r="W805" i="3"/>
  <c r="V806" i="3" s="1"/>
  <c r="Z672" i="3"/>
  <c r="W269" i="3"/>
  <c r="V270" i="3" s="1"/>
  <c r="Y943" i="6"/>
  <c r="Y805" i="3"/>
  <c r="Q806" i="6"/>
  <c r="B17" i="6"/>
  <c r="B549" i="6"/>
  <c r="W135" i="3"/>
  <c r="V136" i="3" s="1"/>
  <c r="Y4" i="3"/>
  <c r="Z4" i="6"/>
  <c r="Q1347" i="9"/>
  <c r="Y672" i="6"/>
  <c r="W1884" i="9"/>
  <c r="V1885" i="9" s="1"/>
  <c r="W4" i="6"/>
  <c r="V5" i="6" s="1"/>
  <c r="Y1346" i="9"/>
  <c r="B955" i="9"/>
  <c r="C953" i="9" s="1"/>
  <c r="L943" i="9" s="1"/>
  <c r="AA943" i="9" s="1"/>
  <c r="W4" i="9"/>
  <c r="V5" i="9" s="1"/>
  <c r="Q1079" i="9"/>
  <c r="W1078" i="9"/>
  <c r="V1079" i="9" s="1"/>
  <c r="C280" i="9"/>
  <c r="L277" i="9" s="1"/>
  <c r="C279" i="9"/>
  <c r="L269" i="9" s="1"/>
  <c r="AA269" i="9" s="1"/>
  <c r="W1615" i="9"/>
  <c r="V1616" i="9" s="1"/>
  <c r="Z1078" i="9"/>
  <c r="Q1750" i="11"/>
  <c r="W1749" i="11"/>
  <c r="V1750" i="11" s="1"/>
  <c r="W672" i="9"/>
  <c r="V673" i="9" s="1"/>
  <c r="Y4" i="9"/>
  <c r="Q136" i="11"/>
  <c r="W135" i="11"/>
  <c r="V136" i="11" s="1"/>
  <c r="Z1213" i="11"/>
  <c r="Q1079" i="11"/>
  <c r="Y1078" i="11"/>
  <c r="W4" i="11"/>
  <c r="V5" i="11" s="1"/>
  <c r="Q1616" i="11"/>
  <c r="B817" i="11"/>
  <c r="B414" i="11"/>
  <c r="C413" i="11" s="1"/>
  <c r="B1090" i="11"/>
  <c r="B1492" i="11"/>
  <c r="C1490" i="11" s="1"/>
  <c r="L1480" i="11" s="1"/>
  <c r="AA1480" i="11" s="1"/>
  <c r="C146" i="11"/>
  <c r="L141" i="11" s="1"/>
  <c r="C145" i="11"/>
  <c r="L135" i="11" s="1"/>
  <c r="AA135" i="11" s="1"/>
  <c r="W1213" i="11"/>
  <c r="V1214" i="11" s="1"/>
  <c r="C279" i="11"/>
  <c r="L269" i="11" s="1"/>
  <c r="AA269" i="11" s="1"/>
  <c r="C280" i="11"/>
  <c r="L293" i="11" s="1"/>
  <c r="C547" i="11"/>
  <c r="L537" i="11" s="1"/>
  <c r="AA537" i="11" s="1"/>
  <c r="L238" i="13"/>
  <c r="L219" i="13"/>
  <c r="W805" i="11"/>
  <c r="V806" i="11" s="1"/>
  <c r="W672" i="11"/>
  <c r="V673" i="11" s="1"/>
  <c r="L215" i="13"/>
  <c r="L210" i="13"/>
  <c r="Z805" i="11"/>
  <c r="Z672" i="11"/>
  <c r="L164" i="13"/>
  <c r="Y1480" i="9"/>
  <c r="L235" i="13"/>
  <c r="L198" i="13"/>
  <c r="Y4" i="13"/>
  <c r="K1078" i="11"/>
  <c r="Z1078" i="11" s="1"/>
  <c r="Y943" i="11"/>
  <c r="Y537" i="11"/>
  <c r="I538" i="11"/>
  <c r="H1886" i="11"/>
  <c r="I1886" i="11" s="1"/>
  <c r="H271" i="11"/>
  <c r="H272" i="11" s="1"/>
  <c r="H273" i="11" s="1"/>
  <c r="H674" i="11"/>
  <c r="H675" i="11" s="1"/>
  <c r="H676" i="11" s="1"/>
  <c r="H677" i="11" s="1"/>
  <c r="H807" i="11"/>
  <c r="I1481" i="11"/>
  <c r="H1215" i="11"/>
  <c r="H1348" i="11"/>
  <c r="H540" i="11"/>
  <c r="H541" i="11" s="1"/>
  <c r="Z4" i="11"/>
  <c r="H1080" i="11"/>
  <c r="H945" i="11"/>
  <c r="H1751" i="11"/>
  <c r="H1752" i="11" s="1"/>
  <c r="H1617" i="11"/>
  <c r="I1617" i="11" s="1"/>
  <c r="K1480" i="9"/>
  <c r="Z1480" i="9" s="1"/>
  <c r="K1346" i="9"/>
  <c r="Z1346" i="9" s="1"/>
  <c r="L238" i="9"/>
  <c r="L252" i="9"/>
  <c r="L255" i="9"/>
  <c r="L244" i="9"/>
  <c r="L235" i="9"/>
  <c r="L230" i="9"/>
  <c r="L247" i="9"/>
  <c r="L253" i="9"/>
  <c r="L250" i="9"/>
  <c r="L245" i="9"/>
  <c r="L242" i="9"/>
  <c r="L228" i="9"/>
  <c r="L204" i="9"/>
  <c r="L236" i="9"/>
  <c r="L248" i="9"/>
  <c r="L219" i="9"/>
  <c r="L214" i="9"/>
  <c r="L254" i="9"/>
  <c r="L251" i="9"/>
  <c r="L240" i="9"/>
  <c r="L237" i="9"/>
  <c r="L222" i="9"/>
  <c r="L179" i="9"/>
  <c r="L167" i="9"/>
  <c r="L196" i="9"/>
  <c r="L184" i="9"/>
  <c r="L220" i="9"/>
  <c r="L210" i="9"/>
  <c r="L182" i="9"/>
  <c r="L226" i="9"/>
  <c r="L208" i="9"/>
  <c r="L154" i="9"/>
  <c r="L149" i="9"/>
  <c r="L206" i="9"/>
  <c r="L203" i="9"/>
  <c r="L198" i="9"/>
  <c r="L186" i="9"/>
  <c r="L183" i="9"/>
  <c r="L216" i="9"/>
  <c r="L171" i="9"/>
  <c r="L174" i="9"/>
  <c r="L162" i="9"/>
  <c r="L241" i="9"/>
  <c r="L234" i="9"/>
  <c r="L231" i="9"/>
  <c r="L223" i="9"/>
  <c r="L211" i="9"/>
  <c r="L202" i="9"/>
  <c r="L199" i="9"/>
  <c r="L191" i="9"/>
  <c r="L188" i="9"/>
  <c r="L175" i="9"/>
  <c r="L164" i="9"/>
  <c r="L159" i="9"/>
  <c r="L156" i="9"/>
  <c r="L194" i="9"/>
  <c r="L239" i="9"/>
  <c r="L232" i="9"/>
  <c r="L224" i="9"/>
  <c r="L212" i="9"/>
  <c r="L200" i="9"/>
  <c r="L192" i="9"/>
  <c r="L176" i="9"/>
  <c r="L170" i="9"/>
  <c r="L249" i="9"/>
  <c r="L246" i="9"/>
  <c r="L243" i="9"/>
  <c r="L227" i="9"/>
  <c r="L218" i="9"/>
  <c r="L215" i="9"/>
  <c r="L207" i="9"/>
  <c r="L195" i="9"/>
  <c r="L163" i="9"/>
  <c r="L152" i="9"/>
  <c r="L150" i="9"/>
  <c r="L151" i="9"/>
  <c r="L190" i="9"/>
  <c r="L187" i="9"/>
  <c r="L158" i="9"/>
  <c r="L155" i="9"/>
  <c r="Y135" i="9"/>
  <c r="L180" i="9"/>
  <c r="L168" i="9"/>
  <c r="L160" i="9"/>
  <c r="L178" i="9"/>
  <c r="L172" i="9"/>
  <c r="L166" i="9"/>
  <c r="H137" i="9"/>
  <c r="H138" i="9" s="1"/>
  <c r="I138" i="9" s="1"/>
  <c r="I806" i="9"/>
  <c r="I403" i="9"/>
  <c r="I270" i="9"/>
  <c r="I1079" i="9"/>
  <c r="H945" i="9"/>
  <c r="I945" i="9" s="1"/>
  <c r="H808" i="9"/>
  <c r="I808" i="9" s="1"/>
  <c r="I807" i="9"/>
  <c r="H1482" i="9"/>
  <c r="I1482" i="9" s="1"/>
  <c r="H1617" i="9"/>
  <c r="I1617" i="9" s="1"/>
  <c r="H272" i="9"/>
  <c r="I271" i="9"/>
  <c r="H539" i="9"/>
  <c r="I539" i="9" s="1"/>
  <c r="H1215" i="9"/>
  <c r="I5" i="9"/>
  <c r="K4" i="9"/>
  <c r="Z4" i="9" s="1"/>
  <c r="H1081" i="9"/>
  <c r="H1082" i="9" s="1"/>
  <c r="I1080" i="9"/>
  <c r="H1751" i="9"/>
  <c r="H1348" i="9"/>
  <c r="I404" i="9"/>
  <c r="Y1884" i="6"/>
  <c r="Y1749" i="6"/>
  <c r="K1346" i="6"/>
  <c r="Z1346" i="6" s="1"/>
  <c r="K1213" i="6"/>
  <c r="Z1213" i="6" s="1"/>
  <c r="K943" i="6"/>
  <c r="Z943" i="6" s="1"/>
  <c r="K672" i="6"/>
  <c r="Z672" i="6" s="1"/>
  <c r="K537" i="6"/>
  <c r="Z537" i="6" s="1"/>
  <c r="L282" i="6"/>
  <c r="L276" i="6"/>
  <c r="L289" i="6"/>
  <c r="L280" i="6"/>
  <c r="L357" i="6"/>
  <c r="L379" i="6"/>
  <c r="L381" i="6"/>
  <c r="L363" i="6"/>
  <c r="L347" i="6"/>
  <c r="L325" i="6"/>
  <c r="L349" i="6"/>
  <c r="L331" i="6"/>
  <c r="L355" i="6"/>
  <c r="L315" i="6"/>
  <c r="L297" i="6"/>
  <c r="L387" i="6"/>
  <c r="L317" i="6"/>
  <c r="L299" i="6"/>
  <c r="L389" i="6"/>
  <c r="L323" i="6"/>
  <c r="L365" i="6"/>
  <c r="L333" i="6"/>
  <c r="L301" i="6"/>
  <c r="L371" i="6"/>
  <c r="L339" i="6"/>
  <c r="L307" i="6"/>
  <c r="L290" i="6"/>
  <c r="L288" i="6"/>
  <c r="L373" i="6"/>
  <c r="L341" i="6"/>
  <c r="L309" i="6"/>
  <c r="L275" i="6"/>
  <c r="L382" i="6"/>
  <c r="L380" i="6"/>
  <c r="L374" i="6"/>
  <c r="L372" i="6"/>
  <c r="L366" i="6"/>
  <c r="L364" i="6"/>
  <c r="L358" i="6"/>
  <c r="L356" i="6"/>
  <c r="L350" i="6"/>
  <c r="L348" i="6"/>
  <c r="L342" i="6"/>
  <c r="L340" i="6"/>
  <c r="L334" i="6"/>
  <c r="L332" i="6"/>
  <c r="L326" i="6"/>
  <c r="L324" i="6"/>
  <c r="L318" i="6"/>
  <c r="L316" i="6"/>
  <c r="L310" i="6"/>
  <c r="L308" i="6"/>
  <c r="L302" i="6"/>
  <c r="L300" i="6"/>
  <c r="L281" i="6"/>
  <c r="L388" i="6"/>
  <c r="Y269" i="6"/>
  <c r="H1348" i="6"/>
  <c r="I1348" i="6" s="1"/>
  <c r="H1215" i="6"/>
  <c r="H1617" i="6"/>
  <c r="H1618" i="6" s="1"/>
  <c r="H1619" i="6" s="1"/>
  <c r="H1482" i="6"/>
  <c r="I1482" i="6" s="1"/>
  <c r="H674" i="6"/>
  <c r="H675" i="6" s="1"/>
  <c r="I675" i="6" s="1"/>
  <c r="H6" i="6"/>
  <c r="I6" i="6" s="1"/>
  <c r="H945" i="6"/>
  <c r="H946" i="6" s="1"/>
  <c r="H947" i="6" s="1"/>
  <c r="H948" i="6" s="1"/>
  <c r="H404" i="6"/>
  <c r="I404" i="6" s="1"/>
  <c r="H271" i="6"/>
  <c r="H272" i="6" s="1"/>
  <c r="H273" i="6" s="1"/>
  <c r="H539" i="6"/>
  <c r="H540" i="6" s="1"/>
  <c r="I540" i="6" s="1"/>
  <c r="H807" i="6"/>
  <c r="I807" i="6" s="1"/>
  <c r="H1080" i="6"/>
  <c r="L1952" i="3"/>
  <c r="L1940" i="3"/>
  <c r="L1978" i="3"/>
  <c r="L1931" i="3"/>
  <c r="L1896" i="3"/>
  <c r="L1889" i="3"/>
  <c r="K1615" i="3"/>
  <c r="Z1615" i="3" s="1"/>
  <c r="Y1213" i="3"/>
  <c r="Y943" i="3"/>
  <c r="K805" i="3"/>
  <c r="Z805" i="3" s="1"/>
  <c r="Y537" i="3"/>
  <c r="Y402" i="3"/>
  <c r="K135" i="3"/>
  <c r="Z135" i="3" s="1"/>
  <c r="H807" i="3"/>
  <c r="H808" i="3" s="1"/>
  <c r="H809" i="3" s="1"/>
  <c r="H810" i="3" s="1"/>
  <c r="H945" i="3"/>
  <c r="I945" i="3" s="1"/>
  <c r="H1617" i="3"/>
  <c r="H1618" i="3" s="1"/>
  <c r="I1618" i="3" s="1"/>
  <c r="H1482" i="3"/>
  <c r="I1482" i="3" s="1"/>
  <c r="H1215" i="3"/>
  <c r="I1215" i="3" s="1"/>
  <c r="I1750" i="3"/>
  <c r="H674" i="3"/>
  <c r="I674" i="3" s="1"/>
  <c r="I538" i="3"/>
  <c r="H137" i="3"/>
  <c r="K4" i="3"/>
  <c r="Z4" i="3" s="1"/>
  <c r="H540" i="3"/>
  <c r="I540" i="3" s="1"/>
  <c r="I539" i="3"/>
  <c r="I1348" i="3"/>
  <c r="H1349" i="3"/>
  <c r="I271" i="3"/>
  <c r="H272" i="3"/>
  <c r="I1347" i="3"/>
  <c r="H404" i="3"/>
  <c r="I270" i="3"/>
  <c r="I5" i="3"/>
  <c r="L467" i="13"/>
  <c r="L481" i="13"/>
  <c r="L474" i="13"/>
  <c r="L519" i="13"/>
  <c r="L494" i="13"/>
  <c r="L460" i="13"/>
  <c r="L438" i="13"/>
  <c r="L435" i="13"/>
  <c r="L505" i="13"/>
  <c r="L483" i="13"/>
  <c r="L442" i="13"/>
  <c r="L417" i="13"/>
  <c r="L449" i="13"/>
  <c r="L512" i="13"/>
  <c r="L492" i="13"/>
  <c r="L451" i="13"/>
  <c r="L365" i="13"/>
  <c r="L367" i="13"/>
  <c r="L386" i="13"/>
  <c r="L384" i="13"/>
  <c r="L388" i="13"/>
  <c r="L369" i="13"/>
  <c r="L306" i="13"/>
  <c r="L353" i="13"/>
  <c r="L355" i="13"/>
  <c r="L357" i="13"/>
  <c r="L359" i="13"/>
  <c r="L319" i="13"/>
  <c r="L295" i="13"/>
  <c r="L382" i="13"/>
  <c r="L363" i="13"/>
  <c r="L361" i="13"/>
  <c r="L302" i="13"/>
  <c r="L389" i="13"/>
  <c r="L387" i="13"/>
  <c r="L368" i="13"/>
  <c r="L366" i="13"/>
  <c r="L364" i="13"/>
  <c r="L362" i="13"/>
  <c r="L303" i="13"/>
  <c r="L301" i="13"/>
  <c r="L290" i="13"/>
  <c r="L380" i="13"/>
  <c r="L351" i="13"/>
  <c r="L349" i="13"/>
  <c r="L347" i="13"/>
  <c r="L345" i="13"/>
  <c r="L337" i="13"/>
  <c r="L335" i="13"/>
  <c r="L333" i="13"/>
  <c r="L331" i="13"/>
  <c r="L329" i="13"/>
  <c r="L327" i="13"/>
  <c r="L325" i="13"/>
  <c r="L314" i="13"/>
  <c r="L312" i="13"/>
  <c r="L310" i="13"/>
  <c r="L282" i="13"/>
  <c r="L378" i="13"/>
  <c r="L376" i="13"/>
  <c r="L374" i="13"/>
  <c r="L372" i="13"/>
  <c r="L370" i="13"/>
  <c r="L343" i="13"/>
  <c r="L341" i="13"/>
  <c r="L339" i="13"/>
  <c r="L288" i="13"/>
  <c r="L385" i="13"/>
  <c r="L383" i="13"/>
  <c r="L360" i="13"/>
  <c r="L358" i="13"/>
  <c r="L356" i="13"/>
  <c r="L354" i="13"/>
  <c r="L322" i="13"/>
  <c r="L320" i="13"/>
  <c r="L279" i="13"/>
  <c r="L381" i="13"/>
  <c r="L379" i="13"/>
  <c r="L352" i="13"/>
  <c r="L350" i="13"/>
  <c r="L348" i="13"/>
  <c r="L346" i="13"/>
  <c r="L336" i="13"/>
  <c r="L334" i="13"/>
  <c r="L332" i="13"/>
  <c r="L328" i="13"/>
  <c r="L326" i="13"/>
  <c r="L324" i="13"/>
  <c r="L311" i="13"/>
  <c r="L309" i="13"/>
  <c r="L377" i="13"/>
  <c r="L375" i="13"/>
  <c r="L373" i="13"/>
  <c r="L371" i="13"/>
  <c r="L344" i="13"/>
  <c r="L342" i="13"/>
  <c r="L340" i="13"/>
  <c r="L298" i="13"/>
  <c r="L287" i="13"/>
  <c r="L276" i="13"/>
  <c r="L274" i="13"/>
  <c r="L280" i="13"/>
  <c r="Z269" i="13"/>
  <c r="H271" i="13"/>
  <c r="H137" i="13"/>
  <c r="H6" i="13"/>
  <c r="Y269" i="13"/>
  <c r="L411" i="13"/>
  <c r="AA4" i="13"/>
  <c r="L419" i="13"/>
  <c r="Z4" i="13"/>
  <c r="L518" i="13"/>
  <c r="L482" i="13"/>
  <c r="L473" i="13"/>
  <c r="L462" i="13"/>
  <c r="L272" i="13"/>
  <c r="L196" i="13"/>
  <c r="L189" i="13"/>
  <c r="L178" i="13"/>
  <c r="L430" i="13"/>
  <c r="L428" i="13"/>
  <c r="W269" i="13"/>
  <c r="V270" i="13" s="1"/>
  <c r="L504" i="13"/>
  <c r="L499" i="13"/>
  <c r="L486" i="13"/>
  <c r="L452" i="13"/>
  <c r="L450" i="13"/>
  <c r="L441" i="13"/>
  <c r="L405" i="13"/>
  <c r="L273" i="13"/>
  <c r="AA269" i="13"/>
  <c r="L149" i="13"/>
  <c r="W4" i="13"/>
  <c r="V5" i="13" s="1"/>
  <c r="L513" i="13"/>
  <c r="Q270" i="13"/>
  <c r="R270" i="13" s="1"/>
  <c r="L142" i="13"/>
  <c r="I403" i="13"/>
  <c r="O403" i="13" s="1"/>
  <c r="H404" i="13"/>
  <c r="L409" i="13"/>
  <c r="L415" i="13"/>
  <c r="L423" i="13"/>
  <c r="L431" i="13"/>
  <c r="L439" i="13"/>
  <c r="L447" i="13"/>
  <c r="L455" i="13"/>
  <c r="L463" i="13"/>
  <c r="L471" i="13"/>
  <c r="L479" i="13"/>
  <c r="L487" i="13"/>
  <c r="L495" i="13"/>
  <c r="L503" i="13"/>
  <c r="L404" i="13"/>
  <c r="L410" i="13"/>
  <c r="L416" i="13"/>
  <c r="L424" i="13"/>
  <c r="L432" i="13"/>
  <c r="L440" i="13"/>
  <c r="L448" i="13"/>
  <c r="L456" i="13"/>
  <c r="L464" i="13"/>
  <c r="L472" i="13"/>
  <c r="L480" i="13"/>
  <c r="L488" i="13"/>
  <c r="L496" i="13"/>
  <c r="L407" i="13"/>
  <c r="L413" i="13"/>
  <c r="L421" i="13"/>
  <c r="L429" i="13"/>
  <c r="L437" i="13"/>
  <c r="L445" i="13"/>
  <c r="L453" i="13"/>
  <c r="L461" i="13"/>
  <c r="L469" i="13"/>
  <c r="L477" i="13"/>
  <c r="L485" i="13"/>
  <c r="L493" i="13"/>
  <c r="L406" i="13"/>
  <c r="L425" i="13"/>
  <c r="L426" i="13"/>
  <c r="L436" i="13"/>
  <c r="L457" i="13"/>
  <c r="L458" i="13"/>
  <c r="L468" i="13"/>
  <c r="L489" i="13"/>
  <c r="L490" i="13"/>
  <c r="L498" i="13"/>
  <c r="L502" i="13"/>
  <c r="L508" i="13"/>
  <c r="L516" i="13"/>
  <c r="L414" i="13"/>
  <c r="L427" i="13"/>
  <c r="L446" i="13"/>
  <c r="L459" i="13"/>
  <c r="L478" i="13"/>
  <c r="L491" i="13"/>
  <c r="L501" i="13"/>
  <c r="L509" i="13"/>
  <c r="L517" i="13"/>
  <c r="L412" i="13"/>
  <c r="L433" i="13"/>
  <c r="L434" i="13"/>
  <c r="L444" i="13"/>
  <c r="L465" i="13"/>
  <c r="L466" i="13"/>
  <c r="L476" i="13"/>
  <c r="L497" i="13"/>
  <c r="L506" i="13"/>
  <c r="L514" i="13"/>
  <c r="L522" i="13"/>
  <c r="L408" i="13"/>
  <c r="L420" i="13"/>
  <c r="L470" i="13"/>
  <c r="L500" i="13"/>
  <c r="L507" i="13"/>
  <c r="L520" i="13"/>
  <c r="L418" i="13"/>
  <c r="L422" i="13"/>
  <c r="L475" i="13"/>
  <c r="L510" i="13"/>
  <c r="L511" i="13"/>
  <c r="L521" i="13"/>
  <c r="L443" i="13"/>
  <c r="L484" i="13"/>
  <c r="L515" i="13"/>
  <c r="Y402" i="13"/>
  <c r="Z402" i="13"/>
  <c r="Q403" i="13"/>
  <c r="AA402" i="13"/>
  <c r="L304" i="13"/>
  <c r="L294" i="13"/>
  <c r="L254" i="13"/>
  <c r="L251" i="13"/>
  <c r="L242" i="13"/>
  <c r="L226" i="13"/>
  <c r="L208" i="13"/>
  <c r="L173" i="13"/>
  <c r="L169" i="13"/>
  <c r="L156" i="13"/>
  <c r="L145" i="13"/>
  <c r="L137" i="13"/>
  <c r="L140" i="13"/>
  <c r="L144" i="13"/>
  <c r="L147" i="13"/>
  <c r="L151" i="13"/>
  <c r="L155" i="13"/>
  <c r="L159" i="13"/>
  <c r="L163" i="13"/>
  <c r="L167" i="13"/>
  <c r="L171" i="13"/>
  <c r="L175" i="13"/>
  <c r="L179" i="13"/>
  <c r="L183" i="13"/>
  <c r="L187" i="13"/>
  <c r="L191" i="13"/>
  <c r="L195" i="13"/>
  <c r="L199" i="13"/>
  <c r="L203" i="13"/>
  <c r="L207" i="13"/>
  <c r="L211" i="13"/>
  <c r="L165" i="13"/>
  <c r="L172" i="13"/>
  <c r="L181" i="13"/>
  <c r="L188" i="13"/>
  <c r="L197" i="13"/>
  <c r="L204" i="13"/>
  <c r="L213" i="13"/>
  <c r="L217" i="13"/>
  <c r="L221" i="13"/>
  <c r="L225" i="13"/>
  <c r="L229" i="13"/>
  <c r="L233" i="13"/>
  <c r="L237" i="13"/>
  <c r="L241" i="13"/>
  <c r="L245" i="13"/>
  <c r="L249" i="13"/>
  <c r="L253" i="13"/>
  <c r="L158" i="13"/>
  <c r="L174" i="13"/>
  <c r="L190" i="13"/>
  <c r="L206" i="13"/>
  <c r="L139" i="13"/>
  <c r="L143" i="13"/>
  <c r="L146" i="13"/>
  <c r="L150" i="13"/>
  <c r="L154" i="13"/>
  <c r="L161" i="13"/>
  <c r="L168" i="13"/>
  <c r="L177" i="13"/>
  <c r="L184" i="13"/>
  <c r="L193" i="13"/>
  <c r="L200" i="13"/>
  <c r="L209" i="13"/>
  <c r="L216" i="13"/>
  <c r="L220" i="13"/>
  <c r="L224" i="13"/>
  <c r="L228" i="13"/>
  <c r="L232" i="13"/>
  <c r="L236" i="13"/>
  <c r="L240" i="13"/>
  <c r="L244" i="13"/>
  <c r="L248" i="13"/>
  <c r="L252" i="13"/>
  <c r="L148" i="13"/>
  <c r="L157" i="13"/>
  <c r="L162" i="13"/>
  <c r="L186" i="13"/>
  <c r="L223" i="13"/>
  <c r="L239" i="13"/>
  <c r="L255" i="13"/>
  <c r="L138" i="13"/>
  <c r="L166" i="13"/>
  <c r="L176" i="13"/>
  <c r="L185" i="13"/>
  <c r="L218" i="13"/>
  <c r="L234" i="13"/>
  <c r="L250" i="13"/>
  <c r="L153" i="13"/>
  <c r="L182" i="13"/>
  <c r="L192" i="13"/>
  <c r="L201" i="13"/>
  <c r="L227" i="13"/>
  <c r="L243" i="13"/>
  <c r="L277" i="13"/>
  <c r="L283" i="13"/>
  <c r="L291" i="13"/>
  <c r="L299" i="13"/>
  <c r="L307" i="13"/>
  <c r="L315" i="13"/>
  <c r="L323" i="13"/>
  <c r="L271" i="13"/>
  <c r="L278" i="13"/>
  <c r="L284" i="13"/>
  <c r="L292" i="13"/>
  <c r="L300" i="13"/>
  <c r="L308" i="13"/>
  <c r="L316" i="13"/>
  <c r="L275" i="13"/>
  <c r="L281" i="13"/>
  <c r="L289" i="13"/>
  <c r="L297" i="13"/>
  <c r="L305" i="13"/>
  <c r="L313" i="13"/>
  <c r="L194" i="13"/>
  <c r="L160" i="13"/>
  <c r="L152" i="13"/>
  <c r="L338" i="13"/>
  <c r="L330" i="13"/>
  <c r="L321" i="13"/>
  <c r="L318" i="13"/>
  <c r="L317" i="13"/>
  <c r="L296" i="13"/>
  <c r="L286" i="13"/>
  <c r="L285" i="13"/>
  <c r="L246" i="13"/>
  <c r="L230" i="13"/>
  <c r="L214" i="13"/>
  <c r="L180" i="13"/>
  <c r="L170" i="13"/>
  <c r="Z135" i="13"/>
  <c r="AA135" i="13"/>
  <c r="W135" i="13"/>
  <c r="V136" i="13" s="1"/>
  <c r="Y135" i="13"/>
  <c r="L8" i="13"/>
  <c r="L12" i="13"/>
  <c r="L15" i="13"/>
  <c r="L19" i="13"/>
  <c r="L23" i="13"/>
  <c r="L27" i="13"/>
  <c r="L31" i="13"/>
  <c r="L7" i="13"/>
  <c r="L9" i="13"/>
  <c r="L13" i="13"/>
  <c r="L14" i="13"/>
  <c r="L33" i="13"/>
  <c r="L37" i="13"/>
  <c r="L22" i="13"/>
  <c r="L32" i="13"/>
  <c r="L39" i="13"/>
  <c r="L40" i="13"/>
  <c r="L44" i="13"/>
  <c r="L48" i="13"/>
  <c r="L52" i="13"/>
  <c r="L56" i="13"/>
  <c r="L17" i="13"/>
  <c r="L29" i="13"/>
  <c r="L38" i="13"/>
  <c r="L24" i="13"/>
  <c r="L41" i="13"/>
  <c r="L20" i="13"/>
  <c r="L26" i="13"/>
  <c r="L46" i="13"/>
  <c r="L53" i="13"/>
  <c r="L55" i="13"/>
  <c r="L25" i="13"/>
  <c r="L30" i="13"/>
  <c r="L61" i="13"/>
  <c r="L65" i="13"/>
  <c r="L11" i="13"/>
  <c r="L42" i="13"/>
  <c r="L49" i="13"/>
  <c r="L51" i="13"/>
  <c r="L18" i="13"/>
  <c r="L28" i="13"/>
  <c r="L45" i="13"/>
  <c r="L66" i="13"/>
  <c r="L70" i="13"/>
  <c r="L74" i="13"/>
  <c r="L78" i="13"/>
  <c r="L82" i="13"/>
  <c r="L86" i="13"/>
  <c r="L90" i="13"/>
  <c r="L94" i="13"/>
  <c r="L98" i="13"/>
  <c r="L6" i="13"/>
  <c r="L34" i="13"/>
  <c r="L57" i="13"/>
  <c r="L58" i="13"/>
  <c r="L60" i="13"/>
  <c r="L21" i="13"/>
  <c r="L36" i="13"/>
  <c r="L43" i="13"/>
  <c r="L50" i="13"/>
  <c r="L54" i="13"/>
  <c r="L63" i="13"/>
  <c r="L69" i="13"/>
  <c r="L73" i="13"/>
  <c r="L77" i="13"/>
  <c r="L81" i="13"/>
  <c r="L85" i="13"/>
  <c r="L89" i="13"/>
  <c r="L93" i="13"/>
  <c r="L97" i="13"/>
  <c r="Q5" i="13"/>
  <c r="L1965" i="3"/>
  <c r="L1961" i="3"/>
  <c r="L1942" i="3"/>
  <c r="L1929" i="3"/>
  <c r="L1924" i="3"/>
  <c r="L1919" i="3"/>
  <c r="L1897" i="3"/>
  <c r="K1480" i="3"/>
  <c r="Z1480" i="3" s="1"/>
  <c r="Y1480" i="3"/>
  <c r="W1346" i="3"/>
  <c r="V1347" i="3" s="1"/>
  <c r="Z1749" i="3"/>
  <c r="Q1750" i="3"/>
  <c r="Q1347" i="3"/>
  <c r="Z1346" i="3"/>
  <c r="Y1884" i="3"/>
  <c r="L2004" i="3"/>
  <c r="L1980" i="3"/>
  <c r="L1966" i="3"/>
  <c r="L1957" i="3"/>
  <c r="L1953" i="3"/>
  <c r="L1887" i="3"/>
  <c r="W1480" i="3"/>
  <c r="V1481" i="3" s="1"/>
  <c r="L1893" i="3"/>
  <c r="L1922" i="3"/>
  <c r="L1938" i="3"/>
  <c r="L1946" i="3"/>
  <c r="L1954" i="3"/>
  <c r="L2003" i="3"/>
  <c r="Q1885" i="3"/>
  <c r="H1752" i="3"/>
  <c r="H1886" i="3"/>
  <c r="W1078" i="3"/>
  <c r="V1079" i="3" s="1"/>
  <c r="Y1749" i="3"/>
  <c r="Q1079" i="3"/>
  <c r="Y1078" i="3"/>
  <c r="Z1078" i="3"/>
  <c r="W1749" i="3"/>
  <c r="V1750" i="3" s="1"/>
  <c r="Y1346" i="3"/>
  <c r="H1080" i="3"/>
  <c r="H1887" i="6"/>
  <c r="I1886" i="6"/>
  <c r="W943" i="3"/>
  <c r="V944" i="3" s="1"/>
  <c r="H7" i="3"/>
  <c r="I7" i="3" s="1"/>
  <c r="I6" i="3"/>
  <c r="Q538" i="3"/>
  <c r="W402" i="3"/>
  <c r="V403" i="3" s="1"/>
  <c r="W1615" i="6"/>
  <c r="V1616" i="6" s="1"/>
  <c r="I1885" i="6"/>
  <c r="C14" i="3"/>
  <c r="L4" i="3" s="1"/>
  <c r="AA4" i="3" s="1"/>
  <c r="C548" i="3"/>
  <c r="Z269" i="3"/>
  <c r="Y269" i="3"/>
  <c r="Y672" i="3"/>
  <c r="Z537" i="3"/>
  <c r="H1751" i="6"/>
  <c r="Q5" i="3"/>
  <c r="Z1884" i="6"/>
  <c r="Z1480" i="6"/>
  <c r="Y1480" i="6"/>
  <c r="W1346" i="6"/>
  <c r="V1347" i="6" s="1"/>
  <c r="K1615" i="6"/>
  <c r="Z1615" i="6" s="1"/>
  <c r="Q1750" i="6"/>
  <c r="W1213" i="6"/>
  <c r="V1214" i="6" s="1"/>
  <c r="Q1347" i="6"/>
  <c r="Q1079" i="6"/>
  <c r="Y1078" i="6"/>
  <c r="Z1078" i="6"/>
  <c r="AA1078" i="6"/>
  <c r="Y805" i="6"/>
  <c r="W672" i="6"/>
  <c r="V673" i="6" s="1"/>
  <c r="Q673" i="6"/>
  <c r="L383" i="6"/>
  <c r="L375" i="6"/>
  <c r="L367" i="6"/>
  <c r="L359" i="6"/>
  <c r="L351" i="6"/>
  <c r="L343" i="6"/>
  <c r="L335" i="6"/>
  <c r="L327" i="6"/>
  <c r="L319" i="6"/>
  <c r="L311" i="6"/>
  <c r="L303" i="6"/>
  <c r="Z135" i="6"/>
  <c r="Y135" i="6"/>
  <c r="Q136" i="6"/>
  <c r="W135" i="6"/>
  <c r="V136" i="6" s="1"/>
  <c r="L284" i="6"/>
  <c r="L292" i="6"/>
  <c r="L272" i="6"/>
  <c r="L279" i="6"/>
  <c r="L285" i="6"/>
  <c r="L293" i="6"/>
  <c r="L273" i="6"/>
  <c r="L286" i="6"/>
  <c r="L294" i="6"/>
  <c r="L278" i="6"/>
  <c r="L283" i="6"/>
  <c r="L291" i="6"/>
  <c r="Y402" i="6"/>
  <c r="L386" i="6"/>
  <c r="L378" i="6"/>
  <c r="L370" i="6"/>
  <c r="L362" i="6"/>
  <c r="L354" i="6"/>
  <c r="L346" i="6"/>
  <c r="L338" i="6"/>
  <c r="L330" i="6"/>
  <c r="L322" i="6"/>
  <c r="L314" i="6"/>
  <c r="L306" i="6"/>
  <c r="L298" i="6"/>
  <c r="L277" i="6"/>
  <c r="L385" i="6"/>
  <c r="L377" i="6"/>
  <c r="L369" i="6"/>
  <c r="L361" i="6"/>
  <c r="L353" i="6"/>
  <c r="L345" i="6"/>
  <c r="L337" i="6"/>
  <c r="L329" i="6"/>
  <c r="L321" i="6"/>
  <c r="L313" i="6"/>
  <c r="L305" i="6"/>
  <c r="L296" i="6"/>
  <c r="L295" i="6"/>
  <c r="L287" i="6"/>
  <c r="L384" i="6"/>
  <c r="L376" i="6"/>
  <c r="L368" i="6"/>
  <c r="L360" i="6"/>
  <c r="L352" i="6"/>
  <c r="L344" i="6"/>
  <c r="L336" i="6"/>
  <c r="L328" i="6"/>
  <c r="L320" i="6"/>
  <c r="L312" i="6"/>
  <c r="L304" i="6"/>
  <c r="C279" i="6"/>
  <c r="L269" i="6" s="1"/>
  <c r="AA269" i="6" s="1"/>
  <c r="L274" i="6"/>
  <c r="H137" i="6"/>
  <c r="I136" i="6"/>
  <c r="L1979" i="9"/>
  <c r="L1970" i="9"/>
  <c r="Y1884" i="9"/>
  <c r="Q1750" i="9"/>
  <c r="Y1749" i="9"/>
  <c r="Z1749" i="9"/>
  <c r="Q1885" i="9"/>
  <c r="L1974" i="9"/>
  <c r="L1982" i="9"/>
  <c r="L1943" i="9"/>
  <c r="L1994" i="9"/>
  <c r="I1885" i="9"/>
  <c r="H1887" i="9"/>
  <c r="I1886" i="9"/>
  <c r="Z1884" i="9"/>
  <c r="Y1615" i="9"/>
  <c r="Z1615" i="9"/>
  <c r="W1346" i="9"/>
  <c r="V1347" i="9" s="1"/>
  <c r="Y4" i="6"/>
  <c r="Q5" i="6"/>
  <c r="W1749" i="9"/>
  <c r="V1750" i="9" s="1"/>
  <c r="Y805" i="9"/>
  <c r="Z805" i="9"/>
  <c r="W805" i="9"/>
  <c r="V806" i="9" s="1"/>
  <c r="Y1213" i="9"/>
  <c r="Y943" i="9"/>
  <c r="Z943" i="9"/>
  <c r="Q944" i="9"/>
  <c r="Q1214" i="9"/>
  <c r="W943" i="9"/>
  <c r="V944" i="9" s="1"/>
  <c r="Z672" i="9"/>
  <c r="Y672" i="9"/>
  <c r="H674" i="9"/>
  <c r="Q270" i="9"/>
  <c r="Y269" i="9"/>
  <c r="Z269" i="9"/>
  <c r="Y1078" i="9"/>
  <c r="Y537" i="9"/>
  <c r="Z537" i="9"/>
  <c r="Y402" i="9"/>
  <c r="Z402" i="9"/>
  <c r="W402" i="9"/>
  <c r="V403" i="9" s="1"/>
  <c r="W537" i="9"/>
  <c r="V538" i="9" s="1"/>
  <c r="I405" i="9"/>
  <c r="H406" i="9"/>
  <c r="Q403" i="9"/>
  <c r="W269" i="9"/>
  <c r="V270" i="9" s="1"/>
  <c r="Q136" i="9"/>
  <c r="W135" i="9"/>
  <c r="V136" i="9" s="1"/>
  <c r="Z135" i="9"/>
  <c r="L137" i="9"/>
  <c r="L140" i="9"/>
  <c r="L144" i="9"/>
  <c r="L147" i="9"/>
  <c r="L141" i="9"/>
  <c r="L138" i="9"/>
  <c r="L142" i="9"/>
  <c r="L145" i="9"/>
  <c r="C145" i="9"/>
  <c r="L135" i="9" s="1"/>
  <c r="AA135" i="9" s="1"/>
  <c r="L143" i="9"/>
  <c r="L233" i="9"/>
  <c r="L229" i="9"/>
  <c r="L225" i="9"/>
  <c r="L221" i="9"/>
  <c r="L217" i="9"/>
  <c r="L213" i="9"/>
  <c r="L209" i="9"/>
  <c r="L205" i="9"/>
  <c r="L201" i="9"/>
  <c r="L197" i="9"/>
  <c r="L193" i="9"/>
  <c r="L189" i="9"/>
  <c r="L185" i="9"/>
  <c r="L181" i="9"/>
  <c r="L177" i="9"/>
  <c r="L173" i="9"/>
  <c r="L169" i="9"/>
  <c r="L165" i="9"/>
  <c r="L161" i="9"/>
  <c r="L157" i="9"/>
  <c r="L153" i="9"/>
  <c r="L146" i="9"/>
  <c r="L139" i="9"/>
  <c r="H7" i="9"/>
  <c r="I6" i="9"/>
  <c r="C15" i="9"/>
  <c r="C14" i="9"/>
  <c r="L4" i="9" s="1"/>
  <c r="AA4" i="9" s="1"/>
  <c r="Y1884" i="11"/>
  <c r="Z1884" i="11"/>
  <c r="Q1885" i="11"/>
  <c r="I1482" i="11"/>
  <c r="I1483" i="11"/>
  <c r="H1484" i="11"/>
  <c r="Z1480" i="11"/>
  <c r="W1480" i="11"/>
  <c r="V1481" i="11" s="1"/>
  <c r="Y1480" i="11"/>
  <c r="Q1481" i="11"/>
  <c r="W1884" i="11"/>
  <c r="V1885" i="11" s="1"/>
  <c r="Z1749" i="11"/>
  <c r="Y1749" i="11"/>
  <c r="Z1615" i="11"/>
  <c r="Y1615" i="11"/>
  <c r="Y1346" i="11"/>
  <c r="Z1346" i="11"/>
  <c r="Q1347" i="11"/>
  <c r="W1078" i="11"/>
  <c r="V1079" i="11" s="1"/>
  <c r="W1346" i="11"/>
  <c r="V1347" i="11" s="1"/>
  <c r="Y1213" i="11"/>
  <c r="Q1214" i="11"/>
  <c r="Z943" i="11"/>
  <c r="Y805" i="11"/>
  <c r="Y672" i="11"/>
  <c r="Q806" i="11"/>
  <c r="H404" i="11"/>
  <c r="I403" i="11"/>
  <c r="Y402" i="11"/>
  <c r="Z402" i="11"/>
  <c r="Q538" i="11"/>
  <c r="W402" i="11"/>
  <c r="V403" i="11" s="1"/>
  <c r="W269" i="11"/>
  <c r="V270" i="11" s="1"/>
  <c r="Y269" i="11"/>
  <c r="Z269" i="11"/>
  <c r="Q270" i="11"/>
  <c r="H137" i="11"/>
  <c r="Y135" i="11"/>
  <c r="Z135" i="11"/>
  <c r="C14" i="11"/>
  <c r="L4" i="11" s="1"/>
  <c r="AA4" i="11" s="1"/>
  <c r="C15" i="11"/>
  <c r="H6" i="11"/>
  <c r="Y4" i="11"/>
  <c r="L1911" i="3" l="1"/>
  <c r="L1974" i="3"/>
  <c r="L1926" i="3"/>
  <c r="L1944" i="3"/>
  <c r="L1916" i="3"/>
  <c r="L1990" i="3"/>
  <c r="L1979" i="3"/>
  <c r="L1921" i="3"/>
  <c r="C412" i="11"/>
  <c r="L402" i="11" s="1"/>
  <c r="AA402" i="11" s="1"/>
  <c r="L1987" i="3"/>
  <c r="L1934" i="3"/>
  <c r="L1977" i="9"/>
  <c r="L2003" i="9"/>
  <c r="C1894" i="9"/>
  <c r="L1884" i="9" s="1"/>
  <c r="AA1884" i="9" s="1"/>
  <c r="L1966" i="9"/>
  <c r="L1992" i="9"/>
  <c r="L1971" i="9"/>
  <c r="L1892" i="9"/>
  <c r="L1922" i="9"/>
  <c r="L1888" i="9"/>
  <c r="L1931" i="9"/>
  <c r="L1997" i="9"/>
  <c r="L1944" i="9"/>
  <c r="L1917" i="9"/>
  <c r="L1959" i="9"/>
  <c r="L1916" i="9"/>
  <c r="L1914" i="9"/>
  <c r="L1951" i="9"/>
  <c r="L1937" i="9"/>
  <c r="L1932" i="9"/>
  <c r="L1901" i="9"/>
  <c r="L1921" i="9"/>
  <c r="L1897" i="9"/>
  <c r="L1924" i="9"/>
  <c r="L1909" i="9"/>
  <c r="L1945" i="9"/>
  <c r="L1899" i="9"/>
  <c r="L1984" i="9"/>
  <c r="L2004" i="9"/>
  <c r="L1989" i="9"/>
  <c r="L1987" i="9"/>
  <c r="L1890" i="9"/>
  <c r="L1972" i="9"/>
  <c r="L1999" i="9"/>
  <c r="L1903" i="9"/>
  <c r="L1926" i="9"/>
  <c r="L1957" i="9"/>
  <c r="L1939" i="9"/>
  <c r="L1948" i="9"/>
  <c r="L1975" i="9"/>
  <c r="L1998" i="9"/>
  <c r="L1902" i="9"/>
  <c r="L1933" i="9"/>
  <c r="L1928" i="9"/>
  <c r="C280" i="3"/>
  <c r="L1905" i="9"/>
  <c r="L1952" i="9"/>
  <c r="L1940" i="9"/>
  <c r="L1967" i="9"/>
  <c r="L1990" i="9"/>
  <c r="L1895" i="9"/>
  <c r="L1925" i="9"/>
  <c r="L1953" i="9"/>
  <c r="L1920" i="9"/>
  <c r="L1955" i="9"/>
  <c r="L1946" i="9"/>
  <c r="L1993" i="9"/>
  <c r="L1969" i="9"/>
  <c r="L1908" i="9"/>
  <c r="L1935" i="9"/>
  <c r="L1889" i="9"/>
  <c r="L1954" i="9"/>
  <c r="L1976" i="9"/>
  <c r="L1936" i="9"/>
  <c r="L1986" i="9"/>
  <c r="L1996" i="9"/>
  <c r="L1900" i="9"/>
  <c r="L1927" i="9"/>
  <c r="L1950" i="9"/>
  <c r="L1981" i="9"/>
  <c r="L1960" i="9"/>
  <c r="L1938" i="9"/>
  <c r="L1961" i="9"/>
  <c r="L1995" i="9"/>
  <c r="L1988" i="9"/>
  <c r="L1894" i="9"/>
  <c r="L1919" i="9"/>
  <c r="L1942" i="9"/>
  <c r="L1973" i="9"/>
  <c r="C1760" i="3"/>
  <c r="L1896" i="9"/>
  <c r="L1968" i="9"/>
  <c r="L1912" i="9"/>
  <c r="L1923" i="9"/>
  <c r="L1958" i="9"/>
  <c r="L1978" i="9"/>
  <c r="L1980" i="9"/>
  <c r="L1893" i="9"/>
  <c r="L1911" i="9"/>
  <c r="L1934" i="9"/>
  <c r="L1965" i="9"/>
  <c r="L1904" i="9"/>
  <c r="L1907" i="9"/>
  <c r="L1962" i="9"/>
  <c r="L2000" i="9"/>
  <c r="L1913" i="9"/>
  <c r="L1964" i="9"/>
  <c r="L1991" i="9"/>
  <c r="L1918" i="9"/>
  <c r="L1949" i="9"/>
  <c r="L1985" i="9"/>
  <c r="L1929" i="9"/>
  <c r="L1891" i="9"/>
  <c r="L1887" i="9"/>
  <c r="L1930" i="9"/>
  <c r="L1956" i="9"/>
  <c r="L1983" i="9"/>
  <c r="L1886" i="9"/>
  <c r="L1910" i="9"/>
  <c r="L1941" i="9"/>
  <c r="L1915" i="9"/>
  <c r="L2001" i="9"/>
  <c r="L1963" i="9"/>
  <c r="L1917" i="3"/>
  <c r="L1935" i="3"/>
  <c r="L1963" i="3"/>
  <c r="C954" i="9"/>
  <c r="L1999" i="3"/>
  <c r="C954" i="6"/>
  <c r="L950" i="6" s="1"/>
  <c r="C1626" i="11"/>
  <c r="R1885" i="11"/>
  <c r="AB1885" i="11" s="1"/>
  <c r="R5" i="11"/>
  <c r="AB5" i="11" s="1"/>
  <c r="C1491" i="11"/>
  <c r="L1491" i="11" s="1"/>
  <c r="C1760" i="11"/>
  <c r="L1757" i="11" s="1"/>
  <c r="R1616" i="11"/>
  <c r="AB1616" i="11" s="1"/>
  <c r="C954" i="11"/>
  <c r="L1001" i="11" s="1"/>
  <c r="C1357" i="11"/>
  <c r="L1357" i="11" s="1"/>
  <c r="C1490" i="9"/>
  <c r="L1480" i="9" s="1"/>
  <c r="AA1480" i="9" s="1"/>
  <c r="AC1480" i="9" s="1"/>
  <c r="AE1480" i="9" s="1"/>
  <c r="C683" i="9"/>
  <c r="L701" i="9" s="1"/>
  <c r="L1947" i="9"/>
  <c r="C413" i="9"/>
  <c r="L447" i="9" s="1"/>
  <c r="O1481" i="9"/>
  <c r="R1481" i="9" s="1"/>
  <c r="O1616" i="9"/>
  <c r="R1616" i="9" s="1"/>
  <c r="AB1616" i="9" s="1"/>
  <c r="O1347" i="9"/>
  <c r="R1347" i="9" s="1"/>
  <c r="O944" i="9"/>
  <c r="R944" i="9" s="1"/>
  <c r="O1079" i="9"/>
  <c r="R1079" i="9" s="1"/>
  <c r="O673" i="9"/>
  <c r="R673" i="9" s="1"/>
  <c r="O538" i="9"/>
  <c r="R538" i="9" s="1"/>
  <c r="O806" i="9"/>
  <c r="R806" i="9" s="1"/>
  <c r="AB806" i="9" s="1"/>
  <c r="O403" i="9"/>
  <c r="R403" i="9" s="1"/>
  <c r="O1214" i="9"/>
  <c r="R1214" i="9" s="1"/>
  <c r="O1885" i="9"/>
  <c r="R1885" i="9" s="1"/>
  <c r="AB1885" i="9" s="1"/>
  <c r="O136" i="9"/>
  <c r="R136" i="9" s="1"/>
  <c r="O5" i="9"/>
  <c r="R5" i="9" s="1"/>
  <c r="O1750" i="9"/>
  <c r="R1750" i="9" s="1"/>
  <c r="AB1750" i="9" s="1"/>
  <c r="O270" i="9"/>
  <c r="R270" i="9" s="1"/>
  <c r="AB270" i="9" s="1"/>
  <c r="O1751" i="9"/>
  <c r="O1348" i="9"/>
  <c r="O1617" i="9"/>
  <c r="O1482" i="9"/>
  <c r="O1080" i="9"/>
  <c r="O945" i="9"/>
  <c r="O1886" i="9"/>
  <c r="O1215" i="9"/>
  <c r="O271" i="9"/>
  <c r="O137" i="9"/>
  <c r="O6" i="9"/>
  <c r="O674" i="9"/>
  <c r="O807" i="9"/>
  <c r="O404" i="9"/>
  <c r="O539" i="9"/>
  <c r="L2002" i="9"/>
  <c r="L1898" i="9"/>
  <c r="C547" i="9"/>
  <c r="L537" i="9" s="1"/>
  <c r="AA537" i="9" s="1"/>
  <c r="AC537" i="9" s="1"/>
  <c r="R136" i="6"/>
  <c r="AB136" i="6" s="1"/>
  <c r="R5" i="6"/>
  <c r="AB5" i="6" s="1"/>
  <c r="R403" i="6"/>
  <c r="S403" i="6" s="1"/>
  <c r="T403" i="6" s="1"/>
  <c r="Y403" i="6" s="1"/>
  <c r="R270" i="6"/>
  <c r="AB270" i="6" s="1"/>
  <c r="R944" i="6"/>
  <c r="AB944" i="6" s="1"/>
  <c r="C1895" i="6"/>
  <c r="L1929" i="6" s="1"/>
  <c r="C1356" i="6"/>
  <c r="L1346" i="6" s="1"/>
  <c r="AA1346" i="6" s="1"/>
  <c r="O1751" i="6"/>
  <c r="O1348" i="6"/>
  <c r="O1080" i="6"/>
  <c r="O945" i="6"/>
  <c r="O807" i="6"/>
  <c r="O1886" i="6"/>
  <c r="O539" i="6"/>
  <c r="O404" i="6"/>
  <c r="O271" i="6"/>
  <c r="O137" i="6"/>
  <c r="O6" i="6"/>
  <c r="O1482" i="6"/>
  <c r="O674" i="6"/>
  <c r="O1215" i="6"/>
  <c r="O1617" i="6"/>
  <c r="L1949" i="3"/>
  <c r="L1726" i="3"/>
  <c r="L421" i="3"/>
  <c r="L486" i="3"/>
  <c r="L496" i="3"/>
  <c r="L514" i="3"/>
  <c r="L450" i="3"/>
  <c r="L422" i="3"/>
  <c r="L513" i="3"/>
  <c r="L1984" i="3"/>
  <c r="L1894" i="3"/>
  <c r="C953" i="3"/>
  <c r="L943" i="3" s="1"/>
  <c r="AA943" i="3" s="1"/>
  <c r="AC943" i="3" s="1"/>
  <c r="AE943" i="3" s="1"/>
  <c r="L485" i="3"/>
  <c r="L449" i="3"/>
  <c r="L468" i="3"/>
  <c r="L432" i="3"/>
  <c r="L407" i="3"/>
  <c r="L487" i="3"/>
  <c r="L1977" i="3"/>
  <c r="L1969" i="3"/>
  <c r="C1357" i="3"/>
  <c r="L1356" i="3" s="1"/>
  <c r="L459" i="3"/>
  <c r="L423" i="3"/>
  <c r="L1981" i="3"/>
  <c r="L1937" i="3"/>
  <c r="O1886" i="3"/>
  <c r="O1617" i="3"/>
  <c r="O1482" i="3"/>
  <c r="O1751" i="3"/>
  <c r="O1348" i="3"/>
  <c r="O1080" i="3"/>
  <c r="O945" i="3"/>
  <c r="O271" i="3"/>
  <c r="O807" i="3"/>
  <c r="O539" i="3"/>
  <c r="O1215" i="3"/>
  <c r="O674" i="3"/>
  <c r="O404" i="3"/>
  <c r="O137" i="3"/>
  <c r="O6" i="3"/>
  <c r="O1885" i="3"/>
  <c r="R1885" i="3" s="1"/>
  <c r="AB1885" i="3" s="1"/>
  <c r="O1616" i="3"/>
  <c r="R1616" i="3" s="1"/>
  <c r="O1214" i="3"/>
  <c r="R1214" i="3" s="1"/>
  <c r="O1079" i="3"/>
  <c r="R1079" i="3" s="1"/>
  <c r="AB1079" i="3" s="1"/>
  <c r="O1750" i="3"/>
  <c r="R1750" i="3" s="1"/>
  <c r="AB1750" i="3" s="1"/>
  <c r="O1481" i="3"/>
  <c r="R1481" i="3" s="1"/>
  <c r="O944" i="3"/>
  <c r="R944" i="3" s="1"/>
  <c r="O806" i="3"/>
  <c r="R806" i="3" s="1"/>
  <c r="O673" i="3"/>
  <c r="R673" i="3" s="1"/>
  <c r="O1347" i="3"/>
  <c r="R1347" i="3" s="1"/>
  <c r="AB1347" i="3" s="1"/>
  <c r="O270" i="3"/>
  <c r="R270" i="3" s="1"/>
  <c r="O538" i="3"/>
  <c r="R538" i="3" s="1"/>
  <c r="AB538" i="3" s="1"/>
  <c r="O403" i="3"/>
  <c r="R403" i="3" s="1"/>
  <c r="O136" i="3"/>
  <c r="R136" i="3" s="1"/>
  <c r="O5" i="3"/>
  <c r="R5" i="3" s="1"/>
  <c r="AB5" i="3" s="1"/>
  <c r="O1216" i="3"/>
  <c r="O1081" i="3"/>
  <c r="O946" i="3"/>
  <c r="O1483" i="3"/>
  <c r="O1752" i="3"/>
  <c r="O808" i="3"/>
  <c r="O1349" i="3"/>
  <c r="O675" i="3"/>
  <c r="O1887" i="3"/>
  <c r="O540" i="3"/>
  <c r="O405" i="3"/>
  <c r="O1618" i="3"/>
  <c r="O272" i="3"/>
  <c r="O138" i="3"/>
  <c r="O7" i="3"/>
  <c r="C1625" i="3"/>
  <c r="L1615" i="3" s="1"/>
  <c r="AA1615" i="3" s="1"/>
  <c r="AC1615" i="3" s="1"/>
  <c r="C1089" i="9"/>
  <c r="L1087" i="9" s="1"/>
  <c r="AB136" i="13"/>
  <c r="S136" i="13"/>
  <c r="T136" i="13" s="1"/>
  <c r="Y136" i="13" s="1"/>
  <c r="L638" i="11"/>
  <c r="L555" i="11"/>
  <c r="L569" i="11"/>
  <c r="L551" i="11"/>
  <c r="L571" i="11"/>
  <c r="L552" i="11"/>
  <c r="L588" i="11"/>
  <c r="L565" i="11"/>
  <c r="L543" i="11"/>
  <c r="L622" i="11"/>
  <c r="L594" i="11"/>
  <c r="L621" i="11"/>
  <c r="L623" i="11"/>
  <c r="L656" i="11"/>
  <c r="L641" i="11"/>
  <c r="L607" i="11"/>
  <c r="L626" i="11"/>
  <c r="L598" i="11"/>
  <c r="L625" i="11"/>
  <c r="L644" i="11"/>
  <c r="L550" i="11"/>
  <c r="L562" i="11"/>
  <c r="L560" i="11"/>
  <c r="L632" i="11"/>
  <c r="L653" i="11"/>
  <c r="L553" i="11"/>
  <c r="L593" i="11"/>
  <c r="L566" i="11"/>
  <c r="L637" i="11"/>
  <c r="L630" i="11"/>
  <c r="L657" i="11"/>
  <c r="L631" i="11"/>
  <c r="L576" i="11"/>
  <c r="L574" i="11"/>
  <c r="L616" i="11"/>
  <c r="L618" i="11"/>
  <c r="L547" i="11"/>
  <c r="L597" i="11"/>
  <c r="L620" i="11"/>
  <c r="L561" i="11"/>
  <c r="L580" i="11"/>
  <c r="L649" i="11"/>
  <c r="L582" i="11"/>
  <c r="L599" i="11"/>
  <c r="L606" i="11"/>
  <c r="L573" i="11"/>
  <c r="L645" i="11"/>
  <c r="L643" i="11"/>
  <c r="L605" i="11"/>
  <c r="L579" i="11"/>
  <c r="L611" i="11"/>
  <c r="L609" i="11"/>
  <c r="L590" i="11"/>
  <c r="L589" i="11"/>
  <c r="L612" i="11"/>
  <c r="L554" i="11"/>
  <c r="L572" i="11"/>
  <c r="L577" i="11"/>
  <c r="L615" i="11"/>
  <c r="L614" i="11"/>
  <c r="L648" i="11"/>
  <c r="L578" i="11"/>
  <c r="L591" i="11"/>
  <c r="L548" i="11"/>
  <c r="L586" i="11"/>
  <c r="L617" i="11"/>
  <c r="L595" i="11"/>
  <c r="L650" i="11"/>
  <c r="L633" i="11"/>
  <c r="L627" i="11"/>
  <c r="L651" i="11"/>
  <c r="L542" i="11"/>
  <c r="L559" i="11"/>
  <c r="L541" i="11"/>
  <c r="L585" i="11"/>
  <c r="L557" i="11"/>
  <c r="L567" i="11"/>
  <c r="L540" i="11"/>
  <c r="L613" i="11"/>
  <c r="L636" i="11"/>
  <c r="L581" i="11"/>
  <c r="L549" i="11"/>
  <c r="L570" i="11"/>
  <c r="L624" i="11"/>
  <c r="L634" i="11"/>
  <c r="L558" i="11"/>
  <c r="L628" i="11"/>
  <c r="L544" i="11"/>
  <c r="L601" i="11"/>
  <c r="L600" i="11"/>
  <c r="L602" i="11"/>
  <c r="L584" i="11"/>
  <c r="L568" i="11"/>
  <c r="L604" i="11"/>
  <c r="L545" i="11"/>
  <c r="L564" i="11"/>
  <c r="L603" i="11"/>
  <c r="L583" i="11"/>
  <c r="L587" i="11"/>
  <c r="L575" i="11"/>
  <c r="L563" i="11"/>
  <c r="L596" i="11"/>
  <c r="L539" i="11"/>
  <c r="L556" i="11"/>
  <c r="L608" i="11"/>
  <c r="L592" i="11"/>
  <c r="L619" i="11"/>
  <c r="L610" i="11"/>
  <c r="L652" i="11"/>
  <c r="L639" i="11"/>
  <c r="L629" i="11"/>
  <c r="L320" i="11"/>
  <c r="L275" i="11"/>
  <c r="L296" i="11"/>
  <c r="L288" i="11"/>
  <c r="L345" i="11"/>
  <c r="L291" i="11"/>
  <c r="L374" i="11"/>
  <c r="L366" i="11"/>
  <c r="L322" i="11"/>
  <c r="L295" i="11"/>
  <c r="L287" i="11"/>
  <c r="L330" i="11"/>
  <c r="L331" i="11"/>
  <c r="L326" i="11"/>
  <c r="L297" i="11"/>
  <c r="L355" i="11"/>
  <c r="L381" i="11"/>
  <c r="L329" i="11"/>
  <c r="L341" i="11"/>
  <c r="L373" i="11"/>
  <c r="L321" i="11"/>
  <c r="L333" i="11"/>
  <c r="L365" i="11"/>
  <c r="L305" i="11"/>
  <c r="L364" i="11"/>
  <c r="L316" i="11"/>
  <c r="L283" i="11"/>
  <c r="L311" i="11"/>
  <c r="L271" i="11"/>
  <c r="L328" i="11"/>
  <c r="L309" i="11"/>
  <c r="L340" i="11"/>
  <c r="L317" i="11"/>
  <c r="L314" i="11"/>
  <c r="L276" i="11"/>
  <c r="L292" i="11"/>
  <c r="L338" i="11"/>
  <c r="L327" i="11"/>
  <c r="L298" i="11"/>
  <c r="L352" i="11"/>
  <c r="L278" i="11"/>
  <c r="L358" i="11"/>
  <c r="L308" i="11"/>
  <c r="L319" i="11"/>
  <c r="L290" i="11"/>
  <c r="L344" i="11"/>
  <c r="L137" i="11"/>
  <c r="L162" i="11"/>
  <c r="L166" i="11"/>
  <c r="L174" i="11"/>
  <c r="L170" i="11"/>
  <c r="L194" i="11"/>
  <c r="L198" i="11"/>
  <c r="L229" i="11"/>
  <c r="L251" i="11"/>
  <c r="L226" i="11"/>
  <c r="L178" i="11"/>
  <c r="L182" i="11"/>
  <c r="L138" i="11"/>
  <c r="L186" i="11"/>
  <c r="L144" i="11"/>
  <c r="L158" i="11"/>
  <c r="L190" i="11"/>
  <c r="L140" i="11"/>
  <c r="L172" i="11"/>
  <c r="L1594" i="9"/>
  <c r="L1497" i="9"/>
  <c r="L1529" i="9"/>
  <c r="L1553" i="9"/>
  <c r="L1577" i="9"/>
  <c r="L1593" i="9"/>
  <c r="L1586" i="9"/>
  <c r="L1490" i="9"/>
  <c r="L1539" i="9"/>
  <c r="L1498" i="9"/>
  <c r="L1508" i="9"/>
  <c r="L1596" i="9"/>
  <c r="L1549" i="9"/>
  <c r="L1486" i="9"/>
  <c r="L1526" i="9"/>
  <c r="L1574" i="9"/>
  <c r="L1515" i="9"/>
  <c r="L1503" i="9"/>
  <c r="L1492" i="9"/>
  <c r="L1543" i="9"/>
  <c r="L1564" i="9"/>
  <c r="L1575" i="9"/>
  <c r="L1493" i="9"/>
  <c r="L1599" i="9"/>
  <c r="L1523" i="9"/>
  <c r="L1557" i="9"/>
  <c r="L1504" i="9"/>
  <c r="L1500" i="9"/>
  <c r="L1502" i="9"/>
  <c r="L1528" i="9"/>
  <c r="L1588" i="9"/>
  <c r="L1558" i="9"/>
  <c r="L1544" i="9"/>
  <c r="L1587" i="9"/>
  <c r="L1533" i="9"/>
  <c r="L1598" i="9"/>
  <c r="L1568" i="9"/>
  <c r="L1499" i="9"/>
  <c r="L1524" i="9"/>
  <c r="L1573" i="9"/>
  <c r="L1519" i="9"/>
  <c r="L1584" i="9"/>
  <c r="L1595" i="9"/>
  <c r="L1485" i="9"/>
  <c r="L1510" i="9"/>
  <c r="L1559" i="9"/>
  <c r="L1600" i="9"/>
  <c r="L1563" i="9"/>
  <c r="L1572" i="9"/>
  <c r="L1565" i="9"/>
  <c r="L1582" i="9"/>
  <c r="L1488" i="9"/>
  <c r="L1513" i="9"/>
  <c r="L1506" i="9"/>
  <c r="L1547" i="9"/>
  <c r="L1548" i="9"/>
  <c r="L1541" i="9"/>
  <c r="L1518" i="9"/>
  <c r="L1527" i="9"/>
  <c r="L1536" i="9"/>
  <c r="L1537" i="9"/>
  <c r="L1570" i="9"/>
  <c r="L1555" i="9"/>
  <c r="L1532" i="9"/>
  <c r="L1517" i="9"/>
  <c r="L1494" i="9"/>
  <c r="L1590" i="9"/>
  <c r="L1583" i="9"/>
  <c r="L1576" i="9"/>
  <c r="L1561" i="9"/>
  <c r="L1514" i="9"/>
  <c r="L1491" i="9"/>
  <c r="L1579" i="9"/>
  <c r="L1540" i="9"/>
  <c r="L1501" i="9"/>
  <c r="L1597" i="9"/>
  <c r="L1566" i="9"/>
  <c r="L1535" i="9"/>
  <c r="L1512" i="9"/>
  <c r="L1489" i="9"/>
  <c r="L1585" i="9"/>
  <c r="L1578" i="9"/>
  <c r="L1531" i="9"/>
  <c r="L1484" i="9"/>
  <c r="L1556" i="9"/>
  <c r="L1509" i="9"/>
  <c r="L1581" i="9"/>
  <c r="L1550" i="9"/>
  <c r="L1511" i="9"/>
  <c r="L1591" i="9"/>
  <c r="L1552" i="9"/>
  <c r="L1521" i="9"/>
  <c r="L1482" i="9"/>
  <c r="L1522" i="9"/>
  <c r="L1507" i="9"/>
  <c r="L1571" i="9"/>
  <c r="L1516" i="9"/>
  <c r="L1580" i="9"/>
  <c r="L1525" i="9"/>
  <c r="L1589" i="9"/>
  <c r="L1534" i="9"/>
  <c r="L1495" i="9"/>
  <c r="L1567" i="9"/>
  <c r="L1520" i="9"/>
  <c r="L1592" i="9"/>
  <c r="L1545" i="9"/>
  <c r="L1554" i="9"/>
  <c r="L1530" i="9"/>
  <c r="L1542" i="9"/>
  <c r="L1487" i="9"/>
  <c r="L1551" i="9"/>
  <c r="L1496" i="9"/>
  <c r="L1560" i="9"/>
  <c r="L1505" i="9"/>
  <c r="L1569" i="9"/>
  <c r="L1562" i="9"/>
  <c r="L1538" i="9"/>
  <c r="L1546" i="9"/>
  <c r="L624" i="9"/>
  <c r="L560" i="9"/>
  <c r="L563" i="9"/>
  <c r="L555" i="9"/>
  <c r="L621" i="9"/>
  <c r="L548" i="9"/>
  <c r="L638" i="9"/>
  <c r="L573" i="9"/>
  <c r="L539" i="9"/>
  <c r="L622" i="9"/>
  <c r="L640" i="9"/>
  <c r="L651" i="9"/>
  <c r="L558" i="9"/>
  <c r="L634" i="9"/>
  <c r="L615" i="9"/>
  <c r="L594" i="9"/>
  <c r="L583" i="9"/>
  <c r="L562" i="9"/>
  <c r="L616" i="9"/>
  <c r="L633" i="9"/>
  <c r="L630" i="9"/>
  <c r="L540" i="9"/>
  <c r="L601" i="9"/>
  <c r="L623" i="9"/>
  <c r="L581" i="9"/>
  <c r="L569" i="9"/>
  <c r="L647" i="9"/>
  <c r="L642" i="9"/>
  <c r="L557" i="9"/>
  <c r="L547" i="9"/>
  <c r="L590" i="9"/>
  <c r="L576" i="9"/>
  <c r="L639" i="9"/>
  <c r="L644" i="9"/>
  <c r="L650" i="9"/>
  <c r="L653" i="9"/>
  <c r="L607" i="9"/>
  <c r="L629" i="9"/>
  <c r="L610" i="9"/>
  <c r="L620" i="9"/>
  <c r="L628" i="9"/>
  <c r="L549" i="9"/>
  <c r="L608" i="9"/>
  <c r="L565" i="9"/>
  <c r="L541" i="9"/>
  <c r="L596" i="9"/>
  <c r="L606" i="9"/>
  <c r="L567" i="9"/>
  <c r="L649" i="9"/>
  <c r="L655" i="9"/>
  <c r="L609" i="9"/>
  <c r="L588" i="9"/>
  <c r="L618" i="9"/>
  <c r="L593" i="9"/>
  <c r="L572" i="9"/>
  <c r="L543" i="9"/>
  <c r="L652" i="9"/>
  <c r="L582" i="9"/>
  <c r="L544" i="9"/>
  <c r="L657" i="9"/>
  <c r="L550" i="9"/>
  <c r="L586" i="9"/>
  <c r="L561" i="9"/>
  <c r="L556" i="9"/>
  <c r="L545" i="9"/>
  <c r="L641" i="9"/>
  <c r="L546" i="9"/>
  <c r="L635" i="9"/>
  <c r="L627" i="9"/>
  <c r="L619" i="9"/>
  <c r="L598" i="9"/>
  <c r="L591" i="9"/>
  <c r="L600" i="9"/>
  <c r="L589" i="9"/>
  <c r="L646" i="9"/>
  <c r="L570" i="9"/>
  <c r="L577" i="9"/>
  <c r="L604" i="9"/>
  <c r="L611" i="9"/>
  <c r="L603" i="9"/>
  <c r="L654" i="9"/>
  <c r="L566" i="9"/>
  <c r="L575" i="9"/>
  <c r="L592" i="9"/>
  <c r="L597" i="9"/>
  <c r="L552" i="9"/>
  <c r="L602" i="9"/>
  <c r="L625" i="9"/>
  <c r="L551" i="9"/>
  <c r="L580" i="9"/>
  <c r="L595" i="9"/>
  <c r="L614" i="9"/>
  <c r="L631" i="9"/>
  <c r="L559" i="9"/>
  <c r="L584" i="9"/>
  <c r="L613" i="9"/>
  <c r="L648" i="9"/>
  <c r="L626" i="9"/>
  <c r="L554" i="9"/>
  <c r="L585" i="9"/>
  <c r="L636" i="9"/>
  <c r="L564" i="9"/>
  <c r="L587" i="9"/>
  <c r="L637" i="9"/>
  <c r="L574" i="9"/>
  <c r="L599" i="9"/>
  <c r="L632" i="9"/>
  <c r="L568" i="9"/>
  <c r="L605" i="9"/>
  <c r="L656" i="9"/>
  <c r="L542" i="9"/>
  <c r="L578" i="9"/>
  <c r="L617" i="9"/>
  <c r="L553" i="9"/>
  <c r="L612" i="9"/>
  <c r="L643" i="9"/>
  <c r="L579" i="9"/>
  <c r="L571" i="9"/>
  <c r="L1533" i="6"/>
  <c r="L1487" i="6"/>
  <c r="L1520" i="6"/>
  <c r="L1521" i="6"/>
  <c r="L1544" i="6"/>
  <c r="L1554" i="6"/>
  <c r="L1585" i="6"/>
  <c r="L1531" i="6"/>
  <c r="L1500" i="6"/>
  <c r="L1572" i="6"/>
  <c r="L1557" i="6"/>
  <c r="L1593" i="6"/>
  <c r="L1502" i="6"/>
  <c r="L1522" i="6"/>
  <c r="L1590" i="6"/>
  <c r="L1360" i="6"/>
  <c r="L1352" i="6"/>
  <c r="L1410" i="6"/>
  <c r="L1402" i="6"/>
  <c r="L1379" i="6"/>
  <c r="L1362" i="6"/>
  <c r="L1382" i="6"/>
  <c r="L1361" i="6"/>
  <c r="L1384" i="6"/>
  <c r="L1432" i="6"/>
  <c r="L1376" i="6"/>
  <c r="L1439" i="6"/>
  <c r="L1389" i="6"/>
  <c r="L1375" i="6"/>
  <c r="L1465" i="6"/>
  <c r="L1356" i="6"/>
  <c r="L1385" i="6"/>
  <c r="L1437" i="6"/>
  <c r="L1457" i="6"/>
  <c r="L1421" i="6"/>
  <c r="L1464" i="6"/>
  <c r="L1387" i="6"/>
  <c r="L1395" i="6"/>
  <c r="L1445" i="6"/>
  <c r="L1364" i="6"/>
  <c r="L1368" i="6"/>
  <c r="L1371" i="6"/>
  <c r="L1455" i="6"/>
  <c r="L1428" i="6"/>
  <c r="L1349" i="6"/>
  <c r="L1435" i="6"/>
  <c r="L1367" i="6"/>
  <c r="L1401" i="6"/>
  <c r="L1412" i="6"/>
  <c r="L1431" i="6"/>
  <c r="L1459" i="6"/>
  <c r="L1453" i="6"/>
  <c r="L1404" i="6"/>
  <c r="L1353" i="6"/>
  <c r="L1447" i="6"/>
  <c r="L1416" i="6"/>
  <c r="L1350" i="6"/>
  <c r="L1348" i="6"/>
  <c r="L1391" i="6"/>
  <c r="L1381" i="6"/>
  <c r="L1357" i="6"/>
  <c r="L1438" i="6"/>
  <c r="L1448" i="6"/>
  <c r="L1415" i="6"/>
  <c r="L1456" i="6"/>
  <c r="L1390" i="6"/>
  <c r="L1373" i="6"/>
  <c r="L1351" i="6"/>
  <c r="L1403" i="6"/>
  <c r="L1398" i="6"/>
  <c r="L1406" i="6"/>
  <c r="L1392" i="6"/>
  <c r="L1369" i="6"/>
  <c r="L1365" i="6"/>
  <c r="L1466" i="6"/>
  <c r="L1426" i="6"/>
  <c r="L1399" i="6"/>
  <c r="L1409" i="6"/>
  <c r="L1441" i="6"/>
  <c r="L1363" i="6"/>
  <c r="L1422" i="6"/>
  <c r="L1429" i="6"/>
  <c r="L1420" i="6"/>
  <c r="L1418" i="6"/>
  <c r="L1436" i="6"/>
  <c r="L1372" i="6"/>
  <c r="L1434" i="6"/>
  <c r="L1370" i="6"/>
  <c r="L1407" i="6"/>
  <c r="L1462" i="6"/>
  <c r="L1354" i="6"/>
  <c r="L1377" i="6"/>
  <c r="L1383" i="6"/>
  <c r="L1430" i="6"/>
  <c r="L1440" i="6"/>
  <c r="L1443" i="6"/>
  <c r="L1454" i="6"/>
  <c r="L1359" i="6"/>
  <c r="L1413" i="6"/>
  <c r="L1460" i="6"/>
  <c r="L1396" i="6"/>
  <c r="L1458" i="6"/>
  <c r="L1394" i="6"/>
  <c r="L1451" i="6"/>
  <c r="L1414" i="6"/>
  <c r="L1366" i="6"/>
  <c r="L1374" i="6"/>
  <c r="L1419" i="6"/>
  <c r="L1427" i="6"/>
  <c r="L1424" i="6"/>
  <c r="L1433" i="6"/>
  <c r="L1358" i="6"/>
  <c r="L1405" i="6"/>
  <c r="L1452" i="6"/>
  <c r="L1388" i="6"/>
  <c r="L1450" i="6"/>
  <c r="L1386" i="6"/>
  <c r="L1425" i="6"/>
  <c r="L1446" i="6"/>
  <c r="L1449" i="6"/>
  <c r="L1393" i="6"/>
  <c r="L1463" i="6"/>
  <c r="L1355" i="6"/>
  <c r="L1417" i="6"/>
  <c r="L1408" i="6"/>
  <c r="L1411" i="6"/>
  <c r="L1423" i="6"/>
  <c r="L1461" i="6"/>
  <c r="L1397" i="6"/>
  <c r="L1444" i="6"/>
  <c r="L1380" i="6"/>
  <c r="L1442" i="6"/>
  <c r="L1378" i="6"/>
  <c r="L1279" i="6"/>
  <c r="L1265" i="6"/>
  <c r="L1312" i="6"/>
  <c r="L1254" i="6"/>
  <c r="L1303" i="6"/>
  <c r="L1281" i="6"/>
  <c r="L1230" i="6"/>
  <c r="L1217" i="6"/>
  <c r="L1271" i="6"/>
  <c r="L1239" i="6"/>
  <c r="L1319" i="6"/>
  <c r="L1278" i="6"/>
  <c r="L1309" i="6"/>
  <c r="L1241" i="6"/>
  <c r="L1332" i="6"/>
  <c r="L1221" i="6"/>
  <c r="L1248" i="6"/>
  <c r="L1323" i="6"/>
  <c r="L1261" i="6"/>
  <c r="L1288" i="6"/>
  <c r="L1215" i="6"/>
  <c r="L1301" i="6"/>
  <c r="L1251" i="6"/>
  <c r="L1272" i="6"/>
  <c r="L1226" i="6"/>
  <c r="L1222" i="6"/>
  <c r="L1256" i="6"/>
  <c r="L1266" i="6"/>
  <c r="L1284" i="6"/>
  <c r="L1273" i="6"/>
  <c r="L1318" i="6"/>
  <c r="L1269" i="6"/>
  <c r="L1325" i="6"/>
  <c r="L1249" i="6"/>
  <c r="L1310" i="6"/>
  <c r="L1300" i="6"/>
  <c r="L1250" i="6"/>
  <c r="L1220" i="6"/>
  <c r="L1302" i="6"/>
  <c r="L1258" i="6"/>
  <c r="L1252" i="6"/>
  <c r="L1321" i="6"/>
  <c r="L1296" i="6"/>
  <c r="L1286" i="6"/>
  <c r="L1324" i="6"/>
  <c r="L1245" i="6"/>
  <c r="L1291" i="6"/>
  <c r="L1287" i="6"/>
  <c r="L1314" i="6"/>
  <c r="L1305" i="6"/>
  <c r="L1328" i="6"/>
  <c r="L1240" i="6"/>
  <c r="L1246" i="6"/>
  <c r="L1290" i="6"/>
  <c r="L1268" i="6"/>
  <c r="L1282" i="6"/>
  <c r="L1297" i="6"/>
  <c r="L1320" i="6"/>
  <c r="L1219" i="6"/>
  <c r="L1238" i="6"/>
  <c r="L1253" i="6"/>
  <c r="L1228" i="6"/>
  <c r="L1260" i="6"/>
  <c r="L1292" i="6"/>
  <c r="L1295" i="6"/>
  <c r="L1259" i="6"/>
  <c r="L1255" i="6"/>
  <c r="L1283" i="6"/>
  <c r="L1313" i="6"/>
  <c r="L1233" i="6"/>
  <c r="L1264" i="6"/>
  <c r="L1294" i="6"/>
  <c r="L1243" i="6"/>
  <c r="L1218" i="6"/>
  <c r="L1237" i="6"/>
  <c r="L1316" i="6"/>
  <c r="L1293" i="6"/>
  <c r="L1329" i="6"/>
  <c r="L1257" i="6"/>
  <c r="L1304" i="6"/>
  <c r="L1232" i="6"/>
  <c r="L1270" i="6"/>
  <c r="L1224" i="6"/>
  <c r="L1231" i="6"/>
  <c r="L1331" i="6"/>
  <c r="L1267" i="6"/>
  <c r="L1298" i="6"/>
  <c r="L1285" i="6"/>
  <c r="L1311" i="6"/>
  <c r="L1274" i="6"/>
  <c r="L1322" i="6"/>
  <c r="L1227" i="6"/>
  <c r="L1236" i="6"/>
  <c r="L1315" i="6"/>
  <c r="L1229" i="6"/>
  <c r="L1289" i="6"/>
  <c r="L1225" i="6"/>
  <c r="L1280" i="6"/>
  <c r="L1326" i="6"/>
  <c r="L1262" i="6"/>
  <c r="L1263" i="6"/>
  <c r="L1327" i="6"/>
  <c r="L1247" i="6"/>
  <c r="L1234" i="6"/>
  <c r="L1277" i="6"/>
  <c r="L1317" i="6"/>
  <c r="L1276" i="6"/>
  <c r="L1299" i="6"/>
  <c r="L1235" i="6"/>
  <c r="L1307" i="6"/>
  <c r="L1330" i="6"/>
  <c r="L1306" i="6"/>
  <c r="L1242" i="6"/>
  <c r="L1275" i="6"/>
  <c r="L1223" i="6"/>
  <c r="L1308" i="6"/>
  <c r="L1244" i="6"/>
  <c r="L1333" i="6"/>
  <c r="L1162" i="6"/>
  <c r="L1129" i="6"/>
  <c r="L1176" i="6"/>
  <c r="L1098" i="6"/>
  <c r="L1112" i="6"/>
  <c r="L1116" i="6"/>
  <c r="L1156" i="6"/>
  <c r="L1151" i="6"/>
  <c r="L1140" i="6"/>
  <c r="L1166" i="6"/>
  <c r="L1082" i="6"/>
  <c r="L1081" i="6"/>
  <c r="L1099" i="6"/>
  <c r="L1175" i="6"/>
  <c r="L1163" i="6"/>
  <c r="L1159" i="6"/>
  <c r="L1167" i="6"/>
  <c r="L1124" i="6"/>
  <c r="L1094" i="6"/>
  <c r="L1108" i="6"/>
  <c r="L1150" i="6"/>
  <c r="L1093" i="6"/>
  <c r="L1092" i="6"/>
  <c r="L1147" i="6"/>
  <c r="L1086" i="6"/>
  <c r="L1146" i="6"/>
  <c r="L1085" i="6"/>
  <c r="L1113" i="6"/>
  <c r="L1160" i="6"/>
  <c r="L1096" i="6"/>
  <c r="L1127" i="6"/>
  <c r="L1135" i="6"/>
  <c r="L1102" i="6"/>
  <c r="L1190" i="6"/>
  <c r="L1189" i="6"/>
  <c r="L1142" i="6"/>
  <c r="L1191" i="6"/>
  <c r="L1087" i="6"/>
  <c r="L1139" i="6"/>
  <c r="L1080" i="6"/>
  <c r="L1138" i="6"/>
  <c r="L1169" i="6"/>
  <c r="L1105" i="6"/>
  <c r="L1152" i="6"/>
  <c r="L1089" i="6"/>
  <c r="L1149" i="6"/>
  <c r="L1101" i="6"/>
  <c r="L1164" i="6"/>
  <c r="L1173" i="6"/>
  <c r="L1198" i="6"/>
  <c r="L1126" i="6"/>
  <c r="L1180" i="6"/>
  <c r="L1187" i="6"/>
  <c r="L1123" i="6"/>
  <c r="L1186" i="6"/>
  <c r="L1122" i="6"/>
  <c r="L1153" i="6"/>
  <c r="L1084" i="6"/>
  <c r="L1136" i="6"/>
  <c r="L1143" i="6"/>
  <c r="L1148" i="6"/>
  <c r="L1196" i="6"/>
  <c r="L1133" i="6"/>
  <c r="L1172" i="6"/>
  <c r="L1185" i="6"/>
  <c r="L1118" i="6"/>
  <c r="L1095" i="6"/>
  <c r="L1179" i="6"/>
  <c r="L1115" i="6"/>
  <c r="L1178" i="6"/>
  <c r="L1114" i="6"/>
  <c r="L1145" i="6"/>
  <c r="L1192" i="6"/>
  <c r="L1128" i="6"/>
  <c r="L1183" i="6"/>
  <c r="L1193" i="6"/>
  <c r="L1125" i="6"/>
  <c r="L1119" i="6"/>
  <c r="L1109" i="6"/>
  <c r="L1158" i="6"/>
  <c r="L1182" i="6"/>
  <c r="L1100" i="6"/>
  <c r="L1155" i="6"/>
  <c r="L1091" i="6"/>
  <c r="L1154" i="6"/>
  <c r="L1090" i="6"/>
  <c r="L1121" i="6"/>
  <c r="L1168" i="6"/>
  <c r="L1104" i="6"/>
  <c r="L1111" i="6"/>
  <c r="L1197" i="6"/>
  <c r="L1103" i="6"/>
  <c r="L1165" i="6"/>
  <c r="L1177" i="6"/>
  <c r="L1188" i="6"/>
  <c r="L1134" i="6"/>
  <c r="L1181" i="6"/>
  <c r="L1195" i="6"/>
  <c r="L1131" i="6"/>
  <c r="L1194" i="6"/>
  <c r="L1130" i="6"/>
  <c r="L1161" i="6"/>
  <c r="L1097" i="6"/>
  <c r="L1144" i="6"/>
  <c r="L1083" i="6"/>
  <c r="L1117" i="6"/>
  <c r="L1157" i="6"/>
  <c r="L1132" i="6"/>
  <c r="L1141" i="6"/>
  <c r="L1174" i="6"/>
  <c r="L1110" i="6"/>
  <c r="L1088" i="6"/>
  <c r="L1171" i="6"/>
  <c r="L1107" i="6"/>
  <c r="L1170" i="6"/>
  <c r="L1106" i="6"/>
  <c r="L1137" i="6"/>
  <c r="L1184" i="6"/>
  <c r="L965" i="6"/>
  <c r="L957" i="6"/>
  <c r="L968" i="6"/>
  <c r="L1023" i="6"/>
  <c r="L951" i="6"/>
  <c r="L952" i="6"/>
  <c r="L964" i="6"/>
  <c r="L976" i="6"/>
  <c r="L1029" i="6"/>
  <c r="L1024" i="6"/>
  <c r="L975" i="6"/>
  <c r="L1013" i="6"/>
  <c r="L1008" i="6"/>
  <c r="L997" i="6"/>
  <c r="L949" i="6"/>
  <c r="L960" i="6"/>
  <c r="L946" i="6"/>
  <c r="L981" i="6"/>
  <c r="L1032" i="6"/>
  <c r="L947" i="6"/>
  <c r="L1058" i="6"/>
  <c r="L999" i="6"/>
  <c r="L991" i="6"/>
  <c r="L983" i="6"/>
  <c r="L961" i="6"/>
  <c r="L955" i="6"/>
  <c r="L1035" i="6"/>
  <c r="L978" i="6"/>
  <c r="L995" i="6"/>
  <c r="L1006" i="6"/>
  <c r="L1057" i="6"/>
  <c r="L987" i="6"/>
  <c r="L1028" i="6"/>
  <c r="L1009" i="6"/>
  <c r="L1001" i="6"/>
  <c r="L996" i="6"/>
  <c r="L985" i="6"/>
  <c r="L1041" i="6"/>
  <c r="L994" i="6"/>
  <c r="L809" i="6"/>
  <c r="L822" i="6"/>
  <c r="L894" i="6"/>
  <c r="L908" i="6"/>
  <c r="L828" i="6"/>
  <c r="L844" i="6"/>
  <c r="L867" i="6"/>
  <c r="L913" i="6"/>
  <c r="L873" i="6"/>
  <c r="L812" i="6"/>
  <c r="L853" i="6"/>
  <c r="L896" i="6"/>
  <c r="L880" i="6"/>
  <c r="L811" i="6"/>
  <c r="L875" i="6"/>
  <c r="L919" i="6"/>
  <c r="L842" i="6"/>
  <c r="L835" i="6"/>
  <c r="L903" i="6"/>
  <c r="L924" i="6"/>
  <c r="L897" i="6"/>
  <c r="L879" i="6"/>
  <c r="L836" i="6"/>
  <c r="L865" i="6"/>
  <c r="L823" i="6"/>
  <c r="L916" i="6"/>
  <c r="L859" i="6"/>
  <c r="L912" i="6"/>
  <c r="L839" i="6"/>
  <c r="L852" i="6"/>
  <c r="L819" i="6"/>
  <c r="L888" i="6"/>
  <c r="L918" i="6"/>
  <c r="L890" i="6"/>
  <c r="L893" i="6"/>
  <c r="L820" i="6"/>
  <c r="L881" i="6"/>
  <c r="L824" i="6"/>
  <c r="L902" i="6"/>
  <c r="L830" i="6"/>
  <c r="L877" i="6"/>
  <c r="L821" i="6"/>
  <c r="L845" i="6"/>
  <c r="L900" i="6"/>
  <c r="L907" i="6"/>
  <c r="L814" i="6"/>
  <c r="L849" i="6"/>
  <c r="L864" i="6"/>
  <c r="L871" i="6"/>
  <c r="L886" i="6"/>
  <c r="L914" i="6"/>
  <c r="L892" i="6"/>
  <c r="L891" i="6"/>
  <c r="L813" i="6"/>
  <c r="L841" i="6"/>
  <c r="L848" i="6"/>
  <c r="L863" i="6"/>
  <c r="L878" i="6"/>
  <c r="L876" i="6"/>
  <c r="L883" i="6"/>
  <c r="L807" i="6"/>
  <c r="L825" i="6"/>
  <c r="L832" i="6"/>
  <c r="L847" i="6"/>
  <c r="L854" i="6"/>
  <c r="L834" i="6"/>
  <c r="L884" i="6"/>
  <c r="L923" i="6"/>
  <c r="L843" i="6"/>
  <c r="L905" i="6"/>
  <c r="L833" i="6"/>
  <c r="L872" i="6"/>
  <c r="L911" i="6"/>
  <c r="L831" i="6"/>
  <c r="L870" i="6"/>
  <c r="L869" i="6"/>
  <c r="L815" i="6"/>
  <c r="L860" i="6"/>
  <c r="L899" i="6"/>
  <c r="L827" i="6"/>
  <c r="L889" i="6"/>
  <c r="L817" i="6"/>
  <c r="L856" i="6"/>
  <c r="L895" i="6"/>
  <c r="L810" i="6"/>
  <c r="L838" i="6"/>
  <c r="L861" i="6"/>
  <c r="L898" i="6"/>
  <c r="L901" i="6"/>
  <c r="L885" i="6"/>
  <c r="L917" i="6"/>
  <c r="L925" i="6"/>
  <c r="L866" i="6"/>
  <c r="L906" i="6"/>
  <c r="L808" i="6"/>
  <c r="L868" i="6"/>
  <c r="L915" i="6"/>
  <c r="L851" i="6"/>
  <c r="L921" i="6"/>
  <c r="L857" i="6"/>
  <c r="L904" i="6"/>
  <c r="L840" i="6"/>
  <c r="L887" i="6"/>
  <c r="L816" i="6"/>
  <c r="L862" i="6"/>
  <c r="L874" i="6"/>
  <c r="L855" i="6"/>
  <c r="L910" i="6"/>
  <c r="L846" i="6"/>
  <c r="L858" i="6"/>
  <c r="L850" i="6"/>
  <c r="L909" i="6"/>
  <c r="L882" i="6"/>
  <c r="L920" i="6"/>
  <c r="L837" i="6"/>
  <c r="L922" i="6"/>
  <c r="L826" i="6"/>
  <c r="L829" i="6"/>
  <c r="L677" i="6"/>
  <c r="L776" i="6"/>
  <c r="L792" i="6"/>
  <c r="L683" i="6"/>
  <c r="L765" i="6"/>
  <c r="L749" i="6"/>
  <c r="L723" i="6"/>
  <c r="L675" i="6"/>
  <c r="L780" i="6"/>
  <c r="L682" i="6"/>
  <c r="L674" i="6"/>
  <c r="L719" i="6"/>
  <c r="L700" i="6"/>
  <c r="L711" i="6"/>
  <c r="L692" i="6"/>
  <c r="L769" i="6"/>
  <c r="L742" i="6"/>
  <c r="L753" i="6"/>
  <c r="L726" i="6"/>
  <c r="L691" i="6"/>
  <c r="L713" i="6"/>
  <c r="L736" i="6"/>
  <c r="L775" i="6"/>
  <c r="L790" i="6"/>
  <c r="L694" i="6"/>
  <c r="L709" i="6"/>
  <c r="L748" i="6"/>
  <c r="L763" i="6"/>
  <c r="L770" i="6"/>
  <c r="L705" i="6"/>
  <c r="L728" i="6"/>
  <c r="L767" i="6"/>
  <c r="L774" i="6"/>
  <c r="L681" i="6"/>
  <c r="L701" i="6"/>
  <c r="L732" i="6"/>
  <c r="L755" i="6"/>
  <c r="L754" i="6"/>
  <c r="L778" i="6"/>
  <c r="L785" i="6"/>
  <c r="L689" i="6"/>
  <c r="L720" i="6"/>
  <c r="L759" i="6"/>
  <c r="L758" i="6"/>
  <c r="L781" i="6"/>
  <c r="L693" i="6"/>
  <c r="L716" i="6"/>
  <c r="L739" i="6"/>
  <c r="L746" i="6"/>
  <c r="L737" i="6"/>
  <c r="L760" i="6"/>
  <c r="L791" i="6"/>
  <c r="L703" i="6"/>
  <c r="L718" i="6"/>
  <c r="L741" i="6"/>
  <c r="L772" i="6"/>
  <c r="L679" i="6"/>
  <c r="L678" i="6"/>
  <c r="L729" i="6"/>
  <c r="L744" i="6"/>
  <c r="L783" i="6"/>
  <c r="L695" i="6"/>
  <c r="L702" i="6"/>
  <c r="L733" i="6"/>
  <c r="L756" i="6"/>
  <c r="L771" i="6"/>
  <c r="L777" i="6"/>
  <c r="L676" i="6"/>
  <c r="L712" i="6"/>
  <c r="L727" i="6"/>
  <c r="L750" i="6"/>
  <c r="L773" i="6"/>
  <c r="L680" i="6"/>
  <c r="L708" i="6"/>
  <c r="L731" i="6"/>
  <c r="L738" i="6"/>
  <c r="L745" i="6"/>
  <c r="L784" i="6"/>
  <c r="L704" i="6"/>
  <c r="L735" i="6"/>
  <c r="L766" i="6"/>
  <c r="L686" i="6"/>
  <c r="L717" i="6"/>
  <c r="L764" i="6"/>
  <c r="L684" i="6"/>
  <c r="L707" i="6"/>
  <c r="L722" i="6"/>
  <c r="L721" i="6"/>
  <c r="L768" i="6"/>
  <c r="L696" i="6"/>
  <c r="L743" i="6"/>
  <c r="L782" i="6"/>
  <c r="L710" i="6"/>
  <c r="L757" i="6"/>
  <c r="L685" i="6"/>
  <c r="L740" i="6"/>
  <c r="L787" i="6"/>
  <c r="L699" i="6"/>
  <c r="L730" i="6"/>
  <c r="L747" i="6"/>
  <c r="L786" i="6"/>
  <c r="L706" i="6"/>
  <c r="L714" i="6"/>
  <c r="L761" i="6"/>
  <c r="L697" i="6"/>
  <c r="L752" i="6"/>
  <c r="L688" i="6"/>
  <c r="L751" i="6"/>
  <c r="L687" i="6"/>
  <c r="L734" i="6"/>
  <c r="L789" i="6"/>
  <c r="L725" i="6"/>
  <c r="L788" i="6"/>
  <c r="L724" i="6"/>
  <c r="L779" i="6"/>
  <c r="L715" i="6"/>
  <c r="L762" i="6"/>
  <c r="L698" i="6"/>
  <c r="L409" i="6"/>
  <c r="L442" i="6"/>
  <c r="L512" i="6"/>
  <c r="L410" i="6"/>
  <c r="L515" i="6"/>
  <c r="L446" i="6"/>
  <c r="L434" i="6"/>
  <c r="L507" i="6"/>
  <c r="L415" i="6"/>
  <c r="L418" i="6"/>
  <c r="L483" i="6"/>
  <c r="L509" i="6"/>
  <c r="L444" i="6"/>
  <c r="L453" i="6"/>
  <c r="L470" i="6"/>
  <c r="L416" i="6"/>
  <c r="L502" i="6"/>
  <c r="L452" i="6"/>
  <c r="L461" i="6"/>
  <c r="L424" i="6"/>
  <c r="L441" i="6"/>
  <c r="L519" i="6"/>
  <c r="L428" i="6"/>
  <c r="L437" i="6"/>
  <c r="L462" i="6"/>
  <c r="L406" i="6"/>
  <c r="L451" i="6"/>
  <c r="L517" i="6"/>
  <c r="L492" i="6"/>
  <c r="L419" i="6"/>
  <c r="L455" i="6"/>
  <c r="L432" i="6"/>
  <c r="L463" i="6"/>
  <c r="L472" i="6"/>
  <c r="L487" i="6"/>
  <c r="L520" i="6"/>
  <c r="L482" i="6"/>
  <c r="L464" i="6"/>
  <c r="L514" i="6"/>
  <c r="L440" i="6"/>
  <c r="L505" i="6"/>
  <c r="L436" i="6"/>
  <c r="L445" i="6"/>
  <c r="L454" i="6"/>
  <c r="L404" i="6"/>
  <c r="L411" i="6"/>
  <c r="L426" i="6"/>
  <c r="L443" i="6"/>
  <c r="L475" i="6"/>
  <c r="L439" i="6"/>
  <c r="L433" i="6"/>
  <c r="L447" i="6"/>
  <c r="L473" i="6"/>
  <c r="L522" i="6"/>
  <c r="L490" i="6"/>
  <c r="L504" i="6"/>
  <c r="L480" i="6"/>
  <c r="L511" i="6"/>
  <c r="L468" i="6"/>
  <c r="L408" i="6"/>
  <c r="L477" i="6"/>
  <c r="L422" i="6"/>
  <c r="L486" i="6"/>
  <c r="L431" i="6"/>
  <c r="L458" i="6"/>
  <c r="L427" i="6"/>
  <c r="L459" i="6"/>
  <c r="L491" i="6"/>
  <c r="L417" i="6"/>
  <c r="L448" i="6"/>
  <c r="L481" i="6"/>
  <c r="L499" i="6"/>
  <c r="L513" i="6"/>
  <c r="L488" i="6"/>
  <c r="L471" i="6"/>
  <c r="L460" i="6"/>
  <c r="L469" i="6"/>
  <c r="L414" i="6"/>
  <c r="L478" i="6"/>
  <c r="L423" i="6"/>
  <c r="L450" i="6"/>
  <c r="L479" i="6"/>
  <c r="L465" i="6"/>
  <c r="L489" i="6"/>
  <c r="L497" i="6"/>
  <c r="L521" i="6"/>
  <c r="L518" i="6"/>
  <c r="L413" i="6"/>
  <c r="L476" i="6"/>
  <c r="L421" i="6"/>
  <c r="L485" i="6"/>
  <c r="L430" i="6"/>
  <c r="L494" i="6"/>
  <c r="L405" i="6"/>
  <c r="L466" i="6"/>
  <c r="L456" i="6"/>
  <c r="L457" i="6"/>
  <c r="L495" i="6"/>
  <c r="L501" i="6"/>
  <c r="L508" i="6"/>
  <c r="L496" i="6"/>
  <c r="L516" i="6"/>
  <c r="L420" i="6"/>
  <c r="L484" i="6"/>
  <c r="L429" i="6"/>
  <c r="L493" i="6"/>
  <c r="L438" i="6"/>
  <c r="L412" i="6"/>
  <c r="L474" i="6"/>
  <c r="L435" i="6"/>
  <c r="L467" i="6"/>
  <c r="L425" i="6"/>
  <c r="L449" i="6"/>
  <c r="L506" i="6"/>
  <c r="L503" i="6"/>
  <c r="L510" i="6"/>
  <c r="L498" i="6"/>
  <c r="L500" i="6"/>
  <c r="L231" i="6"/>
  <c r="L179" i="6"/>
  <c r="L183" i="6"/>
  <c r="L217" i="6"/>
  <c r="L171" i="6"/>
  <c r="L190" i="6"/>
  <c r="L146" i="6"/>
  <c r="L143" i="6"/>
  <c r="L165" i="6"/>
  <c r="L138" i="6"/>
  <c r="L225" i="6"/>
  <c r="L228" i="6"/>
  <c r="L224" i="6"/>
  <c r="L220" i="6"/>
  <c r="L176" i="6"/>
  <c r="L168" i="6"/>
  <c r="L160" i="6"/>
  <c r="L194" i="6"/>
  <c r="L233" i="6"/>
  <c r="L239" i="6"/>
  <c r="L161" i="6"/>
  <c r="L153" i="6"/>
  <c r="L235" i="6"/>
  <c r="L202" i="6"/>
  <c r="L142" i="6"/>
  <c r="L241" i="6"/>
  <c r="L144" i="6"/>
  <c r="L149" i="6"/>
  <c r="L212" i="6"/>
  <c r="L156" i="6"/>
  <c r="L215" i="6"/>
  <c r="L167" i="6"/>
  <c r="L218" i="6"/>
  <c r="L170" i="6"/>
  <c r="L185" i="6"/>
  <c r="L244" i="6"/>
  <c r="L192" i="6"/>
  <c r="L255" i="6"/>
  <c r="L207" i="6"/>
  <c r="L147" i="6"/>
  <c r="L178" i="6"/>
  <c r="L210" i="6"/>
  <c r="L249" i="6"/>
  <c r="L150" i="6"/>
  <c r="L139" i="6"/>
  <c r="L200" i="6"/>
  <c r="L148" i="6"/>
  <c r="L211" i="6"/>
  <c r="L155" i="6"/>
  <c r="L226" i="6"/>
  <c r="L173" i="6"/>
  <c r="L240" i="6"/>
  <c r="L188" i="6"/>
  <c r="L251" i="6"/>
  <c r="L199" i="6"/>
  <c r="L140" i="6"/>
  <c r="L186" i="6"/>
  <c r="L246" i="6"/>
  <c r="L242" i="6"/>
  <c r="L201" i="6"/>
  <c r="L169" i="6"/>
  <c r="L232" i="6"/>
  <c r="L184" i="6"/>
  <c r="L247" i="6"/>
  <c r="L191" i="6"/>
  <c r="L137" i="6"/>
  <c r="L197" i="6"/>
  <c r="L214" i="6"/>
  <c r="L254" i="6"/>
  <c r="L196" i="6"/>
  <c r="L152" i="6"/>
  <c r="L219" i="6"/>
  <c r="L175" i="6"/>
  <c r="L230" i="6"/>
  <c r="L174" i="6"/>
  <c r="L162" i="6"/>
  <c r="L166" i="6"/>
  <c r="L234" i="6"/>
  <c r="L181" i="6"/>
  <c r="L248" i="6"/>
  <c r="L208" i="6"/>
  <c r="L164" i="6"/>
  <c r="L243" i="6"/>
  <c r="L203" i="6"/>
  <c r="L159" i="6"/>
  <c r="L221" i="6"/>
  <c r="L209" i="6"/>
  <c r="L177" i="6"/>
  <c r="L252" i="6"/>
  <c r="L216" i="6"/>
  <c r="L180" i="6"/>
  <c r="L145" i="6"/>
  <c r="L223" i="6"/>
  <c r="L187" i="6"/>
  <c r="L151" i="6"/>
  <c r="L245" i="6"/>
  <c r="L213" i="6"/>
  <c r="L237" i="6"/>
  <c r="L250" i="6"/>
  <c r="L193" i="6"/>
  <c r="L189" i="6"/>
  <c r="L157" i="6"/>
  <c r="L236" i="6"/>
  <c r="L204" i="6"/>
  <c r="L172" i="6"/>
  <c r="L141" i="6"/>
  <c r="L227" i="6"/>
  <c r="L195" i="6"/>
  <c r="L163" i="6"/>
  <c r="L158" i="6"/>
  <c r="L253" i="6"/>
  <c r="L222" i="6"/>
  <c r="L229" i="6"/>
  <c r="L182" i="6"/>
  <c r="L198" i="6"/>
  <c r="L206" i="6"/>
  <c r="L205" i="6"/>
  <c r="L238" i="6"/>
  <c r="L1995" i="3"/>
  <c r="L1930" i="3"/>
  <c r="L1925" i="3"/>
  <c r="L1971" i="3"/>
  <c r="L1890" i="3"/>
  <c r="L1933" i="3"/>
  <c r="L1982" i="3"/>
  <c r="L1900" i="3"/>
  <c r="L1976" i="3"/>
  <c r="L1972" i="3"/>
  <c r="L1983" i="3"/>
  <c r="L1958" i="3"/>
  <c r="L1891" i="3"/>
  <c r="L1914" i="3"/>
  <c r="L1892" i="3"/>
  <c r="L1939" i="3"/>
  <c r="L1988" i="3"/>
  <c r="L1901" i="3"/>
  <c r="L1947" i="3"/>
  <c r="L1998" i="3"/>
  <c r="L1909" i="3"/>
  <c r="L1991" i="3"/>
  <c r="L2001" i="3"/>
  <c r="L1973" i="3"/>
  <c r="L1960" i="3"/>
  <c r="L1970" i="3"/>
  <c r="L1906" i="3"/>
  <c r="L1902" i="3"/>
  <c r="L1943" i="3"/>
  <c r="L1996" i="3"/>
  <c r="L1910" i="3"/>
  <c r="L1951" i="3"/>
  <c r="L1903" i="3"/>
  <c r="L1945" i="3"/>
  <c r="L1936" i="3"/>
  <c r="L1941" i="3"/>
  <c r="L1888" i="3"/>
  <c r="L1912" i="3"/>
  <c r="L1962" i="3"/>
  <c r="L1898" i="3"/>
  <c r="L1907" i="3"/>
  <c r="L1948" i="3"/>
  <c r="L1915" i="3"/>
  <c r="L1956" i="3"/>
  <c r="L1895" i="3"/>
  <c r="L1964" i="3"/>
  <c r="L1997" i="3"/>
  <c r="L2002" i="3"/>
  <c r="L1928" i="3"/>
  <c r="L1908" i="3"/>
  <c r="L1918" i="3"/>
  <c r="L1923" i="3"/>
  <c r="L1905" i="3"/>
  <c r="L1968" i="3"/>
  <c r="L1985" i="3"/>
  <c r="L2000" i="3"/>
  <c r="L1992" i="3"/>
  <c r="L1904" i="3"/>
  <c r="L1950" i="3"/>
  <c r="L1955" i="3"/>
  <c r="L1927" i="3"/>
  <c r="L1993" i="3"/>
  <c r="L1989" i="3"/>
  <c r="L1899" i="3"/>
  <c r="L1994" i="3"/>
  <c r="L1913" i="3"/>
  <c r="L1986" i="3"/>
  <c r="L1932" i="3"/>
  <c r="L1959" i="3"/>
  <c r="L1975" i="3"/>
  <c r="L1920" i="3"/>
  <c r="L1967" i="3"/>
  <c r="L1666" i="3"/>
  <c r="L1712" i="3"/>
  <c r="L1648" i="3"/>
  <c r="L1703" i="3"/>
  <c r="L1701" i="3"/>
  <c r="L1636" i="3"/>
  <c r="L1637" i="3"/>
  <c r="L1724" i="3"/>
  <c r="L1667" i="3"/>
  <c r="L1639" i="3"/>
  <c r="L1702" i="3"/>
  <c r="L1626" i="3"/>
  <c r="L1730" i="3"/>
  <c r="L1678" i="3"/>
  <c r="L1729" i="3"/>
  <c r="L1620" i="3"/>
  <c r="L1731" i="3"/>
  <c r="L1722" i="3"/>
  <c r="L1658" i="3"/>
  <c r="L1704" i="3"/>
  <c r="L1640" i="3"/>
  <c r="L1695" i="3"/>
  <c r="L1631" i="3"/>
  <c r="L1693" i="3"/>
  <c r="L1629" i="3"/>
  <c r="L1675" i="3"/>
  <c r="L1641" i="3"/>
  <c r="L1635" i="3"/>
  <c r="L1643" i="3"/>
  <c r="L1668" i="3"/>
  <c r="L1732" i="3"/>
  <c r="L1638" i="3"/>
  <c r="L1723" i="3"/>
  <c r="L1714" i="3"/>
  <c r="L1650" i="3"/>
  <c r="L1696" i="3"/>
  <c r="L1632" i="3"/>
  <c r="L1687" i="3"/>
  <c r="L1625" i="3"/>
  <c r="L1685" i="3"/>
  <c r="L1624" i="3"/>
  <c r="L1692" i="3"/>
  <c r="L1662" i="3"/>
  <c r="L1699" i="3"/>
  <c r="L1660" i="3"/>
  <c r="L1673" i="3"/>
  <c r="L1706" i="3"/>
  <c r="L1642" i="3"/>
  <c r="L1688" i="3"/>
  <c r="L1619" i="3"/>
  <c r="L1679" i="3"/>
  <c r="L1618" i="3"/>
  <c r="L1677" i="3"/>
  <c r="L1697" i="3"/>
  <c r="L1665" i="3"/>
  <c r="L1659" i="3"/>
  <c r="L1623" i="3"/>
  <c r="L1684" i="3"/>
  <c r="L1698" i="3"/>
  <c r="L1634" i="3"/>
  <c r="L1680" i="3"/>
  <c r="L1735" i="3"/>
  <c r="L1671" i="3"/>
  <c r="L1733" i="3"/>
  <c r="L1669" i="3"/>
  <c r="L1718" i="3"/>
  <c r="L1683" i="3"/>
  <c r="L1716" i="3"/>
  <c r="L1686" i="3"/>
  <c r="L1630" i="3"/>
  <c r="L1694" i="3"/>
  <c r="L1689" i="3"/>
  <c r="L1690" i="3"/>
  <c r="L1621" i="3"/>
  <c r="L1672" i="3"/>
  <c r="L1727" i="3"/>
  <c r="L1663" i="3"/>
  <c r="L1725" i="3"/>
  <c r="L1661" i="3"/>
  <c r="L1652" i="3"/>
  <c r="L1721" i="3"/>
  <c r="L1676" i="3"/>
  <c r="L1646" i="3"/>
  <c r="L1682" i="3"/>
  <c r="L1728" i="3"/>
  <c r="L1664" i="3"/>
  <c r="L1719" i="3"/>
  <c r="L1655" i="3"/>
  <c r="L1717" i="3"/>
  <c r="L1653" i="3"/>
  <c r="L1633" i="3"/>
  <c r="L1622" i="3"/>
  <c r="L1700" i="3"/>
  <c r="L1617" i="3"/>
  <c r="L1657" i="3"/>
  <c r="L1707" i="3"/>
  <c r="L1651" i="3"/>
  <c r="L1715" i="3"/>
  <c r="L1681" i="3"/>
  <c r="L1710" i="3"/>
  <c r="L1674" i="3"/>
  <c r="L1720" i="3"/>
  <c r="L1656" i="3"/>
  <c r="L1711" i="3"/>
  <c r="L1647" i="3"/>
  <c r="L1709" i="3"/>
  <c r="L1645" i="3"/>
  <c r="L1654" i="3"/>
  <c r="L1705" i="3"/>
  <c r="L1649" i="3"/>
  <c r="L1708" i="3"/>
  <c r="L1691" i="3"/>
  <c r="L1627" i="3"/>
  <c r="L1734" i="3"/>
  <c r="L1713" i="3"/>
  <c r="L1644" i="3"/>
  <c r="L1670" i="3"/>
  <c r="L1529" i="3"/>
  <c r="L1586" i="3"/>
  <c r="L1552" i="3"/>
  <c r="L1562" i="3"/>
  <c r="L1581" i="3"/>
  <c r="L1524" i="3"/>
  <c r="L1548" i="3"/>
  <c r="L1517" i="3"/>
  <c r="L1570" i="3"/>
  <c r="L1503" i="3"/>
  <c r="L1519" i="3"/>
  <c r="L1575" i="3"/>
  <c r="L1565" i="3"/>
  <c r="L1583" i="3"/>
  <c r="L1578" i="3"/>
  <c r="L1571" i="3"/>
  <c r="L1597" i="3"/>
  <c r="L1576" i="3"/>
  <c r="L1587" i="3"/>
  <c r="L1534" i="3"/>
  <c r="L1505" i="3"/>
  <c r="L1516" i="3"/>
  <c r="L1495" i="3"/>
  <c r="L1513" i="3"/>
  <c r="L1506" i="3"/>
  <c r="L1499" i="3"/>
  <c r="L1596" i="3"/>
  <c r="L1542" i="3"/>
  <c r="L1599" i="3"/>
  <c r="L1537" i="3"/>
  <c r="L1547" i="3"/>
  <c r="L1493" i="3"/>
  <c r="L1550" i="3"/>
  <c r="L1488" i="3"/>
  <c r="L1585" i="3"/>
  <c r="L1563" i="3"/>
  <c r="L1501" i="3"/>
  <c r="L1558" i="3"/>
  <c r="L1544" i="3"/>
  <c r="L1482" i="3"/>
  <c r="L1540" i="3"/>
  <c r="L1589" i="3"/>
  <c r="L1511" i="3"/>
  <c r="L1560" i="3"/>
  <c r="L1498" i="3"/>
  <c r="L1515" i="3"/>
  <c r="L1595" i="3"/>
  <c r="L1556" i="3"/>
  <c r="L1525" i="3"/>
  <c r="L1486" i="3"/>
  <c r="L1566" i="3"/>
  <c r="L1535" i="3"/>
  <c r="L1504" i="3"/>
  <c r="L1584" i="3"/>
  <c r="L1553" i="3"/>
  <c r="L1514" i="3"/>
  <c r="L1594" i="3"/>
  <c r="L1523" i="3"/>
  <c r="L1484" i="3"/>
  <c r="L1572" i="3"/>
  <c r="L1533" i="3"/>
  <c r="L1494" i="3"/>
  <c r="L1574" i="3"/>
  <c r="L1551" i="3"/>
  <c r="L1512" i="3"/>
  <c r="L1592" i="3"/>
  <c r="L1561" i="3"/>
  <c r="L1522" i="3"/>
  <c r="L1531" i="3"/>
  <c r="L1492" i="3"/>
  <c r="L1580" i="3"/>
  <c r="L1541" i="3"/>
  <c r="L1502" i="3"/>
  <c r="L1598" i="3"/>
  <c r="L1559" i="3"/>
  <c r="L1520" i="3"/>
  <c r="L1489" i="3"/>
  <c r="L1569" i="3"/>
  <c r="L1530" i="3"/>
  <c r="L1539" i="3"/>
  <c r="L1508" i="3"/>
  <c r="L1588" i="3"/>
  <c r="L1549" i="3"/>
  <c r="L1526" i="3"/>
  <c r="L1487" i="3"/>
  <c r="L1567" i="3"/>
  <c r="L1528" i="3"/>
  <c r="L1497" i="3"/>
  <c r="L1577" i="3"/>
  <c r="L1538" i="3"/>
  <c r="L1507" i="3"/>
  <c r="L1579" i="3"/>
  <c r="L1532" i="3"/>
  <c r="L1485" i="3"/>
  <c r="L1557" i="3"/>
  <c r="L1510" i="3"/>
  <c r="L1590" i="3"/>
  <c r="L1543" i="3"/>
  <c r="L1496" i="3"/>
  <c r="L1568" i="3"/>
  <c r="L1521" i="3"/>
  <c r="L1593" i="3"/>
  <c r="L1546" i="3"/>
  <c r="L1491" i="3"/>
  <c r="L1555" i="3"/>
  <c r="L1500" i="3"/>
  <c r="L1564" i="3"/>
  <c r="L1509" i="3"/>
  <c r="L1573" i="3"/>
  <c r="L1518" i="3"/>
  <c r="L1582" i="3"/>
  <c r="L1527" i="3"/>
  <c r="L1591" i="3"/>
  <c r="L1536" i="3"/>
  <c r="L1600" i="3"/>
  <c r="L1545" i="3"/>
  <c r="L1490" i="3"/>
  <c r="L1554" i="3"/>
  <c r="L1000" i="3"/>
  <c r="L1061" i="3"/>
  <c r="L958" i="3"/>
  <c r="L991" i="3"/>
  <c r="L955" i="3"/>
  <c r="L1004" i="3"/>
  <c r="L970" i="3"/>
  <c r="L1047" i="3"/>
  <c r="L1026" i="3"/>
  <c r="L1034" i="3"/>
  <c r="L1036" i="3"/>
  <c r="L1021" i="3"/>
  <c r="L1054" i="3"/>
  <c r="L983" i="3"/>
  <c r="L969" i="3"/>
  <c r="L1006" i="3"/>
  <c r="L985" i="3"/>
  <c r="L1042" i="3"/>
  <c r="L1053" i="3"/>
  <c r="L1040" i="3"/>
  <c r="L994" i="3"/>
  <c r="L980" i="3"/>
  <c r="L992" i="3"/>
  <c r="L975" i="3"/>
  <c r="L977" i="3"/>
  <c r="L1008" i="3"/>
  <c r="L997" i="3"/>
  <c r="L948" i="3"/>
  <c r="L1055" i="3"/>
  <c r="L1063" i="3"/>
  <c r="L945" i="3"/>
  <c r="L1017" i="3"/>
  <c r="L998" i="3"/>
  <c r="L967" i="3"/>
  <c r="L979" i="3"/>
  <c r="L1012" i="3"/>
  <c r="L1057" i="3"/>
  <c r="L963" i="3"/>
  <c r="L1062" i="3"/>
  <c r="L990" i="3"/>
  <c r="L976" i="3"/>
  <c r="L959" i="3"/>
  <c r="L1041" i="3"/>
  <c r="L1014" i="3"/>
  <c r="L987" i="3"/>
  <c r="L1059" i="3"/>
  <c r="L965" i="3"/>
  <c r="L1050" i="3"/>
  <c r="L1013" i="3"/>
  <c r="L989" i="3"/>
  <c r="L984" i="3"/>
  <c r="L1037" i="3"/>
  <c r="L950" i="3"/>
  <c r="L1027" i="3"/>
  <c r="L982" i="3"/>
  <c r="L968" i="3"/>
  <c r="L953" i="3"/>
  <c r="L962" i="3"/>
  <c r="L1043" i="3"/>
  <c r="L1016" i="3"/>
  <c r="L999" i="3"/>
  <c r="L1003" i="3"/>
  <c r="L973" i="3"/>
  <c r="L1023" i="3"/>
  <c r="L1002" i="3"/>
  <c r="L952" i="3"/>
  <c r="L974" i="3"/>
  <c r="L960" i="3"/>
  <c r="L946" i="3"/>
  <c r="L972" i="3"/>
  <c r="L954" i="3"/>
  <c r="L1018" i="3"/>
  <c r="L1001" i="3"/>
  <c r="L1028" i="3"/>
  <c r="L1009" i="3"/>
  <c r="L1046" i="3"/>
  <c r="L1025" i="3"/>
  <c r="L957" i="3"/>
  <c r="L966" i="3"/>
  <c r="L947" i="3"/>
  <c r="L981" i="3"/>
  <c r="L956" i="3"/>
  <c r="L1045" i="3"/>
  <c r="L1022" i="3"/>
  <c r="L1032" i="3"/>
  <c r="L1011" i="3"/>
  <c r="L1019" i="3"/>
  <c r="L1031" i="3"/>
  <c r="L986" i="3"/>
  <c r="L1033" i="3"/>
  <c r="L1048" i="3"/>
  <c r="L971" i="3"/>
  <c r="L1010" i="3"/>
  <c r="L993" i="3"/>
  <c r="L1051" i="3"/>
  <c r="L1024" i="3"/>
  <c r="L1030" i="3"/>
  <c r="L1005" i="3"/>
  <c r="L1052" i="3"/>
  <c r="L988" i="3"/>
  <c r="L1056" i="3"/>
  <c r="L951" i="3"/>
  <c r="L964" i="3"/>
  <c r="L1039" i="3"/>
  <c r="L995" i="3"/>
  <c r="L1049" i="3"/>
  <c r="L1020" i="3"/>
  <c r="L1007" i="3"/>
  <c r="L961" i="3"/>
  <c r="L1038" i="3"/>
  <c r="L996" i="3"/>
  <c r="L1035" i="3"/>
  <c r="L978" i="3"/>
  <c r="L1029" i="3"/>
  <c r="L1044" i="3"/>
  <c r="L1015" i="3"/>
  <c r="L1058" i="3"/>
  <c r="L1060" i="3"/>
  <c r="L141" i="3"/>
  <c r="L253" i="3"/>
  <c r="L172" i="3"/>
  <c r="L225" i="3"/>
  <c r="L220" i="3"/>
  <c r="L185" i="3"/>
  <c r="L244" i="3"/>
  <c r="L193" i="3"/>
  <c r="L161" i="3"/>
  <c r="L153" i="3"/>
  <c r="L157" i="3"/>
  <c r="L156" i="3"/>
  <c r="L138" i="3"/>
  <c r="L228" i="3"/>
  <c r="L229" i="3"/>
  <c r="L223" i="3"/>
  <c r="L221" i="3"/>
  <c r="L217" i="3"/>
  <c r="L178" i="3"/>
  <c r="L164" i="3"/>
  <c r="L189" i="3"/>
  <c r="L232" i="3"/>
  <c r="L236" i="3"/>
  <c r="L249" i="3"/>
  <c r="L165" i="3"/>
  <c r="L203" i="3"/>
  <c r="L234" i="3"/>
  <c r="L171" i="3"/>
  <c r="L216" i="3"/>
  <c r="L180" i="3"/>
  <c r="L197" i="3"/>
  <c r="L139" i="3"/>
  <c r="L148" i="3"/>
  <c r="L212" i="3"/>
  <c r="L233" i="3"/>
  <c r="L201" i="3"/>
  <c r="L169" i="3"/>
  <c r="L184" i="3"/>
  <c r="L200" i="3"/>
  <c r="L246" i="3"/>
  <c r="L202" i="3"/>
  <c r="L243" i="3"/>
  <c r="L240" i="3"/>
  <c r="L187" i="3"/>
  <c r="L163" i="3"/>
  <c r="L194" i="3"/>
  <c r="L140" i="3"/>
  <c r="L160" i="3"/>
  <c r="L162" i="3"/>
  <c r="L215" i="3"/>
  <c r="L248" i="3"/>
  <c r="L250" i="3"/>
  <c r="L192" i="3"/>
  <c r="L226" i="3"/>
  <c r="L137" i="3"/>
  <c r="L147" i="3"/>
  <c r="L170" i="3"/>
  <c r="L191" i="3"/>
  <c r="L230" i="3"/>
  <c r="L154" i="3"/>
  <c r="L206" i="3"/>
  <c r="L219" i="3"/>
  <c r="L239" i="3"/>
  <c r="L150" i="3"/>
  <c r="L152" i="3"/>
  <c r="L198" i="3"/>
  <c r="L210" i="3"/>
  <c r="L251" i="3"/>
  <c r="L166" i="3"/>
  <c r="L227" i="3"/>
  <c r="L224" i="3"/>
  <c r="L254" i="3"/>
  <c r="L142" i="3"/>
  <c r="L188" i="3"/>
  <c r="L252" i="3"/>
  <c r="L245" i="3"/>
  <c r="L213" i="3"/>
  <c r="L181" i="3"/>
  <c r="L149" i="3"/>
  <c r="L176" i="3"/>
  <c r="L159" i="3"/>
  <c r="L208" i="3"/>
  <c r="L238" i="3"/>
  <c r="L190" i="3"/>
  <c r="L183" i="3"/>
  <c r="L242" i="3"/>
  <c r="L247" i="3"/>
  <c r="L175" i="3"/>
  <c r="L143" i="3"/>
  <c r="L196" i="3"/>
  <c r="L241" i="3"/>
  <c r="L209" i="3"/>
  <c r="L177" i="3"/>
  <c r="L158" i="3"/>
  <c r="L186" i="3"/>
  <c r="L174" i="3"/>
  <c r="L218" i="3"/>
  <c r="L155" i="3"/>
  <c r="L207" i="3"/>
  <c r="L214" i="3"/>
  <c r="L255" i="3"/>
  <c r="L168" i="3"/>
  <c r="L151" i="3"/>
  <c r="L146" i="3"/>
  <c r="L204" i="3"/>
  <c r="L237" i="3"/>
  <c r="L205" i="3"/>
  <c r="L173" i="3"/>
  <c r="L145" i="3"/>
  <c r="L179" i="3"/>
  <c r="L199" i="3"/>
  <c r="L195" i="3"/>
  <c r="L231" i="3"/>
  <c r="L167" i="3"/>
  <c r="L222" i="3"/>
  <c r="L235" i="3"/>
  <c r="L182" i="3"/>
  <c r="L211" i="3"/>
  <c r="L115" i="3"/>
  <c r="L14" i="3"/>
  <c r="L104" i="3"/>
  <c r="L97" i="3"/>
  <c r="L124" i="3"/>
  <c r="L61" i="3"/>
  <c r="L29" i="3"/>
  <c r="L92" i="3"/>
  <c r="L37" i="3"/>
  <c r="L71" i="3"/>
  <c r="L27" i="3"/>
  <c r="L47" i="3"/>
  <c r="L73" i="3"/>
  <c r="L114" i="3"/>
  <c r="L102" i="3"/>
  <c r="L86" i="3"/>
  <c r="L76" i="3"/>
  <c r="L82" i="3"/>
  <c r="L99" i="3"/>
  <c r="L46" i="3"/>
  <c r="L34" i="3"/>
  <c r="L57" i="3"/>
  <c r="L30" i="3"/>
  <c r="L85" i="3"/>
  <c r="L89" i="3"/>
  <c r="L39" i="3"/>
  <c r="L26" i="3"/>
  <c r="L60" i="3"/>
  <c r="L55" i="3"/>
  <c r="L118" i="3"/>
  <c r="L50" i="3"/>
  <c r="L11" i="3"/>
  <c r="L78" i="3"/>
  <c r="L20" i="3"/>
  <c r="L49" i="3"/>
  <c r="L10" i="3"/>
  <c r="L70" i="3"/>
  <c r="L6" i="3"/>
  <c r="L53" i="3"/>
  <c r="L48" i="3"/>
  <c r="L122" i="3"/>
  <c r="L66" i="3"/>
  <c r="L44" i="3"/>
  <c r="L111" i="3"/>
  <c r="L96" i="3"/>
  <c r="L35" i="3"/>
  <c r="L90" i="3"/>
  <c r="L38" i="3"/>
  <c r="L15" i="3"/>
  <c r="L32" i="3"/>
  <c r="L117" i="3"/>
  <c r="L67" i="3"/>
  <c r="L41" i="3"/>
  <c r="L101" i="3"/>
  <c r="L31" i="3"/>
  <c r="L110" i="3"/>
  <c r="L62" i="3"/>
  <c r="L9" i="3"/>
  <c r="L40" i="3"/>
  <c r="L112" i="3"/>
  <c r="L109" i="3"/>
  <c r="L100" i="3"/>
  <c r="L65" i="3"/>
  <c r="L116" i="3"/>
  <c r="L68" i="3"/>
  <c r="L51" i="3"/>
  <c r="L103" i="3"/>
  <c r="L64" i="3"/>
  <c r="L8" i="3"/>
  <c r="L98" i="3"/>
  <c r="L54" i="3"/>
  <c r="L16" i="3"/>
  <c r="L33" i="3"/>
  <c r="L12" i="3"/>
  <c r="L123" i="3"/>
  <c r="L59" i="3"/>
  <c r="L113" i="3"/>
  <c r="L121" i="3"/>
  <c r="L45" i="3"/>
  <c r="L93" i="3"/>
  <c r="L77" i="3"/>
  <c r="L21" i="3"/>
  <c r="L108" i="3"/>
  <c r="L69" i="3"/>
  <c r="L87" i="3"/>
  <c r="L7" i="3"/>
  <c r="L94" i="3"/>
  <c r="L58" i="3"/>
  <c r="L23" i="3"/>
  <c r="L17" i="3"/>
  <c r="L56" i="3"/>
  <c r="L120" i="3"/>
  <c r="L52" i="3"/>
  <c r="L63" i="3"/>
  <c r="L22" i="3"/>
  <c r="L43" i="3"/>
  <c r="L72" i="3"/>
  <c r="L84" i="3"/>
  <c r="L91" i="3"/>
  <c r="L75" i="3"/>
  <c r="L105" i="3"/>
  <c r="L83" i="3"/>
  <c r="L119" i="3"/>
  <c r="L80" i="3"/>
  <c r="L24" i="3"/>
  <c r="L106" i="3"/>
  <c r="L74" i="3"/>
  <c r="L42" i="3"/>
  <c r="L13" i="3"/>
  <c r="L25" i="3"/>
  <c r="L95" i="3"/>
  <c r="L36" i="3"/>
  <c r="L79" i="3"/>
  <c r="L28" i="3"/>
  <c r="L107" i="3"/>
  <c r="L81" i="3"/>
  <c r="L88" i="3"/>
  <c r="L19" i="3"/>
  <c r="L197" i="11"/>
  <c r="L222" i="11"/>
  <c r="C145" i="6"/>
  <c r="L135" i="6" s="1"/>
  <c r="AA135" i="6" s="1"/>
  <c r="AC135" i="6" s="1"/>
  <c r="L234" i="11"/>
  <c r="L230" i="11"/>
  <c r="L237" i="11"/>
  <c r="L193" i="11"/>
  <c r="L1045" i="6"/>
  <c r="L1037" i="6"/>
  <c r="L986" i="6"/>
  <c r="L1595" i="6"/>
  <c r="L1575" i="6"/>
  <c r="L250" i="11"/>
  <c r="L196" i="11"/>
  <c r="L647" i="11"/>
  <c r="L640" i="11"/>
  <c r="L655" i="11"/>
  <c r="L642" i="11"/>
  <c r="L654" i="11"/>
  <c r="L635" i="11"/>
  <c r="L646" i="11"/>
  <c r="C1490" i="3"/>
  <c r="L1480" i="3" s="1"/>
  <c r="AA1480" i="3" s="1"/>
  <c r="AC1480" i="3" s="1"/>
  <c r="L214" i="11"/>
  <c r="L146" i="11"/>
  <c r="L248" i="11"/>
  <c r="L220" i="11"/>
  <c r="L152" i="11"/>
  <c r="L245" i="11"/>
  <c r="L228" i="11"/>
  <c r="L217" i="11"/>
  <c r="L206" i="11"/>
  <c r="L243" i="11"/>
  <c r="L148" i="11"/>
  <c r="L209" i="11"/>
  <c r="L1758" i="6"/>
  <c r="L1838" i="6"/>
  <c r="L1856" i="6"/>
  <c r="L1842" i="6"/>
  <c r="L1818" i="6"/>
  <c r="L1855" i="6"/>
  <c r="L1849" i="6"/>
  <c r="L1825" i="6"/>
  <c r="L1864" i="6"/>
  <c r="L1765" i="6"/>
  <c r="L1777" i="6"/>
  <c r="L1829" i="6"/>
  <c r="L1844" i="6"/>
  <c r="L1775" i="6"/>
  <c r="L1819" i="6"/>
  <c r="L1834" i="6"/>
  <c r="L1809" i="6"/>
  <c r="L1840" i="6"/>
  <c r="L1816" i="6"/>
  <c r="L1814" i="6"/>
  <c r="L1847" i="6"/>
  <c r="L1823" i="6"/>
  <c r="L1817" i="6"/>
  <c r="L1764" i="6"/>
  <c r="L1773" i="6"/>
  <c r="L1785" i="6"/>
  <c r="L1821" i="6"/>
  <c r="L1836" i="6"/>
  <c r="L1763" i="6"/>
  <c r="L1811" i="6"/>
  <c r="L1807" i="6"/>
  <c r="L1778" i="6"/>
  <c r="L1800" i="6"/>
  <c r="L1810" i="6"/>
  <c r="L1841" i="6"/>
  <c r="L1791" i="6"/>
  <c r="L1815" i="6"/>
  <c r="L1772" i="6"/>
  <c r="L1781" i="6"/>
  <c r="L1793" i="6"/>
  <c r="L1813" i="6"/>
  <c r="L1828" i="6"/>
  <c r="L1757" i="6"/>
  <c r="L1867" i="6"/>
  <c r="L1803" i="6"/>
  <c r="L1846" i="6"/>
  <c r="L1799" i="6"/>
  <c r="L1792" i="6"/>
  <c r="L1794" i="6"/>
  <c r="L1808" i="6"/>
  <c r="L1839" i="6"/>
  <c r="L1768" i="6"/>
  <c r="L1770" i="6"/>
  <c r="L1780" i="6"/>
  <c r="L1789" i="6"/>
  <c r="L1801" i="6"/>
  <c r="L1869" i="6"/>
  <c r="L1805" i="6"/>
  <c r="L1820" i="6"/>
  <c r="L1859" i="6"/>
  <c r="L1784" i="6"/>
  <c r="L1824" i="6"/>
  <c r="L1782" i="6"/>
  <c r="L1865" i="6"/>
  <c r="L1771" i="6"/>
  <c r="L1802" i="6"/>
  <c r="L1806" i="6"/>
  <c r="L1762" i="6"/>
  <c r="L1788" i="6"/>
  <c r="L1797" i="6"/>
  <c r="L1751" i="6"/>
  <c r="L1861" i="6"/>
  <c r="L1798" i="6"/>
  <c r="L1812" i="6"/>
  <c r="L1851" i="6"/>
  <c r="L1774" i="6"/>
  <c r="L1826" i="6"/>
  <c r="L1854" i="6"/>
  <c r="L1863" i="6"/>
  <c r="L1767" i="6"/>
  <c r="L1783" i="6"/>
  <c r="L1787" i="6"/>
  <c r="L1760" i="6"/>
  <c r="L1796" i="6"/>
  <c r="L1756" i="6"/>
  <c r="L1853" i="6"/>
  <c r="L1868" i="6"/>
  <c r="L1804" i="6"/>
  <c r="L1843" i="6"/>
  <c r="L1755" i="6"/>
  <c r="L1862" i="6"/>
  <c r="L1850" i="6"/>
  <c r="L1830" i="6"/>
  <c r="L1753" i="6"/>
  <c r="L1779" i="6"/>
  <c r="L1833" i="6"/>
  <c r="L1754" i="6"/>
  <c r="L1752" i="6"/>
  <c r="L1761" i="6"/>
  <c r="L1845" i="6"/>
  <c r="L1776" i="6"/>
  <c r="L1860" i="6"/>
  <c r="L1795" i="6"/>
  <c r="L1835" i="6"/>
  <c r="L1832" i="6"/>
  <c r="L1858" i="6"/>
  <c r="L1848" i="6"/>
  <c r="L1822" i="6"/>
  <c r="L1857" i="6"/>
  <c r="L1790" i="6"/>
  <c r="L1831" i="6"/>
  <c r="L1866" i="6"/>
  <c r="L1759" i="6"/>
  <c r="L1769" i="6"/>
  <c r="L1837" i="6"/>
  <c r="L1766" i="6"/>
  <c r="L1852" i="6"/>
  <c r="L1786" i="6"/>
  <c r="L1827" i="6"/>
  <c r="L517" i="3"/>
  <c r="L453" i="3"/>
  <c r="L500" i="3"/>
  <c r="L436" i="3"/>
  <c r="L491" i="3"/>
  <c r="L427" i="3"/>
  <c r="L482" i="3"/>
  <c r="L418" i="3"/>
  <c r="L481" i="3"/>
  <c r="L417" i="3"/>
  <c r="L464" i="3"/>
  <c r="L519" i="3"/>
  <c r="L455" i="3"/>
  <c r="L518" i="3"/>
  <c r="L454" i="3"/>
  <c r="C1088" i="3"/>
  <c r="L1078" i="3" s="1"/>
  <c r="AA1078" i="3" s="1"/>
  <c r="AC1078" i="3" s="1"/>
  <c r="C1223" i="6"/>
  <c r="L1213" i="6" s="1"/>
  <c r="AA1213" i="6" s="1"/>
  <c r="AC1213" i="6" s="1"/>
  <c r="AE1213" i="6" s="1"/>
  <c r="L509" i="3"/>
  <c r="L445" i="3"/>
  <c r="L492" i="3"/>
  <c r="L428" i="3"/>
  <c r="L483" i="3"/>
  <c r="L419" i="3"/>
  <c r="L474" i="3"/>
  <c r="L412" i="3"/>
  <c r="L473" i="3"/>
  <c r="L520" i="3"/>
  <c r="L456" i="3"/>
  <c r="L511" i="3"/>
  <c r="L447" i="3"/>
  <c r="L510" i="3"/>
  <c r="L446" i="3"/>
  <c r="L231" i="11"/>
  <c r="L145" i="11"/>
  <c r="L223" i="11"/>
  <c r="L210" i="11"/>
  <c r="L199" i="11"/>
  <c r="L247" i="11"/>
  <c r="L501" i="3"/>
  <c r="L437" i="3"/>
  <c r="L484" i="3"/>
  <c r="L420" i="3"/>
  <c r="L475" i="3"/>
  <c r="L406" i="3"/>
  <c r="L466" i="3"/>
  <c r="L405" i="3"/>
  <c r="L465" i="3"/>
  <c r="L512" i="3"/>
  <c r="L448" i="3"/>
  <c r="L503" i="3"/>
  <c r="L439" i="3"/>
  <c r="L502" i="3"/>
  <c r="L438" i="3"/>
  <c r="L493" i="3"/>
  <c r="L429" i="3"/>
  <c r="L476" i="3"/>
  <c r="L413" i="3"/>
  <c r="L467" i="3"/>
  <c r="L522" i="3"/>
  <c r="L458" i="3"/>
  <c r="L521" i="3"/>
  <c r="L457" i="3"/>
  <c r="L504" i="3"/>
  <c r="L440" i="3"/>
  <c r="L495" i="3"/>
  <c r="L431" i="3"/>
  <c r="L494" i="3"/>
  <c r="L430" i="3"/>
  <c r="L477" i="3"/>
  <c r="L408" i="3"/>
  <c r="L460" i="3"/>
  <c r="L515" i="3"/>
  <c r="L451" i="3"/>
  <c r="L506" i="3"/>
  <c r="L442" i="3"/>
  <c r="L505" i="3"/>
  <c r="L441" i="3"/>
  <c r="L488" i="3"/>
  <c r="L424" i="3"/>
  <c r="L479" i="3"/>
  <c r="L415" i="3"/>
  <c r="L478" i="3"/>
  <c r="L414" i="3"/>
  <c r="L192" i="11"/>
  <c r="L142" i="11"/>
  <c r="L153" i="11"/>
  <c r="L156" i="11"/>
  <c r="L207" i="11"/>
  <c r="L236" i="11"/>
  <c r="C815" i="6"/>
  <c r="L805" i="6" s="1"/>
  <c r="AA805" i="6" s="1"/>
  <c r="AC805" i="6" s="1"/>
  <c r="L469" i="3"/>
  <c r="L516" i="3"/>
  <c r="L452" i="3"/>
  <c r="L507" i="3"/>
  <c r="L443" i="3"/>
  <c r="L498" i="3"/>
  <c r="L434" i="3"/>
  <c r="L497" i="3"/>
  <c r="L433" i="3"/>
  <c r="L480" i="3"/>
  <c r="L416" i="3"/>
  <c r="L471" i="3"/>
  <c r="L410" i="3"/>
  <c r="L470" i="3"/>
  <c r="L409" i="3"/>
  <c r="L195" i="11"/>
  <c r="L151" i="11"/>
  <c r="L203" i="11"/>
  <c r="L155" i="11"/>
  <c r="L212" i="11"/>
  <c r="L361" i="11"/>
  <c r="C1759" i="6"/>
  <c r="L1749" i="6" s="1"/>
  <c r="AA1749" i="6" s="1"/>
  <c r="AC1749" i="6" s="1"/>
  <c r="AE1749" i="6" s="1"/>
  <c r="L461" i="3"/>
  <c r="L508" i="3"/>
  <c r="L444" i="3"/>
  <c r="L499" i="3"/>
  <c r="L435" i="3"/>
  <c r="L490" i="3"/>
  <c r="L426" i="3"/>
  <c r="L489" i="3"/>
  <c r="L425" i="3"/>
  <c r="L472" i="3"/>
  <c r="L411" i="3"/>
  <c r="L463" i="3"/>
  <c r="L404" i="3"/>
  <c r="L221" i="11"/>
  <c r="L205" i="11"/>
  <c r="L213" i="11"/>
  <c r="L187" i="11"/>
  <c r="L224" i="11"/>
  <c r="L1353" i="9"/>
  <c r="L1403" i="9"/>
  <c r="L1351" i="9"/>
  <c r="L1412" i="9"/>
  <c r="L1365" i="9"/>
  <c r="L1429" i="9"/>
  <c r="L1370" i="9"/>
  <c r="L1434" i="9"/>
  <c r="L1377" i="9"/>
  <c r="L1376" i="9"/>
  <c r="L1359" i="9"/>
  <c r="L1383" i="9"/>
  <c r="L1366" i="9"/>
  <c r="L1463" i="9"/>
  <c r="L1357" i="9"/>
  <c r="L1420" i="9"/>
  <c r="L1373" i="9"/>
  <c r="L1437" i="9"/>
  <c r="L1378" i="9"/>
  <c r="L1385" i="9"/>
  <c r="L1384" i="9"/>
  <c r="L1392" i="9"/>
  <c r="L1400" i="9"/>
  <c r="L1361" i="9"/>
  <c r="L1440" i="9"/>
  <c r="L1462" i="9"/>
  <c r="L1350" i="9"/>
  <c r="L1419" i="9"/>
  <c r="L1364" i="9"/>
  <c r="L1428" i="9"/>
  <c r="L1381" i="9"/>
  <c r="L1445" i="9"/>
  <c r="L1386" i="9"/>
  <c r="L1450" i="9"/>
  <c r="L1398" i="9"/>
  <c r="L1393" i="9"/>
  <c r="L1401" i="9"/>
  <c r="L1409" i="9"/>
  <c r="L1399" i="9"/>
  <c r="L1348" i="9"/>
  <c r="L1396" i="9"/>
  <c r="L1425" i="9"/>
  <c r="L1363" i="9"/>
  <c r="L1427" i="9"/>
  <c r="L1372" i="9"/>
  <c r="L1436" i="9"/>
  <c r="L1389" i="9"/>
  <c r="L1453" i="9"/>
  <c r="L1394" i="9"/>
  <c r="L1458" i="9"/>
  <c r="L1423" i="9"/>
  <c r="L1406" i="9"/>
  <c r="L1414" i="9"/>
  <c r="L1422" i="9"/>
  <c r="L1360" i="9"/>
  <c r="L1374" i="9"/>
  <c r="L1441" i="9"/>
  <c r="L1417" i="9"/>
  <c r="L1371" i="9"/>
  <c r="L1435" i="9"/>
  <c r="L1380" i="9"/>
  <c r="L1444" i="9"/>
  <c r="L1397" i="9"/>
  <c r="L1461" i="9"/>
  <c r="L1402" i="9"/>
  <c r="L1466" i="9"/>
  <c r="L1431" i="9"/>
  <c r="L1439" i="9"/>
  <c r="L1447" i="9"/>
  <c r="L1430" i="9"/>
  <c r="L1382" i="9"/>
  <c r="L1387" i="9"/>
  <c r="L1451" i="9"/>
  <c r="L1460" i="9"/>
  <c r="L1413" i="9"/>
  <c r="L1418" i="9"/>
  <c r="L1457" i="9"/>
  <c r="L1465" i="9"/>
  <c r="L1367" i="9"/>
  <c r="L1438" i="9"/>
  <c r="L1408" i="9"/>
  <c r="L1416" i="9"/>
  <c r="L1379" i="9"/>
  <c r="L1443" i="9"/>
  <c r="L1388" i="9"/>
  <c r="L1452" i="9"/>
  <c r="L1405" i="9"/>
  <c r="L1349" i="9"/>
  <c r="L1410" i="9"/>
  <c r="L1355" i="9"/>
  <c r="L1448" i="9"/>
  <c r="L1456" i="9"/>
  <c r="L1464" i="9"/>
  <c r="L1455" i="9"/>
  <c r="L1390" i="9"/>
  <c r="L1356" i="9"/>
  <c r="L1358" i="9"/>
  <c r="L1395" i="9"/>
  <c r="L1459" i="9"/>
  <c r="L1404" i="9"/>
  <c r="L1352" i="9"/>
  <c r="L1421" i="9"/>
  <c r="L1362" i="9"/>
  <c r="L1426" i="9"/>
  <c r="L1369" i="9"/>
  <c r="L1368" i="9"/>
  <c r="L1354" i="9"/>
  <c r="L1375" i="9"/>
  <c r="L1424" i="9"/>
  <c r="L1411" i="9"/>
  <c r="L1442" i="9"/>
  <c r="L341" i="9"/>
  <c r="L304" i="9"/>
  <c r="L352" i="9"/>
  <c r="L369" i="9"/>
  <c r="L389" i="9"/>
  <c r="L325" i="9"/>
  <c r="L364" i="9"/>
  <c r="L292" i="9"/>
  <c r="L347" i="9"/>
  <c r="L271" i="9"/>
  <c r="L288" i="9"/>
  <c r="L1506" i="6"/>
  <c r="L1555" i="6"/>
  <c r="L1509" i="6"/>
  <c r="L1566" i="6"/>
  <c r="L1512" i="6"/>
  <c r="L1553" i="6"/>
  <c r="L375" i="9"/>
  <c r="L317" i="9"/>
  <c r="L339" i="9"/>
  <c r="L353" i="9"/>
  <c r="L373" i="9"/>
  <c r="L302" i="9"/>
  <c r="L348" i="9"/>
  <c r="L290" i="9"/>
  <c r="L331" i="9"/>
  <c r="L311" i="9"/>
  <c r="L328" i="9"/>
  <c r="L356" i="9"/>
  <c r="L305" i="9"/>
  <c r="L345" i="9"/>
  <c r="L365" i="9"/>
  <c r="L293" i="9"/>
  <c r="L340" i="9"/>
  <c r="L387" i="9"/>
  <c r="L323" i="9"/>
  <c r="L289" i="9"/>
  <c r="L303" i="9"/>
  <c r="L1586" i="6"/>
  <c r="L1524" i="6"/>
  <c r="L1573" i="6"/>
  <c r="L1511" i="6"/>
  <c r="L1560" i="6"/>
  <c r="L343" i="9"/>
  <c r="C1356" i="9"/>
  <c r="L1346" i="9" s="1"/>
  <c r="AA1346" i="9" s="1"/>
  <c r="AC1346" i="9" s="1"/>
  <c r="L361" i="9"/>
  <c r="L275" i="9"/>
  <c r="L297" i="9"/>
  <c r="L337" i="9"/>
  <c r="L357" i="9"/>
  <c r="L272" i="9"/>
  <c r="L332" i="9"/>
  <c r="L379" i="9"/>
  <c r="L315" i="9"/>
  <c r="L281" i="9"/>
  <c r="L295" i="9"/>
  <c r="L1491" i="6"/>
  <c r="L1540" i="6"/>
  <c r="L1597" i="6"/>
  <c r="L1527" i="6"/>
  <c r="L1576" i="6"/>
  <c r="L320" i="9"/>
  <c r="AC537" i="11"/>
  <c r="AE537" i="11" s="1"/>
  <c r="L381" i="9"/>
  <c r="L291" i="9"/>
  <c r="L306" i="9"/>
  <c r="L329" i="9"/>
  <c r="L349" i="9"/>
  <c r="L388" i="9"/>
  <c r="L324" i="9"/>
  <c r="L371" i="9"/>
  <c r="L309" i="9"/>
  <c r="L276" i="9"/>
  <c r="L287" i="9"/>
  <c r="L1499" i="6"/>
  <c r="L1564" i="6"/>
  <c r="L1494" i="6"/>
  <c r="L1535" i="6"/>
  <c r="L1489" i="6"/>
  <c r="L313" i="9"/>
  <c r="L285" i="9"/>
  <c r="C1894" i="3"/>
  <c r="L1884" i="3" s="1"/>
  <c r="AA1884" i="3" s="1"/>
  <c r="AC1884" i="3" s="1"/>
  <c r="L385" i="9"/>
  <c r="L321" i="9"/>
  <c r="L380" i="9"/>
  <c r="L316" i="9"/>
  <c r="L363" i="9"/>
  <c r="L301" i="9"/>
  <c r="L280" i="9"/>
  <c r="L377" i="9"/>
  <c r="L286" i="9"/>
  <c r="L333" i="9"/>
  <c r="L372" i="9"/>
  <c r="L312" i="9"/>
  <c r="L355" i="9"/>
  <c r="L279" i="9"/>
  <c r="L296" i="9"/>
  <c r="L274" i="9"/>
  <c r="L1539" i="6"/>
  <c r="L1588" i="6"/>
  <c r="L1542" i="6"/>
  <c r="L1599" i="6"/>
  <c r="L1545" i="6"/>
  <c r="L344" i="9"/>
  <c r="C1224" i="11"/>
  <c r="L1306" i="11" s="1"/>
  <c r="L1449" i="9"/>
  <c r="L150" i="11"/>
  <c r="L253" i="11"/>
  <c r="L157" i="11"/>
  <c r="L154" i="11"/>
  <c r="L232" i="11"/>
  <c r="L168" i="11"/>
  <c r="L165" i="11"/>
  <c r="L240" i="11"/>
  <c r="L242" i="11"/>
  <c r="L255" i="11"/>
  <c r="L977" i="6"/>
  <c r="L1049" i="6"/>
  <c r="L990" i="6"/>
  <c r="L1053" i="6"/>
  <c r="L1020" i="6"/>
  <c r="L1454" i="9"/>
  <c r="L204" i="11"/>
  <c r="L164" i="11"/>
  <c r="L160" i="11"/>
  <c r="L171" i="11"/>
  <c r="L238" i="11"/>
  <c r="L173" i="11"/>
  <c r="L143" i="11"/>
  <c r="L246" i="11"/>
  <c r="L175" i="11"/>
  <c r="L215" i="11"/>
  <c r="L979" i="6"/>
  <c r="L963" i="6"/>
  <c r="L962" i="6"/>
  <c r="L1055" i="6"/>
  <c r="L1038" i="6"/>
  <c r="L216" i="11"/>
  <c r="L189" i="11"/>
  <c r="L180" i="11"/>
  <c r="L185" i="11"/>
  <c r="L241" i="11"/>
  <c r="L176" i="11"/>
  <c r="L183" i="11"/>
  <c r="L249" i="11"/>
  <c r="L200" i="11"/>
  <c r="L254" i="11"/>
  <c r="C682" i="6"/>
  <c r="L672" i="6" s="1"/>
  <c r="AA672" i="6" s="1"/>
  <c r="AC672" i="6" s="1"/>
  <c r="AE672" i="6" s="1"/>
  <c r="L302" i="11"/>
  <c r="L1515" i="6"/>
  <c r="L1548" i="6"/>
  <c r="L1581" i="6"/>
  <c r="L1503" i="6"/>
  <c r="L1536" i="6"/>
  <c r="L1569" i="6"/>
  <c r="L323" i="11"/>
  <c r="L1530" i="6"/>
  <c r="L1563" i="6"/>
  <c r="L1485" i="6"/>
  <c r="L1518" i="6"/>
  <c r="L1551" i="6"/>
  <c r="L1584" i="6"/>
  <c r="L1546" i="6"/>
  <c r="L1579" i="6"/>
  <c r="L1493" i="6"/>
  <c r="L1526" i="6"/>
  <c r="L1567" i="6"/>
  <c r="L1600" i="6"/>
  <c r="L358" i="9"/>
  <c r="L370" i="9"/>
  <c r="L1446" i="9"/>
  <c r="L147" i="11"/>
  <c r="L161" i="11"/>
  <c r="L177" i="11"/>
  <c r="L202" i="11"/>
  <c r="L139" i="11"/>
  <c r="L159" i="11"/>
  <c r="L244" i="11"/>
  <c r="L219" i="11"/>
  <c r="L252" i="11"/>
  <c r="C412" i="3"/>
  <c r="L402" i="3" s="1"/>
  <c r="AA402" i="3" s="1"/>
  <c r="AC402" i="3" s="1"/>
  <c r="AE402" i="3" s="1"/>
  <c r="L1570" i="6"/>
  <c r="L1484" i="6"/>
  <c r="L1517" i="6"/>
  <c r="L1558" i="6"/>
  <c r="L1591" i="6"/>
  <c r="L1505" i="6"/>
  <c r="L327" i="9"/>
  <c r="L1432" i="9"/>
  <c r="L184" i="11"/>
  <c r="L167" i="11"/>
  <c r="L188" i="11"/>
  <c r="L208" i="11"/>
  <c r="L163" i="11"/>
  <c r="L149" i="11"/>
  <c r="L218" i="11"/>
  <c r="L227" i="11"/>
  <c r="L235" i="11"/>
  <c r="C1224" i="9"/>
  <c r="L1317" i="9" s="1"/>
  <c r="L282" i="9"/>
  <c r="L1415" i="9"/>
  <c r="L1391" i="9"/>
  <c r="L201" i="11"/>
  <c r="L181" i="11"/>
  <c r="L191" i="11"/>
  <c r="L211" i="11"/>
  <c r="L179" i="11"/>
  <c r="L169" i="11"/>
  <c r="L225" i="11"/>
  <c r="L239" i="11"/>
  <c r="L233" i="11"/>
  <c r="L1594" i="6"/>
  <c r="L1508" i="6"/>
  <c r="L1549" i="6"/>
  <c r="L1582" i="6"/>
  <c r="L1496" i="6"/>
  <c r="L1529" i="6"/>
  <c r="L1433" i="9"/>
  <c r="L1407" i="9"/>
  <c r="C1894" i="11"/>
  <c r="L1884" i="11" s="1"/>
  <c r="AA1884" i="11" s="1"/>
  <c r="AC1884" i="11" s="1"/>
  <c r="C1895" i="11"/>
  <c r="L1514" i="6"/>
  <c r="L1578" i="6"/>
  <c r="L1523" i="6"/>
  <c r="L1587" i="6"/>
  <c r="L1532" i="6"/>
  <c r="L1596" i="6"/>
  <c r="L1541" i="6"/>
  <c r="L1486" i="6"/>
  <c r="L1550" i="6"/>
  <c r="L1495" i="6"/>
  <c r="L1559" i="6"/>
  <c r="L1504" i="6"/>
  <c r="L1568" i="6"/>
  <c r="L1513" i="6"/>
  <c r="L1577" i="6"/>
  <c r="L307" i="9"/>
  <c r="L338" i="9"/>
  <c r="L366" i="9"/>
  <c r="L387" i="11"/>
  <c r="C815" i="9"/>
  <c r="L805" i="9" s="1"/>
  <c r="AA805" i="9" s="1"/>
  <c r="AC805" i="9" s="1"/>
  <c r="C816" i="9"/>
  <c r="C1625" i="9"/>
  <c r="L1615" i="9" s="1"/>
  <c r="AA1615" i="9" s="1"/>
  <c r="AC1615" i="9" s="1"/>
  <c r="C1626" i="9"/>
  <c r="L1538" i="6"/>
  <c r="L1483" i="6"/>
  <c r="L1547" i="6"/>
  <c r="L1492" i="6"/>
  <c r="L1556" i="6"/>
  <c r="L1501" i="6"/>
  <c r="L1565" i="6"/>
  <c r="L1510" i="6"/>
  <c r="L1574" i="6"/>
  <c r="L1519" i="6"/>
  <c r="L1583" i="6"/>
  <c r="L1528" i="6"/>
  <c r="L1592" i="6"/>
  <c r="L1537" i="6"/>
  <c r="L1482" i="6"/>
  <c r="L360" i="9"/>
  <c r="L330" i="9"/>
  <c r="L298" i="9"/>
  <c r="L369" i="11"/>
  <c r="C682" i="11"/>
  <c r="L672" i="11" s="1"/>
  <c r="AA672" i="11" s="1"/>
  <c r="AC672" i="11" s="1"/>
  <c r="C683" i="11"/>
  <c r="L286" i="11"/>
  <c r="L284" i="9"/>
  <c r="L308" i="9"/>
  <c r="L294" i="9"/>
  <c r="C1759" i="9"/>
  <c r="L1749" i="9" s="1"/>
  <c r="AA1749" i="9" s="1"/>
  <c r="AC1749" i="9" s="1"/>
  <c r="C1760" i="9"/>
  <c r="L1498" i="6"/>
  <c r="L1562" i="6"/>
  <c r="L1507" i="6"/>
  <c r="L1571" i="6"/>
  <c r="L1516" i="6"/>
  <c r="L1580" i="6"/>
  <c r="L1525" i="6"/>
  <c r="L1589" i="6"/>
  <c r="L1534" i="6"/>
  <c r="L1598" i="6"/>
  <c r="L1543" i="6"/>
  <c r="L1488" i="6"/>
  <c r="L1552" i="6"/>
  <c r="L1497" i="6"/>
  <c r="L1561" i="6"/>
  <c r="L273" i="9"/>
  <c r="L319" i="9"/>
  <c r="L310" i="9"/>
  <c r="L374" i="9"/>
  <c r="C1625" i="6"/>
  <c r="L1615" i="6" s="1"/>
  <c r="AA1615" i="6" s="1"/>
  <c r="AC1615" i="6" s="1"/>
  <c r="C1626" i="6"/>
  <c r="C815" i="3"/>
  <c r="L805" i="3" s="1"/>
  <c r="AA805" i="3" s="1"/>
  <c r="AC805" i="3" s="1"/>
  <c r="AE805" i="3" s="1"/>
  <c r="C816" i="3"/>
  <c r="L372" i="11"/>
  <c r="L318" i="11"/>
  <c r="L382" i="11"/>
  <c r="L325" i="11"/>
  <c r="L350" i="11"/>
  <c r="L303" i="11"/>
  <c r="L306" i="11"/>
  <c r="L313" i="11"/>
  <c r="L336" i="11"/>
  <c r="R270" i="11"/>
  <c r="AB270" i="11" s="1"/>
  <c r="L383" i="11"/>
  <c r="L370" i="11"/>
  <c r="L353" i="11"/>
  <c r="L337" i="11"/>
  <c r="L339" i="11"/>
  <c r="C1089" i="11"/>
  <c r="C1088" i="11"/>
  <c r="L1078" i="11" s="1"/>
  <c r="AA1078" i="11" s="1"/>
  <c r="AC1078" i="11" s="1"/>
  <c r="AE1078" i="11" s="1"/>
  <c r="C14" i="6"/>
  <c r="L4" i="6" s="1"/>
  <c r="AA4" i="6" s="1"/>
  <c r="AC4" i="6" s="1"/>
  <c r="C15" i="6"/>
  <c r="R1079" i="11"/>
  <c r="S1079" i="11" s="1"/>
  <c r="L310" i="11"/>
  <c r="L385" i="11"/>
  <c r="L285" i="11"/>
  <c r="L357" i="11"/>
  <c r="L347" i="11"/>
  <c r="L299" i="11"/>
  <c r="L1027" i="6"/>
  <c r="L1011" i="6"/>
  <c r="L969" i="6"/>
  <c r="L954" i="6"/>
  <c r="L1061" i="6"/>
  <c r="L1004" i="6"/>
  <c r="L1059" i="6"/>
  <c r="L1030" i="6"/>
  <c r="L1048" i="6"/>
  <c r="L1044" i="6"/>
  <c r="L300" i="9"/>
  <c r="L350" i="9"/>
  <c r="L342" i="9"/>
  <c r="L299" i="9"/>
  <c r="L318" i="9"/>
  <c r="L384" i="9"/>
  <c r="L376" i="9"/>
  <c r="L356" i="11"/>
  <c r="L332" i="11"/>
  <c r="L273" i="11"/>
  <c r="L363" i="11"/>
  <c r="L371" i="11"/>
  <c r="L375" i="11"/>
  <c r="C1223" i="3"/>
  <c r="L1213" i="3" s="1"/>
  <c r="AA1213" i="3" s="1"/>
  <c r="AC1213" i="3" s="1"/>
  <c r="AE1213" i="3" s="1"/>
  <c r="C1224" i="3"/>
  <c r="C816" i="11"/>
  <c r="C815" i="11"/>
  <c r="L805" i="11" s="1"/>
  <c r="AA805" i="11" s="1"/>
  <c r="AC805" i="11" s="1"/>
  <c r="L351" i="11"/>
  <c r="L367" i="11"/>
  <c r="L354" i="11"/>
  <c r="L279" i="11"/>
  <c r="L300" i="11"/>
  <c r="L280" i="11"/>
  <c r="L282" i="11"/>
  <c r="L289" i="11"/>
  <c r="L312" i="11"/>
  <c r="L346" i="11"/>
  <c r="L359" i="11"/>
  <c r="L349" i="11"/>
  <c r="L389" i="11"/>
  <c r="L335" i="11"/>
  <c r="L274" i="11"/>
  <c r="L277" i="11"/>
  <c r="L281" i="11"/>
  <c r="L304" i="11"/>
  <c r="L989" i="6"/>
  <c r="L956" i="6"/>
  <c r="L1000" i="6"/>
  <c r="L1031" i="6"/>
  <c r="L967" i="6"/>
  <c r="AC4" i="13"/>
  <c r="L1043" i="6"/>
  <c r="L1017" i="6"/>
  <c r="L971" i="6"/>
  <c r="L966" i="6"/>
  <c r="L958" i="6"/>
  <c r="L974" i="6"/>
  <c r="L982" i="6"/>
  <c r="L1026" i="6"/>
  <c r="L1060" i="6"/>
  <c r="L1046" i="6"/>
  <c r="L335" i="9"/>
  <c r="L354" i="9"/>
  <c r="L346" i="9"/>
  <c r="L326" i="9"/>
  <c r="L322" i="9"/>
  <c r="L283" i="9"/>
  <c r="L351" i="9"/>
  <c r="R1347" i="11"/>
  <c r="AB1347" i="11" s="1"/>
  <c r="L360" i="11"/>
  <c r="L334" i="11"/>
  <c r="L376" i="11"/>
  <c r="L378" i="11"/>
  <c r="L388" i="11"/>
  <c r="L272" i="11"/>
  <c r="L362" i="11"/>
  <c r="L342" i="11"/>
  <c r="L294" i="11"/>
  <c r="L380" i="11"/>
  <c r="L307" i="11"/>
  <c r="L284" i="11"/>
  <c r="L973" i="6"/>
  <c r="L945" i="6"/>
  <c r="L984" i="6"/>
  <c r="L1015" i="6"/>
  <c r="L953" i="6"/>
  <c r="L1063" i="6"/>
  <c r="L1054" i="6"/>
  <c r="L1019" i="6"/>
  <c r="L1003" i="6"/>
  <c r="L1002" i="6"/>
  <c r="L1010" i="6"/>
  <c r="L988" i="6"/>
  <c r="L998" i="6"/>
  <c r="L1014" i="6"/>
  <c r="L362" i="9"/>
  <c r="L359" i="9"/>
  <c r="L383" i="9"/>
  <c r="L336" i="9"/>
  <c r="L382" i="9"/>
  <c r="L314" i="9"/>
  <c r="L377" i="11"/>
  <c r="L348" i="11"/>
  <c r="L315" i="11"/>
  <c r="L384" i="11"/>
  <c r="L343" i="11"/>
  <c r="C682" i="3"/>
  <c r="L672" i="3" s="1"/>
  <c r="AA672" i="3" s="1"/>
  <c r="AC672" i="3" s="1"/>
  <c r="C683" i="3"/>
  <c r="AC135" i="3"/>
  <c r="AE135" i="3" s="1"/>
  <c r="L993" i="6"/>
  <c r="L948" i="6"/>
  <c r="L1056" i="6"/>
  <c r="L1047" i="6"/>
  <c r="L1033" i="6"/>
  <c r="L970" i="6"/>
  <c r="L1012" i="6"/>
  <c r="L1051" i="6"/>
  <c r="L1050" i="6"/>
  <c r="L1018" i="6"/>
  <c r="L368" i="9"/>
  <c r="L278" i="9"/>
  <c r="L334" i="9"/>
  <c r="L367" i="9"/>
  <c r="L386" i="9"/>
  <c r="L378" i="9"/>
  <c r="R136" i="11"/>
  <c r="AB136" i="11" s="1"/>
  <c r="R1750" i="11"/>
  <c r="AB1750" i="11" s="1"/>
  <c r="L379" i="11"/>
  <c r="L368" i="11"/>
  <c r="L324" i="11"/>
  <c r="L386" i="11"/>
  <c r="L301" i="11"/>
  <c r="C548" i="6"/>
  <c r="C547" i="6"/>
  <c r="L537" i="6" s="1"/>
  <c r="AA537" i="6" s="1"/>
  <c r="AC537" i="6" s="1"/>
  <c r="AE537" i="6" s="1"/>
  <c r="I676" i="11"/>
  <c r="S944" i="11"/>
  <c r="R538" i="11"/>
  <c r="AB538" i="11" s="1"/>
  <c r="I272" i="11"/>
  <c r="H1887" i="11"/>
  <c r="H1888" i="11" s="1"/>
  <c r="I271" i="11"/>
  <c r="I674" i="11"/>
  <c r="I675" i="11"/>
  <c r="I540" i="11"/>
  <c r="S673" i="11"/>
  <c r="I807" i="11"/>
  <c r="H808" i="11"/>
  <c r="I541" i="11"/>
  <c r="H542" i="11"/>
  <c r="I1348" i="11"/>
  <c r="H1349" i="11"/>
  <c r="H1618" i="11"/>
  <c r="I1618" i="11" s="1"/>
  <c r="I1215" i="11"/>
  <c r="H1216" i="11"/>
  <c r="I945" i="11"/>
  <c r="H946" i="11"/>
  <c r="I1751" i="11"/>
  <c r="H1081" i="11"/>
  <c r="I1080" i="11"/>
  <c r="H274" i="11"/>
  <c r="I273" i="11"/>
  <c r="I137" i="9"/>
  <c r="H139" i="9"/>
  <c r="I1081" i="9"/>
  <c r="H1483" i="9"/>
  <c r="I1483" i="9" s="1"/>
  <c r="H809" i="9"/>
  <c r="H810" i="9" s="1"/>
  <c r="H811" i="9" s="1"/>
  <c r="H812" i="9" s="1"/>
  <c r="H946" i="9"/>
  <c r="H1618" i="9"/>
  <c r="H1619" i="9" s="1"/>
  <c r="H540" i="9"/>
  <c r="I540" i="9" s="1"/>
  <c r="I1215" i="9"/>
  <c r="H1216" i="9"/>
  <c r="H273" i="9"/>
  <c r="I272" i="9"/>
  <c r="AC4" i="9"/>
  <c r="H1752" i="9"/>
  <c r="I1751" i="9"/>
  <c r="H1349" i="9"/>
  <c r="I1348" i="9"/>
  <c r="AC1884" i="6"/>
  <c r="AE1884" i="6" s="1"/>
  <c r="AC943" i="6"/>
  <c r="AE943" i="6" s="1"/>
  <c r="AC269" i="6"/>
  <c r="AE269" i="6" s="1"/>
  <c r="S1885" i="6"/>
  <c r="T1885" i="6" s="1"/>
  <c r="Z1885" i="6" s="1"/>
  <c r="AB806" i="6"/>
  <c r="T806" i="6"/>
  <c r="W806" i="6" s="1"/>
  <c r="V807" i="6" s="1"/>
  <c r="S1214" i="6"/>
  <c r="W1481" i="6"/>
  <c r="V1482" i="6" s="1"/>
  <c r="H1349" i="6"/>
  <c r="I1349" i="6" s="1"/>
  <c r="S1616" i="6"/>
  <c r="R1750" i="6"/>
  <c r="AB1750" i="6" s="1"/>
  <c r="AA1481" i="6"/>
  <c r="I1618" i="6"/>
  <c r="H808" i="6"/>
  <c r="I808" i="6" s="1"/>
  <c r="AB1481" i="6"/>
  <c r="Q1482" i="6"/>
  <c r="Z1481" i="6"/>
  <c r="AD1481" i="6" s="1"/>
  <c r="H676" i="6"/>
  <c r="I676" i="6" s="1"/>
  <c r="AB538" i="6"/>
  <c r="S538" i="6"/>
  <c r="R1079" i="6"/>
  <c r="AB1079" i="6" s="1"/>
  <c r="I947" i="6"/>
  <c r="I1617" i="6"/>
  <c r="H1216" i="6"/>
  <c r="I1215" i="6"/>
  <c r="H1483" i="6"/>
  <c r="I272" i="6"/>
  <c r="I271" i="6"/>
  <c r="I946" i="6"/>
  <c r="I945" i="6"/>
  <c r="H541" i="6"/>
  <c r="H7" i="6"/>
  <c r="I674" i="6"/>
  <c r="I539" i="6"/>
  <c r="H405" i="6"/>
  <c r="I405" i="6" s="1"/>
  <c r="I1080" i="6"/>
  <c r="H1081" i="6"/>
  <c r="I808" i="3"/>
  <c r="H1483" i="3"/>
  <c r="H1484" i="3" s="1"/>
  <c r="I809" i="3"/>
  <c r="H946" i="3"/>
  <c r="I946" i="3" s="1"/>
  <c r="H541" i="3"/>
  <c r="I541" i="3" s="1"/>
  <c r="I807" i="3"/>
  <c r="H675" i="3"/>
  <c r="H676" i="3" s="1"/>
  <c r="H1619" i="3"/>
  <c r="I1617" i="3"/>
  <c r="H1216" i="3"/>
  <c r="I1216" i="3" s="1"/>
  <c r="I137" i="3"/>
  <c r="H138" i="3"/>
  <c r="I272" i="3"/>
  <c r="H273" i="3"/>
  <c r="I404" i="3"/>
  <c r="H405" i="3"/>
  <c r="I1349" i="3"/>
  <c r="H1350" i="3"/>
  <c r="AC269" i="13"/>
  <c r="I6" i="13"/>
  <c r="O6" i="13" s="1"/>
  <c r="H7" i="13"/>
  <c r="H138" i="13"/>
  <c r="I137" i="13"/>
  <c r="O137" i="13" s="1"/>
  <c r="I271" i="13"/>
  <c r="O271" i="13" s="1"/>
  <c r="H272" i="13"/>
  <c r="S270" i="13"/>
  <c r="T270" i="13" s="1"/>
  <c r="AB270" i="13"/>
  <c r="R5" i="13"/>
  <c r="AB5" i="13" s="1"/>
  <c r="AC402" i="13"/>
  <c r="AC135" i="13"/>
  <c r="I404" i="13"/>
  <c r="O404" i="13" s="1"/>
  <c r="H405" i="13"/>
  <c r="R403" i="13"/>
  <c r="AB403" i="13" s="1"/>
  <c r="AC135" i="9"/>
  <c r="R1214" i="11"/>
  <c r="AB1214" i="11" s="1"/>
  <c r="AC1213" i="11"/>
  <c r="AC1346" i="11"/>
  <c r="AC1615" i="11"/>
  <c r="H675" i="9"/>
  <c r="I674" i="9"/>
  <c r="AC943" i="9"/>
  <c r="H1083" i="9"/>
  <c r="I1082" i="9"/>
  <c r="H138" i="6"/>
  <c r="I137" i="6"/>
  <c r="AA1480" i="6"/>
  <c r="AC1480" i="6" s="1"/>
  <c r="L543" i="3"/>
  <c r="L556" i="3"/>
  <c r="L564" i="3"/>
  <c r="L572" i="3"/>
  <c r="L580" i="3"/>
  <c r="L588" i="3"/>
  <c r="L596" i="3"/>
  <c r="L604" i="3"/>
  <c r="L612" i="3"/>
  <c r="L620" i="3"/>
  <c r="L628" i="3"/>
  <c r="L636" i="3"/>
  <c r="L644" i="3"/>
  <c r="L652" i="3"/>
  <c r="L544" i="3"/>
  <c r="L549" i="3"/>
  <c r="L557" i="3"/>
  <c r="L565" i="3"/>
  <c r="L573" i="3"/>
  <c r="L581" i="3"/>
  <c r="L589" i="3"/>
  <c r="L597" i="3"/>
  <c r="L605" i="3"/>
  <c r="L613" i="3"/>
  <c r="L621" i="3"/>
  <c r="L629" i="3"/>
  <c r="L637" i="3"/>
  <c r="L645" i="3"/>
  <c r="L653" i="3"/>
  <c r="L539" i="3"/>
  <c r="L545" i="3"/>
  <c r="L550" i="3"/>
  <c r="L558" i="3"/>
  <c r="L566" i="3"/>
  <c r="L574" i="3"/>
  <c r="L582" i="3"/>
  <c r="L590" i="3"/>
  <c r="L598" i="3"/>
  <c r="L606" i="3"/>
  <c r="L614" i="3"/>
  <c r="L622" i="3"/>
  <c r="L630" i="3"/>
  <c r="L638" i="3"/>
  <c r="L646" i="3"/>
  <c r="L654" i="3"/>
  <c r="L546" i="3"/>
  <c r="L551" i="3"/>
  <c r="L559" i="3"/>
  <c r="L567" i="3"/>
  <c r="L575" i="3"/>
  <c r="L583" i="3"/>
  <c r="L591" i="3"/>
  <c r="L599" i="3"/>
  <c r="L607" i="3"/>
  <c r="L615" i="3"/>
  <c r="L623" i="3"/>
  <c r="L631" i="3"/>
  <c r="L639" i="3"/>
  <c r="L647" i="3"/>
  <c r="L655" i="3"/>
  <c r="L552" i="3"/>
  <c r="L560" i="3"/>
  <c r="L568" i="3"/>
  <c r="L576" i="3"/>
  <c r="L584" i="3"/>
  <c r="L592" i="3"/>
  <c r="L600" i="3"/>
  <c r="L608" i="3"/>
  <c r="L616" i="3"/>
  <c r="L624" i="3"/>
  <c r="L632" i="3"/>
  <c r="L640" i="3"/>
  <c r="L648" i="3"/>
  <c r="L656" i="3"/>
  <c r="L540" i="3"/>
  <c r="L547" i="3"/>
  <c r="L553" i="3"/>
  <c r="L561" i="3"/>
  <c r="L569" i="3"/>
  <c r="L577" i="3"/>
  <c r="L585" i="3"/>
  <c r="L593" i="3"/>
  <c r="L601" i="3"/>
  <c r="L609" i="3"/>
  <c r="L617" i="3"/>
  <c r="L625" i="3"/>
  <c r="L633" i="3"/>
  <c r="L641" i="3"/>
  <c r="L649" i="3"/>
  <c r="L657" i="3"/>
  <c r="L541" i="3"/>
  <c r="L554" i="3"/>
  <c r="L562" i="3"/>
  <c r="L570" i="3"/>
  <c r="L578" i="3"/>
  <c r="L586" i="3"/>
  <c r="L594" i="3"/>
  <c r="L602" i="3"/>
  <c r="L610" i="3"/>
  <c r="L618" i="3"/>
  <c r="L626" i="3"/>
  <c r="L634" i="3"/>
  <c r="L642" i="3"/>
  <c r="L650" i="3"/>
  <c r="L542" i="3"/>
  <c r="L548" i="3"/>
  <c r="L555" i="3"/>
  <c r="L563" i="3"/>
  <c r="L571" i="3"/>
  <c r="L579" i="3"/>
  <c r="L587" i="3"/>
  <c r="L595" i="3"/>
  <c r="L603" i="3"/>
  <c r="L611" i="3"/>
  <c r="L619" i="3"/>
  <c r="L627" i="3"/>
  <c r="L635" i="3"/>
  <c r="L643" i="3"/>
  <c r="L651" i="3"/>
  <c r="I1080" i="3"/>
  <c r="H1081" i="3"/>
  <c r="I1752" i="3"/>
  <c r="H1753" i="3"/>
  <c r="I404" i="11"/>
  <c r="H405" i="11"/>
  <c r="AC1213" i="9"/>
  <c r="I1887" i="9"/>
  <c r="H1888" i="9"/>
  <c r="AC269" i="3"/>
  <c r="L1083" i="3"/>
  <c r="L1089" i="3"/>
  <c r="L1096" i="3"/>
  <c r="L1104" i="3"/>
  <c r="L1112" i="3"/>
  <c r="L1120" i="3"/>
  <c r="L1128" i="3"/>
  <c r="L1136" i="3"/>
  <c r="L1144" i="3"/>
  <c r="L1152" i="3"/>
  <c r="L1160" i="3"/>
  <c r="L1168" i="3"/>
  <c r="L1176" i="3"/>
  <c r="L1184" i="3"/>
  <c r="L1192" i="3"/>
  <c r="L1085" i="3"/>
  <c r="L1090" i="3"/>
  <c r="L1098" i="3"/>
  <c r="L1106" i="3"/>
  <c r="L1114" i="3"/>
  <c r="L1122" i="3"/>
  <c r="L1130" i="3"/>
  <c r="L1138" i="3"/>
  <c r="L1146" i="3"/>
  <c r="L1154" i="3"/>
  <c r="L1162" i="3"/>
  <c r="L1170" i="3"/>
  <c r="L1178" i="3"/>
  <c r="L1186" i="3"/>
  <c r="L1194" i="3"/>
  <c r="L1080" i="3"/>
  <c r="L1086" i="3"/>
  <c r="L1091" i="3"/>
  <c r="L1099" i="3"/>
  <c r="L1107" i="3"/>
  <c r="L1115" i="3"/>
  <c r="L1123" i="3"/>
  <c r="L1131" i="3"/>
  <c r="L1139" i="3"/>
  <c r="L1147" i="3"/>
  <c r="L1155" i="3"/>
  <c r="L1163" i="3"/>
  <c r="L1171" i="3"/>
  <c r="L1179" i="3"/>
  <c r="L1187" i="3"/>
  <c r="L1195" i="3"/>
  <c r="L1093" i="3"/>
  <c r="L1101" i="3"/>
  <c r="L1109" i="3"/>
  <c r="L1117" i="3"/>
  <c r="L1125" i="3"/>
  <c r="L1133" i="3"/>
  <c r="L1141" i="3"/>
  <c r="L1149" i="3"/>
  <c r="L1157" i="3"/>
  <c r="L1165" i="3"/>
  <c r="L1173" i="3"/>
  <c r="L1181" i="3"/>
  <c r="L1189" i="3"/>
  <c r="L1197" i="3"/>
  <c r="L1081" i="3"/>
  <c r="L1082" i="3"/>
  <c r="L1094" i="3"/>
  <c r="L1111" i="3"/>
  <c r="L1116" i="3"/>
  <c r="L1137" i="3"/>
  <c r="L1158" i="3"/>
  <c r="L1175" i="3"/>
  <c r="L1180" i="3"/>
  <c r="L1102" i="3"/>
  <c r="L1119" i="3"/>
  <c r="L1124" i="3"/>
  <c r="L1145" i="3"/>
  <c r="L1166" i="3"/>
  <c r="L1183" i="3"/>
  <c r="L1188" i="3"/>
  <c r="L1110" i="3"/>
  <c r="L1127" i="3"/>
  <c r="L1132" i="3"/>
  <c r="L1153" i="3"/>
  <c r="L1174" i="3"/>
  <c r="L1191" i="3"/>
  <c r="L1196" i="3"/>
  <c r="L1097" i="3"/>
  <c r="L1118" i="3"/>
  <c r="L1135" i="3"/>
  <c r="L1140" i="3"/>
  <c r="L1161" i="3"/>
  <c r="L1182" i="3"/>
  <c r="L1084" i="3"/>
  <c r="L1103" i="3"/>
  <c r="L1108" i="3"/>
  <c r="L1129" i="3"/>
  <c r="L1088" i="3"/>
  <c r="L1105" i="3"/>
  <c r="L1126" i="3"/>
  <c r="L1143" i="3"/>
  <c r="L1148" i="3"/>
  <c r="L1169" i="3"/>
  <c r="L1190" i="3"/>
  <c r="L1150" i="3"/>
  <c r="L1167" i="3"/>
  <c r="L1172" i="3"/>
  <c r="L1092" i="3"/>
  <c r="L1113" i="3"/>
  <c r="L1134" i="3"/>
  <c r="L1151" i="3"/>
  <c r="L1156" i="3"/>
  <c r="L1177" i="3"/>
  <c r="L1198" i="3"/>
  <c r="L1087" i="3"/>
  <c r="L1095" i="3"/>
  <c r="L1100" i="3"/>
  <c r="L1121" i="3"/>
  <c r="L1142" i="3"/>
  <c r="L1159" i="3"/>
  <c r="L1164" i="3"/>
  <c r="L1185" i="3"/>
  <c r="L1193" i="3"/>
  <c r="L19" i="11"/>
  <c r="L25" i="11"/>
  <c r="L29" i="11"/>
  <c r="L6" i="11"/>
  <c r="L9" i="11"/>
  <c r="L13" i="11"/>
  <c r="L8" i="11"/>
  <c r="L12" i="11"/>
  <c r="L15" i="11"/>
  <c r="L7" i="11"/>
  <c r="L16" i="11"/>
  <c r="L33" i="11"/>
  <c r="L37" i="11"/>
  <c r="L41" i="11"/>
  <c r="L45" i="11"/>
  <c r="L49" i="11"/>
  <c r="L53" i="11"/>
  <c r="L57" i="11"/>
  <c r="L61" i="11"/>
  <c r="L65" i="11"/>
  <c r="L14" i="11"/>
  <c r="L35" i="11"/>
  <c r="L42" i="11"/>
  <c r="L44" i="11"/>
  <c r="L51" i="11"/>
  <c r="L59" i="11"/>
  <c r="L67" i="11"/>
  <c r="L71" i="11"/>
  <c r="L75" i="11"/>
  <c r="L79" i="11"/>
  <c r="L83" i="11"/>
  <c r="L10" i="11"/>
  <c r="L17" i="11"/>
  <c r="L18" i="11"/>
  <c r="L22" i="11"/>
  <c r="L27" i="11"/>
  <c r="L46" i="11"/>
  <c r="L60" i="11"/>
  <c r="L23" i="11"/>
  <c r="L50" i="11"/>
  <c r="L55" i="11"/>
  <c r="L11" i="11"/>
  <c r="L20" i="11"/>
  <c r="L26" i="11"/>
  <c r="L40" i="11"/>
  <c r="L48" i="11"/>
  <c r="L66" i="11"/>
  <c r="L80" i="11"/>
  <c r="L93" i="11"/>
  <c r="L109" i="11"/>
  <c r="L28" i="11"/>
  <c r="L32" i="11"/>
  <c r="L72" i="11"/>
  <c r="L21" i="11"/>
  <c r="L68" i="11"/>
  <c r="L31" i="11"/>
  <c r="L47" i="11"/>
  <c r="L63" i="11"/>
  <c r="L70" i="11"/>
  <c r="L86" i="11"/>
  <c r="L94" i="11"/>
  <c r="L103" i="11"/>
  <c r="L120" i="11"/>
  <c r="L56" i="11"/>
  <c r="L69" i="11"/>
  <c r="L76" i="11"/>
  <c r="L91" i="11"/>
  <c r="L97" i="11"/>
  <c r="L105" i="11"/>
  <c r="L111" i="11"/>
  <c r="L114" i="11"/>
  <c r="L122" i="11"/>
  <c r="L123" i="11"/>
  <c r="L124" i="11"/>
  <c r="L34" i="11"/>
  <c r="L36" i="11"/>
  <c r="L62" i="11"/>
  <c r="L30" i="11"/>
  <c r="L43" i="11"/>
  <c r="L99" i="11"/>
  <c r="L110" i="11"/>
  <c r="L116" i="11"/>
  <c r="L78" i="11"/>
  <c r="L92" i="11"/>
  <c r="L100" i="11"/>
  <c r="L117" i="11"/>
  <c r="L118" i="11"/>
  <c r="L24" i="11"/>
  <c r="L39" i="11"/>
  <c r="L58" i="11"/>
  <c r="L101" i="11"/>
  <c r="L102" i="11"/>
  <c r="L119" i="11"/>
  <c r="L121" i="11"/>
  <c r="L38" i="11"/>
  <c r="L52" i="11"/>
  <c r="L64" i="11"/>
  <c r="L54" i="11"/>
  <c r="L73" i="11"/>
  <c r="L108" i="11"/>
  <c r="L77" i="11"/>
  <c r="L84" i="11"/>
  <c r="L95" i="11"/>
  <c r="L98" i="11"/>
  <c r="L115" i="11"/>
  <c r="L85" i="11"/>
  <c r="L90" i="11"/>
  <c r="L107" i="11"/>
  <c r="L87" i="11"/>
  <c r="L112" i="11"/>
  <c r="L89" i="11"/>
  <c r="L106" i="11"/>
  <c r="L82" i="11"/>
  <c r="L113" i="11"/>
  <c r="L96" i="11"/>
  <c r="L104" i="11"/>
  <c r="L74" i="11"/>
  <c r="L88" i="11"/>
  <c r="L81" i="11"/>
  <c r="H7" i="11"/>
  <c r="I6" i="11"/>
  <c r="I137" i="11"/>
  <c r="H138" i="11"/>
  <c r="AC402" i="11"/>
  <c r="AC943" i="11"/>
  <c r="L1617" i="11"/>
  <c r="L1623" i="11"/>
  <c r="L1628" i="11"/>
  <c r="L1636" i="11"/>
  <c r="L1644" i="11"/>
  <c r="L1652" i="11"/>
  <c r="L1660" i="11"/>
  <c r="L1624" i="11"/>
  <c r="L1629" i="11"/>
  <c r="L1637" i="11"/>
  <c r="L1645" i="11"/>
  <c r="L1653" i="11"/>
  <c r="L1630" i="11"/>
  <c r="L1638" i="11"/>
  <c r="L1646" i="11"/>
  <c r="L1654" i="11"/>
  <c r="L1622" i="11"/>
  <c r="L1627" i="11"/>
  <c r="L1635" i="11"/>
  <c r="L1643" i="11"/>
  <c r="L1651" i="11"/>
  <c r="L1631" i="11"/>
  <c r="L1666" i="11"/>
  <c r="L1669" i="11"/>
  <c r="L1677" i="11"/>
  <c r="L1685" i="11"/>
  <c r="L1693" i="11"/>
  <c r="L1701" i="11"/>
  <c r="L1709" i="11"/>
  <c r="L1717" i="11"/>
  <c r="L1725" i="11"/>
  <c r="L1733" i="11"/>
  <c r="L1621" i="11"/>
  <c r="L1639" i="11"/>
  <c r="L1656" i="11"/>
  <c r="L1661" i="11"/>
  <c r="L1665" i="11"/>
  <c r="L1670" i="11"/>
  <c r="L1678" i="11"/>
  <c r="L1686" i="11"/>
  <c r="L1694" i="11"/>
  <c r="L1702" i="11"/>
  <c r="L1710" i="11"/>
  <c r="L1718" i="11"/>
  <c r="L1726" i="11"/>
  <c r="L1734" i="11"/>
  <c r="L1620" i="11"/>
  <c r="L1626" i="11"/>
  <c r="L1634" i="11"/>
  <c r="L1647" i="11"/>
  <c r="L1671" i="11"/>
  <c r="L1679" i="11"/>
  <c r="L1687" i="11"/>
  <c r="L1695" i="11"/>
  <c r="L1703" i="11"/>
  <c r="L1711" i="11"/>
  <c r="L1719" i="11"/>
  <c r="L1727" i="11"/>
  <c r="L1735" i="11"/>
  <c r="L1618" i="11"/>
  <c r="L1648" i="11"/>
  <c r="L1657" i="11"/>
  <c r="L1662" i="11"/>
  <c r="L1667" i="11"/>
  <c r="L1668" i="11"/>
  <c r="L1676" i="11"/>
  <c r="L1684" i="11"/>
  <c r="L1692" i="11"/>
  <c r="L1700" i="11"/>
  <c r="L1708" i="11"/>
  <c r="L1716" i="11"/>
  <c r="L1724" i="11"/>
  <c r="L1732" i="11"/>
  <c r="L1632" i="11"/>
  <c r="L1633" i="11"/>
  <c r="L1674" i="11"/>
  <c r="L1683" i="11"/>
  <c r="L1696" i="11"/>
  <c r="L1721" i="11"/>
  <c r="L1640" i="11"/>
  <c r="L1664" i="11"/>
  <c r="L1682" i="11"/>
  <c r="L1691" i="11"/>
  <c r="L1704" i="11"/>
  <c r="L1729" i="11"/>
  <c r="L1641" i="11"/>
  <c r="L1642" i="11"/>
  <c r="L1659" i="11"/>
  <c r="L1673" i="11"/>
  <c r="L1690" i="11"/>
  <c r="L1699" i="11"/>
  <c r="L1712" i="11"/>
  <c r="L1658" i="11"/>
  <c r="L1625" i="11"/>
  <c r="L1655" i="11"/>
  <c r="L1689" i="11"/>
  <c r="L1706" i="11"/>
  <c r="L1715" i="11"/>
  <c r="L1728" i="11"/>
  <c r="L1649" i="11"/>
  <c r="L1663" i="11"/>
  <c r="L1672" i="11"/>
  <c r="L1650" i="11"/>
  <c r="L1680" i="11"/>
  <c r="L1705" i="11"/>
  <c r="L1619" i="11"/>
  <c r="L1675" i="11"/>
  <c r="L1688" i="11"/>
  <c r="L1713" i="11"/>
  <c r="L1730" i="11"/>
  <c r="L1731" i="11"/>
  <c r="L1697" i="11"/>
  <c r="L1681" i="11"/>
  <c r="L1707" i="11"/>
  <c r="L1722" i="11"/>
  <c r="L1723" i="11"/>
  <c r="L1720" i="11"/>
  <c r="L1714" i="11"/>
  <c r="L1698" i="11"/>
  <c r="AC1749" i="11"/>
  <c r="R1481" i="11"/>
  <c r="AB1481" i="11" s="1"/>
  <c r="AC1078" i="9"/>
  <c r="AC269" i="9"/>
  <c r="I273" i="6"/>
  <c r="H274" i="6"/>
  <c r="I948" i="6"/>
  <c r="H949" i="6"/>
  <c r="I1887" i="6"/>
  <c r="H1888" i="6"/>
  <c r="AC1749" i="3"/>
  <c r="AC4" i="11"/>
  <c r="R806" i="11"/>
  <c r="AB806" i="11" s="1"/>
  <c r="AC1480" i="11"/>
  <c r="L6" i="9"/>
  <c r="L9" i="9"/>
  <c r="L13" i="9"/>
  <c r="L16" i="9"/>
  <c r="L20" i="9"/>
  <c r="L23" i="9"/>
  <c r="L26" i="9"/>
  <c r="L10" i="9"/>
  <c r="L19" i="9"/>
  <c r="L25" i="9"/>
  <c r="L29" i="9"/>
  <c r="L7" i="9"/>
  <c r="L18" i="9"/>
  <c r="L33" i="9"/>
  <c r="L37" i="9"/>
  <c r="L41" i="9"/>
  <c r="L45" i="9"/>
  <c r="L49" i="9"/>
  <c r="L53" i="9"/>
  <c r="L15" i="9"/>
  <c r="L17" i="9"/>
  <c r="L28" i="9"/>
  <c r="L8" i="9"/>
  <c r="L32" i="9"/>
  <c r="L36" i="9"/>
  <c r="L40" i="9"/>
  <c r="L44" i="9"/>
  <c r="L48" i="9"/>
  <c r="L52" i="9"/>
  <c r="L30" i="9"/>
  <c r="L38" i="9"/>
  <c r="L46" i="9"/>
  <c r="L54" i="9"/>
  <c r="L56" i="9"/>
  <c r="L60" i="9"/>
  <c r="L64" i="9"/>
  <c r="L68" i="9"/>
  <c r="L72" i="9"/>
  <c r="L76" i="9"/>
  <c r="L80" i="9"/>
  <c r="L84" i="9"/>
  <c r="L88" i="9"/>
  <c r="L92" i="9"/>
  <c r="L96" i="9"/>
  <c r="L100" i="9"/>
  <c r="L104" i="9"/>
  <c r="L108" i="9"/>
  <c r="L112" i="9"/>
  <c r="L116" i="9"/>
  <c r="L120" i="9"/>
  <c r="L124" i="9"/>
  <c r="L11" i="9"/>
  <c r="L21" i="9"/>
  <c r="L14" i="9"/>
  <c r="L24" i="9"/>
  <c r="L27" i="9"/>
  <c r="L34" i="9"/>
  <c r="L42" i="9"/>
  <c r="L50" i="9"/>
  <c r="L58" i="9"/>
  <c r="L62" i="9"/>
  <c r="L66" i="9"/>
  <c r="L70" i="9"/>
  <c r="L74" i="9"/>
  <c r="L78" i="9"/>
  <c r="L82" i="9"/>
  <c r="L86" i="9"/>
  <c r="L90" i="9"/>
  <c r="L94" i="9"/>
  <c r="L98" i="9"/>
  <c r="L102" i="9"/>
  <c r="L106" i="9"/>
  <c r="L110" i="9"/>
  <c r="L114" i="9"/>
  <c r="L118" i="9"/>
  <c r="L122" i="9"/>
  <c r="L22" i="9"/>
  <c r="L31" i="9"/>
  <c r="L39" i="9"/>
  <c r="L47" i="9"/>
  <c r="L55" i="9"/>
  <c r="L59" i="9"/>
  <c r="L63" i="9"/>
  <c r="L67" i="9"/>
  <c r="L71" i="9"/>
  <c r="L75" i="9"/>
  <c r="L79" i="9"/>
  <c r="L83" i="9"/>
  <c r="L87" i="9"/>
  <c r="L91" i="9"/>
  <c r="L95" i="9"/>
  <c r="L99" i="9"/>
  <c r="L85" i="9"/>
  <c r="L12" i="9"/>
  <c r="L35" i="9"/>
  <c r="L43" i="9"/>
  <c r="L51" i="9"/>
  <c r="L73" i="9"/>
  <c r="L101" i="9"/>
  <c r="L105" i="9"/>
  <c r="L109" i="9"/>
  <c r="L113" i="9"/>
  <c r="L117" i="9"/>
  <c r="L119" i="9"/>
  <c r="L61" i="9"/>
  <c r="L93" i="9"/>
  <c r="L81" i="9"/>
  <c r="L69" i="9"/>
  <c r="L65" i="9"/>
  <c r="L97" i="9"/>
  <c r="L107" i="9"/>
  <c r="L121" i="9"/>
  <c r="L77" i="9"/>
  <c r="L89" i="9"/>
  <c r="L123" i="9"/>
  <c r="L115" i="9"/>
  <c r="L111" i="9"/>
  <c r="L57" i="9"/>
  <c r="L103" i="9"/>
  <c r="R1347" i="6"/>
  <c r="AB1347" i="6" s="1"/>
  <c r="I1619" i="6"/>
  <c r="H1620" i="6"/>
  <c r="H8" i="3"/>
  <c r="AC1346" i="3"/>
  <c r="AB403" i="11"/>
  <c r="S403" i="11"/>
  <c r="I1484" i="11"/>
  <c r="H1485" i="11"/>
  <c r="I1752" i="11"/>
  <c r="H1753" i="11"/>
  <c r="AC1078" i="6"/>
  <c r="L275" i="3"/>
  <c r="L288" i="3"/>
  <c r="L274" i="3"/>
  <c r="L278" i="3"/>
  <c r="L284" i="3"/>
  <c r="L289" i="3"/>
  <c r="L298" i="3"/>
  <c r="L306" i="3"/>
  <c r="L314" i="3"/>
  <c r="L322" i="3"/>
  <c r="L330" i="3"/>
  <c r="L338" i="3"/>
  <c r="L346" i="3"/>
  <c r="L354" i="3"/>
  <c r="L362" i="3"/>
  <c r="L370" i="3"/>
  <c r="L378" i="3"/>
  <c r="L386" i="3"/>
  <c r="L273" i="3"/>
  <c r="L299" i="3"/>
  <c r="L307" i="3"/>
  <c r="L315" i="3"/>
  <c r="L323" i="3"/>
  <c r="L331" i="3"/>
  <c r="L339" i="3"/>
  <c r="L347" i="3"/>
  <c r="L355" i="3"/>
  <c r="L363" i="3"/>
  <c r="L371" i="3"/>
  <c r="L379" i="3"/>
  <c r="L387" i="3"/>
  <c r="L271" i="3"/>
  <c r="L272" i="3"/>
  <c r="L277" i="3"/>
  <c r="L283" i="3"/>
  <c r="L292" i="3"/>
  <c r="L300" i="3"/>
  <c r="L308" i="3"/>
  <c r="L316" i="3"/>
  <c r="L324" i="3"/>
  <c r="L332" i="3"/>
  <c r="L340" i="3"/>
  <c r="L348" i="3"/>
  <c r="L356" i="3"/>
  <c r="L364" i="3"/>
  <c r="L372" i="3"/>
  <c r="L380" i="3"/>
  <c r="L388" i="3"/>
  <c r="L293" i="3"/>
  <c r="L301" i="3"/>
  <c r="L309" i="3"/>
  <c r="L317" i="3"/>
  <c r="L325" i="3"/>
  <c r="L333" i="3"/>
  <c r="L341" i="3"/>
  <c r="L349" i="3"/>
  <c r="L357" i="3"/>
  <c r="L365" i="3"/>
  <c r="L373" i="3"/>
  <c r="L381" i="3"/>
  <c r="L389" i="3"/>
  <c r="L276" i="3"/>
  <c r="L282" i="3"/>
  <c r="L287" i="3"/>
  <c r="L291" i="3"/>
  <c r="L294" i="3"/>
  <c r="L302" i="3"/>
  <c r="L310" i="3"/>
  <c r="L318" i="3"/>
  <c r="L326" i="3"/>
  <c r="L334" i="3"/>
  <c r="L342" i="3"/>
  <c r="L350" i="3"/>
  <c r="L358" i="3"/>
  <c r="L366" i="3"/>
  <c r="L374" i="3"/>
  <c r="L382" i="3"/>
  <c r="L286" i="3"/>
  <c r="L295" i="3"/>
  <c r="L303" i="3"/>
  <c r="L311" i="3"/>
  <c r="L319" i="3"/>
  <c r="L327" i="3"/>
  <c r="L335" i="3"/>
  <c r="L343" i="3"/>
  <c r="L351" i="3"/>
  <c r="L359" i="3"/>
  <c r="L367" i="3"/>
  <c r="L375" i="3"/>
  <c r="L383" i="3"/>
  <c r="L281" i="3"/>
  <c r="L285" i="3"/>
  <c r="L290" i="3"/>
  <c r="L296" i="3"/>
  <c r="L304" i="3"/>
  <c r="L312" i="3"/>
  <c r="L320" i="3"/>
  <c r="L328" i="3"/>
  <c r="L336" i="3"/>
  <c r="L344" i="3"/>
  <c r="L352" i="3"/>
  <c r="L360" i="3"/>
  <c r="L368" i="3"/>
  <c r="L376" i="3"/>
  <c r="L384" i="3"/>
  <c r="L279" i="3"/>
  <c r="L280" i="3"/>
  <c r="L297" i="3"/>
  <c r="L305" i="3"/>
  <c r="L313" i="3"/>
  <c r="L321" i="3"/>
  <c r="L329" i="3"/>
  <c r="L337" i="3"/>
  <c r="L345" i="3"/>
  <c r="L353" i="3"/>
  <c r="L361" i="3"/>
  <c r="L369" i="3"/>
  <c r="L377" i="3"/>
  <c r="L385" i="3"/>
  <c r="L1751" i="3"/>
  <c r="L1757" i="3"/>
  <c r="L1762" i="3"/>
  <c r="L1770" i="3"/>
  <c r="L1778" i="3"/>
  <c r="L1786" i="3"/>
  <c r="L1794" i="3"/>
  <c r="L1802" i="3"/>
  <c r="L1810" i="3"/>
  <c r="L1818" i="3"/>
  <c r="L1826" i="3"/>
  <c r="L1834" i="3"/>
  <c r="L1842" i="3"/>
  <c r="L1850" i="3"/>
  <c r="L1858" i="3"/>
  <c r="L1866" i="3"/>
  <c r="L1764" i="3"/>
  <c r="L1772" i="3"/>
  <c r="L1780" i="3"/>
  <c r="L1788" i="3"/>
  <c r="L1796" i="3"/>
  <c r="L1804" i="3"/>
  <c r="L1812" i="3"/>
  <c r="L1820" i="3"/>
  <c r="L1828" i="3"/>
  <c r="L1836" i="3"/>
  <c r="L1844" i="3"/>
  <c r="L1852" i="3"/>
  <c r="L1860" i="3"/>
  <c r="L1868" i="3"/>
  <c r="L1752" i="3"/>
  <c r="L1759" i="3"/>
  <c r="L1765" i="3"/>
  <c r="L1773" i="3"/>
  <c r="L1781" i="3"/>
  <c r="L1789" i="3"/>
  <c r="L1797" i="3"/>
  <c r="L1754" i="3"/>
  <c r="L1760" i="3"/>
  <c r="L1767" i="3"/>
  <c r="L1775" i="3"/>
  <c r="L1783" i="3"/>
  <c r="L1791" i="3"/>
  <c r="L1799" i="3"/>
  <c r="L1763" i="3"/>
  <c r="L1784" i="3"/>
  <c r="L1801" i="3"/>
  <c r="L1805" i="3"/>
  <c r="L1821" i="3"/>
  <c r="L1837" i="3"/>
  <c r="L1853" i="3"/>
  <c r="L1869" i="3"/>
  <c r="L1753" i="3"/>
  <c r="L1771" i="3"/>
  <c r="L1792" i="3"/>
  <c r="L1756" i="3"/>
  <c r="L1779" i="3"/>
  <c r="L1800" i="3"/>
  <c r="L1803" i="3"/>
  <c r="L1808" i="3"/>
  <c r="L1815" i="3"/>
  <c r="L1817" i="3"/>
  <c r="L1819" i="3"/>
  <c r="L1824" i="3"/>
  <c r="L1831" i="3"/>
  <c r="L1833" i="3"/>
  <c r="L1835" i="3"/>
  <c r="L1840" i="3"/>
  <c r="L1847" i="3"/>
  <c r="L1849" i="3"/>
  <c r="L1851" i="3"/>
  <c r="L1856" i="3"/>
  <c r="L1863" i="3"/>
  <c r="L1865" i="3"/>
  <c r="L1867" i="3"/>
  <c r="L1761" i="3"/>
  <c r="L1766" i="3"/>
  <c r="L1787" i="3"/>
  <c r="L1806" i="3"/>
  <c r="L1822" i="3"/>
  <c r="L1838" i="3"/>
  <c r="L1854" i="3"/>
  <c r="L1830" i="3"/>
  <c r="L1862" i="3"/>
  <c r="L1755" i="3"/>
  <c r="L1769" i="3"/>
  <c r="L1774" i="3"/>
  <c r="L1795" i="3"/>
  <c r="L1813" i="3"/>
  <c r="L1829" i="3"/>
  <c r="L1845" i="3"/>
  <c r="L1861" i="3"/>
  <c r="L1758" i="3"/>
  <c r="L1776" i="3"/>
  <c r="L1793" i="3"/>
  <c r="L1798" i="3"/>
  <c r="L1814" i="3"/>
  <c r="L1846" i="3"/>
  <c r="L1777" i="3"/>
  <c r="L1782" i="3"/>
  <c r="L1768" i="3"/>
  <c r="L1785" i="3"/>
  <c r="L1790" i="3"/>
  <c r="L1807" i="3"/>
  <c r="L1809" i="3"/>
  <c r="L1811" i="3"/>
  <c r="L1816" i="3"/>
  <c r="L1823" i="3"/>
  <c r="L1825" i="3"/>
  <c r="L1827" i="3"/>
  <c r="L1832" i="3"/>
  <c r="L1839" i="3"/>
  <c r="L1841" i="3"/>
  <c r="L1843" i="3"/>
  <c r="L1848" i="3"/>
  <c r="L1855" i="3"/>
  <c r="L1857" i="3"/>
  <c r="L1859" i="3"/>
  <c r="L1864" i="3"/>
  <c r="AC135" i="11"/>
  <c r="AC269" i="11"/>
  <c r="H407" i="9"/>
  <c r="I406" i="9"/>
  <c r="AC402" i="9"/>
  <c r="AC672" i="9"/>
  <c r="L949" i="9"/>
  <c r="L962" i="9"/>
  <c r="L970" i="9"/>
  <c r="L978" i="9"/>
  <c r="L986" i="9"/>
  <c r="L994" i="9"/>
  <c r="L1002" i="9"/>
  <c r="L1010" i="9"/>
  <c r="L1018" i="9"/>
  <c r="L1026" i="9"/>
  <c r="L1034" i="9"/>
  <c r="L1042" i="9"/>
  <c r="L1050" i="9"/>
  <c r="L1058" i="9"/>
  <c r="L950" i="9"/>
  <c r="L955" i="9"/>
  <c r="L963" i="9"/>
  <c r="L971" i="9"/>
  <c r="L979" i="9"/>
  <c r="L987" i="9"/>
  <c r="L995" i="9"/>
  <c r="L1003" i="9"/>
  <c r="L1011" i="9"/>
  <c r="L1019" i="9"/>
  <c r="L1027" i="9"/>
  <c r="L1035" i="9"/>
  <c r="L1043" i="9"/>
  <c r="L1051" i="9"/>
  <c r="L1059" i="9"/>
  <c r="L945" i="9"/>
  <c r="L951" i="9"/>
  <c r="L956" i="9"/>
  <c r="L964" i="9"/>
  <c r="L972" i="9"/>
  <c r="L980" i="9"/>
  <c r="L988" i="9"/>
  <c r="L996" i="9"/>
  <c r="L1004" i="9"/>
  <c r="L1012" i="9"/>
  <c r="L1020" i="9"/>
  <c r="L1028" i="9"/>
  <c r="L1036" i="9"/>
  <c r="L1044" i="9"/>
  <c r="L1052" i="9"/>
  <c r="L1060" i="9"/>
  <c r="L948" i="9"/>
  <c r="L954" i="9"/>
  <c r="L961" i="9"/>
  <c r="L969" i="9"/>
  <c r="L977" i="9"/>
  <c r="L985" i="9"/>
  <c r="L993" i="9"/>
  <c r="L1001" i="9"/>
  <c r="L1009" i="9"/>
  <c r="L1017" i="9"/>
  <c r="L1025" i="9"/>
  <c r="L1033" i="9"/>
  <c r="L1041" i="9"/>
  <c r="L1049" i="9"/>
  <c r="L1057" i="9"/>
  <c r="L952" i="9"/>
  <c r="L960" i="9"/>
  <c r="L968" i="9"/>
  <c r="L981" i="9"/>
  <c r="L989" i="9"/>
  <c r="L1030" i="9"/>
  <c r="L1055" i="9"/>
  <c r="L1063" i="9"/>
  <c r="L959" i="9"/>
  <c r="L967" i="9"/>
  <c r="L976" i="9"/>
  <c r="L997" i="9"/>
  <c r="L1038" i="9"/>
  <c r="L1046" i="9"/>
  <c r="L947" i="9"/>
  <c r="L975" i="9"/>
  <c r="L984" i="9"/>
  <c r="L992" i="9"/>
  <c r="L1005" i="9"/>
  <c r="L1013" i="9"/>
  <c r="L1021" i="9"/>
  <c r="L1054" i="9"/>
  <c r="L1062" i="9"/>
  <c r="L946" i="9"/>
  <c r="L958" i="9"/>
  <c r="L966" i="9"/>
  <c r="L983" i="9"/>
  <c r="L991" i="9"/>
  <c r="L1000" i="9"/>
  <c r="L1029" i="9"/>
  <c r="L1039" i="9"/>
  <c r="L1048" i="9"/>
  <c r="L957" i="9"/>
  <c r="L965" i="9"/>
  <c r="L982" i="9"/>
  <c r="L998" i="9"/>
  <c r="L999" i="9"/>
  <c r="L1056" i="9"/>
  <c r="L973" i="9"/>
  <c r="L974" i="9"/>
  <c r="L1006" i="9"/>
  <c r="L1031" i="9"/>
  <c r="L1040" i="9"/>
  <c r="L953" i="9"/>
  <c r="L1023" i="9"/>
  <c r="L1024" i="9"/>
  <c r="L1037" i="9"/>
  <c r="L1022" i="9"/>
  <c r="L1047" i="9"/>
  <c r="L1016" i="9"/>
  <c r="L1008" i="9"/>
  <c r="L1061" i="9"/>
  <c r="L1015" i="9"/>
  <c r="L1053" i="9"/>
  <c r="L990" i="9"/>
  <c r="L1045" i="9"/>
  <c r="L1014" i="9"/>
  <c r="L1032" i="9"/>
  <c r="L1007" i="9"/>
  <c r="S136" i="6"/>
  <c r="R673" i="6"/>
  <c r="AB673" i="6" s="1"/>
  <c r="AC537" i="3"/>
  <c r="L417" i="11"/>
  <c r="L425" i="11"/>
  <c r="L433" i="11"/>
  <c r="L441" i="11"/>
  <c r="L405" i="11"/>
  <c r="L412" i="11"/>
  <c r="L408" i="11"/>
  <c r="L414" i="11"/>
  <c r="L420" i="11"/>
  <c r="L429" i="11"/>
  <c r="L434" i="11"/>
  <c r="L438" i="11"/>
  <c r="L446" i="11"/>
  <c r="L454" i="11"/>
  <c r="L462" i="11"/>
  <c r="L470" i="11"/>
  <c r="L478" i="11"/>
  <c r="L486" i="11"/>
  <c r="L494" i="11"/>
  <c r="L502" i="11"/>
  <c r="L510" i="11"/>
  <c r="L518" i="11"/>
  <c r="L416" i="11"/>
  <c r="L447" i="11"/>
  <c r="L455" i="11"/>
  <c r="L463" i="11"/>
  <c r="L471" i="11"/>
  <c r="L479" i="11"/>
  <c r="L487" i="11"/>
  <c r="L495" i="11"/>
  <c r="L503" i="11"/>
  <c r="L511" i="11"/>
  <c r="L519" i="11"/>
  <c r="L404" i="11"/>
  <c r="L406" i="11"/>
  <c r="L419" i="11"/>
  <c r="L424" i="11"/>
  <c r="L428" i="11"/>
  <c r="L437" i="11"/>
  <c r="L448" i="11"/>
  <c r="L456" i="11"/>
  <c r="L464" i="11"/>
  <c r="L472" i="11"/>
  <c r="L480" i="11"/>
  <c r="L410" i="11"/>
  <c r="L439" i="11"/>
  <c r="L445" i="11"/>
  <c r="L453" i="11"/>
  <c r="L461" i="11"/>
  <c r="L469" i="11"/>
  <c r="L477" i="11"/>
  <c r="L485" i="11"/>
  <c r="L493" i="11"/>
  <c r="L501" i="11"/>
  <c r="L509" i="11"/>
  <c r="L517" i="11"/>
  <c r="L418" i="11"/>
  <c r="L449" i="11"/>
  <c r="L474" i="11"/>
  <c r="L483" i="11"/>
  <c r="L492" i="11"/>
  <c r="L515" i="11"/>
  <c r="L427" i="11"/>
  <c r="L440" i="11"/>
  <c r="L444" i="11"/>
  <c r="L457" i="11"/>
  <c r="L504" i="11"/>
  <c r="L505" i="11"/>
  <c r="L506" i="11"/>
  <c r="L521" i="11"/>
  <c r="L415" i="11"/>
  <c r="L422" i="11"/>
  <c r="L432" i="11"/>
  <c r="L443" i="11"/>
  <c r="L452" i="11"/>
  <c r="L465" i="11"/>
  <c r="L484" i="11"/>
  <c r="L507" i="11"/>
  <c r="L516" i="11"/>
  <c r="L435" i="11"/>
  <c r="L466" i="11"/>
  <c r="L481" i="11"/>
  <c r="L482" i="11"/>
  <c r="L512" i="11"/>
  <c r="L513" i="11"/>
  <c r="L514" i="11"/>
  <c r="L423" i="11"/>
  <c r="L426" i="11"/>
  <c r="L430" i="11"/>
  <c r="L450" i="11"/>
  <c r="L451" i="11"/>
  <c r="L489" i="11"/>
  <c r="L421" i="11"/>
  <c r="L458" i="11"/>
  <c r="L459" i="11"/>
  <c r="L460" i="11"/>
  <c r="L473" i="11"/>
  <c r="L407" i="11"/>
  <c r="L468" i="11"/>
  <c r="L488" i="11"/>
  <c r="L467" i="11"/>
  <c r="L498" i="11"/>
  <c r="L508" i="11"/>
  <c r="L522" i="11"/>
  <c r="L490" i="11"/>
  <c r="L491" i="11"/>
  <c r="L497" i="11"/>
  <c r="L476" i="11"/>
  <c r="L475" i="11"/>
  <c r="L496" i="11"/>
  <c r="L409" i="11"/>
  <c r="L411" i="11"/>
  <c r="L442" i="11"/>
  <c r="L431" i="11"/>
  <c r="L413" i="11"/>
  <c r="L436" i="11"/>
  <c r="L499" i="11"/>
  <c r="L500" i="11"/>
  <c r="L520" i="11"/>
  <c r="AC402" i="6"/>
  <c r="I810" i="3"/>
  <c r="H811" i="3"/>
  <c r="AC4" i="3"/>
  <c r="H1887" i="3"/>
  <c r="I1886" i="3"/>
  <c r="H678" i="11"/>
  <c r="I677" i="11"/>
  <c r="I7" i="9"/>
  <c r="H8" i="9"/>
  <c r="L773" i="9"/>
  <c r="L735" i="9"/>
  <c r="L775" i="9"/>
  <c r="L783" i="9"/>
  <c r="L679" i="9"/>
  <c r="L716" i="9"/>
  <c r="L740" i="9"/>
  <c r="L780" i="9"/>
  <c r="L788" i="9"/>
  <c r="L688" i="9"/>
  <c r="L769" i="9"/>
  <c r="L786" i="9"/>
  <c r="L736" i="9"/>
  <c r="L691" i="9"/>
  <c r="L707" i="9"/>
  <c r="L677" i="9"/>
  <c r="L690" i="9"/>
  <c r="L706" i="9"/>
  <c r="L747" i="9"/>
  <c r="L755" i="9"/>
  <c r="L721" i="9"/>
  <c r="L676" i="9"/>
  <c r="L753" i="9"/>
  <c r="L713" i="9"/>
  <c r="L762" i="9"/>
  <c r="L763" i="9"/>
  <c r="L737" i="9"/>
  <c r="L682" i="9"/>
  <c r="L745" i="9"/>
  <c r="L770" i="9"/>
  <c r="AC1884" i="9"/>
  <c r="I1751" i="6"/>
  <c r="H1752" i="6"/>
  <c r="L1007" i="6" l="1"/>
  <c r="L1062" i="6"/>
  <c r="L1042" i="6"/>
  <c r="L1034" i="6"/>
  <c r="L992" i="6"/>
  <c r="L1005" i="6"/>
  <c r="L1040" i="6"/>
  <c r="L1022" i="6"/>
  <c r="L1036" i="6"/>
  <c r="L972" i="6"/>
  <c r="L959" i="6"/>
  <c r="L1039" i="6"/>
  <c r="L980" i="6"/>
  <c r="L1052" i="6"/>
  <c r="L1021" i="6"/>
  <c r="L1016" i="6"/>
  <c r="L1025" i="6"/>
  <c r="L1751" i="11"/>
  <c r="L1766" i="11"/>
  <c r="L1840" i="11"/>
  <c r="L1789" i="11"/>
  <c r="L1824" i="11"/>
  <c r="L1815" i="11"/>
  <c r="L1769" i="11"/>
  <c r="L1756" i="11"/>
  <c r="L1839" i="11"/>
  <c r="L1838" i="11"/>
  <c r="L1775" i="11"/>
  <c r="L1791" i="11"/>
  <c r="L1764" i="11"/>
  <c r="L1831" i="11"/>
  <c r="L1772" i="11"/>
  <c r="L1859" i="11"/>
  <c r="L1758" i="11"/>
  <c r="L1866" i="11"/>
  <c r="L1773" i="11"/>
  <c r="L1869" i="11"/>
  <c r="L1777" i="11"/>
  <c r="L1850" i="11"/>
  <c r="L1782" i="11"/>
  <c r="L1863" i="11"/>
  <c r="L1814" i="11"/>
  <c r="L1798" i="11"/>
  <c r="L1761" i="11"/>
  <c r="L1867" i="11"/>
  <c r="L1858" i="11"/>
  <c r="L1821" i="11"/>
  <c r="L1799" i="11"/>
  <c r="L1823" i="11"/>
  <c r="L1841" i="11"/>
  <c r="L1836" i="11"/>
  <c r="L1819" i="11"/>
  <c r="L1810" i="11"/>
  <c r="L1802" i="11"/>
  <c r="L1864" i="11"/>
  <c r="L1854" i="11"/>
  <c r="L1806" i="11"/>
  <c r="L1833" i="11"/>
  <c r="L1828" i="11"/>
  <c r="L1811" i="11"/>
  <c r="L1846" i="11"/>
  <c r="L1855" i="11"/>
  <c r="L1829" i="11"/>
  <c r="L1781" i="11"/>
  <c r="L1825" i="11"/>
  <c r="L1820" i="11"/>
  <c r="L1803" i="11"/>
  <c r="L1794" i="11"/>
  <c r="L1797" i="11"/>
  <c r="L1813" i="11"/>
  <c r="L1816" i="11"/>
  <c r="L1768" i="11"/>
  <c r="L1817" i="11"/>
  <c r="L1812" i="11"/>
  <c r="L1795" i="11"/>
  <c r="L1786" i="11"/>
  <c r="L1784" i="11"/>
  <c r="L1774" i="11"/>
  <c r="L1808" i="11"/>
  <c r="L1861" i="11"/>
  <c r="L1807" i="11"/>
  <c r="L1776" i="11"/>
  <c r="L1760" i="11"/>
  <c r="L1755" i="11"/>
  <c r="L1809" i="11"/>
  <c r="L1868" i="11"/>
  <c r="L1804" i="11"/>
  <c r="L1851" i="11"/>
  <c r="L1787" i="11"/>
  <c r="L1842" i="11"/>
  <c r="L1778" i="11"/>
  <c r="L1759" i="11"/>
  <c r="L1767" i="11"/>
  <c r="L1801" i="11"/>
  <c r="L1796" i="11"/>
  <c r="L1843" i="11"/>
  <c r="L1834" i="11"/>
  <c r="L1770" i="11"/>
  <c r="L1792" i="11"/>
  <c r="L1790" i="11"/>
  <c r="L1754" i="11"/>
  <c r="L1865" i="11"/>
  <c r="L1860" i="11"/>
  <c r="L1779" i="11"/>
  <c r="L1753" i="11"/>
  <c r="L1856" i="11"/>
  <c r="L1830" i="11"/>
  <c r="L1847" i="11"/>
  <c r="L1765" i="11"/>
  <c r="L1845" i="11"/>
  <c r="L1862" i="11"/>
  <c r="L1857" i="11"/>
  <c r="L1793" i="11"/>
  <c r="L1852" i="11"/>
  <c r="L1788" i="11"/>
  <c r="L1835" i="11"/>
  <c r="L1771" i="11"/>
  <c r="L1826" i="11"/>
  <c r="L1762" i="11"/>
  <c r="L1783" i="11"/>
  <c r="L1848" i="11"/>
  <c r="L1752" i="11"/>
  <c r="L1822" i="11"/>
  <c r="L1800" i="11"/>
  <c r="L1805" i="11"/>
  <c r="L1853" i="11"/>
  <c r="L1832" i="11"/>
  <c r="L1837" i="11"/>
  <c r="L1849" i="11"/>
  <c r="L1785" i="11"/>
  <c r="L1844" i="11"/>
  <c r="L1780" i="11"/>
  <c r="L1827" i="11"/>
  <c r="L1763" i="11"/>
  <c r="L1818" i="11"/>
  <c r="L1567" i="11"/>
  <c r="L1594" i="11"/>
  <c r="L1531" i="11"/>
  <c r="L1530" i="11"/>
  <c r="L1585" i="11"/>
  <c r="L1512" i="11"/>
  <c r="L1495" i="11"/>
  <c r="L1542" i="11"/>
  <c r="L1589" i="11"/>
  <c r="L1517" i="11"/>
  <c r="L1521" i="11"/>
  <c r="L1556" i="11"/>
  <c r="L1576" i="11"/>
  <c r="L1484" i="11"/>
  <c r="L1599" i="11"/>
  <c r="L1554" i="11"/>
  <c r="L1490" i="11"/>
  <c r="L1545" i="11"/>
  <c r="L1600" i="11"/>
  <c r="L1536" i="11"/>
  <c r="L1591" i="11"/>
  <c r="L1519" i="11"/>
  <c r="L1566" i="11"/>
  <c r="L1494" i="11"/>
  <c r="L1541" i="11"/>
  <c r="L1588" i="11"/>
  <c r="L1516" i="11"/>
  <c r="L1563" i="11"/>
  <c r="L1546" i="11"/>
  <c r="L1482" i="11"/>
  <c r="L1537" i="11"/>
  <c r="L1592" i="11"/>
  <c r="L1528" i="11"/>
  <c r="L1583" i="11"/>
  <c r="L1511" i="11"/>
  <c r="L1558" i="11"/>
  <c r="L1486" i="11"/>
  <c r="L1533" i="11"/>
  <c r="L1580" i="11"/>
  <c r="L1508" i="11"/>
  <c r="L1547" i="11"/>
  <c r="L1562" i="11"/>
  <c r="L1498" i="11"/>
  <c r="L1553" i="11"/>
  <c r="L1489" i="11"/>
  <c r="L1544" i="11"/>
  <c r="L1535" i="11"/>
  <c r="L1574" i="11"/>
  <c r="L1502" i="11"/>
  <c r="L1549" i="11"/>
  <c r="L1596" i="11"/>
  <c r="L1524" i="11"/>
  <c r="L1571" i="11"/>
  <c r="L1483" i="11"/>
  <c r="L1538" i="11"/>
  <c r="L1593" i="11"/>
  <c r="L1529" i="11"/>
  <c r="L1584" i="11"/>
  <c r="L1520" i="11"/>
  <c r="L1575" i="11"/>
  <c r="L1503" i="11"/>
  <c r="L1550" i="11"/>
  <c r="L1597" i="11"/>
  <c r="L1525" i="11"/>
  <c r="L1572" i="11"/>
  <c r="L1492" i="11"/>
  <c r="L1539" i="11"/>
  <c r="L1522" i="11"/>
  <c r="L1513" i="11"/>
  <c r="L1504" i="11"/>
  <c r="L1487" i="11"/>
  <c r="L1581" i="11"/>
  <c r="L1548" i="11"/>
  <c r="L1523" i="11"/>
  <c r="L1578" i="11"/>
  <c r="L1514" i="11"/>
  <c r="L1569" i="11"/>
  <c r="L1505" i="11"/>
  <c r="L1560" i="11"/>
  <c r="L1496" i="11"/>
  <c r="L1551" i="11"/>
  <c r="L1598" i="11"/>
  <c r="L1526" i="11"/>
  <c r="L1565" i="11"/>
  <c r="L1493" i="11"/>
  <c r="L1540" i="11"/>
  <c r="L1587" i="11"/>
  <c r="L1515" i="11"/>
  <c r="L1586" i="11"/>
  <c r="L1577" i="11"/>
  <c r="L1568" i="11"/>
  <c r="L1559" i="11"/>
  <c r="L1534" i="11"/>
  <c r="L1501" i="11"/>
  <c r="L1595" i="11"/>
  <c r="L1570" i="11"/>
  <c r="L1506" i="11"/>
  <c r="L1561" i="11"/>
  <c r="L1497" i="11"/>
  <c r="L1552" i="11"/>
  <c r="L1488" i="11"/>
  <c r="L1543" i="11"/>
  <c r="L1590" i="11"/>
  <c r="L1510" i="11"/>
  <c r="L1557" i="11"/>
  <c r="L1485" i="11"/>
  <c r="L1532" i="11"/>
  <c r="L1579" i="11"/>
  <c r="L1507" i="11"/>
  <c r="L1499" i="11"/>
  <c r="L1527" i="11"/>
  <c r="L1582" i="11"/>
  <c r="L1518" i="11"/>
  <c r="L1573" i="11"/>
  <c r="L1509" i="11"/>
  <c r="L1564" i="11"/>
  <c r="L1500" i="11"/>
  <c r="L1555" i="11"/>
  <c r="S1885" i="11"/>
  <c r="T1885" i="11" s="1"/>
  <c r="L945" i="11"/>
  <c r="L999" i="11"/>
  <c r="L974" i="11"/>
  <c r="L1061" i="11"/>
  <c r="L1032" i="11"/>
  <c r="L949" i="11"/>
  <c r="L1010" i="11"/>
  <c r="L1062" i="11"/>
  <c r="L1030" i="11"/>
  <c r="L997" i="11"/>
  <c r="L968" i="11"/>
  <c r="L1057" i="11"/>
  <c r="L1024" i="11"/>
  <c r="L966" i="11"/>
  <c r="L989" i="11"/>
  <c r="L960" i="11"/>
  <c r="L1049" i="11"/>
  <c r="L982" i="11"/>
  <c r="L1020" i="11"/>
  <c r="L1019" i="11"/>
  <c r="L993" i="11"/>
  <c r="L1007" i="11"/>
  <c r="L1060" i="11"/>
  <c r="L1012" i="11"/>
  <c r="L1011" i="11"/>
  <c r="L985" i="11"/>
  <c r="L1002" i="11"/>
  <c r="L1022" i="11"/>
  <c r="L947" i="11"/>
  <c r="L954" i="11"/>
  <c r="L990" i="11"/>
  <c r="L1031" i="11"/>
  <c r="L1052" i="11"/>
  <c r="L1047" i="11"/>
  <c r="L1054" i="11"/>
  <c r="L981" i="11"/>
  <c r="L1004" i="11"/>
  <c r="L1053" i="11"/>
  <c r="L1016" i="11"/>
  <c r="L956" i="11"/>
  <c r="L1003" i="11"/>
  <c r="L1058" i="11"/>
  <c r="L994" i="11"/>
  <c r="L1041" i="11"/>
  <c r="L977" i="11"/>
  <c r="L958" i="11"/>
  <c r="L967" i="11"/>
  <c r="L1046" i="11"/>
  <c r="L1039" i="11"/>
  <c r="L1037" i="11"/>
  <c r="L973" i="11"/>
  <c r="L996" i="11"/>
  <c r="L1045" i="11"/>
  <c r="L1008" i="11"/>
  <c r="L1059" i="11"/>
  <c r="L995" i="11"/>
  <c r="L1050" i="11"/>
  <c r="L986" i="11"/>
  <c r="L1033" i="11"/>
  <c r="L969" i="11"/>
  <c r="L946" i="11"/>
  <c r="L951" i="11"/>
  <c r="L1014" i="11"/>
  <c r="L998" i="11"/>
  <c r="L1029" i="11"/>
  <c r="L965" i="11"/>
  <c r="L988" i="11"/>
  <c r="L952" i="11"/>
  <c r="L1000" i="11"/>
  <c r="L1051" i="11"/>
  <c r="L987" i="11"/>
  <c r="L1042" i="11"/>
  <c r="L978" i="11"/>
  <c r="L1025" i="11"/>
  <c r="L961" i="11"/>
  <c r="L955" i="11"/>
  <c r="L1023" i="11"/>
  <c r="L975" i="11"/>
  <c r="L957" i="11"/>
  <c r="L1056" i="11"/>
  <c r="L1043" i="11"/>
  <c r="L1034" i="11"/>
  <c r="L970" i="11"/>
  <c r="L983" i="11"/>
  <c r="L948" i="11"/>
  <c r="L1063" i="11"/>
  <c r="L1038" i="11"/>
  <c r="L1013" i="11"/>
  <c r="L1036" i="11"/>
  <c r="L972" i="11"/>
  <c r="L1048" i="11"/>
  <c r="L984" i="11"/>
  <c r="L1035" i="11"/>
  <c r="L971" i="11"/>
  <c r="L1026" i="11"/>
  <c r="L962" i="11"/>
  <c r="L1009" i="11"/>
  <c r="L950" i="11"/>
  <c r="L1044" i="11"/>
  <c r="L991" i="11"/>
  <c r="L1021" i="11"/>
  <c r="L980" i="11"/>
  <c r="L992" i="11"/>
  <c r="L979" i="11"/>
  <c r="L1017" i="11"/>
  <c r="L953" i="11"/>
  <c r="L1006" i="11"/>
  <c r="L1055" i="11"/>
  <c r="L1015" i="11"/>
  <c r="L1005" i="11"/>
  <c r="L1028" i="11"/>
  <c r="L964" i="11"/>
  <c r="L1040" i="11"/>
  <c r="L976" i="11"/>
  <c r="L1027" i="11"/>
  <c r="L963" i="11"/>
  <c r="L1018" i="11"/>
  <c r="L959" i="11"/>
  <c r="S1616" i="11"/>
  <c r="T1616" i="11" s="1"/>
  <c r="Q1617" i="11" s="1"/>
  <c r="L1437" i="11"/>
  <c r="L1398" i="11"/>
  <c r="L1434" i="11"/>
  <c r="L1396" i="11"/>
  <c r="L1395" i="11"/>
  <c r="L1375" i="11"/>
  <c r="L1454" i="11"/>
  <c r="L1414" i="11"/>
  <c r="L1391" i="11"/>
  <c r="L1464" i="11"/>
  <c r="L1422" i="11"/>
  <c r="L1457" i="11"/>
  <c r="L1432" i="11"/>
  <c r="L1389" i="11"/>
  <c r="L1408" i="11"/>
  <c r="L1404" i="11"/>
  <c r="L1399" i="11"/>
  <c r="L1382" i="11"/>
  <c r="L1450" i="11"/>
  <c r="L1438" i="11"/>
  <c r="L1380" i="11"/>
  <c r="L1403" i="11"/>
  <c r="L1440" i="11"/>
  <c r="L1359" i="11"/>
  <c r="L1458" i="11"/>
  <c r="L1412" i="11"/>
  <c r="L1430" i="11"/>
  <c r="L1441" i="11"/>
  <c r="L1369" i="11"/>
  <c r="L1384" i="11"/>
  <c r="S5" i="11"/>
  <c r="T5" i="11" s="1"/>
  <c r="W5" i="11" s="1"/>
  <c r="V6" i="11" s="1"/>
  <c r="L1411" i="11"/>
  <c r="L1461" i="11"/>
  <c r="L1445" i="11"/>
  <c r="L1429" i="11"/>
  <c r="L1400" i="11"/>
  <c r="L1423" i="11"/>
  <c r="L1452" i="11"/>
  <c r="L1393" i="11"/>
  <c r="L1377" i="11"/>
  <c r="L1360" i="11"/>
  <c r="L1388" i="11"/>
  <c r="L1436" i="11"/>
  <c r="L1427" i="11"/>
  <c r="L1392" i="11"/>
  <c r="L1431" i="11"/>
  <c r="L1443" i="11"/>
  <c r="L1406" i="11"/>
  <c r="L1366" i="11"/>
  <c r="L1466" i="11"/>
  <c r="L1410" i="11"/>
  <c r="L1405" i="11"/>
  <c r="L1374" i="11"/>
  <c r="L1356" i="11"/>
  <c r="L1465" i="11"/>
  <c r="L1365" i="11"/>
  <c r="L1463" i="11"/>
  <c r="L1390" i="11"/>
  <c r="L1394" i="11"/>
  <c r="L1376" i="11"/>
  <c r="L1397" i="11"/>
  <c r="L1460" i="11"/>
  <c r="L1402" i="11"/>
  <c r="L1383" i="11"/>
  <c r="L1363" i="11"/>
  <c r="L1425" i="11"/>
  <c r="L1354" i="11"/>
  <c r="L1456" i="11"/>
  <c r="L1419" i="11"/>
  <c r="L1350" i="11"/>
  <c r="L1379" i="11"/>
  <c r="L1367" i="11"/>
  <c r="L1462" i="11"/>
  <c r="L1447" i="11"/>
  <c r="L1417" i="11"/>
  <c r="L1351" i="11"/>
  <c r="L1424" i="11"/>
  <c r="L1446" i="11"/>
  <c r="L1426" i="11"/>
  <c r="L1361" i="11"/>
  <c r="L1385" i="11"/>
  <c r="L1355" i="11"/>
  <c r="L1401" i="11"/>
  <c r="L1449" i="11"/>
  <c r="L1368" i="11"/>
  <c r="L1387" i="11"/>
  <c r="L1372" i="11"/>
  <c r="L1439" i="11"/>
  <c r="L1448" i="11"/>
  <c r="L1409" i="11"/>
  <c r="L1370" i="11"/>
  <c r="L1362" i="11"/>
  <c r="L1418" i="11"/>
  <c r="L1371" i="11"/>
  <c r="L1352" i="11"/>
  <c r="L1386" i="11"/>
  <c r="L1442" i="11"/>
  <c r="L1381" i="11"/>
  <c r="L1373" i="11"/>
  <c r="L1455" i="11"/>
  <c r="L1420" i="11"/>
  <c r="L1349" i="11"/>
  <c r="L1407" i="11"/>
  <c r="L1433" i="11"/>
  <c r="L1453" i="11"/>
  <c r="L1358" i="11"/>
  <c r="L1459" i="11"/>
  <c r="L1421" i="11"/>
  <c r="L1428" i="11"/>
  <c r="L1444" i="11"/>
  <c r="L1415" i="11"/>
  <c r="L1435" i="11"/>
  <c r="L1364" i="11"/>
  <c r="L1378" i="11"/>
  <c r="L1353" i="11"/>
  <c r="L1451" i="11"/>
  <c r="L1413" i="11"/>
  <c r="L1416" i="11"/>
  <c r="L1348" i="11"/>
  <c r="O1215" i="11"/>
  <c r="O1617" i="11"/>
  <c r="O1482" i="11"/>
  <c r="O1886" i="11"/>
  <c r="O1751" i="11"/>
  <c r="O6" i="11"/>
  <c r="O1080" i="11"/>
  <c r="O807" i="11"/>
  <c r="O271" i="11"/>
  <c r="O137" i="11"/>
  <c r="O1348" i="11"/>
  <c r="O945" i="11"/>
  <c r="O539" i="11"/>
  <c r="O674" i="11"/>
  <c r="O404" i="11"/>
  <c r="L1184" i="9"/>
  <c r="L1136" i="9"/>
  <c r="L1187" i="9"/>
  <c r="L1128" i="9"/>
  <c r="L1137" i="9"/>
  <c r="L1166" i="9"/>
  <c r="L1091" i="9"/>
  <c r="L1163" i="9"/>
  <c r="L1100" i="9"/>
  <c r="L1167" i="9"/>
  <c r="L1125" i="9"/>
  <c r="L1171" i="9"/>
  <c r="L1164" i="9"/>
  <c r="L1151" i="9"/>
  <c r="L1155" i="9"/>
  <c r="L1115" i="9"/>
  <c r="L1108" i="9"/>
  <c r="L1089" i="9"/>
  <c r="L1153" i="9"/>
  <c r="L1175" i="9"/>
  <c r="L1130" i="9"/>
  <c r="L1146" i="9"/>
  <c r="L1145" i="9"/>
  <c r="L1096" i="9"/>
  <c r="L1172" i="9"/>
  <c r="L1168" i="9"/>
  <c r="L1157" i="9"/>
  <c r="L1140" i="9"/>
  <c r="L1081" i="9"/>
  <c r="L1119" i="9"/>
  <c r="L1152" i="9"/>
  <c r="L1133" i="9"/>
  <c r="L1181" i="9"/>
  <c r="L1177" i="9"/>
  <c r="L1114" i="9"/>
  <c r="L1139" i="9"/>
  <c r="L1148" i="9"/>
  <c r="L1182" i="9"/>
  <c r="L1135" i="9"/>
  <c r="L1090" i="9"/>
  <c r="L1124" i="9"/>
  <c r="L1101" i="9"/>
  <c r="L1194" i="9"/>
  <c r="L1192" i="9"/>
  <c r="L1161" i="9"/>
  <c r="L1102" i="9"/>
  <c r="L1111" i="9"/>
  <c r="L1160" i="9"/>
  <c r="L1174" i="9"/>
  <c r="L1123" i="9"/>
  <c r="L1109" i="9"/>
  <c r="L1088" i="9"/>
  <c r="L1183" i="9"/>
  <c r="L1092" i="9"/>
  <c r="L1118" i="9"/>
  <c r="L1112" i="9"/>
  <c r="L1143" i="9"/>
  <c r="L1159" i="9"/>
  <c r="L1105" i="9"/>
  <c r="L1098" i="9"/>
  <c r="L1122" i="9"/>
  <c r="L1138" i="9"/>
  <c r="L1179" i="9"/>
  <c r="L1120" i="9"/>
  <c r="L1144" i="9"/>
  <c r="L1142" i="9"/>
  <c r="L1085" i="9"/>
  <c r="L1193" i="9"/>
  <c r="L1117" i="9"/>
  <c r="L1084" i="9"/>
  <c r="L1149" i="9"/>
  <c r="L1113" i="9"/>
  <c r="L1191" i="9"/>
  <c r="L1104" i="9"/>
  <c r="L1176" i="9"/>
  <c r="L1195" i="9"/>
  <c r="L1186" i="9"/>
  <c r="L1197" i="9"/>
  <c r="L1099" i="9"/>
  <c r="L1129" i="9"/>
  <c r="L1121" i="9"/>
  <c r="L1170" i="9"/>
  <c r="L1131" i="9"/>
  <c r="L1093" i="9"/>
  <c r="L1147" i="9"/>
  <c r="L1165" i="9"/>
  <c r="L1086" i="9"/>
  <c r="L1097" i="9"/>
  <c r="L1082" i="9"/>
  <c r="L1154" i="9"/>
  <c r="L1169" i="9"/>
  <c r="L1189" i="9"/>
  <c r="L1190" i="9"/>
  <c r="L1188" i="9"/>
  <c r="L1094" i="9"/>
  <c r="L1107" i="9"/>
  <c r="L1158" i="9"/>
  <c r="L1134" i="9"/>
  <c r="L1103" i="9"/>
  <c r="L1162" i="9"/>
  <c r="L1083" i="9"/>
  <c r="L1173" i="9"/>
  <c r="L1141" i="9"/>
  <c r="L1178" i="9"/>
  <c r="L1185" i="9"/>
  <c r="L1156" i="9"/>
  <c r="L1180" i="9"/>
  <c r="L1150" i="9"/>
  <c r="L1127" i="9"/>
  <c r="L1196" i="9"/>
  <c r="L1116" i="9"/>
  <c r="L1198" i="9"/>
  <c r="L1080" i="9"/>
  <c r="L1095" i="9"/>
  <c r="L1132" i="9"/>
  <c r="L1110" i="9"/>
  <c r="L1126" i="9"/>
  <c r="L1106" i="9"/>
  <c r="L711" i="9"/>
  <c r="L766" i="9"/>
  <c r="L758" i="9"/>
  <c r="L718" i="9"/>
  <c r="L702" i="9"/>
  <c r="L719" i="9"/>
  <c r="L757" i="9"/>
  <c r="L683" i="9"/>
  <c r="L724" i="9"/>
  <c r="L782" i="9"/>
  <c r="L749" i="9"/>
  <c r="L709" i="9"/>
  <c r="L693" i="9"/>
  <c r="L685" i="9"/>
  <c r="L694" i="9"/>
  <c r="L680" i="9"/>
  <c r="L674" i="9"/>
  <c r="L705" i="9"/>
  <c r="L689" i="9"/>
  <c r="L697" i="9"/>
  <c r="L739" i="9"/>
  <c r="L785" i="9"/>
  <c r="L678" i="9"/>
  <c r="L720" i="9"/>
  <c r="L772" i="9"/>
  <c r="L708" i="9"/>
  <c r="L767" i="9"/>
  <c r="L703" i="9"/>
  <c r="L750" i="9"/>
  <c r="L686" i="9"/>
  <c r="L741" i="9"/>
  <c r="L784" i="9"/>
  <c r="L761" i="9"/>
  <c r="L792" i="9"/>
  <c r="L731" i="9"/>
  <c r="L760" i="9"/>
  <c r="L777" i="9"/>
  <c r="L712" i="9"/>
  <c r="L764" i="9"/>
  <c r="L700" i="9"/>
  <c r="L759" i="9"/>
  <c r="L695" i="9"/>
  <c r="L742" i="9"/>
  <c r="L681" i="9"/>
  <c r="L733" i="9"/>
  <c r="L778" i="9"/>
  <c r="L730" i="9"/>
  <c r="L787" i="9"/>
  <c r="L722" i="9"/>
  <c r="L723" i="9"/>
  <c r="L752" i="9"/>
  <c r="L704" i="9"/>
  <c r="L756" i="9"/>
  <c r="L692" i="9"/>
  <c r="L751" i="9"/>
  <c r="L687" i="9"/>
  <c r="L734" i="9"/>
  <c r="L789" i="9"/>
  <c r="L725" i="9"/>
  <c r="L779" i="9"/>
  <c r="L738" i="9"/>
  <c r="L729" i="9"/>
  <c r="L771" i="9"/>
  <c r="L714" i="9"/>
  <c r="L715" i="9"/>
  <c r="L744" i="9"/>
  <c r="L696" i="9"/>
  <c r="L748" i="9"/>
  <c r="L684" i="9"/>
  <c r="L743" i="9"/>
  <c r="L790" i="9"/>
  <c r="L726" i="9"/>
  <c r="L781" i="9"/>
  <c r="L717" i="9"/>
  <c r="L746" i="9"/>
  <c r="L776" i="9"/>
  <c r="L754" i="9"/>
  <c r="L768" i="9"/>
  <c r="L698" i="9"/>
  <c r="L699" i="9"/>
  <c r="L728" i="9"/>
  <c r="L675" i="9"/>
  <c r="L732" i="9"/>
  <c r="L791" i="9"/>
  <c r="L727" i="9"/>
  <c r="L774" i="9"/>
  <c r="L710" i="9"/>
  <c r="L765" i="9"/>
  <c r="L493" i="9"/>
  <c r="L446" i="9"/>
  <c r="L477" i="9"/>
  <c r="L503" i="9"/>
  <c r="L516" i="9"/>
  <c r="L484" i="9"/>
  <c r="L437" i="9"/>
  <c r="L463" i="9"/>
  <c r="L409" i="9"/>
  <c r="L500" i="9"/>
  <c r="L474" i="9"/>
  <c r="L408" i="9"/>
  <c r="L460" i="9"/>
  <c r="L434" i="9"/>
  <c r="L489" i="9"/>
  <c r="L486" i="9"/>
  <c r="L475" i="9"/>
  <c r="L425" i="9"/>
  <c r="L436" i="9"/>
  <c r="L413" i="9"/>
  <c r="L451" i="9"/>
  <c r="L512" i="9"/>
  <c r="L465" i="9"/>
  <c r="L470" i="9"/>
  <c r="L510" i="9"/>
  <c r="L448" i="9"/>
  <c r="L439" i="9"/>
  <c r="L404" i="9"/>
  <c r="L472" i="9"/>
  <c r="L411" i="9"/>
  <c r="L502" i="9"/>
  <c r="L499" i="9"/>
  <c r="L428" i="9"/>
  <c r="L517" i="9"/>
  <c r="L438" i="9"/>
  <c r="L466" i="9"/>
  <c r="L522" i="9"/>
  <c r="L443" i="9"/>
  <c r="L469" i="9"/>
  <c r="L521" i="9"/>
  <c r="L457" i="9"/>
  <c r="L504" i="9"/>
  <c r="L440" i="9"/>
  <c r="L495" i="9"/>
  <c r="L431" i="9"/>
  <c r="L508" i="9"/>
  <c r="L498" i="9"/>
  <c r="L420" i="9"/>
  <c r="L494" i="9"/>
  <c r="L430" i="9"/>
  <c r="L458" i="9"/>
  <c r="L492" i="9"/>
  <c r="L435" i="9"/>
  <c r="L461" i="9"/>
  <c r="L513" i="9"/>
  <c r="L449" i="9"/>
  <c r="L496" i="9"/>
  <c r="L432" i="9"/>
  <c r="L487" i="9"/>
  <c r="L423" i="9"/>
  <c r="L506" i="9"/>
  <c r="L476" i="9"/>
  <c r="L518" i="9"/>
  <c r="L485" i="9"/>
  <c r="L422" i="9"/>
  <c r="L450" i="9"/>
  <c r="L491" i="9"/>
  <c r="L427" i="9"/>
  <c r="L453" i="9"/>
  <c r="L505" i="9"/>
  <c r="L441" i="9"/>
  <c r="L488" i="9"/>
  <c r="L424" i="9"/>
  <c r="L479" i="9"/>
  <c r="L415" i="9"/>
  <c r="L405" i="9"/>
  <c r="L468" i="9"/>
  <c r="L509" i="9"/>
  <c r="L478" i="9"/>
  <c r="L414" i="9"/>
  <c r="L442" i="9"/>
  <c r="L490" i="9"/>
  <c r="L419" i="9"/>
  <c r="L445" i="9"/>
  <c r="L497" i="9"/>
  <c r="L433" i="9"/>
  <c r="L480" i="9"/>
  <c r="L416" i="9"/>
  <c r="L471" i="9"/>
  <c r="L410" i="9"/>
  <c r="L515" i="9"/>
  <c r="L452" i="9"/>
  <c r="L412" i="9"/>
  <c r="L462" i="9"/>
  <c r="L483" i="9"/>
  <c r="L426" i="9"/>
  <c r="L467" i="9"/>
  <c r="L501" i="9"/>
  <c r="L429" i="9"/>
  <c r="L481" i="9"/>
  <c r="L417" i="9"/>
  <c r="L464" i="9"/>
  <c r="L519" i="9"/>
  <c r="L455" i="9"/>
  <c r="L507" i="9"/>
  <c r="L514" i="9"/>
  <c r="L444" i="9"/>
  <c r="L407" i="9"/>
  <c r="L454" i="9"/>
  <c r="L482" i="9"/>
  <c r="L418" i="9"/>
  <c r="L459" i="9"/>
  <c r="L406" i="9"/>
  <c r="L421" i="9"/>
  <c r="L473" i="9"/>
  <c r="L520" i="9"/>
  <c r="L456" i="9"/>
  <c r="L511" i="9"/>
  <c r="O1752" i="9"/>
  <c r="O1349" i="9"/>
  <c r="O1216" i="9"/>
  <c r="O1081" i="9"/>
  <c r="O1618" i="9"/>
  <c r="O1887" i="9"/>
  <c r="O1483" i="9"/>
  <c r="O808" i="9"/>
  <c r="O675" i="9"/>
  <c r="O405" i="9"/>
  <c r="O272" i="9"/>
  <c r="O138" i="9"/>
  <c r="O7" i="9"/>
  <c r="O946" i="9"/>
  <c r="O540" i="9"/>
  <c r="AE1346" i="9"/>
  <c r="S5" i="6"/>
  <c r="T5" i="6" s="1"/>
  <c r="L1976" i="6"/>
  <c r="L1964" i="6"/>
  <c r="L1986" i="6"/>
  <c r="L1962" i="6"/>
  <c r="L1999" i="6"/>
  <c r="L1996" i="6"/>
  <c r="L2000" i="6"/>
  <c r="L1989" i="6"/>
  <c r="L1993" i="6"/>
  <c r="L1991" i="6"/>
  <c r="L1981" i="6"/>
  <c r="L1953" i="6"/>
  <c r="L1956" i="6"/>
  <c r="L1891" i="6"/>
  <c r="L1917" i="6"/>
  <c r="L1942" i="6"/>
  <c r="L1887" i="6"/>
  <c r="L1909" i="6"/>
  <c r="L1896" i="6"/>
  <c r="L1916" i="6"/>
  <c r="L1963" i="6"/>
  <c r="L1895" i="6"/>
  <c r="L1902" i="6"/>
  <c r="L1955" i="6"/>
  <c r="L1904" i="6"/>
  <c r="L2004" i="6"/>
  <c r="L1982" i="6"/>
  <c r="L1988" i="6"/>
  <c r="L1992" i="6"/>
  <c r="L1975" i="6"/>
  <c r="L1950" i="6"/>
  <c r="L1973" i="6"/>
  <c r="L1901" i="6"/>
  <c r="L1939" i="6"/>
  <c r="L1954" i="6"/>
  <c r="L1945" i="6"/>
  <c r="L1998" i="6"/>
  <c r="L1990" i="6"/>
  <c r="L1944" i="6"/>
  <c r="L1974" i="6"/>
  <c r="L1983" i="6"/>
  <c r="L1972" i="6"/>
  <c r="L1912" i="6"/>
  <c r="L1965" i="6"/>
  <c r="L1888" i="6"/>
  <c r="L1931" i="6"/>
  <c r="L1946" i="6"/>
  <c r="L1913" i="6"/>
  <c r="L1960" i="6"/>
  <c r="L1952" i="6"/>
  <c r="L1935" i="6"/>
  <c r="L1936" i="6"/>
  <c r="L1980" i="6"/>
  <c r="L1958" i="6"/>
  <c r="L1903" i="6"/>
  <c r="L1957" i="6"/>
  <c r="L2003" i="6"/>
  <c r="L1915" i="6"/>
  <c r="L1938" i="6"/>
  <c r="L1951" i="6"/>
  <c r="L1943" i="6"/>
  <c r="L1932" i="6"/>
  <c r="L1927" i="6"/>
  <c r="L1966" i="6"/>
  <c r="L1920" i="6"/>
  <c r="L1900" i="6"/>
  <c r="L1949" i="6"/>
  <c r="L1995" i="6"/>
  <c r="L1907" i="6"/>
  <c r="L1898" i="6"/>
  <c r="L1968" i="6"/>
  <c r="L1948" i="6"/>
  <c r="L1940" i="6"/>
  <c r="L1918" i="6"/>
  <c r="L1924" i="6"/>
  <c r="L1928" i="6"/>
  <c r="L1911" i="6"/>
  <c r="L1894" i="6"/>
  <c r="L1941" i="6"/>
  <c r="L1979" i="6"/>
  <c r="L1899" i="6"/>
  <c r="L1893" i="6"/>
  <c r="L1959" i="6"/>
  <c r="L1934" i="6"/>
  <c r="L1926" i="6"/>
  <c r="L1890" i="6"/>
  <c r="L1910" i="6"/>
  <c r="L1919" i="6"/>
  <c r="L1908" i="6"/>
  <c r="L1889" i="6"/>
  <c r="L1925" i="6"/>
  <c r="L1971" i="6"/>
  <c r="L2002" i="6"/>
  <c r="L2001" i="6"/>
  <c r="L1921" i="6"/>
  <c r="L1947" i="6"/>
  <c r="L1994" i="6"/>
  <c r="L1930" i="6"/>
  <c r="L1985" i="6"/>
  <c r="L1905" i="6"/>
  <c r="L1922" i="6"/>
  <c r="L1977" i="6"/>
  <c r="L1897" i="6"/>
  <c r="L1978" i="6"/>
  <c r="L1914" i="6"/>
  <c r="L1969" i="6"/>
  <c r="L1984" i="6"/>
  <c r="L1967" i="6"/>
  <c r="L1997" i="6"/>
  <c r="L1933" i="6"/>
  <c r="L1987" i="6"/>
  <c r="L1923" i="6"/>
  <c r="L1970" i="6"/>
  <c r="L1906" i="6"/>
  <c r="L1961" i="6"/>
  <c r="L1892" i="6"/>
  <c r="L1886" i="6"/>
  <c r="L1937" i="6"/>
  <c r="S944" i="6"/>
  <c r="T944" i="6" s="1"/>
  <c r="Q945" i="6" s="1"/>
  <c r="Z403" i="6"/>
  <c r="AD403" i="6" s="1"/>
  <c r="AB403" i="6"/>
  <c r="W403" i="6"/>
  <c r="V404" i="6" s="1"/>
  <c r="AA403" i="6"/>
  <c r="Q404" i="6"/>
  <c r="R404" i="6" s="1"/>
  <c r="AB404" i="6" s="1"/>
  <c r="S270" i="6"/>
  <c r="T270" i="6" s="1"/>
  <c r="L1459" i="3"/>
  <c r="L1441" i="3"/>
  <c r="L1392" i="3"/>
  <c r="L1376" i="3"/>
  <c r="L1407" i="3"/>
  <c r="L1405" i="3"/>
  <c r="L1450" i="3"/>
  <c r="L1462" i="3"/>
  <c r="L1374" i="3"/>
  <c r="L1361" i="3"/>
  <c r="L1417" i="3"/>
  <c r="L1435" i="3"/>
  <c r="L1406" i="3"/>
  <c r="L1419" i="3"/>
  <c r="L1390" i="3"/>
  <c r="L1431" i="3"/>
  <c r="L1367" i="3"/>
  <c r="L1429" i="3"/>
  <c r="L1365" i="3"/>
  <c r="L1412" i="3"/>
  <c r="L1351" i="3"/>
  <c r="L1410" i="3"/>
  <c r="L1349" i="3"/>
  <c r="L1430" i="3"/>
  <c r="L1358" i="3"/>
  <c r="L1363" i="3"/>
  <c r="L1355" i="3"/>
  <c r="L1348" i="3"/>
  <c r="L1452" i="3"/>
  <c r="L1386" i="3"/>
  <c r="L1455" i="3"/>
  <c r="L1369" i="3"/>
  <c r="L1353" i="3"/>
  <c r="L1400" i="3"/>
  <c r="L1414" i="3"/>
  <c r="L1401" i="3"/>
  <c r="L1398" i="3"/>
  <c r="L1385" i="3"/>
  <c r="L1423" i="3"/>
  <c r="L1359" i="3"/>
  <c r="L1421" i="3"/>
  <c r="L1352" i="3"/>
  <c r="L1404" i="3"/>
  <c r="L1466" i="3"/>
  <c r="L1402" i="3"/>
  <c r="L1389" i="3"/>
  <c r="L1424" i="3"/>
  <c r="L1451" i="3"/>
  <c r="L1446" i="3"/>
  <c r="L1379" i="3"/>
  <c r="L1409" i="3"/>
  <c r="L1384" i="3"/>
  <c r="L1393" i="3"/>
  <c r="L1368" i="3"/>
  <c r="L1415" i="3"/>
  <c r="L1354" i="3"/>
  <c r="L1413" i="3"/>
  <c r="L1460" i="3"/>
  <c r="L1396" i="3"/>
  <c r="L1458" i="3"/>
  <c r="L1394" i="3"/>
  <c r="L1388" i="3"/>
  <c r="L1438" i="3"/>
  <c r="L1425" i="3"/>
  <c r="L1377" i="3"/>
  <c r="L1403" i="3"/>
  <c r="L1371" i="3"/>
  <c r="L1350" i="3"/>
  <c r="L1454" i="3"/>
  <c r="L1463" i="3"/>
  <c r="L1399" i="3"/>
  <c r="L1461" i="3"/>
  <c r="L1397" i="3"/>
  <c r="L1444" i="3"/>
  <c r="L1380" i="3"/>
  <c r="L1442" i="3"/>
  <c r="L1378" i="3"/>
  <c r="L1433" i="3"/>
  <c r="L1408" i="3"/>
  <c r="L1464" i="3"/>
  <c r="L1382" i="3"/>
  <c r="L1465" i="3"/>
  <c r="L1449" i="3"/>
  <c r="L1391" i="3"/>
  <c r="L1453" i="3"/>
  <c r="L1436" i="3"/>
  <c r="L1372" i="3"/>
  <c r="L1434" i="3"/>
  <c r="L1370" i="3"/>
  <c r="L1416" i="3"/>
  <c r="L1387" i="3"/>
  <c r="L1443" i="3"/>
  <c r="L1360" i="3"/>
  <c r="L1448" i="3"/>
  <c r="L1457" i="3"/>
  <c r="L1432" i="3"/>
  <c r="L1447" i="3"/>
  <c r="L1383" i="3"/>
  <c r="L1445" i="3"/>
  <c r="L1381" i="3"/>
  <c r="L1428" i="3"/>
  <c r="L1364" i="3"/>
  <c r="L1426" i="3"/>
  <c r="L1362" i="3"/>
  <c r="L1395" i="3"/>
  <c r="L1366" i="3"/>
  <c r="L1422" i="3"/>
  <c r="L1456" i="3"/>
  <c r="L1427" i="3"/>
  <c r="L1440" i="3"/>
  <c r="L1411" i="3"/>
  <c r="L1439" i="3"/>
  <c r="L1375" i="3"/>
  <c r="L1437" i="3"/>
  <c r="L1373" i="3"/>
  <c r="L1420" i="3"/>
  <c r="L1357" i="3"/>
  <c r="L1418" i="3"/>
  <c r="Q137" i="13"/>
  <c r="W136" i="13"/>
  <c r="V137" i="13" s="1"/>
  <c r="AA136" i="13"/>
  <c r="Z136" i="13"/>
  <c r="AD136" i="13" s="1"/>
  <c r="S270" i="11"/>
  <c r="L1226" i="9"/>
  <c r="L1258" i="9"/>
  <c r="L1333" i="9"/>
  <c r="L1221" i="9"/>
  <c r="L1237" i="9"/>
  <c r="L1283" i="9"/>
  <c r="L1290" i="9"/>
  <c r="L1274" i="9"/>
  <c r="L1280" i="9"/>
  <c r="L1306" i="9"/>
  <c r="L1250" i="9"/>
  <c r="L1331" i="9"/>
  <c r="L1292" i="9"/>
  <c r="L1263" i="9"/>
  <c r="L1291" i="9"/>
  <c r="L1245" i="9"/>
  <c r="L1227" i="9"/>
  <c r="L1260" i="9"/>
  <c r="S270" i="9"/>
  <c r="T270" i="9" s="1"/>
  <c r="L1314" i="11"/>
  <c r="L1307" i="11"/>
  <c r="L1300" i="11"/>
  <c r="L1328" i="11"/>
  <c r="L1283" i="11"/>
  <c r="L1320" i="11"/>
  <c r="L1331" i="11"/>
  <c r="AB1079" i="11"/>
  <c r="L1309" i="9"/>
  <c r="L1307" i="9"/>
  <c r="L1238" i="9"/>
  <c r="L1275" i="9"/>
  <c r="L1250" i="11"/>
  <c r="L1315" i="11"/>
  <c r="L1322" i="9"/>
  <c r="L1264" i="11"/>
  <c r="L1277" i="11"/>
  <c r="L1330" i="11"/>
  <c r="AE4" i="13"/>
  <c r="L1235" i="9"/>
  <c r="L1300" i="9"/>
  <c r="L1228" i="9"/>
  <c r="L1252" i="9"/>
  <c r="L1223" i="11"/>
  <c r="L1322" i="11"/>
  <c r="L1319" i="11"/>
  <c r="L1303" i="11"/>
  <c r="L1298" i="11"/>
  <c r="L1251" i="11"/>
  <c r="L1243" i="11"/>
  <c r="L1271" i="11"/>
  <c r="L1256" i="11"/>
  <c r="L1230" i="11"/>
  <c r="L1242" i="11"/>
  <c r="L1238" i="11"/>
  <c r="L1261" i="11"/>
  <c r="L1293" i="11"/>
  <c r="L1272" i="11"/>
  <c r="L1290" i="11"/>
  <c r="L1236" i="11"/>
  <c r="L1226" i="11"/>
  <c r="L1224" i="11"/>
  <c r="L1287" i="11"/>
  <c r="L1225" i="11"/>
  <c r="L1246" i="11"/>
  <c r="L1291" i="11"/>
  <c r="L1229" i="11"/>
  <c r="L1249" i="11"/>
  <c r="L1266" i="11"/>
  <c r="L1281" i="11"/>
  <c r="L1255" i="11"/>
  <c r="L1218" i="11"/>
  <c r="L1326" i="11"/>
  <c r="L1252" i="11"/>
  <c r="L1329" i="11"/>
  <c r="L1276" i="11"/>
  <c r="L1259" i="11"/>
  <c r="L1222" i="11"/>
  <c r="L1234" i="11"/>
  <c r="L1231" i="11"/>
  <c r="L1295" i="11"/>
  <c r="L1233" i="11"/>
  <c r="L1254" i="11"/>
  <c r="L1282" i="11"/>
  <c r="L1215" i="11"/>
  <c r="L1247" i="11"/>
  <c r="L1270" i="11"/>
  <c r="L1269" i="11"/>
  <c r="L1240" i="11"/>
  <c r="L1257" i="11"/>
  <c r="L1260" i="11"/>
  <c r="L1220" i="11"/>
  <c r="L1268" i="11"/>
  <c r="L1299" i="11"/>
  <c r="L1316" i="11"/>
  <c r="L1323" i="11"/>
  <c r="L1273" i="11"/>
  <c r="L1244" i="11"/>
  <c r="L1239" i="11"/>
  <c r="L1219" i="11"/>
  <c r="L1241" i="11"/>
  <c r="L1262" i="11"/>
  <c r="L1274" i="11"/>
  <c r="L1232" i="11"/>
  <c r="L1289" i="11"/>
  <c r="L1304" i="11"/>
  <c r="L1235" i="11"/>
  <c r="L1278" i="11"/>
  <c r="L1333" i="11"/>
  <c r="L1301" i="11"/>
  <c r="L1275" i="11"/>
  <c r="L1309" i="11"/>
  <c r="L1292" i="11"/>
  <c r="L1237" i="11"/>
  <c r="L1285" i="11"/>
  <c r="L1332" i="11"/>
  <c r="L1288" i="11"/>
  <c r="L1216" i="11"/>
  <c r="L1296" i="11"/>
  <c r="L1324" i="11"/>
  <c r="L1321" i="11"/>
  <c r="L1305" i="11"/>
  <c r="L1302" i="11"/>
  <c r="L1253" i="11"/>
  <c r="L1221" i="11"/>
  <c r="L1263" i="11"/>
  <c r="L1248" i="11"/>
  <c r="L1217" i="11"/>
  <c r="L1258" i="11"/>
  <c r="L1265" i="11"/>
  <c r="L1286" i="11"/>
  <c r="L1280" i="11"/>
  <c r="L1294" i="11"/>
  <c r="L1245" i="11"/>
  <c r="L1228" i="11"/>
  <c r="L1279" i="11"/>
  <c r="L1314" i="9"/>
  <c r="L1308" i="9"/>
  <c r="L1225" i="9"/>
  <c r="L1215" i="9"/>
  <c r="L1318" i="11"/>
  <c r="L1297" i="11"/>
  <c r="L1312" i="11"/>
  <c r="L1289" i="9"/>
  <c r="L1267" i="9"/>
  <c r="L1330" i="9"/>
  <c r="L1325" i="11"/>
  <c r="L1311" i="11"/>
  <c r="L1313" i="11"/>
  <c r="L1284" i="9"/>
  <c r="L1302" i="9"/>
  <c r="L1301" i="9"/>
  <c r="L1317" i="11"/>
  <c r="L1227" i="11"/>
  <c r="L1267" i="11"/>
  <c r="L1284" i="11"/>
  <c r="L1308" i="11"/>
  <c r="L1251" i="9"/>
  <c r="L1266" i="9"/>
  <c r="L1269" i="9"/>
  <c r="L1316" i="9"/>
  <c r="L1327" i="11"/>
  <c r="L1310" i="11"/>
  <c r="L1277" i="9"/>
  <c r="L1244" i="9"/>
  <c r="S1750" i="11"/>
  <c r="T1750" i="11" s="1"/>
  <c r="Y1750" i="11" s="1"/>
  <c r="T1079" i="11"/>
  <c r="AA1079" i="11" s="1"/>
  <c r="L1293" i="9"/>
  <c r="S1347" i="11"/>
  <c r="L1325" i="9"/>
  <c r="L1242" i="9"/>
  <c r="L1223" i="9"/>
  <c r="L1243" i="9"/>
  <c r="L1287" i="9"/>
  <c r="L1288" i="9"/>
  <c r="L1273" i="9"/>
  <c r="L1270" i="9"/>
  <c r="L1216" i="9"/>
  <c r="L1295" i="9"/>
  <c r="L1296" i="9"/>
  <c r="L1281" i="9"/>
  <c r="L1278" i="9"/>
  <c r="L1261" i="9"/>
  <c r="L1324" i="9"/>
  <c r="L1303" i="9"/>
  <c r="L1304" i="9"/>
  <c r="L1297" i="9"/>
  <c r="L1286" i="9"/>
  <c r="L1298" i="9"/>
  <c r="L1312" i="9"/>
  <c r="L1305" i="9"/>
  <c r="L1332" i="9"/>
  <c r="L1311" i="9"/>
  <c r="L1294" i="9"/>
  <c r="L1268" i="9"/>
  <c r="L1218" i="9"/>
  <c r="L1319" i="9"/>
  <c r="L1320" i="9"/>
  <c r="L1313" i="9"/>
  <c r="L1310" i="9"/>
  <c r="L1285" i="9"/>
  <c r="L1299" i="9"/>
  <c r="L1224" i="9"/>
  <c r="L1219" i="9"/>
  <c r="L1328" i="9"/>
  <c r="L1321" i="9"/>
  <c r="L1318" i="9"/>
  <c r="L1276" i="9"/>
  <c r="L1323" i="9"/>
  <c r="L1231" i="9"/>
  <c r="L1232" i="9"/>
  <c r="L1220" i="9"/>
  <c r="L1329" i="9"/>
  <c r="L1326" i="9"/>
  <c r="L1255" i="9"/>
  <c r="L1256" i="9"/>
  <c r="L1249" i="9"/>
  <c r="L1246" i="9"/>
  <c r="L1234" i="9"/>
  <c r="L1262" i="9"/>
  <c r="L1315" i="9"/>
  <c r="L1239" i="9"/>
  <c r="L1240" i="9"/>
  <c r="L1233" i="9"/>
  <c r="L1217" i="9"/>
  <c r="L1259" i="9"/>
  <c r="L1271" i="9"/>
  <c r="L1264" i="9"/>
  <c r="L1257" i="9"/>
  <c r="L1254" i="9"/>
  <c r="L1282" i="9"/>
  <c r="L1247" i="9"/>
  <c r="L1248" i="9"/>
  <c r="L1241" i="9"/>
  <c r="L1230" i="9"/>
  <c r="L1229" i="9"/>
  <c r="L1236" i="9"/>
  <c r="L1279" i="9"/>
  <c r="L1272" i="9"/>
  <c r="L1265" i="9"/>
  <c r="L1222" i="9"/>
  <c r="L1253" i="9"/>
  <c r="L1327" i="9"/>
  <c r="L726" i="11"/>
  <c r="L791" i="11"/>
  <c r="L774" i="11"/>
  <c r="L766" i="11"/>
  <c r="L696" i="11"/>
  <c r="L752" i="11"/>
  <c r="L783" i="11"/>
  <c r="L687" i="11"/>
  <c r="L743" i="11"/>
  <c r="L776" i="11"/>
  <c r="L784" i="11"/>
  <c r="L736" i="11"/>
  <c r="L712" i="11"/>
  <c r="L734" i="11"/>
  <c r="L704" i="11"/>
  <c r="L767" i="11"/>
  <c r="L750" i="11"/>
  <c r="L720" i="11"/>
  <c r="L735" i="11"/>
  <c r="L768" i="11"/>
  <c r="L792" i="11"/>
  <c r="L691" i="11"/>
  <c r="L755" i="11"/>
  <c r="L700" i="11"/>
  <c r="L764" i="11"/>
  <c r="L701" i="11"/>
  <c r="L765" i="11"/>
  <c r="L706" i="11"/>
  <c r="L770" i="11"/>
  <c r="L721" i="11"/>
  <c r="L688" i="11"/>
  <c r="L727" i="11"/>
  <c r="L759" i="11"/>
  <c r="L699" i="11"/>
  <c r="L763" i="11"/>
  <c r="L708" i="11"/>
  <c r="L772" i="11"/>
  <c r="L709" i="11"/>
  <c r="L773" i="11"/>
  <c r="L714" i="11"/>
  <c r="L778" i="11"/>
  <c r="L729" i="11"/>
  <c r="L676" i="11"/>
  <c r="L711" i="11"/>
  <c r="L744" i="11"/>
  <c r="L719" i="11"/>
  <c r="L678" i="11"/>
  <c r="L747" i="11"/>
  <c r="L692" i="11"/>
  <c r="L756" i="11"/>
  <c r="L693" i="11"/>
  <c r="L757" i="11"/>
  <c r="L698" i="11"/>
  <c r="L762" i="11"/>
  <c r="L713" i="11"/>
  <c r="L777" i="11"/>
  <c r="L718" i="11"/>
  <c r="L675" i="11"/>
  <c r="L707" i="11"/>
  <c r="L679" i="11"/>
  <c r="L788" i="11"/>
  <c r="L749" i="11"/>
  <c r="L738" i="11"/>
  <c r="L737" i="11"/>
  <c r="L702" i="11"/>
  <c r="L758" i="11"/>
  <c r="L742" i="11"/>
  <c r="L715" i="11"/>
  <c r="L674" i="11"/>
  <c r="L781" i="11"/>
  <c r="L746" i="11"/>
  <c r="L745" i="11"/>
  <c r="L710" i="11"/>
  <c r="L731" i="11"/>
  <c r="L724" i="11"/>
  <c r="L685" i="11"/>
  <c r="L677" i="11"/>
  <c r="L786" i="11"/>
  <c r="L761" i="11"/>
  <c r="L703" i="11"/>
  <c r="L739" i="11"/>
  <c r="L790" i="11"/>
  <c r="L728" i="11"/>
  <c r="L771" i="11"/>
  <c r="L740" i="11"/>
  <c r="L690" i="11"/>
  <c r="L689" i="11"/>
  <c r="L682" i="11"/>
  <c r="L695" i="11"/>
  <c r="L775" i="11"/>
  <c r="L733" i="11"/>
  <c r="L686" i="11"/>
  <c r="L684" i="11"/>
  <c r="L732" i="11"/>
  <c r="L769" i="11"/>
  <c r="L779" i="11"/>
  <c r="L697" i="11"/>
  <c r="L723" i="11"/>
  <c r="L716" i="11"/>
  <c r="L680" i="11"/>
  <c r="L789" i="11"/>
  <c r="L754" i="11"/>
  <c r="L753" i="11"/>
  <c r="L683" i="11"/>
  <c r="L681" i="11"/>
  <c r="L782" i="11"/>
  <c r="L725" i="11"/>
  <c r="L785" i="11"/>
  <c r="L748" i="11"/>
  <c r="L722" i="11"/>
  <c r="L751" i="11"/>
  <c r="L787" i="11"/>
  <c r="L780" i="11"/>
  <c r="L741" i="11"/>
  <c r="L730" i="11"/>
  <c r="L705" i="11"/>
  <c r="L694" i="11"/>
  <c r="L760" i="11"/>
  <c r="L717" i="11"/>
  <c r="L868" i="3"/>
  <c r="L912" i="3"/>
  <c r="L860" i="3"/>
  <c r="L830" i="3"/>
  <c r="L894" i="3"/>
  <c r="L839" i="3"/>
  <c r="L903" i="3"/>
  <c r="L856" i="3"/>
  <c r="L825" i="3"/>
  <c r="L889" i="3"/>
  <c r="L850" i="3"/>
  <c r="L814" i="3"/>
  <c r="L875" i="3"/>
  <c r="L845" i="3"/>
  <c r="L909" i="3"/>
  <c r="L900" i="3"/>
  <c r="L852" i="3"/>
  <c r="L924" i="3"/>
  <c r="L838" i="3"/>
  <c r="L902" i="3"/>
  <c r="L847" i="3"/>
  <c r="L911" i="3"/>
  <c r="L864" i="3"/>
  <c r="L833" i="3"/>
  <c r="L897" i="3"/>
  <c r="L858" i="3"/>
  <c r="L819" i="3"/>
  <c r="L883" i="3"/>
  <c r="L853" i="3"/>
  <c r="L917" i="3"/>
  <c r="L884" i="3"/>
  <c r="L892" i="3"/>
  <c r="L913" i="3"/>
  <c r="L920" i="3"/>
  <c r="L854" i="3"/>
  <c r="L918" i="3"/>
  <c r="L863" i="3"/>
  <c r="L811" i="3"/>
  <c r="L880" i="3"/>
  <c r="L849" i="3"/>
  <c r="L813" i="3"/>
  <c r="L874" i="3"/>
  <c r="L835" i="3"/>
  <c r="L808" i="3"/>
  <c r="L869" i="3"/>
  <c r="L828" i="3"/>
  <c r="L876" i="3"/>
  <c r="L904" i="3"/>
  <c r="L809" i="3"/>
  <c r="L878" i="3"/>
  <c r="L823" i="3"/>
  <c r="L887" i="3"/>
  <c r="L840" i="3"/>
  <c r="L812" i="3"/>
  <c r="L873" i="3"/>
  <c r="L834" i="3"/>
  <c r="L898" i="3"/>
  <c r="L859" i="3"/>
  <c r="L829" i="3"/>
  <c r="L893" i="3"/>
  <c r="L916" i="3"/>
  <c r="L922" i="3"/>
  <c r="L910" i="3"/>
  <c r="L919" i="3"/>
  <c r="L841" i="3"/>
  <c r="L866" i="3"/>
  <c r="L891" i="3"/>
  <c r="L925" i="3"/>
  <c r="L905" i="3"/>
  <c r="L908" i="3"/>
  <c r="L810" i="3"/>
  <c r="L824" i="3"/>
  <c r="L857" i="3"/>
  <c r="L882" i="3"/>
  <c r="L815" i="3"/>
  <c r="L899" i="3"/>
  <c r="L836" i="3"/>
  <c r="L816" i="3"/>
  <c r="L832" i="3"/>
  <c r="L865" i="3"/>
  <c r="L890" i="3"/>
  <c r="L821" i="3"/>
  <c r="L914" i="3"/>
  <c r="L915" i="3"/>
  <c r="L923" i="3"/>
  <c r="L862" i="3"/>
  <c r="L871" i="3"/>
  <c r="L888" i="3"/>
  <c r="L818" i="3"/>
  <c r="L843" i="3"/>
  <c r="L877" i="3"/>
  <c r="L921" i="3"/>
  <c r="L844" i="3"/>
  <c r="L886" i="3"/>
  <c r="L895" i="3"/>
  <c r="L817" i="3"/>
  <c r="L842" i="3"/>
  <c r="L867" i="3"/>
  <c r="L901" i="3"/>
  <c r="L820" i="3"/>
  <c r="L822" i="3"/>
  <c r="L896" i="3"/>
  <c r="L861" i="3"/>
  <c r="L846" i="3"/>
  <c r="L881" i="3"/>
  <c r="L885" i="3"/>
  <c r="L870" i="3"/>
  <c r="L807" i="3"/>
  <c r="L831" i="3"/>
  <c r="L826" i="3"/>
  <c r="L855" i="3"/>
  <c r="L906" i="3"/>
  <c r="L879" i="3"/>
  <c r="L827" i="3"/>
  <c r="L907" i="3"/>
  <c r="L848" i="3"/>
  <c r="L851" i="3"/>
  <c r="L872" i="3"/>
  <c r="L837" i="3"/>
  <c r="L1625" i="9"/>
  <c r="L1671" i="9"/>
  <c r="L1678" i="9"/>
  <c r="L1726" i="9"/>
  <c r="L1721" i="9"/>
  <c r="L1727" i="9"/>
  <c r="L1703" i="9"/>
  <c r="L1672" i="9"/>
  <c r="L1621" i="9"/>
  <c r="L1690" i="9"/>
  <c r="L1635" i="9"/>
  <c r="L1699" i="9"/>
  <c r="L1636" i="9"/>
  <c r="L1700" i="9"/>
  <c r="L1645" i="9"/>
  <c r="L1709" i="9"/>
  <c r="L1638" i="9"/>
  <c r="L1665" i="9"/>
  <c r="L1712" i="9"/>
  <c r="L1719" i="9"/>
  <c r="L1713" i="9"/>
  <c r="L1697" i="9"/>
  <c r="L1670" i="9"/>
  <c r="L1680" i="9"/>
  <c r="L1649" i="9"/>
  <c r="L1710" i="9"/>
  <c r="L1681" i="9"/>
  <c r="L1711" i="9"/>
  <c r="L1695" i="9"/>
  <c r="L1641" i="9"/>
  <c r="L1630" i="9"/>
  <c r="L1673" i="9"/>
  <c r="L1632" i="9"/>
  <c r="L1688" i="9"/>
  <c r="L1679" i="9"/>
  <c r="L1689" i="9"/>
  <c r="L1664" i="9"/>
  <c r="L1639" i="9"/>
  <c r="L1650" i="9"/>
  <c r="L1714" i="9"/>
  <c r="L1659" i="9"/>
  <c r="L1723" i="9"/>
  <c r="L1660" i="9"/>
  <c r="L1724" i="9"/>
  <c r="L1669" i="9"/>
  <c r="L1702" i="9"/>
  <c r="L1720" i="9"/>
  <c r="L1640" i="9"/>
  <c r="L1686" i="9"/>
  <c r="L1648" i="9"/>
  <c r="L1687" i="9"/>
  <c r="L1662" i="9"/>
  <c r="L1696" i="9"/>
  <c r="L1647" i="9"/>
  <c r="L1734" i="9"/>
  <c r="L1655" i="9"/>
  <c r="L1735" i="9"/>
  <c r="L1654" i="9"/>
  <c r="L1631" i="9"/>
  <c r="L1718" i="9"/>
  <c r="L1694" i="9"/>
  <c r="L1728" i="9"/>
  <c r="L1620" i="9"/>
  <c r="L1729" i="9"/>
  <c r="L1705" i="9"/>
  <c r="L1619" i="9"/>
  <c r="L1663" i="9"/>
  <c r="L1666" i="9"/>
  <c r="L1627" i="9"/>
  <c r="L1715" i="9"/>
  <c r="L1676" i="9"/>
  <c r="L1637" i="9"/>
  <c r="L1725" i="9"/>
  <c r="L1682" i="9"/>
  <c r="L1617" i="9"/>
  <c r="L1661" i="9"/>
  <c r="L1626" i="9"/>
  <c r="L1674" i="9"/>
  <c r="L1643" i="9"/>
  <c r="L1731" i="9"/>
  <c r="L1684" i="9"/>
  <c r="L1653" i="9"/>
  <c r="L1733" i="9"/>
  <c r="L1651" i="9"/>
  <c r="L1692" i="9"/>
  <c r="L1618" i="9"/>
  <c r="L1657" i="9"/>
  <c r="L1646" i="9"/>
  <c r="L1656" i="9"/>
  <c r="L1633" i="9"/>
  <c r="L1634" i="9"/>
  <c r="L1722" i="9"/>
  <c r="L1683" i="9"/>
  <c r="L1644" i="9"/>
  <c r="L1732" i="9"/>
  <c r="L1693" i="9"/>
  <c r="L1704" i="9"/>
  <c r="L1658" i="9"/>
  <c r="L1622" i="9"/>
  <c r="L1707" i="9"/>
  <c r="L1668" i="9"/>
  <c r="L1629" i="9"/>
  <c r="L1717" i="9"/>
  <c r="L1667" i="9"/>
  <c r="L1624" i="9"/>
  <c r="L1701" i="9"/>
  <c r="L1675" i="9"/>
  <c r="L1677" i="9"/>
  <c r="L1623" i="9"/>
  <c r="L1691" i="9"/>
  <c r="L1685" i="9"/>
  <c r="L1642" i="9"/>
  <c r="L1628" i="9"/>
  <c r="L1698" i="9"/>
  <c r="L1652" i="9"/>
  <c r="L1706" i="9"/>
  <c r="L1708" i="9"/>
  <c r="L1730" i="9"/>
  <c r="L1716" i="9"/>
  <c r="L1642" i="6"/>
  <c r="L1662" i="6"/>
  <c r="L1681" i="6"/>
  <c r="L1633" i="6"/>
  <c r="L1663" i="6"/>
  <c r="L1727" i="6"/>
  <c r="L1672" i="6"/>
  <c r="L1617" i="6"/>
  <c r="L1676" i="6"/>
  <c r="L1734" i="6"/>
  <c r="L1682" i="6"/>
  <c r="L1629" i="6"/>
  <c r="L1690" i="6"/>
  <c r="L1667" i="6"/>
  <c r="L1622" i="6"/>
  <c r="L1627" i="6"/>
  <c r="L1726" i="6"/>
  <c r="L1675" i="6"/>
  <c r="L1729" i="6"/>
  <c r="L1706" i="6"/>
  <c r="L1625" i="6"/>
  <c r="L1687" i="6"/>
  <c r="L1632" i="6"/>
  <c r="L1696" i="6"/>
  <c r="L1636" i="6"/>
  <c r="L1700" i="6"/>
  <c r="L1683" i="6"/>
  <c r="L1714" i="6"/>
  <c r="L1661" i="6"/>
  <c r="L1678" i="6"/>
  <c r="L1620" i="6"/>
  <c r="L1718" i="6"/>
  <c r="L1677" i="6"/>
  <c r="L1634" i="6"/>
  <c r="L1694" i="6"/>
  <c r="L1713" i="6"/>
  <c r="L1665" i="6"/>
  <c r="L1707" i="6"/>
  <c r="L1643" i="6"/>
  <c r="L1685" i="6"/>
  <c r="L1647" i="6"/>
  <c r="L1711" i="6"/>
  <c r="L1656" i="6"/>
  <c r="L1720" i="6"/>
  <c r="L1660" i="6"/>
  <c r="L1724" i="6"/>
  <c r="L1641" i="6"/>
  <c r="L1693" i="6"/>
  <c r="L1701" i="6"/>
  <c r="L1621" i="6"/>
  <c r="L1699" i="6"/>
  <c r="L1697" i="6"/>
  <c r="L1679" i="6"/>
  <c r="L1664" i="6"/>
  <c r="L1644" i="6"/>
  <c r="L1638" i="6"/>
  <c r="L1731" i="6"/>
  <c r="L1645" i="6"/>
  <c r="L1717" i="6"/>
  <c r="L1695" i="6"/>
  <c r="L1680" i="6"/>
  <c r="L1652" i="6"/>
  <c r="L1715" i="6"/>
  <c r="L1702" i="6"/>
  <c r="L1722" i="6"/>
  <c r="L1637" i="6"/>
  <c r="L1721" i="6"/>
  <c r="L1686" i="6"/>
  <c r="L1649" i="6"/>
  <c r="L1703" i="6"/>
  <c r="L1688" i="6"/>
  <c r="L1668" i="6"/>
  <c r="L1705" i="6"/>
  <c r="L1624" i="6"/>
  <c r="L1669" i="6"/>
  <c r="L1689" i="6"/>
  <c r="L1730" i="6"/>
  <c r="L1674" i="6"/>
  <c r="L1691" i="6"/>
  <c r="L1653" i="6"/>
  <c r="L1723" i="6"/>
  <c r="L1639" i="6"/>
  <c r="L1619" i="6"/>
  <c r="L1728" i="6"/>
  <c r="L1708" i="6"/>
  <c r="L1709" i="6"/>
  <c r="L1630" i="6"/>
  <c r="L1659" i="6"/>
  <c r="L1671" i="6"/>
  <c r="L1648" i="6"/>
  <c r="L1628" i="6"/>
  <c r="L1732" i="6"/>
  <c r="L1733" i="6"/>
  <c r="L1646" i="6"/>
  <c r="L1698" i="6"/>
  <c r="L1640" i="6"/>
  <c r="L1673" i="6"/>
  <c r="L1670" i="6"/>
  <c r="L1626" i="6"/>
  <c r="L1623" i="6"/>
  <c r="L1725" i="6"/>
  <c r="L1658" i="6"/>
  <c r="L1704" i="6"/>
  <c r="L1651" i="6"/>
  <c r="L1712" i="6"/>
  <c r="L1650" i="6"/>
  <c r="L1666" i="6"/>
  <c r="L1618" i="6"/>
  <c r="L1631" i="6"/>
  <c r="L1684" i="6"/>
  <c r="L1710" i="6"/>
  <c r="L1654" i="6"/>
  <c r="L1655" i="6"/>
  <c r="L1692" i="6"/>
  <c r="L1657" i="6"/>
  <c r="L1719" i="6"/>
  <c r="L1716" i="6"/>
  <c r="L1635" i="6"/>
  <c r="L1735" i="6"/>
  <c r="L821" i="9"/>
  <c r="L862" i="9"/>
  <c r="L863" i="9"/>
  <c r="L871" i="9"/>
  <c r="L917" i="9"/>
  <c r="L892" i="9"/>
  <c r="L869" i="9"/>
  <c r="L870" i="9"/>
  <c r="L886" i="9"/>
  <c r="L900" i="9"/>
  <c r="L895" i="9"/>
  <c r="L854" i="9"/>
  <c r="L847" i="9"/>
  <c r="L887" i="9"/>
  <c r="L846" i="9"/>
  <c r="L839" i="9"/>
  <c r="L845" i="9"/>
  <c r="L853" i="9"/>
  <c r="L884" i="9"/>
  <c r="L879" i="9"/>
  <c r="L830" i="9"/>
  <c r="L838" i="9"/>
  <c r="L878" i="9"/>
  <c r="L925" i="9"/>
  <c r="L841" i="9"/>
  <c r="L905" i="9"/>
  <c r="L842" i="9"/>
  <c r="L906" i="9"/>
  <c r="L851" i="9"/>
  <c r="L915" i="9"/>
  <c r="L864" i="9"/>
  <c r="L877" i="9"/>
  <c r="L911" i="9"/>
  <c r="L893" i="9"/>
  <c r="L810" i="9"/>
  <c r="L829" i="9"/>
  <c r="L855" i="9"/>
  <c r="L849" i="9"/>
  <c r="L913" i="9"/>
  <c r="L850" i="9"/>
  <c r="L914" i="9"/>
  <c r="L859" i="9"/>
  <c r="L923" i="9"/>
  <c r="L872" i="9"/>
  <c r="L894" i="9"/>
  <c r="L816" i="9"/>
  <c r="L910" i="9"/>
  <c r="L809" i="9"/>
  <c r="L831" i="9"/>
  <c r="L837" i="9"/>
  <c r="L822" i="9"/>
  <c r="L817" i="9"/>
  <c r="L881" i="9"/>
  <c r="L818" i="9"/>
  <c r="L882" i="9"/>
  <c r="L833" i="9"/>
  <c r="L897" i="9"/>
  <c r="L834" i="9"/>
  <c r="L898" i="9"/>
  <c r="L843" i="9"/>
  <c r="L907" i="9"/>
  <c r="L856" i="9"/>
  <c r="L920" i="9"/>
  <c r="L902" i="9"/>
  <c r="L868" i="9"/>
  <c r="L918" i="9"/>
  <c r="L873" i="9"/>
  <c r="L874" i="9"/>
  <c r="L875" i="9"/>
  <c r="L848" i="9"/>
  <c r="L924" i="9"/>
  <c r="L919" i="9"/>
  <c r="L807" i="9"/>
  <c r="L814" i="9"/>
  <c r="L896" i="9"/>
  <c r="L828" i="9"/>
  <c r="L876" i="9"/>
  <c r="L812" i="9"/>
  <c r="L813" i="9"/>
  <c r="L819" i="9"/>
  <c r="L811" i="9"/>
  <c r="L904" i="9"/>
  <c r="L836" i="9"/>
  <c r="L901" i="9"/>
  <c r="L889" i="9"/>
  <c r="L890" i="9"/>
  <c r="L883" i="9"/>
  <c r="L880" i="9"/>
  <c r="L820" i="9"/>
  <c r="L815" i="9"/>
  <c r="L861" i="9"/>
  <c r="L844" i="9"/>
  <c r="L921" i="9"/>
  <c r="L922" i="9"/>
  <c r="L891" i="9"/>
  <c r="L888" i="9"/>
  <c r="L885" i="9"/>
  <c r="L823" i="9"/>
  <c r="L899" i="9"/>
  <c r="L825" i="9"/>
  <c r="L826" i="9"/>
  <c r="L827" i="9"/>
  <c r="L824" i="9"/>
  <c r="L912" i="9"/>
  <c r="L857" i="9"/>
  <c r="L858" i="9"/>
  <c r="L835" i="9"/>
  <c r="L832" i="9"/>
  <c r="L903" i="9"/>
  <c r="L852" i="9"/>
  <c r="L909" i="9"/>
  <c r="L808" i="9"/>
  <c r="L865" i="9"/>
  <c r="L866" i="9"/>
  <c r="L867" i="9"/>
  <c r="L840" i="9"/>
  <c r="L916" i="9"/>
  <c r="L860" i="9"/>
  <c r="L908" i="9"/>
  <c r="L1780" i="9"/>
  <c r="L1814" i="9"/>
  <c r="L1789" i="9"/>
  <c r="L1830" i="9"/>
  <c r="L1779" i="9"/>
  <c r="L1835" i="9"/>
  <c r="L1853" i="9"/>
  <c r="L1829" i="9"/>
  <c r="L1804" i="9"/>
  <c r="L1771" i="9"/>
  <c r="L1759" i="9"/>
  <c r="L1827" i="9"/>
  <c r="L1851" i="9"/>
  <c r="L1837" i="9"/>
  <c r="L1843" i="9"/>
  <c r="L1846" i="9"/>
  <c r="L1868" i="9"/>
  <c r="L1796" i="9"/>
  <c r="L1822" i="9"/>
  <c r="L1774" i="9"/>
  <c r="L1806" i="9"/>
  <c r="L1819" i="9"/>
  <c r="L1862" i="9"/>
  <c r="L1764" i="9"/>
  <c r="L1765" i="9"/>
  <c r="L1812" i="9"/>
  <c r="L1758" i="9"/>
  <c r="L1813" i="9"/>
  <c r="L1860" i="9"/>
  <c r="L1787" i="9"/>
  <c r="L1844" i="9"/>
  <c r="L1805" i="9"/>
  <c r="L1852" i="9"/>
  <c r="L1861" i="9"/>
  <c r="L1772" i="9"/>
  <c r="L1798" i="9"/>
  <c r="L1838" i="9"/>
  <c r="L1788" i="9"/>
  <c r="L1821" i="9"/>
  <c r="L1859" i="9"/>
  <c r="L1845" i="9"/>
  <c r="L1773" i="9"/>
  <c r="L1797" i="9"/>
  <c r="L1760" i="9"/>
  <c r="L1823" i="9"/>
  <c r="L1776" i="9"/>
  <c r="L1840" i="9"/>
  <c r="L1785" i="9"/>
  <c r="L1849" i="9"/>
  <c r="L1786" i="9"/>
  <c r="L1850" i="9"/>
  <c r="L1781" i="9"/>
  <c r="L1828" i="9"/>
  <c r="L1839" i="9"/>
  <c r="L1767" i="9"/>
  <c r="L1831" i="9"/>
  <c r="L1784" i="9"/>
  <c r="L1848" i="9"/>
  <c r="L1793" i="9"/>
  <c r="L1857" i="9"/>
  <c r="L1794" i="9"/>
  <c r="L1858" i="9"/>
  <c r="L1753" i="9"/>
  <c r="L1775" i="9"/>
  <c r="L1856" i="9"/>
  <c r="L1865" i="9"/>
  <c r="L1766" i="9"/>
  <c r="L1763" i="9"/>
  <c r="L1811" i="9"/>
  <c r="L1854" i="9"/>
  <c r="L1795" i="9"/>
  <c r="L1799" i="9"/>
  <c r="L1863" i="9"/>
  <c r="L1816" i="9"/>
  <c r="L1761" i="9"/>
  <c r="L1825" i="9"/>
  <c r="L1762" i="9"/>
  <c r="L1826" i="9"/>
  <c r="L1803" i="9"/>
  <c r="L1867" i="9"/>
  <c r="L1782" i="9"/>
  <c r="L1754" i="9"/>
  <c r="L1815" i="9"/>
  <c r="L1768" i="9"/>
  <c r="L1832" i="9"/>
  <c r="L1777" i="9"/>
  <c r="L1841" i="9"/>
  <c r="L1778" i="9"/>
  <c r="L1842" i="9"/>
  <c r="L1790" i="9"/>
  <c r="L1792" i="9"/>
  <c r="L1807" i="9"/>
  <c r="L1756" i="9"/>
  <c r="L1770" i="9"/>
  <c r="L1755" i="9"/>
  <c r="L1818" i="9"/>
  <c r="L1752" i="9"/>
  <c r="L1847" i="9"/>
  <c r="L1769" i="9"/>
  <c r="L1802" i="9"/>
  <c r="L1869" i="9"/>
  <c r="L1855" i="9"/>
  <c r="L1801" i="9"/>
  <c r="L1810" i="9"/>
  <c r="L1809" i="9"/>
  <c r="L1800" i="9"/>
  <c r="L1817" i="9"/>
  <c r="L1834" i="9"/>
  <c r="L1808" i="9"/>
  <c r="L1833" i="9"/>
  <c r="L1866" i="9"/>
  <c r="L1836" i="9"/>
  <c r="L1820" i="9"/>
  <c r="L1783" i="9"/>
  <c r="L1824" i="9"/>
  <c r="L1751" i="9"/>
  <c r="L1791" i="9"/>
  <c r="L1864" i="9"/>
  <c r="L1757" i="9"/>
  <c r="L1895" i="11"/>
  <c r="L1971" i="11"/>
  <c r="L1974" i="11"/>
  <c r="L1990" i="11"/>
  <c r="L1955" i="11"/>
  <c r="L1973" i="11"/>
  <c r="L1972" i="11"/>
  <c r="L1988" i="11"/>
  <c r="L1926" i="11"/>
  <c r="L1979" i="11"/>
  <c r="L1970" i="11"/>
  <c r="L1947" i="11"/>
  <c r="L1924" i="11"/>
  <c r="L1977" i="11"/>
  <c r="L1963" i="11"/>
  <c r="L1939" i="11"/>
  <c r="L2002" i="11"/>
  <c r="L1925" i="11"/>
  <c r="L1941" i="11"/>
  <c r="L1933" i="11"/>
  <c r="L1993" i="11"/>
  <c r="L2004" i="11"/>
  <c r="L1900" i="11"/>
  <c r="L1916" i="11"/>
  <c r="L1934" i="11"/>
  <c r="L1997" i="11"/>
  <c r="L1942" i="11"/>
  <c r="L1981" i="11"/>
  <c r="L1917" i="11"/>
  <c r="L1995" i="11"/>
  <c r="L1950" i="11"/>
  <c r="L1986" i="11"/>
  <c r="L1964" i="11"/>
  <c r="L1899" i="11"/>
  <c r="L1904" i="11"/>
  <c r="L1968" i="11"/>
  <c r="L1905" i="11"/>
  <c r="L1969" i="11"/>
  <c r="L1946" i="11"/>
  <c r="L1935" i="11"/>
  <c r="L1999" i="11"/>
  <c r="L1987" i="11"/>
  <c r="L1994" i="11"/>
  <c r="L1889" i="11"/>
  <c r="L1996" i="11"/>
  <c r="L1912" i="11"/>
  <c r="L1976" i="11"/>
  <c r="L1913" i="11"/>
  <c r="L1893" i="11"/>
  <c r="L1954" i="11"/>
  <c r="L1943" i="11"/>
  <c r="L1888" i="11"/>
  <c r="L1998" i="11"/>
  <c r="L1887" i="11"/>
  <c r="L1894" i="11"/>
  <c r="L1896" i="11"/>
  <c r="L1960" i="11"/>
  <c r="L1897" i="11"/>
  <c r="L1961" i="11"/>
  <c r="L1938" i="11"/>
  <c r="L1927" i="11"/>
  <c r="L1991" i="11"/>
  <c r="L1982" i="11"/>
  <c r="L1978" i="11"/>
  <c r="L2001" i="11"/>
  <c r="L1989" i="11"/>
  <c r="L1891" i="11"/>
  <c r="L2000" i="11"/>
  <c r="L1898" i="11"/>
  <c r="L1911" i="11"/>
  <c r="L1915" i="11"/>
  <c r="L1948" i="11"/>
  <c r="L1949" i="11"/>
  <c r="L1908" i="11"/>
  <c r="L1936" i="11"/>
  <c r="L1922" i="11"/>
  <c r="L1959" i="11"/>
  <c r="L1966" i="11"/>
  <c r="L1931" i="11"/>
  <c r="L1929" i="11"/>
  <c r="L1967" i="11"/>
  <c r="L1962" i="11"/>
  <c r="L1901" i="11"/>
  <c r="L1985" i="11"/>
  <c r="L1984" i="11"/>
  <c r="L1983" i="11"/>
  <c r="L1910" i="11"/>
  <c r="L1907" i="11"/>
  <c r="L1920" i="11"/>
  <c r="L1886" i="11"/>
  <c r="L1906" i="11"/>
  <c r="L1919" i="11"/>
  <c r="L1940" i="11"/>
  <c r="L1909" i="11"/>
  <c r="L1958" i="11"/>
  <c r="L1921" i="11"/>
  <c r="L1930" i="11"/>
  <c r="L2003" i="11"/>
  <c r="L1956" i="11"/>
  <c r="L1952" i="11"/>
  <c r="L1890" i="11"/>
  <c r="L1928" i="11"/>
  <c r="L1892" i="11"/>
  <c r="L1914" i="11"/>
  <c r="L1951" i="11"/>
  <c r="L1957" i="11"/>
  <c r="L1918" i="11"/>
  <c r="L1980" i="11"/>
  <c r="L1937" i="11"/>
  <c r="L1945" i="11"/>
  <c r="L1975" i="11"/>
  <c r="L1992" i="11"/>
  <c r="L1953" i="11"/>
  <c r="L1903" i="11"/>
  <c r="L1902" i="11"/>
  <c r="L1923" i="11"/>
  <c r="L1932" i="11"/>
  <c r="L1944" i="11"/>
  <c r="L1965" i="11"/>
  <c r="L543" i="6"/>
  <c r="L637" i="6"/>
  <c r="L583" i="6"/>
  <c r="L563" i="6"/>
  <c r="L571" i="6"/>
  <c r="L589" i="6"/>
  <c r="L566" i="6"/>
  <c r="L574" i="6"/>
  <c r="L582" i="6"/>
  <c r="L550" i="6"/>
  <c r="L635" i="6"/>
  <c r="L653" i="6"/>
  <c r="L655" i="6"/>
  <c r="L629" i="6"/>
  <c r="L587" i="6"/>
  <c r="L549" i="6"/>
  <c r="L551" i="6"/>
  <c r="L548" i="6"/>
  <c r="L634" i="6"/>
  <c r="L570" i="6"/>
  <c r="L625" i="6"/>
  <c r="L561" i="6"/>
  <c r="L545" i="6"/>
  <c r="L628" i="6"/>
  <c r="L564" i="6"/>
  <c r="L557" i="6"/>
  <c r="L613" i="6"/>
  <c r="L651" i="6"/>
  <c r="L621" i="6"/>
  <c r="L627" i="6"/>
  <c r="L558" i="6"/>
  <c r="L654" i="6"/>
  <c r="L646" i="6"/>
  <c r="L552" i="6"/>
  <c r="L542" i="6"/>
  <c r="L626" i="6"/>
  <c r="L562" i="6"/>
  <c r="L617" i="6"/>
  <c r="L553" i="6"/>
  <c r="L539" i="6"/>
  <c r="L620" i="6"/>
  <c r="L556" i="6"/>
  <c r="L639" i="6"/>
  <c r="L611" i="6"/>
  <c r="L647" i="6"/>
  <c r="L619" i="6"/>
  <c r="L575" i="6"/>
  <c r="L546" i="6"/>
  <c r="L648" i="6"/>
  <c r="L638" i="6"/>
  <c r="L592" i="6"/>
  <c r="L618" i="6"/>
  <c r="L554" i="6"/>
  <c r="L609" i="6"/>
  <c r="L547" i="6"/>
  <c r="L612" i="6"/>
  <c r="L645" i="6"/>
  <c r="L590" i="6"/>
  <c r="L615" i="6"/>
  <c r="L567" i="6"/>
  <c r="L607" i="6"/>
  <c r="L656" i="6"/>
  <c r="L640" i="6"/>
  <c r="L630" i="6"/>
  <c r="L584" i="6"/>
  <c r="L610" i="6"/>
  <c r="L541" i="6"/>
  <c r="L601" i="6"/>
  <c r="L540" i="6"/>
  <c r="L544" i="6"/>
  <c r="L604" i="6"/>
  <c r="L559" i="6"/>
  <c r="L579" i="6"/>
  <c r="L598" i="6"/>
  <c r="L606" i="6"/>
  <c r="L603" i="6"/>
  <c r="L597" i="6"/>
  <c r="L624" i="6"/>
  <c r="L614" i="6"/>
  <c r="L568" i="6"/>
  <c r="L555" i="6"/>
  <c r="L631" i="6"/>
  <c r="L565" i="6"/>
  <c r="L573" i="6"/>
  <c r="L591" i="6"/>
  <c r="L595" i="6"/>
  <c r="L616" i="6"/>
  <c r="L608" i="6"/>
  <c r="L560" i="6"/>
  <c r="L650" i="6"/>
  <c r="L586" i="6"/>
  <c r="L641" i="6"/>
  <c r="L577" i="6"/>
  <c r="L644" i="6"/>
  <c r="L580" i="6"/>
  <c r="L600" i="6"/>
  <c r="L633" i="6"/>
  <c r="L623" i="6"/>
  <c r="L593" i="6"/>
  <c r="L605" i="6"/>
  <c r="L642" i="6"/>
  <c r="L585" i="6"/>
  <c r="L652" i="6"/>
  <c r="L602" i="6"/>
  <c r="L569" i="6"/>
  <c r="L636" i="6"/>
  <c r="L632" i="6"/>
  <c r="L594" i="6"/>
  <c r="L596" i="6"/>
  <c r="L622" i="6"/>
  <c r="L578" i="6"/>
  <c r="L588" i="6"/>
  <c r="L643" i="6"/>
  <c r="L576" i="6"/>
  <c r="L657" i="6"/>
  <c r="L572" i="6"/>
  <c r="L581" i="6"/>
  <c r="L649" i="6"/>
  <c r="L599" i="6"/>
  <c r="L1101" i="11"/>
  <c r="L1197" i="11"/>
  <c r="L1175" i="11"/>
  <c r="L1141" i="11"/>
  <c r="L1166" i="11"/>
  <c r="L1190" i="11"/>
  <c r="L1126" i="11"/>
  <c r="L1173" i="11"/>
  <c r="L1085" i="11"/>
  <c r="L1158" i="11"/>
  <c r="L1188" i="11"/>
  <c r="L1087" i="11"/>
  <c r="L1167" i="11"/>
  <c r="L1164" i="11"/>
  <c r="L1156" i="11"/>
  <c r="L1098" i="11"/>
  <c r="L1106" i="11"/>
  <c r="L1082" i="11"/>
  <c r="L1112" i="11"/>
  <c r="L1102" i="11"/>
  <c r="L1145" i="11"/>
  <c r="L1116" i="11"/>
  <c r="L1178" i="11"/>
  <c r="L1155" i="11"/>
  <c r="L1117" i="11"/>
  <c r="L1176" i="11"/>
  <c r="L1191" i="11"/>
  <c r="L1093" i="11"/>
  <c r="L1159" i="11"/>
  <c r="L1134" i="11"/>
  <c r="L1150" i="11"/>
  <c r="L1092" i="11"/>
  <c r="L1095" i="11"/>
  <c r="L1084" i="11"/>
  <c r="L1110" i="11"/>
  <c r="L1153" i="11"/>
  <c r="L1122" i="11"/>
  <c r="L1186" i="11"/>
  <c r="L1163" i="11"/>
  <c r="L1120" i="11"/>
  <c r="L1184" i="11"/>
  <c r="L1140" i="11"/>
  <c r="L1124" i="11"/>
  <c r="L1133" i="11"/>
  <c r="L1151" i="11"/>
  <c r="L1180" i="11"/>
  <c r="L1142" i="11"/>
  <c r="L1198" i="11"/>
  <c r="L1135" i="11"/>
  <c r="L1157" i="11"/>
  <c r="L1132" i="11"/>
  <c r="L1148" i="11"/>
  <c r="L1125" i="11"/>
  <c r="L1103" i="11"/>
  <c r="L1097" i="11"/>
  <c r="L1086" i="11"/>
  <c r="L1161" i="11"/>
  <c r="L1130" i="11"/>
  <c r="L1194" i="11"/>
  <c r="L1171" i="11"/>
  <c r="L1128" i="11"/>
  <c r="L1192" i="11"/>
  <c r="L1183" i="11"/>
  <c r="L1149" i="11"/>
  <c r="L1174" i="11"/>
  <c r="L1090" i="11"/>
  <c r="L1189" i="11"/>
  <c r="L1181" i="11"/>
  <c r="L1143" i="11"/>
  <c r="L1172" i="11"/>
  <c r="L1196" i="11"/>
  <c r="L1118" i="11"/>
  <c r="L1089" i="11"/>
  <c r="L1081" i="11"/>
  <c r="L1121" i="11"/>
  <c r="L1185" i="11"/>
  <c r="L1154" i="11"/>
  <c r="L1131" i="11"/>
  <c r="L1195" i="11"/>
  <c r="L1152" i="11"/>
  <c r="L1182" i="11"/>
  <c r="L1096" i="11"/>
  <c r="L1129" i="11"/>
  <c r="L1162" i="11"/>
  <c r="L1100" i="11"/>
  <c r="L1080" i="11"/>
  <c r="L1104" i="11"/>
  <c r="L1137" i="11"/>
  <c r="L1170" i="11"/>
  <c r="L1109" i="11"/>
  <c r="L1165" i="11"/>
  <c r="L1113" i="11"/>
  <c r="L1177" i="11"/>
  <c r="L1123" i="11"/>
  <c r="L1144" i="11"/>
  <c r="L1119" i="11"/>
  <c r="L1088" i="11"/>
  <c r="L1160" i="11"/>
  <c r="L1193" i="11"/>
  <c r="L1139" i="11"/>
  <c r="L1127" i="11"/>
  <c r="L1114" i="11"/>
  <c r="L1094" i="11"/>
  <c r="L1099" i="11"/>
  <c r="L1147" i="11"/>
  <c r="L1168" i="11"/>
  <c r="L1115" i="11"/>
  <c r="L1111" i="11"/>
  <c r="L1091" i="11"/>
  <c r="L1138" i="11"/>
  <c r="L1179" i="11"/>
  <c r="L1083" i="11"/>
  <c r="L1108" i="11"/>
  <c r="L1146" i="11"/>
  <c r="L1187" i="11"/>
  <c r="L1105" i="11"/>
  <c r="L1169" i="11"/>
  <c r="L1107" i="11"/>
  <c r="L1136" i="11"/>
  <c r="L677" i="3"/>
  <c r="L773" i="3"/>
  <c r="L731" i="3"/>
  <c r="L687" i="3"/>
  <c r="L792" i="3"/>
  <c r="L720" i="3"/>
  <c r="L747" i="3"/>
  <c r="L779" i="3"/>
  <c r="L783" i="3"/>
  <c r="L753" i="3"/>
  <c r="L689" i="3"/>
  <c r="L782" i="3"/>
  <c r="L718" i="3"/>
  <c r="L771" i="3"/>
  <c r="L703" i="3"/>
  <c r="L685" i="3"/>
  <c r="L762" i="3"/>
  <c r="L704" i="3"/>
  <c r="L701" i="3"/>
  <c r="L775" i="3"/>
  <c r="L746" i="3"/>
  <c r="L745" i="3"/>
  <c r="L676" i="3"/>
  <c r="L774" i="3"/>
  <c r="L710" i="3"/>
  <c r="L788" i="3"/>
  <c r="L724" i="3"/>
  <c r="L714" i="3"/>
  <c r="L719" i="3"/>
  <c r="L770" i="3"/>
  <c r="L760" i="3"/>
  <c r="L693" i="3"/>
  <c r="L699" i="3"/>
  <c r="L738" i="3"/>
  <c r="L744" i="3"/>
  <c r="L737" i="3"/>
  <c r="L766" i="3"/>
  <c r="L702" i="3"/>
  <c r="L780" i="3"/>
  <c r="L716" i="3"/>
  <c r="L678" i="3"/>
  <c r="L751" i="3"/>
  <c r="L791" i="3"/>
  <c r="L725" i="3"/>
  <c r="L768" i="3"/>
  <c r="L754" i="3"/>
  <c r="L691" i="3"/>
  <c r="L688" i="3"/>
  <c r="L736" i="3"/>
  <c r="L717" i="3"/>
  <c r="L729" i="3"/>
  <c r="L758" i="3"/>
  <c r="L694" i="3"/>
  <c r="L772" i="3"/>
  <c r="L708" i="3"/>
  <c r="L706" i="3"/>
  <c r="L735" i="3"/>
  <c r="L759" i="3"/>
  <c r="L723" i="3"/>
  <c r="L743" i="3"/>
  <c r="L752" i="3"/>
  <c r="L778" i="3"/>
  <c r="L682" i="3"/>
  <c r="L709" i="3"/>
  <c r="L715" i="3"/>
  <c r="L785" i="3"/>
  <c r="L721" i="3"/>
  <c r="L750" i="3"/>
  <c r="L686" i="3"/>
  <c r="L764" i="3"/>
  <c r="L700" i="3"/>
  <c r="L698" i="3"/>
  <c r="L763" i="3"/>
  <c r="L784" i="3"/>
  <c r="L727" i="3"/>
  <c r="L728" i="3"/>
  <c r="L739" i="3"/>
  <c r="L757" i="3"/>
  <c r="L674" i="3"/>
  <c r="L789" i="3"/>
  <c r="L696" i="3"/>
  <c r="L767" i="3"/>
  <c r="L733" i="3"/>
  <c r="L712" i="3"/>
  <c r="L695" i="3"/>
  <c r="L722" i="3"/>
  <c r="L749" i="3"/>
  <c r="L781" i="3"/>
  <c r="L787" i="3"/>
  <c r="L675" i="3"/>
  <c r="L761" i="3"/>
  <c r="L697" i="3"/>
  <c r="L790" i="3"/>
  <c r="L726" i="3"/>
  <c r="L740" i="3"/>
  <c r="L679" i="3"/>
  <c r="L765" i="3"/>
  <c r="L711" i="3"/>
  <c r="L705" i="3"/>
  <c r="L681" i="3"/>
  <c r="L684" i="3"/>
  <c r="L786" i="3"/>
  <c r="L755" i="3"/>
  <c r="L690" i="3"/>
  <c r="L741" i="3"/>
  <c r="L756" i="3"/>
  <c r="L776" i="3"/>
  <c r="L777" i="3"/>
  <c r="L748" i="3"/>
  <c r="L680" i="3"/>
  <c r="L769" i="3"/>
  <c r="L742" i="3"/>
  <c r="L732" i="3"/>
  <c r="L707" i="3"/>
  <c r="L713" i="3"/>
  <c r="L734" i="3"/>
  <c r="L692" i="3"/>
  <c r="L730" i="3"/>
  <c r="L683" i="3"/>
  <c r="S136" i="11"/>
  <c r="L814" i="11"/>
  <c r="L872" i="11"/>
  <c r="L868" i="11"/>
  <c r="L886" i="11"/>
  <c r="L910" i="11"/>
  <c r="L827" i="11"/>
  <c r="L864" i="11"/>
  <c r="L897" i="11"/>
  <c r="L843" i="11"/>
  <c r="L893" i="11"/>
  <c r="L852" i="11"/>
  <c r="L878" i="11"/>
  <c r="L920" i="11"/>
  <c r="L838" i="11"/>
  <c r="L846" i="11"/>
  <c r="L916" i="11"/>
  <c r="L857" i="11"/>
  <c r="L901" i="11"/>
  <c r="L821" i="11"/>
  <c r="L862" i="11"/>
  <c r="L873" i="11"/>
  <c r="L815" i="11"/>
  <c r="L891" i="11"/>
  <c r="L924" i="11"/>
  <c r="L876" i="11"/>
  <c r="L898" i="11"/>
  <c r="L836" i="11"/>
  <c r="L840" i="11"/>
  <c r="L905" i="11"/>
  <c r="L855" i="11"/>
  <c r="L881" i="11"/>
  <c r="L819" i="11"/>
  <c r="L860" i="11"/>
  <c r="L871" i="11"/>
  <c r="L813" i="11"/>
  <c r="L889" i="11"/>
  <c r="L913" i="11"/>
  <c r="L828" i="11"/>
  <c r="L874" i="11"/>
  <c r="L834" i="11"/>
  <c r="L907" i="11"/>
  <c r="L903" i="11"/>
  <c r="L853" i="11"/>
  <c r="L879" i="11"/>
  <c r="L923" i="11"/>
  <c r="L837" i="11"/>
  <c r="L869" i="11"/>
  <c r="L915" i="11"/>
  <c r="L887" i="11"/>
  <c r="L911" i="11"/>
  <c r="L826" i="11"/>
  <c r="L865" i="11"/>
  <c r="L816" i="11"/>
  <c r="L817" i="11"/>
  <c r="L823" i="11"/>
  <c r="L825" i="11"/>
  <c r="L918" i="11"/>
  <c r="L892" i="11"/>
  <c r="L925" i="11"/>
  <c r="L875" i="11"/>
  <c r="L908" i="11"/>
  <c r="L807" i="11"/>
  <c r="L849" i="11"/>
  <c r="L904" i="11"/>
  <c r="L867" i="11"/>
  <c r="L900" i="11"/>
  <c r="L818" i="11"/>
  <c r="L861" i="11"/>
  <c r="L883" i="11"/>
  <c r="L894" i="11"/>
  <c r="L842" i="11"/>
  <c r="L877" i="11"/>
  <c r="L921" i="11"/>
  <c r="L835" i="11"/>
  <c r="L858" i="11"/>
  <c r="L906" i="11"/>
  <c r="L882" i="11"/>
  <c r="L909" i="11"/>
  <c r="L820" i="11"/>
  <c r="L863" i="11"/>
  <c r="L844" i="11"/>
  <c r="L848" i="11"/>
  <c r="L890" i="11"/>
  <c r="L914" i="11"/>
  <c r="L851" i="11"/>
  <c r="L899" i="11"/>
  <c r="L919" i="11"/>
  <c r="L847" i="11"/>
  <c r="L902" i="11"/>
  <c r="L856" i="11"/>
  <c r="L885" i="11"/>
  <c r="L866" i="11"/>
  <c r="L859" i="11"/>
  <c r="L870" i="11"/>
  <c r="L896" i="11"/>
  <c r="L888" i="11"/>
  <c r="L912" i="11"/>
  <c r="L829" i="11"/>
  <c r="L884" i="11"/>
  <c r="L917" i="11"/>
  <c r="L845" i="11"/>
  <c r="L895" i="11"/>
  <c r="L854" i="11"/>
  <c r="L880" i="11"/>
  <c r="L922" i="11"/>
  <c r="L850" i="11"/>
  <c r="L811" i="11"/>
  <c r="L809" i="11"/>
  <c r="L841" i="11"/>
  <c r="L810" i="11"/>
  <c r="L822" i="11"/>
  <c r="L839" i="11"/>
  <c r="L808" i="11"/>
  <c r="L824" i="11"/>
  <c r="L832" i="11"/>
  <c r="L812" i="11"/>
  <c r="L833" i="11"/>
  <c r="L831" i="11"/>
  <c r="L830" i="11"/>
  <c r="L20" i="6"/>
  <c r="L61" i="6"/>
  <c r="L26" i="6"/>
  <c r="L53" i="6"/>
  <c r="L58" i="6"/>
  <c r="L42" i="6"/>
  <c r="L23" i="6"/>
  <c r="L34" i="6"/>
  <c r="L105" i="6"/>
  <c r="L41" i="6"/>
  <c r="L69" i="6"/>
  <c r="L93" i="6"/>
  <c r="L16" i="6"/>
  <c r="L97" i="6"/>
  <c r="L33" i="6"/>
  <c r="L24" i="6"/>
  <c r="L52" i="6"/>
  <c r="L84" i="6"/>
  <c r="L116" i="6"/>
  <c r="L17" i="6"/>
  <c r="L51" i="6"/>
  <c r="L83" i="6"/>
  <c r="L115" i="6"/>
  <c r="L118" i="6"/>
  <c r="L54" i="6"/>
  <c r="L85" i="6"/>
  <c r="L74" i="6"/>
  <c r="L6" i="6"/>
  <c r="L89" i="6"/>
  <c r="L25" i="6"/>
  <c r="L18" i="6"/>
  <c r="L56" i="6"/>
  <c r="L88" i="6"/>
  <c r="L120" i="6"/>
  <c r="L21" i="6"/>
  <c r="L55" i="6"/>
  <c r="L87" i="6"/>
  <c r="L119" i="6"/>
  <c r="L110" i="6"/>
  <c r="L46" i="6"/>
  <c r="L101" i="6"/>
  <c r="L66" i="6"/>
  <c r="L29" i="6"/>
  <c r="L114" i="6"/>
  <c r="L81" i="6"/>
  <c r="L28" i="6"/>
  <c r="L60" i="6"/>
  <c r="L92" i="6"/>
  <c r="L124" i="6"/>
  <c r="L27" i="6"/>
  <c r="L59" i="6"/>
  <c r="L91" i="6"/>
  <c r="L123" i="6"/>
  <c r="L102" i="6"/>
  <c r="L38" i="6"/>
  <c r="L37" i="6"/>
  <c r="L90" i="6"/>
  <c r="L117" i="6"/>
  <c r="L122" i="6"/>
  <c r="L106" i="6"/>
  <c r="L45" i="6"/>
  <c r="L98" i="6"/>
  <c r="L77" i="6"/>
  <c r="L121" i="6"/>
  <c r="L57" i="6"/>
  <c r="L40" i="6"/>
  <c r="L72" i="6"/>
  <c r="L104" i="6"/>
  <c r="L15" i="6"/>
  <c r="L39" i="6"/>
  <c r="L71" i="6"/>
  <c r="L103" i="6"/>
  <c r="L78" i="6"/>
  <c r="L48" i="6"/>
  <c r="L112" i="6"/>
  <c r="L47" i="6"/>
  <c r="L111" i="6"/>
  <c r="L70" i="6"/>
  <c r="L82" i="6"/>
  <c r="L64" i="6"/>
  <c r="L8" i="6"/>
  <c r="L63" i="6"/>
  <c r="L9" i="6"/>
  <c r="L62" i="6"/>
  <c r="L109" i="6"/>
  <c r="L68" i="6"/>
  <c r="L12" i="6"/>
  <c r="L67" i="6"/>
  <c r="L30" i="6"/>
  <c r="L113" i="6"/>
  <c r="L7" i="6"/>
  <c r="L76" i="6"/>
  <c r="L22" i="6"/>
  <c r="L75" i="6"/>
  <c r="L19" i="6"/>
  <c r="L50" i="6"/>
  <c r="L73" i="6"/>
  <c r="L11" i="6"/>
  <c r="L80" i="6"/>
  <c r="L14" i="6"/>
  <c r="L79" i="6"/>
  <c r="L65" i="6"/>
  <c r="L32" i="6"/>
  <c r="L96" i="6"/>
  <c r="L31" i="6"/>
  <c r="L95" i="6"/>
  <c r="L10" i="6"/>
  <c r="L49" i="6"/>
  <c r="L36" i="6"/>
  <c r="L100" i="6"/>
  <c r="L35" i="6"/>
  <c r="L99" i="6"/>
  <c r="L94" i="6"/>
  <c r="L44" i="6"/>
  <c r="L108" i="6"/>
  <c r="L43" i="6"/>
  <c r="L107" i="6"/>
  <c r="L86" i="6"/>
  <c r="L13" i="6"/>
  <c r="L1224" i="3"/>
  <c r="L1311" i="3"/>
  <c r="L1260" i="3"/>
  <c r="L1279" i="3"/>
  <c r="L1298" i="3"/>
  <c r="L1276" i="3"/>
  <c r="L1261" i="3"/>
  <c r="L1292" i="3"/>
  <c r="L1223" i="3"/>
  <c r="L1284" i="3"/>
  <c r="L1246" i="3"/>
  <c r="L1310" i="3"/>
  <c r="L1264" i="3"/>
  <c r="L1328" i="3"/>
  <c r="L1273" i="3"/>
  <c r="L1222" i="3"/>
  <c r="L1283" i="3"/>
  <c r="L1216" i="3"/>
  <c r="L1239" i="3"/>
  <c r="L1258" i="3"/>
  <c r="L1247" i="3"/>
  <c r="L1274" i="3"/>
  <c r="L1226" i="3"/>
  <c r="L1330" i="3"/>
  <c r="L1254" i="3"/>
  <c r="L1318" i="3"/>
  <c r="L1272" i="3"/>
  <c r="L1220" i="3"/>
  <c r="L1281" i="3"/>
  <c r="L1227" i="3"/>
  <c r="L1291" i="3"/>
  <c r="L1215" i="3"/>
  <c r="L1218" i="3"/>
  <c r="L1252" i="3"/>
  <c r="L1285" i="3"/>
  <c r="L1268" i="3"/>
  <c r="L1325" i="3"/>
  <c r="L1244" i="3"/>
  <c r="L1271" i="3"/>
  <c r="L1327" i="3"/>
  <c r="L1263" i="3"/>
  <c r="L1262" i="3"/>
  <c r="L1326" i="3"/>
  <c r="L1280" i="3"/>
  <c r="L1225" i="3"/>
  <c r="L1289" i="3"/>
  <c r="L1235" i="3"/>
  <c r="L1299" i="3"/>
  <c r="L1319" i="3"/>
  <c r="L1234" i="3"/>
  <c r="L1229" i="3"/>
  <c r="L1255" i="3"/>
  <c r="L1250" i="3"/>
  <c r="L1270" i="3"/>
  <c r="L1219" i="3"/>
  <c r="L1288" i="3"/>
  <c r="L1233" i="3"/>
  <c r="L1297" i="3"/>
  <c r="L1243" i="3"/>
  <c r="L1307" i="3"/>
  <c r="L1332" i="3"/>
  <c r="L1290" i="3"/>
  <c r="L1333" i="3"/>
  <c r="L1253" i="3"/>
  <c r="L1308" i="3"/>
  <c r="L1314" i="3"/>
  <c r="L1245" i="3"/>
  <c r="L1306" i="3"/>
  <c r="L1242" i="3"/>
  <c r="L1278" i="3"/>
  <c r="L1232" i="3"/>
  <c r="L1296" i="3"/>
  <c r="L1241" i="3"/>
  <c r="L1305" i="3"/>
  <c r="L1251" i="3"/>
  <c r="L1315" i="3"/>
  <c r="L1295" i="3"/>
  <c r="L1236" i="3"/>
  <c r="L1322" i="3"/>
  <c r="L1300" i="3"/>
  <c r="L1287" i="3"/>
  <c r="L1293" i="3"/>
  <c r="L1269" i="3"/>
  <c r="L1303" i="3"/>
  <c r="L1316" i="3"/>
  <c r="L1282" i="3"/>
  <c r="L1266" i="3"/>
  <c r="L1228" i="3"/>
  <c r="L1238" i="3"/>
  <c r="L1302" i="3"/>
  <c r="L1256" i="3"/>
  <c r="L1320" i="3"/>
  <c r="L1265" i="3"/>
  <c r="L1329" i="3"/>
  <c r="L1275" i="3"/>
  <c r="L1221" i="3"/>
  <c r="L1248" i="3"/>
  <c r="L1267" i="3"/>
  <c r="L1304" i="3"/>
  <c r="L1323" i="3"/>
  <c r="L1312" i="3"/>
  <c r="L1331" i="3"/>
  <c r="L1277" i="3"/>
  <c r="L1230" i="3"/>
  <c r="L1257" i="3"/>
  <c r="L1324" i="3"/>
  <c r="L1286" i="3"/>
  <c r="L1313" i="3"/>
  <c r="L1231" i="3"/>
  <c r="L1309" i="3"/>
  <c r="L1301" i="3"/>
  <c r="L1294" i="3"/>
  <c r="L1321" i="3"/>
  <c r="L1240" i="3"/>
  <c r="L1259" i="3"/>
  <c r="L1317" i="3"/>
  <c r="L1237" i="3"/>
  <c r="L1217" i="3"/>
  <c r="L1249" i="3"/>
  <c r="T944" i="11"/>
  <c r="Z944" i="11" s="1"/>
  <c r="S538" i="11"/>
  <c r="I1887" i="11"/>
  <c r="H1619" i="11"/>
  <c r="H1620" i="11" s="1"/>
  <c r="I808" i="11"/>
  <c r="H809" i="11"/>
  <c r="S1481" i="11"/>
  <c r="T673" i="11"/>
  <c r="I1216" i="11"/>
  <c r="H1217" i="11"/>
  <c r="H1350" i="11"/>
  <c r="I1349" i="11"/>
  <c r="H543" i="11"/>
  <c r="I542" i="11"/>
  <c r="S1214" i="11"/>
  <c r="H1082" i="11"/>
  <c r="I1081" i="11"/>
  <c r="H947" i="11"/>
  <c r="I946" i="11"/>
  <c r="I274" i="11"/>
  <c r="H275" i="11"/>
  <c r="I1888" i="11"/>
  <c r="H1889" i="11"/>
  <c r="H1484" i="9"/>
  <c r="H1485" i="9" s="1"/>
  <c r="S806" i="9"/>
  <c r="I811" i="9"/>
  <c r="I139" i="9"/>
  <c r="H140" i="9"/>
  <c r="I809" i="9"/>
  <c r="I810" i="9"/>
  <c r="H541" i="9"/>
  <c r="H542" i="9" s="1"/>
  <c r="AB136" i="9"/>
  <c r="S136" i="9"/>
  <c r="I1618" i="9"/>
  <c r="H947" i="9"/>
  <c r="I946" i="9"/>
  <c r="S1750" i="9"/>
  <c r="S1616" i="9"/>
  <c r="AB403" i="9"/>
  <c r="S403" i="9"/>
  <c r="AB5" i="9"/>
  <c r="S5" i="9"/>
  <c r="AE4" i="9"/>
  <c r="AB1214" i="9"/>
  <c r="S1214" i="9"/>
  <c r="AB944" i="9"/>
  <c r="S944" i="9"/>
  <c r="I273" i="9"/>
  <c r="H274" i="9"/>
  <c r="AB1079" i="9"/>
  <c r="S1079" i="9"/>
  <c r="AB1347" i="9"/>
  <c r="S1347" i="9"/>
  <c r="AB673" i="9"/>
  <c r="S673" i="9"/>
  <c r="I1216" i="9"/>
  <c r="H1217" i="9"/>
  <c r="AB538" i="9"/>
  <c r="S538" i="9"/>
  <c r="AB1481" i="9"/>
  <c r="S1481" i="9"/>
  <c r="I1349" i="9"/>
  <c r="H1350" i="9"/>
  <c r="H1620" i="9"/>
  <c r="I1619" i="9"/>
  <c r="S1885" i="9"/>
  <c r="I1752" i="9"/>
  <c r="H1753" i="9"/>
  <c r="Y806" i="6"/>
  <c r="T1214" i="6"/>
  <c r="Q1215" i="6" s="1"/>
  <c r="AA806" i="6"/>
  <c r="Z806" i="6"/>
  <c r="Y1885" i="6"/>
  <c r="AD1885" i="6" s="1"/>
  <c r="W1885" i="6"/>
  <c r="V1886" i="6" s="1"/>
  <c r="Q807" i="6"/>
  <c r="R807" i="6" s="1"/>
  <c r="AB807" i="6" s="1"/>
  <c r="Q1886" i="6"/>
  <c r="R1886" i="6" s="1"/>
  <c r="AB1886" i="6" s="1"/>
  <c r="AA1885" i="6"/>
  <c r="S1750" i="6"/>
  <c r="T538" i="6"/>
  <c r="Z538" i="6" s="1"/>
  <c r="H1350" i="6"/>
  <c r="H1351" i="6" s="1"/>
  <c r="H1352" i="6" s="1"/>
  <c r="H809" i="6"/>
  <c r="I809" i="6" s="1"/>
  <c r="S1079" i="6"/>
  <c r="T1616" i="6"/>
  <c r="AA1616" i="6" s="1"/>
  <c r="AC1481" i="6"/>
  <c r="R1482" i="6"/>
  <c r="AB1482" i="6" s="1"/>
  <c r="H677" i="6"/>
  <c r="I677" i="6" s="1"/>
  <c r="I1216" i="6"/>
  <c r="H1217" i="6"/>
  <c r="I1483" i="6"/>
  <c r="H1484" i="6"/>
  <c r="I541" i="6"/>
  <c r="H542" i="6"/>
  <c r="H406" i="6"/>
  <c r="H8" i="6"/>
  <c r="I7" i="6"/>
  <c r="I1081" i="6"/>
  <c r="H1082" i="6"/>
  <c r="I1483" i="3"/>
  <c r="H542" i="3"/>
  <c r="I542" i="3" s="1"/>
  <c r="H947" i="3"/>
  <c r="I947" i="3" s="1"/>
  <c r="I675" i="3"/>
  <c r="H1217" i="3"/>
  <c r="H1218" i="3" s="1"/>
  <c r="I1619" i="3"/>
  <c r="H1620" i="3"/>
  <c r="S1885" i="3"/>
  <c r="I138" i="3"/>
  <c r="H139" i="3"/>
  <c r="S5" i="3"/>
  <c r="S1347" i="3"/>
  <c r="S1079" i="3"/>
  <c r="I1350" i="3"/>
  <c r="H1351" i="3"/>
  <c r="S1616" i="3"/>
  <c r="AB1616" i="3"/>
  <c r="AB270" i="3"/>
  <c r="S270" i="3"/>
  <c r="I405" i="3"/>
  <c r="H406" i="3"/>
  <c r="AB403" i="3"/>
  <c r="S403" i="3"/>
  <c r="I273" i="3"/>
  <c r="H274" i="3"/>
  <c r="AB1214" i="3"/>
  <c r="S1214" i="3"/>
  <c r="AB944" i="3"/>
  <c r="S944" i="3"/>
  <c r="S806" i="3"/>
  <c r="AB806" i="3"/>
  <c r="S136" i="3"/>
  <c r="AB136" i="3"/>
  <c r="S1481" i="3"/>
  <c r="AB1481" i="3"/>
  <c r="AB673" i="3"/>
  <c r="S673" i="3"/>
  <c r="AE269" i="13"/>
  <c r="I272" i="13"/>
  <c r="O272" i="13" s="1"/>
  <c r="H273" i="13"/>
  <c r="H139" i="13"/>
  <c r="I138" i="13"/>
  <c r="O138" i="13" s="1"/>
  <c r="H8" i="13"/>
  <c r="I7" i="13"/>
  <c r="O7" i="13" s="1"/>
  <c r="W270" i="13"/>
  <c r="V271" i="13" s="1"/>
  <c r="AA270" i="13"/>
  <c r="Y270" i="13"/>
  <c r="Z270" i="13"/>
  <c r="Q271" i="13"/>
  <c r="S403" i="13"/>
  <c r="S5" i="13"/>
  <c r="R137" i="13"/>
  <c r="AB137" i="13" s="1"/>
  <c r="I405" i="13"/>
  <c r="O405" i="13" s="1"/>
  <c r="H406" i="13"/>
  <c r="AE402" i="13"/>
  <c r="AE135" i="13"/>
  <c r="Y5" i="6"/>
  <c r="Z5" i="6"/>
  <c r="AA5" i="6"/>
  <c r="Q6" i="6"/>
  <c r="W5" i="6"/>
  <c r="V6" i="6" s="1"/>
  <c r="AE537" i="9"/>
  <c r="AE1884" i="3"/>
  <c r="AE135" i="6"/>
  <c r="T403" i="11"/>
  <c r="AE1346" i="3"/>
  <c r="I8" i="3"/>
  <c r="H9" i="3"/>
  <c r="S806" i="11"/>
  <c r="H950" i="6"/>
  <c r="I949" i="6"/>
  <c r="I7" i="11"/>
  <c r="H8" i="11"/>
  <c r="I1888" i="9"/>
  <c r="H1889" i="9"/>
  <c r="I1083" i="9"/>
  <c r="H1084" i="9"/>
  <c r="AE4" i="3"/>
  <c r="I811" i="3"/>
  <c r="H812" i="3"/>
  <c r="AE402" i="6"/>
  <c r="AE1749" i="9"/>
  <c r="AE1615" i="9"/>
  <c r="I274" i="6"/>
  <c r="H275" i="6"/>
  <c r="AE269" i="9"/>
  <c r="I676" i="3"/>
  <c r="H677" i="3"/>
  <c r="S1347" i="6"/>
  <c r="AE805" i="6"/>
  <c r="AE1078" i="3"/>
  <c r="AE1884" i="9"/>
  <c r="AE1884" i="11"/>
  <c r="H1888" i="3"/>
  <c r="I1887" i="3"/>
  <c r="AE672" i="11"/>
  <c r="AE537" i="3"/>
  <c r="H408" i="9"/>
  <c r="I407" i="9"/>
  <c r="AE269" i="11"/>
  <c r="AE1078" i="6"/>
  <c r="AE1615" i="6"/>
  <c r="AE1749" i="3"/>
  <c r="H1889" i="6"/>
  <c r="I1888" i="6"/>
  <c r="AE805" i="9"/>
  <c r="AE402" i="11"/>
  <c r="H139" i="11"/>
  <c r="I138" i="11"/>
  <c r="I1753" i="3"/>
  <c r="H1754" i="3"/>
  <c r="AE1480" i="3"/>
  <c r="AE672" i="9"/>
  <c r="AE402" i="9"/>
  <c r="H1485" i="3"/>
  <c r="I1484" i="3"/>
  <c r="AE269" i="3"/>
  <c r="AE1213" i="9"/>
  <c r="I1081" i="3"/>
  <c r="H1082" i="3"/>
  <c r="S538" i="3"/>
  <c r="AE1615" i="11"/>
  <c r="AE805" i="11"/>
  <c r="I1752" i="6"/>
  <c r="H1753" i="6"/>
  <c r="T136" i="6"/>
  <c r="AE135" i="11"/>
  <c r="AE672" i="3"/>
  <c r="I1753" i="11"/>
  <c r="H1754" i="11"/>
  <c r="I1620" i="6"/>
  <c r="H1621" i="6"/>
  <c r="AE4" i="6"/>
  <c r="AE4" i="11"/>
  <c r="AE1749" i="11"/>
  <c r="I812" i="9"/>
  <c r="H813" i="9"/>
  <c r="I405" i="11"/>
  <c r="H406" i="11"/>
  <c r="S1750" i="3"/>
  <c r="S673" i="6"/>
  <c r="AE943" i="9"/>
  <c r="I8" i="9"/>
  <c r="H9" i="9"/>
  <c r="I678" i="11"/>
  <c r="H679" i="11"/>
  <c r="AE1480" i="6"/>
  <c r="H1486" i="11"/>
  <c r="I1485" i="11"/>
  <c r="AE1078" i="9"/>
  <c r="AE943" i="11"/>
  <c r="I138" i="6"/>
  <c r="H139" i="6"/>
  <c r="AE1213" i="11"/>
  <c r="AE135" i="9"/>
  <c r="AE1615" i="3"/>
  <c r="AE1480" i="11"/>
  <c r="AC1346" i="6"/>
  <c r="I675" i="9"/>
  <c r="H676" i="9"/>
  <c r="AE1346" i="11"/>
  <c r="Z1616" i="11" l="1"/>
  <c r="AA1616" i="11"/>
  <c r="Y1616" i="11"/>
  <c r="W1616" i="11"/>
  <c r="V1617" i="11" s="1"/>
  <c r="R1617" i="11"/>
  <c r="AB1617" i="11" s="1"/>
  <c r="AA5" i="11"/>
  <c r="Q6" i="11"/>
  <c r="R6" i="11" s="1"/>
  <c r="Y5" i="11"/>
  <c r="Z5" i="11"/>
  <c r="O1618" i="11"/>
  <c r="O1483" i="11"/>
  <c r="O1752" i="11"/>
  <c r="O1216" i="11"/>
  <c r="O1081" i="11"/>
  <c r="O808" i="11"/>
  <c r="O272" i="11"/>
  <c r="O138" i="11"/>
  <c r="O7" i="11"/>
  <c r="O675" i="11"/>
  <c r="O1349" i="11"/>
  <c r="O946" i="11"/>
  <c r="O405" i="11"/>
  <c r="O540" i="11"/>
  <c r="O1887" i="11"/>
  <c r="O1888" i="9"/>
  <c r="O1753" i="9"/>
  <c r="O947" i="9"/>
  <c r="O1217" i="9"/>
  <c r="O676" i="9"/>
  <c r="O541" i="9"/>
  <c r="O1619" i="9"/>
  <c r="O406" i="9"/>
  <c r="O273" i="9"/>
  <c r="O139" i="9"/>
  <c r="O8" i="9"/>
  <c r="O809" i="9"/>
  <c r="O1484" i="9"/>
  <c r="O1082" i="9"/>
  <c r="O1350" i="9"/>
  <c r="AC403" i="6"/>
  <c r="AE403" i="6" s="1"/>
  <c r="O1349" i="6"/>
  <c r="O1483" i="6"/>
  <c r="O1216" i="6"/>
  <c r="O946" i="6"/>
  <c r="O808" i="6"/>
  <c r="O675" i="6"/>
  <c r="O1752" i="6"/>
  <c r="O1618" i="6"/>
  <c r="O1887" i="6"/>
  <c r="O1081" i="6"/>
  <c r="O272" i="6"/>
  <c r="O405" i="6"/>
  <c r="O7" i="6"/>
  <c r="O540" i="6"/>
  <c r="O138" i="6"/>
  <c r="Y270" i="9"/>
  <c r="O1484" i="3"/>
  <c r="O1753" i="3"/>
  <c r="O1888" i="3"/>
  <c r="O1619" i="3"/>
  <c r="O1217" i="3"/>
  <c r="O809" i="3"/>
  <c r="O1082" i="3"/>
  <c r="O406" i="3"/>
  <c r="O1350" i="3"/>
  <c r="O676" i="3"/>
  <c r="O541" i="3"/>
  <c r="O947" i="3"/>
  <c r="O273" i="3"/>
  <c r="O139" i="3"/>
  <c r="O8" i="3"/>
  <c r="AC136" i="13"/>
  <c r="AE136" i="13" s="1"/>
  <c r="T270" i="11"/>
  <c r="Z270" i="11" s="1"/>
  <c r="W1079" i="11"/>
  <c r="V1080" i="11" s="1"/>
  <c r="AA1750" i="11"/>
  <c r="Q1751" i="11"/>
  <c r="R1751" i="11" s="1"/>
  <c r="AB1751" i="11" s="1"/>
  <c r="Q1080" i="11"/>
  <c r="R1080" i="11" s="1"/>
  <c r="S1080" i="11" s="1"/>
  <c r="Z1079" i="11"/>
  <c r="Y1079" i="11"/>
  <c r="Z1750" i="11"/>
  <c r="AD1750" i="11" s="1"/>
  <c r="W1750" i="11"/>
  <c r="V1751" i="11" s="1"/>
  <c r="W270" i="9"/>
  <c r="V271" i="9" s="1"/>
  <c r="AA270" i="9"/>
  <c r="Q271" i="9"/>
  <c r="R271" i="9" s="1"/>
  <c r="AB271" i="9" s="1"/>
  <c r="Z270" i="9"/>
  <c r="T1347" i="11"/>
  <c r="Y1347" i="11" s="1"/>
  <c r="T136" i="11"/>
  <c r="Y136" i="11" s="1"/>
  <c r="AA944" i="11"/>
  <c r="W944" i="11"/>
  <c r="V945" i="11" s="1"/>
  <c r="Q945" i="11"/>
  <c r="R945" i="11" s="1"/>
  <c r="AB945" i="11" s="1"/>
  <c r="Y944" i="11"/>
  <c r="AD944" i="11" s="1"/>
  <c r="T538" i="11"/>
  <c r="W538" i="11" s="1"/>
  <c r="V539" i="11" s="1"/>
  <c r="Z1885" i="11"/>
  <c r="Q1886" i="11"/>
  <c r="R1886" i="11" s="1"/>
  <c r="AB1886" i="11" s="1"/>
  <c r="AA1885" i="11"/>
  <c r="T1481" i="11"/>
  <c r="Y1481" i="11" s="1"/>
  <c r="I1619" i="11"/>
  <c r="T1214" i="11"/>
  <c r="Y1214" i="11" s="1"/>
  <c r="W673" i="11"/>
  <c r="V674" i="11" s="1"/>
  <c r="Z673" i="11"/>
  <c r="Q674" i="11"/>
  <c r="R674" i="11" s="1"/>
  <c r="AB674" i="11" s="1"/>
  <c r="AA673" i="11"/>
  <c r="Y673" i="11"/>
  <c r="W1885" i="11"/>
  <c r="V1886" i="11" s="1"/>
  <c r="H810" i="11"/>
  <c r="I809" i="11"/>
  <c r="I543" i="11"/>
  <c r="H544" i="11"/>
  <c r="I1217" i="11"/>
  <c r="H1218" i="11"/>
  <c r="I1350" i="11"/>
  <c r="H1351" i="11"/>
  <c r="H276" i="11"/>
  <c r="I275" i="11"/>
  <c r="I947" i="11"/>
  <c r="H948" i="11"/>
  <c r="Y1885" i="11"/>
  <c r="I1889" i="11"/>
  <c r="H1890" i="11"/>
  <c r="I1082" i="11"/>
  <c r="H1083" i="11"/>
  <c r="I1484" i="9"/>
  <c r="T806" i="9"/>
  <c r="H141" i="9"/>
  <c r="I140" i="9"/>
  <c r="I541" i="9"/>
  <c r="T136" i="9"/>
  <c r="AA136" i="9" s="1"/>
  <c r="T1750" i="9"/>
  <c r="W1750" i="9" s="1"/>
  <c r="V1751" i="9" s="1"/>
  <c r="H948" i="9"/>
  <c r="I947" i="9"/>
  <c r="T944" i="9"/>
  <c r="Q945" i="9" s="1"/>
  <c r="T1616" i="9"/>
  <c r="Y1616" i="9" s="1"/>
  <c r="T1214" i="9"/>
  <c r="Z1214" i="9" s="1"/>
  <c r="T403" i="9"/>
  <c r="Z403" i="9" s="1"/>
  <c r="T5" i="9"/>
  <c r="T1481" i="9"/>
  <c r="T673" i="9"/>
  <c r="I274" i="9"/>
  <c r="H275" i="9"/>
  <c r="T1079" i="9"/>
  <c r="T1347" i="9"/>
  <c r="T538" i="9"/>
  <c r="I1217" i="9"/>
  <c r="H1218" i="9"/>
  <c r="T1885" i="9"/>
  <c r="W1885" i="9" s="1"/>
  <c r="V1886" i="9" s="1"/>
  <c r="H1621" i="9"/>
  <c r="I1620" i="9"/>
  <c r="I1350" i="9"/>
  <c r="H1351" i="9"/>
  <c r="I1753" i="9"/>
  <c r="H1754" i="9"/>
  <c r="Z1214" i="6"/>
  <c r="W1214" i="6"/>
  <c r="V1215" i="6" s="1"/>
  <c r="Y1214" i="6"/>
  <c r="AD806" i="6"/>
  <c r="AA1214" i="6"/>
  <c r="AC806" i="6"/>
  <c r="AC1885" i="6"/>
  <c r="T1750" i="6"/>
  <c r="AA1750" i="6" s="1"/>
  <c r="AA538" i="6"/>
  <c r="W538" i="6"/>
  <c r="V539" i="6" s="1"/>
  <c r="Q539" i="6"/>
  <c r="R539" i="6" s="1"/>
  <c r="AB539" i="6" s="1"/>
  <c r="H810" i="6"/>
  <c r="I810" i="6" s="1"/>
  <c r="Y538" i="6"/>
  <c r="I1351" i="6"/>
  <c r="I1350" i="6"/>
  <c r="AE1481" i="6"/>
  <c r="T1079" i="6"/>
  <c r="AA1079" i="6" s="1"/>
  <c r="Z1616" i="6"/>
  <c r="W1616" i="6"/>
  <c r="V1617" i="6" s="1"/>
  <c r="Q1617" i="6"/>
  <c r="R1617" i="6" s="1"/>
  <c r="AB1617" i="6" s="1"/>
  <c r="Y1616" i="6"/>
  <c r="S1482" i="6"/>
  <c r="T1482" i="6" s="1"/>
  <c r="H678" i="6"/>
  <c r="H679" i="6" s="1"/>
  <c r="Z944" i="6"/>
  <c r="W944" i="6"/>
  <c r="V945" i="6" s="1"/>
  <c r="AA944" i="6"/>
  <c r="Y944" i="6"/>
  <c r="H1218" i="6"/>
  <c r="I1217" i="6"/>
  <c r="I1484" i="6"/>
  <c r="H1485" i="6"/>
  <c r="I406" i="6"/>
  <c r="H407" i="6"/>
  <c r="I542" i="6"/>
  <c r="H543" i="6"/>
  <c r="I8" i="6"/>
  <c r="H9" i="6"/>
  <c r="I1082" i="6"/>
  <c r="H1083" i="6"/>
  <c r="H543" i="3"/>
  <c r="I543" i="3" s="1"/>
  <c r="H948" i="3"/>
  <c r="H949" i="3" s="1"/>
  <c r="I1217" i="3"/>
  <c r="T1885" i="3"/>
  <c r="Y1885" i="3" s="1"/>
  <c r="I1620" i="3"/>
  <c r="H1621" i="3"/>
  <c r="T1750" i="3"/>
  <c r="T1079" i="3"/>
  <c r="Q1080" i="3" s="1"/>
  <c r="T5" i="3"/>
  <c r="Z5" i="3" s="1"/>
  <c r="T1214" i="3"/>
  <c r="AA1214" i="3" s="1"/>
  <c r="T270" i="3"/>
  <c r="Q271" i="3" s="1"/>
  <c r="T1347" i="3"/>
  <c r="T1481" i="3"/>
  <c r="H140" i="3"/>
  <c r="I139" i="3"/>
  <c r="T403" i="3"/>
  <c r="AA403" i="3" s="1"/>
  <c r="T806" i="3"/>
  <c r="T136" i="3"/>
  <c r="I406" i="3"/>
  <c r="H407" i="3"/>
  <c r="T673" i="3"/>
  <c r="I1218" i="3"/>
  <c r="H1219" i="3"/>
  <c r="T1616" i="3"/>
  <c r="I1351" i="3"/>
  <c r="H1352" i="3"/>
  <c r="T944" i="3"/>
  <c r="H275" i="3"/>
  <c r="I274" i="3"/>
  <c r="AC270" i="13"/>
  <c r="T403" i="13"/>
  <c r="AA403" i="13" s="1"/>
  <c r="AD270" i="13"/>
  <c r="H9" i="13"/>
  <c r="I8" i="13"/>
  <c r="O8" i="13" s="1"/>
  <c r="I273" i="13"/>
  <c r="O273" i="13" s="1"/>
  <c r="H274" i="13"/>
  <c r="I139" i="13"/>
  <c r="O139" i="13" s="1"/>
  <c r="H140" i="13"/>
  <c r="R271" i="13"/>
  <c r="AB271" i="13" s="1"/>
  <c r="T5" i="13"/>
  <c r="Z5" i="13" s="1"/>
  <c r="S137" i="13"/>
  <c r="H407" i="13"/>
  <c r="I406" i="13"/>
  <c r="O406" i="13" s="1"/>
  <c r="H543" i="9"/>
  <c r="I542" i="9"/>
  <c r="H1487" i="11"/>
  <c r="I1486" i="11"/>
  <c r="I139" i="6"/>
  <c r="H140" i="6"/>
  <c r="I1621" i="6"/>
  <c r="H1622" i="6"/>
  <c r="Q137" i="6"/>
  <c r="W136" i="6"/>
  <c r="V137" i="6" s="1"/>
  <c r="Z136" i="6"/>
  <c r="AA136" i="6"/>
  <c r="Y136" i="6"/>
  <c r="H276" i="6"/>
  <c r="I275" i="6"/>
  <c r="I950" i="6"/>
  <c r="H951" i="6"/>
  <c r="I406" i="11"/>
  <c r="H407" i="11"/>
  <c r="I1084" i="9"/>
  <c r="H1085" i="9"/>
  <c r="Q404" i="11"/>
  <c r="R404" i="11" s="1"/>
  <c r="AB404" i="11" s="1"/>
  <c r="Y403" i="11"/>
  <c r="Z403" i="11"/>
  <c r="AA403" i="11"/>
  <c r="W403" i="11"/>
  <c r="V404" i="11" s="1"/>
  <c r="AC5" i="6"/>
  <c r="AD5" i="6"/>
  <c r="I1888" i="3"/>
  <c r="H1889" i="3"/>
  <c r="T1347" i="6"/>
  <c r="Y270" i="6"/>
  <c r="Z270" i="6"/>
  <c r="AA270" i="6"/>
  <c r="Q271" i="6"/>
  <c r="W270" i="6"/>
  <c r="V271" i="6" s="1"/>
  <c r="S404" i="6"/>
  <c r="I813" i="9"/>
  <c r="H814" i="9"/>
  <c r="I1754" i="11"/>
  <c r="H1755" i="11"/>
  <c r="I408" i="9"/>
  <c r="H409" i="9"/>
  <c r="I677" i="3"/>
  <c r="H678" i="3"/>
  <c r="I1620" i="11"/>
  <c r="H1621" i="11"/>
  <c r="I1753" i="6"/>
  <c r="H1754" i="6"/>
  <c r="T673" i="6"/>
  <c r="H1755" i="3"/>
  <c r="I1754" i="3"/>
  <c r="I1889" i="9"/>
  <c r="H1890" i="9"/>
  <c r="I9" i="3"/>
  <c r="H10" i="3"/>
  <c r="R945" i="6"/>
  <c r="AB945" i="6" s="1"/>
  <c r="I679" i="11"/>
  <c r="H680" i="11"/>
  <c r="H10" i="9"/>
  <c r="I9" i="9"/>
  <c r="I1352" i="6"/>
  <c r="H1353" i="6"/>
  <c r="T538" i="3"/>
  <c r="S1886" i="6"/>
  <c r="T806" i="11"/>
  <c r="H677" i="9"/>
  <c r="I676" i="9"/>
  <c r="S807" i="6"/>
  <c r="I1485" i="9"/>
  <c r="H1486" i="9"/>
  <c r="R1215" i="6"/>
  <c r="AB1215" i="6" s="1"/>
  <c r="I812" i="3"/>
  <c r="H813" i="3"/>
  <c r="R6" i="6"/>
  <c r="AB6" i="6" s="1"/>
  <c r="AE1346" i="6"/>
  <c r="I1082" i="3"/>
  <c r="H1083" i="3"/>
  <c r="I1485" i="3"/>
  <c r="H1486" i="3"/>
  <c r="I139" i="11"/>
  <c r="H140" i="11"/>
  <c r="I1889" i="6"/>
  <c r="H1890" i="6"/>
  <c r="H9" i="11"/>
  <c r="I8" i="11"/>
  <c r="AD1616" i="11" l="1"/>
  <c r="S1617" i="11"/>
  <c r="T1617" i="11" s="1"/>
  <c r="Y1617" i="11" s="1"/>
  <c r="AC1616" i="11"/>
  <c r="AB6" i="11"/>
  <c r="S6" i="11"/>
  <c r="T6" i="11" s="1"/>
  <c r="AC5" i="11"/>
  <c r="AD5" i="11"/>
  <c r="O1484" i="11"/>
  <c r="O1888" i="11"/>
  <c r="O1350" i="11"/>
  <c r="O1217" i="11"/>
  <c r="O1082" i="11"/>
  <c r="O947" i="11"/>
  <c r="O676" i="11"/>
  <c r="O541" i="11"/>
  <c r="O809" i="11"/>
  <c r="O139" i="11"/>
  <c r="O273" i="11"/>
  <c r="O406" i="11"/>
  <c r="O1753" i="11"/>
  <c r="O1619" i="11"/>
  <c r="O8" i="11"/>
  <c r="AA270" i="11"/>
  <c r="AD270" i="9"/>
  <c r="O1620" i="9"/>
  <c r="O1485" i="9"/>
  <c r="O1889" i="9"/>
  <c r="O1754" i="9"/>
  <c r="O948" i="9"/>
  <c r="O810" i="9"/>
  <c r="O1351" i="9"/>
  <c r="O677" i="9"/>
  <c r="O1218" i="9"/>
  <c r="O542" i="9"/>
  <c r="O1083" i="9"/>
  <c r="O140" i="9"/>
  <c r="O274" i="9"/>
  <c r="O9" i="9"/>
  <c r="O407" i="9"/>
  <c r="O1753" i="6"/>
  <c r="O1619" i="6"/>
  <c r="O1888" i="6"/>
  <c r="O1484" i="6"/>
  <c r="O1350" i="6"/>
  <c r="O1217" i="6"/>
  <c r="O1082" i="6"/>
  <c r="O809" i="6"/>
  <c r="O541" i="6"/>
  <c r="O406" i="6"/>
  <c r="O273" i="6"/>
  <c r="O139" i="6"/>
  <c r="O8" i="6"/>
  <c r="O947" i="6"/>
  <c r="O676" i="6"/>
  <c r="O1889" i="3"/>
  <c r="O1754" i="3"/>
  <c r="O1620" i="3"/>
  <c r="O1485" i="3"/>
  <c r="O1351" i="3"/>
  <c r="O1218" i="3"/>
  <c r="O810" i="3"/>
  <c r="O677" i="3"/>
  <c r="O1083" i="3"/>
  <c r="O542" i="3"/>
  <c r="O407" i="3"/>
  <c r="O274" i="3"/>
  <c r="O948" i="3"/>
  <c r="O140" i="3"/>
  <c r="O9" i="3"/>
  <c r="W270" i="11"/>
  <c r="V271" i="11" s="1"/>
  <c r="Y270" i="11"/>
  <c r="AD270" i="11" s="1"/>
  <c r="Q271" i="11"/>
  <c r="R271" i="11" s="1"/>
  <c r="AB271" i="11" s="1"/>
  <c r="AD1079" i="11"/>
  <c r="AC1079" i="11"/>
  <c r="AC1750" i="11"/>
  <c r="Z136" i="11"/>
  <c r="AD136" i="11" s="1"/>
  <c r="W136" i="11"/>
  <c r="V137" i="11" s="1"/>
  <c r="Q1348" i="11"/>
  <c r="R1348" i="11" s="1"/>
  <c r="AB1348" i="11" s="1"/>
  <c r="AA1347" i="11"/>
  <c r="Z1347" i="11"/>
  <c r="AD1347" i="11" s="1"/>
  <c r="W1347" i="11"/>
  <c r="V1348" i="11" s="1"/>
  <c r="AC270" i="9"/>
  <c r="S271" i="9"/>
  <c r="Q137" i="11"/>
  <c r="R137" i="11" s="1"/>
  <c r="AB137" i="11" s="1"/>
  <c r="AA136" i="11"/>
  <c r="Y538" i="11"/>
  <c r="AC944" i="11"/>
  <c r="AA538" i="11"/>
  <c r="Z538" i="11"/>
  <c r="Q539" i="11"/>
  <c r="R539" i="11" s="1"/>
  <c r="AB539" i="11" s="1"/>
  <c r="AD1885" i="11"/>
  <c r="S1751" i="11"/>
  <c r="Q1482" i="11"/>
  <c r="R1482" i="11" s="1"/>
  <c r="AB1482" i="11" s="1"/>
  <c r="W1481" i="11"/>
  <c r="V1482" i="11" s="1"/>
  <c r="Z1481" i="11"/>
  <c r="AD1481" i="11" s="1"/>
  <c r="AA1481" i="11"/>
  <c r="AB1080" i="11"/>
  <c r="W1214" i="11"/>
  <c r="V1215" i="11" s="1"/>
  <c r="AA1214" i="11"/>
  <c r="Q1215" i="11"/>
  <c r="R1215" i="11" s="1"/>
  <c r="AB1215" i="11" s="1"/>
  <c r="S945" i="11"/>
  <c r="Z1214" i="11"/>
  <c r="AD1214" i="11" s="1"/>
  <c r="AC673" i="11"/>
  <c r="AD673" i="11"/>
  <c r="S674" i="11"/>
  <c r="I810" i="11"/>
  <c r="H811" i="11"/>
  <c r="I1351" i="11"/>
  <c r="H1352" i="11"/>
  <c r="I1218" i="11"/>
  <c r="H1219" i="11"/>
  <c r="H545" i="11"/>
  <c r="I544" i="11"/>
  <c r="S1886" i="11"/>
  <c r="T1080" i="11"/>
  <c r="AA1080" i="11" s="1"/>
  <c r="H949" i="11"/>
  <c r="I948" i="11"/>
  <c r="AC1885" i="11"/>
  <c r="H1084" i="11"/>
  <c r="I1083" i="11"/>
  <c r="H1891" i="11"/>
  <c r="I1890" i="11"/>
  <c r="I276" i="11"/>
  <c r="H277" i="11"/>
  <c r="Y806" i="9"/>
  <c r="Q807" i="9"/>
  <c r="R807" i="9" s="1"/>
  <c r="AB807" i="9" s="1"/>
  <c r="AA806" i="9"/>
  <c r="Z806" i="9"/>
  <c r="W806" i="9"/>
  <c r="V807" i="9" s="1"/>
  <c r="Y136" i="9"/>
  <c r="I141" i="9"/>
  <c r="H142" i="9"/>
  <c r="AA1750" i="9"/>
  <c r="Q1751" i="9"/>
  <c r="R1751" i="9" s="1"/>
  <c r="AB1751" i="9" s="1"/>
  <c r="Z1750" i="9"/>
  <c r="Y1750" i="9"/>
  <c r="Y1214" i="9"/>
  <c r="AD1214" i="9" s="1"/>
  <c r="Q137" i="9"/>
  <c r="R137" i="9" s="1"/>
  <c r="AB137" i="9" s="1"/>
  <c r="W136" i="9"/>
  <c r="V137" i="9" s="1"/>
  <c r="Q1215" i="9"/>
  <c r="R1215" i="9" s="1"/>
  <c r="AB1215" i="9" s="1"/>
  <c r="Z136" i="9"/>
  <c r="Z944" i="9"/>
  <c r="W1214" i="9"/>
  <c r="V1215" i="9" s="1"/>
  <c r="W944" i="9"/>
  <c r="V945" i="9" s="1"/>
  <c r="AA1214" i="9"/>
  <c r="AA1616" i="9"/>
  <c r="AA944" i="9"/>
  <c r="Y944" i="9"/>
  <c r="H949" i="9"/>
  <c r="I948" i="9"/>
  <c r="AA403" i="9"/>
  <c r="W403" i="9"/>
  <c r="V404" i="9" s="1"/>
  <c r="Q1886" i="9"/>
  <c r="R1886" i="9" s="1"/>
  <c r="AB1886" i="9" s="1"/>
  <c r="AA1885" i="9"/>
  <c r="Y403" i="9"/>
  <c r="AD403" i="9" s="1"/>
  <c r="Z1885" i="9"/>
  <c r="Y1885" i="9"/>
  <c r="Q404" i="9"/>
  <c r="R404" i="9" s="1"/>
  <c r="AB404" i="9" s="1"/>
  <c r="Q1617" i="9"/>
  <c r="Z1616" i="9"/>
  <c r="AD1616" i="9" s="1"/>
  <c r="W1616" i="9"/>
  <c r="V1617" i="9" s="1"/>
  <c r="Y5" i="9"/>
  <c r="AA5" i="9"/>
  <c r="W5" i="9"/>
  <c r="V6" i="9" s="1"/>
  <c r="Q6" i="9"/>
  <c r="Z5" i="9"/>
  <c r="H276" i="9"/>
  <c r="I275" i="9"/>
  <c r="I1218" i="9"/>
  <c r="H1219" i="9"/>
  <c r="AA673" i="9"/>
  <c r="W673" i="9"/>
  <c r="V674" i="9" s="1"/>
  <c r="Q674" i="9"/>
  <c r="Y673" i="9"/>
  <c r="Z673" i="9"/>
  <c r="AA1347" i="9"/>
  <c r="W1347" i="9"/>
  <c r="V1348" i="9" s="1"/>
  <c r="Y1347" i="9"/>
  <c r="Z1347" i="9"/>
  <c r="Q1348" i="9"/>
  <c r="W1079" i="9"/>
  <c r="V1080" i="9" s="1"/>
  <c r="Z1079" i="9"/>
  <c r="Q1080" i="9"/>
  <c r="AA1079" i="9"/>
  <c r="Y1079" i="9"/>
  <c r="W538" i="9"/>
  <c r="V539" i="9" s="1"/>
  <c r="AA538" i="9"/>
  <c r="Z538" i="9"/>
  <c r="Q539" i="9"/>
  <c r="Y538" i="9"/>
  <c r="Y1481" i="9"/>
  <c r="AA1481" i="9"/>
  <c r="Z1481" i="9"/>
  <c r="Q1482" i="9"/>
  <c r="W1481" i="9"/>
  <c r="V1482" i="9" s="1"/>
  <c r="I1754" i="9"/>
  <c r="H1755" i="9"/>
  <c r="I1351" i="9"/>
  <c r="H1352" i="9"/>
  <c r="H1622" i="9"/>
  <c r="I1621" i="9"/>
  <c r="AD1214" i="6"/>
  <c r="AC1214" i="6"/>
  <c r="AE806" i="6"/>
  <c r="AE1885" i="6"/>
  <c r="Y1750" i="6"/>
  <c r="Z1750" i="6"/>
  <c r="Q1751" i="6"/>
  <c r="R1751" i="6" s="1"/>
  <c r="AB1751" i="6" s="1"/>
  <c r="W1750" i="6"/>
  <c r="V1751" i="6" s="1"/>
  <c r="AC538" i="6"/>
  <c r="AD538" i="6"/>
  <c r="H811" i="6"/>
  <c r="H812" i="6" s="1"/>
  <c r="Q1080" i="6"/>
  <c r="R1080" i="6" s="1"/>
  <c r="AB1080" i="6" s="1"/>
  <c r="S1617" i="6"/>
  <c r="Z1079" i="6"/>
  <c r="Y1079" i="6"/>
  <c r="W1079" i="6"/>
  <c r="V1080" i="6" s="1"/>
  <c r="AC1616" i="6"/>
  <c r="AD1616" i="6"/>
  <c r="AD944" i="6"/>
  <c r="I678" i="6"/>
  <c r="AC944" i="6"/>
  <c r="T807" i="6"/>
  <c r="H1219" i="6"/>
  <c r="I1218" i="6"/>
  <c r="I1485" i="6"/>
  <c r="H1486" i="6"/>
  <c r="H544" i="6"/>
  <c r="I543" i="6"/>
  <c r="T404" i="6"/>
  <c r="Y404" i="6" s="1"/>
  <c r="H408" i="6"/>
  <c r="I407" i="6"/>
  <c r="H10" i="6"/>
  <c r="I9" i="6"/>
  <c r="H1084" i="6"/>
  <c r="I1083" i="6"/>
  <c r="H544" i="3"/>
  <c r="I544" i="3" s="1"/>
  <c r="I948" i="3"/>
  <c r="W1885" i="3"/>
  <c r="V1886" i="3" s="1"/>
  <c r="Z1079" i="3"/>
  <c r="Y1750" i="3"/>
  <c r="Z1885" i="3"/>
  <c r="AD1885" i="3" s="1"/>
  <c r="Y1079" i="3"/>
  <c r="AA1885" i="3"/>
  <c r="Q1886" i="3"/>
  <c r="R1886" i="3" s="1"/>
  <c r="AB1886" i="3" s="1"/>
  <c r="Z1750" i="3"/>
  <c r="AA1750" i="3"/>
  <c r="W1750" i="3"/>
  <c r="V1751" i="3" s="1"/>
  <c r="I1621" i="3"/>
  <c r="H1622" i="3"/>
  <c r="Q1751" i="3"/>
  <c r="R1751" i="3" s="1"/>
  <c r="AB1751" i="3" s="1"/>
  <c r="Y5" i="3"/>
  <c r="AD5" i="3" s="1"/>
  <c r="AA1079" i="3"/>
  <c r="W1079" i="3"/>
  <c r="V1080" i="3" s="1"/>
  <c r="AA270" i="3"/>
  <c r="Z270" i="3"/>
  <c r="W5" i="3"/>
  <c r="V6" i="3" s="1"/>
  <c r="W403" i="3"/>
  <c r="V404" i="3" s="1"/>
  <c r="Q1215" i="3"/>
  <c r="R1215" i="3" s="1"/>
  <c r="AB1215" i="3" s="1"/>
  <c r="Z403" i="3"/>
  <c r="Z1214" i="3"/>
  <c r="AA1481" i="3"/>
  <c r="Y1481" i="3"/>
  <c r="Q6" i="3"/>
  <c r="R6" i="3" s="1"/>
  <c r="AB6" i="3" s="1"/>
  <c r="AA5" i="3"/>
  <c r="W270" i="3"/>
  <c r="V271" i="3" s="1"/>
  <c r="Y1214" i="3"/>
  <c r="Y403" i="3"/>
  <c r="W1214" i="3"/>
  <c r="V1215" i="3" s="1"/>
  <c r="Q404" i="3"/>
  <c r="R404" i="3" s="1"/>
  <c r="AB404" i="3" s="1"/>
  <c r="Q1482" i="3"/>
  <c r="R1482" i="3" s="1"/>
  <c r="AB1482" i="3" s="1"/>
  <c r="W1481" i="3"/>
  <c r="V1482" i="3" s="1"/>
  <c r="Y270" i="3"/>
  <c r="Z1481" i="3"/>
  <c r="I140" i="3"/>
  <c r="H141" i="3"/>
  <c r="Y1347" i="3"/>
  <c r="Q1348" i="3"/>
  <c r="W1347" i="3"/>
  <c r="V1348" i="3" s="1"/>
  <c r="AA1347" i="3"/>
  <c r="Z1347" i="3"/>
  <c r="W1616" i="3"/>
  <c r="V1617" i="3" s="1"/>
  <c r="Q1617" i="3"/>
  <c r="Y1616" i="3"/>
  <c r="AA1616" i="3"/>
  <c r="Z1616" i="3"/>
  <c r="Z136" i="3"/>
  <c r="Y136" i="3"/>
  <c r="Q137" i="3"/>
  <c r="W136" i="3"/>
  <c r="V137" i="3" s="1"/>
  <c r="AA136" i="3"/>
  <c r="H1220" i="3"/>
  <c r="I1219" i="3"/>
  <c r="H276" i="3"/>
  <c r="I275" i="3"/>
  <c r="I1352" i="3"/>
  <c r="H1353" i="3"/>
  <c r="H408" i="3"/>
  <c r="I407" i="3"/>
  <c r="W673" i="3"/>
  <c r="V674" i="3" s="1"/>
  <c r="Y673" i="3"/>
  <c r="Z673" i="3"/>
  <c r="Q674" i="3"/>
  <c r="AA673" i="3"/>
  <c r="R271" i="3"/>
  <c r="W944" i="3"/>
  <c r="V945" i="3" s="1"/>
  <c r="Q945" i="3"/>
  <c r="Y944" i="3"/>
  <c r="Z944" i="3"/>
  <c r="AA944" i="3"/>
  <c r="Q807" i="3"/>
  <c r="R807" i="3" s="1"/>
  <c r="AB807" i="3" s="1"/>
  <c r="AA806" i="3"/>
  <c r="Y806" i="3"/>
  <c r="Z806" i="3"/>
  <c r="W806" i="3"/>
  <c r="V807" i="3" s="1"/>
  <c r="AA5" i="13"/>
  <c r="Q6" i="13"/>
  <c r="R6" i="13" s="1"/>
  <c r="AB6" i="13" s="1"/>
  <c r="Z403" i="13"/>
  <c r="Q404" i="13"/>
  <c r="R404" i="13" s="1"/>
  <c r="AB404" i="13" s="1"/>
  <c r="AE270" i="13"/>
  <c r="W403" i="13"/>
  <c r="V404" i="13" s="1"/>
  <c r="S271" i="13"/>
  <c r="Y403" i="13"/>
  <c r="H141" i="13"/>
  <c r="I140" i="13"/>
  <c r="O140" i="13" s="1"/>
  <c r="H275" i="13"/>
  <c r="I274" i="13"/>
  <c r="O274" i="13" s="1"/>
  <c r="I9" i="13"/>
  <c r="O9" i="13" s="1"/>
  <c r="H10" i="13"/>
  <c r="W5" i="13"/>
  <c r="V6" i="13" s="1"/>
  <c r="Y5" i="13"/>
  <c r="T137" i="13"/>
  <c r="I407" i="13"/>
  <c r="O407" i="13" s="1"/>
  <c r="H408" i="13"/>
  <c r="I813" i="3"/>
  <c r="H814" i="3"/>
  <c r="H141" i="11"/>
  <c r="I140" i="11"/>
  <c r="I10" i="3"/>
  <c r="H11" i="3"/>
  <c r="I409" i="9"/>
  <c r="H410" i="9"/>
  <c r="AC403" i="11"/>
  <c r="AD403" i="11"/>
  <c r="R137" i="6"/>
  <c r="AB137" i="6" s="1"/>
  <c r="I1755" i="3"/>
  <c r="H1756" i="3"/>
  <c r="AE5" i="6"/>
  <c r="S404" i="11"/>
  <c r="H544" i="9"/>
  <c r="I543" i="9"/>
  <c r="H10" i="11"/>
  <c r="I9" i="11"/>
  <c r="I1353" i="6"/>
  <c r="H1354" i="6"/>
  <c r="I680" i="11"/>
  <c r="H681" i="11"/>
  <c r="H1890" i="3"/>
  <c r="I1889" i="3"/>
  <c r="H408" i="11"/>
  <c r="I407" i="11"/>
  <c r="I1622" i="6"/>
  <c r="H1623" i="6"/>
  <c r="R271" i="6"/>
  <c r="AB271" i="6" s="1"/>
  <c r="R945" i="9"/>
  <c r="AB945" i="9" s="1"/>
  <c r="Y673" i="6"/>
  <c r="Z673" i="6"/>
  <c r="Q674" i="6"/>
  <c r="AA673" i="6"/>
  <c r="W673" i="6"/>
  <c r="V674" i="6" s="1"/>
  <c r="I1621" i="11"/>
  <c r="H1622" i="11"/>
  <c r="S539" i="6"/>
  <c r="H277" i="6"/>
  <c r="I276" i="6"/>
  <c r="AC136" i="6"/>
  <c r="AD136" i="6"/>
  <c r="S6" i="6"/>
  <c r="I1486" i="9"/>
  <c r="H1487" i="9"/>
  <c r="Z538" i="3"/>
  <c r="Q539" i="3"/>
  <c r="AA538" i="3"/>
  <c r="W538" i="3"/>
  <c r="V539" i="3" s="1"/>
  <c r="Y538" i="3"/>
  <c r="Z1482" i="6"/>
  <c r="AA1482" i="6"/>
  <c r="Y1482" i="6"/>
  <c r="Q1483" i="6"/>
  <c r="W1482" i="6"/>
  <c r="V1483" i="6" s="1"/>
  <c r="I1890" i="9"/>
  <c r="H1891" i="9"/>
  <c r="I1754" i="6"/>
  <c r="H1755" i="6"/>
  <c r="S945" i="6"/>
  <c r="R1080" i="3"/>
  <c r="AB1080" i="3" s="1"/>
  <c r="H1488" i="11"/>
  <c r="I1487" i="11"/>
  <c r="H678" i="9"/>
  <c r="I677" i="9"/>
  <c r="T1886" i="6"/>
  <c r="I10" i="9"/>
  <c r="H11" i="9"/>
  <c r="I678" i="3"/>
  <c r="H679" i="3"/>
  <c r="AC270" i="6"/>
  <c r="AD270" i="6"/>
  <c r="Y1347" i="6"/>
  <c r="Z1347" i="6"/>
  <c r="Q1348" i="6"/>
  <c r="W1347" i="6"/>
  <c r="V1348" i="6" s="1"/>
  <c r="AA1347" i="6"/>
  <c r="H952" i="6"/>
  <c r="I951" i="6"/>
  <c r="I140" i="6"/>
  <c r="H141" i="6"/>
  <c r="H1891" i="6"/>
  <c r="I1890" i="6"/>
  <c r="I679" i="6"/>
  <c r="H680" i="6"/>
  <c r="I1486" i="3"/>
  <c r="H1487" i="3"/>
  <c r="I1083" i="3"/>
  <c r="H1084" i="3"/>
  <c r="S1215" i="6"/>
  <c r="Y806" i="11"/>
  <c r="Z806" i="11"/>
  <c r="Q807" i="11"/>
  <c r="AA806" i="11"/>
  <c r="W806" i="11"/>
  <c r="V807" i="11" s="1"/>
  <c r="I1755" i="11"/>
  <c r="H1756" i="11"/>
  <c r="I814" i="9"/>
  <c r="H815" i="9"/>
  <c r="I1085" i="9"/>
  <c r="H1086" i="9"/>
  <c r="H950" i="3"/>
  <c r="I949" i="3"/>
  <c r="AE1616" i="11" l="1"/>
  <c r="AE5" i="11"/>
  <c r="O1889" i="11"/>
  <c r="O1351" i="11"/>
  <c r="O1620" i="11"/>
  <c r="O1485" i="11"/>
  <c r="O1083" i="11"/>
  <c r="O948" i="11"/>
  <c r="O810" i="11"/>
  <c r="O677" i="11"/>
  <c r="O542" i="11"/>
  <c r="O407" i="11"/>
  <c r="O1218" i="11"/>
  <c r="O1754" i="11"/>
  <c r="O274" i="11"/>
  <c r="O140" i="11"/>
  <c r="O9" i="11"/>
  <c r="AE270" i="9"/>
  <c r="T271" i="9"/>
  <c r="Y271" i="9" s="1"/>
  <c r="O1890" i="9"/>
  <c r="O1755" i="9"/>
  <c r="O1621" i="9"/>
  <c r="O1486" i="9"/>
  <c r="O1352" i="9"/>
  <c r="O1219" i="9"/>
  <c r="O1084" i="9"/>
  <c r="O811" i="9"/>
  <c r="O678" i="9"/>
  <c r="O949" i="9"/>
  <c r="O543" i="9"/>
  <c r="O141" i="9"/>
  <c r="O408" i="9"/>
  <c r="O275" i="9"/>
  <c r="O10" i="9"/>
  <c r="O1351" i="6"/>
  <c r="O1889" i="6"/>
  <c r="O1754" i="6"/>
  <c r="O1485" i="6"/>
  <c r="O948" i="6"/>
  <c r="O810" i="6"/>
  <c r="O1620" i="6"/>
  <c r="O1083" i="6"/>
  <c r="O274" i="6"/>
  <c r="O542" i="6"/>
  <c r="O407" i="6"/>
  <c r="O1218" i="6"/>
  <c r="O677" i="6"/>
  <c r="O9" i="6"/>
  <c r="O140" i="6"/>
  <c r="O1890" i="3"/>
  <c r="O1755" i="3"/>
  <c r="O1486" i="3"/>
  <c r="O1621" i="3"/>
  <c r="O1219" i="3"/>
  <c r="O1352" i="3"/>
  <c r="O1084" i="3"/>
  <c r="O949" i="3"/>
  <c r="O543" i="3"/>
  <c r="O678" i="3"/>
  <c r="O811" i="3"/>
  <c r="O408" i="3"/>
  <c r="O275" i="3"/>
  <c r="O141" i="3"/>
  <c r="O10" i="3"/>
  <c r="AC270" i="11"/>
  <c r="AE270" i="11" s="1"/>
  <c r="AE1079" i="11"/>
  <c r="AE1750" i="11"/>
  <c r="S1348" i="11"/>
  <c r="S137" i="11"/>
  <c r="AC136" i="11"/>
  <c r="AC1347" i="11"/>
  <c r="AE1347" i="11" s="1"/>
  <c r="AC538" i="11"/>
  <c r="AD538" i="11"/>
  <c r="AE944" i="11"/>
  <c r="Z6" i="11"/>
  <c r="T1751" i="11"/>
  <c r="AA1751" i="11" s="1"/>
  <c r="AE1885" i="11"/>
  <c r="AC1481" i="11"/>
  <c r="Y1080" i="11"/>
  <c r="Q1081" i="11"/>
  <c r="R1081" i="11" s="1"/>
  <c r="AB1081" i="11" s="1"/>
  <c r="Q1618" i="11"/>
  <c r="R1618" i="11" s="1"/>
  <c r="AB1618" i="11" s="1"/>
  <c r="AC1214" i="11"/>
  <c r="AA6" i="11"/>
  <c r="S1215" i="11"/>
  <c r="T945" i="11"/>
  <c r="T674" i="11"/>
  <c r="Y674" i="11" s="1"/>
  <c r="T1886" i="11"/>
  <c r="W1617" i="11"/>
  <c r="V1618" i="11" s="1"/>
  <c r="AA1617" i="11"/>
  <c r="Z1617" i="11"/>
  <c r="W6" i="11"/>
  <c r="V7" i="11" s="1"/>
  <c r="W1080" i="11"/>
  <c r="V1081" i="11" s="1"/>
  <c r="Y6" i="11"/>
  <c r="H812" i="11"/>
  <c r="I811" i="11"/>
  <c r="Z1080" i="11"/>
  <c r="Q7" i="11"/>
  <c r="R7" i="11" s="1"/>
  <c r="AB7" i="11" s="1"/>
  <c r="AE673" i="11"/>
  <c r="H1220" i="11"/>
  <c r="I1219" i="11"/>
  <c r="I1352" i="11"/>
  <c r="H1353" i="11"/>
  <c r="H546" i="11"/>
  <c r="I545" i="11"/>
  <c r="I1891" i="11"/>
  <c r="H1892" i="11"/>
  <c r="H278" i="11"/>
  <c r="I277" i="11"/>
  <c r="I1084" i="11"/>
  <c r="H1085" i="11"/>
  <c r="I949" i="11"/>
  <c r="H950" i="11"/>
  <c r="S539" i="11"/>
  <c r="T404" i="11"/>
  <c r="AA404" i="11" s="1"/>
  <c r="AC806" i="9"/>
  <c r="AD806" i="9"/>
  <c r="AD944" i="9"/>
  <c r="AC1750" i="9"/>
  <c r="AD136" i="9"/>
  <c r="AC1214" i="9"/>
  <c r="AD1750" i="9"/>
  <c r="I142" i="9"/>
  <c r="H143" i="9"/>
  <c r="S137" i="9"/>
  <c r="AC136" i="9"/>
  <c r="AD1885" i="9"/>
  <c r="AC944" i="9"/>
  <c r="AC1885" i="9"/>
  <c r="AC403" i="9"/>
  <c r="I949" i="9"/>
  <c r="H950" i="9"/>
  <c r="R1617" i="9"/>
  <c r="S1617" i="9" s="1"/>
  <c r="AC1616" i="9"/>
  <c r="AC5" i="9"/>
  <c r="AD5" i="9"/>
  <c r="R6" i="9"/>
  <c r="AB6" i="9" s="1"/>
  <c r="R1482" i="9"/>
  <c r="AB1482" i="9" s="1"/>
  <c r="AC1481" i="9"/>
  <c r="AD1481" i="9"/>
  <c r="AD1079" i="9"/>
  <c r="AC1079" i="9"/>
  <c r="AD1347" i="9"/>
  <c r="AC1347" i="9"/>
  <c r="R674" i="9"/>
  <c r="AB674" i="9" s="1"/>
  <c r="AD538" i="9"/>
  <c r="AC538" i="9"/>
  <c r="I1219" i="9"/>
  <c r="H1220" i="9"/>
  <c r="R539" i="9"/>
  <c r="AB539" i="9" s="1"/>
  <c r="R1080" i="9"/>
  <c r="S1080" i="9" s="1"/>
  <c r="R1348" i="9"/>
  <c r="AB1348" i="9" s="1"/>
  <c r="S404" i="9"/>
  <c r="AC673" i="9"/>
  <c r="AD673" i="9"/>
  <c r="H277" i="9"/>
  <c r="I276" i="9"/>
  <c r="I1622" i="9"/>
  <c r="H1623" i="9"/>
  <c r="I1352" i="9"/>
  <c r="H1353" i="9"/>
  <c r="S1886" i="9"/>
  <c r="I1755" i="9"/>
  <c r="H1756" i="9"/>
  <c r="AE1214" i="6"/>
  <c r="AC1750" i="6"/>
  <c r="AD1750" i="6"/>
  <c r="I811" i="6"/>
  <c r="AE538" i="6"/>
  <c r="AC1079" i="6"/>
  <c r="AD1079" i="6"/>
  <c r="T1617" i="6"/>
  <c r="Q1618" i="6" s="1"/>
  <c r="R1618" i="6" s="1"/>
  <c r="AB1618" i="6" s="1"/>
  <c r="AE944" i="6"/>
  <c r="AE1616" i="6"/>
  <c r="Q808" i="6"/>
  <c r="R808" i="6" s="1"/>
  <c r="AB808" i="6" s="1"/>
  <c r="AA807" i="6"/>
  <c r="Z807" i="6"/>
  <c r="Y807" i="6"/>
  <c r="W807" i="6"/>
  <c r="V808" i="6" s="1"/>
  <c r="AA404" i="6"/>
  <c r="H1220" i="6"/>
  <c r="I1219" i="6"/>
  <c r="I1486" i="6"/>
  <c r="H1487" i="6"/>
  <c r="W404" i="6"/>
  <c r="V405" i="6" s="1"/>
  <c r="Z404" i="6"/>
  <c r="S271" i="6"/>
  <c r="Q405" i="6"/>
  <c r="R405" i="6" s="1"/>
  <c r="AB405" i="6" s="1"/>
  <c r="I408" i="6"/>
  <c r="H409" i="6"/>
  <c r="H545" i="6"/>
  <c r="I544" i="6"/>
  <c r="I10" i="6"/>
  <c r="H11" i="6"/>
  <c r="H1085" i="6"/>
  <c r="I1084" i="6"/>
  <c r="H545" i="3"/>
  <c r="H546" i="3" s="1"/>
  <c r="AD1079" i="3"/>
  <c r="AD1750" i="3"/>
  <c r="AC1079" i="3"/>
  <c r="AC1885" i="3"/>
  <c r="S1886" i="3"/>
  <c r="AD403" i="3"/>
  <c r="AC5" i="3"/>
  <c r="AE5" i="3" s="1"/>
  <c r="AC1750" i="3"/>
  <c r="H1623" i="3"/>
  <c r="I1622" i="3"/>
  <c r="AD270" i="3"/>
  <c r="AC1481" i="3"/>
  <c r="AC403" i="3"/>
  <c r="AD1214" i="3"/>
  <c r="S1215" i="3"/>
  <c r="AC1214" i="3"/>
  <c r="AC270" i="3"/>
  <c r="AD1481" i="3"/>
  <c r="S404" i="3"/>
  <c r="S807" i="3"/>
  <c r="S6" i="3"/>
  <c r="R1348" i="3"/>
  <c r="S1348" i="3" s="1"/>
  <c r="AD1347" i="3"/>
  <c r="AC1347" i="3"/>
  <c r="H142" i="3"/>
  <c r="I141" i="3"/>
  <c r="AB271" i="3"/>
  <c r="AD944" i="3"/>
  <c r="AC944" i="3"/>
  <c r="R674" i="3"/>
  <c r="AB674" i="3" s="1"/>
  <c r="S1080" i="3"/>
  <c r="AD806" i="3"/>
  <c r="AC806" i="3"/>
  <c r="R945" i="3"/>
  <c r="AB945" i="3" s="1"/>
  <c r="H409" i="3"/>
  <c r="I408" i="3"/>
  <c r="H1221" i="3"/>
  <c r="I1220" i="3"/>
  <c r="AC673" i="3"/>
  <c r="AD673" i="3"/>
  <c r="H1354" i="3"/>
  <c r="I1353" i="3"/>
  <c r="I276" i="3"/>
  <c r="H277" i="3"/>
  <c r="AD1616" i="3"/>
  <c r="AC1616" i="3"/>
  <c r="AC136" i="3"/>
  <c r="AD136" i="3"/>
  <c r="S271" i="3"/>
  <c r="R137" i="3"/>
  <c r="AB137" i="3" s="1"/>
  <c r="R1617" i="3"/>
  <c r="AB1617" i="3" s="1"/>
  <c r="S1482" i="3"/>
  <c r="AC5" i="13"/>
  <c r="AD403" i="13"/>
  <c r="AC403" i="13"/>
  <c r="T271" i="13"/>
  <c r="Y271" i="13" s="1"/>
  <c r="H11" i="13"/>
  <c r="I10" i="13"/>
  <c r="O10" i="13" s="1"/>
  <c r="H276" i="13"/>
  <c r="I275" i="13"/>
  <c r="O275" i="13" s="1"/>
  <c r="H142" i="13"/>
  <c r="I141" i="13"/>
  <c r="O141" i="13" s="1"/>
  <c r="Z137" i="13"/>
  <c r="AA137" i="13"/>
  <c r="Q138" i="13"/>
  <c r="W137" i="13"/>
  <c r="V138" i="13" s="1"/>
  <c r="Y137" i="13"/>
  <c r="AD5" i="13"/>
  <c r="S6" i="13"/>
  <c r="I408" i="13"/>
  <c r="O408" i="13" s="1"/>
  <c r="H409" i="13"/>
  <c r="S404" i="13"/>
  <c r="I1756" i="11"/>
  <c r="H1757" i="11"/>
  <c r="I1487" i="3"/>
  <c r="H1488" i="3"/>
  <c r="H679" i="9"/>
  <c r="I678" i="9"/>
  <c r="Q272" i="9"/>
  <c r="S1482" i="11"/>
  <c r="AC673" i="6"/>
  <c r="AD673" i="6"/>
  <c r="S945" i="9"/>
  <c r="H1891" i="3"/>
  <c r="I1890" i="3"/>
  <c r="I10" i="11"/>
  <c r="H11" i="11"/>
  <c r="S1751" i="9"/>
  <c r="S137" i="6"/>
  <c r="S1080" i="6"/>
  <c r="I680" i="6"/>
  <c r="H681" i="6"/>
  <c r="I1755" i="6"/>
  <c r="H1756" i="6"/>
  <c r="R1483" i="6"/>
  <c r="AB1483" i="6" s="1"/>
  <c r="H1623" i="11"/>
  <c r="I1622" i="11"/>
  <c r="T945" i="6"/>
  <c r="S271" i="11"/>
  <c r="I11" i="3"/>
  <c r="H12" i="3"/>
  <c r="T1215" i="6"/>
  <c r="I814" i="3"/>
  <c r="H815" i="3"/>
  <c r="R1348" i="6"/>
  <c r="AB1348" i="6" s="1"/>
  <c r="AE270" i="6"/>
  <c r="I11" i="9"/>
  <c r="H12" i="9"/>
  <c r="AC1482" i="6"/>
  <c r="AD1482" i="6"/>
  <c r="T539" i="6"/>
  <c r="H1624" i="6"/>
  <c r="I1623" i="6"/>
  <c r="H409" i="11"/>
  <c r="I408" i="11"/>
  <c r="I544" i="9"/>
  <c r="H545" i="9"/>
  <c r="I141" i="11"/>
  <c r="H142" i="11"/>
  <c r="R807" i="11"/>
  <c r="AB807" i="11" s="1"/>
  <c r="H142" i="6"/>
  <c r="I141" i="6"/>
  <c r="S1751" i="6"/>
  <c r="I1891" i="9"/>
  <c r="H1892" i="9"/>
  <c r="R539" i="3"/>
  <c r="AB539" i="3" s="1"/>
  <c r="AE136" i="6"/>
  <c r="H411" i="9"/>
  <c r="I410" i="9"/>
  <c r="T6" i="6"/>
  <c r="H1892" i="6"/>
  <c r="I1891" i="6"/>
  <c r="AC1347" i="6"/>
  <c r="AD1347" i="6"/>
  <c r="H278" i="6"/>
  <c r="I277" i="6"/>
  <c r="S1751" i="3"/>
  <c r="H1355" i="6"/>
  <c r="I1354" i="6"/>
  <c r="H1488" i="9"/>
  <c r="I1487" i="9"/>
  <c r="I812" i="6"/>
  <c r="H813" i="6"/>
  <c r="H816" i="9"/>
  <c r="I815" i="9"/>
  <c r="AC806" i="11"/>
  <c r="AD806" i="11"/>
  <c r="I952" i="6"/>
  <c r="H953" i="6"/>
  <c r="I950" i="3"/>
  <c r="H951" i="3"/>
  <c r="I1086" i="9"/>
  <c r="H1087" i="9"/>
  <c r="I1084" i="3"/>
  <c r="H1085" i="3"/>
  <c r="I679" i="3"/>
  <c r="H680" i="3"/>
  <c r="S807" i="9"/>
  <c r="AA1886" i="6"/>
  <c r="Q1887" i="6"/>
  <c r="W1886" i="6"/>
  <c r="V1887" i="6" s="1"/>
  <c r="Y1886" i="6"/>
  <c r="Z1886" i="6"/>
  <c r="R674" i="6"/>
  <c r="AB674" i="6" s="1"/>
  <c r="AE403" i="11"/>
  <c r="H1489" i="11"/>
  <c r="I1488" i="11"/>
  <c r="AC538" i="3"/>
  <c r="AD538" i="3"/>
  <c r="S1215" i="9"/>
  <c r="I681" i="11"/>
  <c r="H682" i="11"/>
  <c r="I1756" i="3"/>
  <c r="H1757" i="3"/>
  <c r="W271" i="9" l="1"/>
  <c r="V272" i="9" s="1"/>
  <c r="O1755" i="11"/>
  <c r="O1486" i="11"/>
  <c r="O1352" i="11"/>
  <c r="O1621" i="11"/>
  <c r="O543" i="11"/>
  <c r="O408" i="11"/>
  <c r="O811" i="11"/>
  <c r="O949" i="11"/>
  <c r="O141" i="11"/>
  <c r="O1084" i="11"/>
  <c r="O678" i="11"/>
  <c r="O1890" i="11"/>
  <c r="O1219" i="11"/>
  <c r="O275" i="11"/>
  <c r="O10" i="11"/>
  <c r="AA271" i="9"/>
  <c r="Z271" i="9"/>
  <c r="O1891" i="9"/>
  <c r="O1756" i="9"/>
  <c r="O1622" i="9"/>
  <c r="O1487" i="9"/>
  <c r="O1353" i="9"/>
  <c r="O1220" i="9"/>
  <c r="O1085" i="9"/>
  <c r="O812" i="9"/>
  <c r="O950" i="9"/>
  <c r="O544" i="9"/>
  <c r="O11" i="9"/>
  <c r="O679" i="9"/>
  <c r="O276" i="9"/>
  <c r="O142" i="9"/>
  <c r="O409" i="9"/>
  <c r="O1890" i="6"/>
  <c r="O1755" i="6"/>
  <c r="O1621" i="6"/>
  <c r="O1486" i="6"/>
  <c r="O1352" i="6"/>
  <c r="O678" i="6"/>
  <c r="O1219" i="6"/>
  <c r="O811" i="6"/>
  <c r="O543" i="6"/>
  <c r="O141" i="6"/>
  <c r="O408" i="6"/>
  <c r="O10" i="6"/>
  <c r="O949" i="6"/>
  <c r="O275" i="6"/>
  <c r="O1084" i="6"/>
  <c r="O1891" i="3"/>
  <c r="O1756" i="3"/>
  <c r="O1622" i="3"/>
  <c r="O1487" i="3"/>
  <c r="O1353" i="3"/>
  <c r="O1085" i="3"/>
  <c r="O1220" i="3"/>
  <c r="O679" i="3"/>
  <c r="O950" i="3"/>
  <c r="O544" i="3"/>
  <c r="O409" i="3"/>
  <c r="O276" i="3"/>
  <c r="O812" i="3"/>
  <c r="O142" i="3"/>
  <c r="O11" i="3"/>
  <c r="T137" i="11"/>
  <c r="W137" i="11" s="1"/>
  <c r="V138" i="11" s="1"/>
  <c r="T1348" i="11"/>
  <c r="Y1348" i="11" s="1"/>
  <c r="AE136" i="11"/>
  <c r="AE538" i="11"/>
  <c r="Y1751" i="11"/>
  <c r="Q1752" i="11"/>
  <c r="R1752" i="11" s="1"/>
  <c r="AB1752" i="11" s="1"/>
  <c r="AE1481" i="11"/>
  <c r="Z1751" i="11"/>
  <c r="W1751" i="11"/>
  <c r="V1752" i="11" s="1"/>
  <c r="S1081" i="11"/>
  <c r="AC1080" i="11"/>
  <c r="AE1214" i="11"/>
  <c r="AC1617" i="11"/>
  <c r="W674" i="11"/>
  <c r="V675" i="11" s="1"/>
  <c r="AC6" i="11"/>
  <c r="AD1617" i="11"/>
  <c r="T1215" i="11"/>
  <c r="Y1886" i="11"/>
  <c r="Q675" i="11"/>
  <c r="R675" i="11" s="1"/>
  <c r="AB675" i="11" s="1"/>
  <c r="Q1887" i="11"/>
  <c r="R1887" i="11" s="1"/>
  <c r="AB1887" i="11" s="1"/>
  <c r="AA1886" i="11"/>
  <c r="Z1886" i="11"/>
  <c r="AA674" i="11"/>
  <c r="AA945" i="11"/>
  <c r="Y945" i="11"/>
  <c r="Q946" i="11"/>
  <c r="R946" i="11" s="1"/>
  <c r="AB946" i="11" s="1"/>
  <c r="S7" i="11"/>
  <c r="Z674" i="11"/>
  <c r="W945" i="11"/>
  <c r="V946" i="11" s="1"/>
  <c r="Z945" i="11"/>
  <c r="W1886" i="11"/>
  <c r="V1887" i="11" s="1"/>
  <c r="W404" i="11"/>
  <c r="V405" i="11" s="1"/>
  <c r="Y404" i="11"/>
  <c r="Q405" i="11"/>
  <c r="R405" i="11" s="1"/>
  <c r="AB405" i="11" s="1"/>
  <c r="T539" i="11"/>
  <c r="Y539" i="11" s="1"/>
  <c r="Z404" i="11"/>
  <c r="AD6" i="11"/>
  <c r="AD1080" i="11"/>
  <c r="I812" i="11"/>
  <c r="H813" i="11"/>
  <c r="I1353" i="11"/>
  <c r="H1354" i="11"/>
  <c r="I546" i="11"/>
  <c r="H547" i="11"/>
  <c r="I1220" i="11"/>
  <c r="H1221" i="11"/>
  <c r="I950" i="11"/>
  <c r="H951" i="11"/>
  <c r="I1085" i="11"/>
  <c r="H1086" i="11"/>
  <c r="T1482" i="11"/>
  <c r="W1482" i="11" s="1"/>
  <c r="V1483" i="11" s="1"/>
  <c r="I278" i="11"/>
  <c r="H279" i="11"/>
  <c r="H1893" i="11"/>
  <c r="I1892" i="11"/>
  <c r="AE806" i="9"/>
  <c r="AE944" i="9"/>
  <c r="AE1750" i="9"/>
  <c r="AE1214" i="9"/>
  <c r="I143" i="9"/>
  <c r="H144" i="9"/>
  <c r="T137" i="9"/>
  <c r="W137" i="9" s="1"/>
  <c r="V138" i="9" s="1"/>
  <c r="AE136" i="9"/>
  <c r="AE1885" i="9"/>
  <c r="T1886" i="9"/>
  <c r="AA1886" i="9" s="1"/>
  <c r="AE403" i="9"/>
  <c r="AE1616" i="9"/>
  <c r="H951" i="9"/>
  <c r="I950" i="9"/>
  <c r="S6" i="9"/>
  <c r="AE673" i="9"/>
  <c r="S1482" i="9"/>
  <c r="AB1617" i="9"/>
  <c r="T1617" i="9"/>
  <c r="AE1481" i="9"/>
  <c r="S539" i="9"/>
  <c r="AE5" i="9"/>
  <c r="AE1079" i="9"/>
  <c r="T404" i="9"/>
  <c r="S674" i="9"/>
  <c r="S1348" i="9"/>
  <c r="I1220" i="9"/>
  <c r="H1221" i="9"/>
  <c r="AE1347" i="9"/>
  <c r="H278" i="9"/>
  <c r="I277" i="9"/>
  <c r="AB1080" i="9"/>
  <c r="T1080" i="9"/>
  <c r="AE538" i="9"/>
  <c r="H1757" i="9"/>
  <c r="I1756" i="9"/>
  <c r="I1353" i="9"/>
  <c r="H1354" i="9"/>
  <c r="I1623" i="9"/>
  <c r="H1624" i="9"/>
  <c r="T1751" i="9"/>
  <c r="AA1751" i="9" s="1"/>
  <c r="T945" i="9"/>
  <c r="Y945" i="9" s="1"/>
  <c r="AE1750" i="6"/>
  <c r="S1618" i="6"/>
  <c r="AE1079" i="6"/>
  <c r="Y1617" i="6"/>
  <c r="AA1617" i="6"/>
  <c r="W1617" i="6"/>
  <c r="V1618" i="6" s="1"/>
  <c r="Z1617" i="6"/>
  <c r="AC807" i="6"/>
  <c r="AD807" i="6"/>
  <c r="AC404" i="6"/>
  <c r="I1220" i="6"/>
  <c r="H1221" i="6"/>
  <c r="AD404" i="6"/>
  <c r="T271" i="6"/>
  <c r="Q272" i="6" s="1"/>
  <c r="I1487" i="6"/>
  <c r="H1488" i="6"/>
  <c r="I545" i="6"/>
  <c r="H546" i="6"/>
  <c r="I409" i="6"/>
  <c r="H410" i="6"/>
  <c r="S674" i="6"/>
  <c r="H12" i="6"/>
  <c r="I11" i="6"/>
  <c r="S405" i="6"/>
  <c r="T137" i="6"/>
  <c r="AA137" i="6" s="1"/>
  <c r="S808" i="6"/>
  <c r="S1348" i="6"/>
  <c r="H1086" i="6"/>
  <c r="I1085" i="6"/>
  <c r="I545" i="3"/>
  <c r="AE1750" i="3"/>
  <c r="AE1885" i="3"/>
  <c r="AE1079" i="3"/>
  <c r="T1886" i="3"/>
  <c r="Q1887" i="3" s="1"/>
  <c r="R1887" i="3" s="1"/>
  <c r="AB1887" i="3" s="1"/>
  <c r="AE403" i="3"/>
  <c r="AE270" i="3"/>
  <c r="I1623" i="3"/>
  <c r="H1624" i="3"/>
  <c r="T1080" i="3"/>
  <c r="Z1080" i="3" s="1"/>
  <c r="AE1481" i="3"/>
  <c r="AE1214" i="3"/>
  <c r="T6" i="3"/>
  <c r="W6" i="3" s="1"/>
  <c r="V7" i="3" s="1"/>
  <c r="T1215" i="3"/>
  <c r="AA1215" i="3" s="1"/>
  <c r="T807" i="3"/>
  <c r="Z807" i="3" s="1"/>
  <c r="S1617" i="3"/>
  <c r="T404" i="3"/>
  <c r="AB1348" i="3"/>
  <c r="T1348" i="3"/>
  <c r="S674" i="3"/>
  <c r="H143" i="3"/>
  <c r="I142" i="3"/>
  <c r="AE944" i="3"/>
  <c r="AE1347" i="3"/>
  <c r="I277" i="3"/>
  <c r="H278" i="3"/>
  <c r="AE1616" i="3"/>
  <c r="T1482" i="3"/>
  <c r="I1354" i="3"/>
  <c r="H1355" i="3"/>
  <c r="S945" i="3"/>
  <c r="I1221" i="3"/>
  <c r="H1222" i="3"/>
  <c r="AE806" i="3"/>
  <c r="T271" i="3"/>
  <c r="S137" i="3"/>
  <c r="H410" i="3"/>
  <c r="I409" i="3"/>
  <c r="AE136" i="3"/>
  <c r="AE673" i="3"/>
  <c r="AE5" i="13"/>
  <c r="AE403" i="13"/>
  <c r="Q272" i="13"/>
  <c r="R272" i="13" s="1"/>
  <c r="AB272" i="13" s="1"/>
  <c r="AA271" i="13"/>
  <c r="W271" i="13"/>
  <c r="V272" i="13" s="1"/>
  <c r="Z271" i="13"/>
  <c r="AD271" i="13" s="1"/>
  <c r="I142" i="13"/>
  <c r="O142" i="13" s="1"/>
  <c r="H143" i="13"/>
  <c r="I276" i="13"/>
  <c r="O276" i="13" s="1"/>
  <c r="H277" i="13"/>
  <c r="I11" i="13"/>
  <c r="O11" i="13" s="1"/>
  <c r="H12" i="13"/>
  <c r="AD137" i="13"/>
  <c r="AC137" i="13"/>
  <c r="R138" i="13"/>
  <c r="AB138" i="13" s="1"/>
  <c r="T404" i="13"/>
  <c r="T6" i="13"/>
  <c r="H410" i="13"/>
  <c r="I409" i="13"/>
  <c r="O409" i="13" s="1"/>
  <c r="H816" i="3"/>
  <c r="I815" i="3"/>
  <c r="T1080" i="6"/>
  <c r="AD271" i="9"/>
  <c r="H680" i="9"/>
  <c r="I679" i="9"/>
  <c r="R1887" i="6"/>
  <c r="AB1887" i="6" s="1"/>
  <c r="H1086" i="3"/>
  <c r="I1085" i="3"/>
  <c r="S807" i="11"/>
  <c r="I546" i="3"/>
  <c r="H547" i="3"/>
  <c r="I1623" i="11"/>
  <c r="H1624" i="11"/>
  <c r="I1756" i="6"/>
  <c r="H1757" i="6"/>
  <c r="I11" i="11"/>
  <c r="H12" i="11"/>
  <c r="I1757" i="11"/>
  <c r="H1758" i="11"/>
  <c r="H1088" i="9"/>
  <c r="I1087" i="9"/>
  <c r="I1355" i="6"/>
  <c r="H1356" i="6"/>
  <c r="AE1347" i="6"/>
  <c r="I409" i="11"/>
  <c r="H410" i="11"/>
  <c r="AE1482" i="6"/>
  <c r="I816" i="9"/>
  <c r="H817" i="9"/>
  <c r="I813" i="6"/>
  <c r="H814" i="6"/>
  <c r="I12" i="9"/>
  <c r="H13" i="9"/>
  <c r="T807" i="9"/>
  <c r="I680" i="3"/>
  <c r="H681" i="3"/>
  <c r="I951" i="3"/>
  <c r="H952" i="3"/>
  <c r="H954" i="6"/>
  <c r="I953" i="6"/>
  <c r="I1892" i="9"/>
  <c r="H1893" i="9"/>
  <c r="I1624" i="6"/>
  <c r="H1625" i="6"/>
  <c r="Y1215" i="6"/>
  <c r="Z1215" i="6"/>
  <c r="Q1216" i="6"/>
  <c r="AA1215" i="6"/>
  <c r="W1215" i="6"/>
  <c r="V1216" i="6" s="1"/>
  <c r="Y945" i="6"/>
  <c r="AA945" i="6"/>
  <c r="Q946" i="6"/>
  <c r="Z945" i="6"/>
  <c r="W945" i="6"/>
  <c r="V946" i="6" s="1"/>
  <c r="R272" i="9"/>
  <c r="AB272" i="9" s="1"/>
  <c r="T1215" i="9"/>
  <c r="AE538" i="3"/>
  <c r="AC1886" i="6"/>
  <c r="AD1886" i="6"/>
  <c r="H1489" i="9"/>
  <c r="I1488" i="9"/>
  <c r="S539" i="3"/>
  <c r="I142" i="6"/>
  <c r="H143" i="6"/>
  <c r="H546" i="9"/>
  <c r="I545" i="9"/>
  <c r="Y539" i="6"/>
  <c r="Z539" i="6"/>
  <c r="AA539" i="6"/>
  <c r="Q540" i="6"/>
  <c r="W539" i="6"/>
  <c r="V540" i="6" s="1"/>
  <c r="I12" i="3"/>
  <c r="H13" i="3"/>
  <c r="T271" i="11"/>
  <c r="H1490" i="11"/>
  <c r="I1489" i="11"/>
  <c r="I681" i="6"/>
  <c r="H682" i="6"/>
  <c r="AE673" i="6"/>
  <c r="I1757" i="3"/>
  <c r="H1758" i="3"/>
  <c r="AE806" i="11"/>
  <c r="S1618" i="11"/>
  <c r="H279" i="6"/>
  <c r="I278" i="6"/>
  <c r="Y6" i="6"/>
  <c r="Q7" i="6"/>
  <c r="Z6" i="6"/>
  <c r="AA6" i="6"/>
  <c r="W6" i="6"/>
  <c r="V7" i="6" s="1"/>
  <c r="I682" i="11"/>
  <c r="H683" i="11"/>
  <c r="T1751" i="3"/>
  <c r="T1751" i="6"/>
  <c r="H1893" i="6"/>
  <c r="I1892" i="6"/>
  <c r="I411" i="9"/>
  <c r="H412" i="9"/>
  <c r="H143" i="11"/>
  <c r="I142" i="11"/>
  <c r="S1483" i="6"/>
  <c r="H1892" i="3"/>
  <c r="I1891" i="3"/>
  <c r="I1488" i="3"/>
  <c r="H1489" i="3"/>
  <c r="O1891" i="11" l="1"/>
  <c r="O1756" i="11"/>
  <c r="O1353" i="11"/>
  <c r="O1085" i="11"/>
  <c r="O950" i="11"/>
  <c r="O409" i="11"/>
  <c r="O1622" i="11"/>
  <c r="O1220" i="11"/>
  <c r="O679" i="11"/>
  <c r="O812" i="11"/>
  <c r="O142" i="11"/>
  <c r="O1487" i="11"/>
  <c r="O276" i="11"/>
  <c r="O11" i="11"/>
  <c r="O544" i="11"/>
  <c r="AC271" i="9"/>
  <c r="O1892" i="9"/>
  <c r="O1757" i="9"/>
  <c r="O1623" i="9"/>
  <c r="O1488" i="9"/>
  <c r="O1354" i="9"/>
  <c r="O1086" i="9"/>
  <c r="O951" i="9"/>
  <c r="O813" i="9"/>
  <c r="O1221" i="9"/>
  <c r="O545" i="9"/>
  <c r="O12" i="9"/>
  <c r="O680" i="9"/>
  <c r="O410" i="9"/>
  <c r="O277" i="9"/>
  <c r="O143" i="9"/>
  <c r="O1891" i="6"/>
  <c r="O1756" i="6"/>
  <c r="O1622" i="6"/>
  <c r="O1487" i="6"/>
  <c r="O1353" i="6"/>
  <c r="O679" i="6"/>
  <c r="O1220" i="6"/>
  <c r="O812" i="6"/>
  <c r="O544" i="6"/>
  <c r="O409" i="6"/>
  <c r="O142" i="6"/>
  <c r="O1085" i="6"/>
  <c r="O11" i="6"/>
  <c r="O276" i="6"/>
  <c r="O950" i="6"/>
  <c r="O1892" i="3"/>
  <c r="O1757" i="3"/>
  <c r="O1623" i="3"/>
  <c r="O1488" i="3"/>
  <c r="O1354" i="3"/>
  <c r="O1086" i="3"/>
  <c r="O1221" i="3"/>
  <c r="O813" i="3"/>
  <c r="O277" i="3"/>
  <c r="O680" i="3"/>
  <c r="O410" i="3"/>
  <c r="O951" i="3"/>
  <c r="O545" i="3"/>
  <c r="O143" i="3"/>
  <c r="O12" i="3"/>
  <c r="Q1349" i="11"/>
  <c r="R1349" i="11" s="1"/>
  <c r="AB1349" i="11" s="1"/>
  <c r="AA137" i="11"/>
  <c r="Q138" i="11"/>
  <c r="R138" i="11" s="1"/>
  <c r="AB138" i="11" s="1"/>
  <c r="Z137" i="11"/>
  <c r="Y137" i="11"/>
  <c r="Z1348" i="11"/>
  <c r="AD1348" i="11" s="1"/>
  <c r="AA1348" i="11"/>
  <c r="W1348" i="11"/>
  <c r="V1349" i="11" s="1"/>
  <c r="AD1751" i="11"/>
  <c r="S1752" i="11"/>
  <c r="AC1751" i="11"/>
  <c r="T1081" i="11"/>
  <c r="AA1081" i="11" s="1"/>
  <c r="AE1617" i="11"/>
  <c r="AE1080" i="11"/>
  <c r="AD1886" i="11"/>
  <c r="AC1886" i="11"/>
  <c r="AC674" i="11"/>
  <c r="Z1215" i="11"/>
  <c r="Y1215" i="11"/>
  <c r="W1215" i="11"/>
  <c r="V1216" i="11" s="1"/>
  <c r="AD945" i="11"/>
  <c r="AE6" i="11"/>
  <c r="Q1216" i="11"/>
  <c r="R1216" i="11" s="1"/>
  <c r="AB1216" i="11" s="1"/>
  <c r="AA1215" i="11"/>
  <c r="AD404" i="11"/>
  <c r="AC945" i="11"/>
  <c r="S946" i="11"/>
  <c r="T7" i="11"/>
  <c r="W7" i="11" s="1"/>
  <c r="V8" i="11" s="1"/>
  <c r="AD674" i="11"/>
  <c r="Z539" i="11"/>
  <c r="AD539" i="11" s="1"/>
  <c r="Q540" i="11"/>
  <c r="R540" i="11" s="1"/>
  <c r="AB540" i="11" s="1"/>
  <c r="W539" i="11"/>
  <c r="V540" i="11" s="1"/>
  <c r="AC404" i="11"/>
  <c r="AA539" i="11"/>
  <c r="Z1482" i="11"/>
  <c r="AA1482" i="11"/>
  <c r="H814" i="11"/>
  <c r="I813" i="11"/>
  <c r="Q1483" i="11"/>
  <c r="R1483" i="11" s="1"/>
  <c r="AB1483" i="11" s="1"/>
  <c r="Y1482" i="11"/>
  <c r="I1221" i="11"/>
  <c r="H1222" i="11"/>
  <c r="I1354" i="11"/>
  <c r="H1355" i="11"/>
  <c r="T1618" i="11"/>
  <c r="W1618" i="11" s="1"/>
  <c r="V1619" i="11" s="1"/>
  <c r="H548" i="11"/>
  <c r="I547" i="11"/>
  <c r="I1086" i="11"/>
  <c r="H1087" i="11"/>
  <c r="S405" i="11"/>
  <c r="I1893" i="11"/>
  <c r="H1894" i="11"/>
  <c r="I951" i="11"/>
  <c r="H952" i="11"/>
  <c r="H280" i="11"/>
  <c r="I279" i="11"/>
  <c r="Y137" i="9"/>
  <c r="Q138" i="9"/>
  <c r="R138" i="9" s="1"/>
  <c r="AB138" i="9" s="1"/>
  <c r="AA137" i="9"/>
  <c r="Z137" i="9"/>
  <c r="H145" i="9"/>
  <c r="I144" i="9"/>
  <c r="Z1886" i="9"/>
  <c r="Q1887" i="9"/>
  <c r="R1887" i="9" s="1"/>
  <c r="AB1887" i="9" s="1"/>
  <c r="Y1886" i="9"/>
  <c r="W1886" i="9"/>
  <c r="V1887" i="9" s="1"/>
  <c r="T6" i="9"/>
  <c r="AA6" i="9" s="1"/>
  <c r="T1482" i="9"/>
  <c r="AA1482" i="9" s="1"/>
  <c r="Q1752" i="9"/>
  <c r="R1752" i="9" s="1"/>
  <c r="AB1752" i="9" s="1"/>
  <c r="I951" i="9"/>
  <c r="H952" i="9"/>
  <c r="Z1751" i="9"/>
  <c r="Y1751" i="9"/>
  <c r="T539" i="9"/>
  <c r="AA539" i="9" s="1"/>
  <c r="Q946" i="9"/>
  <c r="R946" i="9" s="1"/>
  <c r="AB946" i="9" s="1"/>
  <c r="Q1618" i="9"/>
  <c r="AA1617" i="9"/>
  <c r="Z1617" i="9"/>
  <c r="Y1617" i="9"/>
  <c r="W1617" i="9"/>
  <c r="V1618" i="9" s="1"/>
  <c r="T1348" i="9"/>
  <c r="Z1348" i="9" s="1"/>
  <c r="W1751" i="9"/>
  <c r="V1752" i="9" s="1"/>
  <c r="W945" i="9"/>
  <c r="V946" i="9" s="1"/>
  <c r="AA945" i="9"/>
  <c r="Z945" i="9"/>
  <c r="AD945" i="9" s="1"/>
  <c r="H1222" i="9"/>
  <c r="I1221" i="9"/>
  <c r="Q1081" i="9"/>
  <c r="R1081" i="9" s="1"/>
  <c r="AB1081" i="9" s="1"/>
  <c r="W1080" i="9"/>
  <c r="V1081" i="9" s="1"/>
  <c r="Y1080" i="9"/>
  <c r="Z1080" i="9"/>
  <c r="AA1080" i="9"/>
  <c r="T674" i="9"/>
  <c r="AA404" i="9"/>
  <c r="Q405" i="9"/>
  <c r="R405" i="9" s="1"/>
  <c r="AB405" i="9" s="1"/>
  <c r="Y404" i="9"/>
  <c r="W404" i="9"/>
  <c r="V405" i="9" s="1"/>
  <c r="Z404" i="9"/>
  <c r="I278" i="9"/>
  <c r="H279" i="9"/>
  <c r="I1354" i="9"/>
  <c r="H1355" i="9"/>
  <c r="I1624" i="9"/>
  <c r="H1625" i="9"/>
  <c r="H1758" i="9"/>
  <c r="I1757" i="9"/>
  <c r="T1618" i="6"/>
  <c r="AA1618" i="6" s="1"/>
  <c r="AD1617" i="6"/>
  <c r="AE807" i="6"/>
  <c r="AC1617" i="6"/>
  <c r="AE404" i="6"/>
  <c r="W271" i="6"/>
  <c r="V272" i="6" s="1"/>
  <c r="AA271" i="6"/>
  <c r="Z271" i="6"/>
  <c r="Y271" i="6"/>
  <c r="I1221" i="6"/>
  <c r="H1222" i="6"/>
  <c r="H1489" i="6"/>
  <c r="I1488" i="6"/>
  <c r="W137" i="6"/>
  <c r="V138" i="6" s="1"/>
  <c r="Y137" i="6"/>
  <c r="Q138" i="6"/>
  <c r="R138" i="6" s="1"/>
  <c r="AB138" i="6" s="1"/>
  <c r="I410" i="6"/>
  <c r="H411" i="6"/>
  <c r="I546" i="6"/>
  <c r="H547" i="6"/>
  <c r="Z137" i="6"/>
  <c r="T674" i="6"/>
  <c r="W674" i="6" s="1"/>
  <c r="V675" i="6" s="1"/>
  <c r="I12" i="6"/>
  <c r="H13" i="6"/>
  <c r="T808" i="6"/>
  <c r="W808" i="6" s="1"/>
  <c r="V809" i="6" s="1"/>
  <c r="T1348" i="6"/>
  <c r="Y1348" i="6" s="1"/>
  <c r="T405" i="6"/>
  <c r="T1483" i="6"/>
  <c r="W1483" i="6" s="1"/>
  <c r="V1484" i="6" s="1"/>
  <c r="H1087" i="6"/>
  <c r="I1086" i="6"/>
  <c r="S1887" i="3"/>
  <c r="AA1886" i="3"/>
  <c r="Z1886" i="3"/>
  <c r="W1886" i="3"/>
  <c r="V1887" i="3" s="1"/>
  <c r="Y1886" i="3"/>
  <c r="Q7" i="3"/>
  <c r="R7" i="3" s="1"/>
  <c r="AB7" i="3" s="1"/>
  <c r="AA6" i="3"/>
  <c r="Z6" i="3"/>
  <c r="Q1081" i="3"/>
  <c r="R1081" i="3" s="1"/>
  <c r="AB1081" i="3" s="1"/>
  <c r="Y1080" i="3"/>
  <c r="AD1080" i="3" s="1"/>
  <c r="Q808" i="3"/>
  <c r="R808" i="3" s="1"/>
  <c r="AB808" i="3" s="1"/>
  <c r="AA807" i="3"/>
  <c r="Y6" i="3"/>
  <c r="Y807" i="3"/>
  <c r="AD807" i="3" s="1"/>
  <c r="W1080" i="3"/>
  <c r="V1081" i="3" s="1"/>
  <c r="H1625" i="3"/>
  <c r="I1624" i="3"/>
  <c r="AA1080" i="3"/>
  <c r="W807" i="3"/>
  <c r="V808" i="3" s="1"/>
  <c r="Z1215" i="3"/>
  <c r="Y1215" i="3"/>
  <c r="Q1216" i="3"/>
  <c r="R1216" i="3" s="1"/>
  <c r="AB1216" i="3" s="1"/>
  <c r="W1215" i="3"/>
  <c r="V1216" i="3" s="1"/>
  <c r="Q405" i="3"/>
  <c r="R405" i="3" s="1"/>
  <c r="AB405" i="3" s="1"/>
  <c r="AA404" i="3"/>
  <c r="Y404" i="3"/>
  <c r="Z404" i="3"/>
  <c r="W404" i="3"/>
  <c r="V405" i="3" s="1"/>
  <c r="T1617" i="3"/>
  <c r="Z1617" i="3" s="1"/>
  <c r="T674" i="3"/>
  <c r="Z674" i="3" s="1"/>
  <c r="I143" i="3"/>
  <c r="H144" i="3"/>
  <c r="T137" i="3"/>
  <c r="AA137" i="3" s="1"/>
  <c r="W1348" i="3"/>
  <c r="V1349" i="3" s="1"/>
  <c r="Y1348" i="3"/>
  <c r="AA1348" i="3"/>
  <c r="Q1349" i="3"/>
  <c r="Z1348" i="3"/>
  <c r="Q272" i="3"/>
  <c r="Z271" i="3"/>
  <c r="Y271" i="3"/>
  <c r="AA271" i="3"/>
  <c r="W271" i="3"/>
  <c r="V272" i="3" s="1"/>
  <c r="H1223" i="3"/>
  <c r="I1222" i="3"/>
  <c r="H1356" i="3"/>
  <c r="I1355" i="3"/>
  <c r="I278" i="3"/>
  <c r="H279" i="3"/>
  <c r="T945" i="3"/>
  <c r="H411" i="3"/>
  <c r="I410" i="3"/>
  <c r="AA1482" i="3"/>
  <c r="Z1482" i="3"/>
  <c r="Q1483" i="3"/>
  <c r="W1482" i="3"/>
  <c r="V1483" i="3" s="1"/>
  <c r="Y1482" i="3"/>
  <c r="S272" i="13"/>
  <c r="AC271" i="13"/>
  <c r="AE137" i="13"/>
  <c r="I277" i="13"/>
  <c r="O277" i="13" s="1"/>
  <c r="H278" i="13"/>
  <c r="I143" i="13"/>
  <c r="O143" i="13" s="1"/>
  <c r="H144" i="13"/>
  <c r="I12" i="13"/>
  <c r="O12" i="13" s="1"/>
  <c r="H13" i="13"/>
  <c r="S138" i="13"/>
  <c r="I410" i="13"/>
  <c r="O410" i="13" s="1"/>
  <c r="H411" i="13"/>
  <c r="Z404" i="13"/>
  <c r="AA404" i="13"/>
  <c r="Y404" i="13"/>
  <c r="Q405" i="13"/>
  <c r="W404" i="13"/>
  <c r="V405" i="13" s="1"/>
  <c r="Y6" i="13"/>
  <c r="AA6" i="13"/>
  <c r="Q7" i="13"/>
  <c r="Z6" i="13"/>
  <c r="W6" i="13"/>
  <c r="V7" i="13" s="1"/>
  <c r="H14" i="9"/>
  <c r="I13" i="9"/>
  <c r="I1088" i="9"/>
  <c r="H1089" i="9"/>
  <c r="I547" i="3"/>
  <c r="H548" i="3"/>
  <c r="I816" i="3"/>
  <c r="H817" i="3"/>
  <c r="I682" i="6"/>
  <c r="H683" i="6"/>
  <c r="AA1751" i="3"/>
  <c r="Q1752" i="3"/>
  <c r="Y1751" i="3"/>
  <c r="Z1751" i="3"/>
  <c r="W1751" i="3"/>
  <c r="V1752" i="3" s="1"/>
  <c r="I279" i="6"/>
  <c r="H280" i="6"/>
  <c r="H144" i="6"/>
  <c r="I143" i="6"/>
  <c r="R946" i="6"/>
  <c r="AB946" i="6" s="1"/>
  <c r="I814" i="6"/>
  <c r="H815" i="6"/>
  <c r="I1624" i="11"/>
  <c r="H1625" i="11"/>
  <c r="AE271" i="9"/>
  <c r="I1893" i="6"/>
  <c r="H1894" i="6"/>
  <c r="H14" i="3"/>
  <c r="I13" i="3"/>
  <c r="H547" i="9"/>
  <c r="I546" i="9"/>
  <c r="AE1886" i="6"/>
  <c r="H1626" i="6"/>
  <c r="I1625" i="6"/>
  <c r="T807" i="11"/>
  <c r="AC945" i="6"/>
  <c r="AD945" i="6"/>
  <c r="I952" i="3"/>
  <c r="H953" i="3"/>
  <c r="S1887" i="11"/>
  <c r="H1894" i="9"/>
  <c r="I1893" i="9"/>
  <c r="I1757" i="6"/>
  <c r="H1758" i="6"/>
  <c r="I680" i="9"/>
  <c r="H681" i="9"/>
  <c r="Z1751" i="6"/>
  <c r="AA1751" i="6"/>
  <c r="Y1751" i="6"/>
  <c r="Q1752" i="6"/>
  <c r="W1751" i="6"/>
  <c r="V1752" i="6" s="1"/>
  <c r="AC6" i="6"/>
  <c r="AD6" i="6"/>
  <c r="H1893" i="3"/>
  <c r="I1892" i="3"/>
  <c r="R540" i="6"/>
  <c r="AB540" i="6" s="1"/>
  <c r="H144" i="11"/>
  <c r="I143" i="11"/>
  <c r="I1758" i="3"/>
  <c r="H1759" i="3"/>
  <c r="S675" i="11"/>
  <c r="I1490" i="11"/>
  <c r="H1491" i="11"/>
  <c r="Y271" i="11"/>
  <c r="Z271" i="11"/>
  <c r="AA271" i="11"/>
  <c r="Q272" i="11"/>
  <c r="W271" i="11"/>
  <c r="V272" i="11" s="1"/>
  <c r="Y1215" i="9"/>
  <c r="Z1215" i="9"/>
  <c r="AA1215" i="9"/>
  <c r="Q1216" i="9"/>
  <c r="W1215" i="9"/>
  <c r="V1216" i="9" s="1"/>
  <c r="R1216" i="6"/>
  <c r="AB1216" i="6" s="1"/>
  <c r="I681" i="3"/>
  <c r="H682" i="3"/>
  <c r="Z807" i="9"/>
  <c r="AA807" i="9"/>
  <c r="Q808" i="9"/>
  <c r="Y807" i="9"/>
  <c r="W807" i="9"/>
  <c r="V808" i="9" s="1"/>
  <c r="H411" i="11"/>
  <c r="I410" i="11"/>
  <c r="H1357" i="6"/>
  <c r="I1356" i="6"/>
  <c r="S1887" i="6"/>
  <c r="Y1080" i="6"/>
  <c r="Z1080" i="6"/>
  <c r="AA1080" i="6"/>
  <c r="Q1081" i="6"/>
  <c r="W1080" i="6"/>
  <c r="V1081" i="6" s="1"/>
  <c r="R272" i="6"/>
  <c r="AB272" i="6" s="1"/>
  <c r="S272" i="9"/>
  <c r="H1490" i="3"/>
  <c r="I1489" i="3"/>
  <c r="I1489" i="9"/>
  <c r="H1490" i="9"/>
  <c r="T539" i="3"/>
  <c r="I954" i="6"/>
  <c r="H955" i="6"/>
  <c r="I817" i="9"/>
  <c r="H818" i="9"/>
  <c r="I1086" i="3"/>
  <c r="H1087" i="3"/>
  <c r="I412" i="9"/>
  <c r="H413" i="9"/>
  <c r="H684" i="11"/>
  <c r="I683" i="11"/>
  <c r="R7" i="6"/>
  <c r="AB7" i="6" s="1"/>
  <c r="AC539" i="6"/>
  <c r="AD539" i="6"/>
  <c r="AC1215" i="6"/>
  <c r="AD1215" i="6"/>
  <c r="I1758" i="11"/>
  <c r="H1759" i="11"/>
  <c r="I12" i="11"/>
  <c r="H13" i="11"/>
  <c r="O1757" i="11" l="1"/>
  <c r="O1892" i="11"/>
  <c r="O1354" i="11"/>
  <c r="O1488" i="11"/>
  <c r="O1623" i="11"/>
  <c r="O951" i="11"/>
  <c r="O1086" i="11"/>
  <c r="O545" i="11"/>
  <c r="O680" i="11"/>
  <c r="O12" i="11"/>
  <c r="O813" i="11"/>
  <c r="O410" i="11"/>
  <c r="O1221" i="11"/>
  <c r="O277" i="11"/>
  <c r="O143" i="11"/>
  <c r="O1624" i="9"/>
  <c r="O1893" i="9"/>
  <c r="O1355" i="9"/>
  <c r="O1087" i="9"/>
  <c r="O1489" i="9"/>
  <c r="O814" i="9"/>
  <c r="O1758" i="9"/>
  <c r="O952" i="9"/>
  <c r="O681" i="9"/>
  <c r="O546" i="9"/>
  <c r="O411" i="9"/>
  <c r="O13" i="9"/>
  <c r="O1222" i="9"/>
  <c r="O278" i="9"/>
  <c r="O144" i="9"/>
  <c r="O1892" i="6"/>
  <c r="O1623" i="6"/>
  <c r="O1221" i="6"/>
  <c r="O1086" i="6"/>
  <c r="O1354" i="6"/>
  <c r="O951" i="6"/>
  <c r="O813" i="6"/>
  <c r="O143" i="6"/>
  <c r="O1757" i="6"/>
  <c r="O410" i="6"/>
  <c r="O680" i="6"/>
  <c r="O545" i="6"/>
  <c r="O1488" i="6"/>
  <c r="O12" i="6"/>
  <c r="O277" i="6"/>
  <c r="S1349" i="11"/>
  <c r="O1758" i="3"/>
  <c r="O1355" i="3"/>
  <c r="O1222" i="3"/>
  <c r="O1087" i="3"/>
  <c r="O1893" i="3"/>
  <c r="O1624" i="3"/>
  <c r="O814" i="3"/>
  <c r="O681" i="3"/>
  <c r="O1489" i="3"/>
  <c r="O278" i="3"/>
  <c r="O952" i="3"/>
  <c r="O546" i="3"/>
  <c r="O411" i="3"/>
  <c r="O144" i="3"/>
  <c r="O13" i="3"/>
  <c r="S138" i="11"/>
  <c r="AC1348" i="11"/>
  <c r="AC137" i="11"/>
  <c r="AD137" i="11"/>
  <c r="AE1751" i="11"/>
  <c r="T1752" i="11"/>
  <c r="Q1753" i="11" s="1"/>
  <c r="W1081" i="11"/>
  <c r="V1082" i="11" s="1"/>
  <c r="Y1081" i="11"/>
  <c r="Z1081" i="11"/>
  <c r="Q1082" i="11"/>
  <c r="R1082" i="11" s="1"/>
  <c r="AB1082" i="11" s="1"/>
  <c r="AE1886" i="11"/>
  <c r="AC1215" i="11"/>
  <c r="AE945" i="11"/>
  <c r="S1216" i="11"/>
  <c r="AD1215" i="11"/>
  <c r="Y7" i="11"/>
  <c r="T946" i="11"/>
  <c r="AC539" i="11"/>
  <c r="AE404" i="11"/>
  <c r="S540" i="11"/>
  <c r="AE674" i="11"/>
  <c r="Q8" i="11"/>
  <c r="R8" i="11" s="1"/>
  <c r="AB8" i="11" s="1"/>
  <c r="Z7" i="11"/>
  <c r="AA7" i="11"/>
  <c r="Q1619" i="11"/>
  <c r="R1619" i="11" s="1"/>
  <c r="AB1619" i="11" s="1"/>
  <c r="AC1482" i="11"/>
  <c r="AD1482" i="11"/>
  <c r="AA1618" i="11"/>
  <c r="Z1618" i="11"/>
  <c r="Y1618" i="11"/>
  <c r="I814" i="11"/>
  <c r="H815" i="11"/>
  <c r="T405" i="11"/>
  <c r="AA405" i="11" s="1"/>
  <c r="I1222" i="11"/>
  <c r="H1223" i="11"/>
  <c r="H549" i="11"/>
  <c r="I548" i="11"/>
  <c r="I1355" i="11"/>
  <c r="H1356" i="11"/>
  <c r="H953" i="11"/>
  <c r="I952" i="11"/>
  <c r="I1894" i="11"/>
  <c r="H1895" i="11"/>
  <c r="H1088" i="11"/>
  <c r="I1087" i="11"/>
  <c r="S1483" i="11"/>
  <c r="T675" i="11"/>
  <c r="T1887" i="11"/>
  <c r="I280" i="11"/>
  <c r="H281" i="11"/>
  <c r="AD1886" i="9"/>
  <c r="AC1886" i="9"/>
  <c r="AC137" i="9"/>
  <c r="AD137" i="9"/>
  <c r="I145" i="9"/>
  <c r="H146" i="9"/>
  <c r="S138" i="9"/>
  <c r="AC1751" i="9"/>
  <c r="Z1482" i="9"/>
  <c r="AC945" i="9"/>
  <c r="W1482" i="9"/>
  <c r="V1483" i="9" s="1"/>
  <c r="Q1483" i="9"/>
  <c r="R1483" i="9" s="1"/>
  <c r="AB1483" i="9" s="1"/>
  <c r="Y1482" i="9"/>
  <c r="W6" i="9"/>
  <c r="V7" i="9" s="1"/>
  <c r="Y6" i="9"/>
  <c r="Z6" i="9"/>
  <c r="Q7" i="9"/>
  <c r="AD1751" i="9"/>
  <c r="AA1348" i="9"/>
  <c r="W1348" i="9"/>
  <c r="V1349" i="9" s="1"/>
  <c r="W539" i="9"/>
  <c r="V540" i="9" s="1"/>
  <c r="Q540" i="9"/>
  <c r="R540" i="9" s="1"/>
  <c r="AB540" i="9" s="1"/>
  <c r="I952" i="9"/>
  <c r="H953" i="9"/>
  <c r="Y539" i="9"/>
  <c r="Z539" i="9"/>
  <c r="Q1349" i="9"/>
  <c r="R1349" i="9" s="1"/>
  <c r="AB1349" i="9" s="1"/>
  <c r="R1618" i="9"/>
  <c r="S1618" i="9" s="1"/>
  <c r="Y1348" i="9"/>
  <c r="AC1617" i="9"/>
  <c r="AD1617" i="9"/>
  <c r="S1081" i="9"/>
  <c r="AD404" i="9"/>
  <c r="AC404" i="9"/>
  <c r="AC1080" i="9"/>
  <c r="AD1080" i="9"/>
  <c r="H280" i="9"/>
  <c r="I279" i="9"/>
  <c r="AA674" i="9"/>
  <c r="Q675" i="9"/>
  <c r="Z674" i="9"/>
  <c r="W674" i="9"/>
  <c r="V675" i="9" s="1"/>
  <c r="Y674" i="9"/>
  <c r="S405" i="9"/>
  <c r="H1223" i="9"/>
  <c r="I1222" i="9"/>
  <c r="H1626" i="9"/>
  <c r="I1625" i="9"/>
  <c r="I1758" i="9"/>
  <c r="H1759" i="9"/>
  <c r="S946" i="9"/>
  <c r="T272" i="9"/>
  <c r="S1887" i="9"/>
  <c r="H1356" i="9"/>
  <c r="I1355" i="9"/>
  <c r="Z1618" i="6"/>
  <c r="Q1619" i="6"/>
  <c r="R1619" i="6" s="1"/>
  <c r="AB1619" i="6" s="1"/>
  <c r="W1618" i="6"/>
  <c r="V1619" i="6" s="1"/>
  <c r="Y1618" i="6"/>
  <c r="AE1617" i="6"/>
  <c r="AD271" i="6"/>
  <c r="AC271" i="6"/>
  <c r="H1223" i="6"/>
  <c r="I1222" i="6"/>
  <c r="I1489" i="6"/>
  <c r="H1490" i="6"/>
  <c r="AC137" i="6"/>
  <c r="W1348" i="6"/>
  <c r="V1349" i="6" s="1"/>
  <c r="Y808" i="6"/>
  <c r="Y674" i="6"/>
  <c r="Z674" i="6"/>
  <c r="Z808" i="6"/>
  <c r="Q675" i="6"/>
  <c r="R675" i="6" s="1"/>
  <c r="AB675" i="6" s="1"/>
  <c r="AA674" i="6"/>
  <c r="H548" i="6"/>
  <c r="I547" i="6"/>
  <c r="AD137" i="6"/>
  <c r="I411" i="6"/>
  <c r="H412" i="6"/>
  <c r="S946" i="6"/>
  <c r="Q1349" i="6"/>
  <c r="R1349" i="6" s="1"/>
  <c r="AB1349" i="6" s="1"/>
  <c r="I13" i="6"/>
  <c r="H14" i="6"/>
  <c r="Q809" i="6"/>
  <c r="R809" i="6" s="1"/>
  <c r="AB809" i="6" s="1"/>
  <c r="AA808" i="6"/>
  <c r="T1887" i="6"/>
  <c r="Z1887" i="6" s="1"/>
  <c r="AA1348" i="6"/>
  <c r="Z1348" i="6"/>
  <c r="AD1348" i="6" s="1"/>
  <c r="AA1483" i="6"/>
  <c r="Q1484" i="6"/>
  <c r="R1484" i="6" s="1"/>
  <c r="AB1484" i="6" s="1"/>
  <c r="Q406" i="6"/>
  <c r="R406" i="6" s="1"/>
  <c r="AB406" i="6" s="1"/>
  <c r="AA405" i="6"/>
  <c r="Z405" i="6"/>
  <c r="W405" i="6"/>
  <c r="V406" i="6" s="1"/>
  <c r="Y405" i="6"/>
  <c r="Z1483" i="6"/>
  <c r="Y1483" i="6"/>
  <c r="S7" i="6"/>
  <c r="S272" i="6"/>
  <c r="I1087" i="6"/>
  <c r="H1088" i="6"/>
  <c r="T1887" i="3"/>
  <c r="W1887" i="3" s="1"/>
  <c r="V1888" i="3" s="1"/>
  <c r="AD1886" i="3"/>
  <c r="AC1886" i="3"/>
  <c r="S1216" i="3"/>
  <c r="AC807" i="3"/>
  <c r="AC6" i="3"/>
  <c r="AC1080" i="3"/>
  <c r="AE1080" i="3" s="1"/>
  <c r="AD6" i="3"/>
  <c r="Q1618" i="3"/>
  <c r="R1618" i="3" s="1"/>
  <c r="AB1618" i="3" s="1"/>
  <c r="H1626" i="3"/>
  <c r="I1625" i="3"/>
  <c r="AD1215" i="3"/>
  <c r="AC404" i="3"/>
  <c r="AC1215" i="3"/>
  <c r="AD404" i="3"/>
  <c r="Y674" i="3"/>
  <c r="AD674" i="3" s="1"/>
  <c r="Y1617" i="3"/>
  <c r="W1617" i="3"/>
  <c r="V1618" i="3" s="1"/>
  <c r="AA1617" i="3"/>
  <c r="W674" i="3"/>
  <c r="V675" i="3" s="1"/>
  <c r="S405" i="3"/>
  <c r="Q675" i="3"/>
  <c r="R675" i="3" s="1"/>
  <c r="AB675" i="3" s="1"/>
  <c r="AA674" i="3"/>
  <c r="W137" i="3"/>
  <c r="V138" i="3" s="1"/>
  <c r="Q138" i="3"/>
  <c r="R138" i="3" s="1"/>
  <c r="Z137" i="3"/>
  <c r="Y137" i="3"/>
  <c r="AC1348" i="3"/>
  <c r="AD1348" i="3"/>
  <c r="H145" i="3"/>
  <c r="I144" i="3"/>
  <c r="R1349" i="3"/>
  <c r="H1224" i="3"/>
  <c r="I1223" i="3"/>
  <c r="AC271" i="3"/>
  <c r="AD271" i="3"/>
  <c r="R1483" i="3"/>
  <c r="AB1483" i="3" s="1"/>
  <c r="AC1482" i="3"/>
  <c r="AD1482" i="3"/>
  <c r="Q946" i="3"/>
  <c r="Z945" i="3"/>
  <c r="AA945" i="3"/>
  <c r="W945" i="3"/>
  <c r="V946" i="3" s="1"/>
  <c r="Y945" i="3"/>
  <c r="I411" i="3"/>
  <c r="H412" i="3"/>
  <c r="I279" i="3"/>
  <c r="H280" i="3"/>
  <c r="H1357" i="3"/>
  <c r="I1356" i="3"/>
  <c r="R272" i="3"/>
  <c r="AB272" i="3" s="1"/>
  <c r="T272" i="13"/>
  <c r="AE271" i="13"/>
  <c r="I13" i="13"/>
  <c r="O13" i="13" s="1"/>
  <c r="H14" i="13"/>
  <c r="I144" i="13"/>
  <c r="O144" i="13" s="1"/>
  <c r="H145" i="13"/>
  <c r="H279" i="13"/>
  <c r="I278" i="13"/>
  <c r="O278" i="13" s="1"/>
  <c r="T138" i="13"/>
  <c r="AC6" i="13"/>
  <c r="AD6" i="13"/>
  <c r="R7" i="13"/>
  <c r="AB7" i="13" s="1"/>
  <c r="I411" i="13"/>
  <c r="O411" i="13" s="1"/>
  <c r="H412" i="13"/>
  <c r="R405" i="13"/>
  <c r="AB405" i="13" s="1"/>
  <c r="AC404" i="13"/>
  <c r="AD404" i="13"/>
  <c r="H14" i="11"/>
  <c r="I13" i="11"/>
  <c r="I1759" i="11"/>
  <c r="H1760" i="11"/>
  <c r="I1087" i="3"/>
  <c r="H1088" i="3"/>
  <c r="S1081" i="3"/>
  <c r="AC1215" i="9"/>
  <c r="AD1215" i="9"/>
  <c r="R272" i="11"/>
  <c r="AB272" i="11" s="1"/>
  <c r="R1752" i="6"/>
  <c r="AB1752" i="6" s="1"/>
  <c r="H1895" i="9"/>
  <c r="I1894" i="9"/>
  <c r="H145" i="6"/>
  <c r="I144" i="6"/>
  <c r="Y539" i="3"/>
  <c r="Z539" i="3"/>
  <c r="AA539" i="3"/>
  <c r="Q540" i="3"/>
  <c r="W539" i="3"/>
  <c r="V540" i="3" s="1"/>
  <c r="H412" i="11"/>
  <c r="I411" i="11"/>
  <c r="AC1751" i="6"/>
  <c r="AD1751" i="6"/>
  <c r="I681" i="9"/>
  <c r="H682" i="9"/>
  <c r="H954" i="3"/>
  <c r="I953" i="3"/>
  <c r="I1626" i="6"/>
  <c r="H1627" i="6"/>
  <c r="R1752" i="3"/>
  <c r="AB1752" i="3" s="1"/>
  <c r="H1090" i="9"/>
  <c r="I1089" i="9"/>
  <c r="H1492" i="11"/>
  <c r="I1491" i="11"/>
  <c r="Y807" i="11"/>
  <c r="Z807" i="11"/>
  <c r="AA807" i="11"/>
  <c r="Q808" i="11"/>
  <c r="W807" i="11"/>
  <c r="V808" i="11" s="1"/>
  <c r="H548" i="9"/>
  <c r="I547" i="9"/>
  <c r="I1625" i="11"/>
  <c r="H1626" i="11"/>
  <c r="I684" i="11"/>
  <c r="H685" i="11"/>
  <c r="H414" i="9"/>
  <c r="I413" i="9"/>
  <c r="S808" i="3"/>
  <c r="AC271" i="11"/>
  <c r="AD271" i="11"/>
  <c r="I1759" i="3"/>
  <c r="H1760" i="3"/>
  <c r="AE6" i="6"/>
  <c r="I1894" i="6"/>
  <c r="H1895" i="6"/>
  <c r="AE539" i="6"/>
  <c r="AE1215" i="6"/>
  <c r="R1081" i="6"/>
  <c r="AB1081" i="6" s="1"/>
  <c r="R1216" i="9"/>
  <c r="AB1216" i="9" s="1"/>
  <c r="H1894" i="3"/>
  <c r="I1893" i="3"/>
  <c r="S1752" i="9"/>
  <c r="S138" i="6"/>
  <c r="I14" i="3"/>
  <c r="H15" i="3"/>
  <c r="S7" i="3"/>
  <c r="H1358" i="6"/>
  <c r="I1357" i="6"/>
  <c r="AC807" i="9"/>
  <c r="AD807" i="9"/>
  <c r="H145" i="11"/>
  <c r="I144" i="11"/>
  <c r="I815" i="6"/>
  <c r="H816" i="6"/>
  <c r="R808" i="9"/>
  <c r="AB808" i="9" s="1"/>
  <c r="S1216" i="6"/>
  <c r="I1758" i="6"/>
  <c r="H1759" i="6"/>
  <c r="H684" i="6"/>
  <c r="I683" i="6"/>
  <c r="I817" i="3"/>
  <c r="H818" i="3"/>
  <c r="I548" i="3"/>
  <c r="H549" i="3"/>
  <c r="I818" i="9"/>
  <c r="H819" i="9"/>
  <c r="I955" i="6"/>
  <c r="H956" i="6"/>
  <c r="H1491" i="9"/>
  <c r="I1490" i="9"/>
  <c r="I1490" i="3"/>
  <c r="H1491" i="3"/>
  <c r="AC1080" i="6"/>
  <c r="AD1080" i="6"/>
  <c r="I682" i="3"/>
  <c r="H683" i="3"/>
  <c r="S540" i="6"/>
  <c r="AE945" i="6"/>
  <c r="I280" i="6"/>
  <c r="H281" i="6"/>
  <c r="AC1751" i="3"/>
  <c r="AD1751" i="3"/>
  <c r="I14" i="9"/>
  <c r="H15" i="9"/>
  <c r="O1893" i="11" l="1"/>
  <c r="O1758" i="11"/>
  <c r="O1624" i="11"/>
  <c r="O1489" i="11"/>
  <c r="O1355" i="11"/>
  <c r="O1222" i="11"/>
  <c r="O952" i="11"/>
  <c r="O411" i="11"/>
  <c r="O681" i="11"/>
  <c r="O1087" i="11"/>
  <c r="O13" i="11"/>
  <c r="O546" i="11"/>
  <c r="O278" i="11"/>
  <c r="O144" i="11"/>
  <c r="O814" i="11"/>
  <c r="T1349" i="11"/>
  <c r="Q1350" i="11" s="1"/>
  <c r="R1350" i="11" s="1"/>
  <c r="AB1350" i="11" s="1"/>
  <c r="O1894" i="9"/>
  <c r="O1759" i="9"/>
  <c r="O1223" i="9"/>
  <c r="O1088" i="9"/>
  <c r="O1625" i="9"/>
  <c r="O412" i="9"/>
  <c r="O1490" i="9"/>
  <c r="O279" i="9"/>
  <c r="O145" i="9"/>
  <c r="O14" i="9"/>
  <c r="O953" i="9"/>
  <c r="O815" i="9"/>
  <c r="O682" i="9"/>
  <c r="O1356" i="9"/>
  <c r="O547" i="9"/>
  <c r="O1893" i="6"/>
  <c r="O1758" i="6"/>
  <c r="O1624" i="6"/>
  <c r="O1222" i="6"/>
  <c r="O1087" i="6"/>
  <c r="O1489" i="6"/>
  <c r="O1355" i="6"/>
  <c r="O952" i="6"/>
  <c r="O546" i="6"/>
  <c r="O411" i="6"/>
  <c r="O278" i="6"/>
  <c r="O144" i="6"/>
  <c r="O13" i="6"/>
  <c r="O681" i="6"/>
  <c r="O814" i="6"/>
  <c r="O1759" i="3"/>
  <c r="O1356" i="3"/>
  <c r="O1625" i="3"/>
  <c r="O1894" i="3"/>
  <c r="O953" i="3"/>
  <c r="O1223" i="3"/>
  <c r="O1490" i="3"/>
  <c r="O279" i="3"/>
  <c r="O1088" i="3"/>
  <c r="O412" i="3"/>
  <c r="O682" i="3"/>
  <c r="O815" i="3"/>
  <c r="O547" i="3"/>
  <c r="O145" i="3"/>
  <c r="O14" i="3"/>
  <c r="T138" i="11"/>
  <c r="AA138" i="11" s="1"/>
  <c r="AE1348" i="11"/>
  <c r="AE137" i="11"/>
  <c r="Z1752" i="11"/>
  <c r="Y1752" i="11"/>
  <c r="W1752" i="11"/>
  <c r="V1753" i="11" s="1"/>
  <c r="AA1752" i="11"/>
  <c r="AD1081" i="11"/>
  <c r="AC1081" i="11"/>
  <c r="AE1215" i="11"/>
  <c r="S1082" i="11"/>
  <c r="AD7" i="11"/>
  <c r="AE539" i="11"/>
  <c r="T1216" i="11"/>
  <c r="Y1216" i="11" s="1"/>
  <c r="Q947" i="11"/>
  <c r="R947" i="11" s="1"/>
  <c r="AB947" i="11" s="1"/>
  <c r="Z946" i="11"/>
  <c r="W946" i="11"/>
  <c r="V947" i="11" s="1"/>
  <c r="Y946" i="11"/>
  <c r="S8" i="11"/>
  <c r="AC7" i="11"/>
  <c r="AA946" i="11"/>
  <c r="T540" i="11"/>
  <c r="Z540" i="11" s="1"/>
  <c r="AE1482" i="11"/>
  <c r="AC1618" i="11"/>
  <c r="AD1618" i="11"/>
  <c r="Y405" i="11"/>
  <c r="W405" i="11"/>
  <c r="V406" i="11" s="1"/>
  <c r="Q406" i="11"/>
  <c r="R406" i="11" s="1"/>
  <c r="AB406" i="11" s="1"/>
  <c r="Z405" i="11"/>
  <c r="I815" i="11"/>
  <c r="H816" i="11"/>
  <c r="R1753" i="11"/>
  <c r="AB1753" i="11" s="1"/>
  <c r="W1887" i="11"/>
  <c r="V1888" i="11" s="1"/>
  <c r="Q1888" i="11"/>
  <c r="R1888" i="11" s="1"/>
  <c r="AB1888" i="11" s="1"/>
  <c r="Z1887" i="11"/>
  <c r="I1223" i="11"/>
  <c r="H1224" i="11"/>
  <c r="Y1887" i="11"/>
  <c r="H550" i="11"/>
  <c r="I549" i="11"/>
  <c r="AA1887" i="11"/>
  <c r="I1356" i="11"/>
  <c r="H1357" i="11"/>
  <c r="AA675" i="11"/>
  <c r="W675" i="11"/>
  <c r="V676" i="11" s="1"/>
  <c r="Q676" i="11"/>
  <c r="Y675" i="11"/>
  <c r="Z675" i="11"/>
  <c r="S1619" i="11"/>
  <c r="T1483" i="11"/>
  <c r="I281" i="11"/>
  <c r="H282" i="11"/>
  <c r="H1089" i="11"/>
  <c r="I1088" i="11"/>
  <c r="S272" i="11"/>
  <c r="H1896" i="11"/>
  <c r="I1895" i="11"/>
  <c r="H954" i="11"/>
  <c r="I953" i="11"/>
  <c r="AE1886" i="9"/>
  <c r="AE137" i="9"/>
  <c r="AC1482" i="9"/>
  <c r="I146" i="9"/>
  <c r="H147" i="9"/>
  <c r="T138" i="9"/>
  <c r="Z138" i="9" s="1"/>
  <c r="AD6" i="9"/>
  <c r="AE945" i="9"/>
  <c r="AC6" i="9"/>
  <c r="T1081" i="9"/>
  <c r="Y1081" i="9" s="1"/>
  <c r="AD1482" i="9"/>
  <c r="R7" i="9"/>
  <c r="S7" i="9" s="1"/>
  <c r="S540" i="9"/>
  <c r="AE1751" i="9"/>
  <c r="AC1348" i="9"/>
  <c r="AC539" i="9"/>
  <c r="AD539" i="9"/>
  <c r="S1483" i="9"/>
  <c r="H954" i="9"/>
  <c r="I953" i="9"/>
  <c r="AE1617" i="9"/>
  <c r="T1887" i="9"/>
  <c r="Q1888" i="9" s="1"/>
  <c r="AD1348" i="9"/>
  <c r="AB1618" i="9"/>
  <c r="T1618" i="9"/>
  <c r="T405" i="9"/>
  <c r="Z405" i="9" s="1"/>
  <c r="S1349" i="9"/>
  <c r="AE1080" i="9"/>
  <c r="I1223" i="9"/>
  <c r="H1224" i="9"/>
  <c r="S1216" i="9"/>
  <c r="H281" i="9"/>
  <c r="I280" i="9"/>
  <c r="AE404" i="9"/>
  <c r="AC674" i="9"/>
  <c r="AD674" i="9"/>
  <c r="R675" i="9"/>
  <c r="AB675" i="9" s="1"/>
  <c r="I1356" i="9"/>
  <c r="H1357" i="9"/>
  <c r="T946" i="9"/>
  <c r="H1760" i="9"/>
  <c r="I1759" i="9"/>
  <c r="AA272" i="9"/>
  <c r="Z272" i="9"/>
  <c r="Y272" i="9"/>
  <c r="W272" i="9"/>
  <c r="V273" i="9" s="1"/>
  <c r="Q273" i="9"/>
  <c r="R273" i="9" s="1"/>
  <c r="AB273" i="9" s="1"/>
  <c r="S808" i="9"/>
  <c r="T1752" i="9"/>
  <c r="Z1752" i="9" s="1"/>
  <c r="I1626" i="9"/>
  <c r="H1627" i="9"/>
  <c r="AC1618" i="6"/>
  <c r="S1619" i="6"/>
  <c r="AD1618" i="6"/>
  <c r="AE271" i="6"/>
  <c r="S809" i="6"/>
  <c r="I1223" i="6"/>
  <c r="H1224" i="6"/>
  <c r="AD674" i="6"/>
  <c r="H1491" i="6"/>
  <c r="I1490" i="6"/>
  <c r="AE137" i="6"/>
  <c r="AD808" i="6"/>
  <c r="W1887" i="6"/>
  <c r="V1888" i="6" s="1"/>
  <c r="Y1887" i="6"/>
  <c r="AD1887" i="6" s="1"/>
  <c r="AC674" i="6"/>
  <c r="AC1348" i="6"/>
  <c r="AE1348" i="6" s="1"/>
  <c r="AC808" i="6"/>
  <c r="S1081" i="6"/>
  <c r="I412" i="6"/>
  <c r="H413" i="6"/>
  <c r="T946" i="6"/>
  <c r="AA946" i="6" s="1"/>
  <c r="AC1483" i="6"/>
  <c r="I548" i="6"/>
  <c r="H549" i="6"/>
  <c r="I14" i="6"/>
  <c r="H15" i="6"/>
  <c r="AA1887" i="6"/>
  <c r="Q1888" i="6"/>
  <c r="R1888" i="6" s="1"/>
  <c r="AB1888" i="6" s="1"/>
  <c r="AD1483" i="6"/>
  <c r="T272" i="6"/>
  <c r="AA272" i="6" s="1"/>
  <c r="S1484" i="6"/>
  <c r="T1216" i="6"/>
  <c r="Y1216" i="6" s="1"/>
  <c r="S406" i="6"/>
  <c r="AC405" i="6"/>
  <c r="AD405" i="6"/>
  <c r="T540" i="6"/>
  <c r="S1349" i="6"/>
  <c r="S1752" i="6"/>
  <c r="H1089" i="6"/>
  <c r="I1088" i="6"/>
  <c r="T138" i="6"/>
  <c r="AA138" i="6" s="1"/>
  <c r="S675" i="6"/>
  <c r="T7" i="6"/>
  <c r="Y1887" i="3"/>
  <c r="Q1888" i="3"/>
  <c r="R1888" i="3" s="1"/>
  <c r="AB1888" i="3" s="1"/>
  <c r="Z1887" i="3"/>
  <c r="AA1887" i="3"/>
  <c r="AE1886" i="3"/>
  <c r="AE807" i="3"/>
  <c r="T1216" i="3"/>
  <c r="Y1216" i="3" s="1"/>
  <c r="AE6" i="3"/>
  <c r="AE404" i="3"/>
  <c r="H1627" i="3"/>
  <c r="I1626" i="3"/>
  <c r="AE1215" i="3"/>
  <c r="AC674" i="3"/>
  <c r="AC1617" i="3"/>
  <c r="AD1617" i="3"/>
  <c r="T405" i="3"/>
  <c r="W405" i="3" s="1"/>
  <c r="V406" i="3" s="1"/>
  <c r="S1618" i="3"/>
  <c r="AC137" i="3"/>
  <c r="S1483" i="3"/>
  <c r="AB138" i="3"/>
  <c r="S138" i="3"/>
  <c r="AD137" i="3"/>
  <c r="S272" i="3"/>
  <c r="T7" i="3"/>
  <c r="AA7" i="3" s="1"/>
  <c r="H146" i="3"/>
  <c r="I145" i="3"/>
  <c r="T808" i="3"/>
  <c r="Y808" i="3" s="1"/>
  <c r="AB1349" i="3"/>
  <c r="S1349" i="3"/>
  <c r="AE1348" i="3"/>
  <c r="I280" i="3"/>
  <c r="H281" i="3"/>
  <c r="AE1482" i="3"/>
  <c r="H1358" i="3"/>
  <c r="I1357" i="3"/>
  <c r="AE271" i="3"/>
  <c r="T1081" i="3"/>
  <c r="AA1081" i="3" s="1"/>
  <c r="AC945" i="3"/>
  <c r="AD945" i="3"/>
  <c r="I412" i="3"/>
  <c r="H413" i="3"/>
  <c r="R946" i="3"/>
  <c r="AB946" i="3" s="1"/>
  <c r="S675" i="3"/>
  <c r="I1224" i="3"/>
  <c r="H1225" i="3"/>
  <c r="Y272" i="13"/>
  <c r="W272" i="13"/>
  <c r="V273" i="13" s="1"/>
  <c r="AA272" i="13"/>
  <c r="Z272" i="13"/>
  <c r="Q273" i="13"/>
  <c r="R273" i="13" s="1"/>
  <c r="AB273" i="13" s="1"/>
  <c r="Q139" i="13"/>
  <c r="AA138" i="13"/>
  <c r="W138" i="13"/>
  <c r="V139" i="13" s="1"/>
  <c r="Z138" i="13"/>
  <c r="Y138" i="13"/>
  <c r="I279" i="13"/>
  <c r="O279" i="13" s="1"/>
  <c r="H280" i="13"/>
  <c r="I145" i="13"/>
  <c r="O145" i="13" s="1"/>
  <c r="H146" i="13"/>
  <c r="I14" i="13"/>
  <c r="O14" i="13" s="1"/>
  <c r="H15" i="13"/>
  <c r="S7" i="13"/>
  <c r="S405" i="13"/>
  <c r="H413" i="13"/>
  <c r="I412" i="13"/>
  <c r="O412" i="13" s="1"/>
  <c r="AE404" i="13"/>
  <c r="AE6" i="13"/>
  <c r="AE1080" i="6"/>
  <c r="AC807" i="11"/>
  <c r="AD807" i="11"/>
  <c r="I412" i="11"/>
  <c r="H413" i="11"/>
  <c r="AE1215" i="9"/>
  <c r="I818" i="3"/>
  <c r="H819" i="3"/>
  <c r="I1358" i="6"/>
  <c r="H1359" i="6"/>
  <c r="I414" i="9"/>
  <c r="H415" i="9"/>
  <c r="AE1751" i="6"/>
  <c r="AC539" i="3"/>
  <c r="AD539" i="3"/>
  <c r="I1491" i="9"/>
  <c r="H1492" i="9"/>
  <c r="H282" i="6"/>
  <c r="I281" i="6"/>
  <c r="I956" i="6"/>
  <c r="H957" i="6"/>
  <c r="I819" i="9"/>
  <c r="H820" i="9"/>
  <c r="I685" i="11"/>
  <c r="H686" i="11"/>
  <c r="I1627" i="6"/>
  <c r="H1628" i="6"/>
  <c r="I682" i="9"/>
  <c r="H683" i="9"/>
  <c r="AE1751" i="3"/>
  <c r="I145" i="11"/>
  <c r="H146" i="11"/>
  <c r="I1895" i="6"/>
  <c r="H1896" i="6"/>
  <c r="I954" i="3"/>
  <c r="H955" i="3"/>
  <c r="I145" i="6"/>
  <c r="H146" i="6"/>
  <c r="I1088" i="3"/>
  <c r="H1089" i="3"/>
  <c r="H684" i="3"/>
  <c r="I683" i="3"/>
  <c r="I684" i="6"/>
  <c r="H685" i="6"/>
  <c r="I816" i="6"/>
  <c r="H817" i="6"/>
  <c r="H549" i="9"/>
  <c r="I548" i="9"/>
  <c r="R808" i="11"/>
  <c r="AB808" i="11" s="1"/>
  <c r="I1760" i="11"/>
  <c r="H1761" i="11"/>
  <c r="H15" i="11"/>
  <c r="I14" i="11"/>
  <c r="I15" i="9"/>
  <c r="H16" i="9"/>
  <c r="I1894" i="3"/>
  <c r="H1895" i="3"/>
  <c r="AE271" i="11"/>
  <c r="I1090" i="9"/>
  <c r="H1091" i="9"/>
  <c r="H1627" i="11"/>
  <c r="I1626" i="11"/>
  <c r="H1493" i="11"/>
  <c r="I1492" i="11"/>
  <c r="S1752" i="3"/>
  <c r="R540" i="3"/>
  <c r="AB540" i="3" s="1"/>
  <c r="I1491" i="3"/>
  <c r="H1492" i="3"/>
  <c r="I549" i="3"/>
  <c r="H550" i="3"/>
  <c r="I1759" i="6"/>
  <c r="H1760" i="6"/>
  <c r="AE807" i="9"/>
  <c r="I15" i="3"/>
  <c r="H16" i="3"/>
  <c r="H1761" i="3"/>
  <c r="I1760" i="3"/>
  <c r="I1895" i="9"/>
  <c r="H1896" i="9"/>
  <c r="Y1349" i="11" l="1"/>
  <c r="W1349" i="11"/>
  <c r="V1350" i="11" s="1"/>
  <c r="S1350" i="11"/>
  <c r="T1350" i="11" s="1"/>
  <c r="Y1350" i="11" s="1"/>
  <c r="Z1349" i="11"/>
  <c r="O1223" i="11"/>
  <c r="O1625" i="11"/>
  <c r="O279" i="11"/>
  <c r="O145" i="11"/>
  <c r="O1490" i="11"/>
  <c r="O14" i="11"/>
  <c r="O1894" i="11"/>
  <c r="O1088" i="11"/>
  <c r="O547" i="11"/>
  <c r="O682" i="11"/>
  <c r="O1356" i="11"/>
  <c r="O412" i="11"/>
  <c r="O953" i="11"/>
  <c r="O815" i="11"/>
  <c r="O1759" i="11"/>
  <c r="AA1349" i="11"/>
  <c r="O1895" i="9"/>
  <c r="O1491" i="9"/>
  <c r="O1224" i="9"/>
  <c r="O1089" i="9"/>
  <c r="O1626" i="9"/>
  <c r="O1760" i="9"/>
  <c r="O413" i="9"/>
  <c r="O280" i="9"/>
  <c r="O146" i="9"/>
  <c r="O15" i="9"/>
  <c r="O1357" i="9"/>
  <c r="O954" i="9"/>
  <c r="O816" i="9"/>
  <c r="O548" i="9"/>
  <c r="O683" i="9"/>
  <c r="O1894" i="6"/>
  <c r="O1490" i="6"/>
  <c r="O953" i="6"/>
  <c r="O815" i="6"/>
  <c r="O1759" i="6"/>
  <c r="O1625" i="6"/>
  <c r="O1356" i="6"/>
  <c r="O547" i="6"/>
  <c r="O412" i="6"/>
  <c r="O279" i="6"/>
  <c r="O145" i="6"/>
  <c r="O14" i="6"/>
  <c r="O1223" i="6"/>
  <c r="O1088" i="6"/>
  <c r="O682" i="6"/>
  <c r="O1357" i="3"/>
  <c r="O1224" i="3"/>
  <c r="O1089" i="3"/>
  <c r="O954" i="3"/>
  <c r="O1626" i="3"/>
  <c r="O1491" i="3"/>
  <c r="O1895" i="3"/>
  <c r="O1760" i="3"/>
  <c r="O683" i="3"/>
  <c r="O413" i="3"/>
  <c r="O280" i="3"/>
  <c r="O816" i="3"/>
  <c r="O548" i="3"/>
  <c r="O146" i="3"/>
  <c r="O15" i="3"/>
  <c r="Z138" i="11"/>
  <c r="Y138" i="11"/>
  <c r="W138" i="11"/>
  <c r="V139" i="11" s="1"/>
  <c r="Q139" i="11"/>
  <c r="R139" i="11" s="1"/>
  <c r="AB139" i="11" s="1"/>
  <c r="AD1752" i="11"/>
  <c r="AC1752" i="11"/>
  <c r="AE1081" i="11"/>
  <c r="T1082" i="11"/>
  <c r="AA1082" i="11" s="1"/>
  <c r="Z1216" i="11"/>
  <c r="AD1216" i="11" s="1"/>
  <c r="S947" i="11"/>
  <c r="AA1216" i="11"/>
  <c r="Q1217" i="11"/>
  <c r="R1217" i="11" s="1"/>
  <c r="AB1217" i="11" s="1"/>
  <c r="AD946" i="11"/>
  <c r="W1216" i="11"/>
  <c r="V1217" i="11" s="1"/>
  <c r="T8" i="11"/>
  <c r="Z8" i="11" s="1"/>
  <c r="AC946" i="11"/>
  <c r="W540" i="11"/>
  <c r="V541" i="11" s="1"/>
  <c r="AA540" i="11"/>
  <c r="AE7" i="11"/>
  <c r="Q541" i="11"/>
  <c r="R541" i="11" s="1"/>
  <c r="AB541" i="11" s="1"/>
  <c r="Y540" i="11"/>
  <c r="AD540" i="11" s="1"/>
  <c r="AE1618" i="11"/>
  <c r="T272" i="11"/>
  <c r="Y272" i="11" s="1"/>
  <c r="AC405" i="11"/>
  <c r="AD405" i="11"/>
  <c r="AD1887" i="11"/>
  <c r="S1753" i="11"/>
  <c r="AC1887" i="11"/>
  <c r="H817" i="11"/>
  <c r="I816" i="11"/>
  <c r="H1225" i="11"/>
  <c r="I1224" i="11"/>
  <c r="H1358" i="11"/>
  <c r="I1357" i="11"/>
  <c r="I550" i="11"/>
  <c r="H551" i="11"/>
  <c r="H955" i="11"/>
  <c r="I954" i="11"/>
  <c r="I282" i="11"/>
  <c r="H283" i="11"/>
  <c r="S406" i="11"/>
  <c r="AD675" i="11"/>
  <c r="AC675" i="11"/>
  <c r="I1896" i="11"/>
  <c r="H1897" i="11"/>
  <c r="R676" i="11"/>
  <c r="Z1483" i="11"/>
  <c r="Q1484" i="11"/>
  <c r="AA1483" i="11"/>
  <c r="Y1483" i="11"/>
  <c r="W1483" i="11"/>
  <c r="V1484" i="11" s="1"/>
  <c r="I1089" i="11"/>
  <c r="H1090" i="11"/>
  <c r="T1619" i="11"/>
  <c r="Q406" i="9"/>
  <c r="R406" i="9" s="1"/>
  <c r="AB406" i="9" s="1"/>
  <c r="W138" i="9"/>
  <c r="V139" i="9" s="1"/>
  <c r="Q139" i="9"/>
  <c r="R139" i="9" s="1"/>
  <c r="AB139" i="9" s="1"/>
  <c r="Y138" i="9"/>
  <c r="AD138" i="9" s="1"/>
  <c r="AA138" i="9"/>
  <c r="H148" i="9"/>
  <c r="I147" i="9"/>
  <c r="AE6" i="9"/>
  <c r="AA1081" i="9"/>
  <c r="AA405" i="9"/>
  <c r="W1081" i="9"/>
  <c r="V1082" i="9" s="1"/>
  <c r="Q1082" i="9"/>
  <c r="R1082" i="9" s="1"/>
  <c r="AB1082" i="9" s="1"/>
  <c r="Z1081" i="9"/>
  <c r="AD1081" i="9" s="1"/>
  <c r="AE1482" i="9"/>
  <c r="AE539" i="9"/>
  <c r="W405" i="9"/>
  <c r="V406" i="9" s="1"/>
  <c r="T540" i="9"/>
  <c r="AB7" i="9"/>
  <c r="T7" i="9"/>
  <c r="T1483" i="9"/>
  <c r="Y1483" i="9" s="1"/>
  <c r="AE1348" i="9"/>
  <c r="Y1887" i="9"/>
  <c r="AA1887" i="9"/>
  <c r="Z1887" i="9"/>
  <c r="W1887" i="9"/>
  <c r="V1888" i="9" s="1"/>
  <c r="I954" i="9"/>
  <c r="H955" i="9"/>
  <c r="W1752" i="9"/>
  <c r="V1753" i="9" s="1"/>
  <c r="Y1752" i="9"/>
  <c r="Y405" i="9"/>
  <c r="AD405" i="9" s="1"/>
  <c r="T1349" i="9"/>
  <c r="AA1349" i="9" s="1"/>
  <c r="Z1618" i="9"/>
  <c r="Y1618" i="9"/>
  <c r="AA1618" i="9"/>
  <c r="Q1619" i="9"/>
  <c r="W1618" i="9"/>
  <c r="V1619" i="9" s="1"/>
  <c r="T808" i="9"/>
  <c r="AA808" i="9" s="1"/>
  <c r="T1216" i="9"/>
  <c r="Y1216" i="9" s="1"/>
  <c r="S675" i="9"/>
  <c r="AE674" i="9"/>
  <c r="H1225" i="9"/>
  <c r="I1224" i="9"/>
  <c r="H282" i="9"/>
  <c r="I281" i="9"/>
  <c r="AC272" i="9"/>
  <c r="S273" i="9"/>
  <c r="Q1753" i="9"/>
  <c r="R1753" i="9" s="1"/>
  <c r="AB1753" i="9" s="1"/>
  <c r="AD272" i="9"/>
  <c r="AA1752" i="9"/>
  <c r="I1760" i="9"/>
  <c r="H1761" i="9"/>
  <c r="I1357" i="9"/>
  <c r="H1358" i="9"/>
  <c r="H1628" i="9"/>
  <c r="I1627" i="9"/>
  <c r="AA946" i="9"/>
  <c r="W946" i="9"/>
  <c r="V947" i="9" s="1"/>
  <c r="Y946" i="9"/>
  <c r="Q947" i="9"/>
  <c r="R947" i="9" s="1"/>
  <c r="AB947" i="9" s="1"/>
  <c r="Z946" i="9"/>
  <c r="AE1618" i="6"/>
  <c r="T1619" i="6"/>
  <c r="W1619" i="6" s="1"/>
  <c r="V1620" i="6" s="1"/>
  <c r="T809" i="6"/>
  <c r="Z809" i="6" s="1"/>
  <c r="I1224" i="6"/>
  <c r="H1225" i="6"/>
  <c r="AE674" i="6"/>
  <c r="I1491" i="6"/>
  <c r="H1492" i="6"/>
  <c r="AC1887" i="6"/>
  <c r="T1081" i="6"/>
  <c r="Y1081" i="6" s="1"/>
  <c r="AE808" i="6"/>
  <c r="Y138" i="6"/>
  <c r="AE1483" i="6"/>
  <c r="T675" i="6"/>
  <c r="Y675" i="6" s="1"/>
  <c r="Z1216" i="6"/>
  <c r="AD1216" i="6" s="1"/>
  <c r="W1216" i="6"/>
  <c r="V1217" i="6" s="1"/>
  <c r="Y946" i="6"/>
  <c r="AA1216" i="6"/>
  <c r="W946" i="6"/>
  <c r="V947" i="6" s="1"/>
  <c r="W272" i="6"/>
  <c r="V273" i="6" s="1"/>
  <c r="Q273" i="6"/>
  <c r="R273" i="6" s="1"/>
  <c r="AB273" i="6" s="1"/>
  <c r="Z946" i="6"/>
  <c r="I549" i="6"/>
  <c r="H550" i="6"/>
  <c r="AA540" i="6"/>
  <c r="Z272" i="6"/>
  <c r="Z540" i="6"/>
  <c r="W138" i="6"/>
  <c r="V139" i="6" s="1"/>
  <c r="H414" i="6"/>
  <c r="I413" i="6"/>
  <c r="Y540" i="6"/>
  <c r="Q139" i="6"/>
  <c r="R139" i="6" s="1"/>
  <c r="AB139" i="6" s="1"/>
  <c r="Q947" i="6"/>
  <c r="R947" i="6" s="1"/>
  <c r="AB947" i="6" s="1"/>
  <c r="W540" i="6"/>
  <c r="V541" i="6" s="1"/>
  <c r="Z138" i="6"/>
  <c r="Y272" i="6"/>
  <c r="I15" i="6"/>
  <c r="H16" i="6"/>
  <c r="Q1217" i="6"/>
  <c r="R1217" i="6" s="1"/>
  <c r="AB1217" i="6" s="1"/>
  <c r="Q541" i="6"/>
  <c r="R541" i="6" s="1"/>
  <c r="AB541" i="6" s="1"/>
  <c r="T1484" i="6"/>
  <c r="AE405" i="6"/>
  <c r="T406" i="6"/>
  <c r="I1089" i="6"/>
  <c r="H1090" i="6"/>
  <c r="AA7" i="6"/>
  <c r="Q8" i="6"/>
  <c r="R8" i="6" s="1"/>
  <c r="AB8" i="6" s="1"/>
  <c r="Z7" i="6"/>
  <c r="W7" i="6"/>
  <c r="V8" i="6" s="1"/>
  <c r="Y7" i="6"/>
  <c r="S1888" i="6"/>
  <c r="T1349" i="6"/>
  <c r="T1752" i="6"/>
  <c r="AC1887" i="3"/>
  <c r="S1888" i="3"/>
  <c r="AD1887" i="3"/>
  <c r="W1216" i="3"/>
  <c r="V1217" i="3" s="1"/>
  <c r="Z1216" i="3"/>
  <c r="AD1216" i="3" s="1"/>
  <c r="AA1216" i="3"/>
  <c r="Q1217" i="3"/>
  <c r="AE1617" i="3"/>
  <c r="Q406" i="3"/>
  <c r="R406" i="3" s="1"/>
  <c r="AB406" i="3" s="1"/>
  <c r="I1627" i="3"/>
  <c r="H1628" i="3"/>
  <c r="AE674" i="3"/>
  <c r="Y7" i="3"/>
  <c r="AE137" i="3"/>
  <c r="T1483" i="3"/>
  <c r="Y405" i="3"/>
  <c r="AA405" i="3"/>
  <c r="W1081" i="3"/>
  <c r="V1082" i="3" s="1"/>
  <c r="Z405" i="3"/>
  <c r="W7" i="3"/>
  <c r="V8" i="3" s="1"/>
  <c r="T138" i="3"/>
  <c r="T1618" i="3"/>
  <c r="W1618" i="3" s="1"/>
  <c r="V1619" i="3" s="1"/>
  <c r="W808" i="3"/>
  <c r="V809" i="3" s="1"/>
  <c r="T272" i="3"/>
  <c r="Q809" i="3"/>
  <c r="R809" i="3" s="1"/>
  <c r="AB809" i="3" s="1"/>
  <c r="Q1082" i="3"/>
  <c r="R1082" i="3" s="1"/>
  <c r="AB1082" i="3" s="1"/>
  <c r="Z808" i="3"/>
  <c r="AD808" i="3" s="1"/>
  <c r="Z1081" i="3"/>
  <c r="Z7" i="3"/>
  <c r="Q8" i="3"/>
  <c r="R8" i="3" s="1"/>
  <c r="AB8" i="3" s="1"/>
  <c r="S946" i="3"/>
  <c r="T1349" i="3"/>
  <c r="AA808" i="3"/>
  <c r="Y1081" i="3"/>
  <c r="I146" i="3"/>
  <c r="H147" i="3"/>
  <c r="I281" i="3"/>
  <c r="H282" i="3"/>
  <c r="T1752" i="3"/>
  <c r="W1752" i="3" s="1"/>
  <c r="V1753" i="3" s="1"/>
  <c r="I413" i="3"/>
  <c r="H414" i="3"/>
  <c r="I1358" i="3"/>
  <c r="H1359" i="3"/>
  <c r="S540" i="3"/>
  <c r="I1225" i="3"/>
  <c r="H1226" i="3"/>
  <c r="AE945" i="3"/>
  <c r="T675" i="3"/>
  <c r="AD272" i="13"/>
  <c r="AC272" i="13"/>
  <c r="S273" i="13"/>
  <c r="T405" i="13"/>
  <c r="Y405" i="13" s="1"/>
  <c r="T7" i="13"/>
  <c r="Z7" i="13" s="1"/>
  <c r="H16" i="13"/>
  <c r="I15" i="13"/>
  <c r="O15" i="13" s="1"/>
  <c r="I146" i="13"/>
  <c r="O146" i="13" s="1"/>
  <c r="H147" i="13"/>
  <c r="R139" i="13"/>
  <c r="AB139" i="13" s="1"/>
  <c r="AD138" i="13"/>
  <c r="AC138" i="13"/>
  <c r="H281" i="13"/>
  <c r="I280" i="13"/>
  <c r="O280" i="13" s="1"/>
  <c r="H414" i="13"/>
  <c r="I413" i="13"/>
  <c r="O413" i="13" s="1"/>
  <c r="I685" i="6"/>
  <c r="H686" i="6"/>
  <c r="H1090" i="3"/>
  <c r="I1089" i="3"/>
  <c r="H1897" i="6"/>
  <c r="I1896" i="6"/>
  <c r="I819" i="3"/>
  <c r="H820" i="3"/>
  <c r="H1628" i="11"/>
  <c r="I1627" i="11"/>
  <c r="H1896" i="3"/>
  <c r="I1895" i="3"/>
  <c r="I550" i="3"/>
  <c r="H551" i="3"/>
  <c r="I1492" i="3"/>
  <c r="H1493" i="3"/>
  <c r="H1494" i="11"/>
  <c r="I1493" i="11"/>
  <c r="I1091" i="9"/>
  <c r="H1092" i="9"/>
  <c r="H16" i="11"/>
  <c r="I15" i="11"/>
  <c r="S808" i="11"/>
  <c r="I684" i="3"/>
  <c r="H685" i="3"/>
  <c r="I146" i="6"/>
  <c r="H147" i="6"/>
  <c r="I1761" i="11"/>
  <c r="H1762" i="11"/>
  <c r="I955" i="3"/>
  <c r="H956" i="3"/>
  <c r="H684" i="9"/>
  <c r="I683" i="9"/>
  <c r="I686" i="11"/>
  <c r="H687" i="11"/>
  <c r="I1896" i="9"/>
  <c r="H1897" i="9"/>
  <c r="I820" i="9"/>
  <c r="H821" i="9"/>
  <c r="H1762" i="3"/>
  <c r="I1761" i="3"/>
  <c r="S1888" i="11"/>
  <c r="H17" i="3"/>
  <c r="I16" i="3"/>
  <c r="I549" i="9"/>
  <c r="H550" i="9"/>
  <c r="I1628" i="6"/>
  <c r="H1629" i="6"/>
  <c r="H283" i="6"/>
  <c r="I282" i="6"/>
  <c r="I817" i="6"/>
  <c r="H818" i="6"/>
  <c r="R1888" i="9"/>
  <c r="AB1888" i="9" s="1"/>
  <c r="I1760" i="6"/>
  <c r="H1761" i="6"/>
  <c r="H17" i="9"/>
  <c r="I16" i="9"/>
  <c r="H416" i="9"/>
  <c r="I415" i="9"/>
  <c r="I1359" i="6"/>
  <c r="H1360" i="6"/>
  <c r="I413" i="11"/>
  <c r="H414" i="11"/>
  <c r="H147" i="11"/>
  <c r="I146" i="11"/>
  <c r="I957" i="6"/>
  <c r="H958" i="6"/>
  <c r="H1493" i="9"/>
  <c r="I1492" i="9"/>
  <c r="AE539" i="3"/>
  <c r="AE807" i="11"/>
  <c r="AD1349" i="11" l="1"/>
  <c r="AC1349" i="11"/>
  <c r="O1626" i="11"/>
  <c r="O1760" i="11"/>
  <c r="O1357" i="11"/>
  <c r="O280" i="11"/>
  <c r="O146" i="11"/>
  <c r="O15" i="11"/>
  <c r="O1895" i="11"/>
  <c r="O1491" i="11"/>
  <c r="O816" i="11"/>
  <c r="O954" i="11"/>
  <c r="O548" i="11"/>
  <c r="O413" i="11"/>
  <c r="O1089" i="11"/>
  <c r="O1224" i="11"/>
  <c r="O683" i="11"/>
  <c r="O1492" i="9"/>
  <c r="O1358" i="9"/>
  <c r="O1225" i="9"/>
  <c r="O955" i="9"/>
  <c r="O1761" i="9"/>
  <c r="O1627" i="9"/>
  <c r="O684" i="9"/>
  <c r="O549" i="9"/>
  <c r="O1896" i="9"/>
  <c r="O414" i="9"/>
  <c r="O281" i="9"/>
  <c r="O147" i="9"/>
  <c r="O16" i="9"/>
  <c r="O1090" i="9"/>
  <c r="O817" i="9"/>
  <c r="O1491" i="6"/>
  <c r="O1626" i="6"/>
  <c r="O1224" i="6"/>
  <c r="O954" i="6"/>
  <c r="O816" i="6"/>
  <c r="O683" i="6"/>
  <c r="O1089" i="6"/>
  <c r="O1357" i="6"/>
  <c r="O15" i="6"/>
  <c r="O1895" i="6"/>
  <c r="O1760" i="6"/>
  <c r="O413" i="6"/>
  <c r="O280" i="6"/>
  <c r="O548" i="6"/>
  <c r="O146" i="6"/>
  <c r="O1627" i="3"/>
  <c r="O1896" i="3"/>
  <c r="O955" i="3"/>
  <c r="O1358" i="3"/>
  <c r="O1492" i="3"/>
  <c r="O1761" i="3"/>
  <c r="O817" i="3"/>
  <c r="O549" i="3"/>
  <c r="O414" i="3"/>
  <c r="O1225" i="3"/>
  <c r="O281" i="3"/>
  <c r="O1090" i="3"/>
  <c r="O684" i="3"/>
  <c r="O147" i="3"/>
  <c r="O16" i="3"/>
  <c r="AD138" i="11"/>
  <c r="AC138" i="11"/>
  <c r="S139" i="11"/>
  <c r="AE1752" i="11"/>
  <c r="W1082" i="11"/>
  <c r="V1083" i="11" s="1"/>
  <c r="Z1082" i="11"/>
  <c r="Q1083" i="11"/>
  <c r="R1083" i="11" s="1"/>
  <c r="AB1083" i="11" s="1"/>
  <c r="Z1350" i="11"/>
  <c r="AD1350" i="11" s="1"/>
  <c r="W1350" i="11"/>
  <c r="V1351" i="11" s="1"/>
  <c r="Q1351" i="11"/>
  <c r="R1351" i="11" s="1"/>
  <c r="AB1351" i="11" s="1"/>
  <c r="Y1082" i="11"/>
  <c r="AA1350" i="11"/>
  <c r="AC1216" i="11"/>
  <c r="AA272" i="11"/>
  <c r="T947" i="11"/>
  <c r="Q948" i="11" s="1"/>
  <c r="R948" i="11" s="1"/>
  <c r="AB948" i="11" s="1"/>
  <c r="S1217" i="11"/>
  <c r="AE946" i="11"/>
  <c r="W8" i="11"/>
  <c r="V9" i="11" s="1"/>
  <c r="Y8" i="11"/>
  <c r="AD8" i="11" s="1"/>
  <c r="Q9" i="11"/>
  <c r="R9" i="11" s="1"/>
  <c r="AB9" i="11" s="1"/>
  <c r="AA8" i="11"/>
  <c r="S541" i="11"/>
  <c r="AE405" i="11"/>
  <c r="AC540" i="11"/>
  <c r="Q273" i="11"/>
  <c r="R273" i="11" s="1"/>
  <c r="AB273" i="11" s="1"/>
  <c r="W272" i="11"/>
  <c r="V273" i="11" s="1"/>
  <c r="Z272" i="11"/>
  <c r="AE1887" i="11"/>
  <c r="T1753" i="11"/>
  <c r="I817" i="11"/>
  <c r="H818" i="11"/>
  <c r="H1359" i="11"/>
  <c r="I1358" i="11"/>
  <c r="I1225" i="11"/>
  <c r="H1226" i="11"/>
  <c r="I551" i="11"/>
  <c r="H552" i="11"/>
  <c r="T406" i="11"/>
  <c r="Q407" i="11" s="1"/>
  <c r="T1888" i="11"/>
  <c r="AA1888" i="11" s="1"/>
  <c r="AB676" i="11"/>
  <c r="S676" i="11"/>
  <c r="H284" i="11"/>
  <c r="I283" i="11"/>
  <c r="Y1619" i="11"/>
  <c r="Q1620" i="11"/>
  <c r="Z1619" i="11"/>
  <c r="W1619" i="11"/>
  <c r="V1620" i="11" s="1"/>
  <c r="AA1619" i="11"/>
  <c r="H1898" i="11"/>
  <c r="I1897" i="11"/>
  <c r="AD1483" i="11"/>
  <c r="AC1483" i="11"/>
  <c r="AE675" i="11"/>
  <c r="I955" i="11"/>
  <c r="H956" i="11"/>
  <c r="T808" i="11"/>
  <c r="W808" i="11" s="1"/>
  <c r="V809" i="11" s="1"/>
  <c r="I1090" i="11"/>
  <c r="H1091" i="11"/>
  <c r="R1484" i="11"/>
  <c r="S406" i="9"/>
  <c r="S139" i="9"/>
  <c r="AC138" i="9"/>
  <c r="AE138" i="9" s="1"/>
  <c r="AD1887" i="9"/>
  <c r="I148" i="9"/>
  <c r="H149" i="9"/>
  <c r="AC1081" i="9"/>
  <c r="Z1483" i="9"/>
  <c r="AD1483" i="9" s="1"/>
  <c r="AC1887" i="9"/>
  <c r="Y7" i="9"/>
  <c r="W7" i="9"/>
  <c r="V8" i="9" s="1"/>
  <c r="Z7" i="9"/>
  <c r="Q8" i="9"/>
  <c r="R8" i="9" s="1"/>
  <c r="AB8" i="9" s="1"/>
  <c r="AA7" i="9"/>
  <c r="Q541" i="9"/>
  <c r="R541" i="9" s="1"/>
  <c r="AB541" i="9" s="1"/>
  <c r="Z540" i="9"/>
  <c r="AA540" i="9"/>
  <c r="Y540" i="9"/>
  <c r="W540" i="9"/>
  <c r="V541" i="9" s="1"/>
  <c r="W1483" i="9"/>
  <c r="V1484" i="9" s="1"/>
  <c r="Q1484" i="9"/>
  <c r="R1484" i="9" s="1"/>
  <c r="AB1484" i="9" s="1"/>
  <c r="AA1483" i="9"/>
  <c r="AC1752" i="9"/>
  <c r="AC405" i="9"/>
  <c r="H956" i="9"/>
  <c r="I955" i="9"/>
  <c r="AD1752" i="9"/>
  <c r="W808" i="9"/>
  <c r="V809" i="9" s="1"/>
  <c r="T675" i="9"/>
  <c r="W675" i="9" s="1"/>
  <c r="V676" i="9" s="1"/>
  <c r="R1619" i="9"/>
  <c r="AB1619" i="9" s="1"/>
  <c r="AD1618" i="9"/>
  <c r="AC1618" i="9"/>
  <c r="W1216" i="9"/>
  <c r="V1217" i="9" s="1"/>
  <c r="Y1349" i="9"/>
  <c r="W1349" i="9"/>
  <c r="V1350" i="9" s="1"/>
  <c r="Z1349" i="9"/>
  <c r="Q1350" i="9"/>
  <c r="AE272" i="9"/>
  <c r="T273" i="9"/>
  <c r="AA273" i="9" s="1"/>
  <c r="Z808" i="9"/>
  <c r="Q809" i="9"/>
  <c r="R809" i="9" s="1"/>
  <c r="AB809" i="9" s="1"/>
  <c r="Y808" i="9"/>
  <c r="H1226" i="9"/>
  <c r="I1225" i="9"/>
  <c r="S1082" i="9"/>
  <c r="I282" i="9"/>
  <c r="H283" i="9"/>
  <c r="Z1216" i="9"/>
  <c r="Q1217" i="9"/>
  <c r="R1217" i="9" s="1"/>
  <c r="AB1217" i="9" s="1"/>
  <c r="AA1216" i="9"/>
  <c r="S1753" i="9"/>
  <c r="AD946" i="9"/>
  <c r="AC946" i="9"/>
  <c r="S947" i="9"/>
  <c r="H1762" i="9"/>
  <c r="I1761" i="9"/>
  <c r="I1628" i="9"/>
  <c r="H1629" i="9"/>
  <c r="I1358" i="9"/>
  <c r="H1359" i="9"/>
  <c r="Q1620" i="6"/>
  <c r="R1620" i="6" s="1"/>
  <c r="AB1620" i="6" s="1"/>
  <c r="AA1619" i="6"/>
  <c r="Z1619" i="6"/>
  <c r="Y1619" i="6"/>
  <c r="W809" i="6"/>
  <c r="V810" i="6" s="1"/>
  <c r="W1081" i="6"/>
  <c r="V1082" i="6" s="1"/>
  <c r="AA809" i="6"/>
  <c r="Y809" i="6"/>
  <c r="AD809" i="6" s="1"/>
  <c r="Q810" i="6"/>
  <c r="R810" i="6" s="1"/>
  <c r="AB810" i="6" s="1"/>
  <c r="AE1887" i="6"/>
  <c r="I1225" i="6"/>
  <c r="H1226" i="6"/>
  <c r="H1493" i="6"/>
  <c r="I1492" i="6"/>
  <c r="AC946" i="6"/>
  <c r="Q1082" i="6"/>
  <c r="R1082" i="6" s="1"/>
  <c r="AB1082" i="6" s="1"/>
  <c r="AA1081" i="6"/>
  <c r="AD138" i="6"/>
  <c r="AA675" i="6"/>
  <c r="Z1081" i="6"/>
  <c r="AD1081" i="6" s="1"/>
  <c r="W675" i="6"/>
  <c r="V676" i="6" s="1"/>
  <c r="Q676" i="6"/>
  <c r="R676" i="6" s="1"/>
  <c r="AB676" i="6" s="1"/>
  <c r="AC1216" i="6"/>
  <c r="AE1216" i="6" s="1"/>
  <c r="Z675" i="6"/>
  <c r="AD675" i="6" s="1"/>
  <c r="AD946" i="6"/>
  <c r="AC138" i="6"/>
  <c r="AC272" i="6"/>
  <c r="AD540" i="6"/>
  <c r="S8" i="6"/>
  <c r="I414" i="6"/>
  <c r="H415" i="6"/>
  <c r="AD272" i="6"/>
  <c r="AC540" i="6"/>
  <c r="I550" i="6"/>
  <c r="H551" i="6"/>
  <c r="S947" i="6"/>
  <c r="I16" i="6"/>
  <c r="H17" i="6"/>
  <c r="S139" i="6"/>
  <c r="W1484" i="6"/>
  <c r="V1485" i="6" s="1"/>
  <c r="Z1484" i="6"/>
  <c r="Q1485" i="6"/>
  <c r="R1485" i="6" s="1"/>
  <c r="AB1485" i="6" s="1"/>
  <c r="Y1484" i="6"/>
  <c r="AA1484" i="6"/>
  <c r="W406" i="6"/>
  <c r="V407" i="6" s="1"/>
  <c r="Y406" i="6"/>
  <c r="Z406" i="6"/>
  <c r="Q407" i="6"/>
  <c r="R407" i="6" s="1"/>
  <c r="AB407" i="6" s="1"/>
  <c r="AA406" i="6"/>
  <c r="AD7" i="6"/>
  <c r="AC7" i="6"/>
  <c r="S273" i="6"/>
  <c r="Q1350" i="6"/>
  <c r="W1349" i="6"/>
  <c r="V1350" i="6" s="1"/>
  <c r="Y1349" i="6"/>
  <c r="Z1349" i="6"/>
  <c r="AA1349" i="6"/>
  <c r="I1090" i="6"/>
  <c r="H1091" i="6"/>
  <c r="Y1752" i="6"/>
  <c r="W1752" i="6"/>
  <c r="V1753" i="6" s="1"/>
  <c r="AA1752" i="6"/>
  <c r="Z1752" i="6"/>
  <c r="Q1753" i="6"/>
  <c r="T1888" i="6"/>
  <c r="Z1888" i="6" s="1"/>
  <c r="AE1887" i="3"/>
  <c r="T1888" i="3"/>
  <c r="W1888" i="3" s="1"/>
  <c r="V1889" i="3" s="1"/>
  <c r="AC1216" i="3"/>
  <c r="R1217" i="3"/>
  <c r="AB1217" i="3" s="1"/>
  <c r="AD7" i="3"/>
  <c r="AC7" i="3"/>
  <c r="S406" i="3"/>
  <c r="T406" i="3" s="1"/>
  <c r="AA1483" i="3"/>
  <c r="W1483" i="3"/>
  <c r="V1484" i="3" s="1"/>
  <c r="AD405" i="3"/>
  <c r="I1628" i="3"/>
  <c r="H1629" i="3"/>
  <c r="Y1483" i="3"/>
  <c r="Q1484" i="3"/>
  <c r="R1484" i="3" s="1"/>
  <c r="AB1484" i="3" s="1"/>
  <c r="Q139" i="3"/>
  <c r="R139" i="3" s="1"/>
  <c r="AB139" i="3" s="1"/>
  <c r="Q1619" i="3"/>
  <c r="R1619" i="3" s="1"/>
  <c r="AB1619" i="3" s="1"/>
  <c r="Y1618" i="3"/>
  <c r="Z1483" i="3"/>
  <c r="AA272" i="3"/>
  <c r="AC405" i="3"/>
  <c r="AA1618" i="3"/>
  <c r="Z1618" i="3"/>
  <c r="Q273" i="3"/>
  <c r="R273" i="3" s="1"/>
  <c r="AB273" i="3" s="1"/>
  <c r="T946" i="3"/>
  <c r="AC1081" i="3"/>
  <c r="Z138" i="3"/>
  <c r="W138" i="3"/>
  <c r="V139" i="3" s="1"/>
  <c r="Y138" i="3"/>
  <c r="AA138" i="3"/>
  <c r="Z272" i="3"/>
  <c r="Y272" i="3"/>
  <c r="W272" i="3"/>
  <c r="V273" i="3" s="1"/>
  <c r="AD1081" i="3"/>
  <c r="AC808" i="3"/>
  <c r="Y1752" i="3"/>
  <c r="AA1752" i="3"/>
  <c r="S1082" i="3"/>
  <c r="I147" i="3"/>
  <c r="H148" i="3"/>
  <c r="Q1753" i="3"/>
  <c r="R1753" i="3" s="1"/>
  <c r="AB1753" i="3" s="1"/>
  <c r="Z1752" i="3"/>
  <c r="T540" i="3"/>
  <c r="Q1350" i="3"/>
  <c r="Y1349" i="3"/>
  <c r="Z1349" i="3"/>
  <c r="W1349" i="3"/>
  <c r="V1350" i="3" s="1"/>
  <c r="AA1349" i="3"/>
  <c r="H415" i="3"/>
  <c r="I414" i="3"/>
  <c r="I1226" i="3"/>
  <c r="H1227" i="3"/>
  <c r="W675" i="3"/>
  <c r="V676" i="3" s="1"/>
  <c r="Y675" i="3"/>
  <c r="Z675" i="3"/>
  <c r="Q676" i="3"/>
  <c r="AA675" i="3"/>
  <c r="I1359" i="3"/>
  <c r="H1360" i="3"/>
  <c r="H283" i="3"/>
  <c r="I282" i="3"/>
  <c r="AE272" i="13"/>
  <c r="T273" i="13"/>
  <c r="Z273" i="13" s="1"/>
  <c r="Q406" i="13"/>
  <c r="R406" i="13" s="1"/>
  <c r="AB406" i="13" s="1"/>
  <c r="Z405" i="13"/>
  <c r="AD405" i="13" s="1"/>
  <c r="W405" i="13"/>
  <c r="V406" i="13" s="1"/>
  <c r="Y7" i="13"/>
  <c r="AA405" i="13"/>
  <c r="W7" i="13"/>
  <c r="V8" i="13" s="1"/>
  <c r="AA7" i="13"/>
  <c r="Q8" i="13"/>
  <c r="R8" i="13" s="1"/>
  <c r="AB8" i="13" s="1"/>
  <c r="AE138" i="13"/>
  <c r="S139" i="13"/>
  <c r="I281" i="13"/>
  <c r="O281" i="13" s="1"/>
  <c r="H282" i="13"/>
  <c r="H148" i="13"/>
  <c r="I147" i="13"/>
  <c r="O147" i="13" s="1"/>
  <c r="I16" i="13"/>
  <c r="O16" i="13" s="1"/>
  <c r="H17" i="13"/>
  <c r="I414" i="13"/>
  <c r="O414" i="13" s="1"/>
  <c r="H415" i="13"/>
  <c r="I17" i="9"/>
  <c r="H18" i="9"/>
  <c r="I416" i="9"/>
  <c r="H417" i="9"/>
  <c r="I147" i="6"/>
  <c r="H148" i="6"/>
  <c r="I685" i="3"/>
  <c r="H686" i="3"/>
  <c r="I551" i="3"/>
  <c r="H552" i="3"/>
  <c r="I820" i="3"/>
  <c r="H821" i="3"/>
  <c r="H1898" i="6"/>
  <c r="I1897" i="6"/>
  <c r="H1762" i="6"/>
  <c r="I1761" i="6"/>
  <c r="I687" i="11"/>
  <c r="H688" i="11"/>
  <c r="I1628" i="11"/>
  <c r="H1629" i="11"/>
  <c r="H1898" i="9"/>
  <c r="I1897" i="9"/>
  <c r="I1762" i="11"/>
  <c r="H1763" i="11"/>
  <c r="S8" i="3"/>
  <c r="I147" i="11"/>
  <c r="H148" i="11"/>
  <c r="I1360" i="6"/>
  <c r="H1361" i="6"/>
  <c r="S1888" i="9"/>
  <c r="S809" i="3"/>
  <c r="I686" i="6"/>
  <c r="H687" i="6"/>
  <c r="I958" i="6"/>
  <c r="H959" i="6"/>
  <c r="H284" i="6"/>
  <c r="I283" i="6"/>
  <c r="I550" i="9"/>
  <c r="H551" i="9"/>
  <c r="S541" i="6"/>
  <c r="S1217" i="6"/>
  <c r="H685" i="9"/>
  <c r="I684" i="9"/>
  <c r="I16" i="11"/>
  <c r="H17" i="11"/>
  <c r="H1093" i="9"/>
  <c r="I1092" i="9"/>
  <c r="I1494" i="11"/>
  <c r="H1495" i="11"/>
  <c r="I1090" i="3"/>
  <c r="H1091" i="3"/>
  <c r="I818" i="6"/>
  <c r="H819" i="6"/>
  <c r="I1762" i="3"/>
  <c r="H1763" i="3"/>
  <c r="H822" i="9"/>
  <c r="I821" i="9"/>
  <c r="H1494" i="9"/>
  <c r="I1493" i="9"/>
  <c r="H415" i="11"/>
  <c r="I414" i="11"/>
  <c r="I1629" i="6"/>
  <c r="H1630" i="6"/>
  <c r="I17" i="3"/>
  <c r="H18" i="3"/>
  <c r="I956" i="3"/>
  <c r="H957" i="3"/>
  <c r="I1493" i="3"/>
  <c r="H1494" i="3"/>
  <c r="H1897" i="3"/>
  <c r="I1896" i="3"/>
  <c r="AE1349" i="11" l="1"/>
  <c r="O1627" i="11"/>
  <c r="O1492" i="11"/>
  <c r="O1225" i="11"/>
  <c r="O1896" i="11"/>
  <c r="O1090" i="11"/>
  <c r="O955" i="11"/>
  <c r="O817" i="11"/>
  <c r="O1358" i="11"/>
  <c r="O684" i="11"/>
  <c r="O16" i="11"/>
  <c r="O414" i="11"/>
  <c r="O281" i="11"/>
  <c r="O549" i="11"/>
  <c r="O1761" i="11"/>
  <c r="O147" i="11"/>
  <c r="O1359" i="9"/>
  <c r="O1762" i="9"/>
  <c r="O1628" i="9"/>
  <c r="O956" i="9"/>
  <c r="O818" i="9"/>
  <c r="O1091" i="9"/>
  <c r="O685" i="9"/>
  <c r="O1897" i="9"/>
  <c r="O1493" i="9"/>
  <c r="O1226" i="9"/>
  <c r="O282" i="9"/>
  <c r="O415" i="9"/>
  <c r="O17" i="9"/>
  <c r="O550" i="9"/>
  <c r="O148" i="9"/>
  <c r="O1761" i="6"/>
  <c r="O1358" i="6"/>
  <c r="O1896" i="6"/>
  <c r="O1090" i="6"/>
  <c r="O1225" i="6"/>
  <c r="O955" i="6"/>
  <c r="O1627" i="6"/>
  <c r="O549" i="6"/>
  <c r="O414" i="6"/>
  <c r="O281" i="6"/>
  <c r="O147" i="6"/>
  <c r="O16" i="6"/>
  <c r="O1492" i="6"/>
  <c r="O684" i="6"/>
  <c r="O817" i="6"/>
  <c r="O1897" i="3"/>
  <c r="O1762" i="3"/>
  <c r="O1628" i="3"/>
  <c r="O1493" i="3"/>
  <c r="O1359" i="3"/>
  <c r="O1091" i="3"/>
  <c r="O818" i="3"/>
  <c r="O685" i="3"/>
  <c r="O550" i="3"/>
  <c r="O415" i="3"/>
  <c r="O1226" i="3"/>
  <c r="O956" i="3"/>
  <c r="O282" i="3"/>
  <c r="O148" i="3"/>
  <c r="O17" i="3"/>
  <c r="AE138" i="11"/>
  <c r="T139" i="11"/>
  <c r="AA139" i="11" s="1"/>
  <c r="AC1082" i="11"/>
  <c r="S1083" i="11"/>
  <c r="AC1350" i="11"/>
  <c r="W947" i="11"/>
  <c r="V948" i="11" s="1"/>
  <c r="AD1082" i="11"/>
  <c r="AC272" i="11"/>
  <c r="Z947" i="11"/>
  <c r="AA947" i="11"/>
  <c r="AE1216" i="11"/>
  <c r="Y947" i="11"/>
  <c r="T1217" i="11"/>
  <c r="W1217" i="11" s="1"/>
  <c r="V1218" i="11" s="1"/>
  <c r="S9" i="11"/>
  <c r="T541" i="11"/>
  <c r="AA541" i="11" s="1"/>
  <c r="AC8" i="11"/>
  <c r="AE540" i="11"/>
  <c r="AD272" i="11"/>
  <c r="Q809" i="11"/>
  <c r="R809" i="11" s="1"/>
  <c r="AB809" i="11" s="1"/>
  <c r="AA808" i="11"/>
  <c r="Y808" i="11"/>
  <c r="Y1888" i="11"/>
  <c r="W406" i="11"/>
  <c r="V407" i="11" s="1"/>
  <c r="Z1888" i="11"/>
  <c r="Z406" i="11"/>
  <c r="Y406" i="11"/>
  <c r="AA406" i="11"/>
  <c r="Z808" i="11"/>
  <c r="AA1753" i="11"/>
  <c r="Q1754" i="11"/>
  <c r="Z1753" i="11"/>
  <c r="W1753" i="11"/>
  <c r="V1754" i="11" s="1"/>
  <c r="Y1753" i="11"/>
  <c r="S948" i="11"/>
  <c r="Q1889" i="11"/>
  <c r="R1889" i="11" s="1"/>
  <c r="AB1889" i="11" s="1"/>
  <c r="I818" i="11"/>
  <c r="H819" i="11"/>
  <c r="W1888" i="11"/>
  <c r="V1889" i="11" s="1"/>
  <c r="I552" i="11"/>
  <c r="H553" i="11"/>
  <c r="H1227" i="11"/>
  <c r="I1226" i="11"/>
  <c r="I1359" i="11"/>
  <c r="H1360" i="11"/>
  <c r="S273" i="11"/>
  <c r="T676" i="11"/>
  <c r="S1351" i="11"/>
  <c r="AE1483" i="11"/>
  <c r="R1620" i="11"/>
  <c r="AB1620" i="11" s="1"/>
  <c r="AD1619" i="11"/>
  <c r="AC1619" i="11"/>
  <c r="AB1484" i="11"/>
  <c r="S1484" i="11"/>
  <c r="I1091" i="11"/>
  <c r="H1092" i="11"/>
  <c r="H957" i="11"/>
  <c r="I956" i="11"/>
  <c r="I1898" i="11"/>
  <c r="H1899" i="11"/>
  <c r="I284" i="11"/>
  <c r="H285" i="11"/>
  <c r="T406" i="9"/>
  <c r="Q407" i="9" s="1"/>
  <c r="R407" i="9" s="1"/>
  <c r="AB407" i="9" s="1"/>
  <c r="T139" i="9"/>
  <c r="W139" i="9" s="1"/>
  <c r="V140" i="9" s="1"/>
  <c r="AE1887" i="9"/>
  <c r="AE1081" i="9"/>
  <c r="H150" i="9"/>
  <c r="I149" i="9"/>
  <c r="AC1483" i="9"/>
  <c r="AE405" i="9"/>
  <c r="AE1752" i="9"/>
  <c r="AC540" i="9"/>
  <c r="AD540" i="9"/>
  <c r="S541" i="9"/>
  <c r="S8" i="9"/>
  <c r="AC7" i="9"/>
  <c r="AD7" i="9"/>
  <c r="Q274" i="9"/>
  <c r="R274" i="9" s="1"/>
  <c r="AB274" i="9" s="1"/>
  <c r="Y273" i="9"/>
  <c r="S1619" i="9"/>
  <c r="Q676" i="9"/>
  <c r="R676" i="9" s="1"/>
  <c r="AB676" i="9" s="1"/>
  <c r="Z675" i="9"/>
  <c r="AE1618" i="9"/>
  <c r="Y675" i="9"/>
  <c r="I956" i="9"/>
  <c r="H957" i="9"/>
  <c r="AA675" i="9"/>
  <c r="AC808" i="9"/>
  <c r="R1350" i="9"/>
  <c r="S1350" i="9" s="1"/>
  <c r="AC1349" i="9"/>
  <c r="AD1349" i="9"/>
  <c r="T1888" i="9"/>
  <c r="AA1888" i="9" s="1"/>
  <c r="T1082" i="9"/>
  <c r="Z273" i="9"/>
  <c r="W273" i="9"/>
  <c r="V274" i="9" s="1"/>
  <c r="AD808" i="9"/>
  <c r="S809" i="9"/>
  <c r="S1217" i="9"/>
  <c r="T1753" i="9"/>
  <c r="AA1753" i="9" s="1"/>
  <c r="H284" i="9"/>
  <c r="I283" i="9"/>
  <c r="AC1216" i="9"/>
  <c r="AD1216" i="9"/>
  <c r="I1226" i="9"/>
  <c r="H1227" i="9"/>
  <c r="S1484" i="9"/>
  <c r="I1762" i="9"/>
  <c r="H1763" i="9"/>
  <c r="I1359" i="9"/>
  <c r="H1360" i="9"/>
  <c r="AE946" i="9"/>
  <c r="I1629" i="9"/>
  <c r="H1630" i="9"/>
  <c r="T947" i="9"/>
  <c r="AD1619" i="6"/>
  <c r="AC1619" i="6"/>
  <c r="S810" i="6"/>
  <c r="T810" i="6" s="1"/>
  <c r="AC675" i="6"/>
  <c r="AC809" i="6"/>
  <c r="S1082" i="6"/>
  <c r="AE138" i="6"/>
  <c r="I1226" i="6"/>
  <c r="H1227" i="6"/>
  <c r="T8" i="6"/>
  <c r="W8" i="6" s="1"/>
  <c r="V9" i="6" s="1"/>
  <c r="H1494" i="6"/>
  <c r="I1493" i="6"/>
  <c r="S407" i="6"/>
  <c r="AC1081" i="6"/>
  <c r="AE540" i="6"/>
  <c r="AE946" i="6"/>
  <c r="S676" i="6"/>
  <c r="AE272" i="6"/>
  <c r="I415" i="6"/>
  <c r="H416" i="6"/>
  <c r="Q1889" i="6"/>
  <c r="R1889" i="6" s="1"/>
  <c r="AB1889" i="6" s="1"/>
  <c r="I551" i="6"/>
  <c r="H552" i="6"/>
  <c r="T139" i="6"/>
  <c r="W139" i="6" s="1"/>
  <c r="V140" i="6" s="1"/>
  <c r="T947" i="6"/>
  <c r="Y947" i="6" s="1"/>
  <c r="AD1484" i="6"/>
  <c r="S1485" i="6"/>
  <c r="H18" i="6"/>
  <c r="I17" i="6"/>
  <c r="AA1888" i="6"/>
  <c r="Y1888" i="6"/>
  <c r="AD1888" i="6" s="1"/>
  <c r="AC1484" i="6"/>
  <c r="AE7" i="6"/>
  <c r="AD1349" i="6"/>
  <c r="AC406" i="6"/>
  <c r="AD406" i="6"/>
  <c r="T1217" i="6"/>
  <c r="Z1217" i="6" s="1"/>
  <c r="T541" i="6"/>
  <c r="Y541" i="6" s="1"/>
  <c r="R1753" i="6"/>
  <c r="AB1753" i="6" s="1"/>
  <c r="AC1349" i="6"/>
  <c r="AD1752" i="6"/>
  <c r="AC1752" i="6"/>
  <c r="R1350" i="6"/>
  <c r="AB1350" i="6" s="1"/>
  <c r="W1888" i="6"/>
  <c r="V1889" i="6" s="1"/>
  <c r="I1091" i="6"/>
  <c r="H1092" i="6"/>
  <c r="S1620" i="6"/>
  <c r="T273" i="6"/>
  <c r="Z1888" i="3"/>
  <c r="Y1888" i="3"/>
  <c r="Q1889" i="3"/>
  <c r="R1889" i="3" s="1"/>
  <c r="AB1889" i="3" s="1"/>
  <c r="AA1888" i="3"/>
  <c r="AE1216" i="3"/>
  <c r="S1217" i="3"/>
  <c r="AE7" i="3"/>
  <c r="AC1483" i="3"/>
  <c r="AE808" i="3"/>
  <c r="H1630" i="3"/>
  <c r="I1629" i="3"/>
  <c r="AD1618" i="3"/>
  <c r="S1484" i="3"/>
  <c r="Y946" i="3"/>
  <c r="AE1081" i="3"/>
  <c r="AC1618" i="3"/>
  <c r="S139" i="3"/>
  <c r="AD1483" i="3"/>
  <c r="AE405" i="3"/>
  <c r="Z946" i="3"/>
  <c r="AA946" i="3"/>
  <c r="AC272" i="3"/>
  <c r="AC138" i="3"/>
  <c r="AD138" i="3"/>
  <c r="Q947" i="3"/>
  <c r="R947" i="3" s="1"/>
  <c r="AB947" i="3" s="1"/>
  <c r="W946" i="3"/>
  <c r="V947" i="3" s="1"/>
  <c r="AD272" i="3"/>
  <c r="AD1752" i="3"/>
  <c r="AA406" i="3"/>
  <c r="Y406" i="3"/>
  <c r="Z406" i="3"/>
  <c r="W406" i="3"/>
  <c r="V407" i="3" s="1"/>
  <c r="Q407" i="3"/>
  <c r="R407" i="3" s="1"/>
  <c r="AB407" i="3" s="1"/>
  <c r="AC1752" i="3"/>
  <c r="T1082" i="3"/>
  <c r="T8" i="3"/>
  <c r="S1619" i="3"/>
  <c r="H149" i="3"/>
  <c r="I148" i="3"/>
  <c r="Y540" i="3"/>
  <c r="AA540" i="3"/>
  <c r="Z540" i="3"/>
  <c r="W540" i="3"/>
  <c r="V541" i="3" s="1"/>
  <c r="Q541" i="3"/>
  <c r="R541" i="3" s="1"/>
  <c r="AB541" i="3" s="1"/>
  <c r="AC1349" i="3"/>
  <c r="AD1349" i="3"/>
  <c r="R1350" i="3"/>
  <c r="AB1350" i="3" s="1"/>
  <c r="R676" i="3"/>
  <c r="AB676" i="3" s="1"/>
  <c r="T809" i="3"/>
  <c r="S273" i="3"/>
  <c r="H1361" i="3"/>
  <c r="I1360" i="3"/>
  <c r="I283" i="3"/>
  <c r="H284" i="3"/>
  <c r="H1228" i="3"/>
  <c r="I1227" i="3"/>
  <c r="AD675" i="3"/>
  <c r="AC675" i="3"/>
  <c r="I415" i="3"/>
  <c r="H416" i="3"/>
  <c r="AA273" i="13"/>
  <c r="Q274" i="13"/>
  <c r="R274" i="13" s="1"/>
  <c r="AB274" i="13" s="1"/>
  <c r="W273" i="13"/>
  <c r="V274" i="13" s="1"/>
  <c r="Y273" i="13"/>
  <c r="AD273" i="13" s="1"/>
  <c r="AC405" i="13"/>
  <c r="AC7" i="13"/>
  <c r="AD7" i="13"/>
  <c r="T139" i="13"/>
  <c r="H18" i="13"/>
  <c r="I17" i="13"/>
  <c r="O17" i="13" s="1"/>
  <c r="H149" i="13"/>
  <c r="I148" i="13"/>
  <c r="O148" i="13" s="1"/>
  <c r="H283" i="13"/>
  <c r="I282" i="13"/>
  <c r="O282" i="13" s="1"/>
  <c r="S8" i="13"/>
  <c r="H416" i="13"/>
  <c r="I415" i="13"/>
  <c r="O415" i="13" s="1"/>
  <c r="S406" i="13"/>
  <c r="H416" i="11"/>
  <c r="I415" i="11"/>
  <c r="I17" i="11"/>
  <c r="H18" i="11"/>
  <c r="I687" i="6"/>
  <c r="H688" i="6"/>
  <c r="H1899" i="9"/>
  <c r="I1898" i="9"/>
  <c r="I1629" i="11"/>
  <c r="H1630" i="11"/>
  <c r="I148" i="6"/>
  <c r="H149" i="6"/>
  <c r="I819" i="6"/>
  <c r="H820" i="6"/>
  <c r="I1091" i="3"/>
  <c r="H1092" i="3"/>
  <c r="I685" i="9"/>
  <c r="H686" i="9"/>
  <c r="I1763" i="11"/>
  <c r="H1764" i="11"/>
  <c r="I417" i="9"/>
  <c r="H418" i="9"/>
  <c r="I1494" i="9"/>
  <c r="H1495" i="9"/>
  <c r="I284" i="6"/>
  <c r="H285" i="6"/>
  <c r="I1898" i="6"/>
  <c r="H1899" i="6"/>
  <c r="S1753" i="3"/>
  <c r="H19" i="3"/>
  <c r="I18" i="3"/>
  <c r="H823" i="9"/>
  <c r="I822" i="9"/>
  <c r="H960" i="6"/>
  <c r="I959" i="6"/>
  <c r="H19" i="9"/>
  <c r="I18" i="9"/>
  <c r="I1495" i="11"/>
  <c r="H1496" i="11"/>
  <c r="I1361" i="6"/>
  <c r="H1362" i="6"/>
  <c r="H149" i="11"/>
  <c r="I148" i="11"/>
  <c r="I688" i="11"/>
  <c r="H689" i="11"/>
  <c r="I1762" i="6"/>
  <c r="H1763" i="6"/>
  <c r="I1630" i="6"/>
  <c r="H1631" i="6"/>
  <c r="H552" i="9"/>
  <c r="I551" i="9"/>
  <c r="H822" i="3"/>
  <c r="I821" i="3"/>
  <c r="I957" i="3"/>
  <c r="H958" i="3"/>
  <c r="H1898" i="3"/>
  <c r="I1897" i="3"/>
  <c r="I1763" i="3"/>
  <c r="H1764" i="3"/>
  <c r="R407" i="11"/>
  <c r="AB407" i="11" s="1"/>
  <c r="I686" i="3"/>
  <c r="H687" i="3"/>
  <c r="H1495" i="3"/>
  <c r="I1494" i="3"/>
  <c r="I1093" i="9"/>
  <c r="H1094" i="9"/>
  <c r="I552" i="3"/>
  <c r="H553" i="3"/>
  <c r="O1493" i="11" l="1"/>
  <c r="O1359" i="11"/>
  <c r="O1897" i="11"/>
  <c r="O1091" i="11"/>
  <c r="O956" i="11"/>
  <c r="O818" i="11"/>
  <c r="O685" i="11"/>
  <c r="O550" i="11"/>
  <c r="O415" i="11"/>
  <c r="O1762" i="11"/>
  <c r="O1226" i="11"/>
  <c r="O282" i="11"/>
  <c r="O148" i="11"/>
  <c r="O17" i="11"/>
  <c r="O1628" i="11"/>
  <c r="O1898" i="9"/>
  <c r="O1763" i="9"/>
  <c r="O1629" i="9"/>
  <c r="O1494" i="9"/>
  <c r="O1360" i="9"/>
  <c r="O1227" i="9"/>
  <c r="O1092" i="9"/>
  <c r="O957" i="9"/>
  <c r="O819" i="9"/>
  <c r="O686" i="9"/>
  <c r="O283" i="9"/>
  <c r="O416" i="9"/>
  <c r="O149" i="9"/>
  <c r="O551" i="9"/>
  <c r="O18" i="9"/>
  <c r="O1762" i="6"/>
  <c r="O1359" i="6"/>
  <c r="O1493" i="6"/>
  <c r="O1226" i="6"/>
  <c r="O1897" i="6"/>
  <c r="O956" i="6"/>
  <c r="O818" i="6"/>
  <c r="O1628" i="6"/>
  <c r="O1091" i="6"/>
  <c r="O415" i="6"/>
  <c r="O685" i="6"/>
  <c r="O17" i="6"/>
  <c r="O148" i="6"/>
  <c r="O282" i="6"/>
  <c r="O550" i="6"/>
  <c r="O1898" i="3"/>
  <c r="O1763" i="3"/>
  <c r="O1629" i="3"/>
  <c r="O1360" i="3"/>
  <c r="O1227" i="3"/>
  <c r="O551" i="3"/>
  <c r="O416" i="3"/>
  <c r="O957" i="3"/>
  <c r="O819" i="3"/>
  <c r="O1092" i="3"/>
  <c r="O283" i="3"/>
  <c r="O686" i="3"/>
  <c r="O1494" i="3"/>
  <c r="O149" i="3"/>
  <c r="O18" i="3"/>
  <c r="Y139" i="11"/>
  <c r="W139" i="11"/>
  <c r="V140" i="11" s="1"/>
  <c r="Q140" i="11"/>
  <c r="R140" i="11" s="1"/>
  <c r="AB140" i="11" s="1"/>
  <c r="Z139" i="11"/>
  <c r="AE1082" i="11"/>
  <c r="T1083" i="11"/>
  <c r="Y1083" i="11" s="1"/>
  <c r="AE1350" i="11"/>
  <c r="AD947" i="11"/>
  <c r="AE272" i="11"/>
  <c r="AC947" i="11"/>
  <c r="Z1217" i="11"/>
  <c r="Y1217" i="11"/>
  <c r="AA1217" i="11"/>
  <c r="Q1218" i="11"/>
  <c r="R1218" i="11" s="1"/>
  <c r="AB1218" i="11" s="1"/>
  <c r="Z541" i="11"/>
  <c r="T9" i="11"/>
  <c r="Z9" i="11" s="1"/>
  <c r="Q542" i="11"/>
  <c r="R542" i="11" s="1"/>
  <c r="AE8" i="11"/>
  <c r="W541" i="11"/>
  <c r="V542" i="11" s="1"/>
  <c r="Y541" i="11"/>
  <c r="AC808" i="11"/>
  <c r="AD808" i="11"/>
  <c r="AC1888" i="11"/>
  <c r="AD1888" i="11"/>
  <c r="T948" i="11"/>
  <c r="AC406" i="11"/>
  <c r="T273" i="11"/>
  <c r="Z273" i="11" s="1"/>
  <c r="AD406" i="11"/>
  <c r="R1754" i="11"/>
  <c r="AB1754" i="11" s="1"/>
  <c r="AC1753" i="11"/>
  <c r="AD1753" i="11"/>
  <c r="I819" i="11"/>
  <c r="H820" i="11"/>
  <c r="AE1619" i="11"/>
  <c r="I553" i="11"/>
  <c r="H554" i="11"/>
  <c r="H1228" i="11"/>
  <c r="I1227" i="11"/>
  <c r="I1360" i="11"/>
  <c r="H1361" i="11"/>
  <c r="I1092" i="11"/>
  <c r="H1093" i="11"/>
  <c r="S1620" i="11"/>
  <c r="H286" i="11"/>
  <c r="I285" i="11"/>
  <c r="I1899" i="11"/>
  <c r="H1900" i="11"/>
  <c r="T1351" i="11"/>
  <c r="T1484" i="11"/>
  <c r="W676" i="11"/>
  <c r="V677" i="11" s="1"/>
  <c r="Y676" i="11"/>
  <c r="Q677" i="11"/>
  <c r="AA676" i="11"/>
  <c r="Z676" i="11"/>
  <c r="H958" i="11"/>
  <c r="I957" i="11"/>
  <c r="S407" i="9"/>
  <c r="AA406" i="9"/>
  <c r="W406" i="9"/>
  <c r="V407" i="9" s="1"/>
  <c r="Y406" i="9"/>
  <c r="Z406" i="9"/>
  <c r="AE1483" i="9"/>
  <c r="AA139" i="9"/>
  <c r="Z139" i="9"/>
  <c r="Q140" i="9"/>
  <c r="R140" i="9" s="1"/>
  <c r="AB140" i="9" s="1"/>
  <c r="Y139" i="9"/>
  <c r="Z1888" i="9"/>
  <c r="H151" i="9"/>
  <c r="I150" i="9"/>
  <c r="W1888" i="9"/>
  <c r="V1889" i="9" s="1"/>
  <c r="Q1889" i="9"/>
  <c r="R1889" i="9" s="1"/>
  <c r="AB1889" i="9" s="1"/>
  <c r="Y1888" i="9"/>
  <c r="T541" i="9"/>
  <c r="AE7" i="9"/>
  <c r="AE540" i="9"/>
  <c r="T8" i="9"/>
  <c r="Q1754" i="9"/>
  <c r="R1754" i="9" s="1"/>
  <c r="AB1754" i="9" s="1"/>
  <c r="S274" i="9"/>
  <c r="AD675" i="9"/>
  <c r="T1619" i="9"/>
  <c r="AA1619" i="9" s="1"/>
  <c r="AC675" i="9"/>
  <c r="AD273" i="9"/>
  <c r="AE1349" i="9"/>
  <c r="I957" i="9"/>
  <c r="H958" i="9"/>
  <c r="T809" i="9"/>
  <c r="Q1083" i="9"/>
  <c r="R1083" i="9" s="1"/>
  <c r="AB1083" i="9" s="1"/>
  <c r="AE808" i="9"/>
  <c r="Z1753" i="9"/>
  <c r="AB1350" i="9"/>
  <c r="T1350" i="9"/>
  <c r="Z1082" i="9"/>
  <c r="Y1082" i="9"/>
  <c r="AA1082" i="9"/>
  <c r="S676" i="9"/>
  <c r="W1082" i="9"/>
  <c r="V1083" i="9" s="1"/>
  <c r="AC273" i="9"/>
  <c r="T1217" i="9"/>
  <c r="AE1216" i="9"/>
  <c r="I284" i="9"/>
  <c r="H285" i="9"/>
  <c r="H1228" i="9"/>
  <c r="I1227" i="9"/>
  <c r="Y1753" i="9"/>
  <c r="W1753" i="9"/>
  <c r="V1754" i="9" s="1"/>
  <c r="T1484" i="9"/>
  <c r="I1630" i="9"/>
  <c r="H1631" i="9"/>
  <c r="W947" i="9"/>
  <c r="V948" i="9" s="1"/>
  <c r="Y947" i="9"/>
  <c r="Z947" i="9"/>
  <c r="Q948" i="9"/>
  <c r="AA947" i="9"/>
  <c r="I1763" i="9"/>
  <c r="H1764" i="9"/>
  <c r="H1361" i="9"/>
  <c r="I1360" i="9"/>
  <c r="AE1619" i="6"/>
  <c r="AE675" i="6"/>
  <c r="Y1217" i="6"/>
  <c r="AD1217" i="6" s="1"/>
  <c r="T1082" i="6"/>
  <c r="Z1082" i="6" s="1"/>
  <c r="AE809" i="6"/>
  <c r="Z8" i="6"/>
  <c r="Y8" i="6"/>
  <c r="I1227" i="6"/>
  <c r="H1228" i="6"/>
  <c r="T407" i="6"/>
  <c r="AA407" i="6" s="1"/>
  <c r="AE1081" i="6"/>
  <c r="AA8" i="6"/>
  <c r="Q9" i="6"/>
  <c r="R9" i="6" s="1"/>
  <c r="AB9" i="6" s="1"/>
  <c r="H1495" i="6"/>
  <c r="I1494" i="6"/>
  <c r="T676" i="6"/>
  <c r="Y676" i="6" s="1"/>
  <c r="W947" i="6"/>
  <c r="V948" i="6" s="1"/>
  <c r="AA947" i="6"/>
  <c r="Z139" i="6"/>
  <c r="AA139" i="6"/>
  <c r="Y139" i="6"/>
  <c r="AA1217" i="6"/>
  <c r="AA541" i="6"/>
  <c r="Q140" i="6"/>
  <c r="R140" i="6" s="1"/>
  <c r="AB140" i="6" s="1"/>
  <c r="Q948" i="6"/>
  <c r="R948" i="6" s="1"/>
  <c r="AB948" i="6" s="1"/>
  <c r="W1217" i="6"/>
  <c r="V1218" i="6" s="1"/>
  <c r="Z947" i="6"/>
  <c r="AD947" i="6" s="1"/>
  <c r="AC1888" i="6"/>
  <c r="AE1888" i="6" s="1"/>
  <c r="I552" i="6"/>
  <c r="H553" i="6"/>
  <c r="T1485" i="6"/>
  <c r="I416" i="6"/>
  <c r="H417" i="6"/>
  <c r="Q1218" i="6"/>
  <c r="R1218" i="6" s="1"/>
  <c r="AB1218" i="6" s="1"/>
  <c r="H19" i="6"/>
  <c r="I18" i="6"/>
  <c r="AE1349" i="6"/>
  <c r="AE1484" i="6"/>
  <c r="W541" i="6"/>
  <c r="V542" i="6" s="1"/>
  <c r="AE406" i="6"/>
  <c r="Q542" i="6"/>
  <c r="R542" i="6" s="1"/>
  <c r="AB542" i="6" s="1"/>
  <c r="Z541" i="6"/>
  <c r="AD541" i="6" s="1"/>
  <c r="I1092" i="6"/>
  <c r="H1093" i="6"/>
  <c r="Y810" i="6"/>
  <c r="W810" i="6"/>
  <c r="V811" i="6" s="1"/>
  <c r="Z810" i="6"/>
  <c r="Q811" i="6"/>
  <c r="R811" i="6" s="1"/>
  <c r="AB811" i="6" s="1"/>
  <c r="AA810" i="6"/>
  <c r="S1350" i="6"/>
  <c r="AE1752" i="6"/>
  <c r="S1753" i="6"/>
  <c r="Z273" i="6"/>
  <c r="Q274" i="6"/>
  <c r="W273" i="6"/>
  <c r="V274" i="6" s="1"/>
  <c r="Y273" i="6"/>
  <c r="AA273" i="6"/>
  <c r="T1620" i="6"/>
  <c r="AD1888" i="3"/>
  <c r="S1889" i="3"/>
  <c r="AC1888" i="3"/>
  <c r="T1217" i="3"/>
  <c r="AA1217" i="3" s="1"/>
  <c r="AE1483" i="3"/>
  <c r="AD946" i="3"/>
  <c r="AE1618" i="3"/>
  <c r="AE1752" i="3"/>
  <c r="T1484" i="3"/>
  <c r="Y1484" i="3" s="1"/>
  <c r="I1630" i="3"/>
  <c r="H1631" i="3"/>
  <c r="Q9" i="3"/>
  <c r="R9" i="3" s="1"/>
  <c r="AB9" i="3" s="1"/>
  <c r="AE272" i="3"/>
  <c r="T139" i="3"/>
  <c r="AC946" i="3"/>
  <c r="S947" i="3"/>
  <c r="S541" i="3"/>
  <c r="T1619" i="3"/>
  <c r="Z1619" i="3" s="1"/>
  <c r="AE138" i="3"/>
  <c r="S676" i="3"/>
  <c r="AC406" i="3"/>
  <c r="AD406" i="3"/>
  <c r="S407" i="3"/>
  <c r="AA8" i="3"/>
  <c r="Z8" i="3"/>
  <c r="S1350" i="3"/>
  <c r="W8" i="3"/>
  <c r="V9" i="3" s="1"/>
  <c r="Y8" i="3"/>
  <c r="AA1082" i="3"/>
  <c r="W1082" i="3"/>
  <c r="V1083" i="3" s="1"/>
  <c r="Q1083" i="3"/>
  <c r="R1083" i="3" s="1"/>
  <c r="AB1083" i="3" s="1"/>
  <c r="Y1082" i="3"/>
  <c r="Z1082" i="3"/>
  <c r="I149" i="3"/>
  <c r="H150" i="3"/>
  <c r="AE1349" i="3"/>
  <c r="AD540" i="3"/>
  <c r="AC540" i="3"/>
  <c r="AE675" i="3"/>
  <c r="W809" i="3"/>
  <c r="V810" i="3" s="1"/>
  <c r="Z809" i="3"/>
  <c r="Y809" i="3"/>
  <c r="AA809" i="3"/>
  <c r="Q810" i="3"/>
  <c r="T1753" i="3"/>
  <c r="Y1753" i="3" s="1"/>
  <c r="I416" i="3"/>
  <c r="H417" i="3"/>
  <c r="T273" i="3"/>
  <c r="I1228" i="3"/>
  <c r="H1229" i="3"/>
  <c r="H285" i="3"/>
  <c r="I284" i="3"/>
  <c r="H1362" i="3"/>
  <c r="I1361" i="3"/>
  <c r="S274" i="13"/>
  <c r="AC273" i="13"/>
  <c r="AE405" i="13"/>
  <c r="Z139" i="13"/>
  <c r="Y139" i="13"/>
  <c r="W139" i="13"/>
  <c r="V140" i="13" s="1"/>
  <c r="Q140" i="13"/>
  <c r="R140" i="13" s="1"/>
  <c r="AB140" i="13" s="1"/>
  <c r="AE7" i="13"/>
  <c r="AA139" i="13"/>
  <c r="T406" i="13"/>
  <c r="H150" i="13"/>
  <c r="I149" i="13"/>
  <c r="O149" i="13" s="1"/>
  <c r="H19" i="13"/>
  <c r="I18" i="13"/>
  <c r="O18" i="13" s="1"/>
  <c r="I283" i="13"/>
  <c r="O283" i="13" s="1"/>
  <c r="H284" i="13"/>
  <c r="T8" i="13"/>
  <c r="I416" i="13"/>
  <c r="O416" i="13" s="1"/>
  <c r="H417" i="13"/>
  <c r="S809" i="11"/>
  <c r="H1496" i="3"/>
  <c r="I1495" i="3"/>
  <c r="I552" i="9"/>
  <c r="H553" i="9"/>
  <c r="H690" i="11"/>
  <c r="I689" i="11"/>
  <c r="I19" i="9"/>
  <c r="H20" i="9"/>
  <c r="S1889" i="11"/>
  <c r="I960" i="6"/>
  <c r="H961" i="6"/>
  <c r="S407" i="11"/>
  <c r="I822" i="3"/>
  <c r="H823" i="3"/>
  <c r="I418" i="9"/>
  <c r="H419" i="9"/>
  <c r="I553" i="3"/>
  <c r="H554" i="3"/>
  <c r="I1094" i="9"/>
  <c r="H1095" i="9"/>
  <c r="H150" i="11"/>
  <c r="I149" i="11"/>
  <c r="I1496" i="11"/>
  <c r="H1497" i="11"/>
  <c r="I1899" i="6"/>
  <c r="H1900" i="6"/>
  <c r="I1092" i="3"/>
  <c r="H1093" i="3"/>
  <c r="I820" i="6"/>
  <c r="H821" i="6"/>
  <c r="I958" i="3"/>
  <c r="H959" i="3"/>
  <c r="I1764" i="11"/>
  <c r="H1765" i="11"/>
  <c r="I19" i="3"/>
  <c r="H20" i="3"/>
  <c r="I285" i="6"/>
  <c r="H286" i="6"/>
  <c r="H1496" i="9"/>
  <c r="I1495" i="9"/>
  <c r="I1630" i="11"/>
  <c r="H1631" i="11"/>
  <c r="I18" i="11"/>
  <c r="H19" i="11"/>
  <c r="I416" i="11"/>
  <c r="H417" i="11"/>
  <c r="I1631" i="6"/>
  <c r="H1632" i="6"/>
  <c r="S1889" i="6"/>
  <c r="I149" i="6"/>
  <c r="H150" i="6"/>
  <c r="I1899" i="9"/>
  <c r="H1900" i="9"/>
  <c r="I1764" i="3"/>
  <c r="H1765" i="3"/>
  <c r="I1763" i="6"/>
  <c r="H1764" i="6"/>
  <c r="H1363" i="6"/>
  <c r="I1362" i="6"/>
  <c r="I686" i="9"/>
  <c r="H687" i="9"/>
  <c r="I687" i="3"/>
  <c r="H688" i="3"/>
  <c r="H1899" i="3"/>
  <c r="I1898" i="3"/>
  <c r="I823" i="9"/>
  <c r="H824" i="9"/>
  <c r="I688" i="6"/>
  <c r="H689" i="6"/>
  <c r="O1360" i="11" l="1"/>
  <c r="O1898" i="11"/>
  <c r="O1629" i="11"/>
  <c r="O1763" i="11"/>
  <c r="O1227" i="11"/>
  <c r="O1494" i="11"/>
  <c r="O819" i="11"/>
  <c r="O686" i="11"/>
  <c r="O551" i="11"/>
  <c r="O416" i="11"/>
  <c r="O283" i="11"/>
  <c r="O1092" i="11"/>
  <c r="O957" i="11"/>
  <c r="O149" i="11"/>
  <c r="O18" i="11"/>
  <c r="O1899" i="9"/>
  <c r="O1764" i="9"/>
  <c r="O1630" i="9"/>
  <c r="O1495" i="9"/>
  <c r="O1361" i="9"/>
  <c r="O1228" i="9"/>
  <c r="O958" i="9"/>
  <c r="O687" i="9"/>
  <c r="O552" i="9"/>
  <c r="O417" i="9"/>
  <c r="O150" i="9"/>
  <c r="O19" i="9"/>
  <c r="O1093" i="9"/>
  <c r="O820" i="9"/>
  <c r="O284" i="9"/>
  <c r="O1898" i="6"/>
  <c r="O1763" i="6"/>
  <c r="O1629" i="6"/>
  <c r="O1494" i="6"/>
  <c r="O1360" i="6"/>
  <c r="O1092" i="6"/>
  <c r="O1227" i="6"/>
  <c r="O819" i="6"/>
  <c r="O957" i="6"/>
  <c r="O18" i="6"/>
  <c r="O686" i="6"/>
  <c r="O283" i="6"/>
  <c r="O551" i="6"/>
  <c r="O149" i="6"/>
  <c r="O416" i="6"/>
  <c r="O1899" i="3"/>
  <c r="O1764" i="3"/>
  <c r="O1630" i="3"/>
  <c r="O1495" i="3"/>
  <c r="O1361" i="3"/>
  <c r="O1228" i="3"/>
  <c r="O958" i="3"/>
  <c r="O820" i="3"/>
  <c r="O687" i="3"/>
  <c r="O417" i="3"/>
  <c r="O1093" i="3"/>
  <c r="O284" i="3"/>
  <c r="O552" i="3"/>
  <c r="O150" i="3"/>
  <c r="O19" i="3"/>
  <c r="AC139" i="11"/>
  <c r="AD139" i="11"/>
  <c r="T1889" i="3"/>
  <c r="AA1889" i="3" s="1"/>
  <c r="S140" i="11"/>
  <c r="AA1083" i="11"/>
  <c r="Q1084" i="11"/>
  <c r="R1084" i="11" s="1"/>
  <c r="AB1084" i="11" s="1"/>
  <c r="Z1083" i="11"/>
  <c r="AD1083" i="11" s="1"/>
  <c r="W1083" i="11"/>
  <c r="V1084" i="11" s="1"/>
  <c r="AE947" i="11"/>
  <c r="AD1217" i="11"/>
  <c r="AC1217" i="11"/>
  <c r="S1218" i="11"/>
  <c r="AA9" i="11"/>
  <c r="AC541" i="11"/>
  <c r="AD541" i="11"/>
  <c r="W9" i="11"/>
  <c r="V10" i="11" s="1"/>
  <c r="Y9" i="11"/>
  <c r="AD9" i="11" s="1"/>
  <c r="Q10" i="11"/>
  <c r="R10" i="11" s="1"/>
  <c r="AB10" i="11" s="1"/>
  <c r="AE808" i="11"/>
  <c r="AE1888" i="11"/>
  <c r="Q274" i="11"/>
  <c r="R274" i="11" s="1"/>
  <c r="AB274" i="11" s="1"/>
  <c r="AA273" i="11"/>
  <c r="Z948" i="11"/>
  <c r="S1754" i="11"/>
  <c r="AA948" i="11"/>
  <c r="Q949" i="11"/>
  <c r="R949" i="11" s="1"/>
  <c r="AB949" i="11" s="1"/>
  <c r="W948" i="11"/>
  <c r="V949" i="11" s="1"/>
  <c r="Y948" i="11"/>
  <c r="Y273" i="11"/>
  <c r="W273" i="11"/>
  <c r="V274" i="11" s="1"/>
  <c r="AE406" i="11"/>
  <c r="AE1753" i="11"/>
  <c r="I820" i="11"/>
  <c r="H821" i="11"/>
  <c r="T1889" i="11"/>
  <c r="Z1889" i="11" s="1"/>
  <c r="H1362" i="11"/>
  <c r="I1361" i="11"/>
  <c r="T809" i="11"/>
  <c r="I1228" i="11"/>
  <c r="H1229" i="11"/>
  <c r="I554" i="11"/>
  <c r="H555" i="11"/>
  <c r="T407" i="11"/>
  <c r="Y407" i="11" s="1"/>
  <c r="H959" i="11"/>
  <c r="I958" i="11"/>
  <c r="AC676" i="11"/>
  <c r="AD676" i="11"/>
  <c r="W1351" i="11"/>
  <c r="V1352" i="11" s="1"/>
  <c r="Z1351" i="11"/>
  <c r="AA1351" i="11"/>
  <c r="Y1351" i="11"/>
  <c r="Q1352" i="11"/>
  <c r="W1484" i="11"/>
  <c r="V1485" i="11" s="1"/>
  <c r="Z1484" i="11"/>
  <c r="Y1484" i="11"/>
  <c r="Q1485" i="11"/>
  <c r="AA1484" i="11"/>
  <c r="H1901" i="11"/>
  <c r="I1900" i="11"/>
  <c r="T1620" i="11"/>
  <c r="H1094" i="11"/>
  <c r="I1093" i="11"/>
  <c r="AB542" i="11"/>
  <c r="S542" i="11"/>
  <c r="H287" i="11"/>
  <c r="I286" i="11"/>
  <c r="R677" i="11"/>
  <c r="AB677" i="11" s="1"/>
  <c r="T407" i="9"/>
  <c r="Q408" i="9" s="1"/>
  <c r="R408" i="9" s="1"/>
  <c r="AB408" i="9" s="1"/>
  <c r="AD406" i="9"/>
  <c r="AC406" i="9"/>
  <c r="AD139" i="9"/>
  <c r="AC139" i="9"/>
  <c r="AD1888" i="9"/>
  <c r="Q542" i="9"/>
  <c r="R542" i="9" s="1"/>
  <c r="H152" i="9"/>
  <c r="I151" i="9"/>
  <c r="AC1888" i="9"/>
  <c r="Z541" i="9"/>
  <c r="W541" i="9"/>
  <c r="V542" i="9" s="1"/>
  <c r="Y541" i="9"/>
  <c r="AA541" i="9"/>
  <c r="Y1619" i="9"/>
  <c r="W1619" i="9"/>
  <c r="V1620" i="9" s="1"/>
  <c r="AE675" i="9"/>
  <c r="S1754" i="9"/>
  <c r="Z1619" i="9"/>
  <c r="T676" i="9"/>
  <c r="W676" i="9" s="1"/>
  <c r="V677" i="9" s="1"/>
  <c r="Z8" i="9"/>
  <c r="AA8" i="9"/>
  <c r="W8" i="9"/>
  <c r="V9" i="9" s="1"/>
  <c r="Q9" i="9"/>
  <c r="R9" i="9" s="1"/>
  <c r="AB9" i="9" s="1"/>
  <c r="Y8" i="9"/>
  <c r="T274" i="9"/>
  <c r="W274" i="9" s="1"/>
  <c r="V275" i="9" s="1"/>
  <c r="Q1620" i="9"/>
  <c r="R1620" i="9" s="1"/>
  <c r="AB1620" i="9" s="1"/>
  <c r="AC1082" i="9"/>
  <c r="Z809" i="9"/>
  <c r="AA809" i="9"/>
  <c r="W809" i="9"/>
  <c r="V810" i="9" s="1"/>
  <c r="Y809" i="9"/>
  <c r="Q810" i="9"/>
  <c r="R810" i="9" s="1"/>
  <c r="AB810" i="9" s="1"/>
  <c r="I958" i="9"/>
  <c r="H959" i="9"/>
  <c r="AE273" i="9"/>
  <c r="Z1350" i="9"/>
  <c r="AA1350" i="9"/>
  <c r="Y1350" i="9"/>
  <c r="W1350" i="9"/>
  <c r="V1351" i="9" s="1"/>
  <c r="Q1351" i="9"/>
  <c r="AC1753" i="9"/>
  <c r="S1083" i="9"/>
  <c r="AD1082" i="9"/>
  <c r="W1217" i="9"/>
  <c r="V1218" i="9" s="1"/>
  <c r="Z1217" i="9"/>
  <c r="AA1217" i="9"/>
  <c r="Q1218" i="9"/>
  <c r="Y1217" i="9"/>
  <c r="Z1484" i="9"/>
  <c r="Q1485" i="9"/>
  <c r="AA1484" i="9"/>
  <c r="Y1484" i="9"/>
  <c r="W1484" i="9"/>
  <c r="V1485" i="9" s="1"/>
  <c r="AD1753" i="9"/>
  <c r="I1228" i="9"/>
  <c r="H1229" i="9"/>
  <c r="I285" i="9"/>
  <c r="H286" i="9"/>
  <c r="H1362" i="9"/>
  <c r="I1361" i="9"/>
  <c r="AC947" i="9"/>
  <c r="AD947" i="9"/>
  <c r="S1889" i="9"/>
  <c r="I1631" i="9"/>
  <c r="H1632" i="9"/>
  <c r="R948" i="9"/>
  <c r="AB948" i="9" s="1"/>
  <c r="H1765" i="9"/>
  <c r="I1764" i="9"/>
  <c r="S140" i="9"/>
  <c r="AA1082" i="6"/>
  <c r="AC1217" i="6"/>
  <c r="AE1217" i="6" s="1"/>
  <c r="Q1083" i="6"/>
  <c r="R1083" i="6" s="1"/>
  <c r="AB1083" i="6" s="1"/>
  <c r="Y1082" i="6"/>
  <c r="AD1082" i="6" s="1"/>
  <c r="W1082" i="6"/>
  <c r="V1083" i="6" s="1"/>
  <c r="AD8" i="6"/>
  <c r="AC8" i="6"/>
  <c r="Q677" i="6"/>
  <c r="R677" i="6" s="1"/>
  <c r="AB677" i="6" s="1"/>
  <c r="Z407" i="6"/>
  <c r="Q408" i="6"/>
  <c r="R408" i="6" s="1"/>
  <c r="S408" i="6" s="1"/>
  <c r="Y407" i="6"/>
  <c r="W407" i="6"/>
  <c r="V408" i="6" s="1"/>
  <c r="S9" i="6"/>
  <c r="I1228" i="6"/>
  <c r="H1229" i="6"/>
  <c r="H1496" i="6"/>
  <c r="I1495" i="6"/>
  <c r="AC139" i="6"/>
  <c r="AA676" i="6"/>
  <c r="W676" i="6"/>
  <c r="V677" i="6" s="1"/>
  <c r="Z676" i="6"/>
  <c r="AD676" i="6" s="1"/>
  <c r="AD139" i="6"/>
  <c r="T1350" i="6"/>
  <c r="Y1350" i="6" s="1"/>
  <c r="AC947" i="6"/>
  <c r="I417" i="6"/>
  <c r="H418" i="6"/>
  <c r="W1485" i="6"/>
  <c r="V1486" i="6" s="1"/>
  <c r="Z1485" i="6"/>
  <c r="Q1486" i="6"/>
  <c r="R1486" i="6" s="1"/>
  <c r="AB1486" i="6" s="1"/>
  <c r="AA1485" i="6"/>
  <c r="I553" i="6"/>
  <c r="H554" i="6"/>
  <c r="Y1485" i="6"/>
  <c r="I19" i="6"/>
  <c r="H20" i="6"/>
  <c r="AC541" i="6"/>
  <c r="AE541" i="6" s="1"/>
  <c r="T1753" i="6"/>
  <c r="Y1753" i="6" s="1"/>
  <c r="AD273" i="6"/>
  <c r="AC273" i="6"/>
  <c r="T1889" i="6"/>
  <c r="W1889" i="6" s="1"/>
  <c r="V1890" i="6" s="1"/>
  <c r="R274" i="6"/>
  <c r="AB274" i="6" s="1"/>
  <c r="S948" i="6"/>
  <c r="AD810" i="6"/>
  <c r="AC810" i="6"/>
  <c r="Q1621" i="6"/>
  <c r="Y1620" i="6"/>
  <c r="Z1620" i="6"/>
  <c r="W1620" i="6"/>
  <c r="V1621" i="6" s="1"/>
  <c r="AA1620" i="6"/>
  <c r="I1093" i="6"/>
  <c r="H1094" i="6"/>
  <c r="S140" i="6"/>
  <c r="S811" i="6"/>
  <c r="AE1888" i="3"/>
  <c r="Z1217" i="3"/>
  <c r="Y1217" i="3"/>
  <c r="W1217" i="3"/>
  <c r="V1218" i="3" s="1"/>
  <c r="Q1218" i="3"/>
  <c r="R1218" i="3" s="1"/>
  <c r="AB1218" i="3" s="1"/>
  <c r="AE946" i="3"/>
  <c r="W1484" i="3"/>
  <c r="V1485" i="3" s="1"/>
  <c r="AA1484" i="3"/>
  <c r="Q1485" i="3"/>
  <c r="R1485" i="3" s="1"/>
  <c r="AB1485" i="3" s="1"/>
  <c r="Z1484" i="3"/>
  <c r="AD1484" i="3" s="1"/>
  <c r="I1631" i="3"/>
  <c r="H1632" i="3"/>
  <c r="T407" i="3"/>
  <c r="Z407" i="3" s="1"/>
  <c r="T947" i="3"/>
  <c r="AA947" i="3" s="1"/>
  <c r="AA139" i="3"/>
  <c r="Q140" i="3"/>
  <c r="Z139" i="3"/>
  <c r="W139" i="3"/>
  <c r="V140" i="3" s="1"/>
  <c r="Y139" i="3"/>
  <c r="W1619" i="3"/>
  <c r="V1620" i="3" s="1"/>
  <c r="Y1619" i="3"/>
  <c r="Q1620" i="3"/>
  <c r="R1620" i="3" s="1"/>
  <c r="AB1620" i="3" s="1"/>
  <c r="T541" i="3"/>
  <c r="Z541" i="3" s="1"/>
  <c r="Z1753" i="3"/>
  <c r="AD1753" i="3" s="1"/>
  <c r="T676" i="3"/>
  <c r="AA1619" i="3"/>
  <c r="AA1753" i="3"/>
  <c r="AD8" i="3"/>
  <c r="Q1754" i="3"/>
  <c r="R1754" i="3" s="1"/>
  <c r="AB1754" i="3" s="1"/>
  <c r="AC8" i="3"/>
  <c r="AE406" i="3"/>
  <c r="T1350" i="3"/>
  <c r="S1083" i="3"/>
  <c r="AD1082" i="3"/>
  <c r="AC1082" i="3"/>
  <c r="S9" i="3"/>
  <c r="AE540" i="3"/>
  <c r="W1753" i="3"/>
  <c r="V1754" i="3" s="1"/>
  <c r="H151" i="3"/>
  <c r="I150" i="3"/>
  <c r="H286" i="3"/>
  <c r="I285" i="3"/>
  <c r="H1363" i="3"/>
  <c r="I1362" i="3"/>
  <c r="AD809" i="3"/>
  <c r="AC809" i="3"/>
  <c r="I417" i="3"/>
  <c r="H418" i="3"/>
  <c r="H1230" i="3"/>
  <c r="I1229" i="3"/>
  <c r="Z273" i="3"/>
  <c r="W273" i="3"/>
  <c r="V274" i="3" s="1"/>
  <c r="Q274" i="3"/>
  <c r="AA273" i="3"/>
  <c r="Y273" i="3"/>
  <c r="R810" i="3"/>
  <c r="AB810" i="3" s="1"/>
  <c r="AE273" i="13"/>
  <c r="T274" i="13"/>
  <c r="Q275" i="13" s="1"/>
  <c r="R275" i="13" s="1"/>
  <c r="AB275" i="13" s="1"/>
  <c r="AD139" i="13"/>
  <c r="AC139" i="13"/>
  <c r="Z8" i="13"/>
  <c r="AA8" i="13"/>
  <c r="Q9" i="13"/>
  <c r="W8" i="13"/>
  <c r="V9" i="13" s="1"/>
  <c r="Y8" i="13"/>
  <c r="H20" i="13"/>
  <c r="I19" i="13"/>
  <c r="O19" i="13" s="1"/>
  <c r="I150" i="13"/>
  <c r="O150" i="13" s="1"/>
  <c r="H151" i="13"/>
  <c r="I284" i="13"/>
  <c r="O284" i="13" s="1"/>
  <c r="H285" i="13"/>
  <c r="S140" i="13"/>
  <c r="Z406" i="13"/>
  <c r="Y406" i="13"/>
  <c r="Q407" i="13"/>
  <c r="R407" i="13" s="1"/>
  <c r="AB407" i="13" s="1"/>
  <c r="AA406" i="13"/>
  <c r="W406" i="13"/>
  <c r="V407" i="13" s="1"/>
  <c r="I417" i="13"/>
  <c r="O417" i="13" s="1"/>
  <c r="H418" i="13"/>
  <c r="H691" i="11"/>
  <c r="I690" i="11"/>
  <c r="I687" i="9"/>
  <c r="H688" i="9"/>
  <c r="I1496" i="9"/>
  <c r="H1497" i="9"/>
  <c r="I554" i="3"/>
  <c r="H555" i="3"/>
  <c r="I286" i="6"/>
  <c r="H287" i="6"/>
  <c r="I1497" i="11"/>
  <c r="H1498" i="11"/>
  <c r="I961" i="6"/>
  <c r="H962" i="6"/>
  <c r="H20" i="11"/>
  <c r="I19" i="11"/>
  <c r="I959" i="3"/>
  <c r="H960" i="3"/>
  <c r="I689" i="6"/>
  <c r="H690" i="6"/>
  <c r="I150" i="6"/>
  <c r="H151" i="6"/>
  <c r="I821" i="6"/>
  <c r="H822" i="6"/>
  <c r="I1900" i="6"/>
  <c r="H1901" i="6"/>
  <c r="I1095" i="9"/>
  <c r="H1096" i="9"/>
  <c r="I419" i="9"/>
  <c r="H420" i="9"/>
  <c r="S1218" i="6"/>
  <c r="I1632" i="6"/>
  <c r="H1633" i="6"/>
  <c r="I1765" i="11"/>
  <c r="H1766" i="11"/>
  <c r="H151" i="11"/>
  <c r="I150" i="11"/>
  <c r="I823" i="3"/>
  <c r="H824" i="3"/>
  <c r="H21" i="9"/>
  <c r="I20" i="9"/>
  <c r="I1496" i="3"/>
  <c r="H1497" i="3"/>
  <c r="H825" i="9"/>
  <c r="I824" i="9"/>
  <c r="I1363" i="6"/>
  <c r="H1364" i="6"/>
  <c r="I1765" i="3"/>
  <c r="H1766" i="3"/>
  <c r="H1901" i="9"/>
  <c r="I1900" i="9"/>
  <c r="I417" i="11"/>
  <c r="H418" i="11"/>
  <c r="I1631" i="11"/>
  <c r="H1632" i="11"/>
  <c r="I1093" i="3"/>
  <c r="H1094" i="3"/>
  <c r="H554" i="9"/>
  <c r="I553" i="9"/>
  <c r="I1899" i="3"/>
  <c r="H1900" i="3"/>
  <c r="I688" i="3"/>
  <c r="H689" i="3"/>
  <c r="I1764" i="6"/>
  <c r="H1765" i="6"/>
  <c r="S542" i="6"/>
  <c r="H21" i="3"/>
  <c r="I20" i="3"/>
  <c r="O1899" i="11" l="1"/>
  <c r="O1764" i="11"/>
  <c r="O1495" i="11"/>
  <c r="O1630" i="11"/>
  <c r="O1093" i="11"/>
  <c r="O958" i="11"/>
  <c r="O820" i="11"/>
  <c r="O552" i="11"/>
  <c r="O1361" i="11"/>
  <c r="O417" i="11"/>
  <c r="O284" i="11"/>
  <c r="O150" i="11"/>
  <c r="O19" i="11"/>
  <c r="O1228" i="11"/>
  <c r="O687" i="11"/>
  <c r="AE139" i="11"/>
  <c r="O1900" i="9"/>
  <c r="O1765" i="9"/>
  <c r="O1631" i="9"/>
  <c r="O1496" i="9"/>
  <c r="O1362" i="9"/>
  <c r="O959" i="9"/>
  <c r="O821" i="9"/>
  <c r="O1094" i="9"/>
  <c r="O688" i="9"/>
  <c r="O553" i="9"/>
  <c r="O1229" i="9"/>
  <c r="O151" i="9"/>
  <c r="O418" i="9"/>
  <c r="O20" i="9"/>
  <c r="O285" i="9"/>
  <c r="O1899" i="6"/>
  <c r="O1764" i="6"/>
  <c r="O1630" i="6"/>
  <c r="O1495" i="6"/>
  <c r="O1361" i="6"/>
  <c r="O1228" i="6"/>
  <c r="O1093" i="6"/>
  <c r="O820" i="6"/>
  <c r="O687" i="6"/>
  <c r="O958" i="6"/>
  <c r="O552" i="6"/>
  <c r="O284" i="6"/>
  <c r="O150" i="6"/>
  <c r="O417" i="6"/>
  <c r="O19" i="6"/>
  <c r="Z1889" i="3"/>
  <c r="Y1889" i="3"/>
  <c r="O1900" i="3"/>
  <c r="O1765" i="3"/>
  <c r="O1631" i="3"/>
  <c r="O1496" i="3"/>
  <c r="O1362" i="3"/>
  <c r="O1229" i="3"/>
  <c r="O1094" i="3"/>
  <c r="O959" i="3"/>
  <c r="O688" i="3"/>
  <c r="O821" i="3"/>
  <c r="O285" i="3"/>
  <c r="O553" i="3"/>
  <c r="O418" i="3"/>
  <c r="O151" i="3"/>
  <c r="O20" i="3"/>
  <c r="W1889" i="3"/>
  <c r="V1890" i="3" s="1"/>
  <c r="Q1890" i="3"/>
  <c r="R1890" i="3" s="1"/>
  <c r="AB1890" i="3" s="1"/>
  <c r="T140" i="11"/>
  <c r="AA140" i="11" s="1"/>
  <c r="AC1083" i="11"/>
  <c r="S1084" i="11"/>
  <c r="T1218" i="11"/>
  <c r="AE1217" i="11"/>
  <c r="AE541" i="11"/>
  <c r="AC9" i="11"/>
  <c r="AE9" i="11" s="1"/>
  <c r="AD948" i="11"/>
  <c r="T1754" i="11"/>
  <c r="AC273" i="11"/>
  <c r="AC948" i="11"/>
  <c r="S949" i="11"/>
  <c r="S677" i="11"/>
  <c r="AD273" i="11"/>
  <c r="W1889" i="11"/>
  <c r="V1890" i="11" s="1"/>
  <c r="Z809" i="11"/>
  <c r="Y809" i="11"/>
  <c r="S10" i="11"/>
  <c r="W809" i="11"/>
  <c r="V810" i="11" s="1"/>
  <c r="Y1889" i="11"/>
  <c r="AD1889" i="11" s="1"/>
  <c r="AA809" i="11"/>
  <c r="W407" i="11"/>
  <c r="V408" i="11" s="1"/>
  <c r="Q408" i="11"/>
  <c r="R408" i="11" s="1"/>
  <c r="AB408" i="11" s="1"/>
  <c r="Q810" i="11"/>
  <c r="R810" i="11" s="1"/>
  <c r="AB810" i="11" s="1"/>
  <c r="I821" i="11"/>
  <c r="H822" i="11"/>
  <c r="Q1890" i="11"/>
  <c r="R1890" i="11" s="1"/>
  <c r="AB1890" i="11" s="1"/>
  <c r="AA1889" i="11"/>
  <c r="H1230" i="11"/>
  <c r="I1229" i="11"/>
  <c r="AA407" i="11"/>
  <c r="Z407" i="11"/>
  <c r="AD407" i="11" s="1"/>
  <c r="H556" i="11"/>
  <c r="I555" i="11"/>
  <c r="I1362" i="11"/>
  <c r="H1363" i="11"/>
  <c r="H288" i="11"/>
  <c r="I287" i="11"/>
  <c r="T542" i="11"/>
  <c r="Y1620" i="11"/>
  <c r="Q1621" i="11"/>
  <c r="AA1620" i="11"/>
  <c r="Z1620" i="11"/>
  <c r="W1620" i="11"/>
  <c r="V1621" i="11" s="1"/>
  <c r="I1901" i="11"/>
  <c r="H1902" i="11"/>
  <c r="R1352" i="11"/>
  <c r="AB1352" i="11" s="1"/>
  <c r="AC1351" i="11"/>
  <c r="AD1351" i="11"/>
  <c r="AE676" i="11"/>
  <c r="H1095" i="11"/>
  <c r="I1094" i="11"/>
  <c r="R1485" i="11"/>
  <c r="AB1485" i="11" s="1"/>
  <c r="I959" i="11"/>
  <c r="H960" i="11"/>
  <c r="AC1484" i="11"/>
  <c r="AD1484" i="11"/>
  <c r="AA407" i="9"/>
  <c r="Y407" i="9"/>
  <c r="Z407" i="9"/>
  <c r="W407" i="9"/>
  <c r="V408" i="9" s="1"/>
  <c r="AE406" i="9"/>
  <c r="AE139" i="9"/>
  <c r="AE1888" i="9"/>
  <c r="I152" i="9"/>
  <c r="H153" i="9"/>
  <c r="AD541" i="9"/>
  <c r="AC541" i="9"/>
  <c r="AD1619" i="9"/>
  <c r="Y676" i="9"/>
  <c r="AA676" i="9"/>
  <c r="Y274" i="9"/>
  <c r="Z274" i="9"/>
  <c r="AC1619" i="9"/>
  <c r="Z676" i="9"/>
  <c r="AA274" i="9"/>
  <c r="Q275" i="9"/>
  <c r="R275" i="9" s="1"/>
  <c r="AB275" i="9" s="1"/>
  <c r="Q677" i="9"/>
  <c r="R677" i="9" s="1"/>
  <c r="AB677" i="9" s="1"/>
  <c r="S9" i="9"/>
  <c r="S810" i="9"/>
  <c r="S1620" i="9"/>
  <c r="AE1082" i="9"/>
  <c r="T1754" i="9"/>
  <c r="AC8" i="9"/>
  <c r="AD8" i="9"/>
  <c r="AE1753" i="9"/>
  <c r="T1889" i="9"/>
  <c r="AA1889" i="9" s="1"/>
  <c r="AC809" i="9"/>
  <c r="AD809" i="9"/>
  <c r="I959" i="9"/>
  <c r="H960" i="9"/>
  <c r="R1351" i="9"/>
  <c r="AB1351" i="9" s="1"/>
  <c r="AD1350" i="9"/>
  <c r="AC1350" i="9"/>
  <c r="T1083" i="9"/>
  <c r="AA1083" i="9" s="1"/>
  <c r="AD1217" i="9"/>
  <c r="AC1217" i="9"/>
  <c r="AB542" i="9"/>
  <c r="R1218" i="9"/>
  <c r="S1218" i="9" s="1"/>
  <c r="S542" i="9"/>
  <c r="T140" i="9"/>
  <c r="Z140" i="9" s="1"/>
  <c r="H287" i="9"/>
  <c r="I286" i="9"/>
  <c r="AD1484" i="9"/>
  <c r="AC1484" i="9"/>
  <c r="I1229" i="9"/>
  <c r="H1230" i="9"/>
  <c r="R1485" i="9"/>
  <c r="AB1485" i="9" s="1"/>
  <c r="I1362" i="9"/>
  <c r="H1363" i="9"/>
  <c r="I1632" i="9"/>
  <c r="H1633" i="9"/>
  <c r="S948" i="9"/>
  <c r="I1765" i="9"/>
  <c r="H1766" i="9"/>
  <c r="AE947" i="9"/>
  <c r="S408" i="9"/>
  <c r="S1083" i="6"/>
  <c r="AC1082" i="6"/>
  <c r="AE8" i="6"/>
  <c r="AD407" i="6"/>
  <c r="S677" i="6"/>
  <c r="AC407" i="6"/>
  <c r="T9" i="6"/>
  <c r="Z9" i="6" s="1"/>
  <c r="W1350" i="6"/>
  <c r="V1351" i="6" s="1"/>
  <c r="AA1350" i="6"/>
  <c r="I1229" i="6"/>
  <c r="H1230" i="6"/>
  <c r="AE947" i="6"/>
  <c r="AC676" i="6"/>
  <c r="Z1350" i="6"/>
  <c r="I1496" i="6"/>
  <c r="H1497" i="6"/>
  <c r="AE139" i="6"/>
  <c r="Q1351" i="6"/>
  <c r="R1351" i="6" s="1"/>
  <c r="AB1351" i="6" s="1"/>
  <c r="S1486" i="6"/>
  <c r="Z1889" i="6"/>
  <c r="Q1890" i="6"/>
  <c r="R1890" i="6" s="1"/>
  <c r="AB1890" i="6" s="1"/>
  <c r="Q1754" i="6"/>
  <c r="R1754" i="6" s="1"/>
  <c r="AB1754" i="6" s="1"/>
  <c r="AA1889" i="6"/>
  <c r="Z1753" i="6"/>
  <c r="AD1753" i="6" s="1"/>
  <c r="AD1485" i="6"/>
  <c r="AC1485" i="6"/>
  <c r="I418" i="6"/>
  <c r="H419" i="6"/>
  <c r="Y1889" i="6"/>
  <c r="H555" i="6"/>
  <c r="I554" i="6"/>
  <c r="AA1753" i="6"/>
  <c r="H21" i="6"/>
  <c r="I20" i="6"/>
  <c r="W1753" i="6"/>
  <c r="V1754" i="6" s="1"/>
  <c r="T140" i="6"/>
  <c r="AE273" i="6"/>
  <c r="S274" i="6"/>
  <c r="T948" i="6"/>
  <c r="Y948" i="6" s="1"/>
  <c r="T1218" i="6"/>
  <c r="T811" i="6"/>
  <c r="H1095" i="6"/>
  <c r="I1094" i="6"/>
  <c r="AC1620" i="6"/>
  <c r="AD1620" i="6"/>
  <c r="AB408" i="6"/>
  <c r="T408" i="6"/>
  <c r="T542" i="6"/>
  <c r="R1621" i="6"/>
  <c r="AB1621" i="6" s="1"/>
  <c r="AE810" i="6"/>
  <c r="AC1217" i="3"/>
  <c r="AD1217" i="3"/>
  <c r="S1485" i="3"/>
  <c r="S1218" i="3"/>
  <c r="Y407" i="3"/>
  <c r="AD407" i="3" s="1"/>
  <c r="AC1484" i="3"/>
  <c r="AE1484" i="3" s="1"/>
  <c r="Q408" i="3"/>
  <c r="R408" i="3" s="1"/>
  <c r="AB408" i="3" s="1"/>
  <c r="AA407" i="3"/>
  <c r="Q948" i="3"/>
  <c r="R948" i="3" s="1"/>
  <c r="AB948" i="3" s="1"/>
  <c r="I1632" i="3"/>
  <c r="H1633" i="3"/>
  <c r="W407" i="3"/>
  <c r="V408" i="3" s="1"/>
  <c r="Q1351" i="3"/>
  <c r="R1351" i="3" s="1"/>
  <c r="AB1351" i="3" s="1"/>
  <c r="W947" i="3"/>
  <c r="V948" i="3" s="1"/>
  <c r="Z947" i="3"/>
  <c r="Y947" i="3"/>
  <c r="AC1619" i="3"/>
  <c r="AD1619" i="3"/>
  <c r="Y541" i="3"/>
  <c r="AD541" i="3" s="1"/>
  <c r="AC139" i="3"/>
  <c r="AD139" i="3"/>
  <c r="R140" i="3"/>
  <c r="S140" i="3" s="1"/>
  <c r="AC1753" i="3"/>
  <c r="W541" i="3"/>
  <c r="V542" i="3" s="1"/>
  <c r="Q542" i="3"/>
  <c r="R542" i="3" s="1"/>
  <c r="AB542" i="3" s="1"/>
  <c r="Y1350" i="3"/>
  <c r="Q677" i="3"/>
  <c r="R677" i="3" s="1"/>
  <c r="AB677" i="3" s="1"/>
  <c r="Z676" i="3"/>
  <c r="W676" i="3"/>
  <c r="V677" i="3" s="1"/>
  <c r="AA676" i="3"/>
  <c r="AE8" i="3"/>
  <c r="AA541" i="3"/>
  <c r="Y676" i="3"/>
  <c r="AA1350" i="3"/>
  <c r="Z1350" i="3"/>
  <c r="S1620" i="3"/>
  <c r="W1350" i="3"/>
  <c r="V1351" i="3" s="1"/>
  <c r="T1083" i="3"/>
  <c r="AA1083" i="3" s="1"/>
  <c r="AE1082" i="3"/>
  <c r="T9" i="3"/>
  <c r="Z9" i="3" s="1"/>
  <c r="I151" i="3"/>
  <c r="H152" i="3"/>
  <c r="S1754" i="3"/>
  <c r="H419" i="3"/>
  <c r="I418" i="3"/>
  <c r="H1231" i="3"/>
  <c r="I1230" i="3"/>
  <c r="H1364" i="3"/>
  <c r="I1363" i="3"/>
  <c r="AC273" i="3"/>
  <c r="AD273" i="3"/>
  <c r="S810" i="3"/>
  <c r="R274" i="3"/>
  <c r="AB274" i="3" s="1"/>
  <c r="AE809" i="3"/>
  <c r="I286" i="3"/>
  <c r="H287" i="3"/>
  <c r="Z274" i="13"/>
  <c r="Y274" i="13"/>
  <c r="AA274" i="13"/>
  <c r="S275" i="13"/>
  <c r="W274" i="13"/>
  <c r="V275" i="13" s="1"/>
  <c r="AE139" i="13"/>
  <c r="T140" i="13"/>
  <c r="H21" i="13"/>
  <c r="I20" i="13"/>
  <c r="O20" i="13" s="1"/>
  <c r="H286" i="13"/>
  <c r="I285" i="13"/>
  <c r="O285" i="13" s="1"/>
  <c r="AD8" i="13"/>
  <c r="AC8" i="13"/>
  <c r="H152" i="13"/>
  <c r="I151" i="13"/>
  <c r="O151" i="13" s="1"/>
  <c r="R9" i="13"/>
  <c r="AB9" i="13" s="1"/>
  <c r="S407" i="13"/>
  <c r="AD406" i="13"/>
  <c r="AC406" i="13"/>
  <c r="I418" i="13"/>
  <c r="O418" i="13" s="1"/>
  <c r="H419" i="13"/>
  <c r="I21" i="3"/>
  <c r="H22" i="3"/>
  <c r="H1902" i="6"/>
  <c r="I1901" i="6"/>
  <c r="I690" i="6"/>
  <c r="H691" i="6"/>
  <c r="I960" i="3"/>
  <c r="H961" i="3"/>
  <c r="I1633" i="6"/>
  <c r="H1634" i="6"/>
  <c r="H1365" i="6"/>
  <c r="I1364" i="6"/>
  <c r="H152" i="11"/>
  <c r="I151" i="11"/>
  <c r="I151" i="6"/>
  <c r="H152" i="6"/>
  <c r="I825" i="9"/>
  <c r="H826" i="9"/>
  <c r="H1633" i="11"/>
  <c r="I1632" i="11"/>
  <c r="H421" i="9"/>
  <c r="I420" i="9"/>
  <c r="I822" i="6"/>
  <c r="H823" i="6"/>
  <c r="I691" i="11"/>
  <c r="H692" i="11"/>
  <c r="I1497" i="9"/>
  <c r="H1498" i="9"/>
  <c r="I688" i="9"/>
  <c r="H689" i="9"/>
  <c r="I1094" i="3"/>
  <c r="H1095" i="3"/>
  <c r="I1901" i="9"/>
  <c r="H1902" i="9"/>
  <c r="I1497" i="3"/>
  <c r="H1498" i="3"/>
  <c r="H1767" i="11"/>
  <c r="I1766" i="11"/>
  <c r="I1498" i="11"/>
  <c r="H1499" i="11"/>
  <c r="S274" i="11"/>
  <c r="I555" i="3"/>
  <c r="H556" i="3"/>
  <c r="I689" i="3"/>
  <c r="H690" i="3"/>
  <c r="I21" i="9"/>
  <c r="H22" i="9"/>
  <c r="I1096" i="9"/>
  <c r="H1097" i="9"/>
  <c r="I20" i="11"/>
  <c r="H21" i="11"/>
  <c r="I1765" i="6"/>
  <c r="H1766" i="6"/>
  <c r="I824" i="3"/>
  <c r="H825" i="3"/>
  <c r="H963" i="6"/>
  <c r="I962" i="6"/>
  <c r="I287" i="6"/>
  <c r="H288" i="6"/>
  <c r="I1766" i="3"/>
  <c r="H1767" i="3"/>
  <c r="H1901" i="3"/>
  <c r="I1900" i="3"/>
  <c r="I554" i="9"/>
  <c r="H555" i="9"/>
  <c r="I418" i="11"/>
  <c r="H419" i="11"/>
  <c r="O1900" i="11" l="1"/>
  <c r="O1362" i="11"/>
  <c r="O1631" i="11"/>
  <c r="O1229" i="11"/>
  <c r="O418" i="11"/>
  <c r="O1094" i="11"/>
  <c r="O688" i="11"/>
  <c r="O1496" i="11"/>
  <c r="O151" i="11"/>
  <c r="O1765" i="11"/>
  <c r="O959" i="11"/>
  <c r="O285" i="11"/>
  <c r="O20" i="11"/>
  <c r="O553" i="11"/>
  <c r="O821" i="11"/>
  <c r="O1766" i="9"/>
  <c r="O1901" i="9"/>
  <c r="O1230" i="9"/>
  <c r="O1497" i="9"/>
  <c r="O1363" i="9"/>
  <c r="O1095" i="9"/>
  <c r="O689" i="9"/>
  <c r="O554" i="9"/>
  <c r="O419" i="9"/>
  <c r="O822" i="9"/>
  <c r="O1632" i="9"/>
  <c r="O152" i="9"/>
  <c r="O286" i="9"/>
  <c r="O960" i="9"/>
  <c r="O21" i="9"/>
  <c r="O1229" i="6"/>
  <c r="O1094" i="6"/>
  <c r="O1900" i="6"/>
  <c r="O821" i="6"/>
  <c r="O688" i="6"/>
  <c r="O1765" i="6"/>
  <c r="O1362" i="6"/>
  <c r="O1631" i="6"/>
  <c r="O285" i="6"/>
  <c r="O1496" i="6"/>
  <c r="O553" i="6"/>
  <c r="O151" i="6"/>
  <c r="O959" i="6"/>
  <c r="O20" i="6"/>
  <c r="O418" i="6"/>
  <c r="AD1889" i="3"/>
  <c r="AC1889" i="3"/>
  <c r="S1890" i="3"/>
  <c r="T1890" i="3" s="1"/>
  <c r="W1890" i="3" s="1"/>
  <c r="V1891" i="3" s="1"/>
  <c r="O1901" i="3"/>
  <c r="O1497" i="3"/>
  <c r="O1230" i="3"/>
  <c r="O1095" i="3"/>
  <c r="O960" i="3"/>
  <c r="O1766" i="3"/>
  <c r="O822" i="3"/>
  <c r="O689" i="3"/>
  <c r="O554" i="3"/>
  <c r="O1632" i="3"/>
  <c r="O1363" i="3"/>
  <c r="O286" i="3"/>
  <c r="O419" i="3"/>
  <c r="O152" i="3"/>
  <c r="O21" i="3"/>
  <c r="Q141" i="11"/>
  <c r="R141" i="11" s="1"/>
  <c r="AB141" i="11" s="1"/>
  <c r="Z140" i="11"/>
  <c r="W140" i="11"/>
  <c r="V141" i="11" s="1"/>
  <c r="Y140" i="11"/>
  <c r="T1084" i="11"/>
  <c r="AA1084" i="11" s="1"/>
  <c r="AE1083" i="11"/>
  <c r="Z1218" i="11"/>
  <c r="Q1219" i="11"/>
  <c r="R1219" i="11" s="1"/>
  <c r="AB1219" i="11" s="1"/>
  <c r="Y1218" i="11"/>
  <c r="W1218" i="11"/>
  <c r="V1219" i="11" s="1"/>
  <c r="AA1218" i="11"/>
  <c r="AE948" i="11"/>
  <c r="AE273" i="11"/>
  <c r="AA1754" i="11"/>
  <c r="Y1754" i="11"/>
  <c r="Z1754" i="11"/>
  <c r="Q1755" i="11"/>
  <c r="R1755" i="11" s="1"/>
  <c r="AB1755" i="11" s="1"/>
  <c r="W1754" i="11"/>
  <c r="V1755" i="11" s="1"/>
  <c r="AD809" i="11"/>
  <c r="T949" i="11"/>
  <c r="T677" i="11"/>
  <c r="Y677" i="11" s="1"/>
  <c r="AC809" i="11"/>
  <c r="T10" i="11"/>
  <c r="AC1889" i="11"/>
  <c r="T274" i="11"/>
  <c r="W274" i="11" s="1"/>
  <c r="V275" i="11" s="1"/>
  <c r="AC407" i="11"/>
  <c r="S1352" i="11"/>
  <c r="H823" i="11"/>
  <c r="I822" i="11"/>
  <c r="S1485" i="11"/>
  <c r="I556" i="11"/>
  <c r="H557" i="11"/>
  <c r="H1231" i="11"/>
  <c r="I1230" i="11"/>
  <c r="H1364" i="11"/>
  <c r="I1363" i="11"/>
  <c r="I1902" i="11"/>
  <c r="H1903" i="11"/>
  <c r="R1621" i="11"/>
  <c r="AB1621" i="11" s="1"/>
  <c r="AE1484" i="11"/>
  <c r="AC1620" i="11"/>
  <c r="AD1620" i="11"/>
  <c r="Y542" i="11"/>
  <c r="Z542" i="11"/>
  <c r="AA542" i="11"/>
  <c r="Q543" i="11"/>
  <c r="W542" i="11"/>
  <c r="V543" i="11" s="1"/>
  <c r="S408" i="11"/>
  <c r="I960" i="11"/>
  <c r="H961" i="11"/>
  <c r="H1096" i="11"/>
  <c r="I1095" i="11"/>
  <c r="AE1351" i="11"/>
  <c r="I288" i="11"/>
  <c r="H289" i="11"/>
  <c r="AC407" i="9"/>
  <c r="AD407" i="9"/>
  <c r="AE541" i="9"/>
  <c r="H154" i="9"/>
  <c r="I153" i="9"/>
  <c r="AE1619" i="9"/>
  <c r="AD676" i="9"/>
  <c r="T9" i="9"/>
  <c r="AA9" i="9" s="1"/>
  <c r="AC274" i="9"/>
  <c r="W1889" i="9"/>
  <c r="V1890" i="9" s="1"/>
  <c r="T810" i="9"/>
  <c r="W810" i="9" s="1"/>
  <c r="V811" i="9" s="1"/>
  <c r="AC676" i="9"/>
  <c r="AD274" i="9"/>
  <c r="Q1890" i="9"/>
  <c r="R1890" i="9" s="1"/>
  <c r="AB1890" i="9" s="1"/>
  <c r="Z1889" i="9"/>
  <c r="T1620" i="9"/>
  <c r="AA1620" i="9" s="1"/>
  <c r="S275" i="9"/>
  <c r="T275" i="9" s="1"/>
  <c r="W1754" i="9"/>
  <c r="V1755" i="9" s="1"/>
  <c r="Z1754" i="9"/>
  <c r="Y1754" i="9"/>
  <c r="Y1889" i="9"/>
  <c r="Q1755" i="9"/>
  <c r="AA1754" i="9"/>
  <c r="AE8" i="9"/>
  <c r="Z1083" i="9"/>
  <c r="Y140" i="9"/>
  <c r="AD140" i="9" s="1"/>
  <c r="Y1083" i="9"/>
  <c r="W1083" i="9"/>
  <c r="V1084" i="9" s="1"/>
  <c r="S1485" i="9"/>
  <c r="H961" i="9"/>
  <c r="I960" i="9"/>
  <c r="AE1350" i="9"/>
  <c r="AE809" i="9"/>
  <c r="T542" i="9"/>
  <c r="Y542" i="9" s="1"/>
  <c r="S1351" i="9"/>
  <c r="W140" i="9"/>
  <c r="V141" i="9" s="1"/>
  <c r="Q141" i="9"/>
  <c r="Q1084" i="9"/>
  <c r="R1084" i="9" s="1"/>
  <c r="AB1084" i="9" s="1"/>
  <c r="AA140" i="9"/>
  <c r="S677" i="9"/>
  <c r="AE1217" i="9"/>
  <c r="AE1484" i="9"/>
  <c r="AB1218" i="9"/>
  <c r="T1218" i="9"/>
  <c r="H1231" i="9"/>
  <c r="I1230" i="9"/>
  <c r="I287" i="9"/>
  <c r="H288" i="9"/>
  <c r="T948" i="9"/>
  <c r="H1634" i="9"/>
  <c r="I1633" i="9"/>
  <c r="H1767" i="9"/>
  <c r="I1766" i="9"/>
  <c r="I1363" i="9"/>
  <c r="H1364" i="9"/>
  <c r="T408" i="9"/>
  <c r="T1083" i="6"/>
  <c r="Q1084" i="6" s="1"/>
  <c r="R1084" i="6" s="1"/>
  <c r="AB1084" i="6" s="1"/>
  <c r="AE1082" i="6"/>
  <c r="Y9" i="6"/>
  <c r="AD9" i="6" s="1"/>
  <c r="AA9" i="6"/>
  <c r="T677" i="6"/>
  <c r="Z677" i="6" s="1"/>
  <c r="Q10" i="6"/>
  <c r="R10" i="6" s="1"/>
  <c r="AB10" i="6" s="1"/>
  <c r="AE407" i="6"/>
  <c r="W9" i="6"/>
  <c r="V10" i="6" s="1"/>
  <c r="AC1350" i="6"/>
  <c r="AE676" i="6"/>
  <c r="AD1350" i="6"/>
  <c r="I1230" i="6"/>
  <c r="H1231" i="6"/>
  <c r="T1486" i="6"/>
  <c r="Z1486" i="6" s="1"/>
  <c r="I1497" i="6"/>
  <c r="H1498" i="6"/>
  <c r="AC1889" i="6"/>
  <c r="AD1889" i="6"/>
  <c r="Q141" i="6"/>
  <c r="R141" i="6" s="1"/>
  <c r="AB141" i="6" s="1"/>
  <c r="AA140" i="6"/>
  <c r="Z140" i="6"/>
  <c r="W140" i="6"/>
  <c r="V141" i="6" s="1"/>
  <c r="AE1485" i="6"/>
  <c r="AC1753" i="6"/>
  <c r="I419" i="6"/>
  <c r="H420" i="6"/>
  <c r="W948" i="6"/>
  <c r="V949" i="6" s="1"/>
  <c r="AA948" i="6"/>
  <c r="I555" i="6"/>
  <c r="H556" i="6"/>
  <c r="Y140" i="6"/>
  <c r="H22" i="6"/>
  <c r="I21" i="6"/>
  <c r="Z948" i="6"/>
  <c r="AD948" i="6" s="1"/>
  <c r="S1621" i="6"/>
  <c r="Q949" i="6"/>
  <c r="R949" i="6" s="1"/>
  <c r="AB949" i="6" s="1"/>
  <c r="T274" i="6"/>
  <c r="Q275" i="6" s="1"/>
  <c r="S1754" i="6"/>
  <c r="AE1620" i="6"/>
  <c r="Y1218" i="6"/>
  <c r="AA1218" i="6"/>
  <c r="Q1219" i="6"/>
  <c r="Z1218" i="6"/>
  <c r="W1218" i="6"/>
  <c r="V1219" i="6" s="1"/>
  <c r="AA542" i="6"/>
  <c r="W542" i="6"/>
  <c r="V543" i="6" s="1"/>
  <c r="Y542" i="6"/>
  <c r="Z542" i="6"/>
  <c r="Q543" i="6"/>
  <c r="H1096" i="6"/>
  <c r="I1095" i="6"/>
  <c r="S1351" i="6"/>
  <c r="Y811" i="6"/>
  <c r="Z811" i="6"/>
  <c r="Q812" i="6"/>
  <c r="R812" i="6" s="1"/>
  <c r="AB812" i="6" s="1"/>
  <c r="AA811" i="6"/>
  <c r="W811" i="6"/>
  <c r="V812" i="6" s="1"/>
  <c r="W408" i="6"/>
  <c r="V409" i="6" s="1"/>
  <c r="Y408" i="6"/>
  <c r="Z408" i="6"/>
  <c r="Q409" i="6"/>
  <c r="AA408" i="6"/>
  <c r="AE1217" i="3"/>
  <c r="T1485" i="3"/>
  <c r="W1485" i="3" s="1"/>
  <c r="V1486" i="3" s="1"/>
  <c r="T1218" i="3"/>
  <c r="Q1219" i="3" s="1"/>
  <c r="AC407" i="3"/>
  <c r="W9" i="3"/>
  <c r="V10" i="3" s="1"/>
  <c r="S408" i="3"/>
  <c r="S948" i="3"/>
  <c r="AC541" i="3"/>
  <c r="AD947" i="3"/>
  <c r="H1634" i="3"/>
  <c r="I1633" i="3"/>
  <c r="AC947" i="3"/>
  <c r="AC676" i="3"/>
  <c r="AD1350" i="3"/>
  <c r="AE1619" i="3"/>
  <c r="AE1753" i="3"/>
  <c r="AC1350" i="3"/>
  <c r="AB140" i="3"/>
  <c r="T140" i="3"/>
  <c r="Z1083" i="3"/>
  <c r="S677" i="3"/>
  <c r="S542" i="3"/>
  <c r="AE139" i="3"/>
  <c r="Y1083" i="3"/>
  <c r="W1083" i="3"/>
  <c r="V1084" i="3" s="1"/>
  <c r="AD676" i="3"/>
  <c r="Y9" i="3"/>
  <c r="AD9" i="3" s="1"/>
  <c r="T1620" i="3"/>
  <c r="Z1620" i="3" s="1"/>
  <c r="Q1084" i="3"/>
  <c r="R1084" i="3" s="1"/>
  <c r="AB1084" i="3" s="1"/>
  <c r="Q10" i="3"/>
  <c r="R10" i="3" s="1"/>
  <c r="AB10" i="3" s="1"/>
  <c r="AA9" i="3"/>
  <c r="S1351" i="3"/>
  <c r="T1754" i="3"/>
  <c r="H153" i="3"/>
  <c r="I152" i="3"/>
  <c r="I1364" i="3"/>
  <c r="H1365" i="3"/>
  <c r="H1232" i="3"/>
  <c r="I1231" i="3"/>
  <c r="AE273" i="3"/>
  <c r="H288" i="3"/>
  <c r="I287" i="3"/>
  <c r="T810" i="3"/>
  <c r="H420" i="3"/>
  <c r="I419" i="3"/>
  <c r="S274" i="3"/>
  <c r="AD274" i="13"/>
  <c r="AC274" i="13"/>
  <c r="T275" i="13"/>
  <c r="AA275" i="13" s="1"/>
  <c r="AE8" i="13"/>
  <c r="T407" i="13"/>
  <c r="AA407" i="13" s="1"/>
  <c r="S9" i="13"/>
  <c r="H287" i="13"/>
  <c r="I286" i="13"/>
  <c r="O286" i="13" s="1"/>
  <c r="I152" i="13"/>
  <c r="O152" i="13" s="1"/>
  <c r="H153" i="13"/>
  <c r="AE406" i="13"/>
  <c r="H22" i="13"/>
  <c r="I21" i="13"/>
  <c r="O21" i="13" s="1"/>
  <c r="W140" i="13"/>
  <c r="V141" i="13" s="1"/>
  <c r="Q141" i="13"/>
  <c r="Y140" i="13"/>
  <c r="Z140" i="13"/>
  <c r="AA140" i="13"/>
  <c r="H420" i="13"/>
  <c r="I419" i="13"/>
  <c r="O419" i="13" s="1"/>
  <c r="S810" i="11"/>
  <c r="I1767" i="3"/>
  <c r="H1768" i="3"/>
  <c r="H289" i="6"/>
  <c r="I288" i="6"/>
  <c r="H22" i="11"/>
  <c r="I21" i="11"/>
  <c r="I823" i="6"/>
  <c r="H824" i="6"/>
  <c r="H422" i="9"/>
  <c r="I421" i="9"/>
  <c r="I826" i="9"/>
  <c r="H827" i="9"/>
  <c r="I22" i="3"/>
  <c r="H23" i="3"/>
  <c r="H964" i="6"/>
  <c r="I963" i="6"/>
  <c r="H1902" i="3"/>
  <c r="I1901" i="3"/>
  <c r="I1766" i="6"/>
  <c r="H1767" i="6"/>
  <c r="H23" i="9"/>
  <c r="I22" i="9"/>
  <c r="I1767" i="11"/>
  <c r="H1768" i="11"/>
  <c r="H1500" i="11"/>
  <c r="I1499" i="11"/>
  <c r="H1096" i="3"/>
  <c r="I1095" i="3"/>
  <c r="I1634" i="6"/>
  <c r="H1635" i="6"/>
  <c r="I1097" i="9"/>
  <c r="H1098" i="9"/>
  <c r="I690" i="3"/>
  <c r="H691" i="3"/>
  <c r="I1498" i="3"/>
  <c r="H1499" i="3"/>
  <c r="H690" i="9"/>
  <c r="I689" i="9"/>
  <c r="H1634" i="11"/>
  <c r="I1633" i="11"/>
  <c r="I152" i="6"/>
  <c r="H153" i="6"/>
  <c r="S1890" i="11"/>
  <c r="I691" i="6"/>
  <c r="H692" i="6"/>
  <c r="I556" i="3"/>
  <c r="H557" i="3"/>
  <c r="I1902" i="9"/>
  <c r="H1903" i="9"/>
  <c r="I1365" i="6"/>
  <c r="H1366" i="6"/>
  <c r="I1902" i="6"/>
  <c r="H1903" i="6"/>
  <c r="I419" i="11"/>
  <c r="H420" i="11"/>
  <c r="I1498" i="9"/>
  <c r="H1499" i="9"/>
  <c r="I692" i="11"/>
  <c r="H693" i="11"/>
  <c r="H153" i="11"/>
  <c r="I152" i="11"/>
  <c r="I961" i="3"/>
  <c r="H962" i="3"/>
  <c r="I825" i="3"/>
  <c r="H826" i="3"/>
  <c r="I555" i="9"/>
  <c r="H556" i="9"/>
  <c r="S1890" i="6"/>
  <c r="S141" i="11" l="1"/>
  <c r="T141" i="11" s="1"/>
  <c r="Q142" i="11" s="1"/>
  <c r="R142" i="11" s="1"/>
  <c r="AB142" i="11" s="1"/>
  <c r="O1901" i="11"/>
  <c r="O1766" i="11"/>
  <c r="O1632" i="11"/>
  <c r="O1497" i="11"/>
  <c r="O1363" i="11"/>
  <c r="O1230" i="11"/>
  <c r="O1095" i="11"/>
  <c r="O822" i="11"/>
  <c r="O554" i="11"/>
  <c r="O152" i="11"/>
  <c r="O419" i="11"/>
  <c r="O21" i="11"/>
  <c r="O286" i="11"/>
  <c r="O689" i="11"/>
  <c r="O960" i="11"/>
  <c r="O1902" i="9"/>
  <c r="O1498" i="9"/>
  <c r="O1096" i="9"/>
  <c r="O823" i="9"/>
  <c r="O1767" i="9"/>
  <c r="O1231" i="9"/>
  <c r="O690" i="9"/>
  <c r="O287" i="9"/>
  <c r="O153" i="9"/>
  <c r="O22" i="9"/>
  <c r="O1633" i="9"/>
  <c r="O555" i="9"/>
  <c r="O420" i="9"/>
  <c r="O1364" i="9"/>
  <c r="O961" i="9"/>
  <c r="O1901" i="6"/>
  <c r="O1766" i="6"/>
  <c r="O1230" i="6"/>
  <c r="O1095" i="6"/>
  <c r="O1363" i="6"/>
  <c r="O554" i="6"/>
  <c r="O419" i="6"/>
  <c r="O286" i="6"/>
  <c r="O152" i="6"/>
  <c r="O21" i="6"/>
  <c r="O1497" i="6"/>
  <c r="O1632" i="6"/>
  <c r="O689" i="6"/>
  <c r="O960" i="6"/>
  <c r="O822" i="6"/>
  <c r="AE1889" i="3"/>
  <c r="O1902" i="3"/>
  <c r="O1498" i="3"/>
  <c r="O1096" i="3"/>
  <c r="O1767" i="3"/>
  <c r="O1633" i="3"/>
  <c r="O1364" i="3"/>
  <c r="O1231" i="3"/>
  <c r="O690" i="3"/>
  <c r="O287" i="3"/>
  <c r="O555" i="3"/>
  <c r="O823" i="3"/>
  <c r="O961" i="3"/>
  <c r="O420" i="3"/>
  <c r="O153" i="3"/>
  <c r="O22" i="3"/>
  <c r="AC140" i="11"/>
  <c r="AD140" i="11"/>
  <c r="W1084" i="11"/>
  <c r="V1085" i="11" s="1"/>
  <c r="Q1085" i="11"/>
  <c r="R1085" i="11" s="1"/>
  <c r="AB1085" i="11" s="1"/>
  <c r="Y1084" i="11"/>
  <c r="Z1084" i="11"/>
  <c r="S1219" i="11"/>
  <c r="AD1218" i="11"/>
  <c r="AC1218" i="11"/>
  <c r="AC1754" i="11"/>
  <c r="AD1754" i="11"/>
  <c r="Q950" i="11"/>
  <c r="R950" i="11" s="1"/>
  <c r="AB950" i="11" s="1"/>
  <c r="Q275" i="11"/>
  <c r="R275" i="11" s="1"/>
  <c r="AB275" i="11" s="1"/>
  <c r="AE809" i="11"/>
  <c r="AA677" i="11"/>
  <c r="Q678" i="11"/>
  <c r="R678" i="11" s="1"/>
  <c r="AB678" i="11" s="1"/>
  <c r="Y949" i="11"/>
  <c r="W949" i="11"/>
  <c r="V950" i="11" s="1"/>
  <c r="Z949" i="11"/>
  <c r="AE1889" i="11"/>
  <c r="Z677" i="11"/>
  <c r="AA949" i="11"/>
  <c r="W677" i="11"/>
  <c r="V678" i="11" s="1"/>
  <c r="AA274" i="11"/>
  <c r="Z274" i="11"/>
  <c r="AE407" i="11"/>
  <c r="Y274" i="11"/>
  <c r="Q11" i="11"/>
  <c r="Z10" i="11"/>
  <c r="AA10" i="11"/>
  <c r="W10" i="11"/>
  <c r="V11" i="11" s="1"/>
  <c r="Y10" i="11"/>
  <c r="S1755" i="11"/>
  <c r="T1352" i="11"/>
  <c r="Y1352" i="11" s="1"/>
  <c r="I823" i="11"/>
  <c r="H824" i="11"/>
  <c r="S1621" i="11"/>
  <c r="H1232" i="11"/>
  <c r="I1231" i="11"/>
  <c r="T1890" i="11"/>
  <c r="Z1890" i="11" s="1"/>
  <c r="I557" i="11"/>
  <c r="H558" i="11"/>
  <c r="T1485" i="11"/>
  <c r="I1364" i="11"/>
  <c r="H1365" i="11"/>
  <c r="H290" i="11"/>
  <c r="I289" i="11"/>
  <c r="R543" i="11"/>
  <c r="AB543" i="11" s="1"/>
  <c r="I1903" i="11"/>
  <c r="H1904" i="11"/>
  <c r="I1096" i="11"/>
  <c r="H1097" i="11"/>
  <c r="AC542" i="11"/>
  <c r="AD542" i="11"/>
  <c r="AE1620" i="11"/>
  <c r="T408" i="11"/>
  <c r="I961" i="11"/>
  <c r="H962" i="11"/>
  <c r="T810" i="11"/>
  <c r="Q811" i="11" s="1"/>
  <c r="AE407" i="9"/>
  <c r="I154" i="9"/>
  <c r="H155" i="9"/>
  <c r="Z1620" i="9"/>
  <c r="AE676" i="9"/>
  <c r="Y9" i="9"/>
  <c r="W9" i="9"/>
  <c r="V10" i="9" s="1"/>
  <c r="Z9" i="9"/>
  <c r="AC1889" i="9"/>
  <c r="Q10" i="9"/>
  <c r="R10" i="9" s="1"/>
  <c r="AB10" i="9" s="1"/>
  <c r="AE274" i="9"/>
  <c r="T1485" i="9"/>
  <c r="Z1485" i="9" s="1"/>
  <c r="AA810" i="9"/>
  <c r="Q811" i="9"/>
  <c r="R811" i="9" s="1"/>
  <c r="AB811" i="9" s="1"/>
  <c r="AD1889" i="9"/>
  <c r="Y810" i="9"/>
  <c r="Z810" i="9"/>
  <c r="W1620" i="9"/>
  <c r="V1621" i="9" s="1"/>
  <c r="Q1621" i="9"/>
  <c r="R1621" i="9" s="1"/>
  <c r="S1621" i="9" s="1"/>
  <c r="Y1620" i="9"/>
  <c r="AC1754" i="9"/>
  <c r="R1755" i="9"/>
  <c r="S1755" i="9" s="1"/>
  <c r="AD1754" i="9"/>
  <c r="AC1083" i="9"/>
  <c r="Z542" i="9"/>
  <c r="AD542" i="9" s="1"/>
  <c r="AD1083" i="9"/>
  <c r="AC140" i="9"/>
  <c r="T677" i="9"/>
  <c r="AA677" i="9" s="1"/>
  <c r="W542" i="9"/>
  <c r="V543" i="9" s="1"/>
  <c r="AA542" i="9"/>
  <c r="Q543" i="9"/>
  <c r="R543" i="9" s="1"/>
  <c r="AB543" i="9" s="1"/>
  <c r="T1351" i="9"/>
  <c r="R141" i="9"/>
  <c r="AB141" i="9" s="1"/>
  <c r="H962" i="9"/>
  <c r="I961" i="9"/>
  <c r="W275" i="9"/>
  <c r="V276" i="9" s="1"/>
  <c r="Y275" i="9"/>
  <c r="Q276" i="9"/>
  <c r="R276" i="9" s="1"/>
  <c r="AB276" i="9" s="1"/>
  <c r="Z275" i="9"/>
  <c r="AA275" i="9"/>
  <c r="Q1219" i="9"/>
  <c r="W1218" i="9"/>
  <c r="V1219" i="9" s="1"/>
  <c r="Y1218" i="9"/>
  <c r="AA1218" i="9"/>
  <c r="Z1218" i="9"/>
  <c r="I1231" i="9"/>
  <c r="H1232" i="9"/>
  <c r="I288" i="9"/>
  <c r="H289" i="9"/>
  <c r="S1084" i="9"/>
  <c r="H1635" i="9"/>
  <c r="I1634" i="9"/>
  <c r="Z408" i="9"/>
  <c r="W408" i="9"/>
  <c r="V409" i="9" s="1"/>
  <c r="Q409" i="9"/>
  <c r="Y408" i="9"/>
  <c r="AA408" i="9"/>
  <c r="S1890" i="9"/>
  <c r="H1365" i="9"/>
  <c r="I1364" i="9"/>
  <c r="W948" i="9"/>
  <c r="V949" i="9" s="1"/>
  <c r="AA948" i="9"/>
  <c r="Y948" i="9"/>
  <c r="Z948" i="9"/>
  <c r="Q949" i="9"/>
  <c r="I1767" i="9"/>
  <c r="H1768" i="9"/>
  <c r="AA1083" i="6"/>
  <c r="S1084" i="6"/>
  <c r="Z1083" i="6"/>
  <c r="Y1083" i="6"/>
  <c r="W1083" i="6"/>
  <c r="V1084" i="6" s="1"/>
  <c r="AC9" i="6"/>
  <c r="AA677" i="6"/>
  <c r="Q678" i="6"/>
  <c r="R678" i="6" s="1"/>
  <c r="AB678" i="6" s="1"/>
  <c r="Y677" i="6"/>
  <c r="AD677" i="6" s="1"/>
  <c r="W677" i="6"/>
  <c r="V678" i="6" s="1"/>
  <c r="AE1350" i="6"/>
  <c r="Q1487" i="6"/>
  <c r="R1487" i="6" s="1"/>
  <c r="AB1487" i="6" s="1"/>
  <c r="Y1486" i="6"/>
  <c r="AD1486" i="6" s="1"/>
  <c r="AA1486" i="6"/>
  <c r="W1486" i="6"/>
  <c r="V1487" i="6" s="1"/>
  <c r="I1231" i="6"/>
  <c r="H1232" i="6"/>
  <c r="H1499" i="6"/>
  <c r="I1498" i="6"/>
  <c r="AE1889" i="6"/>
  <c r="AE1753" i="6"/>
  <c r="AC140" i="6"/>
  <c r="S812" i="6"/>
  <c r="AC948" i="6"/>
  <c r="Y274" i="6"/>
  <c r="H421" i="6"/>
  <c r="I420" i="6"/>
  <c r="AA274" i="6"/>
  <c r="I556" i="6"/>
  <c r="H557" i="6"/>
  <c r="AD140" i="6"/>
  <c r="I22" i="6"/>
  <c r="H23" i="6"/>
  <c r="Z274" i="6"/>
  <c r="W274" i="6"/>
  <c r="V275" i="6" s="1"/>
  <c r="T1621" i="6"/>
  <c r="T1754" i="6"/>
  <c r="Q1755" i="6" s="1"/>
  <c r="T1890" i="6"/>
  <c r="Z1890" i="6" s="1"/>
  <c r="S10" i="6"/>
  <c r="AD542" i="6"/>
  <c r="AC542" i="6"/>
  <c r="AC408" i="6"/>
  <c r="AD408" i="6"/>
  <c r="R543" i="6"/>
  <c r="AB543" i="6" s="1"/>
  <c r="R409" i="6"/>
  <c r="AD811" i="6"/>
  <c r="AC811" i="6"/>
  <c r="AD1218" i="6"/>
  <c r="AC1218" i="6"/>
  <c r="S141" i="6"/>
  <c r="H1097" i="6"/>
  <c r="I1096" i="6"/>
  <c r="T1351" i="6"/>
  <c r="R275" i="6"/>
  <c r="AB275" i="6" s="1"/>
  <c r="R1219" i="6"/>
  <c r="S949" i="6"/>
  <c r="Z1485" i="3"/>
  <c r="AA1218" i="3"/>
  <c r="AA1485" i="3"/>
  <c r="Y1485" i="3"/>
  <c r="Q1486" i="3"/>
  <c r="R1486" i="3" s="1"/>
  <c r="AB1486" i="3" s="1"/>
  <c r="Z1218" i="3"/>
  <c r="Y1218" i="3"/>
  <c r="W1218" i="3"/>
  <c r="V1219" i="3" s="1"/>
  <c r="AE407" i="3"/>
  <c r="R1219" i="3"/>
  <c r="S1219" i="3" s="1"/>
  <c r="T408" i="3"/>
  <c r="Z408" i="3" s="1"/>
  <c r="T948" i="3"/>
  <c r="AE1350" i="3"/>
  <c r="AE541" i="3"/>
  <c r="AA1890" i="3"/>
  <c r="T542" i="3"/>
  <c r="AA542" i="3" s="1"/>
  <c r="AE947" i="3"/>
  <c r="AD1083" i="3"/>
  <c r="I1634" i="3"/>
  <c r="H1635" i="3"/>
  <c r="AC1083" i="3"/>
  <c r="AE676" i="3"/>
  <c r="T677" i="3"/>
  <c r="Q678" i="3" s="1"/>
  <c r="R678" i="3" s="1"/>
  <c r="AB678" i="3" s="1"/>
  <c r="Q1891" i="3"/>
  <c r="R1891" i="3" s="1"/>
  <c r="AB1891" i="3" s="1"/>
  <c r="AA1620" i="3"/>
  <c r="W1620" i="3"/>
  <c r="V1621" i="3" s="1"/>
  <c r="AA140" i="3"/>
  <c r="Y140" i="3"/>
  <c r="W140" i="3"/>
  <c r="V141" i="3" s="1"/>
  <c r="Z140" i="3"/>
  <c r="Q141" i="3"/>
  <c r="R141" i="3" s="1"/>
  <c r="AB141" i="3" s="1"/>
  <c r="AC9" i="3"/>
  <c r="Y1620" i="3"/>
  <c r="AD1620" i="3" s="1"/>
  <c r="Y1890" i="3"/>
  <c r="Q1621" i="3"/>
  <c r="R1621" i="3" s="1"/>
  <c r="AB1621" i="3" s="1"/>
  <c r="S1084" i="3"/>
  <c r="S10" i="3"/>
  <c r="T1351" i="3"/>
  <c r="W1351" i="3" s="1"/>
  <c r="V1352" i="3" s="1"/>
  <c r="Z1890" i="3"/>
  <c r="I153" i="3"/>
  <c r="H154" i="3"/>
  <c r="Y1754" i="3"/>
  <c r="AA1754" i="3"/>
  <c r="Q1755" i="3"/>
  <c r="R1755" i="3" s="1"/>
  <c r="AB1755" i="3" s="1"/>
  <c r="Z1754" i="3"/>
  <c r="W1754" i="3"/>
  <c r="V1755" i="3" s="1"/>
  <c r="Y810" i="3"/>
  <c r="Z810" i="3"/>
  <c r="AA810" i="3"/>
  <c r="Q811" i="3"/>
  <c r="W810" i="3"/>
  <c r="V811" i="3" s="1"/>
  <c r="H1233" i="3"/>
  <c r="I1232" i="3"/>
  <c r="T274" i="3"/>
  <c r="I420" i="3"/>
  <c r="H421" i="3"/>
  <c r="H1366" i="3"/>
  <c r="I1365" i="3"/>
  <c r="I288" i="3"/>
  <c r="H289" i="3"/>
  <c r="AE274" i="13"/>
  <c r="Y275" i="13"/>
  <c r="Z275" i="13"/>
  <c r="Q276" i="13"/>
  <c r="R276" i="13" s="1"/>
  <c r="AB276" i="13" s="1"/>
  <c r="W275" i="13"/>
  <c r="V276" i="13" s="1"/>
  <c r="Y407" i="13"/>
  <c r="W407" i="13"/>
  <c r="V408" i="13" s="1"/>
  <c r="Z407" i="13"/>
  <c r="Q408" i="13"/>
  <c r="R408" i="13" s="1"/>
  <c r="I153" i="13"/>
  <c r="O153" i="13" s="1"/>
  <c r="H154" i="13"/>
  <c r="H23" i="13"/>
  <c r="I22" i="13"/>
  <c r="O22" i="13" s="1"/>
  <c r="I287" i="13"/>
  <c r="O287" i="13" s="1"/>
  <c r="H288" i="13"/>
  <c r="AC140" i="13"/>
  <c r="AD140" i="13"/>
  <c r="R141" i="13"/>
  <c r="AB141" i="13" s="1"/>
  <c r="T9" i="13"/>
  <c r="I420" i="13"/>
  <c r="O420" i="13" s="1"/>
  <c r="H421" i="13"/>
  <c r="I1098" i="9"/>
  <c r="H1099" i="9"/>
  <c r="I422" i="9"/>
  <c r="H423" i="9"/>
  <c r="H1904" i="6"/>
  <c r="I1903" i="6"/>
  <c r="I1366" i="6"/>
  <c r="H1367" i="6"/>
  <c r="I153" i="6"/>
  <c r="H154" i="6"/>
  <c r="H691" i="9"/>
  <c r="I690" i="9"/>
  <c r="I824" i="6"/>
  <c r="H825" i="6"/>
  <c r="I693" i="11"/>
  <c r="H694" i="11"/>
  <c r="I557" i="3"/>
  <c r="H558" i="3"/>
  <c r="I827" i="9"/>
  <c r="H828" i="9"/>
  <c r="H963" i="3"/>
  <c r="I962" i="3"/>
  <c r="I1767" i="6"/>
  <c r="H1768" i="6"/>
  <c r="I1634" i="11"/>
  <c r="H1635" i="11"/>
  <c r="I153" i="11"/>
  <c r="H154" i="11"/>
  <c r="I420" i="11"/>
  <c r="H421" i="11"/>
  <c r="I1903" i="9"/>
  <c r="H1904" i="9"/>
  <c r="I1499" i="3"/>
  <c r="H1500" i="3"/>
  <c r="I691" i="3"/>
  <c r="H692" i="3"/>
  <c r="I1768" i="11"/>
  <c r="H1769" i="11"/>
  <c r="H24" i="9"/>
  <c r="I23" i="9"/>
  <c r="H24" i="3"/>
  <c r="I23" i="3"/>
  <c r="H23" i="11"/>
  <c r="I22" i="11"/>
  <c r="I556" i="9"/>
  <c r="H557" i="9"/>
  <c r="I826" i="3"/>
  <c r="H827" i="3"/>
  <c r="I1635" i="6"/>
  <c r="H1636" i="6"/>
  <c r="H1903" i="3"/>
  <c r="I1902" i="3"/>
  <c r="I964" i="6"/>
  <c r="H965" i="6"/>
  <c r="H290" i="6"/>
  <c r="I289" i="6"/>
  <c r="I1499" i="9"/>
  <c r="H1500" i="9"/>
  <c r="I692" i="6"/>
  <c r="H693" i="6"/>
  <c r="H1097" i="3"/>
  <c r="I1096" i="3"/>
  <c r="H1501" i="11"/>
  <c r="I1500" i="11"/>
  <c r="I1768" i="3"/>
  <c r="H1769" i="3"/>
  <c r="O1231" i="11" l="1"/>
  <c r="O1767" i="11"/>
  <c r="O1498" i="11"/>
  <c r="O1902" i="11"/>
  <c r="O1364" i="11"/>
  <c r="O153" i="11"/>
  <c r="O22" i="11"/>
  <c r="O287" i="11"/>
  <c r="O1633" i="11"/>
  <c r="O420" i="11"/>
  <c r="O823" i="11"/>
  <c r="O690" i="11"/>
  <c r="O1096" i="11"/>
  <c r="O961" i="11"/>
  <c r="O555" i="11"/>
  <c r="O1634" i="9"/>
  <c r="O1499" i="9"/>
  <c r="O1365" i="9"/>
  <c r="O1232" i="9"/>
  <c r="O1097" i="9"/>
  <c r="O824" i="9"/>
  <c r="O1903" i="9"/>
  <c r="O1768" i="9"/>
  <c r="O556" i="9"/>
  <c r="O421" i="9"/>
  <c r="O288" i="9"/>
  <c r="O154" i="9"/>
  <c r="O23" i="9"/>
  <c r="O962" i="9"/>
  <c r="O691" i="9"/>
  <c r="O1633" i="6"/>
  <c r="O1767" i="6"/>
  <c r="O961" i="6"/>
  <c r="O823" i="6"/>
  <c r="O1902" i="6"/>
  <c r="O1096" i="6"/>
  <c r="O555" i="6"/>
  <c r="O420" i="6"/>
  <c r="O287" i="6"/>
  <c r="O153" i="6"/>
  <c r="O22" i="6"/>
  <c r="O1498" i="6"/>
  <c r="O690" i="6"/>
  <c r="O1231" i="6"/>
  <c r="O1364" i="6"/>
  <c r="O1499" i="3"/>
  <c r="O1232" i="3"/>
  <c r="O1097" i="3"/>
  <c r="O962" i="3"/>
  <c r="O1634" i="3"/>
  <c r="O1365" i="3"/>
  <c r="O1903" i="3"/>
  <c r="O1768" i="3"/>
  <c r="O824" i="3"/>
  <c r="O691" i="3"/>
  <c r="O556" i="3"/>
  <c r="O421" i="3"/>
  <c r="O288" i="3"/>
  <c r="O154" i="3"/>
  <c r="O23" i="3"/>
  <c r="AE140" i="11"/>
  <c r="T1219" i="11"/>
  <c r="S1085" i="11"/>
  <c r="AC1084" i="11"/>
  <c r="AD1084" i="11"/>
  <c r="AE1218" i="11"/>
  <c r="AE1754" i="11"/>
  <c r="Z141" i="11"/>
  <c r="W141" i="11"/>
  <c r="V142" i="11" s="1"/>
  <c r="AA141" i="11"/>
  <c r="Y141" i="11"/>
  <c r="S950" i="11"/>
  <c r="AC677" i="11"/>
  <c r="S678" i="11"/>
  <c r="AD677" i="11"/>
  <c r="AD949" i="11"/>
  <c r="AD274" i="11"/>
  <c r="AC949" i="11"/>
  <c r="AC274" i="11"/>
  <c r="Q1891" i="11"/>
  <c r="R1891" i="11" s="1"/>
  <c r="AB1891" i="11" s="1"/>
  <c r="Z1352" i="11"/>
  <c r="AD1352" i="11" s="1"/>
  <c r="AA1890" i="11"/>
  <c r="T1755" i="11"/>
  <c r="Z1755" i="11" s="1"/>
  <c r="AD10" i="11"/>
  <c r="AC10" i="11"/>
  <c r="Z408" i="11"/>
  <c r="R11" i="11"/>
  <c r="AB11" i="11" s="1"/>
  <c r="W1890" i="11"/>
  <c r="V1891" i="11" s="1"/>
  <c r="Q1353" i="11"/>
  <c r="R1353" i="11" s="1"/>
  <c r="AB1353" i="11" s="1"/>
  <c r="W1352" i="11"/>
  <c r="V1353" i="11" s="1"/>
  <c r="AA1352" i="11"/>
  <c r="Z810" i="11"/>
  <c r="Y1890" i="11"/>
  <c r="AA408" i="11"/>
  <c r="Y408" i="11"/>
  <c r="W408" i="11"/>
  <c r="V409" i="11" s="1"/>
  <c r="AA810" i="11"/>
  <c r="T1621" i="11"/>
  <c r="Z1621" i="11" s="1"/>
  <c r="W810" i="11"/>
  <c r="V811" i="11" s="1"/>
  <c r="Y810" i="11"/>
  <c r="Q409" i="11"/>
  <c r="R409" i="11" s="1"/>
  <c r="AB409" i="11" s="1"/>
  <c r="H825" i="11"/>
  <c r="I824" i="11"/>
  <c r="Z1485" i="11"/>
  <c r="AA1485" i="11"/>
  <c r="Q1486" i="11"/>
  <c r="W1485" i="11"/>
  <c r="V1486" i="11" s="1"/>
  <c r="Y1485" i="11"/>
  <c r="I558" i="11"/>
  <c r="H559" i="11"/>
  <c r="S543" i="11"/>
  <c r="I1365" i="11"/>
  <c r="H1366" i="11"/>
  <c r="I1232" i="11"/>
  <c r="H1233" i="11"/>
  <c r="I1097" i="11"/>
  <c r="H1098" i="11"/>
  <c r="S142" i="11"/>
  <c r="I962" i="11"/>
  <c r="H963" i="11"/>
  <c r="AE542" i="11"/>
  <c r="I1904" i="11"/>
  <c r="H1905" i="11"/>
  <c r="I290" i="11"/>
  <c r="H291" i="11"/>
  <c r="AA1485" i="9"/>
  <c r="Q1486" i="9"/>
  <c r="R1486" i="9" s="1"/>
  <c r="AB1486" i="9" s="1"/>
  <c r="AD1620" i="9"/>
  <c r="H156" i="9"/>
  <c r="I155" i="9"/>
  <c r="AE1889" i="9"/>
  <c r="AD9" i="9"/>
  <c r="S10" i="9"/>
  <c r="AC9" i="9"/>
  <c r="Y1485" i="9"/>
  <c r="AD1485" i="9" s="1"/>
  <c r="AE1754" i="9"/>
  <c r="W1485" i="9"/>
  <c r="V1486" i="9" s="1"/>
  <c r="S811" i="9"/>
  <c r="AC810" i="9"/>
  <c r="AD810" i="9"/>
  <c r="AC1620" i="9"/>
  <c r="AE140" i="9"/>
  <c r="AE1083" i="9"/>
  <c r="AB1755" i="9"/>
  <c r="T1755" i="9"/>
  <c r="Y677" i="9"/>
  <c r="AC542" i="9"/>
  <c r="AB1621" i="9"/>
  <c r="T1621" i="9"/>
  <c r="W677" i="9"/>
  <c r="V678" i="9" s="1"/>
  <c r="Z677" i="9"/>
  <c r="Q678" i="9"/>
  <c r="R678" i="9" s="1"/>
  <c r="AB678" i="9" s="1"/>
  <c r="I962" i="9"/>
  <c r="H963" i="9"/>
  <c r="W1351" i="9"/>
  <c r="V1352" i="9" s="1"/>
  <c r="AA1351" i="9"/>
  <c r="Z1351" i="9"/>
  <c r="Y1351" i="9"/>
  <c r="Q1352" i="9"/>
  <c r="S543" i="9"/>
  <c r="S141" i="9"/>
  <c r="AC1218" i="9"/>
  <c r="AD1218" i="9"/>
  <c r="T1890" i="9"/>
  <c r="R1219" i="9"/>
  <c r="AB1219" i="9" s="1"/>
  <c r="AD275" i="9"/>
  <c r="AC275" i="9"/>
  <c r="S276" i="9"/>
  <c r="I1232" i="9"/>
  <c r="H1233" i="9"/>
  <c r="I289" i="9"/>
  <c r="H290" i="9"/>
  <c r="T1084" i="9"/>
  <c r="H1366" i="9"/>
  <c r="I1365" i="9"/>
  <c r="R949" i="9"/>
  <c r="AB949" i="9" s="1"/>
  <c r="AD408" i="9"/>
  <c r="AC408" i="9"/>
  <c r="I1635" i="9"/>
  <c r="H1636" i="9"/>
  <c r="R409" i="9"/>
  <c r="S409" i="9" s="1"/>
  <c r="I1768" i="9"/>
  <c r="H1769" i="9"/>
  <c r="AC948" i="9"/>
  <c r="AD948" i="9"/>
  <c r="T1084" i="6"/>
  <c r="Z1084" i="6" s="1"/>
  <c r="AD1083" i="6"/>
  <c r="AC1083" i="6"/>
  <c r="S678" i="6"/>
  <c r="AE9" i="6"/>
  <c r="AC677" i="6"/>
  <c r="AE677" i="6" s="1"/>
  <c r="AC1486" i="6"/>
  <c r="AE1486" i="6" s="1"/>
  <c r="I1232" i="6"/>
  <c r="H1233" i="6"/>
  <c r="H1500" i="6"/>
  <c r="I1499" i="6"/>
  <c r="AE140" i="6"/>
  <c r="T812" i="6"/>
  <c r="Z812" i="6" s="1"/>
  <c r="AE948" i="6"/>
  <c r="T141" i="6"/>
  <c r="AC274" i="6"/>
  <c r="H422" i="6"/>
  <c r="I421" i="6"/>
  <c r="Z1754" i="6"/>
  <c r="AA1754" i="6"/>
  <c r="I557" i="6"/>
  <c r="H558" i="6"/>
  <c r="Y1754" i="6"/>
  <c r="AA1890" i="6"/>
  <c r="AA1621" i="6"/>
  <c r="Z1621" i="6"/>
  <c r="Y1621" i="6"/>
  <c r="I23" i="6"/>
  <c r="H24" i="6"/>
  <c r="AD274" i="6"/>
  <c r="W1890" i="6"/>
  <c r="V1891" i="6" s="1"/>
  <c r="T10" i="6"/>
  <c r="Q1622" i="6"/>
  <c r="R1622" i="6" s="1"/>
  <c r="Q1891" i="6"/>
  <c r="R1891" i="6" s="1"/>
  <c r="AB1891" i="6" s="1"/>
  <c r="W1754" i="6"/>
  <c r="V1755" i="6" s="1"/>
  <c r="AE1218" i="6"/>
  <c r="W1621" i="6"/>
  <c r="V1622" i="6" s="1"/>
  <c r="Y1890" i="6"/>
  <c r="AD1890" i="6" s="1"/>
  <c r="AB409" i="6"/>
  <c r="AE408" i="6"/>
  <c r="AB1219" i="6"/>
  <c r="S1219" i="6"/>
  <c r="S409" i="6"/>
  <c r="AE542" i="6"/>
  <c r="Y1351" i="6"/>
  <c r="Q1352" i="6"/>
  <c r="Z1351" i="6"/>
  <c r="AA1351" i="6"/>
  <c r="W1351" i="6"/>
  <c r="V1352" i="6" s="1"/>
  <c r="R1755" i="6"/>
  <c r="AB1755" i="6" s="1"/>
  <c r="T949" i="6"/>
  <c r="S1487" i="6"/>
  <c r="AE811" i="6"/>
  <c r="S275" i="6"/>
  <c r="I1097" i="6"/>
  <c r="H1098" i="6"/>
  <c r="S543" i="6"/>
  <c r="AD1218" i="3"/>
  <c r="AC1485" i="3"/>
  <c r="S1486" i="3"/>
  <c r="AD1485" i="3"/>
  <c r="AC1218" i="3"/>
  <c r="AB1219" i="3"/>
  <c r="T1219" i="3"/>
  <c r="Q409" i="3"/>
  <c r="R409" i="3" s="1"/>
  <c r="AB409" i="3" s="1"/>
  <c r="Q949" i="3"/>
  <c r="R949" i="3" s="1"/>
  <c r="AB949" i="3" s="1"/>
  <c r="Y948" i="3"/>
  <c r="Z948" i="3"/>
  <c r="AA948" i="3"/>
  <c r="Y408" i="3"/>
  <c r="AD408" i="3" s="1"/>
  <c r="AA408" i="3"/>
  <c r="W408" i="3"/>
  <c r="V409" i="3" s="1"/>
  <c r="W948" i="3"/>
  <c r="V949" i="3" s="1"/>
  <c r="Y542" i="3"/>
  <c r="W542" i="3"/>
  <c r="V543" i="3" s="1"/>
  <c r="Z542" i="3"/>
  <c r="W677" i="3"/>
  <c r="V678" i="3" s="1"/>
  <c r="Q543" i="3"/>
  <c r="R543" i="3" s="1"/>
  <c r="AB543" i="3" s="1"/>
  <c r="AE1083" i="3"/>
  <c r="Z677" i="3"/>
  <c r="I1635" i="3"/>
  <c r="H1636" i="3"/>
  <c r="AA677" i="3"/>
  <c r="Y677" i="3"/>
  <c r="AC1620" i="3"/>
  <c r="AC1890" i="3"/>
  <c r="AC140" i="3"/>
  <c r="AD140" i="3"/>
  <c r="S141" i="3"/>
  <c r="AE9" i="3"/>
  <c r="AD1890" i="3"/>
  <c r="T10" i="3"/>
  <c r="T1084" i="3"/>
  <c r="AA1351" i="3"/>
  <c r="Q1352" i="3"/>
  <c r="R1352" i="3" s="1"/>
  <c r="AB1352" i="3" s="1"/>
  <c r="Z1351" i="3"/>
  <c r="Y1351" i="3"/>
  <c r="S1621" i="3"/>
  <c r="AC1754" i="3"/>
  <c r="AD1754" i="3"/>
  <c r="S678" i="3"/>
  <c r="I154" i="3"/>
  <c r="H155" i="3"/>
  <c r="S1755" i="3"/>
  <c r="I1366" i="3"/>
  <c r="H1367" i="3"/>
  <c r="I289" i="3"/>
  <c r="H290" i="3"/>
  <c r="AC810" i="3"/>
  <c r="AD810" i="3"/>
  <c r="I1233" i="3"/>
  <c r="H1234" i="3"/>
  <c r="R811" i="3"/>
  <c r="AB811" i="3" s="1"/>
  <c r="H422" i="3"/>
  <c r="I421" i="3"/>
  <c r="AA274" i="3"/>
  <c r="W274" i="3"/>
  <c r="V275" i="3" s="1"/>
  <c r="Y274" i="3"/>
  <c r="Q275" i="3"/>
  <c r="Z274" i="3"/>
  <c r="AC275" i="13"/>
  <c r="AD275" i="13"/>
  <c r="S276" i="13"/>
  <c r="AC407" i="13"/>
  <c r="AD407" i="13"/>
  <c r="AE140" i="13"/>
  <c r="S141" i="13"/>
  <c r="I288" i="13"/>
  <c r="O288" i="13" s="1"/>
  <c r="H289" i="13"/>
  <c r="H155" i="13"/>
  <c r="I154" i="13"/>
  <c r="O154" i="13" s="1"/>
  <c r="Z9" i="13"/>
  <c r="AA9" i="13"/>
  <c r="Q10" i="13"/>
  <c r="W9" i="13"/>
  <c r="V10" i="13" s="1"/>
  <c r="Y9" i="13"/>
  <c r="AB408" i="13"/>
  <c r="S408" i="13"/>
  <c r="I23" i="13"/>
  <c r="O23" i="13" s="1"/>
  <c r="H24" i="13"/>
  <c r="H422" i="13"/>
  <c r="I421" i="13"/>
  <c r="O421" i="13" s="1"/>
  <c r="H291" i="6"/>
  <c r="I290" i="6"/>
  <c r="I24" i="3"/>
  <c r="H25" i="3"/>
  <c r="I154" i="11"/>
  <c r="H155" i="11"/>
  <c r="I963" i="3"/>
  <c r="H964" i="3"/>
  <c r="R811" i="11"/>
  <c r="AB811" i="11" s="1"/>
  <c r="I694" i="11"/>
  <c r="H695" i="11"/>
  <c r="H692" i="9"/>
  <c r="I691" i="9"/>
  <c r="I1099" i="9"/>
  <c r="H1100" i="9"/>
  <c r="I693" i="6"/>
  <c r="H694" i="6"/>
  <c r="I965" i="6"/>
  <c r="H966" i="6"/>
  <c r="I828" i="9"/>
  <c r="H829" i="9"/>
  <c r="I825" i="6"/>
  <c r="H826" i="6"/>
  <c r="I154" i="6"/>
  <c r="H155" i="6"/>
  <c r="H1905" i="6"/>
  <c r="I1904" i="6"/>
  <c r="H1502" i="11"/>
  <c r="I1501" i="11"/>
  <c r="I1636" i="6"/>
  <c r="H1637" i="6"/>
  <c r="H1501" i="9"/>
  <c r="I1500" i="9"/>
  <c r="S1891" i="3"/>
  <c r="I557" i="9"/>
  <c r="H558" i="9"/>
  <c r="H422" i="11"/>
  <c r="I421" i="11"/>
  <c r="H1770" i="3"/>
  <c r="I1769" i="3"/>
  <c r="I23" i="11"/>
  <c r="H24" i="11"/>
  <c r="I1500" i="3"/>
  <c r="H1501" i="3"/>
  <c r="I1904" i="9"/>
  <c r="H1905" i="9"/>
  <c r="I1097" i="3"/>
  <c r="H1098" i="3"/>
  <c r="I24" i="9"/>
  <c r="H25" i="9"/>
  <c r="I692" i="3"/>
  <c r="H693" i="3"/>
  <c r="H1769" i="6"/>
  <c r="I1768" i="6"/>
  <c r="I558" i="3"/>
  <c r="H559" i="3"/>
  <c r="S275" i="11"/>
  <c r="I1903" i="3"/>
  <c r="H1904" i="3"/>
  <c r="I827" i="3"/>
  <c r="H828" i="3"/>
  <c r="H1770" i="11"/>
  <c r="I1769" i="11"/>
  <c r="H1636" i="11"/>
  <c r="I1635" i="11"/>
  <c r="I1367" i="6"/>
  <c r="H1368" i="6"/>
  <c r="H424" i="9"/>
  <c r="I423" i="9"/>
  <c r="O1768" i="11" l="1"/>
  <c r="O1903" i="11"/>
  <c r="O1499" i="11"/>
  <c r="O1634" i="11"/>
  <c r="O288" i="11"/>
  <c r="O154" i="11"/>
  <c r="O23" i="11"/>
  <c r="O962" i="11"/>
  <c r="O1097" i="11"/>
  <c r="O824" i="11"/>
  <c r="O691" i="11"/>
  <c r="O1232" i="11"/>
  <c r="O556" i="11"/>
  <c r="O1365" i="11"/>
  <c r="O421" i="11"/>
  <c r="O1635" i="9"/>
  <c r="O1904" i="9"/>
  <c r="O1500" i="9"/>
  <c r="O1098" i="9"/>
  <c r="O963" i="9"/>
  <c r="O825" i="9"/>
  <c r="O1769" i="9"/>
  <c r="O692" i="9"/>
  <c r="O557" i="9"/>
  <c r="O422" i="9"/>
  <c r="O289" i="9"/>
  <c r="O155" i="9"/>
  <c r="O24" i="9"/>
  <c r="O1366" i="9"/>
  <c r="O1233" i="9"/>
  <c r="O1634" i="6"/>
  <c r="O1232" i="6"/>
  <c r="O962" i="6"/>
  <c r="O824" i="6"/>
  <c r="O691" i="6"/>
  <c r="O1499" i="6"/>
  <c r="O1903" i="6"/>
  <c r="O1768" i="6"/>
  <c r="O1097" i="6"/>
  <c r="O154" i="6"/>
  <c r="O23" i="6"/>
  <c r="O556" i="6"/>
  <c r="O1365" i="6"/>
  <c r="O288" i="6"/>
  <c r="O421" i="6"/>
  <c r="O1769" i="3"/>
  <c r="O1366" i="3"/>
  <c r="O1098" i="3"/>
  <c r="O1635" i="3"/>
  <c r="O1904" i="3"/>
  <c r="O1233" i="3"/>
  <c r="O422" i="3"/>
  <c r="O557" i="3"/>
  <c r="O1500" i="3"/>
  <c r="O825" i="3"/>
  <c r="O692" i="3"/>
  <c r="O289" i="3"/>
  <c r="O963" i="3"/>
  <c r="O155" i="3"/>
  <c r="O24" i="3"/>
  <c r="Z1219" i="11"/>
  <c r="W1219" i="11"/>
  <c r="V1220" i="11" s="1"/>
  <c r="Y1219" i="11"/>
  <c r="Q1220" i="11"/>
  <c r="R1220" i="11" s="1"/>
  <c r="AB1220" i="11" s="1"/>
  <c r="AA1219" i="11"/>
  <c r="T1085" i="11"/>
  <c r="Z1085" i="11" s="1"/>
  <c r="AE1084" i="11"/>
  <c r="AD141" i="11"/>
  <c r="AC141" i="11"/>
  <c r="T950" i="11"/>
  <c r="Z950" i="11" s="1"/>
  <c r="AE677" i="11"/>
  <c r="AE274" i="11"/>
  <c r="T678" i="11"/>
  <c r="Q679" i="11" s="1"/>
  <c r="R679" i="11" s="1"/>
  <c r="AB679" i="11" s="1"/>
  <c r="AE949" i="11"/>
  <c r="AC1352" i="11"/>
  <c r="AE1352" i="11" s="1"/>
  <c r="AC810" i="11"/>
  <c r="W1755" i="11"/>
  <c r="V1756" i="11" s="1"/>
  <c r="AD408" i="11"/>
  <c r="AC1890" i="11"/>
  <c r="AA1755" i="11"/>
  <c r="Q1756" i="11"/>
  <c r="R1756" i="11" s="1"/>
  <c r="AB1756" i="11" s="1"/>
  <c r="Y1755" i="11"/>
  <c r="AD1755" i="11" s="1"/>
  <c r="AC408" i="11"/>
  <c r="S11" i="11"/>
  <c r="AE10" i="11"/>
  <c r="AD1890" i="11"/>
  <c r="T142" i="11"/>
  <c r="AA142" i="11" s="1"/>
  <c r="AA1621" i="11"/>
  <c r="W1621" i="11"/>
  <c r="V1622" i="11" s="1"/>
  <c r="AD810" i="11"/>
  <c r="Q1622" i="11"/>
  <c r="R1622" i="11" s="1"/>
  <c r="AB1622" i="11" s="1"/>
  <c r="Y1621" i="11"/>
  <c r="AD1621" i="11" s="1"/>
  <c r="H826" i="11"/>
  <c r="I825" i="11"/>
  <c r="AC1485" i="11"/>
  <c r="AD1485" i="11"/>
  <c r="T543" i="11"/>
  <c r="I559" i="11"/>
  <c r="H560" i="11"/>
  <c r="I1366" i="11"/>
  <c r="H1367" i="11"/>
  <c r="H1234" i="11"/>
  <c r="I1233" i="11"/>
  <c r="R1486" i="11"/>
  <c r="AB1486" i="11" s="1"/>
  <c r="I963" i="11"/>
  <c r="H964" i="11"/>
  <c r="I291" i="11"/>
  <c r="H292" i="11"/>
  <c r="I1905" i="11"/>
  <c r="H1906" i="11"/>
  <c r="S1353" i="11"/>
  <c r="T275" i="11"/>
  <c r="Y275" i="11" s="1"/>
  <c r="H1099" i="11"/>
  <c r="I1098" i="11"/>
  <c r="S1486" i="9"/>
  <c r="AE1620" i="9"/>
  <c r="I156" i="9"/>
  <c r="H157" i="9"/>
  <c r="AE9" i="9"/>
  <c r="T10" i="9"/>
  <c r="Y10" i="9" s="1"/>
  <c r="AC1485" i="9"/>
  <c r="T811" i="9"/>
  <c r="W811" i="9" s="1"/>
  <c r="V812" i="9" s="1"/>
  <c r="AE810" i="9"/>
  <c r="AD677" i="9"/>
  <c r="Q1756" i="9"/>
  <c r="AA1755" i="9"/>
  <c r="W1755" i="9"/>
  <c r="V1756" i="9" s="1"/>
  <c r="Z1755" i="9"/>
  <c r="Y1755" i="9"/>
  <c r="AC677" i="9"/>
  <c r="AE542" i="9"/>
  <c r="AA1621" i="9"/>
  <c r="W1621" i="9"/>
  <c r="V1622" i="9" s="1"/>
  <c r="Q1622" i="9"/>
  <c r="Y1621" i="9"/>
  <c r="Z1621" i="9"/>
  <c r="T276" i="9"/>
  <c r="Y276" i="9" s="1"/>
  <c r="AE1218" i="9"/>
  <c r="S1219" i="9"/>
  <c r="R1352" i="9"/>
  <c r="AB1352" i="9" s="1"/>
  <c r="AC1351" i="9"/>
  <c r="AD1351" i="9"/>
  <c r="T141" i="9"/>
  <c r="AE275" i="9"/>
  <c r="T543" i="9"/>
  <c r="H964" i="9"/>
  <c r="I963" i="9"/>
  <c r="W1890" i="9"/>
  <c r="V1891" i="9" s="1"/>
  <c r="Z1890" i="9"/>
  <c r="Q1891" i="9"/>
  <c r="R1891" i="9" s="1"/>
  <c r="AB1891" i="9" s="1"/>
  <c r="AA1890" i="9"/>
  <c r="Y1890" i="9"/>
  <c r="I290" i="9"/>
  <c r="H291" i="9"/>
  <c r="H1234" i="9"/>
  <c r="I1233" i="9"/>
  <c r="W1084" i="9"/>
  <c r="V1085" i="9" s="1"/>
  <c r="Q1085" i="9"/>
  <c r="AA1084" i="9"/>
  <c r="Y1084" i="9"/>
  <c r="Z1084" i="9"/>
  <c r="AE408" i="9"/>
  <c r="S678" i="9"/>
  <c r="S949" i="9"/>
  <c r="AE948" i="9"/>
  <c r="I1769" i="9"/>
  <c r="H1770" i="9"/>
  <c r="H1637" i="9"/>
  <c r="I1636" i="9"/>
  <c r="I1366" i="9"/>
  <c r="H1367" i="9"/>
  <c r="AB409" i="9"/>
  <c r="T409" i="9"/>
  <c r="Q1085" i="6"/>
  <c r="R1085" i="6" s="1"/>
  <c r="S1085" i="6" s="1"/>
  <c r="Y1084" i="6"/>
  <c r="AD1084" i="6" s="1"/>
  <c r="AA1084" i="6"/>
  <c r="W1084" i="6"/>
  <c r="V1085" i="6" s="1"/>
  <c r="AE1083" i="6"/>
  <c r="T678" i="6"/>
  <c r="W141" i="6"/>
  <c r="V142" i="6" s="1"/>
  <c r="I1233" i="6"/>
  <c r="H1234" i="6"/>
  <c r="Y10" i="6"/>
  <c r="Q142" i="6"/>
  <c r="R142" i="6" s="1"/>
  <c r="AB142" i="6" s="1"/>
  <c r="Y141" i="6"/>
  <c r="I1500" i="6"/>
  <c r="H1501" i="6"/>
  <c r="Y812" i="6"/>
  <c r="AD812" i="6" s="1"/>
  <c r="W812" i="6"/>
  <c r="V813" i="6" s="1"/>
  <c r="Q813" i="6"/>
  <c r="R813" i="6" s="1"/>
  <c r="AB813" i="6" s="1"/>
  <c r="AA812" i="6"/>
  <c r="AE274" i="6"/>
  <c r="AA141" i="6"/>
  <c r="Z141" i="6"/>
  <c r="W10" i="6"/>
  <c r="V11" i="6" s="1"/>
  <c r="AC1621" i="6"/>
  <c r="Q11" i="6"/>
  <c r="R11" i="6" s="1"/>
  <c r="AB11" i="6" s="1"/>
  <c r="AA10" i="6"/>
  <c r="Z10" i="6"/>
  <c r="AD1621" i="6"/>
  <c r="AC1754" i="6"/>
  <c r="I558" i="6"/>
  <c r="H559" i="6"/>
  <c r="AD1754" i="6"/>
  <c r="I422" i="6"/>
  <c r="H423" i="6"/>
  <c r="I24" i="6"/>
  <c r="H25" i="6"/>
  <c r="S1755" i="6"/>
  <c r="AC1890" i="6"/>
  <c r="AE1890" i="6" s="1"/>
  <c r="AB1622" i="6"/>
  <c r="S1622" i="6"/>
  <c r="T1219" i="6"/>
  <c r="W1219" i="6" s="1"/>
  <c r="V1220" i="6" s="1"/>
  <c r="R1352" i="6"/>
  <c r="AB1352" i="6" s="1"/>
  <c r="Y949" i="6"/>
  <c r="AA949" i="6"/>
  <c r="Z949" i="6"/>
  <c r="Q950" i="6"/>
  <c r="W949" i="6"/>
  <c r="V950" i="6" s="1"/>
  <c r="H1099" i="6"/>
  <c r="I1098" i="6"/>
  <c r="T275" i="6"/>
  <c r="T543" i="6"/>
  <c r="AC1351" i="6"/>
  <c r="AD1351" i="6"/>
  <c r="T409" i="6"/>
  <c r="T1487" i="6"/>
  <c r="AE1218" i="3"/>
  <c r="T1486" i="3"/>
  <c r="AE1485" i="3"/>
  <c r="S409" i="3"/>
  <c r="W1219" i="3"/>
  <c r="V1220" i="3" s="1"/>
  <c r="Y1219" i="3"/>
  <c r="Z1219" i="3"/>
  <c r="Q1220" i="3"/>
  <c r="R1220" i="3" s="1"/>
  <c r="S1220" i="3" s="1"/>
  <c r="AA1219" i="3"/>
  <c r="AD948" i="3"/>
  <c r="AD542" i="3"/>
  <c r="AC948" i="3"/>
  <c r="AC542" i="3"/>
  <c r="AC408" i="3"/>
  <c r="S543" i="3"/>
  <c r="AD677" i="3"/>
  <c r="I1636" i="3"/>
  <c r="H1637" i="3"/>
  <c r="AE1620" i="3"/>
  <c r="AC677" i="3"/>
  <c r="AE1890" i="3"/>
  <c r="AE140" i="3"/>
  <c r="T141" i="3"/>
  <c r="AC1351" i="3"/>
  <c r="AD1351" i="3"/>
  <c r="Q1085" i="3"/>
  <c r="Z1084" i="3"/>
  <c r="W1084" i="3"/>
  <c r="V1085" i="3" s="1"/>
  <c r="Y1084" i="3"/>
  <c r="AA1084" i="3"/>
  <c r="Q11" i="3"/>
  <c r="R11" i="3" s="1"/>
  <c r="AB11" i="3" s="1"/>
  <c r="Y10" i="3"/>
  <c r="Z10" i="3"/>
  <c r="AA10" i="3"/>
  <c r="W10" i="3"/>
  <c r="V11" i="3" s="1"/>
  <c r="AE1754" i="3"/>
  <c r="S811" i="3"/>
  <c r="T1621" i="3"/>
  <c r="Y1621" i="3" s="1"/>
  <c r="T1755" i="3"/>
  <c r="I155" i="3"/>
  <c r="H156" i="3"/>
  <c r="S1352" i="3"/>
  <c r="T678" i="3"/>
  <c r="AE810" i="3"/>
  <c r="I1234" i="3"/>
  <c r="H1235" i="3"/>
  <c r="R275" i="3"/>
  <c r="AB275" i="3" s="1"/>
  <c r="I1367" i="3"/>
  <c r="H1368" i="3"/>
  <c r="H423" i="3"/>
  <c r="I422" i="3"/>
  <c r="I290" i="3"/>
  <c r="H291" i="3"/>
  <c r="T1891" i="3"/>
  <c r="Y1891" i="3" s="1"/>
  <c r="AC274" i="3"/>
  <c r="AD274" i="3"/>
  <c r="S949" i="3"/>
  <c r="AE275" i="13"/>
  <c r="T276" i="13"/>
  <c r="AE407" i="13"/>
  <c r="T141" i="13"/>
  <c r="R10" i="13"/>
  <c r="AB10" i="13" s="1"/>
  <c r="T408" i="13"/>
  <c r="H156" i="13"/>
  <c r="I155" i="13"/>
  <c r="O155" i="13" s="1"/>
  <c r="H25" i="13"/>
  <c r="I24" i="13"/>
  <c r="O24" i="13" s="1"/>
  <c r="AC9" i="13"/>
  <c r="AD9" i="13"/>
  <c r="I289" i="13"/>
  <c r="O289" i="13" s="1"/>
  <c r="H290" i="13"/>
  <c r="I422" i="13"/>
  <c r="O422" i="13" s="1"/>
  <c r="H423" i="13"/>
  <c r="I1636" i="11"/>
  <c r="H1637" i="11"/>
  <c r="I1769" i="6"/>
  <c r="H1770" i="6"/>
  <c r="H1906" i="6"/>
  <c r="I1905" i="6"/>
  <c r="I694" i="6"/>
  <c r="H695" i="6"/>
  <c r="I1501" i="3"/>
  <c r="H1502" i="3"/>
  <c r="I964" i="3"/>
  <c r="H965" i="3"/>
  <c r="I24" i="11"/>
  <c r="H25" i="11"/>
  <c r="S1891" i="6"/>
  <c r="I1502" i="11"/>
  <c r="H1503" i="11"/>
  <c r="H693" i="9"/>
  <c r="I692" i="9"/>
  <c r="I695" i="11"/>
  <c r="H696" i="11"/>
  <c r="I1904" i="3"/>
  <c r="H1905" i="3"/>
  <c r="H156" i="6"/>
  <c r="I155" i="6"/>
  <c r="H830" i="9"/>
  <c r="I829" i="9"/>
  <c r="I966" i="6"/>
  <c r="H967" i="6"/>
  <c r="H1771" i="3"/>
  <c r="I1770" i="3"/>
  <c r="H1502" i="9"/>
  <c r="I1501" i="9"/>
  <c r="I1637" i="6"/>
  <c r="H1638" i="6"/>
  <c r="I155" i="11"/>
  <c r="H156" i="11"/>
  <c r="I559" i="3"/>
  <c r="H560" i="3"/>
  <c r="I693" i="3"/>
  <c r="H694" i="3"/>
  <c r="H1099" i="3"/>
  <c r="I1098" i="3"/>
  <c r="S811" i="11"/>
  <c r="I424" i="9"/>
  <c r="H425" i="9"/>
  <c r="H1369" i="6"/>
  <c r="I1368" i="6"/>
  <c r="I1770" i="11"/>
  <c r="H1771" i="11"/>
  <c r="H1101" i="9"/>
  <c r="I1100" i="9"/>
  <c r="I25" i="3"/>
  <c r="H26" i="3"/>
  <c r="H292" i="6"/>
  <c r="I291" i="6"/>
  <c r="S1891" i="11"/>
  <c r="S409" i="11"/>
  <c r="I828" i="3"/>
  <c r="H829" i="3"/>
  <c r="H26" i="9"/>
  <c r="I25" i="9"/>
  <c r="I1905" i="9"/>
  <c r="H1906" i="9"/>
  <c r="H423" i="11"/>
  <c r="I422" i="11"/>
  <c r="I558" i="9"/>
  <c r="H559" i="9"/>
  <c r="I826" i="6"/>
  <c r="H827" i="6"/>
  <c r="O1635" i="11" l="1"/>
  <c r="O1233" i="11"/>
  <c r="O1366" i="11"/>
  <c r="O1098" i="11"/>
  <c r="O963" i="11"/>
  <c r="O825" i="11"/>
  <c r="O1904" i="11"/>
  <c r="O1769" i="11"/>
  <c r="O1500" i="11"/>
  <c r="O155" i="11"/>
  <c r="O692" i="11"/>
  <c r="O24" i="11"/>
  <c r="O289" i="11"/>
  <c r="O557" i="11"/>
  <c r="O422" i="11"/>
  <c r="O1905" i="9"/>
  <c r="O1770" i="9"/>
  <c r="O964" i="9"/>
  <c r="O826" i="9"/>
  <c r="O1636" i="9"/>
  <c r="O1367" i="9"/>
  <c r="O693" i="9"/>
  <c r="O1234" i="9"/>
  <c r="O1099" i="9"/>
  <c r="O1501" i="9"/>
  <c r="O558" i="9"/>
  <c r="O25" i="9"/>
  <c r="O156" i="9"/>
  <c r="O423" i="9"/>
  <c r="O290" i="9"/>
  <c r="O1904" i="6"/>
  <c r="O1500" i="6"/>
  <c r="O1635" i="6"/>
  <c r="O1366" i="6"/>
  <c r="O1769" i="6"/>
  <c r="O1233" i="6"/>
  <c r="O1098" i="6"/>
  <c r="O825" i="6"/>
  <c r="O557" i="6"/>
  <c r="O422" i="6"/>
  <c r="O289" i="6"/>
  <c r="O155" i="6"/>
  <c r="O24" i="6"/>
  <c r="O963" i="6"/>
  <c r="O692" i="6"/>
  <c r="O1905" i="3"/>
  <c r="O1770" i="3"/>
  <c r="O1636" i="3"/>
  <c r="O1501" i="3"/>
  <c r="O1367" i="3"/>
  <c r="O964" i="3"/>
  <c r="O1234" i="3"/>
  <c r="O826" i="3"/>
  <c r="O693" i="3"/>
  <c r="O423" i="3"/>
  <c r="O558" i="3"/>
  <c r="O1099" i="3"/>
  <c r="O290" i="3"/>
  <c r="O156" i="3"/>
  <c r="O25" i="3"/>
  <c r="AC1219" i="11"/>
  <c r="S1220" i="11"/>
  <c r="Q1086" i="11"/>
  <c r="R1086" i="11" s="1"/>
  <c r="AB1086" i="11" s="1"/>
  <c r="AD1219" i="11"/>
  <c r="Y1085" i="11"/>
  <c r="AD1085" i="11" s="1"/>
  <c r="W1085" i="11"/>
  <c r="V1086" i="11" s="1"/>
  <c r="AA1085" i="11"/>
  <c r="AA950" i="11"/>
  <c r="Y950" i="11"/>
  <c r="W950" i="11"/>
  <c r="V951" i="11" s="1"/>
  <c r="AE141" i="11"/>
  <c r="Q951" i="11"/>
  <c r="R951" i="11" s="1"/>
  <c r="AB951" i="11" s="1"/>
  <c r="S679" i="11"/>
  <c r="AA678" i="11"/>
  <c r="Z678" i="11"/>
  <c r="Y678" i="11"/>
  <c r="W678" i="11"/>
  <c r="V679" i="11" s="1"/>
  <c r="AE408" i="11"/>
  <c r="AE1890" i="11"/>
  <c r="AE810" i="11"/>
  <c r="S1756" i="11"/>
  <c r="AC1755" i="11"/>
  <c r="Y142" i="11"/>
  <c r="T11" i="11"/>
  <c r="Z142" i="11"/>
  <c r="W142" i="11"/>
  <c r="V143" i="11" s="1"/>
  <c r="Q143" i="11"/>
  <c r="R143" i="11" s="1"/>
  <c r="AB143" i="11" s="1"/>
  <c r="AC1621" i="11"/>
  <c r="AE1621" i="11" s="1"/>
  <c r="AE1485" i="11"/>
  <c r="W275" i="11"/>
  <c r="V276" i="11" s="1"/>
  <c r="I826" i="11"/>
  <c r="H827" i="11"/>
  <c r="Q276" i="11"/>
  <c r="R276" i="11" s="1"/>
  <c r="AB276" i="11" s="1"/>
  <c r="AA543" i="11"/>
  <c r="Z543" i="11"/>
  <c r="W543" i="11"/>
  <c r="V544" i="11" s="1"/>
  <c r="Y543" i="11"/>
  <c r="Q544" i="11"/>
  <c r="R544" i="11" s="1"/>
  <c r="AB544" i="11" s="1"/>
  <c r="H561" i="11"/>
  <c r="I560" i="11"/>
  <c r="T1353" i="11"/>
  <c r="Z1353" i="11" s="1"/>
  <c r="H1235" i="11"/>
  <c r="I1234" i="11"/>
  <c r="S1486" i="11"/>
  <c r="H1368" i="11"/>
  <c r="I1367" i="11"/>
  <c r="S1622" i="11"/>
  <c r="H1907" i="11"/>
  <c r="I1906" i="11"/>
  <c r="I1099" i="11"/>
  <c r="H1100" i="11"/>
  <c r="T811" i="11"/>
  <c r="T409" i="11"/>
  <c r="Z409" i="11" s="1"/>
  <c r="AA275" i="11"/>
  <c r="I292" i="11"/>
  <c r="H293" i="11"/>
  <c r="Z275" i="11"/>
  <c r="T1891" i="11"/>
  <c r="I964" i="11"/>
  <c r="H965" i="11"/>
  <c r="T1486" i="9"/>
  <c r="AA1486" i="9" s="1"/>
  <c r="AE1485" i="9"/>
  <c r="Z10" i="9"/>
  <c r="AD10" i="9" s="1"/>
  <c r="W10" i="9"/>
  <c r="V11" i="9" s="1"/>
  <c r="AA10" i="9"/>
  <c r="Q11" i="9"/>
  <c r="R11" i="9" s="1"/>
  <c r="AB11" i="9" s="1"/>
  <c r="Z811" i="9"/>
  <c r="Q812" i="9"/>
  <c r="R812" i="9" s="1"/>
  <c r="AB812" i="9" s="1"/>
  <c r="H158" i="9"/>
  <c r="I157" i="9"/>
  <c r="AA811" i="9"/>
  <c r="Y811" i="9"/>
  <c r="AE677" i="9"/>
  <c r="AD1755" i="9"/>
  <c r="AC1755" i="9"/>
  <c r="R1756" i="9"/>
  <c r="S1756" i="9" s="1"/>
  <c r="S1352" i="9"/>
  <c r="T1219" i="9"/>
  <c r="AD1621" i="9"/>
  <c r="AC1621" i="9"/>
  <c r="Q277" i="9"/>
  <c r="R277" i="9" s="1"/>
  <c r="AB277" i="9" s="1"/>
  <c r="Z276" i="9"/>
  <c r="AD276" i="9" s="1"/>
  <c r="AA276" i="9"/>
  <c r="R1622" i="9"/>
  <c r="W276" i="9"/>
  <c r="V277" i="9" s="1"/>
  <c r="AE1351" i="9"/>
  <c r="AA141" i="9"/>
  <c r="Q142" i="9"/>
  <c r="R142" i="9" s="1"/>
  <c r="AB142" i="9" s="1"/>
  <c r="W141" i="9"/>
  <c r="V142" i="9" s="1"/>
  <c r="Z141" i="9"/>
  <c r="Y141" i="9"/>
  <c r="I964" i="9"/>
  <c r="H965" i="9"/>
  <c r="Q544" i="9"/>
  <c r="R544" i="9" s="1"/>
  <c r="AB544" i="9" s="1"/>
  <c r="W543" i="9"/>
  <c r="V544" i="9" s="1"/>
  <c r="Z543" i="9"/>
  <c r="AA543" i="9"/>
  <c r="Y543" i="9"/>
  <c r="S1891" i="9"/>
  <c r="AD1890" i="9"/>
  <c r="AC1890" i="9"/>
  <c r="R1085" i="9"/>
  <c r="AB1085" i="9" s="1"/>
  <c r="I1234" i="9"/>
  <c r="H1235" i="9"/>
  <c r="H292" i="9"/>
  <c r="I291" i="9"/>
  <c r="AC1084" i="9"/>
  <c r="AD1084" i="9"/>
  <c r="T949" i="9"/>
  <c r="AA949" i="9" s="1"/>
  <c r="T678" i="9"/>
  <c r="H1771" i="9"/>
  <c r="I1770" i="9"/>
  <c r="Q410" i="9"/>
  <c r="AA409" i="9"/>
  <c r="Z409" i="9"/>
  <c r="W409" i="9"/>
  <c r="V410" i="9" s="1"/>
  <c r="Y409" i="9"/>
  <c r="I1367" i="9"/>
  <c r="H1368" i="9"/>
  <c r="I1637" i="9"/>
  <c r="H1638" i="9"/>
  <c r="AC1084" i="6"/>
  <c r="AE1084" i="6" s="1"/>
  <c r="Z678" i="6"/>
  <c r="Q679" i="6"/>
  <c r="R679" i="6" s="1"/>
  <c r="AB679" i="6" s="1"/>
  <c r="AA678" i="6"/>
  <c r="W678" i="6"/>
  <c r="V679" i="6" s="1"/>
  <c r="Y678" i="6"/>
  <c r="S813" i="6"/>
  <c r="AC812" i="6"/>
  <c r="AE812" i="6" s="1"/>
  <c r="AD141" i="6"/>
  <c r="AC141" i="6"/>
  <c r="I1234" i="6"/>
  <c r="H1235" i="6"/>
  <c r="I1501" i="6"/>
  <c r="H1502" i="6"/>
  <c r="AE1754" i="6"/>
  <c r="AE1621" i="6"/>
  <c r="AC10" i="6"/>
  <c r="AD10" i="6"/>
  <c r="I423" i="6"/>
  <c r="H424" i="6"/>
  <c r="I559" i="6"/>
  <c r="H560" i="6"/>
  <c r="T1755" i="6"/>
  <c r="AA1755" i="6" s="1"/>
  <c r="I25" i="6"/>
  <c r="H26" i="6"/>
  <c r="S11" i="6"/>
  <c r="S1352" i="6"/>
  <c r="AA1219" i="6"/>
  <c r="T1622" i="6"/>
  <c r="Y1219" i="6"/>
  <c r="Q1220" i="6"/>
  <c r="R1220" i="6" s="1"/>
  <c r="AB1220" i="6" s="1"/>
  <c r="Z1219" i="6"/>
  <c r="Y1487" i="6"/>
  <c r="Z1487" i="6"/>
  <c r="W1487" i="6"/>
  <c r="V1488" i="6" s="1"/>
  <c r="Q1488" i="6"/>
  <c r="AA1487" i="6"/>
  <c r="W409" i="6"/>
  <c r="V410" i="6" s="1"/>
  <c r="Y409" i="6"/>
  <c r="AA409" i="6"/>
  <c r="Q410" i="6"/>
  <c r="Z409" i="6"/>
  <c r="W543" i="6"/>
  <c r="V544" i="6" s="1"/>
  <c r="AA543" i="6"/>
  <c r="Y543" i="6"/>
  <c r="Z543" i="6"/>
  <c r="Q544" i="6"/>
  <c r="Q276" i="6"/>
  <c r="W275" i="6"/>
  <c r="V276" i="6" s="1"/>
  <c r="Z275" i="6"/>
  <c r="AA275" i="6"/>
  <c r="Y275" i="6"/>
  <c r="AB1085" i="6"/>
  <c r="T1085" i="6"/>
  <c r="AC949" i="6"/>
  <c r="AD949" i="6"/>
  <c r="I1099" i="6"/>
  <c r="H1100" i="6"/>
  <c r="R950" i="6"/>
  <c r="AB950" i="6" s="1"/>
  <c r="AE1351" i="6"/>
  <c r="T1891" i="6"/>
  <c r="W1891" i="6" s="1"/>
  <c r="V1892" i="6" s="1"/>
  <c r="AA1486" i="3"/>
  <c r="W1486" i="3"/>
  <c r="V1487" i="3" s="1"/>
  <c r="Q1487" i="3"/>
  <c r="R1487" i="3" s="1"/>
  <c r="AB1487" i="3" s="1"/>
  <c r="Z1486" i="3"/>
  <c r="Y1486" i="3"/>
  <c r="AB1220" i="3"/>
  <c r="T409" i="3"/>
  <c r="W409" i="3" s="1"/>
  <c r="V410" i="3" s="1"/>
  <c r="T1220" i="3"/>
  <c r="W1220" i="3" s="1"/>
  <c r="V1221" i="3" s="1"/>
  <c r="AC1219" i="3"/>
  <c r="AD1219" i="3"/>
  <c r="AE948" i="3"/>
  <c r="AE542" i="3"/>
  <c r="AE408" i="3"/>
  <c r="AE677" i="3"/>
  <c r="T543" i="3"/>
  <c r="Z543" i="3" s="1"/>
  <c r="AE1351" i="3"/>
  <c r="H1638" i="3"/>
  <c r="I1637" i="3"/>
  <c r="Z141" i="3"/>
  <c r="W141" i="3"/>
  <c r="V142" i="3" s="1"/>
  <c r="AA141" i="3"/>
  <c r="Y141" i="3"/>
  <c r="Q142" i="3"/>
  <c r="AA1891" i="3"/>
  <c r="S11" i="3"/>
  <c r="Z1891" i="3"/>
  <c r="AD1084" i="3"/>
  <c r="AC1084" i="3"/>
  <c r="R1085" i="3"/>
  <c r="AB1085" i="3" s="1"/>
  <c r="AD10" i="3"/>
  <c r="AC10" i="3"/>
  <c r="Q1892" i="3"/>
  <c r="R1892" i="3" s="1"/>
  <c r="AB1892" i="3" s="1"/>
  <c r="W1621" i="3"/>
  <c r="V1622" i="3" s="1"/>
  <c r="Q1622" i="3"/>
  <c r="Z1621" i="3"/>
  <c r="AD1621" i="3" s="1"/>
  <c r="T811" i="3"/>
  <c r="Q812" i="3" s="1"/>
  <c r="R812" i="3" s="1"/>
  <c r="AB812" i="3" s="1"/>
  <c r="T1352" i="3"/>
  <c r="W1891" i="3"/>
  <c r="V1892" i="3" s="1"/>
  <c r="AA1621" i="3"/>
  <c r="I156" i="3"/>
  <c r="H157" i="3"/>
  <c r="Z678" i="3"/>
  <c r="Q679" i="3"/>
  <c r="Y678" i="3"/>
  <c r="W678" i="3"/>
  <c r="V679" i="3" s="1"/>
  <c r="AA678" i="3"/>
  <c r="W1755" i="3"/>
  <c r="V1756" i="3" s="1"/>
  <c r="Y1755" i="3"/>
  <c r="AA1755" i="3"/>
  <c r="Z1755" i="3"/>
  <c r="Q1756" i="3"/>
  <c r="S275" i="3"/>
  <c r="H292" i="3"/>
  <c r="I291" i="3"/>
  <c r="H424" i="3"/>
  <c r="I423" i="3"/>
  <c r="I1235" i="3"/>
  <c r="H1236" i="3"/>
  <c r="AE274" i="3"/>
  <c r="T949" i="3"/>
  <c r="I1368" i="3"/>
  <c r="H1369" i="3"/>
  <c r="Y276" i="13"/>
  <c r="Z276" i="13"/>
  <c r="Q277" i="13"/>
  <c r="R277" i="13" s="1"/>
  <c r="AB277" i="13" s="1"/>
  <c r="W276" i="13"/>
  <c r="V277" i="13" s="1"/>
  <c r="AA276" i="13"/>
  <c r="S10" i="13"/>
  <c r="Q142" i="13"/>
  <c r="AA141" i="13"/>
  <c r="W141" i="13"/>
  <c r="V142" i="13" s="1"/>
  <c r="Y141" i="13"/>
  <c r="Z141" i="13"/>
  <c r="I290" i="13"/>
  <c r="O290" i="13" s="1"/>
  <c r="H291" i="13"/>
  <c r="AE9" i="13"/>
  <c r="Z408" i="13"/>
  <c r="Q409" i="13"/>
  <c r="Y408" i="13"/>
  <c r="W408" i="13"/>
  <c r="V409" i="13" s="1"/>
  <c r="AA408" i="13"/>
  <c r="H26" i="13"/>
  <c r="I25" i="13"/>
  <c r="O25" i="13" s="1"/>
  <c r="I156" i="13"/>
  <c r="O156" i="13" s="1"/>
  <c r="H157" i="13"/>
  <c r="I423" i="13"/>
  <c r="O423" i="13" s="1"/>
  <c r="H424" i="13"/>
  <c r="I292" i="6"/>
  <c r="H293" i="6"/>
  <c r="I560" i="3"/>
  <c r="H561" i="3"/>
  <c r="H560" i="9"/>
  <c r="I559" i="9"/>
  <c r="I425" i="9"/>
  <c r="H426" i="9"/>
  <c r="I156" i="6"/>
  <c r="H157" i="6"/>
  <c r="H1503" i="3"/>
  <c r="I1502" i="3"/>
  <c r="I1099" i="3"/>
  <c r="H1100" i="3"/>
  <c r="H1906" i="3"/>
  <c r="I1905" i="3"/>
  <c r="I1906" i="6"/>
  <c r="H1907" i="6"/>
  <c r="H968" i="6"/>
  <c r="I967" i="6"/>
  <c r="I696" i="11"/>
  <c r="H697" i="11"/>
  <c r="H966" i="3"/>
  <c r="I965" i="3"/>
  <c r="I1770" i="6"/>
  <c r="H1771" i="6"/>
  <c r="I1637" i="11"/>
  <c r="H1638" i="11"/>
  <c r="H27" i="9"/>
  <c r="I26" i="9"/>
  <c r="I694" i="3"/>
  <c r="H695" i="3"/>
  <c r="I827" i="6"/>
  <c r="H828" i="6"/>
  <c r="H830" i="3"/>
  <c r="I829" i="3"/>
  <c r="H1639" i="6"/>
  <c r="I1638" i="6"/>
  <c r="I1771" i="3"/>
  <c r="H1772" i="3"/>
  <c r="H27" i="3"/>
  <c r="I26" i="3"/>
  <c r="I1101" i="9"/>
  <c r="H1102" i="9"/>
  <c r="H831" i="9"/>
  <c r="I830" i="9"/>
  <c r="I693" i="9"/>
  <c r="H694" i="9"/>
  <c r="H424" i="11"/>
  <c r="I423" i="11"/>
  <c r="I1771" i="11"/>
  <c r="H1772" i="11"/>
  <c r="H157" i="11"/>
  <c r="I156" i="11"/>
  <c r="H1503" i="9"/>
  <c r="I1502" i="9"/>
  <c r="I1503" i="11"/>
  <c r="H1504" i="11"/>
  <c r="H26" i="11"/>
  <c r="I25" i="11"/>
  <c r="I695" i="6"/>
  <c r="H696" i="6"/>
  <c r="H1907" i="9"/>
  <c r="I1906" i="9"/>
  <c r="S142" i="6"/>
  <c r="H1370" i="6"/>
  <c r="I1369" i="6"/>
  <c r="O1636" i="11" l="1"/>
  <c r="O1501" i="11"/>
  <c r="O1770" i="11"/>
  <c r="O1367" i="11"/>
  <c r="O1099" i="11"/>
  <c r="O964" i="11"/>
  <c r="O826" i="11"/>
  <c r="O693" i="11"/>
  <c r="O558" i="11"/>
  <c r="O423" i="11"/>
  <c r="O1234" i="11"/>
  <c r="O290" i="11"/>
  <c r="O156" i="11"/>
  <c r="O25" i="11"/>
  <c r="O1905" i="11"/>
  <c r="O1906" i="9"/>
  <c r="O1771" i="9"/>
  <c r="O1637" i="9"/>
  <c r="O1502" i="9"/>
  <c r="O1368" i="9"/>
  <c r="O1235" i="9"/>
  <c r="O1100" i="9"/>
  <c r="O965" i="9"/>
  <c r="O827" i="9"/>
  <c r="O694" i="9"/>
  <c r="O559" i="9"/>
  <c r="O26" i="9"/>
  <c r="O424" i="9"/>
  <c r="O291" i="9"/>
  <c r="O157" i="9"/>
  <c r="O1905" i="6"/>
  <c r="O1501" i="6"/>
  <c r="O1636" i="6"/>
  <c r="O1367" i="6"/>
  <c r="O1770" i="6"/>
  <c r="O1099" i="6"/>
  <c r="O964" i="6"/>
  <c r="O826" i="6"/>
  <c r="O558" i="6"/>
  <c r="O156" i="6"/>
  <c r="O25" i="6"/>
  <c r="O693" i="6"/>
  <c r="O290" i="6"/>
  <c r="O1234" i="6"/>
  <c r="O423" i="6"/>
  <c r="O1906" i="3"/>
  <c r="O1771" i="3"/>
  <c r="O1368" i="3"/>
  <c r="O965" i="3"/>
  <c r="O1502" i="3"/>
  <c r="O424" i="3"/>
  <c r="O1235" i="3"/>
  <c r="O559" i="3"/>
  <c r="O1100" i="3"/>
  <c r="O1637" i="3"/>
  <c r="O694" i="3"/>
  <c r="O291" i="3"/>
  <c r="O827" i="3"/>
  <c r="O157" i="3"/>
  <c r="O26" i="3"/>
  <c r="T1220" i="11"/>
  <c r="Z1220" i="11" s="1"/>
  <c r="AE1219" i="11"/>
  <c r="S1086" i="11"/>
  <c r="AC1085" i="11"/>
  <c r="AE1085" i="11" s="1"/>
  <c r="AC950" i="11"/>
  <c r="AD950" i="11"/>
  <c r="S951" i="11"/>
  <c r="AC678" i="11"/>
  <c r="T679" i="11"/>
  <c r="AE1755" i="11"/>
  <c r="AD678" i="11"/>
  <c r="AD142" i="11"/>
  <c r="T1756" i="11"/>
  <c r="AC142" i="11"/>
  <c r="Q12" i="11"/>
  <c r="Y11" i="11"/>
  <c r="Z11" i="11"/>
  <c r="W11" i="11"/>
  <c r="V12" i="11" s="1"/>
  <c r="AA11" i="11"/>
  <c r="T1486" i="11"/>
  <c r="Q1487" i="11" s="1"/>
  <c r="Q1354" i="11"/>
  <c r="R1354" i="11" s="1"/>
  <c r="AB1354" i="11" s="1"/>
  <c r="S544" i="11"/>
  <c r="I827" i="11"/>
  <c r="H828" i="11"/>
  <c r="Y1353" i="11"/>
  <c r="W1353" i="11"/>
  <c r="V1354" i="11" s="1"/>
  <c r="AC275" i="11"/>
  <c r="I1235" i="11"/>
  <c r="H1236" i="11"/>
  <c r="AC543" i="11"/>
  <c r="AD543" i="11"/>
  <c r="AA1353" i="11"/>
  <c r="I1368" i="11"/>
  <c r="H1369" i="11"/>
  <c r="H562" i="11"/>
  <c r="I561" i="11"/>
  <c r="W409" i="11"/>
  <c r="V410" i="11" s="1"/>
  <c r="I1907" i="11"/>
  <c r="H1908" i="11"/>
  <c r="H966" i="11"/>
  <c r="I965" i="11"/>
  <c r="T1622" i="11"/>
  <c r="AA409" i="11"/>
  <c r="H294" i="11"/>
  <c r="I293" i="11"/>
  <c r="Q410" i="11"/>
  <c r="R410" i="11" s="1"/>
  <c r="AB410" i="11" s="1"/>
  <c r="AD275" i="11"/>
  <c r="Y811" i="11"/>
  <c r="Z811" i="11"/>
  <c r="W811" i="11"/>
  <c r="V812" i="11" s="1"/>
  <c r="Q812" i="11"/>
  <c r="R812" i="11" s="1"/>
  <c r="AB812" i="11" s="1"/>
  <c r="AA811" i="11"/>
  <c r="Y409" i="11"/>
  <c r="AD409" i="11" s="1"/>
  <c r="S143" i="11"/>
  <c r="Y1891" i="11"/>
  <c r="W1891" i="11"/>
  <c r="V1892" i="11" s="1"/>
  <c r="AA1891" i="11"/>
  <c r="Z1891" i="11"/>
  <c r="Q1892" i="11"/>
  <c r="R1892" i="11" s="1"/>
  <c r="AB1892" i="11" s="1"/>
  <c r="I1100" i="11"/>
  <c r="H1101" i="11"/>
  <c r="Y1486" i="9"/>
  <c r="Z1486" i="9"/>
  <c r="Q1487" i="9"/>
  <c r="R1487" i="9" s="1"/>
  <c r="AB1487" i="9" s="1"/>
  <c r="W1486" i="9"/>
  <c r="V1487" i="9" s="1"/>
  <c r="AC10" i="9"/>
  <c r="AD811" i="9"/>
  <c r="S11" i="9"/>
  <c r="S812" i="9"/>
  <c r="AC811" i="9"/>
  <c r="I158" i="9"/>
  <c r="H159" i="9"/>
  <c r="AA1219" i="9"/>
  <c r="Y1219" i="9"/>
  <c r="T1352" i="9"/>
  <c r="W1352" i="9" s="1"/>
  <c r="V1353" i="9" s="1"/>
  <c r="AB1756" i="9"/>
  <c r="T1756" i="9"/>
  <c r="W1219" i="9"/>
  <c r="V1220" i="9" s="1"/>
  <c r="AE1755" i="9"/>
  <c r="Q1220" i="9"/>
  <c r="R1220" i="9" s="1"/>
  <c r="AB1220" i="9" s="1"/>
  <c r="Z1219" i="9"/>
  <c r="AE1890" i="9"/>
  <c r="AE1621" i="9"/>
  <c r="AC276" i="9"/>
  <c r="AB1622" i="9"/>
  <c r="S277" i="9"/>
  <c r="S1622" i="9"/>
  <c r="T1891" i="9"/>
  <c r="S142" i="9"/>
  <c r="S1085" i="9"/>
  <c r="AC141" i="9"/>
  <c r="AD141" i="9"/>
  <c r="S544" i="9"/>
  <c r="AC543" i="9"/>
  <c r="AD543" i="9"/>
  <c r="H966" i="9"/>
  <c r="I965" i="9"/>
  <c r="W949" i="9"/>
  <c r="V950" i="9" s="1"/>
  <c r="Q950" i="9"/>
  <c r="R950" i="9" s="1"/>
  <c r="AB950" i="9" s="1"/>
  <c r="Z949" i="9"/>
  <c r="Y949" i="9"/>
  <c r="W678" i="9"/>
  <c r="V679" i="9" s="1"/>
  <c r="AA678" i="9"/>
  <c r="Q679" i="9"/>
  <c r="Z678" i="9"/>
  <c r="Y678" i="9"/>
  <c r="AE1084" i="9"/>
  <c r="I292" i="9"/>
  <c r="H293" i="9"/>
  <c r="H1236" i="9"/>
  <c r="I1235" i="9"/>
  <c r="I1368" i="9"/>
  <c r="H1369" i="9"/>
  <c r="AC409" i="9"/>
  <c r="AD409" i="9"/>
  <c r="I1638" i="9"/>
  <c r="H1639" i="9"/>
  <c r="I1771" i="9"/>
  <c r="H1772" i="9"/>
  <c r="R410" i="9"/>
  <c r="AB410" i="9" s="1"/>
  <c r="S679" i="6"/>
  <c r="AD678" i="6"/>
  <c r="AC678" i="6"/>
  <c r="T813" i="6"/>
  <c r="W813" i="6" s="1"/>
  <c r="V814" i="6" s="1"/>
  <c r="AE141" i="6"/>
  <c r="I1235" i="6"/>
  <c r="H1236" i="6"/>
  <c r="H1503" i="6"/>
  <c r="I1502" i="6"/>
  <c r="AE10" i="6"/>
  <c r="Y1755" i="6"/>
  <c r="Q1756" i="6"/>
  <c r="R1756" i="6" s="1"/>
  <c r="AB1756" i="6" s="1"/>
  <c r="Z1755" i="6"/>
  <c r="I560" i="6"/>
  <c r="H561" i="6"/>
  <c r="Z1891" i="6"/>
  <c r="I424" i="6"/>
  <c r="H425" i="6"/>
  <c r="W1755" i="6"/>
  <c r="V1756" i="6" s="1"/>
  <c r="T11" i="6"/>
  <c r="Y11" i="6" s="1"/>
  <c r="H27" i="6"/>
  <c r="I26" i="6"/>
  <c r="AC1219" i="6"/>
  <c r="AD1219" i="6"/>
  <c r="T1352" i="6"/>
  <c r="S1220" i="6"/>
  <c r="W1622" i="6"/>
  <c r="V1623" i="6" s="1"/>
  <c r="Q1623" i="6"/>
  <c r="Y1622" i="6"/>
  <c r="Z1622" i="6"/>
  <c r="AA1622" i="6"/>
  <c r="AA1891" i="6"/>
  <c r="AC275" i="6"/>
  <c r="AD275" i="6"/>
  <c r="AC543" i="6"/>
  <c r="AD543" i="6"/>
  <c r="R1488" i="6"/>
  <c r="AB1488" i="6" s="1"/>
  <c r="AE949" i="6"/>
  <c r="Z1085" i="6"/>
  <c r="W1085" i="6"/>
  <c r="V1086" i="6" s="1"/>
  <c r="Y1085" i="6"/>
  <c r="Q1086" i="6"/>
  <c r="R1086" i="6" s="1"/>
  <c r="AB1086" i="6" s="1"/>
  <c r="AA1085" i="6"/>
  <c r="R276" i="6"/>
  <c r="AB276" i="6" s="1"/>
  <c r="AC409" i="6"/>
  <c r="AD409" i="6"/>
  <c r="S950" i="6"/>
  <c r="T142" i="6"/>
  <c r="Y1891" i="6"/>
  <c r="Q1892" i="6"/>
  <c r="R544" i="6"/>
  <c r="AB544" i="6" s="1"/>
  <c r="R410" i="6"/>
  <c r="AB410" i="6" s="1"/>
  <c r="AC1487" i="6"/>
  <c r="AD1487" i="6"/>
  <c r="H1101" i="6"/>
  <c r="I1100" i="6"/>
  <c r="AA409" i="3"/>
  <c r="AC1486" i="3"/>
  <c r="S1487" i="3"/>
  <c r="Y409" i="3"/>
  <c r="AD1486" i="3"/>
  <c r="Z409" i="3"/>
  <c r="Q410" i="3"/>
  <c r="R410" i="3" s="1"/>
  <c r="AB410" i="3" s="1"/>
  <c r="Y1220" i="3"/>
  <c r="Q1221" i="3"/>
  <c r="R1221" i="3" s="1"/>
  <c r="AB1221" i="3" s="1"/>
  <c r="AA1220" i="3"/>
  <c r="Z1220" i="3"/>
  <c r="AE1219" i="3"/>
  <c r="AA543" i="3"/>
  <c r="Q544" i="3"/>
  <c r="R544" i="3" s="1"/>
  <c r="AB544" i="3" s="1"/>
  <c r="S1085" i="3"/>
  <c r="Y543" i="3"/>
  <c r="AD543" i="3" s="1"/>
  <c r="W543" i="3"/>
  <c r="V544" i="3" s="1"/>
  <c r="H1639" i="3"/>
  <c r="I1638" i="3"/>
  <c r="AC1891" i="3"/>
  <c r="R142" i="3"/>
  <c r="AC141" i="3"/>
  <c r="AD141" i="3"/>
  <c r="AD1891" i="3"/>
  <c r="T11" i="3"/>
  <c r="Q12" i="3" s="1"/>
  <c r="R12" i="3" s="1"/>
  <c r="AB12" i="3" s="1"/>
  <c r="Y811" i="3"/>
  <c r="W811" i="3"/>
  <c r="V812" i="3" s="1"/>
  <c r="AE10" i="3"/>
  <c r="Z1352" i="3"/>
  <c r="R1622" i="3"/>
  <c r="AB1622" i="3" s="1"/>
  <c r="Z811" i="3"/>
  <c r="AE1084" i="3"/>
  <c r="W1352" i="3"/>
  <c r="V1353" i="3" s="1"/>
  <c r="Y1352" i="3"/>
  <c r="AA1352" i="3"/>
  <c r="Q1353" i="3"/>
  <c r="R1353" i="3" s="1"/>
  <c r="AB1353" i="3" s="1"/>
  <c r="AC1621" i="3"/>
  <c r="AA811" i="3"/>
  <c r="I157" i="3"/>
  <c r="H158" i="3"/>
  <c r="R679" i="3"/>
  <c r="AB679" i="3" s="1"/>
  <c r="AC1755" i="3"/>
  <c r="R1756" i="3"/>
  <c r="AB1756" i="3" s="1"/>
  <c r="T275" i="3"/>
  <c r="Q276" i="3" s="1"/>
  <c r="S812" i="3"/>
  <c r="AD1755" i="3"/>
  <c r="AC678" i="3"/>
  <c r="AD678" i="3"/>
  <c r="I424" i="3"/>
  <c r="H425" i="3"/>
  <c r="I292" i="3"/>
  <c r="H293" i="3"/>
  <c r="Q950" i="3"/>
  <c r="Z949" i="3"/>
  <c r="W949" i="3"/>
  <c r="V950" i="3" s="1"/>
  <c r="Y949" i="3"/>
  <c r="AA949" i="3"/>
  <c r="H1370" i="3"/>
  <c r="I1369" i="3"/>
  <c r="H1237" i="3"/>
  <c r="I1236" i="3"/>
  <c r="AD276" i="13"/>
  <c r="AC276" i="13"/>
  <c r="S277" i="13"/>
  <c r="T10" i="13"/>
  <c r="Z10" i="13" s="1"/>
  <c r="AD141" i="13"/>
  <c r="AC141" i="13"/>
  <c r="R142" i="13"/>
  <c r="AB142" i="13" s="1"/>
  <c r="R409" i="13"/>
  <c r="AB409" i="13" s="1"/>
  <c r="I26" i="13"/>
  <c r="O26" i="13" s="1"/>
  <c r="H27" i="13"/>
  <c r="I291" i="13"/>
  <c r="O291" i="13" s="1"/>
  <c r="H292" i="13"/>
  <c r="I157" i="13"/>
  <c r="O157" i="13" s="1"/>
  <c r="H158" i="13"/>
  <c r="AC408" i="13"/>
  <c r="AD408" i="13"/>
  <c r="I424" i="13"/>
  <c r="O424" i="13" s="1"/>
  <c r="H425" i="13"/>
  <c r="I1504" i="11"/>
  <c r="H1505" i="11"/>
  <c r="I1639" i="6"/>
  <c r="H1640" i="6"/>
  <c r="I830" i="3"/>
  <c r="H831" i="3"/>
  <c r="I828" i="6"/>
  <c r="H829" i="6"/>
  <c r="I1503" i="9"/>
  <c r="H1504" i="9"/>
  <c r="I1638" i="11"/>
  <c r="H1639" i="11"/>
  <c r="I1100" i="3"/>
  <c r="H1101" i="3"/>
  <c r="I157" i="6"/>
  <c r="H158" i="6"/>
  <c r="I426" i="9"/>
  <c r="H427" i="9"/>
  <c r="I695" i="3"/>
  <c r="H696" i="3"/>
  <c r="I966" i="3"/>
  <c r="H967" i="3"/>
  <c r="H698" i="11"/>
  <c r="I697" i="11"/>
  <c r="H561" i="9"/>
  <c r="I560" i="9"/>
  <c r="I424" i="11"/>
  <c r="H425" i="11"/>
  <c r="H832" i="9"/>
  <c r="I831" i="9"/>
  <c r="H158" i="11"/>
  <c r="I157" i="11"/>
  <c r="I1772" i="3"/>
  <c r="H1773" i="3"/>
  <c r="H1772" i="6"/>
  <c r="I1771" i="6"/>
  <c r="I968" i="6"/>
  <c r="H969" i="6"/>
  <c r="I1907" i="6"/>
  <c r="H1908" i="6"/>
  <c r="H1504" i="3"/>
  <c r="I1503" i="3"/>
  <c r="I1102" i="9"/>
  <c r="H1103" i="9"/>
  <c r="I561" i="3"/>
  <c r="H562" i="3"/>
  <c r="I696" i="6"/>
  <c r="H697" i="6"/>
  <c r="S276" i="11"/>
  <c r="I694" i="9"/>
  <c r="H695" i="9"/>
  <c r="I1370" i="6"/>
  <c r="H1371" i="6"/>
  <c r="S1892" i="3"/>
  <c r="I27" i="9"/>
  <c r="H28" i="9"/>
  <c r="I293" i="6"/>
  <c r="H294" i="6"/>
  <c r="I1907" i="9"/>
  <c r="H1908" i="9"/>
  <c r="I1772" i="11"/>
  <c r="H1773" i="11"/>
  <c r="I26" i="11"/>
  <c r="H27" i="11"/>
  <c r="I27" i="3"/>
  <c r="H28" i="3"/>
  <c r="H1907" i="3"/>
  <c r="I1906" i="3"/>
  <c r="O1502" i="11" l="1"/>
  <c r="O1368" i="11"/>
  <c r="O1235" i="11"/>
  <c r="O965" i="11"/>
  <c r="O694" i="11"/>
  <c r="O1771" i="11"/>
  <c r="O1906" i="11"/>
  <c r="O827" i="11"/>
  <c r="O26" i="11"/>
  <c r="O559" i="11"/>
  <c r="O424" i="11"/>
  <c r="O1100" i="11"/>
  <c r="O291" i="11"/>
  <c r="O157" i="11"/>
  <c r="O1637" i="11"/>
  <c r="O1907" i="9"/>
  <c r="O1772" i="9"/>
  <c r="O1638" i="9"/>
  <c r="O1503" i="9"/>
  <c r="O1369" i="9"/>
  <c r="O1236" i="9"/>
  <c r="O1101" i="9"/>
  <c r="O828" i="9"/>
  <c r="O966" i="9"/>
  <c r="O695" i="9"/>
  <c r="O560" i="9"/>
  <c r="O27" i="9"/>
  <c r="O292" i="9"/>
  <c r="O158" i="9"/>
  <c r="O425" i="9"/>
  <c r="O1906" i="6"/>
  <c r="O1771" i="6"/>
  <c r="O1637" i="6"/>
  <c r="O1502" i="6"/>
  <c r="O1368" i="6"/>
  <c r="O1100" i="6"/>
  <c r="O965" i="6"/>
  <c r="O157" i="6"/>
  <c r="O424" i="6"/>
  <c r="O26" i="6"/>
  <c r="O827" i="6"/>
  <c r="O291" i="6"/>
  <c r="O1235" i="6"/>
  <c r="O559" i="6"/>
  <c r="O694" i="6"/>
  <c r="O1907" i="3"/>
  <c r="O1772" i="3"/>
  <c r="O1638" i="3"/>
  <c r="O1503" i="3"/>
  <c r="O1369" i="3"/>
  <c r="O1101" i="3"/>
  <c r="O1236" i="3"/>
  <c r="O560" i="3"/>
  <c r="O828" i="3"/>
  <c r="O966" i="3"/>
  <c r="O292" i="3"/>
  <c r="O695" i="3"/>
  <c r="O425" i="3"/>
  <c r="O158" i="3"/>
  <c r="O27" i="3"/>
  <c r="Y1220" i="11"/>
  <c r="AD1220" i="11" s="1"/>
  <c r="W1220" i="11"/>
  <c r="V1221" i="11" s="1"/>
  <c r="Q1221" i="11"/>
  <c r="R1221" i="11" s="1"/>
  <c r="AB1221" i="11" s="1"/>
  <c r="AA1220" i="11"/>
  <c r="T1086" i="11"/>
  <c r="Z1086" i="11" s="1"/>
  <c r="AE950" i="11"/>
  <c r="AE678" i="11"/>
  <c r="T951" i="11"/>
  <c r="Z951" i="11" s="1"/>
  <c r="Q680" i="11"/>
  <c r="R680" i="11" s="1"/>
  <c r="AB680" i="11" s="1"/>
  <c r="W679" i="11"/>
  <c r="V680" i="11" s="1"/>
  <c r="AA679" i="11"/>
  <c r="Y679" i="11"/>
  <c r="Z679" i="11"/>
  <c r="AA1756" i="11"/>
  <c r="Q1757" i="11"/>
  <c r="R1757" i="11" s="1"/>
  <c r="AB1757" i="11" s="1"/>
  <c r="AE142" i="11"/>
  <c r="Y1756" i="11"/>
  <c r="Z1756" i="11"/>
  <c r="W1756" i="11"/>
  <c r="V1757" i="11" s="1"/>
  <c r="W1486" i="11"/>
  <c r="V1487" i="11" s="1"/>
  <c r="AC11" i="11"/>
  <c r="AD11" i="11"/>
  <c r="R12" i="11"/>
  <c r="AB12" i="11" s="1"/>
  <c r="Y1486" i="11"/>
  <c r="Z1486" i="11"/>
  <c r="AA1486" i="11"/>
  <c r="T544" i="11"/>
  <c r="AE275" i="11"/>
  <c r="AC1353" i="11"/>
  <c r="S812" i="11"/>
  <c r="AD1353" i="11"/>
  <c r="I828" i="11"/>
  <c r="H829" i="11"/>
  <c r="I1236" i="11"/>
  <c r="H1237" i="11"/>
  <c r="AC409" i="11"/>
  <c r="AE543" i="11"/>
  <c r="R1487" i="11"/>
  <c r="S1487" i="11" s="1"/>
  <c r="S1354" i="11"/>
  <c r="I562" i="11"/>
  <c r="H563" i="11"/>
  <c r="I1369" i="11"/>
  <c r="H1370" i="11"/>
  <c r="S1892" i="11"/>
  <c r="H1102" i="11"/>
  <c r="I1101" i="11"/>
  <c r="H1909" i="11"/>
  <c r="I1908" i="11"/>
  <c r="AD1891" i="11"/>
  <c r="AC1891" i="11"/>
  <c r="T143" i="11"/>
  <c r="AC811" i="11"/>
  <c r="AD811" i="11"/>
  <c r="T276" i="11"/>
  <c r="W1622" i="11"/>
  <c r="V1623" i="11" s="1"/>
  <c r="Z1622" i="11"/>
  <c r="Y1622" i="11"/>
  <c r="Q1623" i="11"/>
  <c r="AA1622" i="11"/>
  <c r="H967" i="11"/>
  <c r="I966" i="11"/>
  <c r="I294" i="11"/>
  <c r="H295" i="11"/>
  <c r="AD1486" i="9"/>
  <c r="AC1486" i="9"/>
  <c r="S1487" i="9"/>
  <c r="AE10" i="9"/>
  <c r="T812" i="9"/>
  <c r="Q813" i="9" s="1"/>
  <c r="T11" i="9"/>
  <c r="Y11" i="9" s="1"/>
  <c r="AE811" i="9"/>
  <c r="AC1219" i="9"/>
  <c r="I159" i="9"/>
  <c r="H160" i="9"/>
  <c r="Q1353" i="9"/>
  <c r="Z1352" i="9"/>
  <c r="AD1219" i="9"/>
  <c r="AA1352" i="9"/>
  <c r="Y1352" i="9"/>
  <c r="AE276" i="9"/>
  <c r="S1220" i="9"/>
  <c r="AA1756" i="9"/>
  <c r="Y1756" i="9"/>
  <c r="Q1757" i="9"/>
  <c r="W1756" i="9"/>
  <c r="V1757" i="9" s="1"/>
  <c r="Z1756" i="9"/>
  <c r="T1622" i="9"/>
  <c r="AA1622" i="9" s="1"/>
  <c r="Z1891" i="9"/>
  <c r="T277" i="9"/>
  <c r="Y277" i="9" s="1"/>
  <c r="AA1891" i="9"/>
  <c r="T142" i="9"/>
  <c r="W142" i="9" s="1"/>
  <c r="V143" i="9" s="1"/>
  <c r="T1085" i="9"/>
  <c r="AA1085" i="9" s="1"/>
  <c r="T544" i="9"/>
  <c r="W544" i="9" s="1"/>
  <c r="V545" i="9" s="1"/>
  <c r="W1891" i="9"/>
  <c r="V1892" i="9" s="1"/>
  <c r="Q1892" i="9"/>
  <c r="R1892" i="9" s="1"/>
  <c r="AB1892" i="9" s="1"/>
  <c r="Y1891" i="9"/>
  <c r="I966" i="9"/>
  <c r="H967" i="9"/>
  <c r="AE141" i="9"/>
  <c r="AE543" i="9"/>
  <c r="AC949" i="9"/>
  <c r="AD949" i="9"/>
  <c r="AC678" i="9"/>
  <c r="AD678" i="9"/>
  <c r="H294" i="9"/>
  <c r="I293" i="9"/>
  <c r="R679" i="9"/>
  <c r="AB679" i="9" s="1"/>
  <c r="S410" i="9"/>
  <c r="H1237" i="9"/>
  <c r="I1236" i="9"/>
  <c r="H1640" i="9"/>
  <c r="I1639" i="9"/>
  <c r="H1773" i="9"/>
  <c r="I1772" i="9"/>
  <c r="I1369" i="9"/>
  <c r="H1370" i="9"/>
  <c r="S950" i="9"/>
  <c r="AE409" i="9"/>
  <c r="T679" i="6"/>
  <c r="AE678" i="6"/>
  <c r="Z813" i="6"/>
  <c r="Q814" i="6"/>
  <c r="R814" i="6" s="1"/>
  <c r="AB814" i="6" s="1"/>
  <c r="Y813" i="6"/>
  <c r="AA813" i="6"/>
  <c r="AD1755" i="6"/>
  <c r="H1237" i="6"/>
  <c r="I1236" i="6"/>
  <c r="H1504" i="6"/>
  <c r="I1503" i="6"/>
  <c r="W11" i="6"/>
  <c r="V12" i="6" s="1"/>
  <c r="AC1755" i="6"/>
  <c r="AE1219" i="6"/>
  <c r="Q12" i="6"/>
  <c r="R12" i="6" s="1"/>
  <c r="I561" i="6"/>
  <c r="H562" i="6"/>
  <c r="Z11" i="6"/>
  <c r="AD11" i="6" s="1"/>
  <c r="I425" i="6"/>
  <c r="H426" i="6"/>
  <c r="AA11" i="6"/>
  <c r="S276" i="6"/>
  <c r="T1220" i="6"/>
  <c r="Y1220" i="6" s="1"/>
  <c r="H28" i="6"/>
  <c r="I27" i="6"/>
  <c r="AC1622" i="6"/>
  <c r="AD1622" i="6"/>
  <c r="S544" i="6"/>
  <c r="R1623" i="6"/>
  <c r="AB1623" i="6" s="1"/>
  <c r="Q1353" i="6"/>
  <c r="R1353" i="6" s="1"/>
  <c r="AB1353" i="6" s="1"/>
  <c r="AA1352" i="6"/>
  <c r="Z1352" i="6"/>
  <c r="Y1352" i="6"/>
  <c r="W1352" i="6"/>
  <c r="V1353" i="6" s="1"/>
  <c r="AE1487" i="6"/>
  <c r="T950" i="6"/>
  <c r="AA950" i="6" s="1"/>
  <c r="S1488" i="6"/>
  <c r="AE409" i="6"/>
  <c r="AE275" i="6"/>
  <c r="R1892" i="6"/>
  <c r="AB1892" i="6" s="1"/>
  <c r="S1756" i="6"/>
  <c r="AC1085" i="6"/>
  <c r="AD1085" i="6"/>
  <c r="S410" i="6"/>
  <c r="AA142" i="6"/>
  <c r="Z142" i="6"/>
  <c r="Q143" i="6"/>
  <c r="R143" i="6" s="1"/>
  <c r="AB143" i="6" s="1"/>
  <c r="W142" i="6"/>
  <c r="V143" i="6" s="1"/>
  <c r="Y142" i="6"/>
  <c r="S1086" i="6"/>
  <c r="AC1891" i="6"/>
  <c r="AD1891" i="6"/>
  <c r="I1101" i="6"/>
  <c r="H1102" i="6"/>
  <c r="AE543" i="6"/>
  <c r="AE1486" i="3"/>
  <c r="AD409" i="3"/>
  <c r="T1487" i="3"/>
  <c r="AC409" i="3"/>
  <c r="S410" i="3"/>
  <c r="AC1220" i="3"/>
  <c r="AD1220" i="3"/>
  <c r="AC543" i="3"/>
  <c r="S544" i="3"/>
  <c r="T1085" i="3"/>
  <c r="Z1085" i="3" s="1"/>
  <c r="H1640" i="3"/>
  <c r="I1639" i="3"/>
  <c r="AC811" i="3"/>
  <c r="AA11" i="3"/>
  <c r="Z11" i="3"/>
  <c r="Y11" i="3"/>
  <c r="AE141" i="3"/>
  <c r="W11" i="3"/>
  <c r="V12" i="3" s="1"/>
  <c r="AB142" i="3"/>
  <c r="AD811" i="3"/>
  <c r="S142" i="3"/>
  <c r="AE1891" i="3"/>
  <c r="S1221" i="3"/>
  <c r="S679" i="3"/>
  <c r="AE1621" i="3"/>
  <c r="AD1352" i="3"/>
  <c r="S1622" i="3"/>
  <c r="T812" i="3"/>
  <c r="AA812" i="3" s="1"/>
  <c r="AC1352" i="3"/>
  <c r="S1353" i="3"/>
  <c r="AA275" i="3"/>
  <c r="Z275" i="3"/>
  <c r="Y275" i="3"/>
  <c r="S1756" i="3"/>
  <c r="AE1755" i="3"/>
  <c r="W275" i="3"/>
  <c r="V276" i="3" s="1"/>
  <c r="AE678" i="3"/>
  <c r="I158" i="3"/>
  <c r="H159" i="3"/>
  <c r="T1892" i="3"/>
  <c r="H1371" i="3"/>
  <c r="I1370" i="3"/>
  <c r="R950" i="3"/>
  <c r="AB950" i="3" s="1"/>
  <c r="I293" i="3"/>
  <c r="H294" i="3"/>
  <c r="R276" i="3"/>
  <c r="AB276" i="3" s="1"/>
  <c r="H1238" i="3"/>
  <c r="I1237" i="3"/>
  <c r="H426" i="3"/>
  <c r="I425" i="3"/>
  <c r="AC949" i="3"/>
  <c r="AD949" i="3"/>
  <c r="AE276" i="13"/>
  <c r="T277" i="13"/>
  <c r="Z277" i="13" s="1"/>
  <c r="Q11" i="13"/>
  <c r="R11" i="13" s="1"/>
  <c r="AB11" i="13" s="1"/>
  <c r="AA10" i="13"/>
  <c r="Y10" i="13"/>
  <c r="W10" i="13"/>
  <c r="V11" i="13" s="1"/>
  <c r="S142" i="13"/>
  <c r="AE141" i="13"/>
  <c r="S409" i="13"/>
  <c r="I27" i="13"/>
  <c r="O27" i="13" s="1"/>
  <c r="H28" i="13"/>
  <c r="AE408" i="13"/>
  <c r="I158" i="13"/>
  <c r="O158" i="13" s="1"/>
  <c r="H159" i="13"/>
  <c r="I292" i="13"/>
  <c r="O292" i="13" s="1"/>
  <c r="H293" i="13"/>
  <c r="I425" i="13"/>
  <c r="O425" i="13" s="1"/>
  <c r="H426" i="13"/>
  <c r="S12" i="3"/>
  <c r="I697" i="6"/>
  <c r="H698" i="6"/>
  <c r="I1103" i="9"/>
  <c r="H1104" i="9"/>
  <c r="I1773" i="3"/>
  <c r="H1774" i="3"/>
  <c r="H1102" i="3"/>
  <c r="I1101" i="3"/>
  <c r="H1909" i="9"/>
  <c r="I1908" i="9"/>
  <c r="I1908" i="6"/>
  <c r="H1909" i="6"/>
  <c r="I1772" i="6"/>
  <c r="H1773" i="6"/>
  <c r="I696" i="3"/>
  <c r="H697" i="3"/>
  <c r="I158" i="6"/>
  <c r="H159" i="6"/>
  <c r="I829" i="6"/>
  <c r="H830" i="6"/>
  <c r="I695" i="9"/>
  <c r="H696" i="9"/>
  <c r="I1907" i="3"/>
  <c r="H1908" i="3"/>
  <c r="I28" i="3"/>
  <c r="H29" i="3"/>
  <c r="I969" i="6"/>
  <c r="H970" i="6"/>
  <c r="I1505" i="11"/>
  <c r="H1506" i="11"/>
  <c r="I1371" i="6"/>
  <c r="H1372" i="6"/>
  <c r="I562" i="3"/>
  <c r="H563" i="3"/>
  <c r="I158" i="11"/>
  <c r="H159" i="11"/>
  <c r="H562" i="9"/>
  <c r="I561" i="9"/>
  <c r="H699" i="11"/>
  <c r="I698" i="11"/>
  <c r="I831" i="3"/>
  <c r="H832" i="3"/>
  <c r="I1773" i="11"/>
  <c r="H1774" i="11"/>
  <c r="I294" i="6"/>
  <c r="H295" i="6"/>
  <c r="I28" i="9"/>
  <c r="H29" i="9"/>
  <c r="S410" i="11"/>
  <c r="I1504" i="3"/>
  <c r="H1505" i="3"/>
  <c r="I967" i="3"/>
  <c r="H968" i="3"/>
  <c r="H28" i="11"/>
  <c r="I27" i="11"/>
  <c r="H833" i="9"/>
  <c r="I832" i="9"/>
  <c r="I1639" i="11"/>
  <c r="H1640" i="11"/>
  <c r="I1504" i="9"/>
  <c r="H1505" i="9"/>
  <c r="I1640" i="6"/>
  <c r="H1641" i="6"/>
  <c r="I425" i="11"/>
  <c r="H426" i="11"/>
  <c r="I427" i="9"/>
  <c r="H428" i="9"/>
  <c r="O1907" i="11" l="1"/>
  <c r="O1772" i="11"/>
  <c r="O1638" i="11"/>
  <c r="O1369" i="11"/>
  <c r="O1503" i="11"/>
  <c r="O1101" i="11"/>
  <c r="O966" i="11"/>
  <c r="O828" i="11"/>
  <c r="O695" i="11"/>
  <c r="O560" i="11"/>
  <c r="O27" i="11"/>
  <c r="O1236" i="11"/>
  <c r="O292" i="11"/>
  <c r="O158" i="11"/>
  <c r="O425" i="11"/>
  <c r="O1908" i="9"/>
  <c r="O1773" i="9"/>
  <c r="O1639" i="9"/>
  <c r="O1504" i="9"/>
  <c r="O1370" i="9"/>
  <c r="O1237" i="9"/>
  <c r="O1102" i="9"/>
  <c r="O967" i="9"/>
  <c r="O829" i="9"/>
  <c r="O293" i="9"/>
  <c r="O28" i="9"/>
  <c r="O426" i="9"/>
  <c r="O159" i="9"/>
  <c r="O696" i="9"/>
  <c r="O561" i="9"/>
  <c r="O1907" i="6"/>
  <c r="O1772" i="6"/>
  <c r="O1638" i="6"/>
  <c r="O1503" i="6"/>
  <c r="O1369" i="6"/>
  <c r="O1236" i="6"/>
  <c r="O966" i="6"/>
  <c r="O1101" i="6"/>
  <c r="O425" i="6"/>
  <c r="O27" i="6"/>
  <c r="O695" i="6"/>
  <c r="O292" i="6"/>
  <c r="O560" i="6"/>
  <c r="O158" i="6"/>
  <c r="O828" i="6"/>
  <c r="O1908" i="3"/>
  <c r="O1773" i="3"/>
  <c r="O1639" i="3"/>
  <c r="O1504" i="3"/>
  <c r="O1370" i="3"/>
  <c r="O1237" i="3"/>
  <c r="O1102" i="3"/>
  <c r="O829" i="3"/>
  <c r="O561" i="3"/>
  <c r="O293" i="3"/>
  <c r="O967" i="3"/>
  <c r="O426" i="3"/>
  <c r="O696" i="3"/>
  <c r="O159" i="3"/>
  <c r="O28" i="3"/>
  <c r="AC1220" i="11"/>
  <c r="S1221" i="11"/>
  <c r="Q1087" i="11"/>
  <c r="R1087" i="11" s="1"/>
  <c r="AB1087" i="11" s="1"/>
  <c r="W1086" i="11"/>
  <c r="V1087" i="11" s="1"/>
  <c r="AA1086" i="11"/>
  <c r="Y1086" i="11"/>
  <c r="AD1086" i="11" s="1"/>
  <c r="W951" i="11"/>
  <c r="V952" i="11" s="1"/>
  <c r="AA951" i="11"/>
  <c r="Q952" i="11"/>
  <c r="R952" i="11" s="1"/>
  <c r="AB952" i="11" s="1"/>
  <c r="Y951" i="11"/>
  <c r="AD951" i="11" s="1"/>
  <c r="AC679" i="11"/>
  <c r="S1757" i="11"/>
  <c r="AD679" i="11"/>
  <c r="S680" i="11"/>
  <c r="AD1756" i="11"/>
  <c r="AC1756" i="11"/>
  <c r="AC1486" i="11"/>
  <c r="T812" i="11"/>
  <c r="AD1486" i="11"/>
  <c r="AE11" i="11"/>
  <c r="S12" i="11"/>
  <c r="Z544" i="11"/>
  <c r="W544" i="11"/>
  <c r="V545" i="11" s="1"/>
  <c r="Y544" i="11"/>
  <c r="Q545" i="11"/>
  <c r="R545" i="11" s="1"/>
  <c r="AB545" i="11" s="1"/>
  <c r="AA544" i="11"/>
  <c r="AE409" i="11"/>
  <c r="AE1353" i="11"/>
  <c r="H830" i="11"/>
  <c r="I829" i="11"/>
  <c r="I563" i="11"/>
  <c r="H564" i="11"/>
  <c r="AB1487" i="11"/>
  <c r="T1487" i="11"/>
  <c r="H1238" i="11"/>
  <c r="I1237" i="11"/>
  <c r="H1371" i="11"/>
  <c r="I1370" i="11"/>
  <c r="T1354" i="11"/>
  <c r="T410" i="11"/>
  <c r="Y410" i="11" s="1"/>
  <c r="AE1891" i="11"/>
  <c r="AC1622" i="11"/>
  <c r="AD1622" i="11"/>
  <c r="I1909" i="11"/>
  <c r="H1910" i="11"/>
  <c r="R1623" i="11"/>
  <c r="AB1623" i="11" s="1"/>
  <c r="Z276" i="11"/>
  <c r="AA276" i="11"/>
  <c r="Y276" i="11"/>
  <c r="Q277" i="11"/>
  <c r="W276" i="11"/>
  <c r="V277" i="11" s="1"/>
  <c r="Z143" i="11"/>
  <c r="AA143" i="11"/>
  <c r="W143" i="11"/>
  <c r="V144" i="11" s="1"/>
  <c r="Q144" i="11"/>
  <c r="Y143" i="11"/>
  <c r="I967" i="11"/>
  <c r="H968" i="11"/>
  <c r="AE811" i="11"/>
  <c r="H1103" i="11"/>
  <c r="I1102" i="11"/>
  <c r="I295" i="11"/>
  <c r="H296" i="11"/>
  <c r="T1892" i="11"/>
  <c r="AE1486" i="9"/>
  <c r="T1487" i="9"/>
  <c r="AA1487" i="9" s="1"/>
  <c r="AA812" i="9"/>
  <c r="Y812" i="9"/>
  <c r="W812" i="9"/>
  <c r="V813" i="9" s="1"/>
  <c r="Z812" i="9"/>
  <c r="W11" i="9"/>
  <c r="V12" i="9" s="1"/>
  <c r="AA11" i="9"/>
  <c r="Q12" i="9"/>
  <c r="R12" i="9" s="1"/>
  <c r="AB12" i="9" s="1"/>
  <c r="Z11" i="9"/>
  <c r="AD11" i="9" s="1"/>
  <c r="AE1219" i="9"/>
  <c r="W277" i="9"/>
  <c r="V278" i="9" s="1"/>
  <c r="Q1086" i="9"/>
  <c r="R1086" i="9" s="1"/>
  <c r="AB1086" i="9" s="1"/>
  <c r="W1622" i="9"/>
  <c r="V1623" i="9" s="1"/>
  <c r="R1353" i="9"/>
  <c r="S1353" i="9" s="1"/>
  <c r="I160" i="9"/>
  <c r="H161" i="9"/>
  <c r="AD1352" i="9"/>
  <c r="AC1352" i="9"/>
  <c r="Q1623" i="9"/>
  <c r="R1623" i="9" s="1"/>
  <c r="AB1623" i="9" s="1"/>
  <c r="Z1622" i="9"/>
  <c r="AE949" i="9"/>
  <c r="T1220" i="9"/>
  <c r="Y1622" i="9"/>
  <c r="W1085" i="9"/>
  <c r="V1086" i="9" s="1"/>
  <c r="AA277" i="9"/>
  <c r="Q278" i="9"/>
  <c r="R1757" i="9"/>
  <c r="AB1757" i="9" s="1"/>
  <c r="AD1756" i="9"/>
  <c r="AC1756" i="9"/>
  <c r="Y1085" i="9"/>
  <c r="Y544" i="9"/>
  <c r="Z277" i="9"/>
  <c r="AD277" i="9" s="1"/>
  <c r="AD1891" i="9"/>
  <c r="Y142" i="9"/>
  <c r="Q545" i="9"/>
  <c r="R545" i="9" s="1"/>
  <c r="AB545" i="9" s="1"/>
  <c r="Q143" i="9"/>
  <c r="R143" i="9" s="1"/>
  <c r="AB143" i="9" s="1"/>
  <c r="S1892" i="9"/>
  <c r="AA142" i="9"/>
  <c r="Z1085" i="9"/>
  <c r="AC1891" i="9"/>
  <c r="AA544" i="9"/>
  <c r="Z544" i="9"/>
  <c r="Z142" i="9"/>
  <c r="H968" i="9"/>
  <c r="I967" i="9"/>
  <c r="I294" i="9"/>
  <c r="H295" i="9"/>
  <c r="T950" i="9"/>
  <c r="I1237" i="9"/>
  <c r="H1238" i="9"/>
  <c r="S679" i="9"/>
  <c r="T410" i="9"/>
  <c r="Z410" i="9" s="1"/>
  <c r="AE678" i="9"/>
  <c r="H1774" i="9"/>
  <c r="I1773" i="9"/>
  <c r="H1371" i="9"/>
  <c r="I1370" i="9"/>
  <c r="H1641" i="9"/>
  <c r="I1640" i="9"/>
  <c r="R813" i="9"/>
  <c r="AB813" i="9" s="1"/>
  <c r="Y679" i="6"/>
  <c r="Z679" i="6"/>
  <c r="Q680" i="6"/>
  <c r="R680" i="6" s="1"/>
  <c r="AB680" i="6" s="1"/>
  <c r="W679" i="6"/>
  <c r="V680" i="6" s="1"/>
  <c r="AA679" i="6"/>
  <c r="AD813" i="6"/>
  <c r="AC813" i="6"/>
  <c r="AE1755" i="6"/>
  <c r="I1237" i="6"/>
  <c r="H1238" i="6"/>
  <c r="I1504" i="6"/>
  <c r="H1505" i="6"/>
  <c r="T276" i="6"/>
  <c r="Y276" i="6" s="1"/>
  <c r="AB12" i="6"/>
  <c r="S12" i="6"/>
  <c r="AC11" i="6"/>
  <c r="AE11" i="6" s="1"/>
  <c r="Z1220" i="6"/>
  <c r="H427" i="6"/>
  <c r="I426" i="6"/>
  <c r="Z950" i="6"/>
  <c r="Y950" i="6"/>
  <c r="I562" i="6"/>
  <c r="H563" i="6"/>
  <c r="W950" i="6"/>
  <c r="V951" i="6" s="1"/>
  <c r="Q951" i="6"/>
  <c r="R951" i="6" s="1"/>
  <c r="AB951" i="6" s="1"/>
  <c r="S1623" i="6"/>
  <c r="T1488" i="6"/>
  <c r="Q1489" i="6" s="1"/>
  <c r="T1756" i="6"/>
  <c r="H29" i="6"/>
  <c r="I28" i="6"/>
  <c r="S814" i="6"/>
  <c r="AA1220" i="6"/>
  <c r="W1220" i="6"/>
  <c r="V1221" i="6" s="1"/>
  <c r="Q1221" i="6"/>
  <c r="AE1891" i="6"/>
  <c r="T544" i="6"/>
  <c r="Q545" i="6" s="1"/>
  <c r="AE1622" i="6"/>
  <c r="AC1352" i="6"/>
  <c r="AD1352" i="6"/>
  <c r="S1353" i="6"/>
  <c r="T1086" i="6"/>
  <c r="AE1085" i="6"/>
  <c r="H1103" i="6"/>
  <c r="I1102" i="6"/>
  <c r="S143" i="6"/>
  <c r="T410" i="6"/>
  <c r="AD142" i="6"/>
  <c r="AC142" i="6"/>
  <c r="S1892" i="6"/>
  <c r="AA1487" i="3"/>
  <c r="Z1487" i="3"/>
  <c r="W1487" i="3"/>
  <c r="V1488" i="3" s="1"/>
  <c r="Q1488" i="3"/>
  <c r="R1488" i="3" s="1"/>
  <c r="AB1488" i="3" s="1"/>
  <c r="Y1487" i="3"/>
  <c r="AE409" i="3"/>
  <c r="T410" i="3"/>
  <c r="AE1220" i="3"/>
  <c r="Y1085" i="3"/>
  <c r="AD1085" i="3" s="1"/>
  <c r="AE543" i="3"/>
  <c r="T544" i="3"/>
  <c r="W544" i="3" s="1"/>
  <c r="V545" i="3" s="1"/>
  <c r="W1085" i="3"/>
  <c r="V1086" i="3" s="1"/>
  <c r="AA1085" i="3"/>
  <c r="Q1086" i="3"/>
  <c r="R1086" i="3" s="1"/>
  <c r="AB1086" i="3" s="1"/>
  <c r="H1641" i="3"/>
  <c r="I1640" i="3"/>
  <c r="AD11" i="3"/>
  <c r="T1221" i="3"/>
  <c r="AA1221" i="3" s="1"/>
  <c r="AC11" i="3"/>
  <c r="AC275" i="3"/>
  <c r="Q813" i="3"/>
  <c r="R813" i="3" s="1"/>
  <c r="AB813" i="3" s="1"/>
  <c r="T142" i="3"/>
  <c r="T679" i="3"/>
  <c r="Q680" i="3" s="1"/>
  <c r="AE811" i="3"/>
  <c r="AE1352" i="3"/>
  <c r="AD275" i="3"/>
  <c r="Y812" i="3"/>
  <c r="Z812" i="3"/>
  <c r="W812" i="3"/>
  <c r="V813" i="3" s="1"/>
  <c r="T1622" i="3"/>
  <c r="T1353" i="3"/>
  <c r="W1353" i="3" s="1"/>
  <c r="V1354" i="3" s="1"/>
  <c r="S950" i="3"/>
  <c r="AA1892" i="3"/>
  <c r="Z1892" i="3"/>
  <c r="S276" i="3"/>
  <c r="T1756" i="3"/>
  <c r="Z1756" i="3" s="1"/>
  <c r="Q1893" i="3"/>
  <c r="R1893" i="3" s="1"/>
  <c r="AB1893" i="3" s="1"/>
  <c r="H160" i="3"/>
  <c r="I159" i="3"/>
  <c r="Y1892" i="3"/>
  <c r="W1892" i="3"/>
  <c r="V1893" i="3" s="1"/>
  <c r="I426" i="3"/>
  <c r="H427" i="3"/>
  <c r="I1238" i="3"/>
  <c r="H1239" i="3"/>
  <c r="T12" i="3"/>
  <c r="AE949" i="3"/>
  <c r="H295" i="3"/>
  <c r="I294" i="3"/>
  <c r="I1371" i="3"/>
  <c r="H1372" i="3"/>
  <c r="Y277" i="13"/>
  <c r="AD277" i="13" s="1"/>
  <c r="W277" i="13"/>
  <c r="V278" i="13" s="1"/>
  <c r="AA277" i="13"/>
  <c r="Q278" i="13"/>
  <c r="AC10" i="13"/>
  <c r="AD10" i="13"/>
  <c r="S11" i="13"/>
  <c r="T142" i="13"/>
  <c r="T409" i="13"/>
  <c r="AA409" i="13" s="1"/>
  <c r="I293" i="13"/>
  <c r="O293" i="13" s="1"/>
  <c r="H294" i="13"/>
  <c r="I28" i="13"/>
  <c r="O28" i="13" s="1"/>
  <c r="H29" i="13"/>
  <c r="I159" i="13"/>
  <c r="O159" i="13" s="1"/>
  <c r="H160" i="13"/>
  <c r="H427" i="13"/>
  <c r="I426" i="13"/>
  <c r="O426" i="13" s="1"/>
  <c r="H1641" i="11"/>
  <c r="I1640" i="11"/>
  <c r="I1505" i="3"/>
  <c r="H1506" i="3"/>
  <c r="I159" i="11"/>
  <c r="H160" i="11"/>
  <c r="I1774" i="3"/>
  <c r="H1775" i="3"/>
  <c r="I1104" i="9"/>
  <c r="H1105" i="9"/>
  <c r="I968" i="3"/>
  <c r="H969" i="3"/>
  <c r="I29" i="9"/>
  <c r="H30" i="9"/>
  <c r="H1775" i="11"/>
  <c r="I1774" i="11"/>
  <c r="H160" i="6"/>
  <c r="I159" i="6"/>
  <c r="I29" i="3"/>
  <c r="H30" i="3"/>
  <c r="I1773" i="6"/>
  <c r="H1774" i="6"/>
  <c r="I698" i="6"/>
  <c r="H699" i="6"/>
  <c r="I1641" i="6"/>
  <c r="H1642" i="6"/>
  <c r="H971" i="6"/>
  <c r="I970" i="6"/>
  <c r="I830" i="6"/>
  <c r="H831" i="6"/>
  <c r="I1909" i="9"/>
  <c r="H1910" i="9"/>
  <c r="I1102" i="3"/>
  <c r="H1103" i="3"/>
  <c r="I833" i="9"/>
  <c r="H834" i="9"/>
  <c r="H429" i="9"/>
  <c r="I428" i="9"/>
  <c r="H1910" i="6"/>
  <c r="I1909" i="6"/>
  <c r="I426" i="11"/>
  <c r="H427" i="11"/>
  <c r="I1505" i="9"/>
  <c r="H1506" i="9"/>
  <c r="H29" i="11"/>
  <c r="I28" i="11"/>
  <c r="I295" i="6"/>
  <c r="H296" i="6"/>
  <c r="I1372" i="6"/>
  <c r="H1373" i="6"/>
  <c r="I699" i="11"/>
  <c r="H700" i="11"/>
  <c r="I562" i="9"/>
  <c r="H563" i="9"/>
  <c r="I563" i="3"/>
  <c r="H564" i="3"/>
  <c r="I1506" i="11"/>
  <c r="H1507" i="11"/>
  <c r="I696" i="9"/>
  <c r="H697" i="9"/>
  <c r="I697" i="3"/>
  <c r="H698" i="3"/>
  <c r="I832" i="3"/>
  <c r="H833" i="3"/>
  <c r="I1908" i="3"/>
  <c r="H1909" i="3"/>
  <c r="O1639" i="11" l="1"/>
  <c r="O1504" i="11"/>
  <c r="O1237" i="11"/>
  <c r="O561" i="11"/>
  <c r="O1773" i="11"/>
  <c r="O426" i="11"/>
  <c r="O1370" i="11"/>
  <c r="O829" i="11"/>
  <c r="O696" i="11"/>
  <c r="O28" i="11"/>
  <c r="O1908" i="11"/>
  <c r="O967" i="11"/>
  <c r="O293" i="11"/>
  <c r="O1102" i="11"/>
  <c r="O159" i="11"/>
  <c r="O1909" i="9"/>
  <c r="O1371" i="9"/>
  <c r="O1505" i="9"/>
  <c r="O1640" i="9"/>
  <c r="O1238" i="9"/>
  <c r="O1774" i="9"/>
  <c r="O1103" i="9"/>
  <c r="O697" i="9"/>
  <c r="O562" i="9"/>
  <c r="O830" i="9"/>
  <c r="O968" i="9"/>
  <c r="O427" i="9"/>
  <c r="O294" i="9"/>
  <c r="O160" i="9"/>
  <c r="O29" i="9"/>
  <c r="O1370" i="6"/>
  <c r="O1237" i="6"/>
  <c r="O1102" i="6"/>
  <c r="O1773" i="6"/>
  <c r="O1639" i="6"/>
  <c r="O1504" i="6"/>
  <c r="O1908" i="6"/>
  <c r="O967" i="6"/>
  <c r="O696" i="6"/>
  <c r="O426" i="6"/>
  <c r="O28" i="6"/>
  <c r="O829" i="6"/>
  <c r="O293" i="6"/>
  <c r="O561" i="6"/>
  <c r="O159" i="6"/>
  <c r="O1371" i="3"/>
  <c r="O1774" i="3"/>
  <c r="O1640" i="3"/>
  <c r="O1238" i="3"/>
  <c r="O1103" i="3"/>
  <c r="O968" i="3"/>
  <c r="O1909" i="3"/>
  <c r="O1505" i="3"/>
  <c r="O830" i="3"/>
  <c r="O697" i="3"/>
  <c r="O562" i="3"/>
  <c r="O294" i="3"/>
  <c r="O427" i="3"/>
  <c r="O160" i="3"/>
  <c r="O29" i="3"/>
  <c r="AE1220" i="11"/>
  <c r="T1221" i="11"/>
  <c r="S1087" i="11"/>
  <c r="AC1086" i="11"/>
  <c r="S952" i="11"/>
  <c r="AC951" i="11"/>
  <c r="AE679" i="11"/>
  <c r="T680" i="11"/>
  <c r="Y680" i="11" s="1"/>
  <c r="AE1756" i="11"/>
  <c r="T1757" i="11"/>
  <c r="AA1757" i="11" s="1"/>
  <c r="Q813" i="11"/>
  <c r="R813" i="11" s="1"/>
  <c r="AB813" i="11" s="1"/>
  <c r="Z812" i="11"/>
  <c r="AA812" i="11"/>
  <c r="Y812" i="11"/>
  <c r="W812" i="11"/>
  <c r="V813" i="11" s="1"/>
  <c r="AE1486" i="11"/>
  <c r="T12" i="11"/>
  <c r="Z410" i="11"/>
  <c r="AD410" i="11" s="1"/>
  <c r="AA410" i="11"/>
  <c r="AC544" i="11"/>
  <c r="S545" i="11"/>
  <c r="AD544" i="11"/>
  <c r="S1623" i="11"/>
  <c r="AE1622" i="11"/>
  <c r="Q411" i="11"/>
  <c r="R411" i="11" s="1"/>
  <c r="AB411" i="11" s="1"/>
  <c r="W410" i="11"/>
  <c r="V411" i="11" s="1"/>
  <c r="I830" i="11"/>
  <c r="H831" i="11"/>
  <c r="H1239" i="11"/>
  <c r="I1238" i="11"/>
  <c r="W1487" i="11"/>
  <c r="V1488" i="11" s="1"/>
  <c r="Y1487" i="11"/>
  <c r="Q1488" i="11"/>
  <c r="R1488" i="11" s="1"/>
  <c r="AB1488" i="11" s="1"/>
  <c r="Z1487" i="11"/>
  <c r="AA1487" i="11"/>
  <c r="Z1354" i="11"/>
  <c r="AA1354" i="11"/>
  <c r="Q1355" i="11"/>
  <c r="R1355" i="11" s="1"/>
  <c r="AB1355" i="11" s="1"/>
  <c r="Y1354" i="11"/>
  <c r="W1354" i="11"/>
  <c r="V1355" i="11" s="1"/>
  <c r="I564" i="11"/>
  <c r="H565" i="11"/>
  <c r="I1371" i="11"/>
  <c r="H1372" i="11"/>
  <c r="R144" i="11"/>
  <c r="AB144" i="11" s="1"/>
  <c r="R277" i="11"/>
  <c r="Q1893" i="11"/>
  <c r="AA1892" i="11"/>
  <c r="Z1892" i="11"/>
  <c r="Y1892" i="11"/>
  <c r="W1892" i="11"/>
  <c r="V1893" i="11" s="1"/>
  <c r="AD276" i="11"/>
  <c r="AC276" i="11"/>
  <c r="I296" i="11"/>
  <c r="H297" i="11"/>
  <c r="AC143" i="11"/>
  <c r="AD143" i="11"/>
  <c r="H1104" i="11"/>
  <c r="I1103" i="11"/>
  <c r="H969" i="11"/>
  <c r="I968" i="11"/>
  <c r="I1910" i="11"/>
  <c r="H1911" i="11"/>
  <c r="W1487" i="9"/>
  <c r="V1488" i="9" s="1"/>
  <c r="Y1487" i="9"/>
  <c r="Z1487" i="9"/>
  <c r="Q1488" i="9"/>
  <c r="R1488" i="9" s="1"/>
  <c r="AB1488" i="9" s="1"/>
  <c r="AD812" i="9"/>
  <c r="AC812" i="9"/>
  <c r="S12" i="9"/>
  <c r="AC11" i="9"/>
  <c r="AE11" i="9" s="1"/>
  <c r="AB1353" i="9"/>
  <c r="T1353" i="9"/>
  <c r="AA1353" i="9" s="1"/>
  <c r="S1623" i="9"/>
  <c r="Q1221" i="9"/>
  <c r="R1221" i="9" s="1"/>
  <c r="AB1221" i="9" s="1"/>
  <c r="I161" i="9"/>
  <c r="H162" i="9"/>
  <c r="Y1220" i="9"/>
  <c r="W1220" i="9"/>
  <c r="V1221" i="9" s="1"/>
  <c r="Z1220" i="9"/>
  <c r="AC1622" i="9"/>
  <c r="AE1352" i="9"/>
  <c r="AC277" i="9"/>
  <c r="AD1622" i="9"/>
  <c r="AD142" i="9"/>
  <c r="AA1220" i="9"/>
  <c r="AE1891" i="9"/>
  <c r="S1757" i="9"/>
  <c r="AC1085" i="9"/>
  <c r="R278" i="9"/>
  <c r="S278" i="9" s="1"/>
  <c r="AD544" i="9"/>
  <c r="AE1756" i="9"/>
  <c r="AD1085" i="9"/>
  <c r="T1892" i="9"/>
  <c r="AA1892" i="9" s="1"/>
  <c r="AC142" i="9"/>
  <c r="S143" i="9"/>
  <c r="S545" i="9"/>
  <c r="AC544" i="9"/>
  <c r="S1086" i="9"/>
  <c r="I968" i="9"/>
  <c r="H969" i="9"/>
  <c r="S813" i="9"/>
  <c r="Y950" i="9"/>
  <c r="Q411" i="9"/>
  <c r="R411" i="9" s="1"/>
  <c r="AB411" i="9" s="1"/>
  <c r="AA950" i="9"/>
  <c r="Y410" i="9"/>
  <c r="AD410" i="9" s="1"/>
  <c r="Z950" i="9"/>
  <c r="Q951" i="9"/>
  <c r="R951" i="9" s="1"/>
  <c r="AB951" i="9" s="1"/>
  <c r="W950" i="9"/>
  <c r="V951" i="9" s="1"/>
  <c r="H1239" i="9"/>
  <c r="I1238" i="9"/>
  <c r="I295" i="9"/>
  <c r="H296" i="9"/>
  <c r="T679" i="9"/>
  <c r="W410" i="9"/>
  <c r="V411" i="9" s="1"/>
  <c r="AA410" i="9"/>
  <c r="H1642" i="9"/>
  <c r="I1641" i="9"/>
  <c r="H1372" i="9"/>
  <c r="I1371" i="9"/>
  <c r="H1775" i="9"/>
  <c r="I1774" i="9"/>
  <c r="S680" i="6"/>
  <c r="T680" i="6" s="1"/>
  <c r="AD679" i="6"/>
  <c r="AC679" i="6"/>
  <c r="AE813" i="6"/>
  <c r="H1239" i="6"/>
  <c r="I1238" i="6"/>
  <c r="H1506" i="6"/>
  <c r="I1505" i="6"/>
  <c r="AC1220" i="6"/>
  <c r="Z276" i="6"/>
  <c r="AD276" i="6" s="1"/>
  <c r="AA276" i="6"/>
  <c r="T1353" i="6"/>
  <c r="Y1353" i="6" s="1"/>
  <c r="T814" i="6"/>
  <c r="Q815" i="6" s="1"/>
  <c r="R815" i="6" s="1"/>
  <c r="AB815" i="6" s="1"/>
  <c r="Z544" i="6"/>
  <c r="AD950" i="6"/>
  <c r="AA1488" i="6"/>
  <c r="Y1756" i="6"/>
  <c r="Y544" i="6"/>
  <c r="AD1220" i="6"/>
  <c r="W544" i="6"/>
  <c r="V545" i="6" s="1"/>
  <c r="W276" i="6"/>
  <c r="V277" i="6" s="1"/>
  <c r="Q277" i="6"/>
  <c r="R277" i="6" s="1"/>
  <c r="AB277" i="6" s="1"/>
  <c r="T12" i="6"/>
  <c r="Q13" i="6" s="1"/>
  <c r="AC950" i="6"/>
  <c r="Z1756" i="6"/>
  <c r="Y1488" i="6"/>
  <c r="I427" i="6"/>
  <c r="H428" i="6"/>
  <c r="I563" i="6"/>
  <c r="H564" i="6"/>
  <c r="Z1488" i="6"/>
  <c r="W1756" i="6"/>
  <c r="V1757" i="6" s="1"/>
  <c r="W1488" i="6"/>
  <c r="V1489" i="6" s="1"/>
  <c r="AA1756" i="6"/>
  <c r="T1623" i="6"/>
  <c r="Q1757" i="6"/>
  <c r="R1757" i="6" s="1"/>
  <c r="AB1757" i="6" s="1"/>
  <c r="H30" i="6"/>
  <c r="I29" i="6"/>
  <c r="R1221" i="6"/>
  <c r="S1221" i="6" s="1"/>
  <c r="AE1352" i="6"/>
  <c r="AA544" i="6"/>
  <c r="AE142" i="6"/>
  <c r="S951" i="6"/>
  <c r="T143" i="6"/>
  <c r="Y410" i="6"/>
  <c r="AA410" i="6"/>
  <c r="W410" i="6"/>
  <c r="V411" i="6" s="1"/>
  <c r="Z410" i="6"/>
  <c r="Q411" i="6"/>
  <c r="T1892" i="6"/>
  <c r="H1104" i="6"/>
  <c r="I1103" i="6"/>
  <c r="R1489" i="6"/>
  <c r="AB1489" i="6" s="1"/>
  <c r="Q1087" i="6"/>
  <c r="R1087" i="6" s="1"/>
  <c r="AB1087" i="6" s="1"/>
  <c r="AA1086" i="6"/>
  <c r="Y1086" i="6"/>
  <c r="Z1086" i="6"/>
  <c r="W1086" i="6"/>
  <c r="V1087" i="6" s="1"/>
  <c r="R545" i="6"/>
  <c r="AB545" i="6" s="1"/>
  <c r="S1488" i="3"/>
  <c r="AC1487" i="3"/>
  <c r="AD1487" i="3"/>
  <c r="W410" i="3"/>
  <c r="V411" i="3" s="1"/>
  <c r="Q411" i="3"/>
  <c r="R411" i="3" s="1"/>
  <c r="AB411" i="3" s="1"/>
  <c r="AA410" i="3"/>
  <c r="Y410" i="3"/>
  <c r="Z410" i="3"/>
  <c r="Y544" i="3"/>
  <c r="AA544" i="3"/>
  <c r="Q545" i="3"/>
  <c r="R545" i="3" s="1"/>
  <c r="AB545" i="3" s="1"/>
  <c r="Z544" i="3"/>
  <c r="AC1085" i="3"/>
  <c r="W1221" i="3"/>
  <c r="V1222" i="3" s="1"/>
  <c r="AE11" i="3"/>
  <c r="Q1222" i="3"/>
  <c r="R1222" i="3" s="1"/>
  <c r="S1222" i="3" s="1"/>
  <c r="I1641" i="3"/>
  <c r="H1642" i="3"/>
  <c r="AC812" i="3"/>
  <c r="Z1221" i="3"/>
  <c r="AD812" i="3"/>
  <c r="Y1221" i="3"/>
  <c r="Z679" i="3"/>
  <c r="AE275" i="3"/>
  <c r="AA679" i="3"/>
  <c r="W679" i="3"/>
  <c r="V680" i="3" s="1"/>
  <c r="Y679" i="3"/>
  <c r="AC1892" i="3"/>
  <c r="W142" i="3"/>
  <c r="V143" i="3" s="1"/>
  <c r="AA142" i="3"/>
  <c r="Y142" i="3"/>
  <c r="Z142" i="3"/>
  <c r="Q143" i="3"/>
  <c r="Z1353" i="3"/>
  <c r="Y1756" i="3"/>
  <c r="AD1756" i="3" s="1"/>
  <c r="Q1354" i="3"/>
  <c r="R1354" i="3" s="1"/>
  <c r="AB1354" i="3" s="1"/>
  <c r="W1622" i="3"/>
  <c r="V1623" i="3" s="1"/>
  <c r="Z1622" i="3"/>
  <c r="Q1623" i="3"/>
  <c r="AA1622" i="3"/>
  <c r="Y1622" i="3"/>
  <c r="T950" i="3"/>
  <c r="Y950" i="3" s="1"/>
  <c r="S1086" i="3"/>
  <c r="Y1353" i="3"/>
  <c r="AA1353" i="3"/>
  <c r="Q1757" i="3"/>
  <c r="R1757" i="3" s="1"/>
  <c r="AB1757" i="3" s="1"/>
  <c r="T276" i="3"/>
  <c r="Y276" i="3" s="1"/>
  <c r="AD1892" i="3"/>
  <c r="AA1756" i="3"/>
  <c r="W1756" i="3"/>
  <c r="V1757" i="3" s="1"/>
  <c r="S813" i="3"/>
  <c r="I160" i="3"/>
  <c r="H161" i="3"/>
  <c r="R680" i="3"/>
  <c r="AB680" i="3" s="1"/>
  <c r="I295" i="3"/>
  <c r="H296" i="3"/>
  <c r="H1373" i="3"/>
  <c r="I1372" i="3"/>
  <c r="I1239" i="3"/>
  <c r="H1240" i="3"/>
  <c r="Z12" i="3"/>
  <c r="Q13" i="3"/>
  <c r="Y12" i="3"/>
  <c r="W12" i="3"/>
  <c r="V13" i="3" s="1"/>
  <c r="AA12" i="3"/>
  <c r="H428" i="3"/>
  <c r="I427" i="3"/>
  <c r="AC277" i="13"/>
  <c r="R278" i="13"/>
  <c r="S278" i="13" s="1"/>
  <c r="AE10" i="13"/>
  <c r="T11" i="13"/>
  <c r="W11" i="13" s="1"/>
  <c r="V12" i="13" s="1"/>
  <c r="W409" i="13"/>
  <c r="V410" i="13" s="1"/>
  <c r="Y409" i="13"/>
  <c r="Z409" i="13"/>
  <c r="Q410" i="13"/>
  <c r="R410" i="13" s="1"/>
  <c r="AB410" i="13" s="1"/>
  <c r="Y142" i="13"/>
  <c r="Z142" i="13"/>
  <c r="AA142" i="13"/>
  <c r="W142" i="13"/>
  <c r="V143" i="13" s="1"/>
  <c r="Q143" i="13"/>
  <c r="I29" i="13"/>
  <c r="O29" i="13" s="1"/>
  <c r="H30" i="13"/>
  <c r="H295" i="13"/>
  <c r="I294" i="13"/>
  <c r="O294" i="13" s="1"/>
  <c r="I160" i="13"/>
  <c r="O160" i="13" s="1"/>
  <c r="H161" i="13"/>
  <c r="I427" i="13"/>
  <c r="O427" i="13" s="1"/>
  <c r="H428" i="13"/>
  <c r="I1373" i="6"/>
  <c r="H1374" i="6"/>
  <c r="I563" i="9"/>
  <c r="H564" i="9"/>
  <c r="H972" i="6"/>
  <c r="I971" i="6"/>
  <c r="I1910" i="6"/>
  <c r="H1911" i="6"/>
  <c r="I1506" i="3"/>
  <c r="H1507" i="3"/>
  <c r="I698" i="3"/>
  <c r="H699" i="3"/>
  <c r="H1508" i="11"/>
  <c r="I1507" i="11"/>
  <c r="I700" i="11"/>
  <c r="H701" i="11"/>
  <c r="I831" i="6"/>
  <c r="H832" i="6"/>
  <c r="I160" i="6"/>
  <c r="H161" i="6"/>
  <c r="H1910" i="3"/>
  <c r="I1909" i="3"/>
  <c r="H30" i="11"/>
  <c r="I29" i="11"/>
  <c r="H430" i="9"/>
  <c r="I429" i="9"/>
  <c r="I833" i="3"/>
  <c r="H834" i="3"/>
  <c r="H698" i="9"/>
  <c r="I697" i="9"/>
  <c r="H1104" i="3"/>
  <c r="I1103" i="3"/>
  <c r="H31" i="3"/>
  <c r="I30" i="3"/>
  <c r="H1776" i="11"/>
  <c r="I1775" i="11"/>
  <c r="I160" i="11"/>
  <c r="H161" i="11"/>
  <c r="I296" i="6"/>
  <c r="H297" i="6"/>
  <c r="I1642" i="6"/>
  <c r="H1643" i="6"/>
  <c r="I699" i="6"/>
  <c r="H700" i="6"/>
  <c r="I1774" i="6"/>
  <c r="H1775" i="6"/>
  <c r="I30" i="9"/>
  <c r="H31" i="9"/>
  <c r="I1105" i="9"/>
  <c r="H1106" i="9"/>
  <c r="S1893" i="3"/>
  <c r="I564" i="3"/>
  <c r="H565" i="3"/>
  <c r="I1506" i="9"/>
  <c r="H1507" i="9"/>
  <c r="H428" i="11"/>
  <c r="I427" i="11"/>
  <c r="I1910" i="9"/>
  <c r="H1911" i="9"/>
  <c r="I834" i="9"/>
  <c r="H835" i="9"/>
  <c r="I969" i="3"/>
  <c r="H970" i="3"/>
  <c r="I1775" i="3"/>
  <c r="H1776" i="3"/>
  <c r="H1642" i="11"/>
  <c r="I1641" i="11"/>
  <c r="O1909" i="11" l="1"/>
  <c r="O1774" i="11"/>
  <c r="O1640" i="11"/>
  <c r="O1505" i="11"/>
  <c r="O1371" i="11"/>
  <c r="O1238" i="11"/>
  <c r="O427" i="11"/>
  <c r="O830" i="11"/>
  <c r="O968" i="11"/>
  <c r="O697" i="11"/>
  <c r="O562" i="11"/>
  <c r="O294" i="11"/>
  <c r="O1103" i="11"/>
  <c r="O160" i="11"/>
  <c r="O29" i="11"/>
  <c r="O1506" i="9"/>
  <c r="O1775" i="9"/>
  <c r="O1372" i="9"/>
  <c r="O1910" i="9"/>
  <c r="O1104" i="9"/>
  <c r="O1239" i="9"/>
  <c r="O969" i="9"/>
  <c r="O831" i="9"/>
  <c r="O1641" i="9"/>
  <c r="O698" i="9"/>
  <c r="O563" i="9"/>
  <c r="O428" i="9"/>
  <c r="O295" i="9"/>
  <c r="O161" i="9"/>
  <c r="O30" i="9"/>
  <c r="O1909" i="6"/>
  <c r="O1774" i="6"/>
  <c r="O1640" i="6"/>
  <c r="O1371" i="6"/>
  <c r="O1238" i="6"/>
  <c r="O1103" i="6"/>
  <c r="O1505" i="6"/>
  <c r="O697" i="6"/>
  <c r="O562" i="6"/>
  <c r="O427" i="6"/>
  <c r="O294" i="6"/>
  <c r="O160" i="6"/>
  <c r="O29" i="6"/>
  <c r="O830" i="6"/>
  <c r="O968" i="6"/>
  <c r="O1775" i="3"/>
  <c r="O1641" i="3"/>
  <c r="O1506" i="3"/>
  <c r="O1239" i="3"/>
  <c r="O1910" i="3"/>
  <c r="O969" i="3"/>
  <c r="O1104" i="3"/>
  <c r="O831" i="3"/>
  <c r="O1372" i="3"/>
  <c r="O295" i="3"/>
  <c r="O698" i="3"/>
  <c r="O428" i="3"/>
  <c r="O563" i="3"/>
  <c r="O161" i="3"/>
  <c r="O30" i="3"/>
  <c r="AE1086" i="11"/>
  <c r="Z1221" i="11"/>
  <c r="W1221" i="11"/>
  <c r="V1222" i="11" s="1"/>
  <c r="Y1221" i="11"/>
  <c r="AA1221" i="11"/>
  <c r="T1087" i="11"/>
  <c r="Z1087" i="11" s="1"/>
  <c r="Q1222" i="11"/>
  <c r="R1222" i="11" s="1"/>
  <c r="AB1222" i="11" s="1"/>
  <c r="T952" i="11"/>
  <c r="Y952" i="11" s="1"/>
  <c r="AE951" i="11"/>
  <c r="W1757" i="11"/>
  <c r="V1758" i="11" s="1"/>
  <c r="Y1757" i="11"/>
  <c r="AA680" i="11"/>
  <c r="W680" i="11"/>
  <c r="V681" i="11" s="1"/>
  <c r="Q681" i="11"/>
  <c r="R681" i="11" s="1"/>
  <c r="AB681" i="11" s="1"/>
  <c r="Z680" i="11"/>
  <c r="AD680" i="11" s="1"/>
  <c r="Q1758" i="11"/>
  <c r="R1758" i="11" s="1"/>
  <c r="AB1758" i="11" s="1"/>
  <c r="Z1757" i="11"/>
  <c r="AD812" i="11"/>
  <c r="S813" i="11"/>
  <c r="AC812" i="11"/>
  <c r="AE544" i="11"/>
  <c r="Y12" i="11"/>
  <c r="AA12" i="11"/>
  <c r="W12" i="11"/>
  <c r="V13" i="11" s="1"/>
  <c r="Q13" i="11"/>
  <c r="Z12" i="11"/>
  <c r="T545" i="11"/>
  <c r="W545" i="11" s="1"/>
  <c r="V546" i="11" s="1"/>
  <c r="AC410" i="11"/>
  <c r="T1623" i="11"/>
  <c r="Y1623" i="11" s="1"/>
  <c r="S144" i="11"/>
  <c r="AE276" i="11"/>
  <c r="I831" i="11"/>
  <c r="H832" i="11"/>
  <c r="AD1354" i="11"/>
  <c r="AC1354" i="11"/>
  <c r="AC1487" i="11"/>
  <c r="AD1487" i="11"/>
  <c r="H1373" i="11"/>
  <c r="I1372" i="11"/>
  <c r="I1239" i="11"/>
  <c r="H1240" i="11"/>
  <c r="S1488" i="11"/>
  <c r="I565" i="11"/>
  <c r="H566" i="11"/>
  <c r="S1355" i="11"/>
  <c r="I969" i="11"/>
  <c r="H970" i="11"/>
  <c r="AB277" i="11"/>
  <c r="AE143" i="11"/>
  <c r="I1104" i="11"/>
  <c r="H1105" i="11"/>
  <c r="R1893" i="11"/>
  <c r="AB1893" i="11" s="1"/>
  <c r="I297" i="11"/>
  <c r="H298" i="11"/>
  <c r="H1912" i="11"/>
  <c r="I1911" i="11"/>
  <c r="AD1892" i="11"/>
  <c r="AC1892" i="11"/>
  <c r="S277" i="11"/>
  <c r="AD1487" i="9"/>
  <c r="AC1487" i="9"/>
  <c r="S1488" i="9"/>
  <c r="AE812" i="9"/>
  <c r="T12" i="9"/>
  <c r="T1623" i="9"/>
  <c r="AA1623" i="9" s="1"/>
  <c r="Y1353" i="9"/>
  <c r="Q1354" i="9"/>
  <c r="R1354" i="9" s="1"/>
  <c r="AB1354" i="9" s="1"/>
  <c r="Z1353" i="9"/>
  <c r="W1353" i="9"/>
  <c r="V1354" i="9" s="1"/>
  <c r="S1221" i="9"/>
  <c r="AE1085" i="9"/>
  <c r="AD1220" i="9"/>
  <c r="H163" i="9"/>
  <c r="I162" i="9"/>
  <c r="AC1220" i="9"/>
  <c r="AE1622" i="9"/>
  <c r="Q1893" i="9"/>
  <c r="R1893" i="9" s="1"/>
  <c r="AB1893" i="9" s="1"/>
  <c r="AE277" i="9"/>
  <c r="T1757" i="9"/>
  <c r="Q1758" i="9" s="1"/>
  <c r="AE142" i="9"/>
  <c r="AB278" i="9"/>
  <c r="T278" i="9"/>
  <c r="Y1892" i="9"/>
  <c r="W1892" i="9"/>
  <c r="V1893" i="9" s="1"/>
  <c r="T545" i="9"/>
  <c r="Z1892" i="9"/>
  <c r="T143" i="9"/>
  <c r="AE544" i="9"/>
  <c r="T1086" i="9"/>
  <c r="AA1086" i="9" s="1"/>
  <c r="AC950" i="9"/>
  <c r="I969" i="9"/>
  <c r="H970" i="9"/>
  <c r="T813" i="9"/>
  <c r="Y813" i="9" s="1"/>
  <c r="AD950" i="9"/>
  <c r="AC410" i="9"/>
  <c r="AE410" i="9" s="1"/>
  <c r="S951" i="9"/>
  <c r="AA679" i="9"/>
  <c r="W679" i="9"/>
  <c r="V680" i="9" s="1"/>
  <c r="Y679" i="9"/>
  <c r="Z679" i="9"/>
  <c r="Q680" i="9"/>
  <c r="H297" i="9"/>
  <c r="I296" i="9"/>
  <c r="I1239" i="9"/>
  <c r="H1240" i="9"/>
  <c r="I1775" i="9"/>
  <c r="H1776" i="9"/>
  <c r="H1373" i="9"/>
  <c r="I1372" i="9"/>
  <c r="S411" i="9"/>
  <c r="H1643" i="9"/>
  <c r="I1642" i="9"/>
  <c r="AE679" i="6"/>
  <c r="AC276" i="6"/>
  <c r="AE1220" i="6"/>
  <c r="I1239" i="6"/>
  <c r="H1240" i="6"/>
  <c r="AA1353" i="6"/>
  <c r="Q1354" i="6"/>
  <c r="R1354" i="6" s="1"/>
  <c r="AB1354" i="6" s="1"/>
  <c r="Z1353" i="6"/>
  <c r="AD1353" i="6" s="1"/>
  <c r="W1353" i="6"/>
  <c r="V1354" i="6" s="1"/>
  <c r="I1506" i="6"/>
  <c r="H1507" i="6"/>
  <c r="AD544" i="6"/>
  <c r="Z12" i="6"/>
  <c r="S815" i="6"/>
  <c r="Z814" i="6"/>
  <c r="AA814" i="6"/>
  <c r="AE950" i="6"/>
  <c r="W814" i="6"/>
  <c r="V815" i="6" s="1"/>
  <c r="AD1756" i="6"/>
  <c r="Y814" i="6"/>
  <c r="AD1488" i="6"/>
  <c r="W12" i="6"/>
  <c r="V13" i="6" s="1"/>
  <c r="Y12" i="6"/>
  <c r="AA12" i="6"/>
  <c r="AC544" i="6"/>
  <c r="AC1488" i="6"/>
  <c r="AC1756" i="6"/>
  <c r="S277" i="6"/>
  <c r="H565" i="6"/>
  <c r="I564" i="6"/>
  <c r="W1623" i="6"/>
  <c r="V1624" i="6" s="1"/>
  <c r="Q1624" i="6"/>
  <c r="AA1623" i="6"/>
  <c r="Z1623" i="6"/>
  <c r="Y1623" i="6"/>
  <c r="I428" i="6"/>
  <c r="H429" i="6"/>
  <c r="AB1221" i="6"/>
  <c r="T1221" i="6"/>
  <c r="I30" i="6"/>
  <c r="H31" i="6"/>
  <c r="S545" i="6"/>
  <c r="S1087" i="6"/>
  <c r="T951" i="6"/>
  <c r="S1757" i="6"/>
  <c r="H1105" i="6"/>
  <c r="I1104" i="6"/>
  <c r="Z143" i="6"/>
  <c r="Q144" i="6"/>
  <c r="R144" i="6" s="1"/>
  <c r="AB144" i="6" s="1"/>
  <c r="Y143" i="6"/>
  <c r="W143" i="6"/>
  <c r="V144" i="6" s="1"/>
  <c r="AA143" i="6"/>
  <c r="S1489" i="6"/>
  <c r="AC410" i="6"/>
  <c r="AD410" i="6"/>
  <c r="Q681" i="6"/>
  <c r="AA680" i="6"/>
  <c r="Y680" i="6"/>
  <c r="Z680" i="6"/>
  <c r="W680" i="6"/>
  <c r="V681" i="6" s="1"/>
  <c r="R13" i="6"/>
  <c r="AB13" i="6" s="1"/>
  <c r="AD1086" i="6"/>
  <c r="AC1086" i="6"/>
  <c r="Z1892" i="6"/>
  <c r="Q1893" i="6"/>
  <c r="R1893" i="6" s="1"/>
  <c r="AB1893" i="6" s="1"/>
  <c r="AA1892" i="6"/>
  <c r="W1892" i="6"/>
  <c r="V1893" i="6" s="1"/>
  <c r="Y1892" i="6"/>
  <c r="R411" i="6"/>
  <c r="AB411" i="6" s="1"/>
  <c r="T1488" i="3"/>
  <c r="AE1487" i="3"/>
  <c r="S411" i="3"/>
  <c r="AC410" i="3"/>
  <c r="AE1085" i="3"/>
  <c r="AD410" i="3"/>
  <c r="AD544" i="3"/>
  <c r="AC544" i="3"/>
  <c r="I1642" i="3"/>
  <c r="H1643" i="3"/>
  <c r="AD1221" i="3"/>
  <c r="AE1892" i="3"/>
  <c r="AE812" i="3"/>
  <c r="AC1221" i="3"/>
  <c r="AC1756" i="3"/>
  <c r="AE1756" i="3" s="1"/>
  <c r="AD679" i="3"/>
  <c r="AC142" i="3"/>
  <c r="AD142" i="3"/>
  <c r="AC679" i="3"/>
  <c r="R143" i="3"/>
  <c r="AB143" i="3" s="1"/>
  <c r="S1757" i="3"/>
  <c r="T1757" i="3" s="1"/>
  <c r="AA1757" i="3" s="1"/>
  <c r="AC1353" i="3"/>
  <c r="S1354" i="3"/>
  <c r="AD1353" i="3"/>
  <c r="Z950" i="3"/>
  <c r="AD950" i="3" s="1"/>
  <c r="AB1222" i="3"/>
  <c r="T1222" i="3"/>
  <c r="AA950" i="3"/>
  <c r="AC1622" i="3"/>
  <c r="AD1622" i="3"/>
  <c r="Q951" i="3"/>
  <c r="R951" i="3" s="1"/>
  <c r="AB951" i="3" s="1"/>
  <c r="W950" i="3"/>
  <c r="V951" i="3" s="1"/>
  <c r="R1623" i="3"/>
  <c r="AB1623" i="3" s="1"/>
  <c r="T1086" i="3"/>
  <c r="Q277" i="3"/>
  <c r="R277" i="3" s="1"/>
  <c r="AB277" i="3" s="1"/>
  <c r="Z276" i="3"/>
  <c r="W276" i="3"/>
  <c r="V277" i="3" s="1"/>
  <c r="S680" i="3"/>
  <c r="AA276" i="3"/>
  <c r="T813" i="3"/>
  <c r="Y813" i="3" s="1"/>
  <c r="S545" i="3"/>
  <c r="H162" i="3"/>
  <c r="I161" i="3"/>
  <c r="H1241" i="3"/>
  <c r="I1240" i="3"/>
  <c r="H297" i="3"/>
  <c r="I296" i="3"/>
  <c r="R13" i="3"/>
  <c r="AB13" i="3" s="1"/>
  <c r="T1893" i="3"/>
  <c r="I1373" i="3"/>
  <c r="H1374" i="3"/>
  <c r="I428" i="3"/>
  <c r="H429" i="3"/>
  <c r="AD12" i="3"/>
  <c r="AC12" i="3"/>
  <c r="AE277" i="13"/>
  <c r="AB278" i="13"/>
  <c r="T278" i="13"/>
  <c r="Z11" i="13"/>
  <c r="Y11" i="13"/>
  <c r="AA11" i="13"/>
  <c r="Q12" i="13"/>
  <c r="R12" i="13" s="1"/>
  <c r="AB12" i="13" s="1"/>
  <c r="AD409" i="13"/>
  <c r="AC409" i="13"/>
  <c r="R143" i="13"/>
  <c r="AB143" i="13" s="1"/>
  <c r="AC142" i="13"/>
  <c r="AD142" i="13"/>
  <c r="I295" i="13"/>
  <c r="O295" i="13" s="1"/>
  <c r="H296" i="13"/>
  <c r="H162" i="13"/>
  <c r="I161" i="13"/>
  <c r="O161" i="13" s="1"/>
  <c r="H31" i="13"/>
  <c r="I30" i="13"/>
  <c r="O30" i="13" s="1"/>
  <c r="S410" i="13"/>
  <c r="I428" i="13"/>
  <c r="O428" i="13" s="1"/>
  <c r="H429" i="13"/>
  <c r="I1106" i="9"/>
  <c r="H1107" i="9"/>
  <c r="I565" i="3"/>
  <c r="H566" i="3"/>
  <c r="I1776" i="11"/>
  <c r="H1777" i="11"/>
  <c r="I31" i="3"/>
  <c r="H32" i="3"/>
  <c r="H699" i="9"/>
  <c r="I698" i="9"/>
  <c r="I30" i="11"/>
  <c r="H31" i="11"/>
  <c r="H1509" i="11"/>
  <c r="I1508" i="11"/>
  <c r="H973" i="6"/>
  <c r="I972" i="6"/>
  <c r="I564" i="9"/>
  <c r="H565" i="9"/>
  <c r="H971" i="3"/>
  <c r="I970" i="3"/>
  <c r="I1642" i="11"/>
  <c r="H1643" i="11"/>
  <c r="I835" i="9"/>
  <c r="H836" i="9"/>
  <c r="I699" i="3"/>
  <c r="H700" i="3"/>
  <c r="I1775" i="6"/>
  <c r="H1776" i="6"/>
  <c r="H298" i="6"/>
  <c r="I297" i="6"/>
  <c r="I834" i="3"/>
  <c r="H835" i="3"/>
  <c r="I430" i="9"/>
  <c r="H431" i="9"/>
  <c r="I832" i="6"/>
  <c r="H833" i="6"/>
  <c r="I1911" i="6"/>
  <c r="H1912" i="6"/>
  <c r="I428" i="11"/>
  <c r="H429" i="11"/>
  <c r="I1507" i="9"/>
  <c r="H1508" i="9"/>
  <c r="I161" i="6"/>
  <c r="H162" i="6"/>
  <c r="I701" i="11"/>
  <c r="H702" i="11"/>
  <c r="I700" i="6"/>
  <c r="H701" i="6"/>
  <c r="I1911" i="9"/>
  <c r="H1912" i="9"/>
  <c r="H1911" i="3"/>
  <c r="I1910" i="3"/>
  <c r="I1507" i="3"/>
  <c r="H1508" i="3"/>
  <c r="S411" i="11"/>
  <c r="I1776" i="3"/>
  <c r="H1777" i="3"/>
  <c r="H162" i="11"/>
  <c r="I161" i="11"/>
  <c r="H32" i="9"/>
  <c r="I31" i="9"/>
  <c r="I1643" i="6"/>
  <c r="H1644" i="6"/>
  <c r="H1105" i="3"/>
  <c r="I1104" i="3"/>
  <c r="I1374" i="6"/>
  <c r="H1375" i="6"/>
  <c r="O1239" i="11" l="1"/>
  <c r="O1910" i="11"/>
  <c r="O1372" i="11"/>
  <c r="O1775" i="11"/>
  <c r="O831" i="11"/>
  <c r="O295" i="11"/>
  <c r="O161" i="11"/>
  <c r="O30" i="11"/>
  <c r="O563" i="11"/>
  <c r="O1506" i="11"/>
  <c r="O1104" i="11"/>
  <c r="O969" i="11"/>
  <c r="O428" i="11"/>
  <c r="O698" i="11"/>
  <c r="O1641" i="11"/>
  <c r="O1776" i="9"/>
  <c r="O1642" i="9"/>
  <c r="O1240" i="9"/>
  <c r="O1105" i="9"/>
  <c r="O970" i="9"/>
  <c r="O1373" i="9"/>
  <c r="O429" i="9"/>
  <c r="O296" i="9"/>
  <c r="O162" i="9"/>
  <c r="O31" i="9"/>
  <c r="O564" i="9"/>
  <c r="O699" i="9"/>
  <c r="O1911" i="9"/>
  <c r="O1507" i="9"/>
  <c r="O832" i="9"/>
  <c r="O1775" i="6"/>
  <c r="O1910" i="6"/>
  <c r="O1239" i="6"/>
  <c r="O969" i="6"/>
  <c r="O831" i="6"/>
  <c r="O1104" i="6"/>
  <c r="O1506" i="6"/>
  <c r="O563" i="6"/>
  <c r="O428" i="6"/>
  <c r="O295" i="6"/>
  <c r="O161" i="6"/>
  <c r="O30" i="6"/>
  <c r="O1641" i="6"/>
  <c r="O1372" i="6"/>
  <c r="O698" i="6"/>
  <c r="O1642" i="3"/>
  <c r="O1240" i="3"/>
  <c r="O1105" i="3"/>
  <c r="O970" i="3"/>
  <c r="O1507" i="3"/>
  <c r="O1373" i="3"/>
  <c r="O699" i="3"/>
  <c r="O1911" i="3"/>
  <c r="O564" i="3"/>
  <c r="O832" i="3"/>
  <c r="O1776" i="3"/>
  <c r="O429" i="3"/>
  <c r="O296" i="3"/>
  <c r="O162" i="3"/>
  <c r="O31" i="3"/>
  <c r="AC1221" i="11"/>
  <c r="AD1221" i="11"/>
  <c r="Y1087" i="11"/>
  <c r="AD1087" i="11" s="1"/>
  <c r="S1222" i="11"/>
  <c r="AA1087" i="11"/>
  <c r="W1087" i="11"/>
  <c r="V1088" i="11" s="1"/>
  <c r="Q1088" i="11"/>
  <c r="R1088" i="11" s="1"/>
  <c r="AB1088" i="11" s="1"/>
  <c r="AA952" i="11"/>
  <c r="Z952" i="11"/>
  <c r="Q953" i="11"/>
  <c r="R953" i="11" s="1"/>
  <c r="AB953" i="11" s="1"/>
  <c r="W952" i="11"/>
  <c r="V953" i="11" s="1"/>
  <c r="AC1757" i="11"/>
  <c r="AD1757" i="11"/>
  <c r="AC680" i="11"/>
  <c r="S1758" i="11"/>
  <c r="T813" i="11"/>
  <c r="AE812" i="11"/>
  <c r="AA545" i="11"/>
  <c r="Y545" i="11"/>
  <c r="Q546" i="11"/>
  <c r="R546" i="11" s="1"/>
  <c r="AB546" i="11" s="1"/>
  <c r="AE410" i="11"/>
  <c r="Z545" i="11"/>
  <c r="R13" i="11"/>
  <c r="AB13" i="11" s="1"/>
  <c r="AD12" i="11"/>
  <c r="AC12" i="11"/>
  <c r="AA1623" i="11"/>
  <c r="S681" i="11"/>
  <c r="W1623" i="11"/>
  <c r="V1624" i="11" s="1"/>
  <c r="T144" i="11"/>
  <c r="Y144" i="11" s="1"/>
  <c r="Q1624" i="11"/>
  <c r="Z1623" i="11"/>
  <c r="AD1623" i="11" s="1"/>
  <c r="T1488" i="11"/>
  <c r="W1488" i="11" s="1"/>
  <c r="V1489" i="11" s="1"/>
  <c r="I832" i="11"/>
  <c r="H833" i="11"/>
  <c r="T277" i="11"/>
  <c r="W277" i="11" s="1"/>
  <c r="V278" i="11" s="1"/>
  <c r="AE1487" i="11"/>
  <c r="AE1892" i="11"/>
  <c r="I1373" i="11"/>
  <c r="H1374" i="11"/>
  <c r="I566" i="11"/>
  <c r="H567" i="11"/>
  <c r="T1355" i="11"/>
  <c r="I1240" i="11"/>
  <c r="H1241" i="11"/>
  <c r="AE1354" i="11"/>
  <c r="I1912" i="11"/>
  <c r="H1913" i="11"/>
  <c r="S1893" i="11"/>
  <c r="I1105" i="11"/>
  <c r="H1106" i="11"/>
  <c r="H971" i="11"/>
  <c r="I970" i="11"/>
  <c r="I298" i="11"/>
  <c r="H299" i="11"/>
  <c r="T411" i="11"/>
  <c r="Y411" i="11" s="1"/>
  <c r="AE1487" i="9"/>
  <c r="T1488" i="9"/>
  <c r="Z1488" i="9" s="1"/>
  <c r="Y12" i="9"/>
  <c r="Z12" i="9"/>
  <c r="Q13" i="9"/>
  <c r="R13" i="9" s="1"/>
  <c r="AB13" i="9" s="1"/>
  <c r="AA12" i="9"/>
  <c r="W12" i="9"/>
  <c r="V13" i="9" s="1"/>
  <c r="W1623" i="9"/>
  <c r="V1624" i="9" s="1"/>
  <c r="Q1624" i="9"/>
  <c r="R1624" i="9" s="1"/>
  <c r="AB1624" i="9" s="1"/>
  <c r="Y1623" i="9"/>
  <c r="Z1623" i="9"/>
  <c r="AC1353" i="9"/>
  <c r="T1221" i="9"/>
  <c r="AA1221" i="9" s="1"/>
  <c r="AD1353" i="9"/>
  <c r="AE1220" i="9"/>
  <c r="H164" i="9"/>
  <c r="I163" i="9"/>
  <c r="S1893" i="9"/>
  <c r="Z1757" i="9"/>
  <c r="AA1757" i="9"/>
  <c r="AC1892" i="9"/>
  <c r="Y1757" i="9"/>
  <c r="W1757" i="9"/>
  <c r="V1758" i="9" s="1"/>
  <c r="Z545" i="9"/>
  <c r="AA545" i="9"/>
  <c r="AD1892" i="9"/>
  <c r="Y545" i="9"/>
  <c r="W545" i="9"/>
  <c r="V546" i="9" s="1"/>
  <c r="Q546" i="9"/>
  <c r="R546" i="9" s="1"/>
  <c r="AB546" i="9" s="1"/>
  <c r="W278" i="9"/>
  <c r="V279" i="9" s="1"/>
  <c r="Y278" i="9"/>
  <c r="AA278" i="9"/>
  <c r="Z278" i="9"/>
  <c r="Q279" i="9"/>
  <c r="Z143" i="9"/>
  <c r="Q1087" i="9"/>
  <c r="R1087" i="9" s="1"/>
  <c r="AB1087" i="9" s="1"/>
  <c r="R1758" i="9"/>
  <c r="Q144" i="9"/>
  <c r="R144" i="9" s="1"/>
  <c r="AB144" i="9" s="1"/>
  <c r="AE950" i="9"/>
  <c r="W143" i="9"/>
  <c r="V144" i="9" s="1"/>
  <c r="Y143" i="9"/>
  <c r="AA143" i="9"/>
  <c r="S1354" i="9"/>
  <c r="Y1086" i="9"/>
  <c r="W1086" i="9"/>
  <c r="V1087" i="9" s="1"/>
  <c r="Z1086" i="9"/>
  <c r="Z813" i="9"/>
  <c r="AD813" i="9" s="1"/>
  <c r="AA813" i="9"/>
  <c r="Q814" i="9"/>
  <c r="R814" i="9" s="1"/>
  <c r="AB814" i="9" s="1"/>
  <c r="W813" i="9"/>
  <c r="V814" i="9" s="1"/>
  <c r="H971" i="9"/>
  <c r="I970" i="9"/>
  <c r="T951" i="9"/>
  <c r="Q952" i="9" s="1"/>
  <c r="I297" i="9"/>
  <c r="H298" i="9"/>
  <c r="R680" i="9"/>
  <c r="AB680" i="9" s="1"/>
  <c r="AC679" i="9"/>
  <c r="AD679" i="9"/>
  <c r="I1240" i="9"/>
  <c r="H1241" i="9"/>
  <c r="T411" i="9"/>
  <c r="I1643" i="9"/>
  <c r="H1644" i="9"/>
  <c r="I1373" i="9"/>
  <c r="H1374" i="9"/>
  <c r="I1776" i="9"/>
  <c r="H1777" i="9"/>
  <c r="AE276" i="6"/>
  <c r="T815" i="6"/>
  <c r="AA815" i="6" s="1"/>
  <c r="AC1353" i="6"/>
  <c r="AE1353" i="6" s="1"/>
  <c r="I1240" i="6"/>
  <c r="H1241" i="6"/>
  <c r="AD12" i="6"/>
  <c r="H1508" i="6"/>
  <c r="I1507" i="6"/>
  <c r="AE544" i="6"/>
  <c r="AC814" i="6"/>
  <c r="AC12" i="6"/>
  <c r="AD814" i="6"/>
  <c r="AE1756" i="6"/>
  <c r="AE1488" i="6"/>
  <c r="T277" i="6"/>
  <c r="S411" i="6"/>
  <c r="R1624" i="6"/>
  <c r="AB1624" i="6" s="1"/>
  <c r="H430" i="6"/>
  <c r="I429" i="6"/>
  <c r="AD1623" i="6"/>
  <c r="AC1623" i="6"/>
  <c r="I565" i="6"/>
  <c r="H566" i="6"/>
  <c r="I31" i="6"/>
  <c r="H32" i="6"/>
  <c r="Q1222" i="6"/>
  <c r="AA1221" i="6"/>
  <c r="Y1221" i="6"/>
  <c r="Z1221" i="6"/>
  <c r="W1221" i="6"/>
  <c r="V1222" i="6" s="1"/>
  <c r="T1757" i="6"/>
  <c r="AA1757" i="6" s="1"/>
  <c r="T545" i="6"/>
  <c r="W545" i="6" s="1"/>
  <c r="V546" i="6" s="1"/>
  <c r="T1087" i="6"/>
  <c r="AE1086" i="6"/>
  <c r="Y951" i="6"/>
  <c r="W951" i="6"/>
  <c r="V952" i="6" s="1"/>
  <c r="Z951" i="6"/>
  <c r="AA951" i="6"/>
  <c r="Q952" i="6"/>
  <c r="S13" i="6"/>
  <c r="AC1892" i="6"/>
  <c r="AD1892" i="6"/>
  <c r="S1893" i="6"/>
  <c r="AD680" i="6"/>
  <c r="AC680" i="6"/>
  <c r="T1489" i="6"/>
  <c r="H1106" i="6"/>
  <c r="I1105" i="6"/>
  <c r="AE410" i="6"/>
  <c r="S144" i="6"/>
  <c r="AC143" i="6"/>
  <c r="AD143" i="6"/>
  <c r="R681" i="6"/>
  <c r="AB681" i="6" s="1"/>
  <c r="S1354" i="6"/>
  <c r="Q1489" i="3"/>
  <c r="R1489" i="3" s="1"/>
  <c r="AB1489" i="3" s="1"/>
  <c r="Y1488" i="3"/>
  <c r="AA1488" i="3"/>
  <c r="W1488" i="3"/>
  <c r="V1489" i="3" s="1"/>
  <c r="Z1488" i="3"/>
  <c r="AE410" i="3"/>
  <c r="T411" i="3"/>
  <c r="AE544" i="3"/>
  <c r="AE679" i="3"/>
  <c r="AE1221" i="3"/>
  <c r="I1643" i="3"/>
  <c r="H1644" i="3"/>
  <c r="Y1757" i="3"/>
  <c r="S143" i="3"/>
  <c r="AE142" i="3"/>
  <c r="W1757" i="3"/>
  <c r="V1758" i="3" s="1"/>
  <c r="Q1758" i="3"/>
  <c r="R1758" i="3" s="1"/>
  <c r="AB1758" i="3" s="1"/>
  <c r="Z1757" i="3"/>
  <c r="T1354" i="3"/>
  <c r="AA1354" i="3" s="1"/>
  <c r="AE1353" i="3"/>
  <c r="AC950" i="3"/>
  <c r="S951" i="3"/>
  <c r="Y1222" i="3"/>
  <c r="Z1222" i="3"/>
  <c r="AA1222" i="3"/>
  <c r="W1222" i="3"/>
  <c r="V1223" i="3" s="1"/>
  <c r="Q1223" i="3"/>
  <c r="AC276" i="3"/>
  <c r="S1623" i="3"/>
  <c r="AE1622" i="3"/>
  <c r="AD276" i="3"/>
  <c r="AA1086" i="3"/>
  <c r="Y1086" i="3"/>
  <c r="Z1086" i="3"/>
  <c r="Q1087" i="3"/>
  <c r="W1086" i="3"/>
  <c r="V1087" i="3" s="1"/>
  <c r="T680" i="3"/>
  <c r="S277" i="3"/>
  <c r="Q814" i="3"/>
  <c r="Z813" i="3"/>
  <c r="AD813" i="3" s="1"/>
  <c r="W813" i="3"/>
  <c r="V814" i="3" s="1"/>
  <c r="AA813" i="3"/>
  <c r="I162" i="3"/>
  <c r="H163" i="3"/>
  <c r="T545" i="3"/>
  <c r="Z1893" i="3"/>
  <c r="AA1893" i="3"/>
  <c r="W1893" i="3"/>
  <c r="V1894" i="3" s="1"/>
  <c r="Y1893" i="3"/>
  <c r="Q1894" i="3"/>
  <c r="I1374" i="3"/>
  <c r="H1375" i="3"/>
  <c r="S13" i="3"/>
  <c r="AE12" i="3"/>
  <c r="I297" i="3"/>
  <c r="H298" i="3"/>
  <c r="I1241" i="3"/>
  <c r="H1242" i="3"/>
  <c r="H430" i="3"/>
  <c r="I429" i="3"/>
  <c r="Q279" i="13"/>
  <c r="W278" i="13"/>
  <c r="V279" i="13" s="1"/>
  <c r="Z278" i="13"/>
  <c r="AA278" i="13"/>
  <c r="Y278" i="13"/>
  <c r="AC11" i="13"/>
  <c r="AD11" i="13"/>
  <c r="AE409" i="13"/>
  <c r="S12" i="13"/>
  <c r="AE142" i="13"/>
  <c r="S143" i="13"/>
  <c r="T410" i="13"/>
  <c r="Y410" i="13" s="1"/>
  <c r="I162" i="13"/>
  <c r="O162" i="13" s="1"/>
  <c r="H163" i="13"/>
  <c r="I31" i="13"/>
  <c r="O31" i="13" s="1"/>
  <c r="H32" i="13"/>
  <c r="H297" i="13"/>
  <c r="I296" i="13"/>
  <c r="O296" i="13" s="1"/>
  <c r="I429" i="13"/>
  <c r="O429" i="13" s="1"/>
  <c r="H430" i="13"/>
  <c r="I1644" i="6"/>
  <c r="H1645" i="6"/>
  <c r="I162" i="11"/>
  <c r="H163" i="11"/>
  <c r="I836" i="9"/>
  <c r="H837" i="9"/>
  <c r="I565" i="9"/>
  <c r="H566" i="9"/>
  <c r="I973" i="6"/>
  <c r="H974" i="6"/>
  <c r="H1510" i="11"/>
  <c r="I1509" i="11"/>
  <c r="H700" i="9"/>
  <c r="I699" i="9"/>
  <c r="I298" i="6"/>
  <c r="H299" i="6"/>
  <c r="I1105" i="3"/>
  <c r="H1106" i="3"/>
  <c r="I32" i="9"/>
  <c r="H33" i="9"/>
  <c r="I1912" i="9"/>
  <c r="H1913" i="9"/>
  <c r="I1776" i="6"/>
  <c r="H1777" i="6"/>
  <c r="H1644" i="11"/>
  <c r="I1643" i="11"/>
  <c r="I701" i="6"/>
  <c r="H702" i="6"/>
  <c r="I1107" i="9"/>
  <c r="H1108" i="9"/>
  <c r="H1778" i="3"/>
  <c r="I1777" i="3"/>
  <c r="I1508" i="3"/>
  <c r="H1509" i="3"/>
  <c r="H1912" i="3"/>
  <c r="I1911" i="3"/>
  <c r="I162" i="6"/>
  <c r="H163" i="6"/>
  <c r="I1375" i="6"/>
  <c r="H1376" i="6"/>
  <c r="I702" i="11"/>
  <c r="H703" i="11"/>
  <c r="I429" i="11"/>
  <c r="H430" i="11"/>
  <c r="H1913" i="6"/>
  <c r="I1912" i="6"/>
  <c r="I835" i="3"/>
  <c r="H836" i="3"/>
  <c r="I971" i="3"/>
  <c r="H972" i="3"/>
  <c r="I32" i="3"/>
  <c r="H33" i="3"/>
  <c r="I1508" i="9"/>
  <c r="H1509" i="9"/>
  <c r="I833" i="6"/>
  <c r="H834" i="6"/>
  <c r="H432" i="9"/>
  <c r="I431" i="9"/>
  <c r="I700" i="3"/>
  <c r="H701" i="3"/>
  <c r="H32" i="11"/>
  <c r="I31" i="11"/>
  <c r="H1778" i="11"/>
  <c r="I1777" i="11"/>
  <c r="I566" i="3"/>
  <c r="H567" i="3"/>
  <c r="O1911" i="11" l="1"/>
  <c r="O1240" i="11"/>
  <c r="O1373" i="11"/>
  <c r="O296" i="11"/>
  <c r="O162" i="11"/>
  <c r="O31" i="11"/>
  <c r="O1105" i="11"/>
  <c r="O429" i="11"/>
  <c r="O1507" i="11"/>
  <c r="O970" i="11"/>
  <c r="O564" i="11"/>
  <c r="O1776" i="11"/>
  <c r="O1642" i="11"/>
  <c r="O699" i="11"/>
  <c r="O832" i="11"/>
  <c r="O1777" i="9"/>
  <c r="O1912" i="9"/>
  <c r="O971" i="9"/>
  <c r="O833" i="9"/>
  <c r="O1508" i="9"/>
  <c r="O1374" i="9"/>
  <c r="O1241" i="9"/>
  <c r="O700" i="9"/>
  <c r="O565" i="9"/>
  <c r="O1643" i="9"/>
  <c r="O1106" i="9"/>
  <c r="O430" i="9"/>
  <c r="O297" i="9"/>
  <c r="O163" i="9"/>
  <c r="O32" i="9"/>
  <c r="O1776" i="6"/>
  <c r="O1373" i="6"/>
  <c r="O1240" i="6"/>
  <c r="O970" i="6"/>
  <c r="O832" i="6"/>
  <c r="O699" i="6"/>
  <c r="O564" i="6"/>
  <c r="O1911" i="6"/>
  <c r="O1642" i="6"/>
  <c r="O1507" i="6"/>
  <c r="O1105" i="6"/>
  <c r="O31" i="6"/>
  <c r="O296" i="6"/>
  <c r="O429" i="6"/>
  <c r="O162" i="6"/>
  <c r="O1912" i="3"/>
  <c r="O1508" i="3"/>
  <c r="O1241" i="3"/>
  <c r="O1777" i="3"/>
  <c r="O1374" i="3"/>
  <c r="O1106" i="3"/>
  <c r="O700" i="3"/>
  <c r="O430" i="3"/>
  <c r="O971" i="3"/>
  <c r="O297" i="3"/>
  <c r="O1643" i="3"/>
  <c r="O565" i="3"/>
  <c r="O833" i="3"/>
  <c r="O163" i="3"/>
  <c r="O32" i="3"/>
  <c r="T1222" i="11"/>
  <c r="Y1222" i="11" s="1"/>
  <c r="AE1221" i="11"/>
  <c r="S1088" i="11"/>
  <c r="AC1087" i="11"/>
  <c r="AE1087" i="11" s="1"/>
  <c r="AC952" i="11"/>
  <c r="AD952" i="11"/>
  <c r="S953" i="11"/>
  <c r="AE1757" i="11"/>
  <c r="AE680" i="11"/>
  <c r="Q814" i="11"/>
  <c r="R814" i="11" s="1"/>
  <c r="AB814" i="11" s="1"/>
  <c r="T1758" i="11"/>
  <c r="Q1759" i="11" s="1"/>
  <c r="R1759" i="11" s="1"/>
  <c r="AB1759" i="11" s="1"/>
  <c r="Y813" i="11"/>
  <c r="AA813" i="11"/>
  <c r="Z813" i="11"/>
  <c r="W813" i="11"/>
  <c r="V814" i="11" s="1"/>
  <c r="AD545" i="11"/>
  <c r="S546" i="11"/>
  <c r="T681" i="11"/>
  <c r="Y681" i="11" s="1"/>
  <c r="AC545" i="11"/>
  <c r="AE12" i="11"/>
  <c r="S13" i="11"/>
  <c r="Z144" i="11"/>
  <c r="AD144" i="11" s="1"/>
  <c r="Q145" i="11"/>
  <c r="R145" i="11" s="1"/>
  <c r="AB145" i="11" s="1"/>
  <c r="AA144" i="11"/>
  <c r="W144" i="11"/>
  <c r="V145" i="11" s="1"/>
  <c r="AA277" i="11"/>
  <c r="Z1488" i="11"/>
  <c r="Q1489" i="11"/>
  <c r="R1489" i="11" s="1"/>
  <c r="AB1489" i="11" s="1"/>
  <c r="Y1488" i="11"/>
  <c r="AA1488" i="11"/>
  <c r="R1624" i="11"/>
  <c r="AC1623" i="11"/>
  <c r="Z277" i="11"/>
  <c r="Y277" i="11"/>
  <c r="Q278" i="11"/>
  <c r="R278" i="11" s="1"/>
  <c r="AB278" i="11" s="1"/>
  <c r="H834" i="11"/>
  <c r="I833" i="11"/>
  <c r="I1241" i="11"/>
  <c r="H1242" i="11"/>
  <c r="T1893" i="11"/>
  <c r="Q1894" i="11" s="1"/>
  <c r="I1374" i="11"/>
  <c r="H1375" i="11"/>
  <c r="Q1356" i="11"/>
  <c r="R1356" i="11" s="1"/>
  <c r="AB1356" i="11" s="1"/>
  <c r="Y1355" i="11"/>
  <c r="W1355" i="11"/>
  <c r="V1356" i="11" s="1"/>
  <c r="AA1355" i="11"/>
  <c r="Z1355" i="11"/>
  <c r="I567" i="11"/>
  <c r="H568" i="11"/>
  <c r="W411" i="11"/>
  <c r="V412" i="11" s="1"/>
  <c r="I971" i="11"/>
  <c r="H972" i="11"/>
  <c r="AA411" i="11"/>
  <c r="I299" i="11"/>
  <c r="H300" i="11"/>
  <c r="H1914" i="11"/>
  <c r="I1913" i="11"/>
  <c r="I1106" i="11"/>
  <c r="H1107" i="11"/>
  <c r="Q412" i="11"/>
  <c r="R412" i="11" s="1"/>
  <c r="AB412" i="11" s="1"/>
  <c r="Z411" i="11"/>
  <c r="AD411" i="11" s="1"/>
  <c r="Q1489" i="9"/>
  <c r="R1489" i="9" s="1"/>
  <c r="AB1489" i="9" s="1"/>
  <c r="Y1488" i="9"/>
  <c r="AD1488" i="9" s="1"/>
  <c r="W1488" i="9"/>
  <c r="V1489" i="9" s="1"/>
  <c r="AA1488" i="9"/>
  <c r="AD12" i="9"/>
  <c r="AC12" i="9"/>
  <c r="S13" i="9"/>
  <c r="AD1623" i="9"/>
  <c r="S1624" i="9"/>
  <c r="AC1623" i="9"/>
  <c r="Z1221" i="9"/>
  <c r="AE1353" i="9"/>
  <c r="W1221" i="9"/>
  <c r="V1222" i="9" s="1"/>
  <c r="Y1221" i="9"/>
  <c r="Q1222" i="9"/>
  <c r="R1222" i="9" s="1"/>
  <c r="AB1222" i="9" s="1"/>
  <c r="H165" i="9"/>
  <c r="I164" i="9"/>
  <c r="T1893" i="9"/>
  <c r="Y1893" i="9" s="1"/>
  <c r="AD1757" i="9"/>
  <c r="AD545" i="9"/>
  <c r="AC1757" i="9"/>
  <c r="AE1892" i="9"/>
  <c r="AC545" i="9"/>
  <c r="AD278" i="9"/>
  <c r="AC278" i="9"/>
  <c r="R279" i="9"/>
  <c r="AB279" i="9" s="1"/>
  <c r="AD1086" i="9"/>
  <c r="AB1758" i="9"/>
  <c r="AD143" i="9"/>
  <c r="S1758" i="9"/>
  <c r="AC143" i="9"/>
  <c r="AA951" i="9"/>
  <c r="AC1086" i="9"/>
  <c r="S680" i="9"/>
  <c r="AC813" i="9"/>
  <c r="T1354" i="9"/>
  <c r="W951" i="9"/>
  <c r="V952" i="9" s="1"/>
  <c r="Z951" i="9"/>
  <c r="Y951" i="9"/>
  <c r="S144" i="9"/>
  <c r="S814" i="9"/>
  <c r="H972" i="9"/>
  <c r="I971" i="9"/>
  <c r="S546" i="9"/>
  <c r="I1241" i="9"/>
  <c r="H1242" i="9"/>
  <c r="AE679" i="9"/>
  <c r="S1087" i="9"/>
  <c r="I298" i="9"/>
  <c r="H299" i="9"/>
  <c r="I1777" i="9"/>
  <c r="H1778" i="9"/>
  <c r="I1644" i="9"/>
  <c r="H1645" i="9"/>
  <c r="H1375" i="9"/>
  <c r="I1374" i="9"/>
  <c r="Q412" i="9"/>
  <c r="W411" i="9"/>
  <c r="V412" i="9" s="1"/>
  <c r="Y411" i="9"/>
  <c r="Z411" i="9"/>
  <c r="AA411" i="9"/>
  <c r="R952" i="9"/>
  <c r="AB952" i="9" s="1"/>
  <c r="Q816" i="6"/>
  <c r="R816" i="6" s="1"/>
  <c r="AB816" i="6" s="1"/>
  <c r="W815" i="6"/>
  <c r="V816" i="6" s="1"/>
  <c r="Y815" i="6"/>
  <c r="Z815" i="6"/>
  <c r="I1241" i="6"/>
  <c r="H1242" i="6"/>
  <c r="AE12" i="6"/>
  <c r="S681" i="6"/>
  <c r="H1509" i="6"/>
  <c r="I1508" i="6"/>
  <c r="AE814" i="6"/>
  <c r="AA277" i="6"/>
  <c r="Z277" i="6"/>
  <c r="Z545" i="6"/>
  <c r="Y545" i="6"/>
  <c r="Q1758" i="6"/>
  <c r="R1758" i="6" s="1"/>
  <c r="AB1758" i="6" s="1"/>
  <c r="Z1757" i="6"/>
  <c r="W1757" i="6"/>
  <c r="V1758" i="6" s="1"/>
  <c r="Q278" i="6"/>
  <c r="R278" i="6" s="1"/>
  <c r="AB278" i="6" s="1"/>
  <c r="W277" i="6"/>
  <c r="V278" i="6" s="1"/>
  <c r="Y277" i="6"/>
  <c r="Q546" i="6"/>
  <c r="R546" i="6" s="1"/>
  <c r="AB546" i="6" s="1"/>
  <c r="Y1757" i="6"/>
  <c r="T411" i="6"/>
  <c r="AA411" i="6" s="1"/>
  <c r="S1624" i="6"/>
  <c r="AE1892" i="6"/>
  <c r="I430" i="6"/>
  <c r="H431" i="6"/>
  <c r="I566" i="6"/>
  <c r="H567" i="6"/>
  <c r="AE1623" i="6"/>
  <c r="AD1221" i="6"/>
  <c r="AC1221" i="6"/>
  <c r="R1222" i="6"/>
  <c r="AB1222" i="6" s="1"/>
  <c r="T13" i="6"/>
  <c r="Z13" i="6" s="1"/>
  <c r="H33" i="6"/>
  <c r="I32" i="6"/>
  <c r="AA545" i="6"/>
  <c r="Q1088" i="6"/>
  <c r="R1088" i="6" s="1"/>
  <c r="AB1088" i="6" s="1"/>
  <c r="Z1087" i="6"/>
  <c r="AA1087" i="6"/>
  <c r="W1087" i="6"/>
  <c r="V1088" i="6" s="1"/>
  <c r="Y1087" i="6"/>
  <c r="AE143" i="6"/>
  <c r="AC951" i="6"/>
  <c r="AD951" i="6"/>
  <c r="R952" i="6"/>
  <c r="AB952" i="6" s="1"/>
  <c r="T144" i="6"/>
  <c r="AE680" i="6"/>
  <c r="I1106" i="6"/>
  <c r="H1107" i="6"/>
  <c r="T1354" i="6"/>
  <c r="Q1490" i="6"/>
  <c r="W1489" i="6"/>
  <c r="V1490" i="6" s="1"/>
  <c r="Y1489" i="6"/>
  <c r="AA1489" i="6"/>
  <c r="Z1489" i="6"/>
  <c r="T1893" i="6"/>
  <c r="S1489" i="3"/>
  <c r="AD1488" i="3"/>
  <c r="AC1488" i="3"/>
  <c r="W411" i="3"/>
  <c r="V412" i="3" s="1"/>
  <c r="Z411" i="3"/>
  <c r="Q412" i="3"/>
  <c r="R412" i="3" s="1"/>
  <c r="AB412" i="3" s="1"/>
  <c r="AA411" i="3"/>
  <c r="Y411" i="3"/>
  <c r="AD1757" i="3"/>
  <c r="I1644" i="3"/>
  <c r="H1645" i="3"/>
  <c r="AE276" i="3"/>
  <c r="W1354" i="3"/>
  <c r="V1355" i="3" s="1"/>
  <c r="AC1757" i="3"/>
  <c r="T143" i="3"/>
  <c r="Q144" i="3" s="1"/>
  <c r="AE950" i="3"/>
  <c r="Y1354" i="3"/>
  <c r="Z1354" i="3"/>
  <c r="Q1355" i="3"/>
  <c r="R1355" i="3" s="1"/>
  <c r="AB1355" i="3" s="1"/>
  <c r="AC1222" i="3"/>
  <c r="AD1222" i="3"/>
  <c r="T951" i="3"/>
  <c r="R1223" i="3"/>
  <c r="AB1223" i="3" s="1"/>
  <c r="T1623" i="3"/>
  <c r="AA1623" i="3" s="1"/>
  <c r="T277" i="3"/>
  <c r="R1087" i="3"/>
  <c r="AB1087" i="3" s="1"/>
  <c r="AC1086" i="3"/>
  <c r="AD1086" i="3"/>
  <c r="Z680" i="3"/>
  <c r="Y680" i="3"/>
  <c r="AA680" i="3"/>
  <c r="Q681" i="3"/>
  <c r="R681" i="3" s="1"/>
  <c r="S681" i="3" s="1"/>
  <c r="W680" i="3"/>
  <c r="V681" i="3" s="1"/>
  <c r="R814" i="3"/>
  <c r="AB814" i="3" s="1"/>
  <c r="AC813" i="3"/>
  <c r="S1758" i="3"/>
  <c r="I163" i="3"/>
  <c r="H164" i="3"/>
  <c r="Y545" i="3"/>
  <c r="Z545" i="3"/>
  <c r="Q546" i="3"/>
  <c r="AA545" i="3"/>
  <c r="W545" i="3"/>
  <c r="V546" i="3" s="1"/>
  <c r="I1242" i="3"/>
  <c r="H1243" i="3"/>
  <c r="H431" i="3"/>
  <c r="I430" i="3"/>
  <c r="T13" i="3"/>
  <c r="I298" i="3"/>
  <c r="H299" i="3"/>
  <c r="AC1893" i="3"/>
  <c r="AD1893" i="3"/>
  <c r="R1894" i="3"/>
  <c r="AB1894" i="3" s="1"/>
  <c r="H1376" i="3"/>
  <c r="I1375" i="3"/>
  <c r="AD278" i="13"/>
  <c r="AC278" i="13"/>
  <c r="R279" i="13"/>
  <c r="AB279" i="13" s="1"/>
  <c r="AE11" i="13"/>
  <c r="T12" i="13"/>
  <c r="Q13" i="13" s="1"/>
  <c r="T143" i="13"/>
  <c r="Q144" i="13" s="1"/>
  <c r="AA410" i="13"/>
  <c r="Q411" i="13"/>
  <c r="R411" i="13" s="1"/>
  <c r="AB411" i="13" s="1"/>
  <c r="Z410" i="13"/>
  <c r="AD410" i="13" s="1"/>
  <c r="W410" i="13"/>
  <c r="V411" i="13" s="1"/>
  <c r="I297" i="13"/>
  <c r="O297" i="13" s="1"/>
  <c r="H298" i="13"/>
  <c r="I32" i="13"/>
  <c r="O32" i="13" s="1"/>
  <c r="H33" i="13"/>
  <c r="I163" i="13"/>
  <c r="O163" i="13" s="1"/>
  <c r="H164" i="13"/>
  <c r="I430" i="13"/>
  <c r="O430" i="13" s="1"/>
  <c r="H431" i="13"/>
  <c r="I432" i="9"/>
  <c r="H433" i="9"/>
  <c r="I836" i="3"/>
  <c r="H837" i="3"/>
  <c r="H164" i="6"/>
  <c r="I163" i="6"/>
  <c r="I1644" i="11"/>
  <c r="H1645" i="11"/>
  <c r="I972" i="3"/>
  <c r="H973" i="3"/>
  <c r="H1914" i="6"/>
  <c r="I1913" i="6"/>
  <c r="H1913" i="3"/>
  <c r="I1912" i="3"/>
  <c r="H34" i="9"/>
  <c r="I33" i="9"/>
  <c r="H701" i="9"/>
  <c r="I700" i="9"/>
  <c r="I1510" i="11"/>
  <c r="H1511" i="11"/>
  <c r="I701" i="3"/>
  <c r="H702" i="3"/>
  <c r="I1509" i="9"/>
  <c r="H1510" i="9"/>
  <c r="H431" i="11"/>
  <c r="I430" i="11"/>
  <c r="I1509" i="3"/>
  <c r="H1510" i="3"/>
  <c r="I1108" i="9"/>
  <c r="H1109" i="9"/>
  <c r="I702" i="6"/>
  <c r="H703" i="6"/>
  <c r="I974" i="6"/>
  <c r="H975" i="6"/>
  <c r="I567" i="3"/>
  <c r="H568" i="3"/>
  <c r="I163" i="11"/>
  <c r="H164" i="11"/>
  <c r="I1645" i="6"/>
  <c r="H1646" i="6"/>
  <c r="I566" i="9"/>
  <c r="H567" i="9"/>
  <c r="I703" i="11"/>
  <c r="H704" i="11"/>
  <c r="H1779" i="3"/>
  <c r="I1778" i="3"/>
  <c r="I299" i="6"/>
  <c r="H300" i="6"/>
  <c r="I1778" i="11"/>
  <c r="H1779" i="11"/>
  <c r="I834" i="6"/>
  <c r="H835" i="6"/>
  <c r="I32" i="11"/>
  <c r="H33" i="11"/>
  <c r="I33" i="3"/>
  <c r="H34" i="3"/>
  <c r="I1376" i="6"/>
  <c r="H1377" i="6"/>
  <c r="I1913" i="9"/>
  <c r="H1914" i="9"/>
  <c r="H1107" i="3"/>
  <c r="I1106" i="3"/>
  <c r="I1777" i="6"/>
  <c r="H1778" i="6"/>
  <c r="H838" i="9"/>
  <c r="I837" i="9"/>
  <c r="O1777" i="11" l="1"/>
  <c r="O1241" i="11"/>
  <c r="O1106" i="11"/>
  <c r="O971" i="11"/>
  <c r="O833" i="11"/>
  <c r="O1643" i="11"/>
  <c r="O1912" i="11"/>
  <c r="O297" i="11"/>
  <c r="O430" i="11"/>
  <c r="O1374" i="11"/>
  <c r="O700" i="11"/>
  <c r="O565" i="11"/>
  <c r="O163" i="11"/>
  <c r="O32" i="11"/>
  <c r="O1508" i="11"/>
  <c r="O1913" i="9"/>
  <c r="O1375" i="9"/>
  <c r="O972" i="9"/>
  <c r="O834" i="9"/>
  <c r="O1107" i="9"/>
  <c r="O1644" i="9"/>
  <c r="O1242" i="9"/>
  <c r="O701" i="9"/>
  <c r="O1509" i="9"/>
  <c r="O566" i="9"/>
  <c r="O431" i="9"/>
  <c r="O164" i="9"/>
  <c r="O1778" i="9"/>
  <c r="O33" i="9"/>
  <c r="O298" i="9"/>
  <c r="O1912" i="6"/>
  <c r="O1374" i="6"/>
  <c r="O833" i="6"/>
  <c r="O971" i="6"/>
  <c r="O700" i="6"/>
  <c r="O430" i="6"/>
  <c r="O297" i="6"/>
  <c r="O163" i="6"/>
  <c r="O32" i="6"/>
  <c r="O1777" i="6"/>
  <c r="O1508" i="6"/>
  <c r="O565" i="6"/>
  <c r="O1241" i="6"/>
  <c r="O1106" i="6"/>
  <c r="O1643" i="6"/>
  <c r="O1913" i="3"/>
  <c r="O1778" i="3"/>
  <c r="O1644" i="3"/>
  <c r="O1509" i="3"/>
  <c r="O1375" i="3"/>
  <c r="O1107" i="3"/>
  <c r="O834" i="3"/>
  <c r="O701" i="3"/>
  <c r="O1242" i="3"/>
  <c r="O431" i="3"/>
  <c r="O972" i="3"/>
  <c r="O298" i="3"/>
  <c r="O566" i="3"/>
  <c r="O164" i="3"/>
  <c r="O33" i="3"/>
  <c r="Z1222" i="11"/>
  <c r="AD1222" i="11" s="1"/>
  <c r="W1222" i="11"/>
  <c r="V1223" i="11" s="1"/>
  <c r="AA1222" i="11"/>
  <c r="Q1223" i="11"/>
  <c r="R1223" i="11" s="1"/>
  <c r="AB1223" i="11" s="1"/>
  <c r="T1088" i="11"/>
  <c r="W1088" i="11" s="1"/>
  <c r="V1089" i="11" s="1"/>
  <c r="T953" i="11"/>
  <c r="Y953" i="11" s="1"/>
  <c r="AE952" i="11"/>
  <c r="AD813" i="11"/>
  <c r="Z1758" i="11"/>
  <c r="AA1758" i="11"/>
  <c r="S814" i="11"/>
  <c r="AC813" i="11"/>
  <c r="W1758" i="11"/>
  <c r="V1759" i="11" s="1"/>
  <c r="Y1758" i="11"/>
  <c r="AE545" i="11"/>
  <c r="Q682" i="11"/>
  <c r="R682" i="11" s="1"/>
  <c r="AB682" i="11" s="1"/>
  <c r="T546" i="11"/>
  <c r="Q547" i="11" s="1"/>
  <c r="R547" i="11" s="1"/>
  <c r="AB547" i="11" s="1"/>
  <c r="AA681" i="11"/>
  <c r="Z681" i="11"/>
  <c r="AD681" i="11" s="1"/>
  <c r="W681" i="11"/>
  <c r="V682" i="11" s="1"/>
  <c r="AC144" i="11"/>
  <c r="S1759" i="11"/>
  <c r="T13" i="11"/>
  <c r="S145" i="11"/>
  <c r="AE1623" i="11"/>
  <c r="AC1488" i="11"/>
  <c r="AA1893" i="11"/>
  <c r="Y1893" i="11"/>
  <c r="W1893" i="11"/>
  <c r="V1894" i="11" s="1"/>
  <c r="AC277" i="11"/>
  <c r="AD1488" i="11"/>
  <c r="AB1624" i="11"/>
  <c r="AD277" i="11"/>
  <c r="S1624" i="11"/>
  <c r="AC411" i="11"/>
  <c r="I834" i="11"/>
  <c r="H835" i="11"/>
  <c r="S1356" i="11"/>
  <c r="S278" i="11"/>
  <c r="Z1893" i="11"/>
  <c r="H569" i="11"/>
  <c r="I568" i="11"/>
  <c r="H1376" i="11"/>
  <c r="I1375" i="11"/>
  <c r="AC1355" i="11"/>
  <c r="AD1355" i="11"/>
  <c r="I1242" i="11"/>
  <c r="H1243" i="11"/>
  <c r="H1915" i="11"/>
  <c r="I1914" i="11"/>
  <c r="H301" i="11"/>
  <c r="I300" i="11"/>
  <c r="I1107" i="11"/>
  <c r="H1108" i="11"/>
  <c r="I972" i="11"/>
  <c r="H973" i="11"/>
  <c r="S1489" i="11"/>
  <c r="R1894" i="11"/>
  <c r="AB1894" i="11" s="1"/>
  <c r="AC1488" i="9"/>
  <c r="AE1488" i="9" s="1"/>
  <c r="S1489" i="9"/>
  <c r="AE12" i="9"/>
  <c r="T13" i="9"/>
  <c r="Y13" i="9" s="1"/>
  <c r="T1624" i="9"/>
  <c r="AA1624" i="9" s="1"/>
  <c r="AE1623" i="9"/>
  <c r="AD1221" i="9"/>
  <c r="S1222" i="9"/>
  <c r="AC1221" i="9"/>
  <c r="Z1893" i="9"/>
  <c r="AD1893" i="9" s="1"/>
  <c r="Q1894" i="9"/>
  <c r="R1894" i="9" s="1"/>
  <c r="AB1894" i="9" s="1"/>
  <c r="AA1893" i="9"/>
  <c r="W1893" i="9"/>
  <c r="V1894" i="9" s="1"/>
  <c r="H166" i="9"/>
  <c r="I165" i="9"/>
  <c r="AE545" i="9"/>
  <c r="AE1757" i="9"/>
  <c r="S279" i="9"/>
  <c r="AE278" i="9"/>
  <c r="AE1086" i="9"/>
  <c r="AE143" i="9"/>
  <c r="T680" i="9"/>
  <c r="Z680" i="9" s="1"/>
  <c r="T1758" i="9"/>
  <c r="AC951" i="9"/>
  <c r="AA1354" i="9"/>
  <c r="Q1355" i="9"/>
  <c r="Z1354" i="9"/>
  <c r="W1354" i="9"/>
  <c r="V1355" i="9" s="1"/>
  <c r="Y1354" i="9"/>
  <c r="AE813" i="9"/>
  <c r="AD951" i="9"/>
  <c r="T144" i="9"/>
  <c r="I972" i="9"/>
  <c r="H973" i="9"/>
  <c r="T546" i="9"/>
  <c r="Q547" i="9" s="1"/>
  <c r="T814" i="9"/>
  <c r="I299" i="9"/>
  <c r="H300" i="9"/>
  <c r="T1087" i="9"/>
  <c r="H1243" i="9"/>
  <c r="I1242" i="9"/>
  <c r="I1375" i="9"/>
  <c r="H1376" i="9"/>
  <c r="H1646" i="9"/>
  <c r="I1645" i="9"/>
  <c r="R412" i="9"/>
  <c r="AB412" i="9" s="1"/>
  <c r="I1778" i="9"/>
  <c r="H1779" i="9"/>
  <c r="S952" i="9"/>
  <c r="AC411" i="9"/>
  <c r="AD411" i="9"/>
  <c r="AC815" i="6"/>
  <c r="AD815" i="6"/>
  <c r="AC277" i="6"/>
  <c r="I1242" i="6"/>
  <c r="H1243" i="6"/>
  <c r="T681" i="6"/>
  <c r="AD277" i="6"/>
  <c r="AD545" i="6"/>
  <c r="H1510" i="6"/>
  <c r="I1509" i="6"/>
  <c r="AC545" i="6"/>
  <c r="W411" i="6"/>
  <c r="V412" i="6" s="1"/>
  <c r="S278" i="6"/>
  <c r="T278" i="6" s="1"/>
  <c r="AC1757" i="6"/>
  <c r="Y411" i="6"/>
  <c r="Q412" i="6"/>
  <c r="R412" i="6" s="1"/>
  <c r="AB412" i="6" s="1"/>
  <c r="Z411" i="6"/>
  <c r="AD1757" i="6"/>
  <c r="Q14" i="6"/>
  <c r="R14" i="6" s="1"/>
  <c r="AB14" i="6" s="1"/>
  <c r="T1624" i="6"/>
  <c r="AA1624" i="6" s="1"/>
  <c r="S952" i="6"/>
  <c r="S1222" i="6"/>
  <c r="I567" i="6"/>
  <c r="H568" i="6"/>
  <c r="I431" i="6"/>
  <c r="H432" i="6"/>
  <c r="W13" i="6"/>
  <c r="V14" i="6" s="1"/>
  <c r="Y13" i="6"/>
  <c r="AA13" i="6"/>
  <c r="AE1221" i="6"/>
  <c r="H34" i="6"/>
  <c r="I33" i="6"/>
  <c r="S1758" i="6"/>
  <c r="AC1087" i="6"/>
  <c r="AD1087" i="6"/>
  <c r="S1088" i="6"/>
  <c r="AE951" i="6"/>
  <c r="Y1893" i="6"/>
  <c r="AA1893" i="6"/>
  <c r="W1893" i="6"/>
  <c r="V1894" i="6" s="1"/>
  <c r="Q1894" i="6"/>
  <c r="Z1893" i="6"/>
  <c r="Q145" i="6"/>
  <c r="R145" i="6" s="1"/>
  <c r="AB145" i="6" s="1"/>
  <c r="Z144" i="6"/>
  <c r="W144" i="6"/>
  <c r="V145" i="6" s="1"/>
  <c r="Y144" i="6"/>
  <c r="AA144" i="6"/>
  <c r="S546" i="6"/>
  <c r="AC1489" i="6"/>
  <c r="AD1489" i="6"/>
  <c r="I1107" i="6"/>
  <c r="H1108" i="6"/>
  <c r="S816" i="6"/>
  <c r="R1490" i="6"/>
  <c r="AB1490" i="6" s="1"/>
  <c r="W1354" i="6"/>
  <c r="V1355" i="6" s="1"/>
  <c r="Z1354" i="6"/>
  <c r="AA1354" i="6"/>
  <c r="Y1354" i="6"/>
  <c r="Q1355" i="6"/>
  <c r="T1489" i="3"/>
  <c r="AE1488" i="3"/>
  <c r="AD411" i="3"/>
  <c r="S412" i="3"/>
  <c r="AC411" i="3"/>
  <c r="AE1757" i="3"/>
  <c r="Z951" i="3"/>
  <c r="Z143" i="3"/>
  <c r="I1645" i="3"/>
  <c r="H1646" i="3"/>
  <c r="W143" i="3"/>
  <c r="V144" i="3" s="1"/>
  <c r="AA143" i="3"/>
  <c r="S1087" i="3"/>
  <c r="Z1623" i="3"/>
  <c r="S1355" i="3"/>
  <c r="Q1624" i="3"/>
  <c r="R1624" i="3" s="1"/>
  <c r="AB1624" i="3" s="1"/>
  <c r="Y143" i="3"/>
  <c r="AC1354" i="3"/>
  <c r="Y951" i="3"/>
  <c r="Y277" i="3"/>
  <c r="Q952" i="3"/>
  <c r="R952" i="3" s="1"/>
  <c r="AB952" i="3" s="1"/>
  <c r="AE1222" i="3"/>
  <c r="AA951" i="3"/>
  <c r="Y1623" i="3"/>
  <c r="W1623" i="3"/>
  <c r="V1624" i="3" s="1"/>
  <c r="R144" i="3"/>
  <c r="S144" i="3" s="1"/>
  <c r="AD1354" i="3"/>
  <c r="W951" i="3"/>
  <c r="V952" i="3" s="1"/>
  <c r="Q278" i="3"/>
  <c r="R278" i="3" s="1"/>
  <c r="AB278" i="3" s="1"/>
  <c r="AA277" i="3"/>
  <c r="S1223" i="3"/>
  <c r="Z277" i="3"/>
  <c r="W277" i="3"/>
  <c r="V278" i="3" s="1"/>
  <c r="AE1086" i="3"/>
  <c r="S814" i="3"/>
  <c r="T681" i="3"/>
  <c r="Y681" i="3" s="1"/>
  <c r="AB681" i="3"/>
  <c r="AE813" i="3"/>
  <c r="AC680" i="3"/>
  <c r="AD680" i="3"/>
  <c r="AD545" i="3"/>
  <c r="T1758" i="3"/>
  <c r="AC545" i="3"/>
  <c r="R546" i="3"/>
  <c r="AB546" i="3" s="1"/>
  <c r="H165" i="3"/>
  <c r="I164" i="3"/>
  <c r="I1376" i="3"/>
  <c r="H1377" i="3"/>
  <c r="S1894" i="3"/>
  <c r="I1243" i="3"/>
  <c r="H1244" i="3"/>
  <c r="AA13" i="3"/>
  <c r="W13" i="3"/>
  <c r="V14" i="3" s="1"/>
  <c r="Q14" i="3"/>
  <c r="Z13" i="3"/>
  <c r="Y13" i="3"/>
  <c r="AE1893" i="3"/>
  <c r="H300" i="3"/>
  <c r="I299" i="3"/>
  <c r="I431" i="3"/>
  <c r="H432" i="3"/>
  <c r="S279" i="13"/>
  <c r="AE278" i="13"/>
  <c r="AA12" i="13"/>
  <c r="W12" i="13"/>
  <c r="V13" i="13" s="1"/>
  <c r="Y12" i="13"/>
  <c r="Z12" i="13"/>
  <c r="AC410" i="13"/>
  <c r="AE410" i="13" s="1"/>
  <c r="W143" i="13"/>
  <c r="V144" i="13" s="1"/>
  <c r="AA143" i="13"/>
  <c r="Z143" i="13"/>
  <c r="Y143" i="13"/>
  <c r="R144" i="13"/>
  <c r="AB144" i="13" s="1"/>
  <c r="R13" i="13"/>
  <c r="AB13" i="13" s="1"/>
  <c r="S411" i="13"/>
  <c r="I33" i="13"/>
  <c r="O33" i="13" s="1"/>
  <c r="H34" i="13"/>
  <c r="I164" i="13"/>
  <c r="O164" i="13" s="1"/>
  <c r="H165" i="13"/>
  <c r="I298" i="13"/>
  <c r="O298" i="13" s="1"/>
  <c r="H299" i="13"/>
  <c r="I431" i="13"/>
  <c r="O431" i="13" s="1"/>
  <c r="H432" i="13"/>
  <c r="I1913" i="3"/>
  <c r="H1914" i="3"/>
  <c r="I701" i="9"/>
  <c r="H702" i="9"/>
  <c r="I703" i="6"/>
  <c r="H704" i="6"/>
  <c r="I1645" i="11"/>
  <c r="H1646" i="11"/>
  <c r="I433" i="9"/>
  <c r="H434" i="9"/>
  <c r="I568" i="3"/>
  <c r="H569" i="3"/>
  <c r="H1511" i="3"/>
  <c r="I1510" i="3"/>
  <c r="I34" i="9"/>
  <c r="H35" i="9"/>
  <c r="H838" i="3"/>
  <c r="I837" i="3"/>
  <c r="I1107" i="3"/>
  <c r="H1108" i="3"/>
  <c r="H568" i="9"/>
  <c r="I567" i="9"/>
  <c r="I702" i="3"/>
  <c r="H703" i="3"/>
  <c r="I1914" i="6"/>
  <c r="H1915" i="6"/>
  <c r="I164" i="6"/>
  <c r="H165" i="6"/>
  <c r="I1377" i="6"/>
  <c r="H1378" i="6"/>
  <c r="I33" i="11"/>
  <c r="H34" i="11"/>
  <c r="I1778" i="6"/>
  <c r="H1779" i="6"/>
  <c r="S412" i="11"/>
  <c r="I1511" i="11"/>
  <c r="H1512" i="11"/>
  <c r="H839" i="9"/>
  <c r="I838" i="9"/>
  <c r="I704" i="11"/>
  <c r="H705" i="11"/>
  <c r="H1915" i="9"/>
  <c r="I1914" i="9"/>
  <c r="H35" i="3"/>
  <c r="I34" i="3"/>
  <c r="I835" i="6"/>
  <c r="H836" i="6"/>
  <c r="I1646" i="6"/>
  <c r="H1647" i="6"/>
  <c r="I1109" i="9"/>
  <c r="H1110" i="9"/>
  <c r="H432" i="11"/>
  <c r="I431" i="11"/>
  <c r="I973" i="3"/>
  <c r="H974" i="3"/>
  <c r="I1779" i="3"/>
  <c r="H1780" i="3"/>
  <c r="I300" i="6"/>
  <c r="H301" i="6"/>
  <c r="I1779" i="11"/>
  <c r="H1780" i="11"/>
  <c r="I164" i="11"/>
  <c r="H165" i="11"/>
  <c r="H976" i="6"/>
  <c r="I975" i="6"/>
  <c r="H1511" i="9"/>
  <c r="I1510" i="9"/>
  <c r="O1778" i="11" l="1"/>
  <c r="O1913" i="11"/>
  <c r="O1107" i="11"/>
  <c r="O972" i="11"/>
  <c r="O834" i="11"/>
  <c r="O701" i="11"/>
  <c r="O566" i="11"/>
  <c r="O431" i="11"/>
  <c r="O1644" i="11"/>
  <c r="O1509" i="11"/>
  <c r="O1242" i="11"/>
  <c r="O298" i="11"/>
  <c r="O164" i="11"/>
  <c r="O33" i="11"/>
  <c r="O1375" i="11"/>
  <c r="O1914" i="9"/>
  <c r="O1779" i="9"/>
  <c r="O1645" i="9"/>
  <c r="O1510" i="9"/>
  <c r="O1376" i="9"/>
  <c r="O1243" i="9"/>
  <c r="O1108" i="9"/>
  <c r="O973" i="9"/>
  <c r="O567" i="9"/>
  <c r="O702" i="9"/>
  <c r="O835" i="9"/>
  <c r="O432" i="9"/>
  <c r="O165" i="9"/>
  <c r="O299" i="9"/>
  <c r="O34" i="9"/>
  <c r="O1644" i="6"/>
  <c r="O1778" i="6"/>
  <c r="O1242" i="6"/>
  <c r="O972" i="6"/>
  <c r="O834" i="6"/>
  <c r="O1375" i="6"/>
  <c r="O1107" i="6"/>
  <c r="O1509" i="6"/>
  <c r="O566" i="6"/>
  <c r="O1913" i="6"/>
  <c r="O164" i="6"/>
  <c r="O298" i="6"/>
  <c r="O701" i="6"/>
  <c r="O431" i="6"/>
  <c r="O33" i="6"/>
  <c r="O1914" i="3"/>
  <c r="O1779" i="3"/>
  <c r="O1510" i="3"/>
  <c r="O1108" i="3"/>
  <c r="O1376" i="3"/>
  <c r="O1645" i="3"/>
  <c r="O1243" i="3"/>
  <c r="O432" i="3"/>
  <c r="O973" i="3"/>
  <c r="O567" i="3"/>
  <c r="O835" i="3"/>
  <c r="O299" i="3"/>
  <c r="O702" i="3"/>
  <c r="O165" i="3"/>
  <c r="O34" i="3"/>
  <c r="AC1222" i="11"/>
  <c r="AE1222" i="11" s="1"/>
  <c r="S1223" i="11"/>
  <c r="Z1088" i="11"/>
  <c r="Y1088" i="11"/>
  <c r="AA1088" i="11"/>
  <c r="Q1089" i="11"/>
  <c r="R1089" i="11" s="1"/>
  <c r="AB1089" i="11" s="1"/>
  <c r="W953" i="11"/>
  <c r="V954" i="11" s="1"/>
  <c r="Q954" i="11"/>
  <c r="R954" i="11" s="1"/>
  <c r="AB954" i="11" s="1"/>
  <c r="AA953" i="11"/>
  <c r="Z953" i="11"/>
  <c r="AD953" i="11" s="1"/>
  <c r="AE813" i="11"/>
  <c r="AD1758" i="11"/>
  <c r="AC1758" i="11"/>
  <c r="T814" i="11"/>
  <c r="Y546" i="11"/>
  <c r="S682" i="11"/>
  <c r="S547" i="11"/>
  <c r="Z546" i="11"/>
  <c r="W546" i="11"/>
  <c r="V547" i="11" s="1"/>
  <c r="AA546" i="11"/>
  <c r="AC681" i="11"/>
  <c r="AE144" i="11"/>
  <c r="T145" i="11"/>
  <c r="Q146" i="11" s="1"/>
  <c r="R146" i="11" s="1"/>
  <c r="AB146" i="11" s="1"/>
  <c r="AE277" i="11"/>
  <c r="T1759" i="11"/>
  <c r="W1759" i="11" s="1"/>
  <c r="V1760" i="11" s="1"/>
  <c r="AE1488" i="11"/>
  <c r="W13" i="11"/>
  <c r="V14" i="11" s="1"/>
  <c r="Y13" i="11"/>
  <c r="Z13" i="11"/>
  <c r="Q14" i="11"/>
  <c r="AA13" i="11"/>
  <c r="AE411" i="11"/>
  <c r="AC1893" i="11"/>
  <c r="T1624" i="11"/>
  <c r="AD1893" i="11"/>
  <c r="T1356" i="11"/>
  <c r="Q1357" i="11" s="1"/>
  <c r="AE1355" i="11"/>
  <c r="T278" i="11"/>
  <c r="W278" i="11" s="1"/>
  <c r="V279" i="11" s="1"/>
  <c r="H836" i="11"/>
  <c r="I835" i="11"/>
  <c r="I1376" i="11"/>
  <c r="H1377" i="11"/>
  <c r="H570" i="11"/>
  <c r="I569" i="11"/>
  <c r="H1244" i="11"/>
  <c r="I1243" i="11"/>
  <c r="H1109" i="11"/>
  <c r="I1108" i="11"/>
  <c r="I301" i="11"/>
  <c r="H302" i="11"/>
  <c r="T412" i="11"/>
  <c r="Q413" i="11" s="1"/>
  <c r="S1894" i="11"/>
  <c r="T1489" i="11"/>
  <c r="H1916" i="11"/>
  <c r="I1915" i="11"/>
  <c r="H974" i="11"/>
  <c r="I973" i="11"/>
  <c r="T1489" i="9"/>
  <c r="Q1490" i="9" s="1"/>
  <c r="R1490" i="9" s="1"/>
  <c r="AB1490" i="9" s="1"/>
  <c r="Q14" i="9"/>
  <c r="R14" i="9" s="1"/>
  <c r="AB14" i="9" s="1"/>
  <c r="Z13" i="9"/>
  <c r="AD13" i="9" s="1"/>
  <c r="W13" i="9"/>
  <c r="V14" i="9" s="1"/>
  <c r="AA13" i="9"/>
  <c r="Z1624" i="9"/>
  <c r="W1624" i="9"/>
  <c r="V1625" i="9" s="1"/>
  <c r="Y1624" i="9"/>
  <c r="Q1625" i="9"/>
  <c r="R1625" i="9" s="1"/>
  <c r="AB1625" i="9" s="1"/>
  <c r="AE1221" i="9"/>
  <c r="T1222" i="9"/>
  <c r="W1222" i="9" s="1"/>
  <c r="V1223" i="9" s="1"/>
  <c r="AC1893" i="9"/>
  <c r="AE1893" i="9" s="1"/>
  <c r="AA680" i="9"/>
  <c r="S1894" i="9"/>
  <c r="I166" i="9"/>
  <c r="H167" i="9"/>
  <c r="T279" i="9"/>
  <c r="W279" i="9" s="1"/>
  <c r="V280" i="9" s="1"/>
  <c r="Y680" i="9"/>
  <c r="W680" i="9"/>
  <c r="V681" i="9" s="1"/>
  <c r="Z814" i="9"/>
  <c r="Q681" i="9"/>
  <c r="R681" i="9" s="1"/>
  <c r="AB681" i="9" s="1"/>
  <c r="W814" i="9"/>
  <c r="V815" i="9" s="1"/>
  <c r="Q1759" i="9"/>
  <c r="AA1758" i="9"/>
  <c r="W1758" i="9"/>
  <c r="V1759" i="9" s="1"/>
  <c r="Y1758" i="9"/>
  <c r="Z1758" i="9"/>
  <c r="Q815" i="9"/>
  <c r="R815" i="9" s="1"/>
  <c r="AB815" i="9" s="1"/>
  <c r="W144" i="9"/>
  <c r="V145" i="9" s="1"/>
  <c r="AC1354" i="9"/>
  <c r="AD1354" i="9"/>
  <c r="R1355" i="9"/>
  <c r="AB1355" i="9" s="1"/>
  <c r="Y814" i="9"/>
  <c r="AE951" i="9"/>
  <c r="AA814" i="9"/>
  <c r="W546" i="9"/>
  <c r="V547" i="9" s="1"/>
  <c r="AA546" i="9"/>
  <c r="Y144" i="9"/>
  <c r="AA144" i="9"/>
  <c r="Q145" i="9"/>
  <c r="R145" i="9" s="1"/>
  <c r="AB145" i="9" s="1"/>
  <c r="Z144" i="9"/>
  <c r="Z546" i="9"/>
  <c r="Y546" i="9"/>
  <c r="H974" i="9"/>
  <c r="I973" i="9"/>
  <c r="S412" i="9"/>
  <c r="R547" i="9"/>
  <c r="AB547" i="9" s="1"/>
  <c r="I300" i="9"/>
  <c r="H301" i="9"/>
  <c r="AE411" i="9"/>
  <c r="H1244" i="9"/>
  <c r="I1243" i="9"/>
  <c r="Z1087" i="9"/>
  <c r="AA1087" i="9"/>
  <c r="W1087" i="9"/>
  <c r="V1088" i="9" s="1"/>
  <c r="Y1087" i="9"/>
  <c r="Q1088" i="9"/>
  <c r="I1646" i="9"/>
  <c r="H1647" i="9"/>
  <c r="T952" i="9"/>
  <c r="I1376" i="9"/>
  <c r="H1377" i="9"/>
  <c r="I1779" i="9"/>
  <c r="H1780" i="9"/>
  <c r="AE815" i="6"/>
  <c r="Q682" i="6"/>
  <c r="R682" i="6" s="1"/>
  <c r="AB682" i="6" s="1"/>
  <c r="AE277" i="6"/>
  <c r="Q1625" i="6"/>
  <c r="R1625" i="6" s="1"/>
  <c r="AB1625" i="6" s="1"/>
  <c r="AC411" i="6"/>
  <c r="AA681" i="6"/>
  <c r="Z681" i="6"/>
  <c r="Y681" i="6"/>
  <c r="W681" i="6"/>
  <c r="V682" i="6" s="1"/>
  <c r="I1243" i="6"/>
  <c r="H1244" i="6"/>
  <c r="AE545" i="6"/>
  <c r="I1510" i="6"/>
  <c r="H1511" i="6"/>
  <c r="AD411" i="6"/>
  <c r="Z1624" i="6"/>
  <c r="AE1757" i="6"/>
  <c r="S14" i="6"/>
  <c r="Y1624" i="6"/>
  <c r="W1624" i="6"/>
  <c r="V1625" i="6" s="1"/>
  <c r="T1222" i="6"/>
  <c r="Y1222" i="6" s="1"/>
  <c r="I432" i="6"/>
  <c r="H433" i="6"/>
  <c r="H569" i="6"/>
  <c r="I568" i="6"/>
  <c r="T1758" i="6"/>
  <c r="Q1759" i="6" s="1"/>
  <c r="T952" i="6"/>
  <c r="AC13" i="6"/>
  <c r="AD13" i="6"/>
  <c r="H35" i="6"/>
  <c r="I34" i="6"/>
  <c r="T1088" i="6"/>
  <c r="AE1087" i="6"/>
  <c r="S412" i="6"/>
  <c r="AE1489" i="6"/>
  <c r="AC144" i="6"/>
  <c r="AD144" i="6"/>
  <c r="Z278" i="6"/>
  <c r="AA278" i="6"/>
  <c r="Q279" i="6"/>
  <c r="W278" i="6"/>
  <c r="V279" i="6" s="1"/>
  <c r="Y278" i="6"/>
  <c r="AC1893" i="6"/>
  <c r="AD1893" i="6"/>
  <c r="H1109" i="6"/>
  <c r="I1108" i="6"/>
  <c r="S145" i="6"/>
  <c r="R1894" i="6"/>
  <c r="R1355" i="6"/>
  <c r="AB1355" i="6" s="1"/>
  <c r="AC1354" i="6"/>
  <c r="AD1354" i="6"/>
  <c r="T546" i="6"/>
  <c r="T816" i="6"/>
  <c r="S1490" i="6"/>
  <c r="Y1489" i="3"/>
  <c r="W1489" i="3"/>
  <c r="V1490" i="3" s="1"/>
  <c r="Q1490" i="3"/>
  <c r="R1490" i="3" s="1"/>
  <c r="AB1490" i="3" s="1"/>
  <c r="AA1489" i="3"/>
  <c r="Z1489" i="3"/>
  <c r="AE411" i="3"/>
  <c r="T412" i="3"/>
  <c r="Q413" i="3" s="1"/>
  <c r="R413" i="3" s="1"/>
  <c r="AB413" i="3" s="1"/>
  <c r="AD951" i="3"/>
  <c r="T1087" i="3"/>
  <c r="Y1087" i="3" s="1"/>
  <c r="T1355" i="3"/>
  <c r="Y1355" i="3" s="1"/>
  <c r="AD143" i="3"/>
  <c r="AE1354" i="3"/>
  <c r="I1646" i="3"/>
  <c r="H1647" i="3"/>
  <c r="AC143" i="3"/>
  <c r="AD277" i="3"/>
  <c r="AC1623" i="3"/>
  <c r="AC951" i="3"/>
  <c r="S952" i="3"/>
  <c r="AD1623" i="3"/>
  <c r="AB144" i="3"/>
  <c r="T144" i="3"/>
  <c r="AC277" i="3"/>
  <c r="T1223" i="3"/>
  <c r="W1758" i="3"/>
  <c r="V1759" i="3" s="1"/>
  <c r="W681" i="3"/>
  <c r="V682" i="3" s="1"/>
  <c r="Z681" i="3"/>
  <c r="AD681" i="3" s="1"/>
  <c r="S1624" i="3"/>
  <c r="T814" i="3"/>
  <c r="W814" i="3" s="1"/>
  <c r="V815" i="3" s="1"/>
  <c r="Q682" i="3"/>
  <c r="R682" i="3" s="1"/>
  <c r="AB682" i="3" s="1"/>
  <c r="Y1758" i="3"/>
  <c r="AA681" i="3"/>
  <c r="Q1759" i="3"/>
  <c r="R1759" i="3" s="1"/>
  <c r="AB1759" i="3" s="1"/>
  <c r="AA1758" i="3"/>
  <c r="AE680" i="3"/>
  <c r="S278" i="3"/>
  <c r="Z1758" i="3"/>
  <c r="S546" i="3"/>
  <c r="AE545" i="3"/>
  <c r="I165" i="3"/>
  <c r="H166" i="3"/>
  <c r="I300" i="3"/>
  <c r="H301" i="3"/>
  <c r="R14" i="3"/>
  <c r="AB14" i="3" s="1"/>
  <c r="T1894" i="3"/>
  <c r="I432" i="3"/>
  <c r="H433" i="3"/>
  <c r="AD13" i="3"/>
  <c r="AC13" i="3"/>
  <c r="I1377" i="3"/>
  <c r="H1378" i="3"/>
  <c r="I1244" i="3"/>
  <c r="H1245" i="3"/>
  <c r="T279" i="13"/>
  <c r="Y279" i="13" s="1"/>
  <c r="AD143" i="13"/>
  <c r="AC12" i="13"/>
  <c r="AC143" i="13"/>
  <c r="AD12" i="13"/>
  <c r="S144" i="13"/>
  <c r="S13" i="13"/>
  <c r="I34" i="13"/>
  <c r="O34" i="13" s="1"/>
  <c r="H35" i="13"/>
  <c r="I299" i="13"/>
  <c r="O299" i="13" s="1"/>
  <c r="H300" i="13"/>
  <c r="T411" i="13"/>
  <c r="I165" i="13"/>
  <c r="O165" i="13" s="1"/>
  <c r="H166" i="13"/>
  <c r="I432" i="13"/>
  <c r="O432" i="13" s="1"/>
  <c r="H433" i="13"/>
  <c r="I1915" i="9"/>
  <c r="H1916" i="9"/>
  <c r="I1512" i="11"/>
  <c r="H1513" i="11"/>
  <c r="I1108" i="3"/>
  <c r="H1109" i="3"/>
  <c r="I1646" i="11"/>
  <c r="H1647" i="11"/>
  <c r="I702" i="9"/>
  <c r="H703" i="9"/>
  <c r="I1511" i="9"/>
  <c r="H1512" i="9"/>
  <c r="I1780" i="3"/>
  <c r="H1781" i="3"/>
  <c r="I165" i="6"/>
  <c r="H166" i="6"/>
  <c r="I569" i="3"/>
  <c r="H570" i="3"/>
  <c r="I434" i="9"/>
  <c r="H435" i="9"/>
  <c r="I704" i="6"/>
  <c r="H705" i="6"/>
  <c r="I836" i="6"/>
  <c r="H837" i="6"/>
  <c r="I976" i="6"/>
  <c r="H977" i="6"/>
  <c r="I165" i="11"/>
  <c r="H166" i="11"/>
  <c r="I301" i="6"/>
  <c r="H302" i="6"/>
  <c r="H975" i="3"/>
  <c r="I974" i="3"/>
  <c r="H1379" i="6"/>
  <c r="I1378" i="6"/>
  <c r="H433" i="11"/>
  <c r="I432" i="11"/>
  <c r="H706" i="11"/>
  <c r="I705" i="11"/>
  <c r="I703" i="3"/>
  <c r="H704" i="3"/>
  <c r="H569" i="9"/>
  <c r="I568" i="9"/>
  <c r="I838" i="3"/>
  <c r="H839" i="3"/>
  <c r="I1779" i="6"/>
  <c r="H1780" i="6"/>
  <c r="H36" i="9"/>
  <c r="I35" i="9"/>
  <c r="I1110" i="9"/>
  <c r="H1111" i="9"/>
  <c r="I1915" i="6"/>
  <c r="H1916" i="6"/>
  <c r="I1914" i="3"/>
  <c r="H1915" i="3"/>
  <c r="I35" i="3"/>
  <c r="H36" i="3"/>
  <c r="H840" i="9"/>
  <c r="I839" i="9"/>
  <c r="I34" i="11"/>
  <c r="H35" i="11"/>
  <c r="I1780" i="11"/>
  <c r="H1781" i="11"/>
  <c r="H1648" i="6"/>
  <c r="I1647" i="6"/>
  <c r="H1512" i="3"/>
  <c r="I1511" i="3"/>
  <c r="O1645" i="11" l="1"/>
  <c r="O1510" i="11"/>
  <c r="O1914" i="11"/>
  <c r="O1779" i="11"/>
  <c r="O1243" i="11"/>
  <c r="O1108" i="11"/>
  <c r="O835" i="11"/>
  <c r="O432" i="11"/>
  <c r="O1376" i="11"/>
  <c r="O165" i="11"/>
  <c r="O702" i="11"/>
  <c r="O299" i="11"/>
  <c r="O567" i="11"/>
  <c r="O973" i="11"/>
  <c r="O34" i="11"/>
  <c r="O1915" i="9"/>
  <c r="O1780" i="9"/>
  <c r="O1646" i="9"/>
  <c r="O1511" i="9"/>
  <c r="O1377" i="9"/>
  <c r="O1244" i="9"/>
  <c r="O1109" i="9"/>
  <c r="O836" i="9"/>
  <c r="O703" i="9"/>
  <c r="O433" i="9"/>
  <c r="O166" i="9"/>
  <c r="O974" i="9"/>
  <c r="O300" i="9"/>
  <c r="O35" i="9"/>
  <c r="O568" i="9"/>
  <c r="O1914" i="6"/>
  <c r="O1779" i="6"/>
  <c r="O1645" i="6"/>
  <c r="O1510" i="6"/>
  <c r="O1376" i="6"/>
  <c r="O835" i="6"/>
  <c r="O1108" i="6"/>
  <c r="O1243" i="6"/>
  <c r="O299" i="6"/>
  <c r="O165" i="6"/>
  <c r="O973" i="6"/>
  <c r="O702" i="6"/>
  <c r="O432" i="6"/>
  <c r="O34" i="6"/>
  <c r="O567" i="6"/>
  <c r="O1915" i="3"/>
  <c r="O1780" i="3"/>
  <c r="O1646" i="3"/>
  <c r="O1511" i="3"/>
  <c r="O1377" i="3"/>
  <c r="O974" i="3"/>
  <c r="O1244" i="3"/>
  <c r="O568" i="3"/>
  <c r="O1109" i="3"/>
  <c r="O433" i="3"/>
  <c r="O703" i="3"/>
  <c r="O836" i="3"/>
  <c r="O300" i="3"/>
  <c r="O166" i="3"/>
  <c r="O35" i="3"/>
  <c r="T1223" i="11"/>
  <c r="AA1223" i="11" s="1"/>
  <c r="AD1088" i="11"/>
  <c r="AC1088" i="11"/>
  <c r="S1089" i="11"/>
  <c r="T1089" i="11" s="1"/>
  <c r="AC953" i="11"/>
  <c r="AE953" i="11" s="1"/>
  <c r="AE1758" i="11"/>
  <c r="Y814" i="11"/>
  <c r="W814" i="11"/>
  <c r="V815" i="11" s="1"/>
  <c r="Q815" i="11"/>
  <c r="R815" i="11" s="1"/>
  <c r="AB815" i="11" s="1"/>
  <c r="AA814" i="11"/>
  <c r="AD546" i="11"/>
  <c r="Z814" i="11"/>
  <c r="T682" i="11"/>
  <c r="Y682" i="11" s="1"/>
  <c r="AC546" i="11"/>
  <c r="T547" i="11"/>
  <c r="AE681" i="11"/>
  <c r="Q1760" i="11"/>
  <c r="R1760" i="11" s="1"/>
  <c r="AB1760" i="11" s="1"/>
  <c r="AA1759" i="11"/>
  <c r="Y1759" i="11"/>
  <c r="Z1759" i="11"/>
  <c r="W145" i="11"/>
  <c r="V146" i="11" s="1"/>
  <c r="Z145" i="11"/>
  <c r="AA145" i="11"/>
  <c r="Y145" i="11"/>
  <c r="W1356" i="11"/>
  <c r="V1357" i="11" s="1"/>
  <c r="AA278" i="11"/>
  <c r="R14" i="11"/>
  <c r="AB14" i="11" s="1"/>
  <c r="Z1356" i="11"/>
  <c r="AC13" i="11"/>
  <c r="AD13" i="11"/>
  <c r="Z412" i="11"/>
  <c r="AE1893" i="11"/>
  <c r="AA1624" i="11"/>
  <c r="Y1624" i="11"/>
  <c r="Q1625" i="11"/>
  <c r="W1624" i="11"/>
  <c r="V1625" i="11" s="1"/>
  <c r="Z1624" i="11"/>
  <c r="W412" i="11"/>
  <c r="V413" i="11" s="1"/>
  <c r="Y1356" i="11"/>
  <c r="Y412" i="11"/>
  <c r="AA412" i="11"/>
  <c r="AA1356" i="11"/>
  <c r="I836" i="11"/>
  <c r="H837" i="11"/>
  <c r="Y278" i="11"/>
  <c r="Z278" i="11"/>
  <c r="Q279" i="11"/>
  <c r="R279" i="11" s="1"/>
  <c r="AB279" i="11" s="1"/>
  <c r="H571" i="11"/>
  <c r="I570" i="11"/>
  <c r="I1377" i="11"/>
  <c r="H1378" i="11"/>
  <c r="S146" i="11"/>
  <c r="H1245" i="11"/>
  <c r="I1244" i="11"/>
  <c r="Q1490" i="11"/>
  <c r="AA1489" i="11"/>
  <c r="Z1489" i="11"/>
  <c r="W1489" i="11"/>
  <c r="V1490" i="11" s="1"/>
  <c r="Y1489" i="11"/>
  <c r="S954" i="11"/>
  <c r="I1109" i="11"/>
  <c r="H1110" i="11"/>
  <c r="H303" i="11"/>
  <c r="I302" i="11"/>
  <c r="R1357" i="11"/>
  <c r="AB1357" i="11" s="1"/>
  <c r="H975" i="11"/>
  <c r="I974" i="11"/>
  <c r="I1916" i="11"/>
  <c r="H1917" i="11"/>
  <c r="T1894" i="11"/>
  <c r="Z1489" i="9"/>
  <c r="W1489" i="9"/>
  <c r="V1490" i="9" s="1"/>
  <c r="S1490" i="9"/>
  <c r="AA1489" i="9"/>
  <c r="Y1489" i="9"/>
  <c r="S14" i="9"/>
  <c r="AC13" i="9"/>
  <c r="AE13" i="9" s="1"/>
  <c r="AD1624" i="9"/>
  <c r="AC1624" i="9"/>
  <c r="S1625" i="9"/>
  <c r="Q1223" i="9"/>
  <c r="R1223" i="9" s="1"/>
  <c r="AB1223" i="9" s="1"/>
  <c r="Y1222" i="9"/>
  <c r="Z1222" i="9"/>
  <c r="AA1222" i="9"/>
  <c r="AC680" i="9"/>
  <c r="T1894" i="9"/>
  <c r="Y1894" i="9" s="1"/>
  <c r="Q280" i="9"/>
  <c r="R280" i="9" s="1"/>
  <c r="S280" i="9" s="1"/>
  <c r="Y279" i="9"/>
  <c r="Z279" i="9"/>
  <c r="AA279" i="9"/>
  <c r="H168" i="9"/>
  <c r="I167" i="9"/>
  <c r="S1355" i="9"/>
  <c r="AD680" i="9"/>
  <c r="AD814" i="9"/>
  <c r="R1759" i="9"/>
  <c r="AB1759" i="9" s="1"/>
  <c r="AC1758" i="9"/>
  <c r="AD1758" i="9"/>
  <c r="AD144" i="9"/>
  <c r="AC814" i="9"/>
  <c r="AC546" i="9"/>
  <c r="AE1354" i="9"/>
  <c r="AC144" i="9"/>
  <c r="AD546" i="9"/>
  <c r="T412" i="9"/>
  <c r="I974" i="9"/>
  <c r="H975" i="9"/>
  <c r="S145" i="9"/>
  <c r="S547" i="9"/>
  <c r="S681" i="9"/>
  <c r="R1088" i="9"/>
  <c r="AB1088" i="9" s="1"/>
  <c r="H1245" i="9"/>
  <c r="I1244" i="9"/>
  <c r="AC1087" i="9"/>
  <c r="AD1087" i="9"/>
  <c r="S815" i="9"/>
  <c r="H302" i="9"/>
  <c r="I301" i="9"/>
  <c r="I1647" i="9"/>
  <c r="H1648" i="9"/>
  <c r="AA952" i="9"/>
  <c r="Q953" i="9"/>
  <c r="W952" i="9"/>
  <c r="V953" i="9" s="1"/>
  <c r="Y952" i="9"/>
  <c r="Z952" i="9"/>
  <c r="I1780" i="9"/>
  <c r="H1781" i="9"/>
  <c r="I1377" i="9"/>
  <c r="H1378" i="9"/>
  <c r="AE411" i="6"/>
  <c r="AC681" i="6"/>
  <c r="AD681" i="6"/>
  <c r="AC1624" i="6"/>
  <c r="I1244" i="6"/>
  <c r="H1245" i="6"/>
  <c r="T14" i="6"/>
  <c r="Y14" i="6" s="1"/>
  <c r="I1511" i="6"/>
  <c r="H1512" i="6"/>
  <c r="AD1624" i="6"/>
  <c r="AA1758" i="6"/>
  <c r="Z1758" i="6"/>
  <c r="Y1758" i="6"/>
  <c r="S1625" i="6"/>
  <c r="W1758" i="6"/>
  <c r="V1759" i="6" s="1"/>
  <c r="T412" i="6"/>
  <c r="W412" i="6" s="1"/>
  <c r="V413" i="6" s="1"/>
  <c r="AA1222" i="6"/>
  <c r="Q1223" i="6"/>
  <c r="W1222" i="6"/>
  <c r="V1223" i="6" s="1"/>
  <c r="Z1222" i="6"/>
  <c r="AE13" i="6"/>
  <c r="Y952" i="6"/>
  <c r="AA952" i="6"/>
  <c r="W952" i="6"/>
  <c r="V953" i="6" s="1"/>
  <c r="Z952" i="6"/>
  <c r="Q953" i="6"/>
  <c r="I433" i="6"/>
  <c r="H434" i="6"/>
  <c r="T145" i="6"/>
  <c r="Y145" i="6" s="1"/>
  <c r="I569" i="6"/>
  <c r="H570" i="6"/>
  <c r="S682" i="6"/>
  <c r="I35" i="6"/>
  <c r="H36" i="6"/>
  <c r="Z1088" i="6"/>
  <c r="AA1088" i="6"/>
  <c r="Q1089" i="6"/>
  <c r="R1089" i="6" s="1"/>
  <c r="AB1089" i="6" s="1"/>
  <c r="Y1088" i="6"/>
  <c r="W1088" i="6"/>
  <c r="V1089" i="6" s="1"/>
  <c r="S1355" i="6"/>
  <c r="R279" i="6"/>
  <c r="AB279" i="6" s="1"/>
  <c r="Y816" i="6"/>
  <c r="W816" i="6"/>
  <c r="V817" i="6" s="1"/>
  <c r="Z816" i="6"/>
  <c r="AA816" i="6"/>
  <c r="Q817" i="6"/>
  <c r="Y546" i="6"/>
  <c r="AA546" i="6"/>
  <c r="Q547" i="6"/>
  <c r="Z546" i="6"/>
  <c r="W546" i="6"/>
  <c r="V547" i="6" s="1"/>
  <c r="AB1894" i="6"/>
  <c r="S1894" i="6"/>
  <c r="R1759" i="6"/>
  <c r="AB1759" i="6" s="1"/>
  <c r="AE1354" i="6"/>
  <c r="AE1893" i="6"/>
  <c r="AE144" i="6"/>
  <c r="H1110" i="6"/>
  <c r="I1109" i="6"/>
  <c r="T1490" i="6"/>
  <c r="AC278" i="6"/>
  <c r="AD278" i="6"/>
  <c r="AD1489" i="3"/>
  <c r="S1490" i="3"/>
  <c r="T1490" i="3" s="1"/>
  <c r="W1490" i="3" s="1"/>
  <c r="V1491" i="3" s="1"/>
  <c r="AC1489" i="3"/>
  <c r="Y412" i="3"/>
  <c r="W412" i="3"/>
  <c r="V413" i="3" s="1"/>
  <c r="AA412" i="3"/>
  <c r="Z412" i="3"/>
  <c r="AE951" i="3"/>
  <c r="Q1088" i="3"/>
  <c r="R1088" i="3" s="1"/>
  <c r="AB1088" i="3" s="1"/>
  <c r="Z1087" i="3"/>
  <c r="AD1087" i="3" s="1"/>
  <c r="W1087" i="3"/>
  <c r="V1088" i="3" s="1"/>
  <c r="AA1087" i="3"/>
  <c r="T952" i="3"/>
  <c r="W952" i="3" s="1"/>
  <c r="V953" i="3" s="1"/>
  <c r="Q1356" i="3"/>
  <c r="R1356" i="3" s="1"/>
  <c r="AB1356" i="3" s="1"/>
  <c r="AA1355" i="3"/>
  <c r="Z1355" i="3"/>
  <c r="AD1355" i="3" s="1"/>
  <c r="W1355" i="3"/>
  <c r="V1356" i="3" s="1"/>
  <c r="AE277" i="3"/>
  <c r="AE143" i="3"/>
  <c r="AE1623" i="3"/>
  <c r="H1648" i="3"/>
  <c r="I1647" i="3"/>
  <c r="W144" i="3"/>
  <c r="V145" i="3" s="1"/>
  <c r="AA144" i="3"/>
  <c r="Z144" i="3"/>
  <c r="Y144" i="3"/>
  <c r="Q145" i="3"/>
  <c r="Z814" i="3"/>
  <c r="T1624" i="3"/>
  <c r="W1624" i="3" s="1"/>
  <c r="V1625" i="3" s="1"/>
  <c r="AC681" i="3"/>
  <c r="Y1223" i="3"/>
  <c r="AA1223" i="3"/>
  <c r="W1223" i="3"/>
  <c r="V1224" i="3" s="1"/>
  <c r="Z1223" i="3"/>
  <c r="Q1224" i="3"/>
  <c r="S682" i="3"/>
  <c r="AA814" i="3"/>
  <c r="Q815" i="3"/>
  <c r="R815" i="3" s="1"/>
  <c r="AB815" i="3" s="1"/>
  <c r="AC1758" i="3"/>
  <c r="S14" i="3"/>
  <c r="AD1758" i="3"/>
  <c r="Y814" i="3"/>
  <c r="T546" i="3"/>
  <c r="W546" i="3" s="1"/>
  <c r="V547" i="3" s="1"/>
  <c r="T278" i="3"/>
  <c r="S1759" i="3"/>
  <c r="I166" i="3"/>
  <c r="H167" i="3"/>
  <c r="AE13" i="3"/>
  <c r="S413" i="3"/>
  <c r="H1379" i="3"/>
  <c r="I1378" i="3"/>
  <c r="W1894" i="3"/>
  <c r="V1895" i="3" s="1"/>
  <c r="AA1894" i="3"/>
  <c r="Y1894" i="3"/>
  <c r="Z1894" i="3"/>
  <c r="Q1895" i="3"/>
  <c r="I1245" i="3"/>
  <c r="H1246" i="3"/>
  <c r="I433" i="3"/>
  <c r="H434" i="3"/>
  <c r="I301" i="3"/>
  <c r="H302" i="3"/>
  <c r="AA279" i="13"/>
  <c r="W279" i="13"/>
  <c r="V280" i="13" s="1"/>
  <c r="Z279" i="13"/>
  <c r="AD279" i="13" s="1"/>
  <c r="Q280" i="13"/>
  <c r="R280" i="13" s="1"/>
  <c r="AB280" i="13" s="1"/>
  <c r="AE12" i="13"/>
  <c r="AE143" i="13"/>
  <c r="T144" i="13"/>
  <c r="Q145" i="13" s="1"/>
  <c r="T13" i="13"/>
  <c r="Q14" i="13" s="1"/>
  <c r="I300" i="13"/>
  <c r="O300" i="13" s="1"/>
  <c r="H301" i="13"/>
  <c r="H36" i="13"/>
  <c r="I35" i="13"/>
  <c r="O35" i="13" s="1"/>
  <c r="H167" i="13"/>
  <c r="I166" i="13"/>
  <c r="O166" i="13" s="1"/>
  <c r="Y411" i="13"/>
  <c r="W411" i="13"/>
  <c r="V412" i="13" s="1"/>
  <c r="Z411" i="13"/>
  <c r="AA411" i="13"/>
  <c r="Q412" i="13"/>
  <c r="I433" i="13"/>
  <c r="O433" i="13" s="1"/>
  <c r="H434" i="13"/>
  <c r="I1915" i="3"/>
  <c r="H1916" i="3"/>
  <c r="I1379" i="6"/>
  <c r="H1380" i="6"/>
  <c r="I302" i="6"/>
  <c r="H303" i="6"/>
  <c r="I1781" i="11"/>
  <c r="H1782" i="11"/>
  <c r="I36" i="9"/>
  <c r="H37" i="9"/>
  <c r="H570" i="9"/>
  <c r="I569" i="9"/>
  <c r="I433" i="11"/>
  <c r="H434" i="11"/>
  <c r="I837" i="6"/>
  <c r="H838" i="6"/>
  <c r="I435" i="9"/>
  <c r="H436" i="9"/>
  <c r="H841" i="9"/>
  <c r="I840" i="9"/>
  <c r="I36" i="3"/>
  <c r="H37" i="3"/>
  <c r="I1111" i="9"/>
  <c r="H1112" i="9"/>
  <c r="H167" i="11"/>
  <c r="I166" i="11"/>
  <c r="I1647" i="11"/>
  <c r="H1648" i="11"/>
  <c r="I1916" i="6"/>
  <c r="H1917" i="6"/>
  <c r="I704" i="3"/>
  <c r="H705" i="3"/>
  <c r="H707" i="11"/>
  <c r="I706" i="11"/>
  <c r="R413" i="11"/>
  <c r="AB413" i="11" s="1"/>
  <c r="I570" i="3"/>
  <c r="H571" i="3"/>
  <c r="H1917" i="9"/>
  <c r="I1916" i="9"/>
  <c r="I1512" i="3"/>
  <c r="H1513" i="3"/>
  <c r="I1648" i="6"/>
  <c r="H1649" i="6"/>
  <c r="I1780" i="6"/>
  <c r="H1781" i="6"/>
  <c r="I977" i="6"/>
  <c r="H978" i="6"/>
  <c r="I705" i="6"/>
  <c r="H706" i="6"/>
  <c r="I1781" i="3"/>
  <c r="H1782" i="3"/>
  <c r="I1512" i="9"/>
  <c r="H1513" i="9"/>
  <c r="H1110" i="3"/>
  <c r="I1109" i="3"/>
  <c r="I35" i="11"/>
  <c r="H36" i="11"/>
  <c r="I839" i="3"/>
  <c r="H840" i="3"/>
  <c r="I166" i="6"/>
  <c r="H167" i="6"/>
  <c r="I703" i="9"/>
  <c r="H704" i="9"/>
  <c r="I975" i="3"/>
  <c r="H976" i="3"/>
  <c r="I1513" i="11"/>
  <c r="H1514" i="11"/>
  <c r="O1915" i="11" l="1"/>
  <c r="O1780" i="11"/>
  <c r="O1646" i="11"/>
  <c r="O1511" i="11"/>
  <c r="O1377" i="11"/>
  <c r="O1109" i="11"/>
  <c r="O974" i="11"/>
  <c r="O836" i="11"/>
  <c r="O703" i="11"/>
  <c r="O1244" i="11"/>
  <c r="O166" i="11"/>
  <c r="O433" i="11"/>
  <c r="O35" i="11"/>
  <c r="O568" i="11"/>
  <c r="O300" i="11"/>
  <c r="O1916" i="9"/>
  <c r="O1781" i="9"/>
  <c r="O1647" i="9"/>
  <c r="O1512" i="9"/>
  <c r="O1378" i="9"/>
  <c r="O975" i="9"/>
  <c r="O837" i="9"/>
  <c r="O1245" i="9"/>
  <c r="O36" i="9"/>
  <c r="O569" i="9"/>
  <c r="O1110" i="9"/>
  <c r="O704" i="9"/>
  <c r="O434" i="9"/>
  <c r="O167" i="9"/>
  <c r="O301" i="9"/>
  <c r="O1915" i="6"/>
  <c r="O1780" i="6"/>
  <c r="O1646" i="6"/>
  <c r="O1511" i="6"/>
  <c r="O1377" i="6"/>
  <c r="O1109" i="6"/>
  <c r="O1244" i="6"/>
  <c r="O974" i="6"/>
  <c r="O703" i="6"/>
  <c r="O433" i="6"/>
  <c r="O836" i="6"/>
  <c r="O568" i="6"/>
  <c r="O166" i="6"/>
  <c r="O300" i="6"/>
  <c r="O35" i="6"/>
  <c r="O1916" i="3"/>
  <c r="O1781" i="3"/>
  <c r="O1647" i="3"/>
  <c r="O1512" i="3"/>
  <c r="O1378" i="3"/>
  <c r="O975" i="3"/>
  <c r="O569" i="3"/>
  <c r="O704" i="3"/>
  <c r="O434" i="3"/>
  <c r="O301" i="3"/>
  <c r="O1110" i="3"/>
  <c r="O1245" i="3"/>
  <c r="O837" i="3"/>
  <c r="O167" i="3"/>
  <c r="O36" i="3"/>
  <c r="Q1224" i="11"/>
  <c r="R1224" i="11" s="1"/>
  <c r="AB1224" i="11" s="1"/>
  <c r="W1223" i="11"/>
  <c r="V1224" i="11" s="1"/>
  <c r="Z1223" i="11"/>
  <c r="Y1223" i="11"/>
  <c r="AE1088" i="11"/>
  <c r="S815" i="11"/>
  <c r="AD814" i="11"/>
  <c r="AC814" i="11"/>
  <c r="AE546" i="11"/>
  <c r="Q683" i="11"/>
  <c r="R683" i="11" s="1"/>
  <c r="AB683" i="11" s="1"/>
  <c r="W682" i="11"/>
  <c r="V683" i="11" s="1"/>
  <c r="AA682" i="11"/>
  <c r="Z682" i="11"/>
  <c r="AD682" i="11" s="1"/>
  <c r="W547" i="11"/>
  <c r="V548" i="11" s="1"/>
  <c r="Y547" i="11"/>
  <c r="Q548" i="11"/>
  <c r="R548" i="11" s="1"/>
  <c r="AB548" i="11" s="1"/>
  <c r="Z547" i="11"/>
  <c r="AA547" i="11"/>
  <c r="AC1759" i="11"/>
  <c r="AD1759" i="11"/>
  <c r="AD145" i="11"/>
  <c r="AC145" i="11"/>
  <c r="AE13" i="11"/>
  <c r="S14" i="11"/>
  <c r="R1625" i="11"/>
  <c r="AB1625" i="11" s="1"/>
  <c r="AC412" i="11"/>
  <c r="AC1624" i="11"/>
  <c r="AD1624" i="11"/>
  <c r="AC1356" i="11"/>
  <c r="AD412" i="11"/>
  <c r="AD1356" i="11"/>
  <c r="S1357" i="11"/>
  <c r="AD278" i="11"/>
  <c r="T146" i="11"/>
  <c r="Y146" i="11" s="1"/>
  <c r="H838" i="11"/>
  <c r="I837" i="11"/>
  <c r="AC278" i="11"/>
  <c r="I1245" i="11"/>
  <c r="H1246" i="11"/>
  <c r="H1379" i="11"/>
  <c r="I1378" i="11"/>
  <c r="AA1089" i="11"/>
  <c r="Q1090" i="11"/>
  <c r="Y1089" i="11"/>
  <c r="Z1089" i="11"/>
  <c r="W1089" i="11"/>
  <c r="V1090" i="11" s="1"/>
  <c r="I571" i="11"/>
  <c r="H572" i="11"/>
  <c r="S279" i="11"/>
  <c r="R1490" i="11"/>
  <c r="AB1490" i="11" s="1"/>
  <c r="S1760" i="11"/>
  <c r="I975" i="11"/>
  <c r="H976" i="11"/>
  <c r="T954" i="11"/>
  <c r="I1110" i="11"/>
  <c r="H1111" i="11"/>
  <c r="AC1489" i="11"/>
  <c r="AD1489" i="11"/>
  <c r="Y1894" i="11"/>
  <c r="AA1894" i="11"/>
  <c r="W1894" i="11"/>
  <c r="V1895" i="11" s="1"/>
  <c r="Q1895" i="11"/>
  <c r="Z1894" i="11"/>
  <c r="H1918" i="11"/>
  <c r="I1917" i="11"/>
  <c r="I303" i="11"/>
  <c r="H304" i="11"/>
  <c r="AD1489" i="9"/>
  <c r="T1490" i="9"/>
  <c r="Z1490" i="9" s="1"/>
  <c r="T14" i="9"/>
  <c r="Z14" i="9" s="1"/>
  <c r="AC1489" i="9"/>
  <c r="AE1624" i="9"/>
  <c r="T1625" i="9"/>
  <c r="Y1625" i="9" s="1"/>
  <c r="AC1222" i="9"/>
  <c r="AD1222" i="9"/>
  <c r="W1894" i="9"/>
  <c r="V1895" i="9" s="1"/>
  <c r="Q1895" i="9"/>
  <c r="R1895" i="9" s="1"/>
  <c r="AB1895" i="9" s="1"/>
  <c r="Z1894" i="9"/>
  <c r="AD1894" i="9" s="1"/>
  <c r="AA1894" i="9"/>
  <c r="AE680" i="9"/>
  <c r="AD279" i="9"/>
  <c r="AC279" i="9"/>
  <c r="T1355" i="9"/>
  <c r="Y1355" i="9" s="1"/>
  <c r="I168" i="9"/>
  <c r="H169" i="9"/>
  <c r="AE814" i="9"/>
  <c r="AB280" i="9"/>
  <c r="T280" i="9"/>
  <c r="AE144" i="9"/>
  <c r="AA412" i="9"/>
  <c r="S1759" i="9"/>
  <c r="Q413" i="9"/>
  <c r="R413" i="9" s="1"/>
  <c r="AB413" i="9" s="1"/>
  <c r="AE1758" i="9"/>
  <c r="AE546" i="9"/>
  <c r="Z412" i="9"/>
  <c r="Y412" i="9"/>
  <c r="W412" i="9"/>
  <c r="V413" i="9" s="1"/>
  <c r="I975" i="9"/>
  <c r="H976" i="9"/>
  <c r="T145" i="9"/>
  <c r="T547" i="9"/>
  <c r="S1088" i="9"/>
  <c r="T681" i="9"/>
  <c r="W681" i="9" s="1"/>
  <c r="V682" i="9" s="1"/>
  <c r="H303" i="9"/>
  <c r="I302" i="9"/>
  <c r="S1223" i="9"/>
  <c r="I1245" i="9"/>
  <c r="H1246" i="9"/>
  <c r="T815" i="9"/>
  <c r="AE1087" i="9"/>
  <c r="AC952" i="9"/>
  <c r="AD952" i="9"/>
  <c r="R953" i="9"/>
  <c r="AB953" i="9" s="1"/>
  <c r="I1378" i="9"/>
  <c r="H1379" i="9"/>
  <c r="I1781" i="9"/>
  <c r="H1782" i="9"/>
  <c r="H1649" i="9"/>
  <c r="I1648" i="9"/>
  <c r="AE681" i="6"/>
  <c r="T1625" i="6"/>
  <c r="Q1626" i="6" s="1"/>
  <c r="R1626" i="6" s="1"/>
  <c r="AB1626" i="6" s="1"/>
  <c r="W14" i="6"/>
  <c r="V15" i="6" s="1"/>
  <c r="Z14" i="6"/>
  <c r="AD14" i="6" s="1"/>
  <c r="AA14" i="6"/>
  <c r="Q15" i="6"/>
  <c r="R15" i="6" s="1"/>
  <c r="AB15" i="6" s="1"/>
  <c r="AE1624" i="6"/>
  <c r="AD1758" i="6"/>
  <c r="H1246" i="6"/>
  <c r="I1245" i="6"/>
  <c r="I1512" i="6"/>
  <c r="H1513" i="6"/>
  <c r="AC1758" i="6"/>
  <c r="Q413" i="6"/>
  <c r="R413" i="6" s="1"/>
  <c r="AB413" i="6" s="1"/>
  <c r="Y412" i="6"/>
  <c r="Z145" i="6"/>
  <c r="AA412" i="6"/>
  <c r="Q146" i="6"/>
  <c r="R146" i="6" s="1"/>
  <c r="AB146" i="6" s="1"/>
  <c r="Z412" i="6"/>
  <c r="AC1222" i="6"/>
  <c r="R1223" i="6"/>
  <c r="AB1223" i="6" s="1"/>
  <c r="AD1222" i="6"/>
  <c r="W145" i="6"/>
  <c r="V146" i="6" s="1"/>
  <c r="H435" i="6"/>
  <c r="I434" i="6"/>
  <c r="S279" i="6"/>
  <c r="R953" i="6"/>
  <c r="AB953" i="6" s="1"/>
  <c r="I570" i="6"/>
  <c r="H571" i="6"/>
  <c r="AA145" i="6"/>
  <c r="AC952" i="6"/>
  <c r="AD952" i="6"/>
  <c r="S1089" i="6"/>
  <c r="T682" i="6"/>
  <c r="Y682" i="6" s="1"/>
  <c r="H37" i="6"/>
  <c r="I36" i="6"/>
  <c r="AD1088" i="6"/>
  <c r="AC1088" i="6"/>
  <c r="T1355" i="6"/>
  <c r="Y1355" i="6" s="1"/>
  <c r="Z1490" i="6"/>
  <c r="W1490" i="6"/>
  <c r="V1491" i="6" s="1"/>
  <c r="Y1490" i="6"/>
  <c r="AA1490" i="6"/>
  <c r="Q1491" i="6"/>
  <c r="AE278" i="6"/>
  <c r="I1110" i="6"/>
  <c r="H1111" i="6"/>
  <c r="S1759" i="6"/>
  <c r="AC546" i="6"/>
  <c r="AD546" i="6"/>
  <c r="T1894" i="6"/>
  <c r="R817" i="6"/>
  <c r="AB817" i="6" s="1"/>
  <c r="AD816" i="6"/>
  <c r="AC816" i="6"/>
  <c r="R547" i="6"/>
  <c r="AB547" i="6" s="1"/>
  <c r="AA1490" i="3"/>
  <c r="AE1489" i="3"/>
  <c r="Y1490" i="3"/>
  <c r="Q1491" i="3"/>
  <c r="R1491" i="3" s="1"/>
  <c r="S1491" i="3" s="1"/>
  <c r="Z1490" i="3"/>
  <c r="AC412" i="3"/>
  <c r="AD412" i="3"/>
  <c r="S1088" i="3"/>
  <c r="AC1087" i="3"/>
  <c r="AE1087" i="3" s="1"/>
  <c r="Q953" i="3"/>
  <c r="R953" i="3" s="1"/>
  <c r="AB953" i="3" s="1"/>
  <c r="AA952" i="3"/>
  <c r="S1356" i="3"/>
  <c r="Y952" i="3"/>
  <c r="Z952" i="3"/>
  <c r="AC1355" i="3"/>
  <c r="AE681" i="3"/>
  <c r="I1648" i="3"/>
  <c r="H1649" i="3"/>
  <c r="Q1625" i="3"/>
  <c r="R1625" i="3" s="1"/>
  <c r="AB1625" i="3" s="1"/>
  <c r="T682" i="3"/>
  <c r="Z682" i="3" s="1"/>
  <c r="Z1624" i="3"/>
  <c r="AA1624" i="3"/>
  <c r="R145" i="3"/>
  <c r="AB145" i="3" s="1"/>
  <c r="Y1624" i="3"/>
  <c r="AD144" i="3"/>
  <c r="AC144" i="3"/>
  <c r="AC814" i="3"/>
  <c r="S815" i="3"/>
  <c r="T14" i="3"/>
  <c r="AA14" i="3" s="1"/>
  <c r="AA546" i="3"/>
  <c r="AD1223" i="3"/>
  <c r="AC1223" i="3"/>
  <c r="AE1758" i="3"/>
  <c r="R1224" i="3"/>
  <c r="Y546" i="3"/>
  <c r="Q547" i="3"/>
  <c r="R547" i="3" s="1"/>
  <c r="AB547" i="3" s="1"/>
  <c r="AD814" i="3"/>
  <c r="Z546" i="3"/>
  <c r="T1759" i="3"/>
  <c r="Q1760" i="3" s="1"/>
  <c r="R1760" i="3" s="1"/>
  <c r="AB1760" i="3" s="1"/>
  <c r="W278" i="3"/>
  <c r="V279" i="3" s="1"/>
  <c r="Y278" i="3"/>
  <c r="AA278" i="3"/>
  <c r="Z278" i="3"/>
  <c r="Q279" i="3"/>
  <c r="R279" i="3" s="1"/>
  <c r="AB279" i="3" s="1"/>
  <c r="I167" i="3"/>
  <c r="H168" i="3"/>
  <c r="T413" i="3"/>
  <c r="I302" i="3"/>
  <c r="H303" i="3"/>
  <c r="H1247" i="3"/>
  <c r="I1246" i="3"/>
  <c r="R1895" i="3"/>
  <c r="AB1895" i="3" s="1"/>
  <c r="I1379" i="3"/>
  <c r="H1380" i="3"/>
  <c r="I434" i="3"/>
  <c r="H435" i="3"/>
  <c r="AC1894" i="3"/>
  <c r="AD1894" i="3"/>
  <c r="AC279" i="13"/>
  <c r="S280" i="13"/>
  <c r="Y144" i="13"/>
  <c r="AA13" i="13"/>
  <c r="Z13" i="13"/>
  <c r="Z144" i="13"/>
  <c r="W144" i="13"/>
  <c r="V145" i="13" s="1"/>
  <c r="AA144" i="13"/>
  <c r="Y13" i="13"/>
  <c r="W13" i="13"/>
  <c r="V14" i="13" s="1"/>
  <c r="R145" i="13"/>
  <c r="AB145" i="13" s="1"/>
  <c r="AC411" i="13"/>
  <c r="AD411" i="13"/>
  <c r="R14" i="13"/>
  <c r="AB14" i="13" s="1"/>
  <c r="H168" i="13"/>
  <c r="I167" i="13"/>
  <c r="O167" i="13" s="1"/>
  <c r="I301" i="13"/>
  <c r="O301" i="13" s="1"/>
  <c r="H302" i="13"/>
  <c r="R412" i="13"/>
  <c r="AB412" i="13" s="1"/>
  <c r="H37" i="13"/>
  <c r="I36" i="13"/>
  <c r="O36" i="13" s="1"/>
  <c r="H435" i="13"/>
  <c r="I434" i="13"/>
  <c r="O434" i="13" s="1"/>
  <c r="I841" i="9"/>
  <c r="H842" i="9"/>
  <c r="I1514" i="11"/>
  <c r="H1515" i="11"/>
  <c r="I1110" i="3"/>
  <c r="H1111" i="3"/>
  <c r="I707" i="11"/>
  <c r="H708" i="11"/>
  <c r="I303" i="6"/>
  <c r="H304" i="6"/>
  <c r="H168" i="6"/>
  <c r="I167" i="6"/>
  <c r="I976" i="3"/>
  <c r="H977" i="3"/>
  <c r="I840" i="3"/>
  <c r="H841" i="3"/>
  <c r="I1917" i="9"/>
  <c r="H1918" i="9"/>
  <c r="I571" i="3"/>
  <c r="H572" i="3"/>
  <c r="H1918" i="6"/>
  <c r="I1917" i="6"/>
  <c r="I838" i="6"/>
  <c r="H839" i="6"/>
  <c r="H1917" i="3"/>
  <c r="I1916" i="3"/>
  <c r="I1648" i="11"/>
  <c r="H1649" i="11"/>
  <c r="I570" i="9"/>
  <c r="H571" i="9"/>
  <c r="H37" i="11"/>
  <c r="I36" i="11"/>
  <c r="I706" i="6"/>
  <c r="H707" i="6"/>
  <c r="I1781" i="6"/>
  <c r="H1782" i="6"/>
  <c r="I1513" i="9"/>
  <c r="H1514" i="9"/>
  <c r="I1649" i="6"/>
  <c r="H1650" i="6"/>
  <c r="H1514" i="3"/>
  <c r="I1513" i="3"/>
  <c r="I705" i="3"/>
  <c r="H706" i="3"/>
  <c r="I37" i="3"/>
  <c r="H38" i="3"/>
  <c r="H437" i="9"/>
  <c r="I436" i="9"/>
  <c r="I1380" i="6"/>
  <c r="H1381" i="6"/>
  <c r="I704" i="9"/>
  <c r="H705" i="9"/>
  <c r="H979" i="6"/>
  <c r="I978" i="6"/>
  <c r="S413" i="11"/>
  <c r="H1113" i="9"/>
  <c r="I1112" i="9"/>
  <c r="I434" i="11"/>
  <c r="H435" i="11"/>
  <c r="I1782" i="3"/>
  <c r="H1783" i="3"/>
  <c r="I167" i="11"/>
  <c r="H168" i="11"/>
  <c r="H38" i="9"/>
  <c r="I37" i="9"/>
  <c r="H1783" i="11"/>
  <c r="I1782" i="11"/>
  <c r="O1647" i="11" l="1"/>
  <c r="O1378" i="11"/>
  <c r="O1781" i="11"/>
  <c r="O1916" i="11"/>
  <c r="O1512" i="11"/>
  <c r="O704" i="11"/>
  <c r="O569" i="11"/>
  <c r="O1245" i="11"/>
  <c r="O1110" i="11"/>
  <c r="O167" i="11"/>
  <c r="O837" i="11"/>
  <c r="O975" i="11"/>
  <c r="O434" i="11"/>
  <c r="O36" i="11"/>
  <c r="O301" i="11"/>
  <c r="O1648" i="9"/>
  <c r="O1513" i="9"/>
  <c r="O1917" i="9"/>
  <c r="O838" i="9"/>
  <c r="O705" i="9"/>
  <c r="O570" i="9"/>
  <c r="O1379" i="9"/>
  <c r="O1246" i="9"/>
  <c r="O435" i="9"/>
  <c r="O976" i="9"/>
  <c r="O37" i="9"/>
  <c r="O1111" i="9"/>
  <c r="O1782" i="9"/>
  <c r="O168" i="9"/>
  <c r="O302" i="9"/>
  <c r="O1647" i="6"/>
  <c r="O1512" i="6"/>
  <c r="O1245" i="6"/>
  <c r="O1110" i="6"/>
  <c r="O1916" i="6"/>
  <c r="O1781" i="6"/>
  <c r="O1378" i="6"/>
  <c r="O837" i="6"/>
  <c r="O36" i="6"/>
  <c r="O569" i="6"/>
  <c r="O167" i="6"/>
  <c r="O434" i="6"/>
  <c r="O301" i="6"/>
  <c r="O975" i="6"/>
  <c r="O704" i="6"/>
  <c r="O1513" i="3"/>
  <c r="O1917" i="3"/>
  <c r="O1246" i="3"/>
  <c r="O1111" i="3"/>
  <c r="O976" i="3"/>
  <c r="O1782" i="3"/>
  <c r="O1648" i="3"/>
  <c r="O1379" i="3"/>
  <c r="O838" i="3"/>
  <c r="O705" i="3"/>
  <c r="O570" i="3"/>
  <c r="O302" i="3"/>
  <c r="O435" i="3"/>
  <c r="O168" i="3"/>
  <c r="O37" i="3"/>
  <c r="S1224" i="11"/>
  <c r="AD1223" i="11"/>
  <c r="AC1223" i="11"/>
  <c r="T815" i="11"/>
  <c r="Q816" i="11" s="1"/>
  <c r="AE814" i="11"/>
  <c r="S683" i="11"/>
  <c r="AC682" i="11"/>
  <c r="AC547" i="11"/>
  <c r="AD547" i="11"/>
  <c r="S548" i="11"/>
  <c r="AE1759" i="11"/>
  <c r="AE145" i="11"/>
  <c r="W146" i="11"/>
  <c r="V147" i="11" s="1"/>
  <c r="Q147" i="11"/>
  <c r="R147" i="11" s="1"/>
  <c r="AB147" i="11" s="1"/>
  <c r="S1625" i="11"/>
  <c r="T14" i="11"/>
  <c r="AE1356" i="11"/>
  <c r="AE412" i="11"/>
  <c r="AA146" i="11"/>
  <c r="AE278" i="11"/>
  <c r="AE1624" i="11"/>
  <c r="T1357" i="11"/>
  <c r="W1357" i="11" s="1"/>
  <c r="V1358" i="11" s="1"/>
  <c r="Z146" i="11"/>
  <c r="AD146" i="11" s="1"/>
  <c r="I838" i="11"/>
  <c r="H839" i="11"/>
  <c r="R1090" i="11"/>
  <c r="AB1090" i="11" s="1"/>
  <c r="S1490" i="11"/>
  <c r="H573" i="11"/>
  <c r="I572" i="11"/>
  <c r="T413" i="11"/>
  <c r="Y413" i="11" s="1"/>
  <c r="H1380" i="11"/>
  <c r="I1379" i="11"/>
  <c r="H1247" i="11"/>
  <c r="I1246" i="11"/>
  <c r="T279" i="11"/>
  <c r="AD1089" i="11"/>
  <c r="AC1089" i="11"/>
  <c r="I1111" i="11"/>
  <c r="H1112" i="11"/>
  <c r="AC1894" i="11"/>
  <c r="AD1894" i="11"/>
  <c r="H305" i="11"/>
  <c r="I304" i="11"/>
  <c r="H977" i="11"/>
  <c r="I976" i="11"/>
  <c r="AE1489" i="11"/>
  <c r="R1895" i="11"/>
  <c r="AB1895" i="11" s="1"/>
  <c r="T1760" i="11"/>
  <c r="Y954" i="11"/>
  <c r="Q955" i="11"/>
  <c r="AA954" i="11"/>
  <c r="W954" i="11"/>
  <c r="V955" i="11" s="1"/>
  <c r="Z954" i="11"/>
  <c r="H1919" i="11"/>
  <c r="I1918" i="11"/>
  <c r="W1490" i="9"/>
  <c r="V1491" i="9" s="1"/>
  <c r="Y1490" i="9"/>
  <c r="AA1490" i="9"/>
  <c r="Q1491" i="9"/>
  <c r="R1491" i="9" s="1"/>
  <c r="AB1491" i="9" s="1"/>
  <c r="W14" i="9"/>
  <c r="V15" i="9" s="1"/>
  <c r="Q15" i="9"/>
  <c r="R15" i="9" s="1"/>
  <c r="AB15" i="9" s="1"/>
  <c r="AE1489" i="9"/>
  <c r="AA14" i="9"/>
  <c r="Y14" i="9"/>
  <c r="AD14" i="9" s="1"/>
  <c r="W1625" i="9"/>
  <c r="V1626" i="9" s="1"/>
  <c r="Z1625" i="9"/>
  <c r="AD1625" i="9" s="1"/>
  <c r="AA1625" i="9"/>
  <c r="Q1626" i="9"/>
  <c r="R1626" i="9" s="1"/>
  <c r="AB1626" i="9" s="1"/>
  <c r="AE1222" i="9"/>
  <c r="AC1894" i="9"/>
  <c r="S1895" i="9"/>
  <c r="AA1355" i="9"/>
  <c r="Q1356" i="9"/>
  <c r="R1356" i="9" s="1"/>
  <c r="AB1356" i="9" s="1"/>
  <c r="Z1355" i="9"/>
  <c r="AD1355" i="9" s="1"/>
  <c r="AE279" i="9"/>
  <c r="W1355" i="9"/>
  <c r="V1356" i="9" s="1"/>
  <c r="H170" i="9"/>
  <c r="I169" i="9"/>
  <c r="Z280" i="9"/>
  <c r="W280" i="9"/>
  <c r="V281" i="9" s="1"/>
  <c r="Y280" i="9"/>
  <c r="Q281" i="9"/>
  <c r="AA280" i="9"/>
  <c r="T1759" i="9"/>
  <c r="AC412" i="9"/>
  <c r="AD412" i="9"/>
  <c r="Z681" i="9"/>
  <c r="Z145" i="9"/>
  <c r="W145" i="9"/>
  <c r="V146" i="9" s="1"/>
  <c r="Q146" i="9"/>
  <c r="AA145" i="9"/>
  <c r="Y145" i="9"/>
  <c r="I976" i="9"/>
  <c r="H977" i="9"/>
  <c r="Y681" i="9"/>
  <c r="Y547" i="9"/>
  <c r="AA547" i="9"/>
  <c r="Q548" i="9"/>
  <c r="R548" i="9" s="1"/>
  <c r="AB548" i="9" s="1"/>
  <c r="Z547" i="9"/>
  <c r="W547" i="9"/>
  <c r="V548" i="9" s="1"/>
  <c r="Q682" i="9"/>
  <c r="R682" i="9" s="1"/>
  <c r="AB682" i="9" s="1"/>
  <c r="AA681" i="9"/>
  <c r="T1088" i="9"/>
  <c r="Y1088" i="9" s="1"/>
  <c r="S953" i="9"/>
  <c r="Q816" i="9"/>
  <c r="Y815" i="9"/>
  <c r="W815" i="9"/>
  <c r="V816" i="9" s="1"/>
  <c r="Z815" i="9"/>
  <c r="AA815" i="9"/>
  <c r="I1246" i="9"/>
  <c r="H1247" i="9"/>
  <c r="T1223" i="9"/>
  <c r="H304" i="9"/>
  <c r="I303" i="9"/>
  <c r="H1650" i="9"/>
  <c r="I1649" i="9"/>
  <c r="I1782" i="9"/>
  <c r="H1783" i="9"/>
  <c r="AE952" i="9"/>
  <c r="S413" i="9"/>
  <c r="I1379" i="9"/>
  <c r="H1380" i="9"/>
  <c r="Y1625" i="6"/>
  <c r="Z1625" i="6"/>
  <c r="AA1625" i="6"/>
  <c r="W1625" i="6"/>
  <c r="V1626" i="6" s="1"/>
  <c r="AC14" i="6"/>
  <c r="AE14" i="6" s="1"/>
  <c r="AD412" i="6"/>
  <c r="AE1758" i="6"/>
  <c r="T1089" i="6"/>
  <c r="W1089" i="6" s="1"/>
  <c r="V1090" i="6" s="1"/>
  <c r="I1246" i="6"/>
  <c r="H1247" i="6"/>
  <c r="H1514" i="6"/>
  <c r="I1513" i="6"/>
  <c r="AC412" i="6"/>
  <c r="AC145" i="6"/>
  <c r="AD145" i="6"/>
  <c r="W682" i="6"/>
  <c r="V683" i="6" s="1"/>
  <c r="S146" i="6"/>
  <c r="S953" i="6"/>
  <c r="Q683" i="6"/>
  <c r="R683" i="6" s="1"/>
  <c r="AB683" i="6" s="1"/>
  <c r="S1626" i="6"/>
  <c r="S1223" i="6"/>
  <c r="AA682" i="6"/>
  <c r="Z682" i="6"/>
  <c r="AD682" i="6" s="1"/>
  <c r="AE1222" i="6"/>
  <c r="T279" i="6"/>
  <c r="Z279" i="6" s="1"/>
  <c r="I571" i="6"/>
  <c r="H572" i="6"/>
  <c r="AE952" i="6"/>
  <c r="I435" i="6"/>
  <c r="H436" i="6"/>
  <c r="Z1355" i="6"/>
  <c r="T1759" i="6"/>
  <c r="AE1088" i="6"/>
  <c r="I37" i="6"/>
  <c r="H38" i="6"/>
  <c r="AA1355" i="6"/>
  <c r="W1355" i="6"/>
  <c r="V1356" i="6" s="1"/>
  <c r="Q1356" i="6"/>
  <c r="R1356" i="6" s="1"/>
  <c r="AB1356" i="6" s="1"/>
  <c r="S547" i="6"/>
  <c r="S15" i="6"/>
  <c r="I1111" i="6"/>
  <c r="H1112" i="6"/>
  <c r="AE546" i="6"/>
  <c r="S817" i="6"/>
  <c r="AC1490" i="6"/>
  <c r="AD1490" i="6"/>
  <c r="AA1894" i="6"/>
  <c r="Q1895" i="6"/>
  <c r="W1894" i="6"/>
  <c r="V1895" i="6" s="1"/>
  <c r="Y1894" i="6"/>
  <c r="Z1894" i="6"/>
  <c r="R1491" i="6"/>
  <c r="AB1491" i="6" s="1"/>
  <c r="AE816" i="6"/>
  <c r="S413" i="6"/>
  <c r="AD1490" i="3"/>
  <c r="AC1490" i="3"/>
  <c r="AE412" i="3"/>
  <c r="T1088" i="3"/>
  <c r="W1088" i="3" s="1"/>
  <c r="V1089" i="3" s="1"/>
  <c r="AE1355" i="3"/>
  <c r="T1356" i="3"/>
  <c r="W1356" i="3" s="1"/>
  <c r="V1357" i="3" s="1"/>
  <c r="AC952" i="3"/>
  <c r="AB1491" i="3"/>
  <c r="T1491" i="3"/>
  <c r="AD952" i="3"/>
  <c r="W14" i="3"/>
  <c r="V15" i="3" s="1"/>
  <c r="Z14" i="3"/>
  <c r="Q15" i="3"/>
  <c r="R15" i="3" s="1"/>
  <c r="S15" i="3" s="1"/>
  <c r="S1625" i="3"/>
  <c r="I1649" i="3"/>
  <c r="H1650" i="3"/>
  <c r="AC1624" i="3"/>
  <c r="AE814" i="3"/>
  <c r="AD1624" i="3"/>
  <c r="AD546" i="3"/>
  <c r="Y682" i="3"/>
  <c r="AD682" i="3" s="1"/>
  <c r="AA682" i="3"/>
  <c r="W682" i="3"/>
  <c r="V683" i="3" s="1"/>
  <c r="Q683" i="3"/>
  <c r="R683" i="3" s="1"/>
  <c r="AB683" i="3" s="1"/>
  <c r="AE144" i="3"/>
  <c r="AE1223" i="3"/>
  <c r="S145" i="3"/>
  <c r="T815" i="3"/>
  <c r="Z815" i="3" s="1"/>
  <c r="S1224" i="3"/>
  <c r="AB1224" i="3"/>
  <c r="Y1759" i="3"/>
  <c r="Q414" i="3"/>
  <c r="R414" i="3" s="1"/>
  <c r="AB414" i="3" s="1"/>
  <c r="AC546" i="3"/>
  <c r="Y14" i="3"/>
  <c r="S547" i="3"/>
  <c r="W413" i="3"/>
  <c r="V414" i="3" s="1"/>
  <c r="Y413" i="3"/>
  <c r="S953" i="3"/>
  <c r="AA1759" i="3"/>
  <c r="Z413" i="3"/>
  <c r="W1759" i="3"/>
  <c r="V1760" i="3" s="1"/>
  <c r="Z1759" i="3"/>
  <c r="AA413" i="3"/>
  <c r="S279" i="3"/>
  <c r="AD278" i="3"/>
  <c r="AC278" i="3"/>
  <c r="S1760" i="3"/>
  <c r="I168" i="3"/>
  <c r="H169" i="3"/>
  <c r="S1895" i="3"/>
  <c r="AE1894" i="3"/>
  <c r="I435" i="3"/>
  <c r="H436" i="3"/>
  <c r="I303" i="3"/>
  <c r="H304" i="3"/>
  <c r="I1380" i="3"/>
  <c r="H1381" i="3"/>
  <c r="I1247" i="3"/>
  <c r="H1248" i="3"/>
  <c r="AE279" i="13"/>
  <c r="T280" i="13"/>
  <c r="Z280" i="13" s="1"/>
  <c r="AC13" i="13"/>
  <c r="AC144" i="13"/>
  <c r="AD13" i="13"/>
  <c r="S145" i="13"/>
  <c r="AD144" i="13"/>
  <c r="S412" i="13"/>
  <c r="AE411" i="13"/>
  <c r="I37" i="13"/>
  <c r="O37" i="13" s="1"/>
  <c r="H38" i="13"/>
  <c r="I168" i="13"/>
  <c r="O168" i="13" s="1"/>
  <c r="H169" i="13"/>
  <c r="I302" i="13"/>
  <c r="O302" i="13" s="1"/>
  <c r="H303" i="13"/>
  <c r="S14" i="13"/>
  <c r="I435" i="13"/>
  <c r="O435" i="13" s="1"/>
  <c r="H436" i="13"/>
  <c r="I841" i="3"/>
  <c r="H842" i="3"/>
  <c r="I38" i="9"/>
  <c r="H39" i="9"/>
  <c r="H436" i="11"/>
  <c r="I435" i="11"/>
  <c r="I707" i="6"/>
  <c r="H708" i="6"/>
  <c r="I571" i="9"/>
  <c r="H572" i="9"/>
  <c r="I1918" i="6"/>
  <c r="H1919" i="6"/>
  <c r="I1381" i="6"/>
  <c r="H1382" i="6"/>
  <c r="I304" i="6"/>
  <c r="H305" i="6"/>
  <c r="I1111" i="3"/>
  <c r="H1112" i="3"/>
  <c r="I842" i="9"/>
  <c r="H843" i="9"/>
  <c r="H438" i="9"/>
  <c r="I437" i="9"/>
  <c r="I1514" i="3"/>
  <c r="H1515" i="3"/>
  <c r="I977" i="3"/>
  <c r="H978" i="3"/>
  <c r="H39" i="3"/>
  <c r="I38" i="3"/>
  <c r="I706" i="3"/>
  <c r="H707" i="3"/>
  <c r="I37" i="11"/>
  <c r="H38" i="11"/>
  <c r="I839" i="6"/>
  <c r="H840" i="6"/>
  <c r="I572" i="3"/>
  <c r="H573" i="3"/>
  <c r="H1516" i="11"/>
  <c r="I1515" i="11"/>
  <c r="I979" i="6"/>
  <c r="H980" i="6"/>
  <c r="I1917" i="3"/>
  <c r="H1918" i="3"/>
  <c r="H1651" i="6"/>
  <c r="I1650" i="6"/>
  <c r="H169" i="11"/>
  <c r="I168" i="11"/>
  <c r="I1782" i="6"/>
  <c r="H1783" i="6"/>
  <c r="I1918" i="9"/>
  <c r="H1919" i="9"/>
  <c r="I168" i="6"/>
  <c r="H169" i="6"/>
  <c r="I708" i="11"/>
  <c r="H709" i="11"/>
  <c r="H1784" i="11"/>
  <c r="I1783" i="11"/>
  <c r="I1113" i="9"/>
  <c r="H1114" i="9"/>
  <c r="H706" i="9"/>
  <c r="I705" i="9"/>
  <c r="I1783" i="3"/>
  <c r="H1784" i="3"/>
  <c r="I1514" i="9"/>
  <c r="H1515" i="9"/>
  <c r="H1650" i="11"/>
  <c r="I1649" i="11"/>
  <c r="O1917" i="11" l="1"/>
  <c r="O1782" i="11"/>
  <c r="O1648" i="11"/>
  <c r="O1513" i="11"/>
  <c r="O1379" i="11"/>
  <c r="O1246" i="11"/>
  <c r="O1111" i="11"/>
  <c r="O570" i="11"/>
  <c r="O976" i="11"/>
  <c r="O435" i="11"/>
  <c r="O37" i="11"/>
  <c r="O838" i="11"/>
  <c r="O705" i="11"/>
  <c r="O302" i="11"/>
  <c r="O168" i="11"/>
  <c r="O1649" i="9"/>
  <c r="O1380" i="9"/>
  <c r="O1918" i="9"/>
  <c r="O1783" i="9"/>
  <c r="O1112" i="9"/>
  <c r="O1514" i="9"/>
  <c r="O977" i="9"/>
  <c r="O1247" i="9"/>
  <c r="O436" i="9"/>
  <c r="O303" i="9"/>
  <c r="O169" i="9"/>
  <c r="O38" i="9"/>
  <c r="O839" i="9"/>
  <c r="O706" i="9"/>
  <c r="O571" i="9"/>
  <c r="O1917" i="6"/>
  <c r="O1782" i="6"/>
  <c r="O1648" i="6"/>
  <c r="O1513" i="6"/>
  <c r="O1246" i="6"/>
  <c r="O1111" i="6"/>
  <c r="O1379" i="6"/>
  <c r="O705" i="6"/>
  <c r="O435" i="6"/>
  <c r="O302" i="6"/>
  <c r="O168" i="6"/>
  <c r="O37" i="6"/>
  <c r="O976" i="6"/>
  <c r="O838" i="6"/>
  <c r="O570" i="6"/>
  <c r="O1918" i="3"/>
  <c r="O1380" i="3"/>
  <c r="O1783" i="3"/>
  <c r="O1649" i="3"/>
  <c r="O1112" i="3"/>
  <c r="O1514" i="3"/>
  <c r="O977" i="3"/>
  <c r="O303" i="3"/>
  <c r="O839" i="3"/>
  <c r="O1247" i="3"/>
  <c r="O571" i="3"/>
  <c r="O706" i="3"/>
  <c r="O436" i="3"/>
  <c r="O169" i="3"/>
  <c r="O38" i="3"/>
  <c r="T1224" i="11"/>
  <c r="AA1224" i="11" s="1"/>
  <c r="AE1223" i="11"/>
  <c r="Y815" i="11"/>
  <c r="AA815" i="11"/>
  <c r="Z815" i="11"/>
  <c r="W815" i="11"/>
  <c r="V816" i="11" s="1"/>
  <c r="AE682" i="11"/>
  <c r="T683" i="11"/>
  <c r="Q684" i="11" s="1"/>
  <c r="R684" i="11" s="1"/>
  <c r="AB684" i="11" s="1"/>
  <c r="AE547" i="11"/>
  <c r="T548" i="11"/>
  <c r="Z548" i="11" s="1"/>
  <c r="Y1357" i="11"/>
  <c r="T1625" i="11"/>
  <c r="W1625" i="11" s="1"/>
  <c r="V1626" i="11" s="1"/>
  <c r="AA14" i="11"/>
  <c r="Y14" i="11"/>
  <c r="W14" i="11"/>
  <c r="V15" i="11" s="1"/>
  <c r="Z14" i="11"/>
  <c r="Q15" i="11"/>
  <c r="AA1357" i="11"/>
  <c r="S1090" i="11"/>
  <c r="AC146" i="11"/>
  <c r="Q1358" i="11"/>
  <c r="R1358" i="11" s="1"/>
  <c r="AB1358" i="11" s="1"/>
  <c r="Z1357" i="11"/>
  <c r="Z413" i="11"/>
  <c r="AD413" i="11" s="1"/>
  <c r="AE1089" i="11"/>
  <c r="I839" i="11"/>
  <c r="H840" i="11"/>
  <c r="W413" i="11"/>
  <c r="V414" i="11" s="1"/>
  <c r="I573" i="11"/>
  <c r="H574" i="11"/>
  <c r="I1247" i="11"/>
  <c r="H1248" i="11"/>
  <c r="I1380" i="11"/>
  <c r="H1381" i="11"/>
  <c r="S147" i="11"/>
  <c r="Q414" i="11"/>
  <c r="R414" i="11" s="1"/>
  <c r="AB414" i="11" s="1"/>
  <c r="AA413" i="11"/>
  <c r="T1490" i="11"/>
  <c r="Q1491" i="11" s="1"/>
  <c r="Y279" i="11"/>
  <c r="Z279" i="11"/>
  <c r="AA279" i="11"/>
  <c r="Q280" i="11"/>
  <c r="W279" i="11"/>
  <c r="V280" i="11" s="1"/>
  <c r="R955" i="11"/>
  <c r="AB955" i="11" s="1"/>
  <c r="R816" i="11"/>
  <c r="AB816" i="11" s="1"/>
  <c r="AA1760" i="11"/>
  <c r="Y1760" i="11"/>
  <c r="Z1760" i="11"/>
  <c r="Q1761" i="11"/>
  <c r="W1760" i="11"/>
  <c r="V1761" i="11" s="1"/>
  <c r="AE1894" i="11"/>
  <c r="I1112" i="11"/>
  <c r="H1113" i="11"/>
  <c r="I1919" i="11"/>
  <c r="H1920" i="11"/>
  <c r="AC954" i="11"/>
  <c r="AD954" i="11"/>
  <c r="S1895" i="11"/>
  <c r="I977" i="11"/>
  <c r="H978" i="11"/>
  <c r="I305" i="11"/>
  <c r="H306" i="11"/>
  <c r="S1491" i="9"/>
  <c r="T1491" i="9" s="1"/>
  <c r="AC1490" i="9"/>
  <c r="AD1490" i="9"/>
  <c r="S15" i="9"/>
  <c r="AC14" i="9"/>
  <c r="AC1625" i="9"/>
  <c r="S1626" i="9"/>
  <c r="T1626" i="9" s="1"/>
  <c r="AE1894" i="9"/>
  <c r="T1895" i="9"/>
  <c r="Q1896" i="9" s="1"/>
  <c r="R1896" i="9" s="1"/>
  <c r="AB1896" i="9" s="1"/>
  <c r="S1356" i="9"/>
  <c r="AC1355" i="9"/>
  <c r="I170" i="9"/>
  <c r="H171" i="9"/>
  <c r="AE412" i="9"/>
  <c r="R281" i="9"/>
  <c r="S281" i="9" s="1"/>
  <c r="AD280" i="9"/>
  <c r="AC280" i="9"/>
  <c r="AA1759" i="9"/>
  <c r="Q1760" i="9"/>
  <c r="R1760" i="9" s="1"/>
  <c r="AB1760" i="9" s="1"/>
  <c r="W1759" i="9"/>
  <c r="V1760" i="9" s="1"/>
  <c r="Z1759" i="9"/>
  <c r="Y1759" i="9"/>
  <c r="AC681" i="9"/>
  <c r="R146" i="9"/>
  <c r="AB146" i="9" s="1"/>
  <c r="AD547" i="9"/>
  <c r="I977" i="9"/>
  <c r="H978" i="9"/>
  <c r="AD681" i="9"/>
  <c r="T953" i="9"/>
  <c r="AC145" i="9"/>
  <c r="AD145" i="9"/>
  <c r="Q1089" i="9"/>
  <c r="R1089" i="9" s="1"/>
  <c r="AB1089" i="9" s="1"/>
  <c r="Z1088" i="9"/>
  <c r="AC547" i="9"/>
  <c r="AA1088" i="9"/>
  <c r="S548" i="9"/>
  <c r="W1088" i="9"/>
  <c r="V1089" i="9" s="1"/>
  <c r="R816" i="9"/>
  <c r="S816" i="9" s="1"/>
  <c r="I1247" i="9"/>
  <c r="H1248" i="9"/>
  <c r="T413" i="9"/>
  <c r="Z413" i="9" s="1"/>
  <c r="S682" i="9"/>
  <c r="Z1223" i="9"/>
  <c r="Q1224" i="9"/>
  <c r="AA1223" i="9"/>
  <c r="W1223" i="9"/>
  <c r="V1224" i="9" s="1"/>
  <c r="Y1223" i="9"/>
  <c r="AC815" i="9"/>
  <c r="AD815" i="9"/>
  <c r="I304" i="9"/>
  <c r="H305" i="9"/>
  <c r="H1651" i="9"/>
  <c r="I1650" i="9"/>
  <c r="H1381" i="9"/>
  <c r="I1380" i="9"/>
  <c r="H1784" i="9"/>
  <c r="I1783" i="9"/>
  <c r="AC1625" i="6"/>
  <c r="AD1625" i="6"/>
  <c r="Z1089" i="6"/>
  <c r="Y1089" i="6"/>
  <c r="AE412" i="6"/>
  <c r="AA1089" i="6"/>
  <c r="Q1090" i="6"/>
  <c r="R1090" i="6" s="1"/>
  <c r="AB1090" i="6" s="1"/>
  <c r="I1247" i="6"/>
  <c r="H1248" i="6"/>
  <c r="I1514" i="6"/>
  <c r="H1515" i="6"/>
  <c r="AE145" i="6"/>
  <c r="AC682" i="6"/>
  <c r="AE682" i="6" s="1"/>
  <c r="T146" i="6"/>
  <c r="AA146" i="6" s="1"/>
  <c r="Q1760" i="6"/>
  <c r="R1760" i="6" s="1"/>
  <c r="AB1760" i="6" s="1"/>
  <c r="T953" i="6"/>
  <c r="W953" i="6" s="1"/>
  <c r="V954" i="6" s="1"/>
  <c r="Y279" i="6"/>
  <c r="AD279" i="6" s="1"/>
  <c r="W279" i="6"/>
  <c r="V280" i="6" s="1"/>
  <c r="AC1355" i="6"/>
  <c r="T1223" i="6"/>
  <c r="T1626" i="6"/>
  <c r="AA1626" i="6" s="1"/>
  <c r="I436" i="6"/>
  <c r="H437" i="6"/>
  <c r="Q280" i="6"/>
  <c r="R280" i="6" s="1"/>
  <c r="AB280" i="6" s="1"/>
  <c r="AA279" i="6"/>
  <c r="AD1355" i="6"/>
  <c r="I572" i="6"/>
  <c r="H573" i="6"/>
  <c r="AA1759" i="6"/>
  <c r="H39" i="6"/>
  <c r="I38" i="6"/>
  <c r="Z1759" i="6"/>
  <c r="Y1759" i="6"/>
  <c r="T15" i="6"/>
  <c r="W1759" i="6"/>
  <c r="V1760" i="6" s="1"/>
  <c r="T547" i="6"/>
  <c r="Z547" i="6" s="1"/>
  <c r="S683" i="6"/>
  <c r="T817" i="6"/>
  <c r="AA817" i="6" s="1"/>
  <c r="R1895" i="6"/>
  <c r="AB1895" i="6" s="1"/>
  <c r="AC1894" i="6"/>
  <c r="AD1894" i="6"/>
  <c r="T413" i="6"/>
  <c r="S1491" i="6"/>
  <c r="I1112" i="6"/>
  <c r="H1113" i="6"/>
  <c r="S1356" i="6"/>
  <c r="AE1490" i="6"/>
  <c r="AE1490" i="3"/>
  <c r="Y1088" i="3"/>
  <c r="Z1088" i="3"/>
  <c r="Q1089" i="3"/>
  <c r="R1089" i="3" s="1"/>
  <c r="AB1089" i="3" s="1"/>
  <c r="AA1088" i="3"/>
  <c r="Y1356" i="3"/>
  <c r="Q1357" i="3"/>
  <c r="R1357" i="3" s="1"/>
  <c r="S1357" i="3" s="1"/>
  <c r="AE952" i="3"/>
  <c r="AA1356" i="3"/>
  <c r="Z1356" i="3"/>
  <c r="Q1492" i="3"/>
  <c r="Y1491" i="3"/>
  <c r="W1491" i="3"/>
  <c r="V1492" i="3" s="1"/>
  <c r="AA1491" i="3"/>
  <c r="Z1491" i="3"/>
  <c r="AC14" i="3"/>
  <c r="T15" i="3"/>
  <c r="Z15" i="3" s="1"/>
  <c r="AB15" i="3"/>
  <c r="T1625" i="3"/>
  <c r="Q1626" i="3" s="1"/>
  <c r="R1626" i="3" s="1"/>
  <c r="AB1626" i="3" s="1"/>
  <c r="T1224" i="3"/>
  <c r="W1224" i="3" s="1"/>
  <c r="V1225" i="3" s="1"/>
  <c r="AD1759" i="3"/>
  <c r="H1651" i="3"/>
  <c r="I1650" i="3"/>
  <c r="AD14" i="3"/>
  <c r="AE1624" i="3"/>
  <c r="W815" i="3"/>
  <c r="V816" i="3" s="1"/>
  <c r="Y815" i="3"/>
  <c r="AD815" i="3" s="1"/>
  <c r="Q816" i="3"/>
  <c r="R816" i="3" s="1"/>
  <c r="AB816" i="3" s="1"/>
  <c r="AD413" i="3"/>
  <c r="S683" i="3"/>
  <c r="AC682" i="3"/>
  <c r="T145" i="3"/>
  <c r="AA815" i="3"/>
  <c r="AE546" i="3"/>
  <c r="AC413" i="3"/>
  <c r="T953" i="3"/>
  <c r="Q954" i="3" s="1"/>
  <c r="R954" i="3" s="1"/>
  <c r="AB954" i="3" s="1"/>
  <c r="T547" i="3"/>
  <c r="Y547" i="3" s="1"/>
  <c r="T1760" i="3"/>
  <c r="W1760" i="3" s="1"/>
  <c r="V1761" i="3" s="1"/>
  <c r="AC1759" i="3"/>
  <c r="AE278" i="3"/>
  <c r="T279" i="3"/>
  <c r="Q280" i="3" s="1"/>
  <c r="T1895" i="3"/>
  <c r="Z1895" i="3" s="1"/>
  <c r="H170" i="3"/>
  <c r="I169" i="3"/>
  <c r="S414" i="3"/>
  <c r="I1381" i="3"/>
  <c r="H1382" i="3"/>
  <c r="H305" i="3"/>
  <c r="I304" i="3"/>
  <c r="H437" i="3"/>
  <c r="I436" i="3"/>
  <c r="H1249" i="3"/>
  <c r="I1248" i="3"/>
  <c r="Y280" i="13"/>
  <c r="AD280" i="13" s="1"/>
  <c r="W280" i="13"/>
  <c r="V281" i="13" s="1"/>
  <c r="AA280" i="13"/>
  <c r="Q281" i="13"/>
  <c r="R281" i="13" s="1"/>
  <c r="S281" i="13" s="1"/>
  <c r="T145" i="13"/>
  <c r="AE13" i="13"/>
  <c r="AE144" i="13"/>
  <c r="T412" i="13"/>
  <c r="Y412" i="13" s="1"/>
  <c r="T14" i="13"/>
  <c r="Z14" i="13" s="1"/>
  <c r="I169" i="13"/>
  <c r="O169" i="13" s="1"/>
  <c r="H170" i="13"/>
  <c r="H304" i="13"/>
  <c r="I303" i="13"/>
  <c r="O303" i="13" s="1"/>
  <c r="I38" i="13"/>
  <c r="O38" i="13" s="1"/>
  <c r="H39" i="13"/>
  <c r="H437" i="13"/>
  <c r="I436" i="13"/>
  <c r="O436" i="13" s="1"/>
  <c r="I1114" i="9"/>
  <c r="H1115" i="9"/>
  <c r="I1919" i="9"/>
  <c r="H1920" i="9"/>
  <c r="I843" i="9"/>
  <c r="H844" i="9"/>
  <c r="I980" i="6"/>
  <c r="H981" i="6"/>
  <c r="I438" i="9"/>
  <c r="H439" i="9"/>
  <c r="H437" i="11"/>
  <c r="I436" i="11"/>
  <c r="H170" i="11"/>
  <c r="I169" i="11"/>
  <c r="I1651" i="6"/>
  <c r="H1652" i="6"/>
  <c r="I572" i="9"/>
  <c r="H573" i="9"/>
  <c r="I573" i="3"/>
  <c r="H574" i="3"/>
  <c r="I38" i="11"/>
  <c r="H39" i="11"/>
  <c r="I1515" i="9"/>
  <c r="H1516" i="9"/>
  <c r="H1113" i="3"/>
  <c r="I1112" i="3"/>
  <c r="H40" i="9"/>
  <c r="I39" i="9"/>
  <c r="I1784" i="3"/>
  <c r="H1785" i="3"/>
  <c r="I1783" i="6"/>
  <c r="H1784" i="6"/>
  <c r="H979" i="3"/>
  <c r="I978" i="3"/>
  <c r="I842" i="3"/>
  <c r="H843" i="3"/>
  <c r="H707" i="9"/>
  <c r="I706" i="9"/>
  <c r="I1784" i="11"/>
  <c r="H1785" i="11"/>
  <c r="I169" i="6"/>
  <c r="H170" i="6"/>
  <c r="I39" i="3"/>
  <c r="H40" i="3"/>
  <c r="I1650" i="11"/>
  <c r="H1651" i="11"/>
  <c r="I305" i="6"/>
  <c r="H306" i="6"/>
  <c r="I1919" i="6"/>
  <c r="H1920" i="6"/>
  <c r="I709" i="11"/>
  <c r="H710" i="11"/>
  <c r="I1918" i="3"/>
  <c r="H1919" i="3"/>
  <c r="H1517" i="11"/>
  <c r="I1516" i="11"/>
  <c r="I840" i="6"/>
  <c r="H841" i="6"/>
  <c r="I707" i="3"/>
  <c r="H708" i="3"/>
  <c r="I1515" i="3"/>
  <c r="H1516" i="3"/>
  <c r="I1382" i="6"/>
  <c r="H1383" i="6"/>
  <c r="I708" i="6"/>
  <c r="H709" i="6"/>
  <c r="O1247" i="11" l="1"/>
  <c r="O1112" i="11"/>
  <c r="O1514" i="11"/>
  <c r="O1783" i="11"/>
  <c r="O1649" i="11"/>
  <c r="O977" i="11"/>
  <c r="O436" i="11"/>
  <c r="O169" i="11"/>
  <c r="O38" i="11"/>
  <c r="O1380" i="11"/>
  <c r="O303" i="11"/>
  <c r="O706" i="11"/>
  <c r="O839" i="11"/>
  <c r="O571" i="11"/>
  <c r="O1918" i="11"/>
  <c r="O1381" i="9"/>
  <c r="O1919" i="9"/>
  <c r="O1784" i="9"/>
  <c r="O1248" i="9"/>
  <c r="O1113" i="9"/>
  <c r="O1650" i="9"/>
  <c r="O437" i="9"/>
  <c r="O304" i="9"/>
  <c r="O170" i="9"/>
  <c r="O39" i="9"/>
  <c r="O1515" i="9"/>
  <c r="O978" i="9"/>
  <c r="O572" i="9"/>
  <c r="O707" i="9"/>
  <c r="O840" i="9"/>
  <c r="O1918" i="6"/>
  <c r="O1380" i="6"/>
  <c r="O1112" i="6"/>
  <c r="O977" i="6"/>
  <c r="O839" i="6"/>
  <c r="O1247" i="6"/>
  <c r="O706" i="6"/>
  <c r="O436" i="6"/>
  <c r="O303" i="6"/>
  <c r="O169" i="6"/>
  <c r="O38" i="6"/>
  <c r="O571" i="6"/>
  <c r="O1783" i="6"/>
  <c r="O1514" i="6"/>
  <c r="O1649" i="6"/>
  <c r="O1248" i="3"/>
  <c r="O1113" i="3"/>
  <c r="O978" i="3"/>
  <c r="O1381" i="3"/>
  <c r="O1784" i="3"/>
  <c r="O1650" i="3"/>
  <c r="O1515" i="3"/>
  <c r="O840" i="3"/>
  <c r="O1919" i="3"/>
  <c r="O304" i="3"/>
  <c r="O707" i="3"/>
  <c r="O572" i="3"/>
  <c r="O437" i="3"/>
  <c r="O170" i="3"/>
  <c r="O39" i="3"/>
  <c r="Z1224" i="11"/>
  <c r="Y1224" i="11"/>
  <c r="W1224" i="11"/>
  <c r="V1225" i="11" s="1"/>
  <c r="Q1225" i="11"/>
  <c r="R1225" i="11" s="1"/>
  <c r="AB1225" i="11" s="1"/>
  <c r="AD815" i="11"/>
  <c r="AC815" i="11"/>
  <c r="AA683" i="11"/>
  <c r="Y683" i="11"/>
  <c r="Z683" i="11"/>
  <c r="W683" i="11"/>
  <c r="V684" i="11" s="1"/>
  <c r="W548" i="11"/>
  <c r="V549" i="11" s="1"/>
  <c r="Y548" i="11"/>
  <c r="AD548" i="11" s="1"/>
  <c r="AA548" i="11"/>
  <c r="Q549" i="11"/>
  <c r="R549" i="11" s="1"/>
  <c r="AB549" i="11" s="1"/>
  <c r="AE146" i="11"/>
  <c r="Q1626" i="11"/>
  <c r="R1626" i="11" s="1"/>
  <c r="S1626" i="11" s="1"/>
  <c r="AD1357" i="11"/>
  <c r="Y1625" i="11"/>
  <c r="AA1625" i="11"/>
  <c r="Z1625" i="11"/>
  <c r="R15" i="11"/>
  <c r="AB15" i="11" s="1"/>
  <c r="AA1490" i="11"/>
  <c r="AC14" i="11"/>
  <c r="AD14" i="11"/>
  <c r="T1090" i="11"/>
  <c r="Q1091" i="11" s="1"/>
  <c r="R1091" i="11" s="1"/>
  <c r="AB1091" i="11" s="1"/>
  <c r="AC413" i="11"/>
  <c r="AC1357" i="11"/>
  <c r="S955" i="11"/>
  <c r="Z1490" i="11"/>
  <c r="Y1490" i="11"/>
  <c r="S684" i="11"/>
  <c r="I840" i="11"/>
  <c r="H841" i="11"/>
  <c r="S1358" i="11"/>
  <c r="S414" i="11"/>
  <c r="H1382" i="11"/>
  <c r="I1381" i="11"/>
  <c r="T147" i="11"/>
  <c r="Y147" i="11" s="1"/>
  <c r="W1490" i="11"/>
  <c r="V1491" i="11" s="1"/>
  <c r="I574" i="11"/>
  <c r="H575" i="11"/>
  <c r="I1248" i="11"/>
  <c r="H1249" i="11"/>
  <c r="R280" i="11"/>
  <c r="AB280" i="11" s="1"/>
  <c r="AD279" i="11"/>
  <c r="AC279" i="11"/>
  <c r="R1491" i="11"/>
  <c r="AB1491" i="11" s="1"/>
  <c r="H307" i="11"/>
  <c r="I306" i="11"/>
  <c r="I1113" i="11"/>
  <c r="H1114" i="11"/>
  <c r="AC1760" i="11"/>
  <c r="AD1760" i="11"/>
  <c r="S816" i="11"/>
  <c r="I978" i="11"/>
  <c r="H979" i="11"/>
  <c r="AE954" i="11"/>
  <c r="T1895" i="11"/>
  <c r="I1920" i="11"/>
  <c r="H1921" i="11"/>
  <c r="R1761" i="11"/>
  <c r="AB1761" i="11" s="1"/>
  <c r="AE1490" i="9"/>
  <c r="T15" i="9"/>
  <c r="Y15" i="9" s="1"/>
  <c r="AE14" i="9"/>
  <c r="AE1625" i="9"/>
  <c r="Z1895" i="9"/>
  <c r="Y1895" i="9"/>
  <c r="AA1895" i="9"/>
  <c r="W1895" i="9"/>
  <c r="V1896" i="9" s="1"/>
  <c r="T1356" i="9"/>
  <c r="AA1356" i="9" s="1"/>
  <c r="AE1355" i="9"/>
  <c r="I171" i="9"/>
  <c r="H172" i="9"/>
  <c r="AE280" i="9"/>
  <c r="AB281" i="9"/>
  <c r="T281" i="9"/>
  <c r="AC1759" i="9"/>
  <c r="AD1759" i="9"/>
  <c r="S1760" i="9"/>
  <c r="Y413" i="9"/>
  <c r="AD413" i="9" s="1"/>
  <c r="W953" i="9"/>
  <c r="V954" i="9" s="1"/>
  <c r="AC1088" i="9"/>
  <c r="Q414" i="9"/>
  <c r="R414" i="9" s="1"/>
  <c r="AB414" i="9" s="1"/>
  <c r="AA413" i="9"/>
  <c r="AE681" i="9"/>
  <c r="AA953" i="9"/>
  <c r="W413" i="9"/>
  <c r="V414" i="9" s="1"/>
  <c r="Q954" i="9"/>
  <c r="R954" i="9" s="1"/>
  <c r="AB954" i="9" s="1"/>
  <c r="Y953" i="9"/>
  <c r="Z953" i="9"/>
  <c r="I978" i="9"/>
  <c r="H979" i="9"/>
  <c r="S146" i="9"/>
  <c r="AD1088" i="9"/>
  <c r="AE145" i="9"/>
  <c r="AE547" i="9"/>
  <c r="T548" i="9"/>
  <c r="Z1491" i="9"/>
  <c r="W1491" i="9"/>
  <c r="V1492" i="9" s="1"/>
  <c r="AA1491" i="9"/>
  <c r="Q1492" i="9"/>
  <c r="Y1491" i="9"/>
  <c r="AC1223" i="9"/>
  <c r="AD1223" i="9"/>
  <c r="S1089" i="9"/>
  <c r="I1248" i="9"/>
  <c r="H1249" i="9"/>
  <c r="AB816" i="9"/>
  <c r="T816" i="9"/>
  <c r="I305" i="9"/>
  <c r="H306" i="9"/>
  <c r="R1224" i="9"/>
  <c r="AB1224" i="9" s="1"/>
  <c r="T682" i="9"/>
  <c r="AE815" i="9"/>
  <c r="S1896" i="9"/>
  <c r="I1651" i="9"/>
  <c r="H1652" i="9"/>
  <c r="I1381" i="9"/>
  <c r="H1382" i="9"/>
  <c r="I1784" i="9"/>
  <c r="H1785" i="9"/>
  <c r="Q1627" i="9"/>
  <c r="Y1626" i="9"/>
  <c r="Z1626" i="9"/>
  <c r="AA1626" i="9"/>
  <c r="W1626" i="9"/>
  <c r="V1627" i="9" s="1"/>
  <c r="AE1625" i="6"/>
  <c r="S1090" i="6"/>
  <c r="AD1759" i="6"/>
  <c r="AC1089" i="6"/>
  <c r="AD1089" i="6"/>
  <c r="I1248" i="6"/>
  <c r="H1249" i="6"/>
  <c r="H1516" i="6"/>
  <c r="I1515" i="6"/>
  <c r="Z146" i="6"/>
  <c r="Q1627" i="6"/>
  <c r="R1627" i="6" s="1"/>
  <c r="S1627" i="6" s="1"/>
  <c r="W547" i="6"/>
  <c r="V548" i="6" s="1"/>
  <c r="Q548" i="6"/>
  <c r="R548" i="6" s="1"/>
  <c r="AB548" i="6" s="1"/>
  <c r="Q147" i="6"/>
  <c r="R147" i="6" s="1"/>
  <c r="AB147" i="6" s="1"/>
  <c r="AE1355" i="6"/>
  <c r="Q16" i="6"/>
  <c r="R16" i="6" s="1"/>
  <c r="AB16" i="6" s="1"/>
  <c r="Y15" i="6"/>
  <c r="AC279" i="6"/>
  <c r="AE279" i="6" s="1"/>
  <c r="Z1626" i="6"/>
  <c r="Z953" i="6"/>
  <c r="AA15" i="6"/>
  <c r="Y1626" i="6"/>
  <c r="Y146" i="6"/>
  <c r="W146" i="6"/>
  <c r="V147" i="6" s="1"/>
  <c r="Z15" i="6"/>
  <c r="W1626" i="6"/>
  <c r="V1627" i="6" s="1"/>
  <c r="Q954" i="6"/>
  <c r="R954" i="6" s="1"/>
  <c r="AB954" i="6" s="1"/>
  <c r="W15" i="6"/>
  <c r="V16" i="6" s="1"/>
  <c r="AA953" i="6"/>
  <c r="Y953" i="6"/>
  <c r="T683" i="6"/>
  <c r="Y683" i="6" s="1"/>
  <c r="AA1223" i="6"/>
  <c r="Z1223" i="6"/>
  <c r="Y1223" i="6"/>
  <c r="W1223" i="6"/>
  <c r="V1224" i="6" s="1"/>
  <c r="Q1224" i="6"/>
  <c r="I573" i="6"/>
  <c r="H574" i="6"/>
  <c r="Y547" i="6"/>
  <c r="AC1759" i="6"/>
  <c r="I437" i="6"/>
  <c r="H438" i="6"/>
  <c r="H40" i="6"/>
  <c r="I39" i="6"/>
  <c r="AA547" i="6"/>
  <c r="S280" i="6"/>
  <c r="Q818" i="6"/>
  <c r="R818" i="6" s="1"/>
  <c r="AB818" i="6" s="1"/>
  <c r="W817" i="6"/>
  <c r="V818" i="6" s="1"/>
  <c r="Z817" i="6"/>
  <c r="Y817" i="6"/>
  <c r="T1491" i="6"/>
  <c r="AA1491" i="6" s="1"/>
  <c r="I1113" i="6"/>
  <c r="H1114" i="6"/>
  <c r="S1895" i="6"/>
  <c r="S1760" i="6"/>
  <c r="T1356" i="6"/>
  <c r="AA413" i="6"/>
  <c r="Q414" i="6"/>
  <c r="W413" i="6"/>
  <c r="V414" i="6" s="1"/>
  <c r="Y413" i="6"/>
  <c r="Z413" i="6"/>
  <c r="AE1894" i="6"/>
  <c r="AD1088" i="3"/>
  <c r="AC1088" i="3"/>
  <c r="S1089" i="3"/>
  <c r="T1089" i="3" s="1"/>
  <c r="AC1356" i="3"/>
  <c r="AD1356" i="3"/>
  <c r="Y1224" i="3"/>
  <c r="AD1491" i="3"/>
  <c r="AC1491" i="3"/>
  <c r="Y15" i="3"/>
  <c r="AD15" i="3" s="1"/>
  <c r="R1492" i="3"/>
  <c r="S1492" i="3" s="1"/>
  <c r="Q16" i="3"/>
  <c r="R16" i="3" s="1"/>
  <c r="AB16" i="3" s="1"/>
  <c r="W15" i="3"/>
  <c r="V16" i="3" s="1"/>
  <c r="AA15" i="3"/>
  <c r="Q1225" i="3"/>
  <c r="R1225" i="3" s="1"/>
  <c r="AB1225" i="3" s="1"/>
  <c r="AA1625" i="3"/>
  <c r="Y1625" i="3"/>
  <c r="Z1625" i="3"/>
  <c r="W1625" i="3"/>
  <c r="V1626" i="3" s="1"/>
  <c r="T683" i="3"/>
  <c r="Q684" i="3" s="1"/>
  <c r="AA1224" i="3"/>
  <c r="Z1224" i="3"/>
  <c r="AE682" i="3"/>
  <c r="AE14" i="3"/>
  <c r="I1651" i="3"/>
  <c r="H1652" i="3"/>
  <c r="AE413" i="3"/>
  <c r="AC815" i="3"/>
  <c r="S816" i="3"/>
  <c r="AE1759" i="3"/>
  <c r="W145" i="3"/>
  <c r="V146" i="3" s="1"/>
  <c r="Y145" i="3"/>
  <c r="Z145" i="3"/>
  <c r="AA145" i="3"/>
  <c r="Q146" i="3"/>
  <c r="Y953" i="3"/>
  <c r="Y1760" i="3"/>
  <c r="S1626" i="3"/>
  <c r="Q548" i="3"/>
  <c r="R548" i="3" s="1"/>
  <c r="AB548" i="3" s="1"/>
  <c r="AA547" i="3"/>
  <c r="W953" i="3"/>
  <c r="V954" i="3" s="1"/>
  <c r="Z953" i="3"/>
  <c r="AA953" i="3"/>
  <c r="AA1760" i="3"/>
  <c r="W547" i="3"/>
  <c r="V548" i="3" s="1"/>
  <c r="Z547" i="3"/>
  <c r="AD547" i="3" s="1"/>
  <c r="Q1761" i="3"/>
  <c r="R1761" i="3" s="1"/>
  <c r="S954" i="3"/>
  <c r="Z1760" i="3"/>
  <c r="Y279" i="3"/>
  <c r="W279" i="3"/>
  <c r="V280" i="3" s="1"/>
  <c r="Z279" i="3"/>
  <c r="Y1895" i="3"/>
  <c r="AD1895" i="3" s="1"/>
  <c r="AA279" i="3"/>
  <c r="Q1896" i="3"/>
  <c r="R1896" i="3" s="1"/>
  <c r="AB1896" i="3" s="1"/>
  <c r="W1895" i="3"/>
  <c r="V1896" i="3" s="1"/>
  <c r="AA1895" i="3"/>
  <c r="AB1357" i="3"/>
  <c r="T1357" i="3"/>
  <c r="H171" i="3"/>
  <c r="I170" i="3"/>
  <c r="R280" i="3"/>
  <c r="AB280" i="3" s="1"/>
  <c r="H306" i="3"/>
  <c r="I305" i="3"/>
  <c r="I437" i="3"/>
  <c r="H438" i="3"/>
  <c r="I1249" i="3"/>
  <c r="H1250" i="3"/>
  <c r="I1382" i="3"/>
  <c r="H1383" i="3"/>
  <c r="T414" i="3"/>
  <c r="AC280" i="13"/>
  <c r="AB281" i="13"/>
  <c r="T281" i="13"/>
  <c r="Z145" i="13"/>
  <c r="AA145" i="13"/>
  <c r="Q146" i="13"/>
  <c r="R146" i="13" s="1"/>
  <c r="AB146" i="13" s="1"/>
  <c r="W145" i="13"/>
  <c r="V146" i="13" s="1"/>
  <c r="Y145" i="13"/>
  <c r="Z412" i="13"/>
  <c r="AD412" i="13" s="1"/>
  <c r="AA412" i="13"/>
  <c r="Q15" i="13"/>
  <c r="R15" i="13" s="1"/>
  <c r="AB15" i="13" s="1"/>
  <c r="Y14" i="13"/>
  <c r="AD14" i="13" s="1"/>
  <c r="W14" i="13"/>
  <c r="V15" i="13" s="1"/>
  <c r="AA14" i="13"/>
  <c r="W412" i="13"/>
  <c r="V413" i="13" s="1"/>
  <c r="Q413" i="13"/>
  <c r="R413" i="13" s="1"/>
  <c r="AB413" i="13" s="1"/>
  <c r="I304" i="13"/>
  <c r="O304" i="13" s="1"/>
  <c r="H305" i="13"/>
  <c r="I39" i="13"/>
  <c r="O39" i="13" s="1"/>
  <c r="H40" i="13"/>
  <c r="H171" i="13"/>
  <c r="I170" i="13"/>
  <c r="O170" i="13" s="1"/>
  <c r="I437" i="13"/>
  <c r="O437" i="13" s="1"/>
  <c r="H438" i="13"/>
  <c r="I710" i="11"/>
  <c r="H711" i="11"/>
  <c r="I40" i="3"/>
  <c r="H41" i="3"/>
  <c r="H708" i="9"/>
  <c r="I707" i="9"/>
  <c r="I1784" i="6"/>
  <c r="H1785" i="6"/>
  <c r="I1115" i="9"/>
  <c r="H1116" i="9"/>
  <c r="I574" i="3"/>
  <c r="H575" i="3"/>
  <c r="I573" i="9"/>
  <c r="H574" i="9"/>
  <c r="I170" i="11"/>
  <c r="H171" i="11"/>
  <c r="I708" i="3"/>
  <c r="H709" i="3"/>
  <c r="I1383" i="6"/>
  <c r="H1384" i="6"/>
  <c r="I1651" i="11"/>
  <c r="H1652" i="11"/>
  <c r="H1786" i="3"/>
  <c r="I1785" i="3"/>
  <c r="I1113" i="3"/>
  <c r="H1114" i="3"/>
  <c r="I170" i="6"/>
  <c r="H171" i="6"/>
  <c r="I981" i="6"/>
  <c r="H982" i="6"/>
  <c r="I844" i="9"/>
  <c r="H845" i="9"/>
  <c r="H440" i="9"/>
  <c r="I439" i="9"/>
  <c r="H1518" i="11"/>
  <c r="I1517" i="11"/>
  <c r="I1516" i="9"/>
  <c r="H1517" i="9"/>
  <c r="H1786" i="11"/>
  <c r="I1785" i="11"/>
  <c r="I979" i="3"/>
  <c r="H980" i="3"/>
  <c r="I40" i="9"/>
  <c r="H41" i="9"/>
  <c r="I1652" i="6"/>
  <c r="H1653" i="6"/>
  <c r="I437" i="11"/>
  <c r="H438" i="11"/>
  <c r="I1920" i="9"/>
  <c r="H1921" i="9"/>
  <c r="I841" i="6"/>
  <c r="H842" i="6"/>
  <c r="I1920" i="6"/>
  <c r="H1921" i="6"/>
  <c r="I306" i="6"/>
  <c r="H307" i="6"/>
  <c r="I709" i="6"/>
  <c r="H710" i="6"/>
  <c r="H1517" i="3"/>
  <c r="I1516" i="3"/>
  <c r="H1920" i="3"/>
  <c r="I1919" i="3"/>
  <c r="I843" i="3"/>
  <c r="H844" i="3"/>
  <c r="I39" i="11"/>
  <c r="H40" i="11"/>
  <c r="O1650" i="11" l="1"/>
  <c r="O1381" i="11"/>
  <c r="O1515" i="11"/>
  <c r="O1919" i="11"/>
  <c r="O304" i="11"/>
  <c r="O170" i="11"/>
  <c r="O39" i="11"/>
  <c r="O1784" i="11"/>
  <c r="O1113" i="11"/>
  <c r="O572" i="11"/>
  <c r="O707" i="11"/>
  <c r="O437" i="11"/>
  <c r="O1248" i="11"/>
  <c r="O978" i="11"/>
  <c r="O840" i="11"/>
  <c r="O1920" i="9"/>
  <c r="O1516" i="9"/>
  <c r="O1249" i="9"/>
  <c r="O979" i="9"/>
  <c r="O841" i="9"/>
  <c r="O708" i="9"/>
  <c r="O573" i="9"/>
  <c r="O1651" i="9"/>
  <c r="O1114" i="9"/>
  <c r="O1382" i="9"/>
  <c r="O438" i="9"/>
  <c r="O305" i="9"/>
  <c r="O171" i="9"/>
  <c r="O40" i="9"/>
  <c r="O1785" i="9"/>
  <c r="O1919" i="6"/>
  <c r="O1381" i="6"/>
  <c r="O1650" i="6"/>
  <c r="O1515" i="6"/>
  <c r="O1248" i="6"/>
  <c r="O978" i="6"/>
  <c r="O840" i="6"/>
  <c r="O707" i="6"/>
  <c r="O572" i="6"/>
  <c r="O1113" i="6"/>
  <c r="O1784" i="6"/>
  <c r="O170" i="6"/>
  <c r="O437" i="6"/>
  <c r="O39" i="6"/>
  <c r="O304" i="6"/>
  <c r="O1382" i="3"/>
  <c r="O1785" i="3"/>
  <c r="O1651" i="3"/>
  <c r="O1516" i="3"/>
  <c r="O1920" i="3"/>
  <c r="O1249" i="3"/>
  <c r="O841" i="3"/>
  <c r="O708" i="3"/>
  <c r="O438" i="3"/>
  <c r="O1114" i="3"/>
  <c r="O573" i="3"/>
  <c r="O305" i="3"/>
  <c r="O979" i="3"/>
  <c r="O171" i="3"/>
  <c r="O40" i="3"/>
  <c r="AC1224" i="11"/>
  <c r="AD1224" i="11"/>
  <c r="S1225" i="11"/>
  <c r="AE815" i="11"/>
  <c r="AC683" i="11"/>
  <c r="AD683" i="11"/>
  <c r="AC548" i="11"/>
  <c r="AE548" i="11" s="1"/>
  <c r="S549" i="11"/>
  <c r="AC1625" i="11"/>
  <c r="AD1625" i="11"/>
  <c r="S15" i="11"/>
  <c r="AE1357" i="11"/>
  <c r="Z1090" i="11"/>
  <c r="AA1090" i="11"/>
  <c r="AE413" i="11"/>
  <c r="T955" i="11"/>
  <c r="Y955" i="11" s="1"/>
  <c r="W1090" i="11"/>
  <c r="V1091" i="11" s="1"/>
  <c r="Y1090" i="11"/>
  <c r="AE14" i="11"/>
  <c r="S1761" i="11"/>
  <c r="T1358" i="11"/>
  <c r="Y1358" i="11" s="1"/>
  <c r="AD1490" i="11"/>
  <c r="AA147" i="11"/>
  <c r="Q148" i="11"/>
  <c r="R148" i="11" s="1"/>
  <c r="AB148" i="11" s="1"/>
  <c r="S1091" i="11"/>
  <c r="AC1490" i="11"/>
  <c r="AB1626" i="11"/>
  <c r="T1626" i="11"/>
  <c r="T684" i="11"/>
  <c r="Z684" i="11" s="1"/>
  <c r="S280" i="11"/>
  <c r="T414" i="11"/>
  <c r="H842" i="11"/>
  <c r="I841" i="11"/>
  <c r="AE279" i="11"/>
  <c r="Z147" i="11"/>
  <c r="I575" i="11"/>
  <c r="H576" i="11"/>
  <c r="I1249" i="11"/>
  <c r="H1250" i="11"/>
  <c r="W147" i="11"/>
  <c r="V148" i="11" s="1"/>
  <c r="I1382" i="11"/>
  <c r="H1383" i="11"/>
  <c r="S1491" i="11"/>
  <c r="I979" i="11"/>
  <c r="H980" i="11"/>
  <c r="H1115" i="11"/>
  <c r="I1114" i="11"/>
  <c r="T816" i="11"/>
  <c r="H1922" i="11"/>
  <c r="I1921" i="11"/>
  <c r="I307" i="11"/>
  <c r="H308" i="11"/>
  <c r="AE1760" i="11"/>
  <c r="AA1895" i="11"/>
  <c r="Q1896" i="11"/>
  <c r="W1895" i="11"/>
  <c r="V1896" i="11" s="1"/>
  <c r="Y1895" i="11"/>
  <c r="Z1895" i="11"/>
  <c r="Z15" i="9"/>
  <c r="AD15" i="9" s="1"/>
  <c r="W15" i="9"/>
  <c r="V16" i="9" s="1"/>
  <c r="AA15" i="9"/>
  <c r="Q16" i="9"/>
  <c r="R16" i="9" s="1"/>
  <c r="AB16" i="9" s="1"/>
  <c r="AD1895" i="9"/>
  <c r="AC1895" i="9"/>
  <c r="W1356" i="9"/>
  <c r="V1357" i="9" s="1"/>
  <c r="Y1356" i="9"/>
  <c r="Z1356" i="9"/>
  <c r="Q1357" i="9"/>
  <c r="R1357" i="9" s="1"/>
  <c r="AB1357" i="9" s="1"/>
  <c r="H173" i="9"/>
  <c r="I172" i="9"/>
  <c r="AE1759" i="9"/>
  <c r="Q282" i="9"/>
  <c r="W281" i="9"/>
  <c r="V282" i="9" s="1"/>
  <c r="Z281" i="9"/>
  <c r="Y281" i="9"/>
  <c r="AA281" i="9"/>
  <c r="T1760" i="9"/>
  <c r="AC413" i="9"/>
  <c r="AE413" i="9" s="1"/>
  <c r="AD953" i="9"/>
  <c r="AC953" i="9"/>
  <c r="AE1088" i="9"/>
  <c r="AE1223" i="9"/>
  <c r="T1089" i="9"/>
  <c r="Q1090" i="9" s="1"/>
  <c r="T146" i="9"/>
  <c r="H980" i="9"/>
  <c r="I979" i="9"/>
  <c r="Z548" i="9"/>
  <c r="W548" i="9"/>
  <c r="V549" i="9" s="1"/>
  <c r="AA548" i="9"/>
  <c r="Q549" i="9"/>
  <c r="R549" i="9" s="1"/>
  <c r="AB549" i="9" s="1"/>
  <c r="Y548" i="9"/>
  <c r="S1224" i="9"/>
  <c r="R1492" i="9"/>
  <c r="AB1492" i="9" s="1"/>
  <c r="AC1491" i="9"/>
  <c r="AD1491" i="9"/>
  <c r="AA682" i="9"/>
  <c r="Z682" i="9"/>
  <c r="Y682" i="9"/>
  <c r="Q683" i="9"/>
  <c r="W682" i="9"/>
  <c r="V683" i="9" s="1"/>
  <c r="W816" i="9"/>
  <c r="V817" i="9" s="1"/>
  <c r="AA816" i="9"/>
  <c r="Y816" i="9"/>
  <c r="Z816" i="9"/>
  <c r="Q817" i="9"/>
  <c r="H1250" i="9"/>
  <c r="I1249" i="9"/>
  <c r="H307" i="9"/>
  <c r="I306" i="9"/>
  <c r="T1896" i="9"/>
  <c r="Z1896" i="9" s="1"/>
  <c r="S954" i="9"/>
  <c r="AC1626" i="9"/>
  <c r="AD1626" i="9"/>
  <c r="R1627" i="9"/>
  <c r="AB1627" i="9" s="1"/>
  <c r="I1382" i="9"/>
  <c r="H1383" i="9"/>
  <c r="I1652" i="9"/>
  <c r="H1653" i="9"/>
  <c r="S414" i="9"/>
  <c r="I1785" i="9"/>
  <c r="H1786" i="9"/>
  <c r="T1090" i="6"/>
  <c r="Y1090" i="6" s="1"/>
  <c r="AE1759" i="6"/>
  <c r="AE1089" i="6"/>
  <c r="AD146" i="6"/>
  <c r="I1249" i="6"/>
  <c r="H1250" i="6"/>
  <c r="H1517" i="6"/>
  <c r="I1516" i="6"/>
  <c r="AC1626" i="6"/>
  <c r="S147" i="6"/>
  <c r="AD953" i="6"/>
  <c r="AD15" i="6"/>
  <c r="AC146" i="6"/>
  <c r="AC953" i="6"/>
  <c r="AC15" i="6"/>
  <c r="AD1626" i="6"/>
  <c r="W683" i="6"/>
  <c r="V684" i="6" s="1"/>
  <c r="S548" i="6"/>
  <c r="Q684" i="6"/>
  <c r="R684" i="6" s="1"/>
  <c r="AB684" i="6" s="1"/>
  <c r="AA683" i="6"/>
  <c r="S954" i="6"/>
  <c r="Z683" i="6"/>
  <c r="AC547" i="6"/>
  <c r="AD1223" i="6"/>
  <c r="AC1223" i="6"/>
  <c r="R1224" i="6"/>
  <c r="AB1224" i="6" s="1"/>
  <c r="H575" i="6"/>
  <c r="I574" i="6"/>
  <c r="H439" i="6"/>
  <c r="I438" i="6"/>
  <c r="AD547" i="6"/>
  <c r="H41" i="6"/>
  <c r="I40" i="6"/>
  <c r="T280" i="6"/>
  <c r="Z280" i="6" s="1"/>
  <c r="S818" i="6"/>
  <c r="AD817" i="6"/>
  <c r="T1760" i="6"/>
  <c r="Y1760" i="6" s="1"/>
  <c r="AC817" i="6"/>
  <c r="Y1491" i="6"/>
  <c r="Q1492" i="6"/>
  <c r="R1492" i="6" s="1"/>
  <c r="AB1492" i="6" s="1"/>
  <c r="W1491" i="6"/>
  <c r="V1492" i="6" s="1"/>
  <c r="S16" i="6"/>
  <c r="Z1491" i="6"/>
  <c r="AB1627" i="6"/>
  <c r="T1627" i="6"/>
  <c r="I1114" i="6"/>
  <c r="H1115" i="6"/>
  <c r="R414" i="6"/>
  <c r="AB414" i="6" s="1"/>
  <c r="AC413" i="6"/>
  <c r="AD413" i="6"/>
  <c r="Z1356" i="6"/>
  <c r="W1356" i="6"/>
  <c r="V1357" i="6" s="1"/>
  <c r="AA1356" i="6"/>
  <c r="Q1357" i="6"/>
  <c r="Y1356" i="6"/>
  <c r="T1895" i="6"/>
  <c r="AE1088" i="3"/>
  <c r="AE1356" i="3"/>
  <c r="W683" i="3"/>
  <c r="V684" i="3" s="1"/>
  <c r="AD1224" i="3"/>
  <c r="AC15" i="3"/>
  <c r="AB1492" i="3"/>
  <c r="T1492" i="3"/>
  <c r="AA683" i="3"/>
  <c r="AE1491" i="3"/>
  <c r="Z683" i="3"/>
  <c r="Y683" i="3"/>
  <c r="AD953" i="3"/>
  <c r="AC1224" i="3"/>
  <c r="AD1625" i="3"/>
  <c r="AC1625" i="3"/>
  <c r="H1653" i="3"/>
  <c r="I1652" i="3"/>
  <c r="AE815" i="3"/>
  <c r="T816" i="3"/>
  <c r="Y816" i="3" s="1"/>
  <c r="Y1089" i="3"/>
  <c r="Z1089" i="3"/>
  <c r="AA1089" i="3"/>
  <c r="Q1090" i="3"/>
  <c r="R1090" i="3" s="1"/>
  <c r="AB1090" i="3" s="1"/>
  <c r="W1089" i="3"/>
  <c r="V1090" i="3" s="1"/>
  <c r="R146" i="3"/>
  <c r="AB146" i="3" s="1"/>
  <c r="AC145" i="3"/>
  <c r="AD145" i="3"/>
  <c r="T1626" i="3"/>
  <c r="AC1895" i="3"/>
  <c r="AC279" i="3"/>
  <c r="AC1760" i="3"/>
  <c r="S1225" i="3"/>
  <c r="AD1760" i="3"/>
  <c r="T954" i="3"/>
  <c r="AC547" i="3"/>
  <c r="AD279" i="3"/>
  <c r="S548" i="3"/>
  <c r="AC953" i="3"/>
  <c r="AB1761" i="3"/>
  <c r="S1761" i="3"/>
  <c r="AA1357" i="3"/>
  <c r="Z1357" i="3"/>
  <c r="Y1357" i="3"/>
  <c r="Q1358" i="3"/>
  <c r="W1357" i="3"/>
  <c r="V1358" i="3" s="1"/>
  <c r="S280" i="3"/>
  <c r="H172" i="3"/>
  <c r="I171" i="3"/>
  <c r="Y414" i="3"/>
  <c r="Z414" i="3"/>
  <c r="AA414" i="3"/>
  <c r="Q415" i="3"/>
  <c r="W414" i="3"/>
  <c r="V415" i="3" s="1"/>
  <c r="I1250" i="3"/>
  <c r="H1251" i="3"/>
  <c r="R684" i="3"/>
  <c r="AB684" i="3" s="1"/>
  <c r="I438" i="3"/>
  <c r="H439" i="3"/>
  <c r="H1384" i="3"/>
  <c r="I1383" i="3"/>
  <c r="S1896" i="3"/>
  <c r="S16" i="3"/>
  <c r="H307" i="3"/>
  <c r="I306" i="3"/>
  <c r="AE280" i="13"/>
  <c r="Q282" i="13"/>
  <c r="AA281" i="13"/>
  <c r="W281" i="13"/>
  <c r="V282" i="13" s="1"/>
  <c r="Y281" i="13"/>
  <c r="Z281" i="13"/>
  <c r="S146" i="13"/>
  <c r="AC145" i="13"/>
  <c r="AD145" i="13"/>
  <c r="AC412" i="13"/>
  <c r="AC14" i="13"/>
  <c r="AE14" i="13" s="1"/>
  <c r="S15" i="13"/>
  <c r="S413" i="13"/>
  <c r="I171" i="13"/>
  <c r="O171" i="13" s="1"/>
  <c r="H172" i="13"/>
  <c r="I40" i="13"/>
  <c r="O40" i="13" s="1"/>
  <c r="H41" i="13"/>
  <c r="H306" i="13"/>
  <c r="I305" i="13"/>
  <c r="O305" i="13" s="1"/>
  <c r="I438" i="13"/>
  <c r="O438" i="13" s="1"/>
  <c r="H439" i="13"/>
  <c r="H41" i="11"/>
  <c r="I40" i="11"/>
  <c r="I574" i="9"/>
  <c r="H575" i="9"/>
  <c r="I1517" i="3"/>
  <c r="H1518" i="3"/>
  <c r="H846" i="9"/>
  <c r="I845" i="9"/>
  <c r="H42" i="9"/>
  <c r="I41" i="9"/>
  <c r="I842" i="6"/>
  <c r="H843" i="6"/>
  <c r="I1921" i="9"/>
  <c r="H1922" i="9"/>
  <c r="I575" i="3"/>
  <c r="H576" i="3"/>
  <c r="I1116" i="9"/>
  <c r="H1117" i="9"/>
  <c r="H709" i="9"/>
  <c r="I708" i="9"/>
  <c r="I440" i="9"/>
  <c r="H441" i="9"/>
  <c r="I1517" i="9"/>
  <c r="H1518" i="9"/>
  <c r="H1787" i="3"/>
  <c r="I1786" i="3"/>
  <c r="I171" i="11"/>
  <c r="H172" i="11"/>
  <c r="I1785" i="6"/>
  <c r="H1786" i="6"/>
  <c r="I711" i="11"/>
  <c r="H712" i="11"/>
  <c r="I1786" i="11"/>
  <c r="H1787" i="11"/>
  <c r="I1518" i="11"/>
  <c r="H1519" i="11"/>
  <c r="I41" i="3"/>
  <c r="H42" i="3"/>
  <c r="I710" i="6"/>
  <c r="H711" i="6"/>
  <c r="I982" i="6"/>
  <c r="H983" i="6"/>
  <c r="I844" i="3"/>
  <c r="H845" i="3"/>
  <c r="I307" i="6"/>
  <c r="H308" i="6"/>
  <c r="I438" i="11"/>
  <c r="H439" i="11"/>
  <c r="I980" i="3"/>
  <c r="H981" i="3"/>
  <c r="H1115" i="3"/>
  <c r="I1114" i="3"/>
  <c r="I1652" i="11"/>
  <c r="H1653" i="11"/>
  <c r="H1921" i="3"/>
  <c r="I1920" i="3"/>
  <c r="I1921" i="6"/>
  <c r="H1922" i="6"/>
  <c r="I1653" i="6"/>
  <c r="H1654" i="6"/>
  <c r="H172" i="6"/>
  <c r="I171" i="6"/>
  <c r="H1385" i="6"/>
  <c r="I1384" i="6"/>
  <c r="I709" i="3"/>
  <c r="H710" i="3"/>
  <c r="O1920" i="11" l="1"/>
  <c r="O1249" i="11"/>
  <c r="O1382" i="11"/>
  <c r="O979" i="11"/>
  <c r="O841" i="11"/>
  <c r="O1785" i="11"/>
  <c r="O1651" i="11"/>
  <c r="O1516" i="11"/>
  <c r="O438" i="11"/>
  <c r="O708" i="11"/>
  <c r="O40" i="11"/>
  <c r="O171" i="11"/>
  <c r="O1114" i="11"/>
  <c r="O573" i="11"/>
  <c r="O305" i="11"/>
  <c r="O1517" i="9"/>
  <c r="O1786" i="9"/>
  <c r="O1250" i="9"/>
  <c r="O980" i="9"/>
  <c r="O842" i="9"/>
  <c r="O709" i="9"/>
  <c r="O1652" i="9"/>
  <c r="O574" i="9"/>
  <c r="O1921" i="9"/>
  <c r="O41" i="9"/>
  <c r="O1383" i="9"/>
  <c r="O306" i="9"/>
  <c r="O172" i="9"/>
  <c r="O439" i="9"/>
  <c r="O1115" i="9"/>
  <c r="O1920" i="6"/>
  <c r="O1114" i="6"/>
  <c r="O573" i="6"/>
  <c r="O1651" i="6"/>
  <c r="O979" i="6"/>
  <c r="O438" i="6"/>
  <c r="O305" i="6"/>
  <c r="O171" i="6"/>
  <c r="O40" i="6"/>
  <c r="O1382" i="6"/>
  <c r="O1249" i="6"/>
  <c r="O708" i="6"/>
  <c r="O1785" i="6"/>
  <c r="O1516" i="6"/>
  <c r="O841" i="6"/>
  <c r="O1921" i="3"/>
  <c r="O1786" i="3"/>
  <c r="O1652" i="3"/>
  <c r="O1517" i="3"/>
  <c r="O1383" i="3"/>
  <c r="O1250" i="3"/>
  <c r="O980" i="3"/>
  <c r="O842" i="3"/>
  <c r="O709" i="3"/>
  <c r="O439" i="3"/>
  <c r="O306" i="3"/>
  <c r="O574" i="3"/>
  <c r="O1115" i="3"/>
  <c r="O172" i="3"/>
  <c r="O41" i="3"/>
  <c r="AE1224" i="11"/>
  <c r="T1225" i="11"/>
  <c r="W1225" i="11" s="1"/>
  <c r="V1226" i="11" s="1"/>
  <c r="AE683" i="11"/>
  <c r="T549" i="11"/>
  <c r="AD1090" i="11"/>
  <c r="AE1625" i="11"/>
  <c r="Q685" i="11"/>
  <c r="R685" i="11" s="1"/>
  <c r="AB685" i="11" s="1"/>
  <c r="Y684" i="11"/>
  <c r="AD684" i="11" s="1"/>
  <c r="T15" i="11"/>
  <c r="W15" i="11" s="1"/>
  <c r="V16" i="11" s="1"/>
  <c r="W955" i="11"/>
  <c r="V956" i="11" s="1"/>
  <c r="AC1090" i="11"/>
  <c r="Q956" i="11"/>
  <c r="R956" i="11" s="1"/>
  <c r="AB956" i="11" s="1"/>
  <c r="AC147" i="11"/>
  <c r="AA955" i="11"/>
  <c r="Z955" i="11"/>
  <c r="AD955" i="11" s="1"/>
  <c r="W1358" i="11"/>
  <c r="V1359" i="11" s="1"/>
  <c r="Z1358" i="11"/>
  <c r="AD1358" i="11" s="1"/>
  <c r="AA1358" i="11"/>
  <c r="AE1490" i="11"/>
  <c r="T1761" i="11"/>
  <c r="Z1761" i="11" s="1"/>
  <c r="Q1359" i="11"/>
  <c r="R1359" i="11" s="1"/>
  <c r="AB1359" i="11" s="1"/>
  <c r="AA684" i="11"/>
  <c r="W684" i="11"/>
  <c r="V685" i="11" s="1"/>
  <c r="T1091" i="11"/>
  <c r="W1091" i="11" s="1"/>
  <c r="V1092" i="11" s="1"/>
  <c r="Y1626" i="11"/>
  <c r="Z1626" i="11"/>
  <c r="AA1626" i="11"/>
  <c r="W1626" i="11"/>
  <c r="V1627" i="11" s="1"/>
  <c r="Q1627" i="11"/>
  <c r="AD147" i="11"/>
  <c r="T1491" i="11"/>
  <c r="W1491" i="11" s="1"/>
  <c r="V1492" i="11" s="1"/>
  <c r="H843" i="11"/>
  <c r="I842" i="11"/>
  <c r="T280" i="11"/>
  <c r="W414" i="11"/>
  <c r="V415" i="11" s="1"/>
  <c r="AA414" i="11"/>
  <c r="Z414" i="11"/>
  <c r="Q415" i="11"/>
  <c r="R415" i="11" s="1"/>
  <c r="AB415" i="11" s="1"/>
  <c r="Y414" i="11"/>
  <c r="H1251" i="11"/>
  <c r="I1250" i="11"/>
  <c r="I576" i="11"/>
  <c r="H577" i="11"/>
  <c r="S148" i="11"/>
  <c r="I1383" i="11"/>
  <c r="H1384" i="11"/>
  <c r="I308" i="11"/>
  <c r="H309" i="11"/>
  <c r="R1896" i="11"/>
  <c r="AB1896" i="11" s="1"/>
  <c r="W816" i="11"/>
  <c r="V817" i="11" s="1"/>
  <c r="Y816" i="11"/>
  <c r="Q817" i="11"/>
  <c r="Z816" i="11"/>
  <c r="AA816" i="11"/>
  <c r="H981" i="11"/>
  <c r="I980" i="11"/>
  <c r="AC1895" i="11"/>
  <c r="AD1895" i="11"/>
  <c r="I1922" i="11"/>
  <c r="H1923" i="11"/>
  <c r="H1116" i="11"/>
  <c r="I1115" i="11"/>
  <c r="AC15" i="9"/>
  <c r="S16" i="9"/>
  <c r="T16" i="9" s="1"/>
  <c r="AE1895" i="9"/>
  <c r="AC1356" i="9"/>
  <c r="AD1356" i="9"/>
  <c r="H174" i="9"/>
  <c r="I173" i="9"/>
  <c r="AC281" i="9"/>
  <c r="AD281" i="9"/>
  <c r="R282" i="9"/>
  <c r="S282" i="9" s="1"/>
  <c r="Z1760" i="9"/>
  <c r="AA1760" i="9"/>
  <c r="W1760" i="9"/>
  <c r="V1761" i="9" s="1"/>
  <c r="Q1761" i="9"/>
  <c r="Y1760" i="9"/>
  <c r="AE953" i="9"/>
  <c r="S1357" i="9"/>
  <c r="Z1089" i="9"/>
  <c r="W1089" i="9"/>
  <c r="V1090" i="9" s="1"/>
  <c r="AA1089" i="9"/>
  <c r="Y1089" i="9"/>
  <c r="AD682" i="9"/>
  <c r="Y146" i="9"/>
  <c r="W146" i="9"/>
  <c r="V147" i="9" s="1"/>
  <c r="Q147" i="9"/>
  <c r="AA146" i="9"/>
  <c r="Z146" i="9"/>
  <c r="I980" i="9"/>
  <c r="H981" i="9"/>
  <c r="AC548" i="9"/>
  <c r="AD548" i="9"/>
  <c r="S549" i="9"/>
  <c r="S1492" i="9"/>
  <c r="S1627" i="9"/>
  <c r="T1224" i="9"/>
  <c r="AE1491" i="9"/>
  <c r="H1251" i="9"/>
  <c r="I1250" i="9"/>
  <c r="R817" i="9"/>
  <c r="AB817" i="9" s="1"/>
  <c r="W1896" i="9"/>
  <c r="V1897" i="9" s="1"/>
  <c r="AE1626" i="9"/>
  <c r="T954" i="9"/>
  <c r="Z954" i="9" s="1"/>
  <c r="AC682" i="9"/>
  <c r="R683" i="9"/>
  <c r="AB683" i="9" s="1"/>
  <c r="Y1896" i="9"/>
  <c r="I307" i="9"/>
  <c r="H308" i="9"/>
  <c r="R1090" i="9"/>
  <c r="AB1090" i="9" s="1"/>
  <c r="Q1897" i="9"/>
  <c r="R1897" i="9" s="1"/>
  <c r="AB1897" i="9" s="1"/>
  <c r="AA1896" i="9"/>
  <c r="AC816" i="9"/>
  <c r="AD816" i="9"/>
  <c r="H1654" i="9"/>
  <c r="I1653" i="9"/>
  <c r="I1383" i="9"/>
  <c r="H1384" i="9"/>
  <c r="H1787" i="9"/>
  <c r="I1786" i="9"/>
  <c r="T414" i="9"/>
  <c r="W1090" i="6"/>
  <c r="V1091" i="6" s="1"/>
  <c r="Z1090" i="6"/>
  <c r="AD1090" i="6" s="1"/>
  <c r="AE146" i="6"/>
  <c r="Q1091" i="6"/>
  <c r="R1091" i="6" s="1"/>
  <c r="AB1091" i="6" s="1"/>
  <c r="AA1090" i="6"/>
  <c r="I1250" i="6"/>
  <c r="H1251" i="6"/>
  <c r="H1518" i="6"/>
  <c r="I1517" i="6"/>
  <c r="AE953" i="6"/>
  <c r="T147" i="6"/>
  <c r="W147" i="6" s="1"/>
  <c r="V148" i="6" s="1"/>
  <c r="AE1626" i="6"/>
  <c r="T954" i="6"/>
  <c r="W954" i="6" s="1"/>
  <c r="V955" i="6" s="1"/>
  <c r="AE15" i="6"/>
  <c r="AA280" i="6"/>
  <c r="T548" i="6"/>
  <c r="AA548" i="6" s="1"/>
  <c r="AC683" i="6"/>
  <c r="AE1223" i="6"/>
  <c r="W280" i="6"/>
  <c r="V281" i="6" s="1"/>
  <c r="S1224" i="6"/>
  <c r="AD683" i="6"/>
  <c r="AE547" i="6"/>
  <c r="W1760" i="6"/>
  <c r="V1761" i="6" s="1"/>
  <c r="T818" i="6"/>
  <c r="Y818" i="6" s="1"/>
  <c r="Q281" i="6"/>
  <c r="R281" i="6" s="1"/>
  <c r="AB281" i="6" s="1"/>
  <c r="Y280" i="6"/>
  <c r="AD280" i="6" s="1"/>
  <c r="Q1761" i="6"/>
  <c r="R1761" i="6" s="1"/>
  <c r="AB1761" i="6" s="1"/>
  <c r="S414" i="6"/>
  <c r="I439" i="6"/>
  <c r="H440" i="6"/>
  <c r="I575" i="6"/>
  <c r="H576" i="6"/>
  <c r="Z1760" i="6"/>
  <c r="AA1760" i="6"/>
  <c r="I41" i="6"/>
  <c r="H42" i="6"/>
  <c r="AC1491" i="6"/>
  <c r="AD1491" i="6"/>
  <c r="T16" i="6"/>
  <c r="AE817" i="6"/>
  <c r="S1492" i="6"/>
  <c r="Q1628" i="6"/>
  <c r="R1628" i="6" s="1"/>
  <c r="AB1628" i="6" s="1"/>
  <c r="AA1627" i="6"/>
  <c r="Y1627" i="6"/>
  <c r="Z1627" i="6"/>
  <c r="W1627" i="6"/>
  <c r="V1628" i="6" s="1"/>
  <c r="AE413" i="6"/>
  <c r="R1357" i="6"/>
  <c r="AB1357" i="6" s="1"/>
  <c r="H1116" i="6"/>
  <c r="I1115" i="6"/>
  <c r="Y1895" i="6"/>
  <c r="AA1895" i="6"/>
  <c r="W1895" i="6"/>
  <c r="V1896" i="6" s="1"/>
  <c r="Z1895" i="6"/>
  <c r="Q1896" i="6"/>
  <c r="AC1356" i="6"/>
  <c r="AD1356" i="6"/>
  <c r="S684" i="6"/>
  <c r="AE1224" i="3"/>
  <c r="AE15" i="3"/>
  <c r="AC683" i="3"/>
  <c r="W1492" i="3"/>
  <c r="V1493" i="3" s="1"/>
  <c r="Z1492" i="3"/>
  <c r="AA1492" i="3"/>
  <c r="Y1492" i="3"/>
  <c r="Q1493" i="3"/>
  <c r="AD683" i="3"/>
  <c r="AE1625" i="3"/>
  <c r="AE1760" i="3"/>
  <c r="AE547" i="3"/>
  <c r="H1654" i="3"/>
  <c r="I1653" i="3"/>
  <c r="W816" i="3"/>
  <c r="V817" i="3" s="1"/>
  <c r="AA954" i="3"/>
  <c r="Y954" i="3"/>
  <c r="AE279" i="3"/>
  <c r="S1090" i="3"/>
  <c r="S146" i="3"/>
  <c r="Z816" i="3"/>
  <c r="AD816" i="3" s="1"/>
  <c r="AA816" i="3"/>
  <c r="Q817" i="3"/>
  <c r="R817" i="3" s="1"/>
  <c r="S817" i="3" s="1"/>
  <c r="W954" i="3"/>
  <c r="V955" i="3" s="1"/>
  <c r="AE145" i="3"/>
  <c r="AE1895" i="3"/>
  <c r="Q955" i="3"/>
  <c r="R955" i="3" s="1"/>
  <c r="AB955" i="3" s="1"/>
  <c r="T1225" i="3"/>
  <c r="AA1225" i="3" s="1"/>
  <c r="AC1089" i="3"/>
  <c r="AD1089" i="3"/>
  <c r="T548" i="3"/>
  <c r="Q549" i="3" s="1"/>
  <c r="R549" i="3" s="1"/>
  <c r="AB549" i="3" s="1"/>
  <c r="T1761" i="3"/>
  <c r="Y1761" i="3" s="1"/>
  <c r="Z954" i="3"/>
  <c r="AE953" i="3"/>
  <c r="Q1627" i="3"/>
  <c r="Y1626" i="3"/>
  <c r="Z1626" i="3"/>
  <c r="W1626" i="3"/>
  <c r="V1627" i="3" s="1"/>
  <c r="AA1626" i="3"/>
  <c r="R1358" i="3"/>
  <c r="AB1358" i="3" s="1"/>
  <c r="AC1357" i="3"/>
  <c r="AD1357" i="3"/>
  <c r="I172" i="3"/>
  <c r="H173" i="3"/>
  <c r="T1896" i="3"/>
  <c r="T280" i="3"/>
  <c r="I439" i="3"/>
  <c r="H440" i="3"/>
  <c r="AC414" i="3"/>
  <c r="AD414" i="3"/>
  <c r="R415" i="3"/>
  <c r="AB415" i="3" s="1"/>
  <c r="H308" i="3"/>
  <c r="I307" i="3"/>
  <c r="T16" i="3"/>
  <c r="S684" i="3"/>
  <c r="I1251" i="3"/>
  <c r="H1252" i="3"/>
  <c r="I1384" i="3"/>
  <c r="H1385" i="3"/>
  <c r="AD281" i="13"/>
  <c r="AC281" i="13"/>
  <c r="R282" i="13"/>
  <c r="AB282" i="13" s="1"/>
  <c r="AE412" i="13"/>
  <c r="T146" i="13"/>
  <c r="Q147" i="13" s="1"/>
  <c r="R147" i="13" s="1"/>
  <c r="AB147" i="13" s="1"/>
  <c r="AE145" i="13"/>
  <c r="T15" i="13"/>
  <c r="W15" i="13" s="1"/>
  <c r="V16" i="13" s="1"/>
  <c r="T413" i="13"/>
  <c r="W413" i="13" s="1"/>
  <c r="V414" i="13" s="1"/>
  <c r="I306" i="13"/>
  <c r="O306" i="13" s="1"/>
  <c r="H307" i="13"/>
  <c r="H173" i="13"/>
  <c r="I172" i="13"/>
  <c r="O172" i="13" s="1"/>
  <c r="I41" i="13"/>
  <c r="O41" i="13" s="1"/>
  <c r="H42" i="13"/>
  <c r="I439" i="13"/>
  <c r="O439" i="13" s="1"/>
  <c r="H440" i="13"/>
  <c r="H1922" i="3"/>
  <c r="I1921" i="3"/>
  <c r="I1653" i="11"/>
  <c r="H1654" i="11"/>
  <c r="I709" i="9"/>
  <c r="H710" i="9"/>
  <c r="H847" i="9"/>
  <c r="I846" i="9"/>
  <c r="H1655" i="6"/>
  <c r="I1654" i="6"/>
  <c r="I710" i="3"/>
  <c r="H711" i="3"/>
  <c r="I1922" i="6"/>
  <c r="H1923" i="6"/>
  <c r="I308" i="6"/>
  <c r="H309" i="6"/>
  <c r="I1786" i="6"/>
  <c r="H1787" i="6"/>
  <c r="I172" i="11"/>
  <c r="H173" i="11"/>
  <c r="I1922" i="9"/>
  <c r="H1923" i="9"/>
  <c r="H1519" i="3"/>
  <c r="I1518" i="3"/>
  <c r="I1117" i="9"/>
  <c r="H1118" i="9"/>
  <c r="I42" i="9"/>
  <c r="H43" i="9"/>
  <c r="I1115" i="3"/>
  <c r="H1116" i="3"/>
  <c r="I983" i="6"/>
  <c r="H984" i="6"/>
  <c r="I441" i="9"/>
  <c r="H442" i="9"/>
  <c r="I843" i="6"/>
  <c r="H844" i="6"/>
  <c r="H576" i="9"/>
  <c r="I575" i="9"/>
  <c r="I1385" i="6"/>
  <c r="H1386" i="6"/>
  <c r="I981" i="3"/>
  <c r="H982" i="3"/>
  <c r="I1787" i="11"/>
  <c r="H1788" i="11"/>
  <c r="I712" i="11"/>
  <c r="H713" i="11"/>
  <c r="I711" i="6"/>
  <c r="H712" i="6"/>
  <c r="H43" i="3"/>
  <c r="I42" i="3"/>
  <c r="I1787" i="3"/>
  <c r="H1788" i="3"/>
  <c r="I1519" i="11"/>
  <c r="H1520" i="11"/>
  <c r="I576" i="3"/>
  <c r="H577" i="3"/>
  <c r="I172" i="6"/>
  <c r="H173" i="6"/>
  <c r="I439" i="11"/>
  <c r="H440" i="11"/>
  <c r="H846" i="3"/>
  <c r="I845" i="3"/>
  <c r="H1519" i="9"/>
  <c r="I1518" i="9"/>
  <c r="H42" i="11"/>
  <c r="I41" i="11"/>
  <c r="O1921" i="11" l="1"/>
  <c r="O1383" i="11"/>
  <c r="O980" i="11"/>
  <c r="O842" i="11"/>
  <c r="O709" i="11"/>
  <c r="O574" i="11"/>
  <c r="O439" i="11"/>
  <c r="O1652" i="11"/>
  <c r="O1517" i="11"/>
  <c r="O1250" i="11"/>
  <c r="O306" i="11"/>
  <c r="O172" i="11"/>
  <c r="O41" i="11"/>
  <c r="O1786" i="11"/>
  <c r="O1115" i="11"/>
  <c r="O1922" i="9"/>
  <c r="O1787" i="9"/>
  <c r="O1653" i="9"/>
  <c r="O1518" i="9"/>
  <c r="O1384" i="9"/>
  <c r="O1251" i="9"/>
  <c r="O1116" i="9"/>
  <c r="O843" i="9"/>
  <c r="O575" i="9"/>
  <c r="O307" i="9"/>
  <c r="O440" i="9"/>
  <c r="O42" i="9"/>
  <c r="O710" i="9"/>
  <c r="O981" i="9"/>
  <c r="O173" i="9"/>
  <c r="O1786" i="6"/>
  <c r="O1921" i="6"/>
  <c r="O1383" i="6"/>
  <c r="O1517" i="6"/>
  <c r="O1250" i="6"/>
  <c r="O980" i="6"/>
  <c r="O842" i="6"/>
  <c r="O1652" i="6"/>
  <c r="O709" i="6"/>
  <c r="O1115" i="6"/>
  <c r="O41" i="6"/>
  <c r="O439" i="6"/>
  <c r="O306" i="6"/>
  <c r="O574" i="6"/>
  <c r="O172" i="6"/>
  <c r="O1922" i="3"/>
  <c r="O1787" i="3"/>
  <c r="O1653" i="3"/>
  <c r="O1251" i="3"/>
  <c r="O1116" i="3"/>
  <c r="O1518" i="3"/>
  <c r="O1384" i="3"/>
  <c r="O440" i="3"/>
  <c r="O710" i="3"/>
  <c r="O981" i="3"/>
  <c r="O575" i="3"/>
  <c r="O307" i="3"/>
  <c r="O843" i="3"/>
  <c r="O173" i="3"/>
  <c r="O42" i="3"/>
  <c r="Q1226" i="11"/>
  <c r="R1226" i="11" s="1"/>
  <c r="AB1226" i="11" s="1"/>
  <c r="AA1225" i="11"/>
  <c r="Z1225" i="11"/>
  <c r="Y1225" i="11"/>
  <c r="AA549" i="11"/>
  <c r="Q550" i="11"/>
  <c r="R550" i="11" s="1"/>
  <c r="AB550" i="11" s="1"/>
  <c r="W549" i="11"/>
  <c r="V550" i="11" s="1"/>
  <c r="Y549" i="11"/>
  <c r="Z549" i="11"/>
  <c r="AE1090" i="11"/>
  <c r="Z15" i="11"/>
  <c r="AC684" i="11"/>
  <c r="AE684" i="11" s="1"/>
  <c r="Q16" i="11"/>
  <c r="R16" i="11" s="1"/>
  <c r="AB16" i="11" s="1"/>
  <c r="AA15" i="11"/>
  <c r="Y15" i="11"/>
  <c r="AC955" i="11"/>
  <c r="S415" i="11"/>
  <c r="AC1358" i="11"/>
  <c r="W1761" i="11"/>
  <c r="V1762" i="11" s="1"/>
  <c r="Q1762" i="11"/>
  <c r="R1762" i="11" s="1"/>
  <c r="AB1762" i="11" s="1"/>
  <c r="AA1761" i="11"/>
  <c r="Y1761" i="11"/>
  <c r="Y1091" i="11"/>
  <c r="Z1091" i="11"/>
  <c r="AE147" i="11"/>
  <c r="AA1091" i="11"/>
  <c r="Q1092" i="11"/>
  <c r="R1627" i="11"/>
  <c r="AB1627" i="11" s="1"/>
  <c r="AA1491" i="11"/>
  <c r="T148" i="11"/>
  <c r="Q149" i="11" s="1"/>
  <c r="Z1491" i="11"/>
  <c r="Q1492" i="11"/>
  <c r="R1492" i="11" s="1"/>
  <c r="AB1492" i="11" s="1"/>
  <c r="AC1626" i="11"/>
  <c r="AD1626" i="11"/>
  <c r="Y1491" i="11"/>
  <c r="AA280" i="11"/>
  <c r="W280" i="11"/>
  <c r="V281" i="11" s="1"/>
  <c r="Y280" i="11"/>
  <c r="Z280" i="11"/>
  <c r="Q281" i="11"/>
  <c r="AC414" i="11"/>
  <c r="AD414" i="11"/>
  <c r="H844" i="11"/>
  <c r="I843" i="11"/>
  <c r="I1384" i="11"/>
  <c r="H1385" i="11"/>
  <c r="I1251" i="11"/>
  <c r="H1252" i="11"/>
  <c r="I577" i="11"/>
  <c r="H578" i="11"/>
  <c r="S1359" i="11"/>
  <c r="AC816" i="11"/>
  <c r="AD816" i="11"/>
  <c r="AE1895" i="11"/>
  <c r="I1116" i="11"/>
  <c r="H1117" i="11"/>
  <c r="S685" i="11"/>
  <c r="S1896" i="11"/>
  <c r="I1923" i="11"/>
  <c r="H1924" i="11"/>
  <c r="I309" i="11"/>
  <c r="H310" i="11"/>
  <c r="H982" i="11"/>
  <c r="I981" i="11"/>
  <c r="R817" i="11"/>
  <c r="AB817" i="11" s="1"/>
  <c r="S956" i="11"/>
  <c r="AE15" i="9"/>
  <c r="AE1356" i="9"/>
  <c r="I174" i="9"/>
  <c r="H175" i="9"/>
  <c r="AB282" i="9"/>
  <c r="T282" i="9"/>
  <c r="AE281" i="9"/>
  <c r="AC1760" i="9"/>
  <c r="AD1760" i="9"/>
  <c r="R1761" i="9"/>
  <c r="AB1761" i="9" s="1"/>
  <c r="T1357" i="9"/>
  <c r="AD1089" i="9"/>
  <c r="AC1089" i="9"/>
  <c r="T1627" i="9"/>
  <c r="Q1628" i="9" s="1"/>
  <c r="R1628" i="9" s="1"/>
  <c r="AB1628" i="9" s="1"/>
  <c r="R147" i="9"/>
  <c r="AB147" i="9" s="1"/>
  <c r="I981" i="9"/>
  <c r="H982" i="9"/>
  <c r="AC146" i="9"/>
  <c r="AE548" i="9"/>
  <c r="T1492" i="9"/>
  <c r="Z1492" i="9" s="1"/>
  <c r="AD146" i="9"/>
  <c r="T549" i="9"/>
  <c r="W549" i="9" s="1"/>
  <c r="V550" i="9" s="1"/>
  <c r="Z16" i="9"/>
  <c r="W16" i="9"/>
  <c r="V17" i="9" s="1"/>
  <c r="Y16" i="9"/>
  <c r="Q17" i="9"/>
  <c r="AA16" i="9"/>
  <c r="S1090" i="9"/>
  <c r="AA954" i="9"/>
  <c r="Y954" i="9"/>
  <c r="AD954" i="9" s="1"/>
  <c r="W954" i="9"/>
  <c r="V955" i="9" s="1"/>
  <c r="S817" i="9"/>
  <c r="Q955" i="9"/>
  <c r="R955" i="9" s="1"/>
  <c r="AB955" i="9" s="1"/>
  <c r="AE816" i="9"/>
  <c r="Y1224" i="9"/>
  <c r="W1224" i="9"/>
  <c r="V1225" i="9" s="1"/>
  <c r="AA1224" i="9"/>
  <c r="Q1225" i="9"/>
  <c r="Z1224" i="9"/>
  <c r="H309" i="9"/>
  <c r="I308" i="9"/>
  <c r="AD1896" i="9"/>
  <c r="AC1896" i="9"/>
  <c r="AE682" i="9"/>
  <c r="S1897" i="9"/>
  <c r="H1252" i="9"/>
  <c r="I1251" i="9"/>
  <c r="S683" i="9"/>
  <c r="H1385" i="9"/>
  <c r="I1384" i="9"/>
  <c r="Q415" i="9"/>
  <c r="W414" i="9"/>
  <c r="V415" i="9" s="1"/>
  <c r="Z414" i="9"/>
  <c r="AA414" i="9"/>
  <c r="Y414" i="9"/>
  <c r="I1787" i="9"/>
  <c r="H1788" i="9"/>
  <c r="I1654" i="9"/>
  <c r="H1655" i="9"/>
  <c r="AC1090" i="6"/>
  <c r="S1091" i="6"/>
  <c r="Z954" i="6"/>
  <c r="Q955" i="6"/>
  <c r="R955" i="6" s="1"/>
  <c r="AB955" i="6" s="1"/>
  <c r="Q148" i="6"/>
  <c r="R148" i="6" s="1"/>
  <c r="AB148" i="6" s="1"/>
  <c r="I1251" i="6"/>
  <c r="H1252" i="6"/>
  <c r="H1519" i="6"/>
  <c r="I1518" i="6"/>
  <c r="AA147" i="6"/>
  <c r="AA954" i="6"/>
  <c r="Y954" i="6"/>
  <c r="Z147" i="6"/>
  <c r="Y147" i="6"/>
  <c r="Q549" i="6"/>
  <c r="R549" i="6" s="1"/>
  <c r="AB549" i="6" s="1"/>
  <c r="Z548" i="6"/>
  <c r="W548" i="6"/>
  <c r="V549" i="6" s="1"/>
  <c r="AA818" i="6"/>
  <c r="Y548" i="6"/>
  <c r="AE683" i="6"/>
  <c r="AE1491" i="6"/>
  <c r="AC280" i="6"/>
  <c r="AE280" i="6" s="1"/>
  <c r="W818" i="6"/>
  <c r="V819" i="6" s="1"/>
  <c r="Q17" i="6"/>
  <c r="R17" i="6" s="1"/>
  <c r="AB17" i="6" s="1"/>
  <c r="AA16" i="6"/>
  <c r="T1224" i="6"/>
  <c r="AA1224" i="6" s="1"/>
  <c r="W16" i="6"/>
  <c r="V17" i="6" s="1"/>
  <c r="Z818" i="6"/>
  <c r="Q819" i="6"/>
  <c r="R819" i="6" s="1"/>
  <c r="AB819" i="6" s="1"/>
  <c r="Y16" i="6"/>
  <c r="AC1760" i="6"/>
  <c r="Z16" i="6"/>
  <c r="I576" i="6"/>
  <c r="H577" i="6"/>
  <c r="AD1760" i="6"/>
  <c r="T414" i="6"/>
  <c r="AA414" i="6" s="1"/>
  <c r="I440" i="6"/>
  <c r="H441" i="6"/>
  <c r="H43" i="6"/>
  <c r="I42" i="6"/>
  <c r="T1492" i="6"/>
  <c r="Q1493" i="6" s="1"/>
  <c r="R1493" i="6" s="1"/>
  <c r="AB1493" i="6" s="1"/>
  <c r="S1628" i="6"/>
  <c r="S1761" i="6"/>
  <c r="S1357" i="6"/>
  <c r="AC1627" i="6"/>
  <c r="AD1627" i="6"/>
  <c r="S281" i="6"/>
  <c r="I1116" i="6"/>
  <c r="H1117" i="6"/>
  <c r="R1896" i="6"/>
  <c r="AB1896" i="6" s="1"/>
  <c r="AE1356" i="6"/>
  <c r="T684" i="6"/>
  <c r="AC1895" i="6"/>
  <c r="AD1895" i="6"/>
  <c r="AE683" i="3"/>
  <c r="AD1492" i="3"/>
  <c r="AC1492" i="3"/>
  <c r="R1493" i="3"/>
  <c r="AB1493" i="3" s="1"/>
  <c r="W548" i="3"/>
  <c r="V549" i="3" s="1"/>
  <c r="T1090" i="3"/>
  <c r="Y1090" i="3" s="1"/>
  <c r="H1655" i="3"/>
  <c r="I1654" i="3"/>
  <c r="T146" i="3"/>
  <c r="Z146" i="3" s="1"/>
  <c r="AD954" i="3"/>
  <c r="T817" i="3"/>
  <c r="AA817" i="3" s="1"/>
  <c r="AB817" i="3"/>
  <c r="Z548" i="3"/>
  <c r="AA548" i="3"/>
  <c r="Y1225" i="3"/>
  <c r="Y548" i="3"/>
  <c r="AE1089" i="3"/>
  <c r="AC816" i="3"/>
  <c r="Q1226" i="3"/>
  <c r="R1226" i="3" s="1"/>
  <c r="W1225" i="3"/>
  <c r="V1226" i="3" s="1"/>
  <c r="Z1761" i="3"/>
  <c r="AD1761" i="3" s="1"/>
  <c r="Z1225" i="3"/>
  <c r="AC954" i="3"/>
  <c r="Q1762" i="3"/>
  <c r="R1762" i="3" s="1"/>
  <c r="AB1762" i="3" s="1"/>
  <c r="AA1761" i="3"/>
  <c r="W1761" i="3"/>
  <c r="V1762" i="3" s="1"/>
  <c r="AD1626" i="3"/>
  <c r="AC1626" i="3"/>
  <c r="R1627" i="3"/>
  <c r="AB1627" i="3" s="1"/>
  <c r="S549" i="3"/>
  <c r="W1896" i="3"/>
  <c r="V1897" i="3" s="1"/>
  <c r="Y1896" i="3"/>
  <c r="S415" i="3"/>
  <c r="Z1896" i="3"/>
  <c r="S1358" i="3"/>
  <c r="T1358" i="3" s="1"/>
  <c r="Q1897" i="3"/>
  <c r="R1897" i="3" s="1"/>
  <c r="AB1897" i="3" s="1"/>
  <c r="S955" i="3"/>
  <c r="AE414" i="3"/>
  <c r="AE1357" i="3"/>
  <c r="AA1896" i="3"/>
  <c r="Q281" i="3"/>
  <c r="W280" i="3"/>
  <c r="V281" i="3" s="1"/>
  <c r="Y280" i="3"/>
  <c r="Z280" i="3"/>
  <c r="AA280" i="3"/>
  <c r="T684" i="3"/>
  <c r="Q685" i="3" s="1"/>
  <c r="I173" i="3"/>
  <c r="H174" i="3"/>
  <c r="AA16" i="3"/>
  <c r="Z16" i="3"/>
  <c r="W16" i="3"/>
  <c r="V17" i="3" s="1"/>
  <c r="Q17" i="3"/>
  <c r="Y16" i="3"/>
  <c r="I440" i="3"/>
  <c r="H441" i="3"/>
  <c r="H1386" i="3"/>
  <c r="I1385" i="3"/>
  <c r="I308" i="3"/>
  <c r="H309" i="3"/>
  <c r="H1253" i="3"/>
  <c r="I1252" i="3"/>
  <c r="S282" i="13"/>
  <c r="AE281" i="13"/>
  <c r="AA146" i="13"/>
  <c r="Z146" i="13"/>
  <c r="S147" i="13"/>
  <c r="W146" i="13"/>
  <c r="V147" i="13" s="1"/>
  <c r="Y146" i="13"/>
  <c r="Z413" i="13"/>
  <c r="AA15" i="13"/>
  <c r="Y15" i="13"/>
  <c r="Q16" i="13"/>
  <c r="R16" i="13" s="1"/>
  <c r="AB16" i="13" s="1"/>
  <c r="Z15" i="13"/>
  <c r="Y413" i="13"/>
  <c r="Q414" i="13"/>
  <c r="R414" i="13" s="1"/>
  <c r="AB414" i="13" s="1"/>
  <c r="AA413" i="13"/>
  <c r="I42" i="13"/>
  <c r="O42" i="13" s="1"/>
  <c r="H43" i="13"/>
  <c r="H174" i="13"/>
  <c r="I173" i="13"/>
  <c r="O173" i="13" s="1"/>
  <c r="I307" i="13"/>
  <c r="O307" i="13" s="1"/>
  <c r="H308" i="13"/>
  <c r="I440" i="13"/>
  <c r="O440" i="13" s="1"/>
  <c r="H441" i="13"/>
  <c r="I1519" i="9"/>
  <c r="H1520" i="9"/>
  <c r="I43" i="3"/>
  <c r="H44" i="3"/>
  <c r="I844" i="6"/>
  <c r="H845" i="6"/>
  <c r="I984" i="6"/>
  <c r="H985" i="6"/>
  <c r="H174" i="11"/>
  <c r="I173" i="11"/>
  <c r="I42" i="11"/>
  <c r="H43" i="11"/>
  <c r="I1922" i="3"/>
  <c r="H1923" i="3"/>
  <c r="I1520" i="11"/>
  <c r="H1521" i="11"/>
  <c r="I440" i="11"/>
  <c r="H441" i="11"/>
  <c r="I1788" i="11"/>
  <c r="H1789" i="11"/>
  <c r="H983" i="3"/>
  <c r="I982" i="3"/>
  <c r="I1118" i="9"/>
  <c r="H1119" i="9"/>
  <c r="I1923" i="9"/>
  <c r="H1924" i="9"/>
  <c r="I1787" i="6"/>
  <c r="H1788" i="6"/>
  <c r="I711" i="3"/>
  <c r="H712" i="3"/>
  <c r="H1789" i="3"/>
  <c r="I1788" i="3"/>
  <c r="H577" i="9"/>
  <c r="I576" i="9"/>
  <c r="I577" i="3"/>
  <c r="H578" i="3"/>
  <c r="H714" i="11"/>
  <c r="I713" i="11"/>
  <c r="I1386" i="6"/>
  <c r="H1387" i="6"/>
  <c r="H44" i="9"/>
  <c r="I43" i="9"/>
  <c r="I846" i="3"/>
  <c r="H847" i="3"/>
  <c r="H1520" i="3"/>
  <c r="I1519" i="3"/>
  <c r="I1655" i="6"/>
  <c r="H1656" i="6"/>
  <c r="H848" i="9"/>
  <c r="I847" i="9"/>
  <c r="I712" i="6"/>
  <c r="H713" i="6"/>
  <c r="I442" i="9"/>
  <c r="H443" i="9"/>
  <c r="I1116" i="3"/>
  <c r="H1117" i="3"/>
  <c r="I173" i="6"/>
  <c r="H174" i="6"/>
  <c r="I309" i="6"/>
  <c r="H310" i="6"/>
  <c r="I1923" i="6"/>
  <c r="H1924" i="6"/>
  <c r="I710" i="9"/>
  <c r="H711" i="9"/>
  <c r="I1654" i="11"/>
  <c r="H1655" i="11"/>
  <c r="O1787" i="11" l="1"/>
  <c r="O1251" i="11"/>
  <c r="O1116" i="11"/>
  <c r="O1653" i="11"/>
  <c r="O1518" i="11"/>
  <c r="O1384" i="11"/>
  <c r="O843" i="11"/>
  <c r="O1922" i="11"/>
  <c r="O981" i="11"/>
  <c r="O710" i="11"/>
  <c r="O42" i="11"/>
  <c r="O575" i="11"/>
  <c r="O307" i="11"/>
  <c r="O440" i="11"/>
  <c r="O173" i="11"/>
  <c r="O1923" i="9"/>
  <c r="O1788" i="9"/>
  <c r="O1654" i="9"/>
  <c r="O1519" i="9"/>
  <c r="O1385" i="9"/>
  <c r="O1252" i="9"/>
  <c r="O1117" i="9"/>
  <c r="O982" i="9"/>
  <c r="O844" i="9"/>
  <c r="O576" i="9"/>
  <c r="O711" i="9"/>
  <c r="O308" i="9"/>
  <c r="O174" i="9"/>
  <c r="O441" i="9"/>
  <c r="O43" i="9"/>
  <c r="O1922" i="6"/>
  <c r="O1787" i="6"/>
  <c r="O1653" i="6"/>
  <c r="O1518" i="6"/>
  <c r="O1384" i="6"/>
  <c r="O1251" i="6"/>
  <c r="O981" i="6"/>
  <c r="O1116" i="6"/>
  <c r="O575" i="6"/>
  <c r="O440" i="6"/>
  <c r="O307" i="6"/>
  <c r="O42" i="6"/>
  <c r="O710" i="6"/>
  <c r="O843" i="6"/>
  <c r="O173" i="6"/>
  <c r="O1923" i="3"/>
  <c r="O1788" i="3"/>
  <c r="O1654" i="3"/>
  <c r="O1519" i="3"/>
  <c r="O1385" i="3"/>
  <c r="O1117" i="3"/>
  <c r="O1252" i="3"/>
  <c r="O711" i="3"/>
  <c r="O576" i="3"/>
  <c r="O982" i="3"/>
  <c r="O308" i="3"/>
  <c r="O441" i="3"/>
  <c r="O844" i="3"/>
  <c r="O174" i="3"/>
  <c r="O43" i="3"/>
  <c r="S1226" i="11"/>
  <c r="AD1225" i="11"/>
  <c r="AC1225" i="11"/>
  <c r="AC549" i="11"/>
  <c r="AD549" i="11"/>
  <c r="S550" i="11"/>
  <c r="AD15" i="11"/>
  <c r="T415" i="11"/>
  <c r="Y415" i="11" s="1"/>
  <c r="AE955" i="11"/>
  <c r="AC15" i="11"/>
  <c r="S16" i="11"/>
  <c r="Z148" i="11"/>
  <c r="AE1358" i="11"/>
  <c r="AC1761" i="11"/>
  <c r="W148" i="11"/>
  <c r="V149" i="11" s="1"/>
  <c r="AD1091" i="11"/>
  <c r="S1762" i="11"/>
  <c r="AC1091" i="11"/>
  <c r="AD1761" i="11"/>
  <c r="S1627" i="11"/>
  <c r="AD1491" i="11"/>
  <c r="R1092" i="11"/>
  <c r="AB1092" i="11" s="1"/>
  <c r="T1359" i="11"/>
  <c r="AA148" i="11"/>
  <c r="AC1491" i="11"/>
  <c r="Y148" i="11"/>
  <c r="AE1626" i="11"/>
  <c r="AE414" i="11"/>
  <c r="R281" i="11"/>
  <c r="T1896" i="11"/>
  <c r="AA1896" i="11" s="1"/>
  <c r="H845" i="11"/>
  <c r="I844" i="11"/>
  <c r="AC280" i="11"/>
  <c r="AD280" i="11"/>
  <c r="T956" i="11"/>
  <c r="Z956" i="11" s="1"/>
  <c r="I578" i="11"/>
  <c r="H579" i="11"/>
  <c r="H1253" i="11"/>
  <c r="I1252" i="11"/>
  <c r="H1386" i="11"/>
  <c r="I1385" i="11"/>
  <c r="S1492" i="11"/>
  <c r="R149" i="11"/>
  <c r="AB149" i="11" s="1"/>
  <c r="S817" i="11"/>
  <c r="AE816" i="11"/>
  <c r="T685" i="11"/>
  <c r="H1925" i="11"/>
  <c r="I1924" i="11"/>
  <c r="H1118" i="11"/>
  <c r="I1117" i="11"/>
  <c r="H983" i="11"/>
  <c r="I982" i="11"/>
  <c r="H311" i="11"/>
  <c r="I310" i="11"/>
  <c r="S147" i="9"/>
  <c r="I175" i="9"/>
  <c r="H176" i="9"/>
  <c r="T817" i="9"/>
  <c r="AA817" i="9" s="1"/>
  <c r="Y282" i="9"/>
  <c r="Q283" i="9"/>
  <c r="Z282" i="9"/>
  <c r="AA282" i="9"/>
  <c r="W282" i="9"/>
  <c r="V283" i="9" s="1"/>
  <c r="S1761" i="9"/>
  <c r="AE1760" i="9"/>
  <c r="AA1357" i="9"/>
  <c r="Z1357" i="9"/>
  <c r="Y1357" i="9"/>
  <c r="Q1358" i="9"/>
  <c r="W1357" i="9"/>
  <c r="V1358" i="9" s="1"/>
  <c r="AA1627" i="9"/>
  <c r="Z1627" i="9"/>
  <c r="W1627" i="9"/>
  <c r="V1628" i="9" s="1"/>
  <c r="AE1089" i="9"/>
  <c r="Y1627" i="9"/>
  <c r="W1492" i="9"/>
  <c r="V1493" i="9" s="1"/>
  <c r="Y1492" i="9"/>
  <c r="AD1492" i="9" s="1"/>
  <c r="Q1493" i="9"/>
  <c r="R1493" i="9" s="1"/>
  <c r="S1493" i="9" s="1"/>
  <c r="AA1492" i="9"/>
  <c r="Q550" i="9"/>
  <c r="AE146" i="9"/>
  <c r="AA549" i="9"/>
  <c r="H983" i="9"/>
  <c r="I982" i="9"/>
  <c r="Y549" i="9"/>
  <c r="Z549" i="9"/>
  <c r="R17" i="9"/>
  <c r="AB17" i="9" s="1"/>
  <c r="AC16" i="9"/>
  <c r="AD16" i="9"/>
  <c r="AC954" i="9"/>
  <c r="T683" i="9"/>
  <c r="Q684" i="9" s="1"/>
  <c r="T1090" i="9"/>
  <c r="Y1090" i="9" s="1"/>
  <c r="R1225" i="9"/>
  <c r="T1897" i="9"/>
  <c r="Z1897" i="9" s="1"/>
  <c r="AC1224" i="9"/>
  <c r="AD1224" i="9"/>
  <c r="AE1896" i="9"/>
  <c r="I1252" i="9"/>
  <c r="H1253" i="9"/>
  <c r="I309" i="9"/>
  <c r="H310" i="9"/>
  <c r="I1655" i="9"/>
  <c r="H1656" i="9"/>
  <c r="S1628" i="9"/>
  <c r="R415" i="9"/>
  <c r="AB415" i="9" s="1"/>
  <c r="H1789" i="9"/>
  <c r="I1788" i="9"/>
  <c r="S955" i="9"/>
  <c r="AC414" i="9"/>
  <c r="AD414" i="9"/>
  <c r="H1386" i="9"/>
  <c r="I1385" i="9"/>
  <c r="AE1090" i="6"/>
  <c r="T1091" i="6"/>
  <c r="Z1091" i="6" s="1"/>
  <c r="AD954" i="6"/>
  <c r="S148" i="6"/>
  <c r="I1252" i="6"/>
  <c r="H1253" i="6"/>
  <c r="AC954" i="6"/>
  <c r="AD548" i="6"/>
  <c r="AC818" i="6"/>
  <c r="I1519" i="6"/>
  <c r="H1520" i="6"/>
  <c r="AC147" i="6"/>
  <c r="AD147" i="6"/>
  <c r="AC548" i="6"/>
  <c r="W1492" i="6"/>
  <c r="V1493" i="6" s="1"/>
  <c r="AD16" i="6"/>
  <c r="AD818" i="6"/>
  <c r="Z1224" i="6"/>
  <c r="Y1224" i="6"/>
  <c r="W1224" i="6"/>
  <c r="V1225" i="6" s="1"/>
  <c r="Q1225" i="6"/>
  <c r="R1225" i="6" s="1"/>
  <c r="AB1225" i="6" s="1"/>
  <c r="Y1492" i="6"/>
  <c r="T1628" i="6"/>
  <c r="AC16" i="6"/>
  <c r="Q415" i="6"/>
  <c r="R415" i="6" s="1"/>
  <c r="AB415" i="6" s="1"/>
  <c r="S955" i="6"/>
  <c r="AE1760" i="6"/>
  <c r="Z414" i="6"/>
  <c r="Z1492" i="6"/>
  <c r="AA1492" i="6"/>
  <c r="W414" i="6"/>
  <c r="V415" i="6" s="1"/>
  <c r="I441" i="6"/>
  <c r="H442" i="6"/>
  <c r="I577" i="6"/>
  <c r="H578" i="6"/>
  <c r="Y414" i="6"/>
  <c r="S549" i="6"/>
  <c r="I43" i="6"/>
  <c r="H44" i="6"/>
  <c r="T1357" i="6"/>
  <c r="AA1357" i="6" s="1"/>
  <c r="T1761" i="6"/>
  <c r="Y1761" i="6" s="1"/>
  <c r="S819" i="6"/>
  <c r="S1896" i="6"/>
  <c r="T281" i="6"/>
  <c r="AE1627" i="6"/>
  <c r="S17" i="6"/>
  <c r="S1493" i="6"/>
  <c r="Y684" i="6"/>
  <c r="Q685" i="6"/>
  <c r="W684" i="6"/>
  <c r="V685" i="6" s="1"/>
  <c r="Z684" i="6"/>
  <c r="AA684" i="6"/>
  <c r="I1117" i="6"/>
  <c r="H1118" i="6"/>
  <c r="AE1895" i="6"/>
  <c r="S1493" i="3"/>
  <c r="AE1492" i="3"/>
  <c r="Q1091" i="3"/>
  <c r="R1091" i="3" s="1"/>
  <c r="AB1091" i="3" s="1"/>
  <c r="W817" i="3"/>
  <c r="V818" i="3" s="1"/>
  <c r="AE954" i="3"/>
  <c r="Y146" i="3"/>
  <c r="AD146" i="3" s="1"/>
  <c r="W1090" i="3"/>
  <c r="V1091" i="3" s="1"/>
  <c r="Y817" i="3"/>
  <c r="W146" i="3"/>
  <c r="V147" i="3" s="1"/>
  <c r="AD548" i="3"/>
  <c r="AA1090" i="3"/>
  <c r="Z1090" i="3"/>
  <c r="AA146" i="3"/>
  <c r="AC1225" i="3"/>
  <c r="H1656" i="3"/>
  <c r="I1655" i="3"/>
  <c r="AC548" i="3"/>
  <c r="Z817" i="3"/>
  <c r="Q147" i="3"/>
  <c r="R147" i="3" s="1"/>
  <c r="AB147" i="3" s="1"/>
  <c r="Q818" i="3"/>
  <c r="R818" i="3" s="1"/>
  <c r="AB818" i="3" s="1"/>
  <c r="AD280" i="3"/>
  <c r="AE816" i="3"/>
  <c r="S1627" i="3"/>
  <c r="AD1225" i="3"/>
  <c r="AB1226" i="3"/>
  <c r="S1226" i="3"/>
  <c r="AC1761" i="3"/>
  <c r="T549" i="3"/>
  <c r="Q550" i="3" s="1"/>
  <c r="AD1896" i="3"/>
  <c r="T415" i="3"/>
  <c r="AA415" i="3" s="1"/>
  <c r="Z684" i="3"/>
  <c r="W684" i="3"/>
  <c r="V685" i="3" s="1"/>
  <c r="T955" i="3"/>
  <c r="Z955" i="3" s="1"/>
  <c r="AE1626" i="3"/>
  <c r="AC1896" i="3"/>
  <c r="Y684" i="3"/>
  <c r="Y1358" i="3"/>
  <c r="Z1358" i="3"/>
  <c r="Q1359" i="3"/>
  <c r="W1358" i="3"/>
  <c r="V1359" i="3" s="1"/>
  <c r="AA1358" i="3"/>
  <c r="AA684" i="3"/>
  <c r="S1897" i="3"/>
  <c r="AC280" i="3"/>
  <c r="I174" i="3"/>
  <c r="H175" i="3"/>
  <c r="R281" i="3"/>
  <c r="AB281" i="3" s="1"/>
  <c r="S1762" i="3"/>
  <c r="R685" i="3"/>
  <c r="AB685" i="3" s="1"/>
  <c r="I441" i="3"/>
  <c r="H442" i="3"/>
  <c r="H1254" i="3"/>
  <c r="I1253" i="3"/>
  <c r="H310" i="3"/>
  <c r="I309" i="3"/>
  <c r="AC16" i="3"/>
  <c r="AD16" i="3"/>
  <c r="R17" i="3"/>
  <c r="AB17" i="3" s="1"/>
  <c r="I1386" i="3"/>
  <c r="H1387" i="3"/>
  <c r="T282" i="13"/>
  <c r="Y282" i="13" s="1"/>
  <c r="AD413" i="13"/>
  <c r="AC146" i="13"/>
  <c r="T147" i="13"/>
  <c r="AD146" i="13"/>
  <c r="AC15" i="13"/>
  <c r="AD15" i="13"/>
  <c r="AC413" i="13"/>
  <c r="S414" i="13"/>
  <c r="S16" i="13"/>
  <c r="H44" i="13"/>
  <c r="I43" i="13"/>
  <c r="O43" i="13" s="1"/>
  <c r="I308" i="13"/>
  <c r="O308" i="13" s="1"/>
  <c r="H309" i="13"/>
  <c r="H175" i="13"/>
  <c r="I174" i="13"/>
  <c r="O174" i="13" s="1"/>
  <c r="I441" i="13"/>
  <c r="O441" i="13" s="1"/>
  <c r="H442" i="13"/>
  <c r="I847" i="3"/>
  <c r="H848" i="3"/>
  <c r="I1924" i="9"/>
  <c r="H1925" i="9"/>
  <c r="H45" i="3"/>
  <c r="I44" i="3"/>
  <c r="I174" i="6"/>
  <c r="H175" i="6"/>
  <c r="I310" i="6"/>
  <c r="H311" i="6"/>
  <c r="I1387" i="6"/>
  <c r="H1388" i="6"/>
  <c r="I712" i="3"/>
  <c r="H713" i="3"/>
  <c r="I1521" i="11"/>
  <c r="H1522" i="11"/>
  <c r="I1923" i="3"/>
  <c r="H1924" i="3"/>
  <c r="I1520" i="3"/>
  <c r="H1521" i="3"/>
  <c r="I578" i="3"/>
  <c r="H579" i="3"/>
  <c r="I43" i="11"/>
  <c r="H44" i="11"/>
  <c r="I985" i="6"/>
  <c r="H986" i="6"/>
  <c r="H1118" i="3"/>
  <c r="I1117" i="3"/>
  <c r="I1656" i="6"/>
  <c r="H1657" i="6"/>
  <c r="I1788" i="6"/>
  <c r="H1789" i="6"/>
  <c r="I1119" i="9"/>
  <c r="H1120" i="9"/>
  <c r="I711" i="9"/>
  <c r="H712" i="9"/>
  <c r="I713" i="6"/>
  <c r="H714" i="6"/>
  <c r="H715" i="11"/>
  <c r="I714" i="11"/>
  <c r="I983" i="3"/>
  <c r="H984" i="3"/>
  <c r="H849" i="9"/>
  <c r="I848" i="9"/>
  <c r="I443" i="9"/>
  <c r="H444" i="9"/>
  <c r="H578" i="9"/>
  <c r="I577" i="9"/>
  <c r="I1789" i="3"/>
  <c r="H1790" i="3"/>
  <c r="I1789" i="11"/>
  <c r="H1790" i="11"/>
  <c r="H442" i="11"/>
  <c r="I441" i="11"/>
  <c r="I845" i="6"/>
  <c r="H846" i="6"/>
  <c r="I1520" i="9"/>
  <c r="H1521" i="9"/>
  <c r="I1655" i="11"/>
  <c r="H1656" i="11"/>
  <c r="I1924" i="6"/>
  <c r="H1925" i="6"/>
  <c r="I44" i="9"/>
  <c r="H45" i="9"/>
  <c r="I174" i="11"/>
  <c r="H175" i="11"/>
  <c r="O1923" i="11" l="1"/>
  <c r="O1788" i="11"/>
  <c r="O1654" i="11"/>
  <c r="O1519" i="11"/>
  <c r="O1252" i="11"/>
  <c r="O1117" i="11"/>
  <c r="O1385" i="11"/>
  <c r="O982" i="11"/>
  <c r="O844" i="11"/>
  <c r="O576" i="11"/>
  <c r="O308" i="11"/>
  <c r="O174" i="11"/>
  <c r="O43" i="11"/>
  <c r="O711" i="11"/>
  <c r="O441" i="11"/>
  <c r="O1924" i="9"/>
  <c r="O1789" i="9"/>
  <c r="O1655" i="9"/>
  <c r="O1520" i="9"/>
  <c r="O1386" i="9"/>
  <c r="O983" i="9"/>
  <c r="O845" i="9"/>
  <c r="O1253" i="9"/>
  <c r="O577" i="9"/>
  <c r="O712" i="9"/>
  <c r="O175" i="9"/>
  <c r="O44" i="9"/>
  <c r="O442" i="9"/>
  <c r="O309" i="9"/>
  <c r="O1118" i="9"/>
  <c r="O1923" i="6"/>
  <c r="O1788" i="6"/>
  <c r="O1654" i="6"/>
  <c r="O1519" i="6"/>
  <c r="O1385" i="6"/>
  <c r="O844" i="6"/>
  <c r="O1252" i="6"/>
  <c r="O982" i="6"/>
  <c r="O43" i="6"/>
  <c r="O711" i="6"/>
  <c r="O174" i="6"/>
  <c r="O308" i="6"/>
  <c r="O1117" i="6"/>
  <c r="O576" i="6"/>
  <c r="O441" i="6"/>
  <c r="O1924" i="3"/>
  <c r="O1789" i="3"/>
  <c r="O1655" i="3"/>
  <c r="O1520" i="3"/>
  <c r="O1386" i="3"/>
  <c r="O1118" i="3"/>
  <c r="O1253" i="3"/>
  <c r="O577" i="3"/>
  <c r="O845" i="3"/>
  <c r="O983" i="3"/>
  <c r="O712" i="3"/>
  <c r="O442" i="3"/>
  <c r="O309" i="3"/>
  <c r="O175" i="3"/>
  <c r="O44" i="3"/>
  <c r="T1226" i="11"/>
  <c r="Y1226" i="11" s="1"/>
  <c r="AE1225" i="11"/>
  <c r="AE549" i="11"/>
  <c r="Q416" i="11"/>
  <c r="R416" i="11" s="1"/>
  <c r="AB416" i="11" s="1"/>
  <c r="Z415" i="11"/>
  <c r="AD415" i="11" s="1"/>
  <c r="T550" i="11"/>
  <c r="Y550" i="11" s="1"/>
  <c r="AE15" i="11"/>
  <c r="W415" i="11"/>
  <c r="V416" i="11" s="1"/>
  <c r="T16" i="11"/>
  <c r="W16" i="11" s="1"/>
  <c r="V17" i="11" s="1"/>
  <c r="AA415" i="11"/>
  <c r="Q1360" i="11"/>
  <c r="R1360" i="11" s="1"/>
  <c r="AB1360" i="11" s="1"/>
  <c r="AE1091" i="11"/>
  <c r="AE1761" i="11"/>
  <c r="AD148" i="11"/>
  <c r="AC148" i="11"/>
  <c r="W1359" i="11"/>
  <c r="V1360" i="11" s="1"/>
  <c r="Z1359" i="11"/>
  <c r="Y1359" i="11"/>
  <c r="AA1359" i="11"/>
  <c r="T1762" i="11"/>
  <c r="T1627" i="11"/>
  <c r="Q1628" i="11" s="1"/>
  <c r="Y1896" i="11"/>
  <c r="AE1491" i="11"/>
  <c r="S1092" i="11"/>
  <c r="Q1897" i="11"/>
  <c r="R1897" i="11" s="1"/>
  <c r="AB1897" i="11" s="1"/>
  <c r="W1896" i="11"/>
  <c r="V1897" i="11" s="1"/>
  <c r="AA956" i="11"/>
  <c r="AE280" i="11"/>
  <c r="I845" i="11"/>
  <c r="H846" i="11"/>
  <c r="AB281" i="11"/>
  <c r="S281" i="11"/>
  <c r="Q957" i="11"/>
  <c r="R957" i="11" s="1"/>
  <c r="AB957" i="11" s="1"/>
  <c r="Z1896" i="11"/>
  <c r="Y956" i="11"/>
  <c r="W956" i="11"/>
  <c r="V957" i="11" s="1"/>
  <c r="H1387" i="11"/>
  <c r="I1386" i="11"/>
  <c r="S149" i="11"/>
  <c r="I1253" i="11"/>
  <c r="H1254" i="11"/>
  <c r="H580" i="11"/>
  <c r="I579" i="11"/>
  <c r="H984" i="11"/>
  <c r="I983" i="11"/>
  <c r="H1119" i="11"/>
  <c r="I1118" i="11"/>
  <c r="T1492" i="11"/>
  <c r="I311" i="11"/>
  <c r="H312" i="11"/>
  <c r="T817" i="11"/>
  <c r="H1926" i="11"/>
  <c r="I1925" i="11"/>
  <c r="Y685" i="11"/>
  <c r="Z685" i="11"/>
  <c r="Q686" i="11"/>
  <c r="AA685" i="11"/>
  <c r="W685" i="11"/>
  <c r="V686" i="11" s="1"/>
  <c r="T147" i="9"/>
  <c r="Y147" i="9" s="1"/>
  <c r="Q818" i="9"/>
  <c r="R818" i="9" s="1"/>
  <c r="S818" i="9" s="1"/>
  <c r="Z817" i="9"/>
  <c r="I176" i="9"/>
  <c r="H177" i="9"/>
  <c r="Y817" i="9"/>
  <c r="W817" i="9"/>
  <c r="V818" i="9" s="1"/>
  <c r="AD1357" i="9"/>
  <c r="AA1090" i="9"/>
  <c r="AC1357" i="9"/>
  <c r="R283" i="9"/>
  <c r="S283" i="9" s="1"/>
  <c r="AD282" i="9"/>
  <c r="AC282" i="9"/>
  <c r="T1761" i="9"/>
  <c r="AD1627" i="9"/>
  <c r="R1358" i="9"/>
  <c r="AB1358" i="9" s="1"/>
  <c r="AC1627" i="9"/>
  <c r="AA683" i="9"/>
  <c r="AC1492" i="9"/>
  <c r="W683" i="9"/>
  <c r="V684" i="9" s="1"/>
  <c r="Z1090" i="9"/>
  <c r="W1090" i="9"/>
  <c r="V1091" i="9" s="1"/>
  <c r="Q1091" i="9"/>
  <c r="R1091" i="9" s="1"/>
  <c r="AB1091" i="9" s="1"/>
  <c r="AD549" i="9"/>
  <c r="AC549" i="9"/>
  <c r="R550" i="9"/>
  <c r="AB550" i="9" s="1"/>
  <c r="AE954" i="9"/>
  <c r="I983" i="9"/>
  <c r="H984" i="9"/>
  <c r="S17" i="9"/>
  <c r="Y683" i="9"/>
  <c r="Z683" i="9"/>
  <c r="Y1897" i="9"/>
  <c r="AD1897" i="9" s="1"/>
  <c r="AE16" i="9"/>
  <c r="AE1224" i="9"/>
  <c r="AB1493" i="9"/>
  <c r="T1493" i="9"/>
  <c r="W1897" i="9"/>
  <c r="V1898" i="9" s="1"/>
  <c r="AA1897" i="9"/>
  <c r="Q1898" i="9"/>
  <c r="R1898" i="9" s="1"/>
  <c r="AB1898" i="9" s="1"/>
  <c r="AB1225" i="9"/>
  <c r="S1225" i="9"/>
  <c r="I1253" i="9"/>
  <c r="H1254" i="9"/>
  <c r="T955" i="9"/>
  <c r="Q956" i="9" s="1"/>
  <c r="R684" i="9"/>
  <c r="AB684" i="9" s="1"/>
  <c r="H311" i="9"/>
  <c r="I310" i="9"/>
  <c r="H1657" i="9"/>
  <c r="I1656" i="9"/>
  <c r="H1790" i="9"/>
  <c r="I1789" i="9"/>
  <c r="I1386" i="9"/>
  <c r="H1387" i="9"/>
  <c r="T1628" i="9"/>
  <c r="AE414" i="9"/>
  <c r="S415" i="9"/>
  <c r="Q1092" i="6"/>
  <c r="R1092" i="6" s="1"/>
  <c r="AB1092" i="6" s="1"/>
  <c r="AA1091" i="6"/>
  <c r="Y1091" i="6"/>
  <c r="AD1091" i="6" s="1"/>
  <c r="W1091" i="6"/>
  <c r="V1092" i="6" s="1"/>
  <c r="AE954" i="6"/>
  <c r="T148" i="6"/>
  <c r="AA1628" i="6"/>
  <c r="AE548" i="6"/>
  <c r="W1628" i="6"/>
  <c r="V1629" i="6" s="1"/>
  <c r="AC1224" i="6"/>
  <c r="AE818" i="6"/>
  <c r="I1253" i="6"/>
  <c r="H1254" i="6"/>
  <c r="I1520" i="6"/>
  <c r="H1521" i="6"/>
  <c r="Y1628" i="6"/>
  <c r="AE147" i="6"/>
  <c r="Q1629" i="6"/>
  <c r="R1629" i="6" s="1"/>
  <c r="AB1629" i="6" s="1"/>
  <c r="T549" i="6"/>
  <c r="AA549" i="6" s="1"/>
  <c r="AE16" i="6"/>
  <c r="Z1628" i="6"/>
  <c r="AD1224" i="6"/>
  <c r="AC1492" i="6"/>
  <c r="AD414" i="6"/>
  <c r="AD1492" i="6"/>
  <c r="T955" i="6"/>
  <c r="Z1357" i="6"/>
  <c r="W1357" i="6"/>
  <c r="V1358" i="6" s="1"/>
  <c r="AC414" i="6"/>
  <c r="Y1357" i="6"/>
  <c r="S1225" i="6"/>
  <c r="Q1762" i="6"/>
  <c r="R1762" i="6" s="1"/>
  <c r="AB1762" i="6" s="1"/>
  <c r="Z1761" i="6"/>
  <c r="AD1761" i="6" s="1"/>
  <c r="AA1761" i="6"/>
  <c r="I578" i="6"/>
  <c r="H579" i="6"/>
  <c r="I442" i="6"/>
  <c r="H443" i="6"/>
  <c r="Q1358" i="6"/>
  <c r="R1358" i="6" s="1"/>
  <c r="AB1358" i="6" s="1"/>
  <c r="T1896" i="6"/>
  <c r="W1896" i="6" s="1"/>
  <c r="V1897" i="6" s="1"/>
  <c r="W1761" i="6"/>
  <c r="V1762" i="6" s="1"/>
  <c r="I44" i="6"/>
  <c r="H45" i="6"/>
  <c r="S415" i="6"/>
  <c r="T819" i="6"/>
  <c r="W281" i="6"/>
  <c r="V282" i="6" s="1"/>
  <c r="Q282" i="6"/>
  <c r="Y281" i="6"/>
  <c r="Z281" i="6"/>
  <c r="AA281" i="6"/>
  <c r="AC684" i="6"/>
  <c r="AD684" i="6"/>
  <c r="H1119" i="6"/>
  <c r="I1118" i="6"/>
  <c r="T17" i="6"/>
  <c r="T1493" i="6"/>
  <c r="R685" i="6"/>
  <c r="AB685" i="6" s="1"/>
  <c r="AC146" i="3"/>
  <c r="T1493" i="3"/>
  <c r="S1091" i="3"/>
  <c r="AE1761" i="3"/>
  <c r="AD817" i="3"/>
  <c r="AC1090" i="3"/>
  <c r="AD1090" i="3"/>
  <c r="AE548" i="3"/>
  <c r="W549" i="3"/>
  <c r="V550" i="3" s="1"/>
  <c r="AC817" i="3"/>
  <c r="I1656" i="3"/>
  <c r="H1657" i="3"/>
  <c r="W415" i="3"/>
  <c r="V416" i="3" s="1"/>
  <c r="Y549" i="3"/>
  <c r="Z549" i="3"/>
  <c r="Y415" i="3"/>
  <c r="AE1225" i="3"/>
  <c r="Z415" i="3"/>
  <c r="T1627" i="3"/>
  <c r="Y1627" i="3" s="1"/>
  <c r="S147" i="3"/>
  <c r="AD684" i="3"/>
  <c r="Q416" i="3"/>
  <c r="R416" i="3" s="1"/>
  <c r="AB416" i="3" s="1"/>
  <c r="AA549" i="3"/>
  <c r="W955" i="3"/>
  <c r="V956" i="3" s="1"/>
  <c r="AE1896" i="3"/>
  <c r="T1226" i="3"/>
  <c r="AC684" i="3"/>
  <c r="Q956" i="3"/>
  <c r="R956" i="3" s="1"/>
  <c r="AB956" i="3" s="1"/>
  <c r="Y955" i="3"/>
  <c r="AD955" i="3" s="1"/>
  <c r="AA955" i="3"/>
  <c r="S17" i="3"/>
  <c r="R1359" i="3"/>
  <c r="AB1359" i="3" s="1"/>
  <c r="AC1358" i="3"/>
  <c r="AD1358" i="3"/>
  <c r="S281" i="3"/>
  <c r="S818" i="3"/>
  <c r="T1762" i="3"/>
  <c r="Q1763" i="3" s="1"/>
  <c r="T1897" i="3"/>
  <c r="Z1897" i="3" s="1"/>
  <c r="R550" i="3"/>
  <c r="AB550" i="3" s="1"/>
  <c r="H176" i="3"/>
  <c r="I175" i="3"/>
  <c r="S685" i="3"/>
  <c r="AE280" i="3"/>
  <c r="H1388" i="3"/>
  <c r="I1387" i="3"/>
  <c r="I1254" i="3"/>
  <c r="H1255" i="3"/>
  <c r="H443" i="3"/>
  <c r="I442" i="3"/>
  <c r="I310" i="3"/>
  <c r="H311" i="3"/>
  <c r="AE16" i="3"/>
  <c r="Z282" i="13"/>
  <c r="AD282" i="13" s="1"/>
  <c r="Q283" i="13"/>
  <c r="R283" i="13" s="1"/>
  <c r="AB283" i="13" s="1"/>
  <c r="W282" i="13"/>
  <c r="V283" i="13" s="1"/>
  <c r="AA282" i="13"/>
  <c r="AE413" i="13"/>
  <c r="AE146" i="13"/>
  <c r="AA147" i="13"/>
  <c r="AE15" i="13"/>
  <c r="W147" i="13"/>
  <c r="V148" i="13" s="1"/>
  <c r="Y147" i="13"/>
  <c r="Z147" i="13"/>
  <c r="Q148" i="13"/>
  <c r="R148" i="13" s="1"/>
  <c r="AB148" i="13" s="1"/>
  <c r="T414" i="13"/>
  <c r="AA414" i="13" s="1"/>
  <c r="T16" i="13"/>
  <c r="H176" i="13"/>
  <c r="I175" i="13"/>
  <c r="O175" i="13" s="1"/>
  <c r="I309" i="13"/>
  <c r="O309" i="13" s="1"/>
  <c r="H310" i="13"/>
  <c r="I44" i="13"/>
  <c r="O44" i="13" s="1"/>
  <c r="H45" i="13"/>
  <c r="I442" i="13"/>
  <c r="O442" i="13" s="1"/>
  <c r="H443" i="13"/>
  <c r="H443" i="11"/>
  <c r="I442" i="11"/>
  <c r="H45" i="11"/>
  <c r="I44" i="11"/>
  <c r="H46" i="9"/>
  <c r="I45" i="9"/>
  <c r="I175" i="11"/>
  <c r="H176" i="11"/>
  <c r="I712" i="9"/>
  <c r="H713" i="9"/>
  <c r="I1118" i="3"/>
  <c r="H1119" i="3"/>
  <c r="I986" i="6"/>
  <c r="H987" i="6"/>
  <c r="I713" i="3"/>
  <c r="H714" i="3"/>
  <c r="I1790" i="11"/>
  <c r="H1791" i="11"/>
  <c r="I848" i="3"/>
  <c r="H849" i="3"/>
  <c r="I1120" i="9"/>
  <c r="H1121" i="9"/>
  <c r="I1388" i="6"/>
  <c r="H1389" i="6"/>
  <c r="I45" i="3"/>
  <c r="H46" i="3"/>
  <c r="I1521" i="9"/>
  <c r="H1522" i="9"/>
  <c r="I849" i="9"/>
  <c r="H850" i="9"/>
  <c r="I715" i="11"/>
  <c r="H716" i="11"/>
  <c r="I1657" i="6"/>
  <c r="H1658" i="6"/>
  <c r="I1925" i="6"/>
  <c r="H1926" i="6"/>
  <c r="H1925" i="3"/>
  <c r="I1924" i="3"/>
  <c r="I1522" i="11"/>
  <c r="H1523" i="11"/>
  <c r="I311" i="6"/>
  <c r="H312" i="6"/>
  <c r="I1790" i="3"/>
  <c r="H1791" i="3"/>
  <c r="I984" i="3"/>
  <c r="H985" i="3"/>
  <c r="I1789" i="6"/>
  <c r="H1790" i="6"/>
  <c r="I1656" i="11"/>
  <c r="H1657" i="11"/>
  <c r="I714" i="6"/>
  <c r="H715" i="6"/>
  <c r="H445" i="9"/>
  <c r="I444" i="9"/>
  <c r="I846" i="6"/>
  <c r="H847" i="6"/>
  <c r="I578" i="9"/>
  <c r="H579" i="9"/>
  <c r="I579" i="3"/>
  <c r="H580" i="3"/>
  <c r="H1522" i="3"/>
  <c r="I1521" i="3"/>
  <c r="H176" i="6"/>
  <c r="I175" i="6"/>
  <c r="I1925" i="9"/>
  <c r="H1926" i="9"/>
  <c r="O1789" i="11" l="1"/>
  <c r="O1520" i="11"/>
  <c r="O1386" i="11"/>
  <c r="O1924" i="11"/>
  <c r="O845" i="11"/>
  <c r="O1253" i="11"/>
  <c r="O712" i="11"/>
  <c r="O577" i="11"/>
  <c r="O309" i="11"/>
  <c r="O1655" i="11"/>
  <c r="O442" i="11"/>
  <c r="O44" i="11"/>
  <c r="O983" i="11"/>
  <c r="O175" i="11"/>
  <c r="O1118" i="11"/>
  <c r="O1790" i="9"/>
  <c r="O1656" i="9"/>
  <c r="O1387" i="9"/>
  <c r="O1521" i="9"/>
  <c r="O1119" i="9"/>
  <c r="O984" i="9"/>
  <c r="O713" i="9"/>
  <c r="O578" i="9"/>
  <c r="O443" i="9"/>
  <c r="O846" i="9"/>
  <c r="O1925" i="9"/>
  <c r="O176" i="9"/>
  <c r="O1254" i="9"/>
  <c r="O310" i="9"/>
  <c r="O45" i="9"/>
  <c r="O1789" i="6"/>
  <c r="O1253" i="6"/>
  <c r="O1118" i="6"/>
  <c r="O1520" i="6"/>
  <c r="O1655" i="6"/>
  <c r="O1386" i="6"/>
  <c r="O1924" i="6"/>
  <c r="O845" i="6"/>
  <c r="O983" i="6"/>
  <c r="O309" i="6"/>
  <c r="O712" i="6"/>
  <c r="O442" i="6"/>
  <c r="O44" i="6"/>
  <c r="O175" i="6"/>
  <c r="O577" i="6"/>
  <c r="O1656" i="3"/>
  <c r="O1790" i="3"/>
  <c r="O1254" i="3"/>
  <c r="O1119" i="3"/>
  <c r="O984" i="3"/>
  <c r="O1925" i="3"/>
  <c r="O846" i="3"/>
  <c r="O713" i="3"/>
  <c r="O578" i="3"/>
  <c r="O1387" i="3"/>
  <c r="O310" i="3"/>
  <c r="O1521" i="3"/>
  <c r="O443" i="3"/>
  <c r="O176" i="3"/>
  <c r="O45" i="3"/>
  <c r="Q148" i="9"/>
  <c r="R148" i="9" s="1"/>
  <c r="AB148" i="9" s="1"/>
  <c r="W1226" i="11"/>
  <c r="V1227" i="11" s="1"/>
  <c r="Z1226" i="11"/>
  <c r="AD1226" i="11" s="1"/>
  <c r="AA1226" i="11"/>
  <c r="Q1227" i="11"/>
  <c r="R1227" i="11" s="1"/>
  <c r="AB1227" i="11" s="1"/>
  <c r="Z550" i="11"/>
  <c r="AD550" i="11" s="1"/>
  <c r="AC415" i="11"/>
  <c r="Q551" i="11"/>
  <c r="R551" i="11" s="1"/>
  <c r="AB551" i="11" s="1"/>
  <c r="W550" i="11"/>
  <c r="V551" i="11" s="1"/>
  <c r="AA550" i="11"/>
  <c r="Y16" i="11"/>
  <c r="Z16" i="11"/>
  <c r="Q17" i="11"/>
  <c r="R17" i="11" s="1"/>
  <c r="AB17" i="11" s="1"/>
  <c r="AA16" i="11"/>
  <c r="Q1763" i="11"/>
  <c r="R1763" i="11" s="1"/>
  <c r="AB1763" i="11" s="1"/>
  <c r="AE148" i="11"/>
  <c r="AC1359" i="11"/>
  <c r="AD1359" i="11"/>
  <c r="W1762" i="11"/>
  <c r="V1763" i="11" s="1"/>
  <c r="Z1762" i="11"/>
  <c r="AA1762" i="11"/>
  <c r="Y1762" i="11"/>
  <c r="AC1896" i="11"/>
  <c r="Y1627" i="11"/>
  <c r="AA1627" i="11"/>
  <c r="Z1627" i="11"/>
  <c r="W1627" i="11"/>
  <c r="V1628" i="11" s="1"/>
  <c r="AC956" i="11"/>
  <c r="T1092" i="11"/>
  <c r="T149" i="11"/>
  <c r="Y149" i="11" s="1"/>
  <c r="R1628" i="11"/>
  <c r="S1628" i="11" s="1"/>
  <c r="AD956" i="11"/>
  <c r="AD1896" i="11"/>
  <c r="T281" i="11"/>
  <c r="Q282" i="11" s="1"/>
  <c r="S957" i="11"/>
  <c r="S1897" i="11"/>
  <c r="H847" i="11"/>
  <c r="I846" i="11"/>
  <c r="H581" i="11"/>
  <c r="I580" i="11"/>
  <c r="H1255" i="11"/>
  <c r="I1254" i="11"/>
  <c r="H1388" i="11"/>
  <c r="I1387" i="11"/>
  <c r="AC685" i="11"/>
  <c r="AD685" i="11"/>
  <c r="R686" i="11"/>
  <c r="AB686" i="11" s="1"/>
  <c r="I984" i="11"/>
  <c r="H985" i="11"/>
  <c r="I1926" i="11"/>
  <c r="H1927" i="11"/>
  <c r="I312" i="11"/>
  <c r="H313" i="11"/>
  <c r="AA817" i="11"/>
  <c r="W817" i="11"/>
  <c r="V818" i="11" s="1"/>
  <c r="Y817" i="11"/>
  <c r="Z817" i="11"/>
  <c r="Q818" i="11"/>
  <c r="S1360" i="11"/>
  <c r="I1119" i="11"/>
  <c r="H1120" i="11"/>
  <c r="W1492" i="11"/>
  <c r="V1493" i="11" s="1"/>
  <c r="Z1492" i="11"/>
  <c r="Y1492" i="11"/>
  <c r="Q1493" i="11"/>
  <c r="AA1492" i="11"/>
  <c r="S416" i="11"/>
  <c r="W147" i="9"/>
  <c r="V148" i="9" s="1"/>
  <c r="Z147" i="9"/>
  <c r="AD147" i="9" s="1"/>
  <c r="AA147" i="9"/>
  <c r="AC817" i="9"/>
  <c r="AD817" i="9"/>
  <c r="H178" i="9"/>
  <c r="I177" i="9"/>
  <c r="AE1357" i="9"/>
  <c r="AC1090" i="9"/>
  <c r="AE282" i="9"/>
  <c r="AB283" i="9"/>
  <c r="T283" i="9"/>
  <c r="S1358" i="9"/>
  <c r="Z1761" i="9"/>
  <c r="Y1761" i="9"/>
  <c r="AA1761" i="9"/>
  <c r="Q1762" i="9"/>
  <c r="W1761" i="9"/>
  <c r="V1762" i="9" s="1"/>
  <c r="AE1492" i="9"/>
  <c r="AE1627" i="9"/>
  <c r="AD1090" i="9"/>
  <c r="S550" i="9"/>
  <c r="AE549" i="9"/>
  <c r="T17" i="9"/>
  <c r="W17" i="9" s="1"/>
  <c r="V18" i="9" s="1"/>
  <c r="AC683" i="9"/>
  <c r="AC1897" i="9"/>
  <c r="H985" i="9"/>
  <c r="I984" i="9"/>
  <c r="AD683" i="9"/>
  <c r="T1225" i="9"/>
  <c r="AA1225" i="9" s="1"/>
  <c r="S1091" i="9"/>
  <c r="Y1493" i="9"/>
  <c r="W1493" i="9"/>
  <c r="V1494" i="9" s="1"/>
  <c r="AA1493" i="9"/>
  <c r="Q1494" i="9"/>
  <c r="Z1493" i="9"/>
  <c r="W955" i="9"/>
  <c r="V956" i="9" s="1"/>
  <c r="S1898" i="9"/>
  <c r="Z955" i="9"/>
  <c r="T415" i="9"/>
  <c r="Y415" i="9" s="1"/>
  <c r="I311" i="9"/>
  <c r="H312" i="9"/>
  <c r="Y955" i="9"/>
  <c r="AB818" i="9"/>
  <c r="T818" i="9"/>
  <c r="AA955" i="9"/>
  <c r="H1255" i="9"/>
  <c r="I1254" i="9"/>
  <c r="S684" i="9"/>
  <c r="I1790" i="9"/>
  <c r="H1791" i="9"/>
  <c r="I1657" i="9"/>
  <c r="H1658" i="9"/>
  <c r="I1387" i="9"/>
  <c r="H1388" i="9"/>
  <c r="R956" i="9"/>
  <c r="AB956" i="9" s="1"/>
  <c r="Q1629" i="9"/>
  <c r="W1628" i="9"/>
  <c r="V1629" i="9" s="1"/>
  <c r="AA1628" i="9"/>
  <c r="Y1628" i="9"/>
  <c r="Z1628" i="9"/>
  <c r="S1092" i="6"/>
  <c r="AC1091" i="6"/>
  <c r="AE1091" i="6" s="1"/>
  <c r="Y148" i="6"/>
  <c r="Z148" i="6"/>
  <c r="W148" i="6"/>
  <c r="V149" i="6" s="1"/>
  <c r="Q149" i="6"/>
  <c r="AA148" i="6"/>
  <c r="AE1224" i="6"/>
  <c r="H1255" i="6"/>
  <c r="I1254" i="6"/>
  <c r="H1522" i="6"/>
  <c r="I1521" i="6"/>
  <c r="Y549" i="6"/>
  <c r="AD1628" i="6"/>
  <c r="W549" i="6"/>
  <c r="V550" i="6" s="1"/>
  <c r="Q550" i="6"/>
  <c r="R550" i="6" s="1"/>
  <c r="AB550" i="6" s="1"/>
  <c r="AC1628" i="6"/>
  <c r="AE1492" i="6"/>
  <c r="Z549" i="6"/>
  <c r="AC1357" i="6"/>
  <c r="AE414" i="6"/>
  <c r="Y955" i="6"/>
  <c r="T1225" i="6"/>
  <c r="Q1226" i="6" s="1"/>
  <c r="R1226" i="6" s="1"/>
  <c r="AD1357" i="6"/>
  <c r="AA955" i="6"/>
  <c r="AC1761" i="6"/>
  <c r="AE1761" i="6" s="1"/>
  <c r="Z955" i="6"/>
  <c r="W955" i="6"/>
  <c r="V956" i="6" s="1"/>
  <c r="Q956" i="6"/>
  <c r="R956" i="6" s="1"/>
  <c r="AB956" i="6" s="1"/>
  <c r="I443" i="6"/>
  <c r="H444" i="6"/>
  <c r="Q1897" i="6"/>
  <c r="R1897" i="6" s="1"/>
  <c r="Y1896" i="6"/>
  <c r="H580" i="6"/>
  <c r="I579" i="6"/>
  <c r="AE684" i="6"/>
  <c r="S1358" i="6"/>
  <c r="AA1896" i="6"/>
  <c r="Z1896" i="6"/>
  <c r="I45" i="6"/>
  <c r="H46" i="6"/>
  <c r="Y819" i="6"/>
  <c r="Q820" i="6"/>
  <c r="R820" i="6" s="1"/>
  <c r="AB820" i="6" s="1"/>
  <c r="AA819" i="6"/>
  <c r="W819" i="6"/>
  <c r="V820" i="6" s="1"/>
  <c r="T415" i="6"/>
  <c r="Z819" i="6"/>
  <c r="S1629" i="6"/>
  <c r="AD281" i="6"/>
  <c r="AC281" i="6"/>
  <c r="R282" i="6"/>
  <c r="S282" i="6" s="1"/>
  <c r="S1762" i="6"/>
  <c r="S685" i="6"/>
  <c r="Q18" i="6"/>
  <c r="W17" i="6"/>
  <c r="V18" i="6" s="1"/>
  <c r="Z17" i="6"/>
  <c r="AA17" i="6"/>
  <c r="Y17" i="6"/>
  <c r="W1493" i="6"/>
  <c r="V1494" i="6" s="1"/>
  <c r="AA1493" i="6"/>
  <c r="Q1494" i="6"/>
  <c r="Z1493" i="6"/>
  <c r="Y1493" i="6"/>
  <c r="I1119" i="6"/>
  <c r="H1120" i="6"/>
  <c r="AE146" i="3"/>
  <c r="Y1493" i="3"/>
  <c r="Q1494" i="3"/>
  <c r="Z1493" i="3"/>
  <c r="W1493" i="3"/>
  <c r="V1494" i="3" s="1"/>
  <c r="AA1493" i="3"/>
  <c r="T1091" i="3"/>
  <c r="AE817" i="3"/>
  <c r="AE1090" i="3"/>
  <c r="AD415" i="3"/>
  <c r="T147" i="3"/>
  <c r="Y147" i="3" s="1"/>
  <c r="Z1627" i="3"/>
  <c r="AD1627" i="3" s="1"/>
  <c r="W1627" i="3"/>
  <c r="V1628" i="3" s="1"/>
  <c r="AD549" i="3"/>
  <c r="AC415" i="3"/>
  <c r="AA1627" i="3"/>
  <c r="Q1628" i="3"/>
  <c r="R1628" i="3" s="1"/>
  <c r="S1628" i="3" s="1"/>
  <c r="I1657" i="3"/>
  <c r="H1658" i="3"/>
  <c r="AC549" i="3"/>
  <c r="AC955" i="3"/>
  <c r="AA1226" i="3"/>
  <c r="Y1226" i="3"/>
  <c r="Q1227" i="3"/>
  <c r="R1227" i="3" s="1"/>
  <c r="AB1227" i="3" s="1"/>
  <c r="W1226" i="3"/>
  <c r="V1227" i="3" s="1"/>
  <c r="Z1226" i="3"/>
  <c r="AE684" i="3"/>
  <c r="S956" i="3"/>
  <c r="S1359" i="3"/>
  <c r="Z1762" i="3"/>
  <c r="T17" i="3"/>
  <c r="AA17" i="3" s="1"/>
  <c r="Q1898" i="3"/>
  <c r="R1898" i="3" s="1"/>
  <c r="AB1898" i="3" s="1"/>
  <c r="Y1762" i="3"/>
  <c r="AA1897" i="3"/>
  <c r="Y1897" i="3"/>
  <c r="AE1358" i="3"/>
  <c r="W1897" i="3"/>
  <c r="V1898" i="3" s="1"/>
  <c r="T685" i="3"/>
  <c r="Z685" i="3" s="1"/>
  <c r="AA1762" i="3"/>
  <c r="S550" i="3"/>
  <c r="W1762" i="3"/>
  <c r="V1763" i="3" s="1"/>
  <c r="T818" i="3"/>
  <c r="T281" i="3"/>
  <c r="I176" i="3"/>
  <c r="H177" i="3"/>
  <c r="S416" i="3"/>
  <c r="I1255" i="3"/>
  <c r="H1256" i="3"/>
  <c r="R1763" i="3"/>
  <c r="AB1763" i="3" s="1"/>
  <c r="H1389" i="3"/>
  <c r="I1388" i="3"/>
  <c r="H312" i="3"/>
  <c r="I311" i="3"/>
  <c r="I443" i="3"/>
  <c r="H444" i="3"/>
  <c r="AC282" i="13"/>
  <c r="S283" i="13"/>
  <c r="AD147" i="13"/>
  <c r="S148" i="13"/>
  <c r="AC147" i="13"/>
  <c r="Z414" i="13"/>
  <c r="Q415" i="13"/>
  <c r="R415" i="13" s="1"/>
  <c r="AB415" i="13" s="1"/>
  <c r="W414" i="13"/>
  <c r="V415" i="13" s="1"/>
  <c r="Y414" i="13"/>
  <c r="W16" i="13"/>
  <c r="V17" i="13" s="1"/>
  <c r="Q17" i="13"/>
  <c r="R17" i="13" s="1"/>
  <c r="AB17" i="13" s="1"/>
  <c r="Y16" i="13"/>
  <c r="Z16" i="13"/>
  <c r="AA16" i="13"/>
  <c r="I45" i="13"/>
  <c r="O45" i="13" s="1"/>
  <c r="H46" i="13"/>
  <c r="I310" i="13"/>
  <c r="O310" i="13" s="1"/>
  <c r="H311" i="13"/>
  <c r="H177" i="13"/>
  <c r="I176" i="13"/>
  <c r="O176" i="13" s="1"/>
  <c r="H444" i="13"/>
  <c r="I443" i="13"/>
  <c r="O443" i="13" s="1"/>
  <c r="H446" i="9"/>
  <c r="I445" i="9"/>
  <c r="I1658" i="6"/>
  <c r="H1659" i="6"/>
  <c r="I46" i="3"/>
  <c r="H47" i="3"/>
  <c r="I1389" i="6"/>
  <c r="H1390" i="6"/>
  <c r="I849" i="3"/>
  <c r="H850" i="3"/>
  <c r="I850" i="9"/>
  <c r="H851" i="9"/>
  <c r="I714" i="3"/>
  <c r="H715" i="3"/>
  <c r="I1790" i="6"/>
  <c r="H1791" i="6"/>
  <c r="I1121" i="9"/>
  <c r="H1122" i="9"/>
  <c r="I46" i="9"/>
  <c r="H47" i="9"/>
  <c r="I45" i="11"/>
  <c r="H46" i="11"/>
  <c r="I1522" i="9"/>
  <c r="H1523" i="9"/>
  <c r="H177" i="11"/>
  <c r="I176" i="11"/>
  <c r="H1926" i="3"/>
  <c r="I1925" i="3"/>
  <c r="I1926" i="6"/>
  <c r="H1927" i="6"/>
  <c r="H1792" i="11"/>
  <c r="I1791" i="11"/>
  <c r="H714" i="9"/>
  <c r="I713" i="9"/>
  <c r="I443" i="11"/>
  <c r="H444" i="11"/>
  <c r="I579" i="9"/>
  <c r="H580" i="9"/>
  <c r="I985" i="3"/>
  <c r="H986" i="3"/>
  <c r="I312" i="6"/>
  <c r="H313" i="6"/>
  <c r="I1926" i="9"/>
  <c r="H1927" i="9"/>
  <c r="I176" i="6"/>
  <c r="H177" i="6"/>
  <c r="I580" i="3"/>
  <c r="H581" i="3"/>
  <c r="I847" i="6"/>
  <c r="H848" i="6"/>
  <c r="I987" i="6"/>
  <c r="H988" i="6"/>
  <c r="I1119" i="3"/>
  <c r="H1120" i="3"/>
  <c r="I1522" i="3"/>
  <c r="H1523" i="3"/>
  <c r="I715" i="6"/>
  <c r="H716" i="6"/>
  <c r="H1792" i="3"/>
  <c r="I1791" i="3"/>
  <c r="H1658" i="11"/>
  <c r="I1657" i="11"/>
  <c r="H1524" i="11"/>
  <c r="I1523" i="11"/>
  <c r="I716" i="11"/>
  <c r="H717" i="11"/>
  <c r="O1925" i="11" l="1"/>
  <c r="O1790" i="11"/>
  <c r="O1656" i="11"/>
  <c r="O1521" i="11"/>
  <c r="O1387" i="11"/>
  <c r="O1254" i="11"/>
  <c r="O1119" i="11"/>
  <c r="O713" i="11"/>
  <c r="O578" i="11"/>
  <c r="O443" i="11"/>
  <c r="O176" i="11"/>
  <c r="O846" i="11"/>
  <c r="O45" i="11"/>
  <c r="O984" i="11"/>
  <c r="O310" i="11"/>
  <c r="O1791" i="9"/>
  <c r="O1522" i="9"/>
  <c r="O1388" i="9"/>
  <c r="O1120" i="9"/>
  <c r="O1657" i="9"/>
  <c r="O1926" i="9"/>
  <c r="O1255" i="9"/>
  <c r="O444" i="9"/>
  <c r="O311" i="9"/>
  <c r="O177" i="9"/>
  <c r="O46" i="9"/>
  <c r="O985" i="9"/>
  <c r="O847" i="9"/>
  <c r="O714" i="9"/>
  <c r="O579" i="9"/>
  <c r="O1925" i="6"/>
  <c r="O1790" i="6"/>
  <c r="O1656" i="6"/>
  <c r="O1254" i="6"/>
  <c r="O1119" i="6"/>
  <c r="O1387" i="6"/>
  <c r="O846" i="6"/>
  <c r="O443" i="6"/>
  <c r="O310" i="6"/>
  <c r="O176" i="6"/>
  <c r="O45" i="6"/>
  <c r="O713" i="6"/>
  <c r="O578" i="6"/>
  <c r="O1521" i="6"/>
  <c r="O984" i="6"/>
  <c r="O1791" i="3"/>
  <c r="O1522" i="3"/>
  <c r="O1926" i="3"/>
  <c r="O985" i="3"/>
  <c r="O1388" i="3"/>
  <c r="O1255" i="3"/>
  <c r="O1657" i="3"/>
  <c r="O579" i="3"/>
  <c r="O311" i="3"/>
  <c r="O1120" i="3"/>
  <c r="O847" i="3"/>
  <c r="O444" i="3"/>
  <c r="O714" i="3"/>
  <c r="O177" i="3"/>
  <c r="O46" i="3"/>
  <c r="S148" i="9"/>
  <c r="AC1226" i="11"/>
  <c r="S1227" i="11"/>
  <c r="AC550" i="11"/>
  <c r="AE415" i="11"/>
  <c r="S551" i="11"/>
  <c r="AC16" i="11"/>
  <c r="AD16" i="11"/>
  <c r="S17" i="11"/>
  <c r="S1763" i="11"/>
  <c r="AE1359" i="11"/>
  <c r="AD1762" i="11"/>
  <c r="AC1762" i="11"/>
  <c r="AD1627" i="11"/>
  <c r="AE1896" i="11"/>
  <c r="T957" i="11"/>
  <c r="AC1627" i="11"/>
  <c r="Y281" i="11"/>
  <c r="AA281" i="11"/>
  <c r="W149" i="11"/>
  <c r="V150" i="11" s="1"/>
  <c r="Z281" i="11"/>
  <c r="AE956" i="11"/>
  <c r="AA149" i="11"/>
  <c r="Q150" i="11"/>
  <c r="R150" i="11" s="1"/>
  <c r="AB150" i="11" s="1"/>
  <c r="Z149" i="11"/>
  <c r="AD149" i="11" s="1"/>
  <c r="AA1092" i="11"/>
  <c r="Q1093" i="11"/>
  <c r="Y1092" i="11"/>
  <c r="Z1092" i="11"/>
  <c r="W1092" i="11"/>
  <c r="V1093" i="11" s="1"/>
  <c r="W281" i="11"/>
  <c r="V282" i="11" s="1"/>
  <c r="AB1628" i="11"/>
  <c r="T1628" i="11"/>
  <c r="T1897" i="11"/>
  <c r="Z1897" i="11" s="1"/>
  <c r="H848" i="11"/>
  <c r="I847" i="11"/>
  <c r="S686" i="11"/>
  <c r="R282" i="11"/>
  <c r="I1388" i="11"/>
  <c r="H1389" i="11"/>
  <c r="I581" i="11"/>
  <c r="H582" i="11"/>
  <c r="H1256" i="11"/>
  <c r="I1255" i="11"/>
  <c r="I313" i="11"/>
  <c r="H314" i="11"/>
  <c r="AE685" i="11"/>
  <c r="AC817" i="11"/>
  <c r="AD817" i="11"/>
  <c r="R1493" i="11"/>
  <c r="AB1493" i="11" s="1"/>
  <c r="T1360" i="11"/>
  <c r="R818" i="11"/>
  <c r="AB818" i="11" s="1"/>
  <c r="I1927" i="11"/>
  <c r="H1928" i="11"/>
  <c r="AC1492" i="11"/>
  <c r="AD1492" i="11"/>
  <c r="H1121" i="11"/>
  <c r="I1120" i="11"/>
  <c r="T416" i="11"/>
  <c r="I985" i="11"/>
  <c r="H986" i="11"/>
  <c r="AC147" i="9"/>
  <c r="AE817" i="9"/>
  <c r="AE1090" i="9"/>
  <c r="I178" i="9"/>
  <c r="H179" i="9"/>
  <c r="T1358" i="9"/>
  <c r="W1358" i="9" s="1"/>
  <c r="V1359" i="9" s="1"/>
  <c r="Y17" i="9"/>
  <c r="Q284" i="9"/>
  <c r="Z283" i="9"/>
  <c r="AA283" i="9"/>
  <c r="W283" i="9"/>
  <c r="V284" i="9" s="1"/>
  <c r="Y283" i="9"/>
  <c r="R1762" i="9"/>
  <c r="S1762" i="9" s="1"/>
  <c r="AC1761" i="9"/>
  <c r="AD1761" i="9"/>
  <c r="T550" i="9"/>
  <c r="W550" i="9" s="1"/>
  <c r="V551" i="9" s="1"/>
  <c r="Q18" i="9"/>
  <c r="R18" i="9" s="1"/>
  <c r="AB18" i="9" s="1"/>
  <c r="Z17" i="9"/>
  <c r="AA17" i="9"/>
  <c r="AD955" i="9"/>
  <c r="AE1897" i="9"/>
  <c r="Y1225" i="9"/>
  <c r="T1091" i="9"/>
  <c r="Z1091" i="9" s="1"/>
  <c r="Q1226" i="9"/>
  <c r="R1226" i="9" s="1"/>
  <c r="AB1226" i="9" s="1"/>
  <c r="AE683" i="9"/>
  <c r="H986" i="9"/>
  <c r="I985" i="9"/>
  <c r="Z1225" i="9"/>
  <c r="W1225" i="9"/>
  <c r="V1226" i="9" s="1"/>
  <c r="T1898" i="9"/>
  <c r="AD1493" i="9"/>
  <c r="AC1493" i="9"/>
  <c r="AC955" i="9"/>
  <c r="Z415" i="9"/>
  <c r="AD415" i="9" s="1"/>
  <c r="AA415" i="9"/>
  <c r="T684" i="9"/>
  <c r="R1494" i="9"/>
  <c r="AB1494" i="9" s="1"/>
  <c r="W415" i="9"/>
  <c r="V416" i="9" s="1"/>
  <c r="AA818" i="9"/>
  <c r="W818" i="9"/>
  <c r="V819" i="9" s="1"/>
  <c r="Y818" i="9"/>
  <c r="Z818" i="9"/>
  <c r="Q819" i="9"/>
  <c r="S956" i="9"/>
  <c r="Q416" i="9"/>
  <c r="R416" i="9" s="1"/>
  <c r="AB416" i="9" s="1"/>
  <c r="I312" i="9"/>
  <c r="H313" i="9"/>
  <c r="I1255" i="9"/>
  <c r="H1256" i="9"/>
  <c r="I1388" i="9"/>
  <c r="H1389" i="9"/>
  <c r="R1629" i="9"/>
  <c r="AB1629" i="9" s="1"/>
  <c r="H1659" i="9"/>
  <c r="I1658" i="9"/>
  <c r="AC1628" i="9"/>
  <c r="AD1628" i="9"/>
  <c r="I1791" i="9"/>
  <c r="H1792" i="9"/>
  <c r="T1092" i="6"/>
  <c r="AC148" i="6"/>
  <c r="AD148" i="6"/>
  <c r="R149" i="6"/>
  <c r="AB149" i="6" s="1"/>
  <c r="AC549" i="6"/>
  <c r="AE1628" i="6"/>
  <c r="AD549" i="6"/>
  <c r="I1255" i="6"/>
  <c r="H1256" i="6"/>
  <c r="I1522" i="6"/>
  <c r="H1523" i="6"/>
  <c r="AE1357" i="6"/>
  <c r="AC955" i="6"/>
  <c r="T1762" i="6"/>
  <c r="S956" i="6"/>
  <c r="AC1896" i="6"/>
  <c r="Z1225" i="6"/>
  <c r="W1225" i="6"/>
  <c r="V1226" i="6" s="1"/>
  <c r="Y1225" i="6"/>
  <c r="AA1225" i="6"/>
  <c r="AD955" i="6"/>
  <c r="AB1226" i="6"/>
  <c r="S1226" i="6"/>
  <c r="T1358" i="6"/>
  <c r="W1358" i="6" s="1"/>
  <c r="V1359" i="6" s="1"/>
  <c r="AD1896" i="6"/>
  <c r="S820" i="6"/>
  <c r="AB1897" i="6"/>
  <c r="S1897" i="6"/>
  <c r="H445" i="6"/>
  <c r="I444" i="6"/>
  <c r="S550" i="6"/>
  <c r="H581" i="6"/>
  <c r="I580" i="6"/>
  <c r="AD819" i="6"/>
  <c r="I46" i="6"/>
  <c r="H47" i="6"/>
  <c r="Z415" i="6"/>
  <c r="Y415" i="6"/>
  <c r="Q416" i="6"/>
  <c r="R416" i="6" s="1"/>
  <c r="AB416" i="6" s="1"/>
  <c r="W415" i="6"/>
  <c r="V416" i="6" s="1"/>
  <c r="AA415" i="6"/>
  <c r="AC819" i="6"/>
  <c r="AE281" i="6"/>
  <c r="T1629" i="6"/>
  <c r="AB282" i="6"/>
  <c r="T282" i="6"/>
  <c r="R1494" i="6"/>
  <c r="AB1494" i="6" s="1"/>
  <c r="AC17" i="6"/>
  <c r="AD17" i="6"/>
  <c r="AC1493" i="6"/>
  <c r="AD1493" i="6"/>
  <c r="I1120" i="6"/>
  <c r="H1121" i="6"/>
  <c r="T685" i="6"/>
  <c r="R18" i="6"/>
  <c r="AB18" i="6" s="1"/>
  <c r="AD1493" i="3"/>
  <c r="Y1091" i="3"/>
  <c r="W1091" i="3"/>
  <c r="V1092" i="3" s="1"/>
  <c r="R1494" i="3"/>
  <c r="AB1494" i="3" s="1"/>
  <c r="AC1493" i="3"/>
  <c r="AA1091" i="3"/>
  <c r="Z1091" i="3"/>
  <c r="Q1092" i="3"/>
  <c r="R1092" i="3" s="1"/>
  <c r="AB1092" i="3" s="1"/>
  <c r="AC1627" i="3"/>
  <c r="AE415" i="3"/>
  <c r="AA147" i="3"/>
  <c r="Z147" i="3"/>
  <c r="Q148" i="3"/>
  <c r="R148" i="3" s="1"/>
  <c r="AB148" i="3" s="1"/>
  <c r="W147" i="3"/>
  <c r="V148" i="3" s="1"/>
  <c r="AE955" i="3"/>
  <c r="AE549" i="3"/>
  <c r="H1659" i="3"/>
  <c r="I1658" i="3"/>
  <c r="S1227" i="3"/>
  <c r="AD1226" i="3"/>
  <c r="AC1226" i="3"/>
  <c r="Q18" i="3"/>
  <c r="R18" i="3" s="1"/>
  <c r="AB18" i="3" s="1"/>
  <c r="T956" i="3"/>
  <c r="AA956" i="3" s="1"/>
  <c r="T1359" i="3"/>
  <c r="Z1359" i="3" s="1"/>
  <c r="AC1897" i="3"/>
  <c r="Y17" i="3"/>
  <c r="AB1628" i="3"/>
  <c r="T1628" i="3"/>
  <c r="AD1762" i="3"/>
  <c r="AD1897" i="3"/>
  <c r="AC1762" i="3"/>
  <c r="W17" i="3"/>
  <c r="V18" i="3" s="1"/>
  <c r="Z17" i="3"/>
  <c r="W685" i="3"/>
  <c r="V686" i="3" s="1"/>
  <c r="S1763" i="3"/>
  <c r="Q686" i="3"/>
  <c r="R686" i="3" s="1"/>
  <c r="AB686" i="3" s="1"/>
  <c r="S1898" i="3"/>
  <c r="Y685" i="3"/>
  <c r="AD685" i="3" s="1"/>
  <c r="AA685" i="3"/>
  <c r="T550" i="3"/>
  <c r="Q551" i="3" s="1"/>
  <c r="Q819" i="3"/>
  <c r="AA818" i="3"/>
  <c r="W818" i="3"/>
  <c r="V819" i="3" s="1"/>
  <c r="Z818" i="3"/>
  <c r="Y818" i="3"/>
  <c r="Q282" i="3"/>
  <c r="Y281" i="3"/>
  <c r="W281" i="3"/>
  <c r="V282" i="3" s="1"/>
  <c r="Z281" i="3"/>
  <c r="AA281" i="3"/>
  <c r="H178" i="3"/>
  <c r="I177" i="3"/>
  <c r="T416" i="3"/>
  <c r="Y416" i="3" s="1"/>
  <c r="I1389" i="3"/>
  <c r="H1390" i="3"/>
  <c r="H445" i="3"/>
  <c r="I444" i="3"/>
  <c r="I312" i="3"/>
  <c r="H313" i="3"/>
  <c r="I1256" i="3"/>
  <c r="H1257" i="3"/>
  <c r="AE282" i="13"/>
  <c r="T283" i="13"/>
  <c r="AA283" i="13" s="1"/>
  <c r="AE147" i="13"/>
  <c r="T148" i="13"/>
  <c r="Q149" i="13" s="1"/>
  <c r="S415" i="13"/>
  <c r="AD414" i="13"/>
  <c r="AC414" i="13"/>
  <c r="AC16" i="13"/>
  <c r="AD16" i="13"/>
  <c r="S17" i="13"/>
  <c r="I311" i="13"/>
  <c r="O311" i="13" s="1"/>
  <c r="H312" i="13"/>
  <c r="H47" i="13"/>
  <c r="I46" i="13"/>
  <c r="O46" i="13" s="1"/>
  <c r="H178" i="13"/>
  <c r="I177" i="13"/>
  <c r="O177" i="13" s="1"/>
  <c r="H445" i="13"/>
  <c r="I444" i="13"/>
  <c r="O444" i="13" s="1"/>
  <c r="I1523" i="9"/>
  <c r="H1524" i="9"/>
  <c r="I1122" i="9"/>
  <c r="H1123" i="9"/>
  <c r="I1791" i="6"/>
  <c r="H1792" i="6"/>
  <c r="I1927" i="9"/>
  <c r="H1928" i="9"/>
  <c r="I46" i="11"/>
  <c r="H47" i="11"/>
  <c r="I850" i="3"/>
  <c r="H851" i="3"/>
  <c r="I1120" i="3"/>
  <c r="H1121" i="3"/>
  <c r="I1792" i="11"/>
  <c r="H1793" i="11"/>
  <c r="H1659" i="11"/>
  <c r="I1658" i="11"/>
  <c r="I1523" i="3"/>
  <c r="H1524" i="3"/>
  <c r="I715" i="3"/>
  <c r="H716" i="3"/>
  <c r="I1659" i="6"/>
  <c r="H1660" i="6"/>
  <c r="I988" i="6"/>
  <c r="H989" i="6"/>
  <c r="H715" i="9"/>
  <c r="I714" i="9"/>
  <c r="H48" i="9"/>
  <c r="I47" i="9"/>
  <c r="I1390" i="6"/>
  <c r="H1391" i="6"/>
  <c r="I717" i="11"/>
  <c r="H718" i="11"/>
  <c r="I444" i="11"/>
  <c r="H445" i="11"/>
  <c r="I581" i="3"/>
  <c r="H582" i="3"/>
  <c r="H987" i="3"/>
  <c r="I986" i="3"/>
  <c r="H178" i="11"/>
  <c r="I177" i="11"/>
  <c r="I47" i="3"/>
  <c r="H48" i="3"/>
  <c r="I446" i="9"/>
  <c r="H447" i="9"/>
  <c r="I1792" i="3"/>
  <c r="H1793" i="3"/>
  <c r="H1525" i="11"/>
  <c r="I1524" i="11"/>
  <c r="I716" i="6"/>
  <c r="H717" i="6"/>
  <c r="I848" i="6"/>
  <c r="H849" i="6"/>
  <c r="I177" i="6"/>
  <c r="H178" i="6"/>
  <c r="I313" i="6"/>
  <c r="H314" i="6"/>
  <c r="I580" i="9"/>
  <c r="H581" i="9"/>
  <c r="H1928" i="6"/>
  <c r="I1927" i="6"/>
  <c r="I1926" i="3"/>
  <c r="H1927" i="3"/>
  <c r="I851" i="9"/>
  <c r="H852" i="9"/>
  <c r="O1388" i="11" l="1"/>
  <c r="O1120" i="11"/>
  <c r="O1657" i="11"/>
  <c r="O1255" i="11"/>
  <c r="O579" i="11"/>
  <c r="O311" i="11"/>
  <c r="O177" i="11"/>
  <c r="O1926" i="11"/>
  <c r="O444" i="11"/>
  <c r="O46" i="11"/>
  <c r="O847" i="11"/>
  <c r="O1791" i="11"/>
  <c r="O985" i="11"/>
  <c r="O714" i="11"/>
  <c r="O1522" i="11"/>
  <c r="O1927" i="9"/>
  <c r="O1256" i="9"/>
  <c r="O1121" i="9"/>
  <c r="O1658" i="9"/>
  <c r="O848" i="9"/>
  <c r="O1792" i="9"/>
  <c r="O1389" i="9"/>
  <c r="O715" i="9"/>
  <c r="O445" i="9"/>
  <c r="O312" i="9"/>
  <c r="O178" i="9"/>
  <c r="O47" i="9"/>
  <c r="O986" i="9"/>
  <c r="O580" i="9"/>
  <c r="O1523" i="9"/>
  <c r="O1522" i="6"/>
  <c r="O1657" i="6"/>
  <c r="O985" i="6"/>
  <c r="O847" i="6"/>
  <c r="O1926" i="6"/>
  <c r="O1255" i="6"/>
  <c r="O444" i="6"/>
  <c r="O311" i="6"/>
  <c r="O177" i="6"/>
  <c r="O46" i="6"/>
  <c r="O714" i="6"/>
  <c r="O1388" i="6"/>
  <c r="O579" i="6"/>
  <c r="O1120" i="6"/>
  <c r="O1791" i="6"/>
  <c r="O1256" i="3"/>
  <c r="O1121" i="3"/>
  <c r="O986" i="3"/>
  <c r="O1523" i="3"/>
  <c r="O1927" i="3"/>
  <c r="O1658" i="3"/>
  <c r="O1792" i="3"/>
  <c r="O715" i="3"/>
  <c r="O580" i="3"/>
  <c r="O312" i="3"/>
  <c r="O848" i="3"/>
  <c r="O445" i="3"/>
  <c r="O1389" i="3"/>
  <c r="O178" i="3"/>
  <c r="O47" i="3"/>
  <c r="T148" i="9"/>
  <c r="Q149" i="9" s="1"/>
  <c r="R149" i="9" s="1"/>
  <c r="AB149" i="9" s="1"/>
  <c r="AE1226" i="11"/>
  <c r="T1227" i="11"/>
  <c r="W1227" i="11" s="1"/>
  <c r="V1228" i="11" s="1"/>
  <c r="AE550" i="11"/>
  <c r="T551" i="11"/>
  <c r="AA551" i="11" s="1"/>
  <c r="AE16" i="11"/>
  <c r="T17" i="11"/>
  <c r="AA17" i="11" s="1"/>
  <c r="T1763" i="11"/>
  <c r="W1763" i="11" s="1"/>
  <c r="V1764" i="11" s="1"/>
  <c r="AE1762" i="11"/>
  <c r="AE1627" i="11"/>
  <c r="Z957" i="11"/>
  <c r="S150" i="11"/>
  <c r="W957" i="11"/>
  <c r="V958" i="11" s="1"/>
  <c r="AA957" i="11"/>
  <c r="Q958" i="11"/>
  <c r="R958" i="11" s="1"/>
  <c r="AB958" i="11" s="1"/>
  <c r="Y957" i="11"/>
  <c r="AC281" i="11"/>
  <c r="Y1897" i="11"/>
  <c r="AD1897" i="11" s="1"/>
  <c r="AA1897" i="11"/>
  <c r="Q1898" i="11"/>
  <c r="R1898" i="11" s="1"/>
  <c r="AB1898" i="11" s="1"/>
  <c r="AC149" i="11"/>
  <c r="W1897" i="11"/>
  <c r="V1898" i="11" s="1"/>
  <c r="AD281" i="11"/>
  <c r="AC1092" i="11"/>
  <c r="AD1092" i="11"/>
  <c r="R1093" i="11"/>
  <c r="AB1093" i="11" s="1"/>
  <c r="Q1629" i="11"/>
  <c r="W1628" i="11"/>
  <c r="V1629" i="11" s="1"/>
  <c r="AA1628" i="11"/>
  <c r="Y1628" i="11"/>
  <c r="Z1628" i="11"/>
  <c r="S818" i="11"/>
  <c r="AB282" i="11"/>
  <c r="T686" i="11"/>
  <c r="Q687" i="11" s="1"/>
  <c r="S282" i="11"/>
  <c r="I848" i="11"/>
  <c r="H849" i="11"/>
  <c r="H583" i="11"/>
  <c r="I582" i="11"/>
  <c r="I1256" i="11"/>
  <c r="H1257" i="11"/>
  <c r="H1390" i="11"/>
  <c r="I1389" i="11"/>
  <c r="AE1492" i="11"/>
  <c r="S1493" i="11"/>
  <c r="H987" i="11"/>
  <c r="I986" i="11"/>
  <c r="I1928" i="11"/>
  <c r="H1929" i="11"/>
  <c r="AE817" i="11"/>
  <c r="Y1360" i="11"/>
  <c r="Z1360" i="11"/>
  <c r="AA1360" i="11"/>
  <c r="W1360" i="11"/>
  <c r="V1361" i="11" s="1"/>
  <c r="Q1361" i="11"/>
  <c r="H1122" i="11"/>
  <c r="I1121" i="11"/>
  <c r="H315" i="11"/>
  <c r="I314" i="11"/>
  <c r="AA416" i="11"/>
  <c r="W416" i="11"/>
  <c r="V417" i="11" s="1"/>
  <c r="Y416" i="11"/>
  <c r="Z416" i="11"/>
  <c r="Q417" i="11"/>
  <c r="AE147" i="9"/>
  <c r="Z1358" i="9"/>
  <c r="Q1359" i="9"/>
  <c r="R1359" i="9" s="1"/>
  <c r="AA1358" i="9"/>
  <c r="Y1358" i="9"/>
  <c r="I179" i="9"/>
  <c r="H180" i="9"/>
  <c r="AD17" i="9"/>
  <c r="AD283" i="9"/>
  <c r="AC283" i="9"/>
  <c r="AE1761" i="9"/>
  <c r="R284" i="9"/>
  <c r="S284" i="9" s="1"/>
  <c r="Q551" i="9"/>
  <c r="R551" i="9" s="1"/>
  <c r="S551" i="9" s="1"/>
  <c r="Z550" i="9"/>
  <c r="AB1762" i="9"/>
  <c r="T1762" i="9"/>
  <c r="Y550" i="9"/>
  <c r="AA550" i="9"/>
  <c r="AC1225" i="9"/>
  <c r="AC17" i="9"/>
  <c r="S18" i="9"/>
  <c r="AA684" i="9"/>
  <c r="AD1225" i="9"/>
  <c r="W1091" i="9"/>
  <c r="V1092" i="9" s="1"/>
  <c r="Y1091" i="9"/>
  <c r="AD1091" i="9" s="1"/>
  <c r="Q1092" i="9"/>
  <c r="AA1091" i="9"/>
  <c r="I986" i="9"/>
  <c r="H987" i="9"/>
  <c r="AE955" i="9"/>
  <c r="AC415" i="9"/>
  <c r="S1226" i="9"/>
  <c r="Z684" i="9"/>
  <c r="W684" i="9"/>
  <c r="V685" i="9" s="1"/>
  <c r="S1494" i="9"/>
  <c r="AE1493" i="9"/>
  <c r="Q685" i="9"/>
  <c r="R685" i="9" s="1"/>
  <c r="AB685" i="9" s="1"/>
  <c r="Y684" i="9"/>
  <c r="W1898" i="9"/>
  <c r="V1899" i="9" s="1"/>
  <c r="Q1899" i="9"/>
  <c r="Z1898" i="9"/>
  <c r="AA1898" i="9"/>
  <c r="Y1898" i="9"/>
  <c r="S416" i="9"/>
  <c r="T956" i="9"/>
  <c r="I313" i="9"/>
  <c r="H314" i="9"/>
  <c r="R819" i="9"/>
  <c r="S819" i="9" s="1"/>
  <c r="AC818" i="9"/>
  <c r="AD818" i="9"/>
  <c r="H1257" i="9"/>
  <c r="I1256" i="9"/>
  <c r="H1660" i="9"/>
  <c r="I1659" i="9"/>
  <c r="AE1628" i="9"/>
  <c r="H1390" i="9"/>
  <c r="I1389" i="9"/>
  <c r="I1792" i="9"/>
  <c r="H1793" i="9"/>
  <c r="S1629" i="9"/>
  <c r="AA1092" i="6"/>
  <c r="Y1092" i="6"/>
  <c r="Q1093" i="6"/>
  <c r="R1093" i="6" s="1"/>
  <c r="AB1093" i="6" s="1"/>
  <c r="Z1092" i="6"/>
  <c r="W1092" i="6"/>
  <c r="V1093" i="6" s="1"/>
  <c r="AE549" i="6"/>
  <c r="AE148" i="6"/>
  <c r="S149" i="6"/>
  <c r="Q1763" i="6"/>
  <c r="R1763" i="6" s="1"/>
  <c r="AB1763" i="6" s="1"/>
  <c r="Z1762" i="6"/>
  <c r="I1256" i="6"/>
  <c r="H1257" i="6"/>
  <c r="Y1762" i="6"/>
  <c r="H1524" i="6"/>
  <c r="I1523" i="6"/>
  <c r="AA1762" i="6"/>
  <c r="W1762" i="6"/>
  <c r="V1763" i="6" s="1"/>
  <c r="AE955" i="6"/>
  <c r="AE1896" i="6"/>
  <c r="T956" i="6"/>
  <c r="W956" i="6" s="1"/>
  <c r="V957" i="6" s="1"/>
  <c r="AD1225" i="6"/>
  <c r="AC1225" i="6"/>
  <c r="Y1358" i="6"/>
  <c r="T550" i="6"/>
  <c r="Q551" i="6" s="1"/>
  <c r="Q1359" i="6"/>
  <c r="R1359" i="6" s="1"/>
  <c r="AB1359" i="6" s="1"/>
  <c r="T1897" i="6"/>
  <c r="Z1897" i="6" s="1"/>
  <c r="AA1358" i="6"/>
  <c r="T1226" i="6"/>
  <c r="Z1358" i="6"/>
  <c r="T820" i="6"/>
  <c r="Z820" i="6" s="1"/>
  <c r="I445" i="6"/>
  <c r="H446" i="6"/>
  <c r="I581" i="6"/>
  <c r="H582" i="6"/>
  <c r="I47" i="6"/>
  <c r="H48" i="6"/>
  <c r="AE819" i="6"/>
  <c r="S416" i="6"/>
  <c r="AC415" i="6"/>
  <c r="AD415" i="6"/>
  <c r="S18" i="6"/>
  <c r="W282" i="6"/>
  <c r="V283" i="6" s="1"/>
  <c r="Z282" i="6"/>
  <c r="Y282" i="6"/>
  <c r="AA282" i="6"/>
  <c r="Q283" i="6"/>
  <c r="R283" i="6" s="1"/>
  <c r="AB283" i="6" s="1"/>
  <c r="W1629" i="6"/>
  <c r="V1630" i="6" s="1"/>
  <c r="AA1629" i="6"/>
  <c r="Y1629" i="6"/>
  <c r="Z1629" i="6"/>
  <c r="Q1630" i="6"/>
  <c r="R1630" i="6" s="1"/>
  <c r="AB1630" i="6" s="1"/>
  <c r="I1121" i="6"/>
  <c r="H1122" i="6"/>
  <c r="AE17" i="6"/>
  <c r="AE1493" i="6"/>
  <c r="S1494" i="6"/>
  <c r="Y685" i="6"/>
  <c r="Q686" i="6"/>
  <c r="Z685" i="6"/>
  <c r="AA685" i="6"/>
  <c r="W685" i="6"/>
  <c r="V686" i="6" s="1"/>
  <c r="S1494" i="3"/>
  <c r="AD1091" i="3"/>
  <c r="S1092" i="3"/>
  <c r="AC1091" i="3"/>
  <c r="AE1493" i="3"/>
  <c r="AE1627" i="3"/>
  <c r="S148" i="3"/>
  <c r="AC147" i="3"/>
  <c r="AD147" i="3"/>
  <c r="Y1359" i="3"/>
  <c r="AD1359" i="3" s="1"/>
  <c r="Q1360" i="3"/>
  <c r="R1360" i="3" s="1"/>
  <c r="AB1360" i="3" s="1"/>
  <c r="T1227" i="3"/>
  <c r="AA1227" i="3" s="1"/>
  <c r="I1659" i="3"/>
  <c r="H1660" i="3"/>
  <c r="Q957" i="3"/>
  <c r="R957" i="3" s="1"/>
  <c r="AB957" i="3" s="1"/>
  <c r="Y956" i="3"/>
  <c r="Z956" i="3"/>
  <c r="AE1226" i="3"/>
  <c r="W956" i="3"/>
  <c r="V957" i="3" s="1"/>
  <c r="AE1897" i="3"/>
  <c r="AD17" i="3"/>
  <c r="AA1359" i="3"/>
  <c r="W1359" i="3"/>
  <c r="V1360" i="3" s="1"/>
  <c r="AE1762" i="3"/>
  <c r="Y1628" i="3"/>
  <c r="AA1628" i="3"/>
  <c r="W1628" i="3"/>
  <c r="V1629" i="3" s="1"/>
  <c r="Q1629" i="3"/>
  <c r="Z1628" i="3"/>
  <c r="W550" i="3"/>
  <c r="V551" i="3" s="1"/>
  <c r="AC17" i="3"/>
  <c r="Z550" i="3"/>
  <c r="T1898" i="3"/>
  <c r="W1898" i="3" s="1"/>
  <c r="V1899" i="3" s="1"/>
  <c r="AA550" i="3"/>
  <c r="W416" i="3"/>
  <c r="V417" i="3" s="1"/>
  <c r="Y550" i="3"/>
  <c r="AC685" i="3"/>
  <c r="T1763" i="3"/>
  <c r="Y1763" i="3" s="1"/>
  <c r="S18" i="3"/>
  <c r="S686" i="3"/>
  <c r="AA416" i="3"/>
  <c r="Q417" i="3"/>
  <c r="R417" i="3" s="1"/>
  <c r="AB417" i="3" s="1"/>
  <c r="AD281" i="3"/>
  <c r="AC281" i="3"/>
  <c r="R819" i="3"/>
  <c r="AB819" i="3" s="1"/>
  <c r="R282" i="3"/>
  <c r="S282" i="3" s="1"/>
  <c r="Z416" i="3"/>
  <c r="AD818" i="3"/>
  <c r="AC818" i="3"/>
  <c r="R551" i="3"/>
  <c r="AB551" i="3" s="1"/>
  <c r="I178" i="3"/>
  <c r="H179" i="3"/>
  <c r="I313" i="3"/>
  <c r="H314" i="3"/>
  <c r="H1391" i="3"/>
  <c r="I1390" i="3"/>
  <c r="H1258" i="3"/>
  <c r="I1257" i="3"/>
  <c r="H446" i="3"/>
  <c r="I445" i="3"/>
  <c r="Q284" i="13"/>
  <c r="R284" i="13" s="1"/>
  <c r="Y283" i="13"/>
  <c r="W283" i="13"/>
  <c r="V284" i="13" s="1"/>
  <c r="Z283" i="13"/>
  <c r="Y148" i="13"/>
  <c r="W148" i="13"/>
  <c r="V149" i="13" s="1"/>
  <c r="AA148" i="13"/>
  <c r="Z148" i="13"/>
  <c r="AE414" i="13"/>
  <c r="T415" i="13"/>
  <c r="T17" i="13"/>
  <c r="AA17" i="13" s="1"/>
  <c r="AE16" i="13"/>
  <c r="R149" i="13"/>
  <c r="AB149" i="13" s="1"/>
  <c r="H48" i="13"/>
  <c r="I47" i="13"/>
  <c r="O47" i="13" s="1"/>
  <c r="I178" i="13"/>
  <c r="O178" i="13" s="1"/>
  <c r="H179" i="13"/>
  <c r="I312" i="13"/>
  <c r="O312" i="13" s="1"/>
  <c r="H313" i="13"/>
  <c r="H446" i="13"/>
  <c r="I445" i="13"/>
  <c r="O445" i="13" s="1"/>
  <c r="I849" i="6"/>
  <c r="H850" i="6"/>
  <c r="I987" i="3"/>
  <c r="H988" i="3"/>
  <c r="H446" i="11"/>
  <c r="I445" i="11"/>
  <c r="I1121" i="3"/>
  <c r="H1122" i="3"/>
  <c r="H1525" i="3"/>
  <c r="I1524" i="3"/>
  <c r="I1792" i="6"/>
  <c r="H1793" i="6"/>
  <c r="H716" i="9"/>
  <c r="I715" i="9"/>
  <c r="H1928" i="3"/>
  <c r="I1927" i="3"/>
  <c r="I581" i="9"/>
  <c r="H582" i="9"/>
  <c r="H448" i="9"/>
  <c r="I447" i="9"/>
  <c r="I718" i="11"/>
  <c r="H719" i="11"/>
  <c r="H1392" i="6"/>
  <c r="I1391" i="6"/>
  <c r="H1661" i="6"/>
  <c r="I1660" i="6"/>
  <c r="I716" i="3"/>
  <c r="H717" i="3"/>
  <c r="I1928" i="9"/>
  <c r="H1929" i="9"/>
  <c r="I989" i="6"/>
  <c r="H990" i="6"/>
  <c r="I1123" i="9"/>
  <c r="H1124" i="9"/>
  <c r="I1524" i="9"/>
  <c r="H1525" i="9"/>
  <c r="I717" i="6"/>
  <c r="H718" i="6"/>
  <c r="I178" i="11"/>
  <c r="H179" i="11"/>
  <c r="I48" i="3"/>
  <c r="H49" i="3"/>
  <c r="H1660" i="11"/>
  <c r="I1659" i="11"/>
  <c r="I851" i="3"/>
  <c r="H852" i="3"/>
  <c r="H1526" i="11"/>
  <c r="I1525" i="11"/>
  <c r="I852" i="9"/>
  <c r="H853" i="9"/>
  <c r="H1929" i="6"/>
  <c r="I1928" i="6"/>
  <c r="I314" i="6"/>
  <c r="H315" i="6"/>
  <c r="H1794" i="3"/>
  <c r="I1793" i="3"/>
  <c r="I48" i="9"/>
  <c r="H49" i="9"/>
  <c r="I178" i="6"/>
  <c r="H179" i="6"/>
  <c r="I582" i="3"/>
  <c r="H583" i="3"/>
  <c r="I1793" i="11"/>
  <c r="H1794" i="11"/>
  <c r="H48" i="11"/>
  <c r="I47" i="11"/>
  <c r="O1658" i="11" l="1"/>
  <c r="O1256" i="11"/>
  <c r="O1792" i="11"/>
  <c r="O1523" i="11"/>
  <c r="O1121" i="11"/>
  <c r="O1927" i="11"/>
  <c r="O1389" i="11"/>
  <c r="O445" i="11"/>
  <c r="O312" i="11"/>
  <c r="O178" i="11"/>
  <c r="O47" i="11"/>
  <c r="O715" i="11"/>
  <c r="O986" i="11"/>
  <c r="O848" i="11"/>
  <c r="O580" i="11"/>
  <c r="O1659" i="9"/>
  <c r="O1390" i="9"/>
  <c r="O1524" i="9"/>
  <c r="O987" i="9"/>
  <c r="O849" i="9"/>
  <c r="O1122" i="9"/>
  <c r="O716" i="9"/>
  <c r="O581" i="9"/>
  <c r="O446" i="9"/>
  <c r="O1793" i="9"/>
  <c r="O1928" i="9"/>
  <c r="O313" i="9"/>
  <c r="O179" i="9"/>
  <c r="O48" i="9"/>
  <c r="O1257" i="9"/>
  <c r="O1523" i="6"/>
  <c r="O1658" i="6"/>
  <c r="O1792" i="6"/>
  <c r="O1256" i="6"/>
  <c r="O986" i="6"/>
  <c r="O848" i="6"/>
  <c r="O715" i="6"/>
  <c r="O580" i="6"/>
  <c r="O1121" i="6"/>
  <c r="O1927" i="6"/>
  <c r="O1389" i="6"/>
  <c r="O312" i="6"/>
  <c r="O445" i="6"/>
  <c r="O47" i="6"/>
  <c r="O178" i="6"/>
  <c r="Y148" i="9"/>
  <c r="O1524" i="3"/>
  <c r="O1928" i="3"/>
  <c r="O1659" i="3"/>
  <c r="O987" i="3"/>
  <c r="O1793" i="3"/>
  <c r="O1122" i="3"/>
  <c r="O849" i="3"/>
  <c r="O446" i="3"/>
  <c r="O1257" i="3"/>
  <c r="O1390" i="3"/>
  <c r="O716" i="3"/>
  <c r="O313" i="3"/>
  <c r="O581" i="3"/>
  <c r="O179" i="3"/>
  <c r="O48" i="3"/>
  <c r="Z148" i="9"/>
  <c r="W148" i="9"/>
  <c r="V149" i="9" s="1"/>
  <c r="AA148" i="9"/>
  <c r="AA1227" i="11"/>
  <c r="Z1227" i="11"/>
  <c r="Q1228" i="11"/>
  <c r="R1228" i="11" s="1"/>
  <c r="S1228" i="11" s="1"/>
  <c r="Y1227" i="11"/>
  <c r="Q552" i="11"/>
  <c r="R552" i="11" s="1"/>
  <c r="Z551" i="11"/>
  <c r="Y551" i="11"/>
  <c r="W551" i="11"/>
  <c r="V552" i="11" s="1"/>
  <c r="Q18" i="11"/>
  <c r="R18" i="11" s="1"/>
  <c r="AB18" i="11" s="1"/>
  <c r="Y17" i="11"/>
  <c r="AA1763" i="11"/>
  <c r="Z1763" i="11"/>
  <c r="Z17" i="11"/>
  <c r="W17" i="11"/>
  <c r="V18" i="11" s="1"/>
  <c r="Q1764" i="11"/>
  <c r="R1764" i="11" s="1"/>
  <c r="AB1764" i="11" s="1"/>
  <c r="Y1763" i="11"/>
  <c r="AD957" i="11"/>
  <c r="T150" i="11"/>
  <c r="Q151" i="11" s="1"/>
  <c r="AC1897" i="11"/>
  <c r="AE281" i="11"/>
  <c r="AE149" i="11"/>
  <c r="AC957" i="11"/>
  <c r="S1898" i="11"/>
  <c r="AE1092" i="11"/>
  <c r="S1093" i="11"/>
  <c r="T818" i="11"/>
  <c r="AA686" i="11"/>
  <c r="AC1628" i="11"/>
  <c r="AD1628" i="11"/>
  <c r="S958" i="11"/>
  <c r="Y686" i="11"/>
  <c r="R1629" i="11"/>
  <c r="S1629" i="11" s="1"/>
  <c r="W686" i="11"/>
  <c r="V687" i="11" s="1"/>
  <c r="Z686" i="11"/>
  <c r="T282" i="11"/>
  <c r="H850" i="11"/>
  <c r="I849" i="11"/>
  <c r="H584" i="11"/>
  <c r="I583" i="11"/>
  <c r="I1390" i="11"/>
  <c r="H1391" i="11"/>
  <c r="I1257" i="11"/>
  <c r="H1258" i="11"/>
  <c r="R687" i="11"/>
  <c r="AB687" i="11" s="1"/>
  <c r="H1123" i="11"/>
  <c r="I1122" i="11"/>
  <c r="T1493" i="11"/>
  <c r="R417" i="11"/>
  <c r="AB417" i="11" s="1"/>
  <c r="H988" i="11"/>
  <c r="I987" i="11"/>
  <c r="AC416" i="11"/>
  <c r="AD416" i="11"/>
  <c r="AC1360" i="11"/>
  <c r="AD1360" i="11"/>
  <c r="R1361" i="11"/>
  <c r="AB1361" i="11" s="1"/>
  <c r="H1930" i="11"/>
  <c r="I1929" i="11"/>
  <c r="H316" i="11"/>
  <c r="I315" i="11"/>
  <c r="AD1358" i="9"/>
  <c r="AC1358" i="9"/>
  <c r="I180" i="9"/>
  <c r="H181" i="9"/>
  <c r="AD550" i="9"/>
  <c r="T18" i="9"/>
  <c r="W18" i="9" s="1"/>
  <c r="V19" i="9" s="1"/>
  <c r="AE283" i="9"/>
  <c r="AB284" i="9"/>
  <c r="T284" i="9"/>
  <c r="Y1762" i="9"/>
  <c r="AA1762" i="9"/>
  <c r="Q1763" i="9"/>
  <c r="R1763" i="9" s="1"/>
  <c r="AB1763" i="9" s="1"/>
  <c r="W1762" i="9"/>
  <c r="V1763" i="9" s="1"/>
  <c r="Z1762" i="9"/>
  <c r="AC550" i="9"/>
  <c r="AB1359" i="9"/>
  <c r="AE17" i="9"/>
  <c r="S1359" i="9"/>
  <c r="AE415" i="9"/>
  <c r="AB551" i="9"/>
  <c r="T551" i="9"/>
  <c r="AE1225" i="9"/>
  <c r="S149" i="9"/>
  <c r="S685" i="9"/>
  <c r="AC1091" i="9"/>
  <c r="R1092" i="9"/>
  <c r="AB1092" i="9" s="1"/>
  <c r="AC684" i="9"/>
  <c r="I987" i="9"/>
  <c r="H988" i="9"/>
  <c r="AD684" i="9"/>
  <c r="T1226" i="9"/>
  <c r="Z1226" i="9" s="1"/>
  <c r="T1494" i="9"/>
  <c r="Q1495" i="9" s="1"/>
  <c r="R1899" i="9"/>
  <c r="AB1899" i="9" s="1"/>
  <c r="AC1898" i="9"/>
  <c r="AD1898" i="9"/>
  <c r="I1257" i="9"/>
  <c r="H1258" i="9"/>
  <c r="Y956" i="9"/>
  <c r="W956" i="9"/>
  <c r="V957" i="9" s="1"/>
  <c r="Z956" i="9"/>
  <c r="Q957" i="9"/>
  <c r="AA956" i="9"/>
  <c r="I314" i="9"/>
  <c r="H315" i="9"/>
  <c r="AE818" i="9"/>
  <c r="AB819" i="9"/>
  <c r="T819" i="9"/>
  <c r="T416" i="9"/>
  <c r="I1793" i="9"/>
  <c r="H1794" i="9"/>
  <c r="T1629" i="9"/>
  <c r="I1660" i="9"/>
  <c r="H1661" i="9"/>
  <c r="I1390" i="9"/>
  <c r="H1391" i="9"/>
  <c r="AD1092" i="6"/>
  <c r="S1093" i="6"/>
  <c r="AC1092" i="6"/>
  <c r="Z956" i="6"/>
  <c r="T149" i="6"/>
  <c r="W149" i="6" s="1"/>
  <c r="V150" i="6" s="1"/>
  <c r="AD1762" i="6"/>
  <c r="AC1762" i="6"/>
  <c r="I1257" i="6"/>
  <c r="H1258" i="6"/>
  <c r="I1524" i="6"/>
  <c r="H1525" i="6"/>
  <c r="AD1358" i="6"/>
  <c r="AA956" i="6"/>
  <c r="Q957" i="6"/>
  <c r="R957" i="6" s="1"/>
  <c r="AB957" i="6" s="1"/>
  <c r="Y956" i="6"/>
  <c r="AA1897" i="6"/>
  <c r="Z550" i="6"/>
  <c r="Y550" i="6"/>
  <c r="Q1898" i="6"/>
  <c r="R1898" i="6" s="1"/>
  <c r="AB1898" i="6" s="1"/>
  <c r="Y1897" i="6"/>
  <c r="AD1897" i="6" s="1"/>
  <c r="W550" i="6"/>
  <c r="V551" i="6" s="1"/>
  <c r="AA550" i="6"/>
  <c r="AE1225" i="6"/>
  <c r="AC1358" i="6"/>
  <c r="W1897" i="6"/>
  <c r="V1898" i="6" s="1"/>
  <c r="Q821" i="6"/>
  <c r="R821" i="6" s="1"/>
  <c r="AB821" i="6" s="1"/>
  <c r="Y1226" i="6"/>
  <c r="Q1227" i="6"/>
  <c r="Z1226" i="6"/>
  <c r="W1226" i="6"/>
  <c r="V1227" i="6" s="1"/>
  <c r="AA1226" i="6"/>
  <c r="W820" i="6"/>
  <c r="V821" i="6" s="1"/>
  <c r="Y820" i="6"/>
  <c r="AD820" i="6" s="1"/>
  <c r="AA820" i="6"/>
  <c r="I582" i="6"/>
  <c r="H583" i="6"/>
  <c r="T1494" i="6"/>
  <c r="Z1494" i="6" s="1"/>
  <c r="I446" i="6"/>
  <c r="H447" i="6"/>
  <c r="T416" i="6"/>
  <c r="S1359" i="6"/>
  <c r="H49" i="6"/>
  <c r="I48" i="6"/>
  <c r="S1630" i="6"/>
  <c r="T18" i="6"/>
  <c r="AE415" i="6"/>
  <c r="S283" i="6"/>
  <c r="T283" i="6" s="1"/>
  <c r="AC282" i="6"/>
  <c r="AD282" i="6"/>
  <c r="AD1629" i="6"/>
  <c r="AC1629" i="6"/>
  <c r="R686" i="6"/>
  <c r="AB686" i="6" s="1"/>
  <c r="S1763" i="6"/>
  <c r="AC685" i="6"/>
  <c r="AD685" i="6"/>
  <c r="R551" i="6"/>
  <c r="AB551" i="6" s="1"/>
  <c r="I1122" i="6"/>
  <c r="H1123" i="6"/>
  <c r="T1092" i="3"/>
  <c r="T1494" i="3"/>
  <c r="Y1494" i="3" s="1"/>
  <c r="AE1091" i="3"/>
  <c r="S957" i="3"/>
  <c r="AE147" i="3"/>
  <c r="T148" i="3"/>
  <c r="AA148" i="3" s="1"/>
  <c r="AC1359" i="3"/>
  <c r="AD956" i="3"/>
  <c r="Q1228" i="3"/>
  <c r="R1228" i="3" s="1"/>
  <c r="AB1228" i="3" s="1"/>
  <c r="Z1227" i="3"/>
  <c r="W1227" i="3"/>
  <c r="V1228" i="3" s="1"/>
  <c r="Y1227" i="3"/>
  <c r="H1661" i="3"/>
  <c r="I1660" i="3"/>
  <c r="W1763" i="3"/>
  <c r="V1764" i="3" s="1"/>
  <c r="AE685" i="3"/>
  <c r="AC956" i="3"/>
  <c r="Y1898" i="3"/>
  <c r="Q1899" i="3"/>
  <c r="R1899" i="3" s="1"/>
  <c r="AB1899" i="3" s="1"/>
  <c r="Z1898" i="3"/>
  <c r="AE17" i="3"/>
  <c r="AC1628" i="3"/>
  <c r="AD1628" i="3"/>
  <c r="AC416" i="3"/>
  <c r="R1629" i="3"/>
  <c r="AB1629" i="3" s="1"/>
  <c r="T686" i="3"/>
  <c r="Z686" i="3" s="1"/>
  <c r="AA1898" i="3"/>
  <c r="AC550" i="3"/>
  <c r="AD550" i="3"/>
  <c r="AD416" i="3"/>
  <c r="T18" i="3"/>
  <c r="AA1763" i="3"/>
  <c r="Z1763" i="3"/>
  <c r="Q1764" i="3"/>
  <c r="R1764" i="3" s="1"/>
  <c r="AB1764" i="3" s="1"/>
  <c r="AE818" i="3"/>
  <c r="AE281" i="3"/>
  <c r="S1360" i="3"/>
  <c r="S417" i="3"/>
  <c r="AB282" i="3"/>
  <c r="T282" i="3"/>
  <c r="S819" i="3"/>
  <c r="S551" i="3"/>
  <c r="I179" i="3"/>
  <c r="H180" i="3"/>
  <c r="I1258" i="3"/>
  <c r="H1259" i="3"/>
  <c r="H1392" i="3"/>
  <c r="I1391" i="3"/>
  <c r="H315" i="3"/>
  <c r="I314" i="3"/>
  <c r="I446" i="3"/>
  <c r="H447" i="3"/>
  <c r="AD283" i="13"/>
  <c r="AC283" i="13"/>
  <c r="S284" i="13"/>
  <c r="AB284" i="13"/>
  <c r="Z415" i="13"/>
  <c r="AD148" i="13"/>
  <c r="Q416" i="13"/>
  <c r="R416" i="13" s="1"/>
  <c r="AB416" i="13" s="1"/>
  <c r="AA415" i="13"/>
  <c r="AC148" i="13"/>
  <c r="W415" i="13"/>
  <c r="V416" i="13" s="1"/>
  <c r="Y415" i="13"/>
  <c r="Y17" i="13"/>
  <c r="W17" i="13"/>
  <c r="V18" i="13" s="1"/>
  <c r="Z17" i="13"/>
  <c r="Q18" i="13"/>
  <c r="R18" i="13" s="1"/>
  <c r="AB18" i="13" s="1"/>
  <c r="S149" i="13"/>
  <c r="H314" i="13"/>
  <c r="I313" i="13"/>
  <c r="O313" i="13" s="1"/>
  <c r="H180" i="13"/>
  <c r="I179" i="13"/>
  <c r="O179" i="13" s="1"/>
  <c r="I48" i="13"/>
  <c r="O48" i="13" s="1"/>
  <c r="H49" i="13"/>
  <c r="I446" i="13"/>
  <c r="O446" i="13" s="1"/>
  <c r="H447" i="13"/>
  <c r="H1929" i="3"/>
  <c r="I1928" i="3"/>
  <c r="H1794" i="6"/>
  <c r="I1793" i="6"/>
  <c r="H1795" i="3"/>
  <c r="I1794" i="3"/>
  <c r="H49" i="11"/>
  <c r="I48" i="11"/>
  <c r="I1124" i="9"/>
  <c r="H1125" i="9"/>
  <c r="H717" i="9"/>
  <c r="I716" i="9"/>
  <c r="H180" i="6"/>
  <c r="I179" i="6"/>
  <c r="I852" i="3"/>
  <c r="H853" i="3"/>
  <c r="I1794" i="11"/>
  <c r="H1795" i="11"/>
  <c r="H1661" i="11"/>
  <c r="I1660" i="11"/>
  <c r="I718" i="6"/>
  <c r="H719" i="6"/>
  <c r="I717" i="3"/>
  <c r="H718" i="3"/>
  <c r="H1123" i="3"/>
  <c r="I1122" i="3"/>
  <c r="H50" i="9"/>
  <c r="I49" i="9"/>
  <c r="H854" i="9"/>
  <c r="I853" i="9"/>
  <c r="H1930" i="9"/>
  <c r="I1929" i="9"/>
  <c r="I1392" i="6"/>
  <c r="H1393" i="6"/>
  <c r="I446" i="11"/>
  <c r="H447" i="11"/>
  <c r="H50" i="3"/>
  <c r="I49" i="3"/>
  <c r="I448" i="9"/>
  <c r="H449" i="9"/>
  <c r="I315" i="6"/>
  <c r="H316" i="6"/>
  <c r="I1661" i="6"/>
  <c r="H1662" i="6"/>
  <c r="I582" i="9"/>
  <c r="H583" i="9"/>
  <c r="I1525" i="3"/>
  <c r="H1526" i="3"/>
  <c r="I179" i="11"/>
  <c r="H180" i="11"/>
  <c r="I990" i="6"/>
  <c r="H991" i="6"/>
  <c r="I1526" i="11"/>
  <c r="H1527" i="11"/>
  <c r="I719" i="11"/>
  <c r="H720" i="11"/>
  <c r="I583" i="3"/>
  <c r="H584" i="3"/>
  <c r="H1930" i="6"/>
  <c r="I1929" i="6"/>
  <c r="I1525" i="9"/>
  <c r="H1526" i="9"/>
  <c r="I988" i="3"/>
  <c r="H989" i="3"/>
  <c r="I850" i="6"/>
  <c r="H851" i="6"/>
  <c r="O1390" i="11" l="1"/>
  <c r="O987" i="11"/>
  <c r="O849" i="11"/>
  <c r="O1257" i="11"/>
  <c r="O1659" i="11"/>
  <c r="O1524" i="11"/>
  <c r="O581" i="11"/>
  <c r="O446" i="11"/>
  <c r="O179" i="11"/>
  <c r="O313" i="11"/>
  <c r="O1122" i="11"/>
  <c r="O1928" i="11"/>
  <c r="O1793" i="11"/>
  <c r="O716" i="11"/>
  <c r="O48" i="11"/>
  <c r="AD148" i="9"/>
  <c r="O1660" i="9"/>
  <c r="O1391" i="9"/>
  <c r="O1929" i="9"/>
  <c r="O988" i="9"/>
  <c r="O850" i="9"/>
  <c r="O717" i="9"/>
  <c r="O1794" i="9"/>
  <c r="O1123" i="9"/>
  <c r="O1258" i="9"/>
  <c r="O447" i="9"/>
  <c r="O1525" i="9"/>
  <c r="O582" i="9"/>
  <c r="O180" i="9"/>
  <c r="O314" i="9"/>
  <c r="O49" i="9"/>
  <c r="O1659" i="6"/>
  <c r="O1390" i="6"/>
  <c r="O1122" i="6"/>
  <c r="O1928" i="6"/>
  <c r="O1793" i="6"/>
  <c r="O1524" i="6"/>
  <c r="O716" i="6"/>
  <c r="O581" i="6"/>
  <c r="O446" i="6"/>
  <c r="O313" i="6"/>
  <c r="O179" i="6"/>
  <c r="O48" i="6"/>
  <c r="O849" i="6"/>
  <c r="O1257" i="6"/>
  <c r="O987" i="6"/>
  <c r="O1929" i="3"/>
  <c r="O1794" i="3"/>
  <c r="O1660" i="3"/>
  <c r="O1525" i="3"/>
  <c r="O1391" i="3"/>
  <c r="O1258" i="3"/>
  <c r="O1123" i="3"/>
  <c r="O850" i="3"/>
  <c r="O717" i="3"/>
  <c r="O447" i="3"/>
  <c r="O988" i="3"/>
  <c r="O582" i="3"/>
  <c r="O314" i="3"/>
  <c r="O180" i="3"/>
  <c r="O49" i="3"/>
  <c r="AC148" i="9"/>
  <c r="AB1228" i="11"/>
  <c r="AC1227" i="11"/>
  <c r="T1228" i="11"/>
  <c r="W1228" i="11" s="1"/>
  <c r="V1229" i="11" s="1"/>
  <c r="AD1227" i="11"/>
  <c r="AC551" i="11"/>
  <c r="AD551" i="11"/>
  <c r="S18" i="11"/>
  <c r="AD17" i="11"/>
  <c r="AD1763" i="11"/>
  <c r="AC17" i="11"/>
  <c r="S1764" i="11"/>
  <c r="AC1763" i="11"/>
  <c r="AE957" i="11"/>
  <c r="AA150" i="11"/>
  <c r="Z150" i="11"/>
  <c r="Y150" i="11"/>
  <c r="W150" i="11"/>
  <c r="V151" i="11" s="1"/>
  <c r="W818" i="11"/>
  <c r="V819" i="11" s="1"/>
  <c r="AE1897" i="11"/>
  <c r="T1898" i="11"/>
  <c r="Z1898" i="11" s="1"/>
  <c r="Q819" i="11"/>
  <c r="R819" i="11" s="1"/>
  <c r="AB819" i="11" s="1"/>
  <c r="Z818" i="11"/>
  <c r="AC686" i="11"/>
  <c r="T1093" i="11"/>
  <c r="AD686" i="11"/>
  <c r="AA818" i="11"/>
  <c r="Y818" i="11"/>
  <c r="T958" i="11"/>
  <c r="AE1628" i="11"/>
  <c r="AB1629" i="11"/>
  <c r="T1629" i="11"/>
  <c r="AB552" i="11"/>
  <c r="S552" i="11"/>
  <c r="I850" i="11"/>
  <c r="H851" i="11"/>
  <c r="AA282" i="11"/>
  <c r="W282" i="11"/>
  <c r="V283" i="11" s="1"/>
  <c r="Z282" i="11"/>
  <c r="Y282" i="11"/>
  <c r="Q283" i="11"/>
  <c r="AE416" i="11"/>
  <c r="I1391" i="11"/>
  <c r="H1392" i="11"/>
  <c r="S687" i="11"/>
  <c r="I584" i="11"/>
  <c r="H585" i="11"/>
  <c r="H1259" i="11"/>
  <c r="I1258" i="11"/>
  <c r="I1930" i="11"/>
  <c r="H1931" i="11"/>
  <c r="Y1493" i="11"/>
  <c r="AA1493" i="11"/>
  <c r="Q1494" i="11"/>
  <c r="W1493" i="11"/>
  <c r="V1494" i="11" s="1"/>
  <c r="Z1493" i="11"/>
  <c r="I988" i="11"/>
  <c r="H989" i="11"/>
  <c r="H317" i="11"/>
  <c r="I316" i="11"/>
  <c r="AE1360" i="11"/>
  <c r="S417" i="11"/>
  <c r="H1124" i="11"/>
  <c r="I1123" i="11"/>
  <c r="R151" i="11"/>
  <c r="AB151" i="11" s="1"/>
  <c r="S1361" i="11"/>
  <c r="AE1358" i="9"/>
  <c r="Z18" i="9"/>
  <c r="Q19" i="9"/>
  <c r="R19" i="9" s="1"/>
  <c r="AB19" i="9" s="1"/>
  <c r="AA18" i="9"/>
  <c r="Y18" i="9"/>
  <c r="AE550" i="9"/>
  <c r="I181" i="9"/>
  <c r="H182" i="9"/>
  <c r="AA284" i="9"/>
  <c r="Y284" i="9"/>
  <c r="W284" i="9"/>
  <c r="V285" i="9" s="1"/>
  <c r="Z284" i="9"/>
  <c r="Q285" i="9"/>
  <c r="S1763" i="9"/>
  <c r="AD1762" i="9"/>
  <c r="AC1762" i="9"/>
  <c r="T1359" i="9"/>
  <c r="Z1359" i="9" s="1"/>
  <c r="S1092" i="9"/>
  <c r="T685" i="9"/>
  <c r="Q686" i="9" s="1"/>
  <c r="R686" i="9" s="1"/>
  <c r="AB686" i="9" s="1"/>
  <c r="T149" i="9"/>
  <c r="Q552" i="9"/>
  <c r="Z551" i="9"/>
  <c r="W551" i="9"/>
  <c r="V552" i="9" s="1"/>
  <c r="Y551" i="9"/>
  <c r="AA551" i="9"/>
  <c r="AE684" i="9"/>
  <c r="AE1091" i="9"/>
  <c r="W1226" i="9"/>
  <c r="V1227" i="9" s="1"/>
  <c r="Y1494" i="9"/>
  <c r="Q1227" i="9"/>
  <c r="R1227" i="9" s="1"/>
  <c r="AB1227" i="9" s="1"/>
  <c r="AA1226" i="9"/>
  <c r="Y1226" i="9"/>
  <c r="I988" i="9"/>
  <c r="H989" i="9"/>
  <c r="Z1494" i="9"/>
  <c r="AA1494" i="9"/>
  <c r="W1494" i="9"/>
  <c r="V1495" i="9" s="1"/>
  <c r="AD956" i="9"/>
  <c r="AE1898" i="9"/>
  <c r="S1899" i="9"/>
  <c r="R1495" i="9"/>
  <c r="S1495" i="9" s="1"/>
  <c r="H316" i="9"/>
  <c r="I315" i="9"/>
  <c r="AC956" i="9"/>
  <c r="AA416" i="9"/>
  <c r="W416" i="9"/>
  <c r="V417" i="9" s="1"/>
  <c r="Y416" i="9"/>
  <c r="Q417" i="9"/>
  <c r="Z416" i="9"/>
  <c r="Y819" i="9"/>
  <c r="Z819" i="9"/>
  <c r="W819" i="9"/>
  <c r="V820" i="9" s="1"/>
  <c r="Q820" i="9"/>
  <c r="AA819" i="9"/>
  <c r="R957" i="9"/>
  <c r="AB957" i="9" s="1"/>
  <c r="I1258" i="9"/>
  <c r="H1259" i="9"/>
  <c r="I1391" i="9"/>
  <c r="H1392" i="9"/>
  <c r="H1795" i="9"/>
  <c r="I1794" i="9"/>
  <c r="Q1630" i="9"/>
  <c r="Y1629" i="9"/>
  <c r="Z1629" i="9"/>
  <c r="AA1629" i="9"/>
  <c r="W1629" i="9"/>
  <c r="V1630" i="9" s="1"/>
  <c r="I1661" i="9"/>
  <c r="H1662" i="9"/>
  <c r="AE1092" i="6"/>
  <c r="T1093" i="6"/>
  <c r="AD956" i="6"/>
  <c r="Z149" i="6"/>
  <c r="AA149" i="6"/>
  <c r="Q150" i="6"/>
  <c r="R150" i="6" s="1"/>
  <c r="AB150" i="6" s="1"/>
  <c r="Y149" i="6"/>
  <c r="AE1762" i="6"/>
  <c r="I1258" i="6"/>
  <c r="H1259" i="6"/>
  <c r="AC956" i="6"/>
  <c r="I1525" i="6"/>
  <c r="H1526" i="6"/>
  <c r="AC1897" i="6"/>
  <c r="AE1358" i="6"/>
  <c r="AD550" i="6"/>
  <c r="AC550" i="6"/>
  <c r="AC820" i="6"/>
  <c r="AE820" i="6" s="1"/>
  <c r="Q417" i="6"/>
  <c r="R417" i="6" s="1"/>
  <c r="AB417" i="6" s="1"/>
  <c r="T1359" i="6"/>
  <c r="AA18" i="6"/>
  <c r="AA416" i="6"/>
  <c r="R1227" i="6"/>
  <c r="AD1226" i="6"/>
  <c r="AC1226" i="6"/>
  <c r="Z18" i="6"/>
  <c r="W18" i="6"/>
  <c r="V19" i="6" s="1"/>
  <c r="W416" i="6"/>
  <c r="V417" i="6" s="1"/>
  <c r="Y18" i="6"/>
  <c r="Q19" i="6"/>
  <c r="R19" i="6" s="1"/>
  <c r="W1494" i="6"/>
  <c r="V1495" i="6" s="1"/>
  <c r="S957" i="6"/>
  <c r="Y1494" i="6"/>
  <c r="AD1494" i="6" s="1"/>
  <c r="AA1494" i="6"/>
  <c r="Z416" i="6"/>
  <c r="H584" i="6"/>
  <c r="I583" i="6"/>
  <c r="Q1495" i="6"/>
  <c r="H448" i="6"/>
  <c r="I447" i="6"/>
  <c r="Y416" i="6"/>
  <c r="AE1629" i="6"/>
  <c r="I49" i="6"/>
  <c r="H50" i="6"/>
  <c r="T1630" i="6"/>
  <c r="Y1630" i="6" s="1"/>
  <c r="S551" i="6"/>
  <c r="S686" i="6"/>
  <c r="AE282" i="6"/>
  <c r="I1123" i="6"/>
  <c r="H1124" i="6"/>
  <c r="AA283" i="6"/>
  <c r="W283" i="6"/>
  <c r="V284" i="6" s="1"/>
  <c r="Y283" i="6"/>
  <c r="Z283" i="6"/>
  <c r="Q284" i="6"/>
  <c r="AE685" i="6"/>
  <c r="S821" i="6"/>
  <c r="T1763" i="6"/>
  <c r="S1898" i="6"/>
  <c r="Z148" i="3"/>
  <c r="Z1092" i="3"/>
  <c r="Y1092" i="3"/>
  <c r="AA1092" i="3"/>
  <c r="Z1494" i="3"/>
  <c r="AD1494" i="3" s="1"/>
  <c r="AA1494" i="3"/>
  <c r="W1092" i="3"/>
  <c r="V1093" i="3" s="1"/>
  <c r="Q1495" i="3"/>
  <c r="R1495" i="3" s="1"/>
  <c r="AB1495" i="3" s="1"/>
  <c r="Q1093" i="3"/>
  <c r="R1093" i="3" s="1"/>
  <c r="AB1093" i="3" s="1"/>
  <c r="W1494" i="3"/>
  <c r="V1495" i="3" s="1"/>
  <c r="AC1763" i="3"/>
  <c r="T957" i="3"/>
  <c r="W957" i="3" s="1"/>
  <c r="V958" i="3" s="1"/>
  <c r="Y148" i="3"/>
  <c r="W148" i="3"/>
  <c r="V149" i="3" s="1"/>
  <c r="Q149" i="3"/>
  <c r="R149" i="3" s="1"/>
  <c r="S149" i="3" s="1"/>
  <c r="AE1359" i="3"/>
  <c r="AC1227" i="3"/>
  <c r="AE956" i="3"/>
  <c r="AD1227" i="3"/>
  <c r="AD1898" i="3"/>
  <c r="I1661" i="3"/>
  <c r="H1662" i="3"/>
  <c r="S1228" i="3"/>
  <c r="AE416" i="3"/>
  <c r="AC1898" i="3"/>
  <c r="Y686" i="3"/>
  <c r="AD686" i="3" s="1"/>
  <c r="AE1628" i="3"/>
  <c r="S1629" i="3"/>
  <c r="AD1763" i="3"/>
  <c r="AE550" i="3"/>
  <c r="AA686" i="3"/>
  <c r="Q687" i="3"/>
  <c r="R687" i="3" s="1"/>
  <c r="AB687" i="3" s="1"/>
  <c r="W686" i="3"/>
  <c r="V687" i="3" s="1"/>
  <c r="S1764" i="3"/>
  <c r="Q19" i="3"/>
  <c r="W18" i="3"/>
  <c r="V19" i="3" s="1"/>
  <c r="AA18" i="3"/>
  <c r="Y18" i="3"/>
  <c r="Z18" i="3"/>
  <c r="T417" i="3"/>
  <c r="T1360" i="3"/>
  <c r="T819" i="3"/>
  <c r="Q283" i="3"/>
  <c r="Y282" i="3"/>
  <c r="W282" i="3"/>
  <c r="V283" i="3" s="1"/>
  <c r="AA282" i="3"/>
  <c r="Z282" i="3"/>
  <c r="S1899" i="3"/>
  <c r="I180" i="3"/>
  <c r="H181" i="3"/>
  <c r="T551" i="3"/>
  <c r="I315" i="3"/>
  <c r="H316" i="3"/>
  <c r="I447" i="3"/>
  <c r="H448" i="3"/>
  <c r="I1392" i="3"/>
  <c r="H1393" i="3"/>
  <c r="I1259" i="3"/>
  <c r="H1260" i="3"/>
  <c r="AE283" i="13"/>
  <c r="T284" i="13"/>
  <c r="AE148" i="13"/>
  <c r="S416" i="13"/>
  <c r="AC17" i="13"/>
  <c r="AD17" i="13"/>
  <c r="AC415" i="13"/>
  <c r="AD415" i="13"/>
  <c r="T149" i="13"/>
  <c r="S18" i="13"/>
  <c r="H50" i="13"/>
  <c r="I49" i="13"/>
  <c r="O49" i="13" s="1"/>
  <c r="H315" i="13"/>
  <c r="I314" i="13"/>
  <c r="O314" i="13" s="1"/>
  <c r="I180" i="13"/>
  <c r="O180" i="13" s="1"/>
  <c r="H181" i="13"/>
  <c r="H448" i="13"/>
  <c r="I447" i="13"/>
  <c r="O447" i="13" s="1"/>
  <c r="H855" i="9"/>
  <c r="I854" i="9"/>
  <c r="I50" i="9"/>
  <c r="H51" i="9"/>
  <c r="I1661" i="11"/>
  <c r="H1662" i="11"/>
  <c r="H854" i="3"/>
  <c r="I853" i="3"/>
  <c r="I180" i="6"/>
  <c r="H181" i="6"/>
  <c r="I1125" i="9"/>
  <c r="H1126" i="9"/>
  <c r="I720" i="11"/>
  <c r="H721" i="11"/>
  <c r="I991" i="6"/>
  <c r="H992" i="6"/>
  <c r="I717" i="9"/>
  <c r="H718" i="9"/>
  <c r="H50" i="11"/>
  <c r="I49" i="11"/>
  <c r="I989" i="3"/>
  <c r="H990" i="3"/>
  <c r="I1527" i="11"/>
  <c r="H1528" i="11"/>
  <c r="I1123" i="3"/>
  <c r="H1124" i="3"/>
  <c r="I1930" i="6"/>
  <c r="H1931" i="6"/>
  <c r="I50" i="3"/>
  <c r="H51" i="3"/>
  <c r="I1795" i="11"/>
  <c r="H1796" i="11"/>
  <c r="I1794" i="6"/>
  <c r="H1795" i="6"/>
  <c r="I851" i="6"/>
  <c r="H852" i="6"/>
  <c r="I1393" i="6"/>
  <c r="H1394" i="6"/>
  <c r="H1930" i="3"/>
  <c r="I1929" i="3"/>
  <c r="I584" i="3"/>
  <c r="H585" i="3"/>
  <c r="H181" i="11"/>
  <c r="I180" i="11"/>
  <c r="I449" i="9"/>
  <c r="H450" i="9"/>
  <c r="I718" i="3"/>
  <c r="H719" i="3"/>
  <c r="I719" i="6"/>
  <c r="H720" i="6"/>
  <c r="H1527" i="9"/>
  <c r="I1526" i="9"/>
  <c r="H1527" i="3"/>
  <c r="I1526" i="3"/>
  <c r="H584" i="9"/>
  <c r="I583" i="9"/>
  <c r="I1662" i="6"/>
  <c r="H1663" i="6"/>
  <c r="I316" i="6"/>
  <c r="H317" i="6"/>
  <c r="I447" i="11"/>
  <c r="H448" i="11"/>
  <c r="I1930" i="9"/>
  <c r="H1931" i="9"/>
  <c r="I1795" i="3"/>
  <c r="H1796" i="3"/>
  <c r="O1660" i="11" l="1"/>
  <c r="O1258" i="11"/>
  <c r="O988" i="11"/>
  <c r="O850" i="11"/>
  <c r="O717" i="11"/>
  <c r="O582" i="11"/>
  <c r="O447" i="11"/>
  <c r="O1929" i="11"/>
  <c r="O1123" i="11"/>
  <c r="O1794" i="11"/>
  <c r="O314" i="11"/>
  <c r="O180" i="11"/>
  <c r="O49" i="11"/>
  <c r="O1391" i="11"/>
  <c r="O1525" i="11"/>
  <c r="AE148" i="9"/>
  <c r="O1930" i="9"/>
  <c r="O1795" i="9"/>
  <c r="O1661" i="9"/>
  <c r="O1526" i="9"/>
  <c r="O1392" i="9"/>
  <c r="O1259" i="9"/>
  <c r="O1124" i="9"/>
  <c r="O851" i="9"/>
  <c r="O718" i="9"/>
  <c r="O989" i="9"/>
  <c r="O448" i="9"/>
  <c r="O50" i="9"/>
  <c r="O583" i="9"/>
  <c r="O181" i="9"/>
  <c r="O315" i="9"/>
  <c r="O1391" i="6"/>
  <c r="O1929" i="6"/>
  <c r="O1525" i="6"/>
  <c r="O1794" i="6"/>
  <c r="O988" i="6"/>
  <c r="O850" i="6"/>
  <c r="O1660" i="6"/>
  <c r="O582" i="6"/>
  <c r="O180" i="6"/>
  <c r="O717" i="6"/>
  <c r="O447" i="6"/>
  <c r="O49" i="6"/>
  <c r="O1123" i="6"/>
  <c r="O314" i="6"/>
  <c r="O1258" i="6"/>
  <c r="O1930" i="3"/>
  <c r="O1795" i="3"/>
  <c r="O1392" i="3"/>
  <c r="O1661" i="3"/>
  <c r="O448" i="3"/>
  <c r="O851" i="3"/>
  <c r="O1124" i="3"/>
  <c r="O989" i="3"/>
  <c r="O718" i="3"/>
  <c r="O1526" i="3"/>
  <c r="O1259" i="3"/>
  <c r="O583" i="3"/>
  <c r="O315" i="3"/>
  <c r="O181" i="3"/>
  <c r="O50" i="3"/>
  <c r="AE1227" i="11"/>
  <c r="Z1228" i="11"/>
  <c r="Y1228" i="11"/>
  <c r="Q1229" i="11"/>
  <c r="R1229" i="11" s="1"/>
  <c r="S1229" i="11" s="1"/>
  <c r="AA1228" i="11"/>
  <c r="AE551" i="11"/>
  <c r="T18" i="11"/>
  <c r="Y18" i="11" s="1"/>
  <c r="AE17" i="11"/>
  <c r="T1764" i="11"/>
  <c r="Z1764" i="11" s="1"/>
  <c r="AE1763" i="11"/>
  <c r="AC150" i="11"/>
  <c r="AD150" i="11"/>
  <c r="W1898" i="11"/>
  <c r="V1899" i="11" s="1"/>
  <c r="Q1899" i="11"/>
  <c r="R1899" i="11" s="1"/>
  <c r="AB1899" i="11" s="1"/>
  <c r="AA1898" i="11"/>
  <c r="Y1898" i="11"/>
  <c r="AD1898" i="11" s="1"/>
  <c r="Q959" i="11"/>
  <c r="R959" i="11" s="1"/>
  <c r="AB959" i="11" s="1"/>
  <c r="AD818" i="11"/>
  <c r="AC818" i="11"/>
  <c r="AE686" i="11"/>
  <c r="AA958" i="11"/>
  <c r="Z958" i="11"/>
  <c r="AA1093" i="11"/>
  <c r="W1093" i="11"/>
  <c r="V1094" i="11" s="1"/>
  <c r="Y1093" i="11"/>
  <c r="Q1094" i="11"/>
  <c r="Z1093" i="11"/>
  <c r="W958" i="11"/>
  <c r="V959" i="11" s="1"/>
  <c r="Y958" i="11"/>
  <c r="Y1629" i="11"/>
  <c r="AA1629" i="11"/>
  <c r="W1629" i="11"/>
  <c r="V1630" i="11" s="1"/>
  <c r="Z1629" i="11"/>
  <c r="Q1630" i="11"/>
  <c r="S819" i="11"/>
  <c r="T552" i="11"/>
  <c r="AC282" i="11"/>
  <c r="AD282" i="11"/>
  <c r="R283" i="11"/>
  <c r="AB283" i="11" s="1"/>
  <c r="I851" i="11"/>
  <c r="H852" i="11"/>
  <c r="T417" i="11"/>
  <c r="Y417" i="11" s="1"/>
  <c r="H1260" i="11"/>
  <c r="I1259" i="11"/>
  <c r="I1392" i="11"/>
  <c r="H1393" i="11"/>
  <c r="S151" i="11"/>
  <c r="T687" i="11"/>
  <c r="AA687" i="11" s="1"/>
  <c r="I585" i="11"/>
  <c r="H586" i="11"/>
  <c r="H1932" i="11"/>
  <c r="I1931" i="11"/>
  <c r="T1361" i="11"/>
  <c r="H1125" i="11"/>
  <c r="I1124" i="11"/>
  <c r="AC1493" i="11"/>
  <c r="AD1493" i="11"/>
  <c r="H318" i="11"/>
  <c r="I317" i="11"/>
  <c r="H990" i="11"/>
  <c r="I989" i="11"/>
  <c r="R1494" i="11"/>
  <c r="AB1494" i="11" s="1"/>
  <c r="AD18" i="9"/>
  <c r="AC18" i="9"/>
  <c r="H183" i="9"/>
  <c r="I182" i="9"/>
  <c r="Q1360" i="9"/>
  <c r="R1360" i="9" s="1"/>
  <c r="AB1360" i="9" s="1"/>
  <c r="Y1359" i="9"/>
  <c r="AD1359" i="9" s="1"/>
  <c r="AA1359" i="9"/>
  <c r="T1092" i="9"/>
  <c r="Z1092" i="9" s="1"/>
  <c r="R285" i="9"/>
  <c r="AB285" i="9" s="1"/>
  <c r="AD284" i="9"/>
  <c r="AC284" i="9"/>
  <c r="T1763" i="9"/>
  <c r="AE1762" i="9"/>
  <c r="W1359" i="9"/>
  <c r="V1360" i="9" s="1"/>
  <c r="Z685" i="9"/>
  <c r="Y685" i="9"/>
  <c r="W685" i="9"/>
  <c r="V686" i="9" s="1"/>
  <c r="AA685" i="9"/>
  <c r="AD1494" i="9"/>
  <c r="S957" i="9"/>
  <c r="AC551" i="9"/>
  <c r="AD551" i="9"/>
  <c r="R552" i="9"/>
  <c r="AA149" i="9"/>
  <c r="Z149" i="9"/>
  <c r="W149" i="9"/>
  <c r="V150" i="9" s="1"/>
  <c r="Q150" i="9"/>
  <c r="Y149" i="9"/>
  <c r="AC1226" i="9"/>
  <c r="S19" i="9"/>
  <c r="AC1494" i="9"/>
  <c r="I989" i="9"/>
  <c r="H990" i="9"/>
  <c r="AD1226" i="9"/>
  <c r="S1227" i="9"/>
  <c r="AB1495" i="9"/>
  <c r="T1495" i="9"/>
  <c r="S686" i="9"/>
  <c r="T1899" i="9"/>
  <c r="I1259" i="9"/>
  <c r="H1260" i="9"/>
  <c r="AC819" i="9"/>
  <c r="AD819" i="9"/>
  <c r="AD416" i="9"/>
  <c r="AE956" i="9"/>
  <c r="R820" i="9"/>
  <c r="AB820" i="9" s="1"/>
  <c r="R417" i="9"/>
  <c r="AB417" i="9" s="1"/>
  <c r="I316" i="9"/>
  <c r="H317" i="9"/>
  <c r="AC416" i="9"/>
  <c r="I1795" i="9"/>
  <c r="H1796" i="9"/>
  <c r="AC1629" i="9"/>
  <c r="AD1629" i="9"/>
  <c r="R1630" i="9"/>
  <c r="AB1630" i="9" s="1"/>
  <c r="I1662" i="9"/>
  <c r="H1663" i="9"/>
  <c r="I1392" i="9"/>
  <c r="H1393" i="9"/>
  <c r="AA1093" i="6"/>
  <c r="Y1093" i="6"/>
  <c r="Z1093" i="6"/>
  <c r="W1093" i="6"/>
  <c r="V1094" i="6" s="1"/>
  <c r="Q1094" i="6"/>
  <c r="R1094" i="6" s="1"/>
  <c r="AB1094" i="6" s="1"/>
  <c r="AC149" i="6"/>
  <c r="AD149" i="6"/>
  <c r="S150" i="6"/>
  <c r="I1259" i="6"/>
  <c r="H1260" i="6"/>
  <c r="AE956" i="6"/>
  <c r="AE1897" i="6"/>
  <c r="H1527" i="6"/>
  <c r="I1526" i="6"/>
  <c r="AE550" i="6"/>
  <c r="AD416" i="6"/>
  <c r="AA1359" i="6"/>
  <c r="AC1494" i="6"/>
  <c r="AE1494" i="6" s="1"/>
  <c r="Z1359" i="6"/>
  <c r="AC18" i="6"/>
  <c r="AC416" i="6"/>
  <c r="S417" i="6"/>
  <c r="AD18" i="6"/>
  <c r="AB19" i="6"/>
  <c r="S19" i="6"/>
  <c r="Q1360" i="6"/>
  <c r="R1360" i="6" s="1"/>
  <c r="AB1360" i="6" s="1"/>
  <c r="Y1359" i="6"/>
  <c r="W1359" i="6"/>
  <c r="V1360" i="6" s="1"/>
  <c r="AE1226" i="6"/>
  <c r="T957" i="6"/>
  <c r="Q958" i="6" s="1"/>
  <c r="S1227" i="6"/>
  <c r="AB1227" i="6"/>
  <c r="T551" i="6"/>
  <c r="W551" i="6" s="1"/>
  <c r="V552" i="6" s="1"/>
  <c r="H449" i="6"/>
  <c r="I448" i="6"/>
  <c r="AA1630" i="6"/>
  <c r="R1495" i="6"/>
  <c r="AB1495" i="6" s="1"/>
  <c r="Q1631" i="6"/>
  <c r="R1631" i="6" s="1"/>
  <c r="AB1631" i="6" s="1"/>
  <c r="H585" i="6"/>
  <c r="I584" i="6"/>
  <c r="H51" i="6"/>
  <c r="I50" i="6"/>
  <c r="Z1630" i="6"/>
  <c r="AD1630" i="6" s="1"/>
  <c r="W1630" i="6"/>
  <c r="V1631" i="6" s="1"/>
  <c r="T686" i="6"/>
  <c r="Y686" i="6" s="1"/>
  <c r="T1898" i="6"/>
  <c r="R284" i="6"/>
  <c r="AB284" i="6" s="1"/>
  <c r="AC283" i="6"/>
  <c r="AD283" i="6"/>
  <c r="T821" i="6"/>
  <c r="H1125" i="6"/>
  <c r="I1124" i="6"/>
  <c r="Y1763" i="6"/>
  <c r="Z1763" i="6"/>
  <c r="AA1763" i="6"/>
  <c r="Q1764" i="6"/>
  <c r="W1763" i="6"/>
  <c r="V1764" i="6" s="1"/>
  <c r="AC148" i="3"/>
  <c r="AD1092" i="3"/>
  <c r="AC1092" i="3"/>
  <c r="AC1494" i="3"/>
  <c r="S1093" i="3"/>
  <c r="AD148" i="3"/>
  <c r="Z957" i="3"/>
  <c r="Y957" i="3"/>
  <c r="Q958" i="3"/>
  <c r="R958" i="3" s="1"/>
  <c r="AB958" i="3" s="1"/>
  <c r="AA957" i="3"/>
  <c r="AE1227" i="3"/>
  <c r="S1495" i="3"/>
  <c r="AE1898" i="3"/>
  <c r="T1228" i="3"/>
  <c r="I1662" i="3"/>
  <c r="H1663" i="3"/>
  <c r="AC686" i="3"/>
  <c r="AE1763" i="3"/>
  <c r="AB149" i="3"/>
  <c r="T149" i="3"/>
  <c r="T1629" i="3"/>
  <c r="AA1629" i="3" s="1"/>
  <c r="T1764" i="3"/>
  <c r="Y417" i="3"/>
  <c r="S687" i="3"/>
  <c r="Z417" i="3"/>
  <c r="AD18" i="3"/>
  <c r="AA417" i="3"/>
  <c r="Q418" i="3"/>
  <c r="R418" i="3" s="1"/>
  <c r="AB418" i="3" s="1"/>
  <c r="W417" i="3"/>
  <c r="V418" i="3" s="1"/>
  <c r="T1899" i="3"/>
  <c r="AC18" i="3"/>
  <c r="R19" i="3"/>
  <c r="AB19" i="3" s="1"/>
  <c r="AA1360" i="3"/>
  <c r="Z1360" i="3"/>
  <c r="Y1360" i="3"/>
  <c r="W1360" i="3"/>
  <c r="V1361" i="3" s="1"/>
  <c r="Q1361" i="3"/>
  <c r="R283" i="3"/>
  <c r="AB283" i="3" s="1"/>
  <c r="AD282" i="3"/>
  <c r="AC282" i="3"/>
  <c r="Q820" i="3"/>
  <c r="Y819" i="3"/>
  <c r="Z819" i="3"/>
  <c r="W819" i="3"/>
  <c r="V820" i="3" s="1"/>
  <c r="AA819" i="3"/>
  <c r="I181" i="3"/>
  <c r="H182" i="3"/>
  <c r="Q552" i="3"/>
  <c r="W551" i="3"/>
  <c r="V552" i="3" s="1"/>
  <c r="AA551" i="3"/>
  <c r="Y551" i="3"/>
  <c r="Z551" i="3"/>
  <c r="I1260" i="3"/>
  <c r="H1261" i="3"/>
  <c r="I316" i="3"/>
  <c r="H317" i="3"/>
  <c r="I1393" i="3"/>
  <c r="H1394" i="3"/>
  <c r="I448" i="3"/>
  <c r="H449" i="3"/>
  <c r="Q285" i="13"/>
  <c r="W284" i="13"/>
  <c r="V285" i="13" s="1"/>
  <c r="AA284" i="13"/>
  <c r="Y284" i="13"/>
  <c r="Z284" i="13"/>
  <c r="T416" i="13"/>
  <c r="Y416" i="13" s="1"/>
  <c r="AE17" i="13"/>
  <c r="AE415" i="13"/>
  <c r="T18" i="13"/>
  <c r="W18" i="13" s="1"/>
  <c r="V19" i="13" s="1"/>
  <c r="AA149" i="13"/>
  <c r="W149" i="13"/>
  <c r="V150" i="13" s="1"/>
  <c r="Q150" i="13"/>
  <c r="Y149" i="13"/>
  <c r="Z149" i="13"/>
  <c r="I181" i="13"/>
  <c r="O181" i="13" s="1"/>
  <c r="H182" i="13"/>
  <c r="H316" i="13"/>
  <c r="I315" i="13"/>
  <c r="O315" i="13" s="1"/>
  <c r="I50" i="13"/>
  <c r="O50" i="13" s="1"/>
  <c r="H51" i="13"/>
  <c r="I448" i="13"/>
  <c r="O448" i="13" s="1"/>
  <c r="H449" i="13"/>
  <c r="I852" i="6"/>
  <c r="H853" i="6"/>
  <c r="I990" i="3"/>
  <c r="H991" i="3"/>
  <c r="I718" i="9"/>
  <c r="H719" i="9"/>
  <c r="I181" i="6"/>
  <c r="H182" i="6"/>
  <c r="I181" i="11"/>
  <c r="H182" i="11"/>
  <c r="H1931" i="3"/>
  <c r="I1930" i="3"/>
  <c r="I1796" i="11"/>
  <c r="H1797" i="11"/>
  <c r="I51" i="3"/>
  <c r="H52" i="3"/>
  <c r="I1124" i="3"/>
  <c r="H1125" i="3"/>
  <c r="H722" i="11"/>
  <c r="I721" i="11"/>
  <c r="H1127" i="9"/>
  <c r="I1126" i="9"/>
  <c r="I720" i="6"/>
  <c r="H721" i="6"/>
  <c r="H1797" i="3"/>
  <c r="I1796" i="3"/>
  <c r="I1527" i="9"/>
  <c r="H1528" i="9"/>
  <c r="I1394" i="6"/>
  <c r="H1395" i="6"/>
  <c r="I854" i="3"/>
  <c r="H855" i="3"/>
  <c r="H52" i="9"/>
  <c r="I51" i="9"/>
  <c r="H585" i="9"/>
  <c r="I584" i="9"/>
  <c r="I448" i="11"/>
  <c r="H449" i="11"/>
  <c r="I1663" i="6"/>
  <c r="H1664" i="6"/>
  <c r="I1795" i="6"/>
  <c r="H1796" i="6"/>
  <c r="I1931" i="6"/>
  <c r="H1932" i="6"/>
  <c r="I50" i="11"/>
  <c r="H51" i="11"/>
  <c r="I992" i="6"/>
  <c r="H993" i="6"/>
  <c r="H1663" i="11"/>
  <c r="I1662" i="11"/>
  <c r="I585" i="3"/>
  <c r="H586" i="3"/>
  <c r="H1528" i="3"/>
  <c r="I1527" i="3"/>
  <c r="I719" i="3"/>
  <c r="H720" i="3"/>
  <c r="I1931" i="9"/>
  <c r="H1932" i="9"/>
  <c r="I317" i="6"/>
  <c r="H318" i="6"/>
  <c r="I450" i="9"/>
  <c r="H451" i="9"/>
  <c r="I1528" i="11"/>
  <c r="H1529" i="11"/>
  <c r="H856" i="9"/>
  <c r="I855" i="9"/>
  <c r="O1930" i="11" l="1"/>
  <c r="O1795" i="11"/>
  <c r="O1526" i="11"/>
  <c r="O1259" i="11"/>
  <c r="O1124" i="11"/>
  <c r="O989" i="11"/>
  <c r="O1392" i="11"/>
  <c r="O448" i="11"/>
  <c r="O851" i="11"/>
  <c r="O181" i="11"/>
  <c r="O1661" i="11"/>
  <c r="O315" i="11"/>
  <c r="O718" i="11"/>
  <c r="O583" i="11"/>
  <c r="O50" i="11"/>
  <c r="O1931" i="9"/>
  <c r="O1796" i="9"/>
  <c r="O1662" i="9"/>
  <c r="O1527" i="9"/>
  <c r="O1393" i="9"/>
  <c r="O1125" i="9"/>
  <c r="O1260" i="9"/>
  <c r="O990" i="9"/>
  <c r="O852" i="9"/>
  <c r="O584" i="9"/>
  <c r="O449" i="9"/>
  <c r="O51" i="9"/>
  <c r="O719" i="9"/>
  <c r="O316" i="9"/>
  <c r="O182" i="9"/>
  <c r="O1930" i="6"/>
  <c r="O1795" i="6"/>
  <c r="O1661" i="6"/>
  <c r="O1526" i="6"/>
  <c r="O1392" i="6"/>
  <c r="O1124" i="6"/>
  <c r="O851" i="6"/>
  <c r="O718" i="6"/>
  <c r="O583" i="6"/>
  <c r="O448" i="6"/>
  <c r="O989" i="6"/>
  <c r="O181" i="6"/>
  <c r="O1259" i="6"/>
  <c r="O315" i="6"/>
  <c r="O50" i="6"/>
  <c r="O1931" i="3"/>
  <c r="O1796" i="3"/>
  <c r="O1662" i="3"/>
  <c r="O1527" i="3"/>
  <c r="O1393" i="3"/>
  <c r="O1260" i="3"/>
  <c r="O990" i="3"/>
  <c r="O852" i="3"/>
  <c r="O1125" i="3"/>
  <c r="O719" i="3"/>
  <c r="O449" i="3"/>
  <c r="O316" i="3"/>
  <c r="O584" i="3"/>
  <c r="O182" i="3"/>
  <c r="O51" i="3"/>
  <c r="AD1228" i="11"/>
  <c r="AC1228" i="11"/>
  <c r="Z18" i="11"/>
  <c r="AD18" i="11" s="1"/>
  <c r="AB1229" i="11"/>
  <c r="T1229" i="11"/>
  <c r="W18" i="11"/>
  <c r="V19" i="11" s="1"/>
  <c r="Q19" i="11"/>
  <c r="R19" i="11" s="1"/>
  <c r="AB19" i="11" s="1"/>
  <c r="Q1765" i="11"/>
  <c r="R1765" i="11" s="1"/>
  <c r="AB1765" i="11" s="1"/>
  <c r="AA18" i="11"/>
  <c r="AA1764" i="11"/>
  <c r="W1764" i="11"/>
  <c r="V1765" i="11" s="1"/>
  <c r="AD958" i="11"/>
  <c r="Y1764" i="11"/>
  <c r="AD1764" i="11" s="1"/>
  <c r="AE150" i="11"/>
  <c r="AE818" i="11"/>
  <c r="S1899" i="11"/>
  <c r="AC1898" i="11"/>
  <c r="Y687" i="11"/>
  <c r="AC958" i="11"/>
  <c r="R1094" i="11"/>
  <c r="AB1094" i="11" s="1"/>
  <c r="AC1093" i="11"/>
  <c r="AD1093" i="11"/>
  <c r="Z417" i="11"/>
  <c r="AD417" i="11" s="1"/>
  <c r="AC1629" i="11"/>
  <c r="Q418" i="11"/>
  <c r="R418" i="11" s="1"/>
  <c r="AB418" i="11" s="1"/>
  <c r="W417" i="11"/>
  <c r="V418" i="11" s="1"/>
  <c r="S1494" i="11"/>
  <c r="AA417" i="11"/>
  <c r="T819" i="11"/>
  <c r="Y819" i="11" s="1"/>
  <c r="R1630" i="11"/>
  <c r="AB1630" i="11" s="1"/>
  <c r="AD1629" i="11"/>
  <c r="W687" i="11"/>
  <c r="V688" i="11" s="1"/>
  <c r="W552" i="11"/>
  <c r="V553" i="11" s="1"/>
  <c r="Z552" i="11"/>
  <c r="AA552" i="11"/>
  <c r="Q553" i="11"/>
  <c r="Y552" i="11"/>
  <c r="S283" i="11"/>
  <c r="Q688" i="11"/>
  <c r="R688" i="11" s="1"/>
  <c r="AB688" i="11" s="1"/>
  <c r="Z687" i="11"/>
  <c r="H853" i="11"/>
  <c r="I852" i="11"/>
  <c r="AE282" i="11"/>
  <c r="T151" i="11"/>
  <c r="Q152" i="11" s="1"/>
  <c r="H587" i="11"/>
  <c r="I586" i="11"/>
  <c r="I1393" i="11"/>
  <c r="H1394" i="11"/>
  <c r="S959" i="11"/>
  <c r="H1261" i="11"/>
  <c r="I1260" i="11"/>
  <c r="I990" i="11"/>
  <c r="H991" i="11"/>
  <c r="W1361" i="11"/>
  <c r="V1362" i="11" s="1"/>
  <c r="AA1361" i="11"/>
  <c r="Y1361" i="11"/>
  <c r="Z1361" i="11"/>
  <c r="Q1362" i="11"/>
  <c r="I1932" i="11"/>
  <c r="H1933" i="11"/>
  <c r="H1126" i="11"/>
  <c r="I1125" i="11"/>
  <c r="H319" i="11"/>
  <c r="I318" i="11"/>
  <c r="AE1493" i="11"/>
  <c r="AC1359" i="9"/>
  <c r="AE1359" i="9" s="1"/>
  <c r="AE18" i="9"/>
  <c r="S1360" i="9"/>
  <c r="H184" i="9"/>
  <c r="I183" i="9"/>
  <c r="Y1092" i="9"/>
  <c r="AD1092" i="9" s="1"/>
  <c r="AA1763" i="9"/>
  <c r="Q1764" i="9"/>
  <c r="R1764" i="9" s="1"/>
  <c r="AB1764" i="9" s="1"/>
  <c r="Z1763" i="9"/>
  <c r="W1763" i="9"/>
  <c r="V1764" i="9" s="1"/>
  <c r="Q1093" i="9"/>
  <c r="R1093" i="9" s="1"/>
  <c r="AB1093" i="9" s="1"/>
  <c r="S285" i="9"/>
  <c r="W1092" i="9"/>
  <c r="V1093" i="9" s="1"/>
  <c r="AA1092" i="9"/>
  <c r="Y1763" i="9"/>
  <c r="AE284" i="9"/>
  <c r="AD685" i="9"/>
  <c r="AC685" i="9"/>
  <c r="AE1226" i="9"/>
  <c r="AE551" i="9"/>
  <c r="AE1494" i="9"/>
  <c r="T957" i="9"/>
  <c r="Z957" i="9" s="1"/>
  <c r="R150" i="9"/>
  <c r="AD149" i="9"/>
  <c r="AC149" i="9"/>
  <c r="AB552" i="9"/>
  <c r="S552" i="9"/>
  <c r="T19" i="9"/>
  <c r="Q20" i="9" s="1"/>
  <c r="R20" i="9" s="1"/>
  <c r="S1630" i="9"/>
  <c r="H991" i="9"/>
  <c r="I990" i="9"/>
  <c r="T1227" i="9"/>
  <c r="S417" i="9"/>
  <c r="W1495" i="9"/>
  <c r="V1496" i="9" s="1"/>
  <c r="Y1495" i="9"/>
  <c r="Z1495" i="9"/>
  <c r="Q1496" i="9"/>
  <c r="AA1495" i="9"/>
  <c r="AE819" i="9"/>
  <c r="T686" i="9"/>
  <c r="Z686" i="9" s="1"/>
  <c r="Z1899" i="9"/>
  <c r="W1899" i="9"/>
  <c r="V1900" i="9" s="1"/>
  <c r="Q1900" i="9"/>
  <c r="Y1899" i="9"/>
  <c r="AA1899" i="9"/>
  <c r="AE416" i="9"/>
  <c r="I317" i="9"/>
  <c r="H318" i="9"/>
  <c r="H1261" i="9"/>
  <c r="I1260" i="9"/>
  <c r="S820" i="9"/>
  <c r="AE1629" i="9"/>
  <c r="I1393" i="9"/>
  <c r="H1394" i="9"/>
  <c r="H1797" i="9"/>
  <c r="I1796" i="9"/>
  <c r="H1664" i="9"/>
  <c r="I1663" i="9"/>
  <c r="AC1093" i="6"/>
  <c r="S1094" i="6"/>
  <c r="AD1093" i="6"/>
  <c r="AE149" i="6"/>
  <c r="T150" i="6"/>
  <c r="I1260" i="6"/>
  <c r="H1261" i="6"/>
  <c r="AE416" i="6"/>
  <c r="I1527" i="6"/>
  <c r="H1528" i="6"/>
  <c r="T417" i="6"/>
  <c r="Z417" i="6" s="1"/>
  <c r="AE18" i="6"/>
  <c r="AA957" i="6"/>
  <c r="AC1359" i="6"/>
  <c r="W957" i="6"/>
  <c r="V958" i="6" s="1"/>
  <c r="AD1359" i="6"/>
  <c r="Y551" i="6"/>
  <c r="Z551" i="6"/>
  <c r="Z957" i="6"/>
  <c r="Q552" i="6"/>
  <c r="R552" i="6" s="1"/>
  <c r="AB552" i="6" s="1"/>
  <c r="Y957" i="6"/>
  <c r="AA551" i="6"/>
  <c r="T19" i="6"/>
  <c r="AC1630" i="6"/>
  <c r="Q687" i="6"/>
  <c r="R687" i="6" s="1"/>
  <c r="AB687" i="6" s="1"/>
  <c r="T1227" i="6"/>
  <c r="AA686" i="6"/>
  <c r="Z686" i="6"/>
  <c r="AD686" i="6" s="1"/>
  <c r="R958" i="6"/>
  <c r="AB958" i="6" s="1"/>
  <c r="H450" i="6"/>
  <c r="I449" i="6"/>
  <c r="W686" i="6"/>
  <c r="V687" i="6" s="1"/>
  <c r="S1360" i="6"/>
  <c r="I585" i="6"/>
  <c r="H586" i="6"/>
  <c r="S1495" i="6"/>
  <c r="I51" i="6"/>
  <c r="H52" i="6"/>
  <c r="S284" i="6"/>
  <c r="AC1763" i="6"/>
  <c r="AD1763" i="6"/>
  <c r="H1126" i="6"/>
  <c r="I1125" i="6"/>
  <c r="AE283" i="6"/>
  <c r="W1898" i="6"/>
  <c r="V1899" i="6" s="1"/>
  <c r="Y1898" i="6"/>
  <c r="Q1899" i="6"/>
  <c r="Z1898" i="6"/>
  <c r="AA1898" i="6"/>
  <c r="R1764" i="6"/>
  <c r="AB1764" i="6" s="1"/>
  <c r="Y821" i="6"/>
  <c r="Q822" i="6"/>
  <c r="AA821" i="6"/>
  <c r="Z821" i="6"/>
  <c r="W821" i="6"/>
  <c r="V822" i="6" s="1"/>
  <c r="S1631" i="6"/>
  <c r="AE148" i="3"/>
  <c r="AE1092" i="3"/>
  <c r="AE1494" i="3"/>
  <c r="T1093" i="3"/>
  <c r="AD957" i="3"/>
  <c r="AC957" i="3"/>
  <c r="S958" i="3"/>
  <c r="AA1764" i="3"/>
  <c r="T1495" i="3"/>
  <c r="W1228" i="3"/>
  <c r="V1229" i="3" s="1"/>
  <c r="AA1228" i="3"/>
  <c r="Q1229" i="3"/>
  <c r="R1229" i="3" s="1"/>
  <c r="AB1229" i="3" s="1"/>
  <c r="Y1228" i="3"/>
  <c r="Z1228" i="3"/>
  <c r="AE686" i="3"/>
  <c r="W1764" i="3"/>
  <c r="V1765" i="3" s="1"/>
  <c r="Q1630" i="3"/>
  <c r="R1630" i="3" s="1"/>
  <c r="H1664" i="3"/>
  <c r="I1663" i="3"/>
  <c r="Q1765" i="3"/>
  <c r="R1765" i="3" s="1"/>
  <c r="AB1765" i="3" s="1"/>
  <c r="AC417" i="3"/>
  <c r="Z1764" i="3"/>
  <c r="W1629" i="3"/>
  <c r="V1630" i="3" s="1"/>
  <c r="Z1629" i="3"/>
  <c r="Y1764" i="3"/>
  <c r="Y1629" i="3"/>
  <c r="AA149" i="3"/>
  <c r="Z149" i="3"/>
  <c r="Y149" i="3"/>
  <c r="Q150" i="3"/>
  <c r="W149" i="3"/>
  <c r="V150" i="3" s="1"/>
  <c r="Z1899" i="3"/>
  <c r="T687" i="3"/>
  <c r="Q688" i="3" s="1"/>
  <c r="R688" i="3" s="1"/>
  <c r="AB688" i="3" s="1"/>
  <c r="AD417" i="3"/>
  <c r="AA1899" i="3"/>
  <c r="W1899" i="3"/>
  <c r="V1900" i="3" s="1"/>
  <c r="Q1900" i="3"/>
  <c r="R1900" i="3" s="1"/>
  <c r="AB1900" i="3" s="1"/>
  <c r="Y1899" i="3"/>
  <c r="S283" i="3"/>
  <c r="S19" i="3"/>
  <c r="AE18" i="3"/>
  <c r="R1361" i="3"/>
  <c r="AB1361" i="3" s="1"/>
  <c r="AC1360" i="3"/>
  <c r="AD1360" i="3"/>
  <c r="R820" i="3"/>
  <c r="AB820" i="3" s="1"/>
  <c r="AE282" i="3"/>
  <c r="AC819" i="3"/>
  <c r="AD819" i="3"/>
  <c r="S418" i="3"/>
  <c r="AC551" i="3"/>
  <c r="AD551" i="3"/>
  <c r="R552" i="3"/>
  <c r="AB552" i="3" s="1"/>
  <c r="H183" i="3"/>
  <c r="I182" i="3"/>
  <c r="H318" i="3"/>
  <c r="I317" i="3"/>
  <c r="I1261" i="3"/>
  <c r="H1262" i="3"/>
  <c r="I449" i="3"/>
  <c r="H450" i="3"/>
  <c r="I1394" i="3"/>
  <c r="H1395" i="3"/>
  <c r="AC284" i="13"/>
  <c r="AD284" i="13"/>
  <c r="R285" i="13"/>
  <c r="Z416" i="13"/>
  <c r="AD416" i="13" s="1"/>
  <c r="Q417" i="13"/>
  <c r="R417" i="13" s="1"/>
  <c r="AB417" i="13" s="1"/>
  <c r="W416" i="13"/>
  <c r="V417" i="13" s="1"/>
  <c r="AA416" i="13"/>
  <c r="Z18" i="13"/>
  <c r="AA18" i="13"/>
  <c r="Y18" i="13"/>
  <c r="Q19" i="13"/>
  <c r="R19" i="13" s="1"/>
  <c r="AB19" i="13" s="1"/>
  <c r="AC149" i="13"/>
  <c r="AD149" i="13"/>
  <c r="R150" i="13"/>
  <c r="AB150" i="13" s="1"/>
  <c r="I182" i="13"/>
  <c r="O182" i="13" s="1"/>
  <c r="H183" i="13"/>
  <c r="H52" i="13"/>
  <c r="I51" i="13"/>
  <c r="O51" i="13" s="1"/>
  <c r="I316" i="13"/>
  <c r="O316" i="13" s="1"/>
  <c r="H317" i="13"/>
  <c r="I449" i="13"/>
  <c r="O449" i="13" s="1"/>
  <c r="H450" i="13"/>
  <c r="I52" i="9"/>
  <c r="H53" i="9"/>
  <c r="I991" i="3"/>
  <c r="H992" i="3"/>
  <c r="I1796" i="6"/>
  <c r="H1797" i="6"/>
  <c r="H857" i="9"/>
  <c r="I856" i="9"/>
  <c r="I993" i="6"/>
  <c r="H994" i="6"/>
  <c r="I855" i="3"/>
  <c r="H856" i="3"/>
  <c r="I1797" i="3"/>
  <c r="H1798" i="3"/>
  <c r="I451" i="9"/>
  <c r="H452" i="9"/>
  <c r="I318" i="6"/>
  <c r="H319" i="6"/>
  <c r="I720" i="3"/>
  <c r="H721" i="3"/>
  <c r="I1528" i="3"/>
  <c r="H1529" i="3"/>
  <c r="H1664" i="11"/>
  <c r="I1663" i="11"/>
  <c r="I1932" i="6"/>
  <c r="H1933" i="6"/>
  <c r="I1664" i="6"/>
  <c r="H1665" i="6"/>
  <c r="I1395" i="6"/>
  <c r="H1396" i="6"/>
  <c r="I52" i="3"/>
  <c r="H53" i="3"/>
  <c r="I182" i="6"/>
  <c r="H183" i="6"/>
  <c r="I853" i="6"/>
  <c r="H854" i="6"/>
  <c r="H586" i="9"/>
  <c r="I585" i="9"/>
  <c r="I1127" i="9"/>
  <c r="H1128" i="9"/>
  <c r="I1931" i="3"/>
  <c r="H1932" i="3"/>
  <c r="H1933" i="9"/>
  <c r="I1932" i="9"/>
  <c r="I449" i="11"/>
  <c r="H450" i="11"/>
  <c r="I1528" i="9"/>
  <c r="H1529" i="9"/>
  <c r="I586" i="3"/>
  <c r="H587" i="3"/>
  <c r="H52" i="11"/>
  <c r="I51" i="11"/>
  <c r="I1797" i="11"/>
  <c r="H1798" i="11"/>
  <c r="I721" i="6"/>
  <c r="H722" i="6"/>
  <c r="H1126" i="3"/>
  <c r="I1125" i="3"/>
  <c r="H183" i="11"/>
  <c r="I182" i="11"/>
  <c r="I719" i="9"/>
  <c r="H720" i="9"/>
  <c r="I1529" i="11"/>
  <c r="H1530" i="11"/>
  <c r="H723" i="11"/>
  <c r="I722" i="11"/>
  <c r="O1931" i="11" l="1"/>
  <c r="O1796" i="11"/>
  <c r="O1662" i="11"/>
  <c r="O1527" i="11"/>
  <c r="O990" i="11"/>
  <c r="O852" i="11"/>
  <c r="O1393" i="11"/>
  <c r="O51" i="11"/>
  <c r="O316" i="11"/>
  <c r="O182" i="11"/>
  <c r="O1260" i="11"/>
  <c r="O719" i="11"/>
  <c r="O1125" i="11"/>
  <c r="O584" i="11"/>
  <c r="O449" i="11"/>
  <c r="O1932" i="9"/>
  <c r="O1797" i="9"/>
  <c r="O1663" i="9"/>
  <c r="O1528" i="9"/>
  <c r="O1261" i="9"/>
  <c r="O1126" i="9"/>
  <c r="O991" i="9"/>
  <c r="O853" i="9"/>
  <c r="O585" i="9"/>
  <c r="O450" i="9"/>
  <c r="O52" i="9"/>
  <c r="O1394" i="9"/>
  <c r="O720" i="9"/>
  <c r="O317" i="9"/>
  <c r="O183" i="9"/>
  <c r="O1931" i="6"/>
  <c r="O1796" i="6"/>
  <c r="O1662" i="6"/>
  <c r="O1527" i="6"/>
  <c r="O1393" i="6"/>
  <c r="O1260" i="6"/>
  <c r="O1125" i="6"/>
  <c r="O990" i="6"/>
  <c r="O584" i="6"/>
  <c r="O719" i="6"/>
  <c r="O182" i="6"/>
  <c r="O852" i="6"/>
  <c r="O449" i="6"/>
  <c r="O316" i="6"/>
  <c r="O51" i="6"/>
  <c r="O1932" i="3"/>
  <c r="O1797" i="3"/>
  <c r="O1663" i="3"/>
  <c r="O1528" i="3"/>
  <c r="O1394" i="3"/>
  <c r="O1261" i="3"/>
  <c r="O1126" i="3"/>
  <c r="O991" i="3"/>
  <c r="O720" i="3"/>
  <c r="O585" i="3"/>
  <c r="O853" i="3"/>
  <c r="O317" i="3"/>
  <c r="O450" i="3"/>
  <c r="O183" i="3"/>
  <c r="O52" i="3"/>
  <c r="AE1228" i="11"/>
  <c r="AC18" i="11"/>
  <c r="W1229" i="11"/>
  <c r="V1230" i="11" s="1"/>
  <c r="Q1230" i="11"/>
  <c r="Z1229" i="11"/>
  <c r="Y1229" i="11"/>
  <c r="AA1229" i="11"/>
  <c r="S19" i="11"/>
  <c r="S1765" i="11"/>
  <c r="AC1764" i="11"/>
  <c r="AE958" i="11"/>
  <c r="T1899" i="11"/>
  <c r="Y1899" i="11" s="1"/>
  <c r="AD687" i="11"/>
  <c r="AE1898" i="11"/>
  <c r="W151" i="11"/>
  <c r="V152" i="11" s="1"/>
  <c r="AC417" i="11"/>
  <c r="AA819" i="11"/>
  <c r="S1630" i="11"/>
  <c r="S1094" i="11"/>
  <c r="AA151" i="11"/>
  <c r="T283" i="11"/>
  <c r="Z283" i="11" s="1"/>
  <c r="T1494" i="11"/>
  <c r="Y1494" i="11" s="1"/>
  <c r="AE1093" i="11"/>
  <c r="Z819" i="11"/>
  <c r="AD819" i="11" s="1"/>
  <c r="Q820" i="11"/>
  <c r="R820" i="11" s="1"/>
  <c r="AB820" i="11" s="1"/>
  <c r="AE1629" i="11"/>
  <c r="W819" i="11"/>
  <c r="V820" i="11" s="1"/>
  <c r="AC687" i="11"/>
  <c r="AC552" i="11"/>
  <c r="AD552" i="11"/>
  <c r="Z151" i="11"/>
  <c r="R553" i="11"/>
  <c r="S553" i="11" s="1"/>
  <c r="T959" i="11"/>
  <c r="Q960" i="11" s="1"/>
  <c r="R960" i="11" s="1"/>
  <c r="AB960" i="11" s="1"/>
  <c r="I853" i="11"/>
  <c r="H854" i="11"/>
  <c r="H588" i="11"/>
  <c r="I587" i="11"/>
  <c r="H1262" i="11"/>
  <c r="I1261" i="11"/>
  <c r="Y151" i="11"/>
  <c r="H1395" i="11"/>
  <c r="I1394" i="11"/>
  <c r="I319" i="11"/>
  <c r="H320" i="11"/>
  <c r="S418" i="11"/>
  <c r="I1933" i="11"/>
  <c r="H1934" i="11"/>
  <c r="AC1361" i="11"/>
  <c r="AD1361" i="11"/>
  <c r="I1126" i="11"/>
  <c r="H1127" i="11"/>
  <c r="R1362" i="11"/>
  <c r="AB1362" i="11" s="1"/>
  <c r="H992" i="11"/>
  <c r="I991" i="11"/>
  <c r="R152" i="11"/>
  <c r="AB152" i="11" s="1"/>
  <c r="S688" i="11"/>
  <c r="AD1763" i="9"/>
  <c r="T1360" i="9"/>
  <c r="AC1092" i="9"/>
  <c r="I184" i="9"/>
  <c r="H185" i="9"/>
  <c r="AC1763" i="9"/>
  <c r="S1093" i="9"/>
  <c r="T285" i="9"/>
  <c r="Q286" i="9" s="1"/>
  <c r="AE149" i="9"/>
  <c r="AA957" i="9"/>
  <c r="AE685" i="9"/>
  <c r="Q958" i="9"/>
  <c r="R958" i="9" s="1"/>
  <c r="AB958" i="9" s="1"/>
  <c r="S1764" i="9"/>
  <c r="AA19" i="9"/>
  <c r="T1630" i="9"/>
  <c r="Z1630" i="9" s="1"/>
  <c r="Y19" i="9"/>
  <c r="T552" i="9"/>
  <c r="W957" i="9"/>
  <c r="V958" i="9" s="1"/>
  <c r="Y957" i="9"/>
  <c r="AD957" i="9" s="1"/>
  <c r="AB150" i="9"/>
  <c r="S150" i="9"/>
  <c r="Z19" i="9"/>
  <c r="W19" i="9"/>
  <c r="V20" i="9" s="1"/>
  <c r="T417" i="9"/>
  <c r="Q418" i="9" s="1"/>
  <c r="W686" i="9"/>
  <c r="V687" i="9" s="1"/>
  <c r="H992" i="9"/>
  <c r="I991" i="9"/>
  <c r="AC1899" i="9"/>
  <c r="Y686" i="9"/>
  <c r="AD686" i="9" s="1"/>
  <c r="AD1899" i="9"/>
  <c r="S20" i="9"/>
  <c r="AB20" i="9"/>
  <c r="Q1228" i="9"/>
  <c r="R1228" i="9" s="1"/>
  <c r="AB1228" i="9" s="1"/>
  <c r="AA1227" i="9"/>
  <c r="W1227" i="9"/>
  <c r="V1228" i="9" s="1"/>
  <c r="Y1227" i="9"/>
  <c r="Z1227" i="9"/>
  <c r="R1496" i="9"/>
  <c r="S1496" i="9" s="1"/>
  <c r="AA686" i="9"/>
  <c r="Q687" i="9"/>
  <c r="R687" i="9" s="1"/>
  <c r="AB687" i="9" s="1"/>
  <c r="R1900" i="9"/>
  <c r="AB1900" i="9" s="1"/>
  <c r="AC1495" i="9"/>
  <c r="AD1495" i="9"/>
  <c r="I318" i="9"/>
  <c r="H319" i="9"/>
  <c r="I1261" i="9"/>
  <c r="H1262" i="9"/>
  <c r="T820" i="9"/>
  <c r="H1798" i="9"/>
  <c r="I1797" i="9"/>
  <c r="H1395" i="9"/>
  <c r="I1394" i="9"/>
  <c r="I1664" i="9"/>
  <c r="H1665" i="9"/>
  <c r="AE1093" i="6"/>
  <c r="T1094" i="6"/>
  <c r="Z1094" i="6" s="1"/>
  <c r="W417" i="6"/>
  <c r="V418" i="6" s="1"/>
  <c r="Z150" i="6"/>
  <c r="AA150" i="6"/>
  <c r="Y150" i="6"/>
  <c r="Q151" i="6"/>
  <c r="W150" i="6"/>
  <c r="V151" i="6" s="1"/>
  <c r="H1262" i="6"/>
  <c r="I1261" i="6"/>
  <c r="Y417" i="6"/>
  <c r="AD417" i="6" s="1"/>
  <c r="AA417" i="6"/>
  <c r="H1529" i="6"/>
  <c r="I1528" i="6"/>
  <c r="AE1359" i="6"/>
  <c r="Q418" i="6"/>
  <c r="R418" i="6" s="1"/>
  <c r="AB418" i="6" s="1"/>
  <c r="AD551" i="6"/>
  <c r="S958" i="6"/>
  <c r="AC686" i="6"/>
  <c r="AE686" i="6" s="1"/>
  <c r="AC957" i="6"/>
  <c r="S552" i="6"/>
  <c r="AE1630" i="6"/>
  <c r="AD957" i="6"/>
  <c r="Y19" i="6"/>
  <c r="W19" i="6"/>
  <c r="V20" i="6" s="1"/>
  <c r="Z19" i="6"/>
  <c r="AA19" i="6"/>
  <c r="Q20" i="6"/>
  <c r="R20" i="6" s="1"/>
  <c r="AB20" i="6" s="1"/>
  <c r="AC551" i="6"/>
  <c r="T1360" i="6"/>
  <c r="Q1361" i="6" s="1"/>
  <c r="AA1227" i="6"/>
  <c r="Q1228" i="6"/>
  <c r="W1227" i="6"/>
  <c r="V1228" i="6" s="1"/>
  <c r="Z1227" i="6"/>
  <c r="Y1227" i="6"/>
  <c r="I450" i="6"/>
  <c r="H451" i="6"/>
  <c r="T1495" i="6"/>
  <c r="H587" i="6"/>
  <c r="I586" i="6"/>
  <c r="S687" i="6"/>
  <c r="H53" i="6"/>
  <c r="I52" i="6"/>
  <c r="T284" i="6"/>
  <c r="W284" i="6" s="1"/>
  <c r="V285" i="6" s="1"/>
  <c r="AE1763" i="6"/>
  <c r="AC1898" i="6"/>
  <c r="AD1898" i="6"/>
  <c r="R1899" i="6"/>
  <c r="AB1899" i="6" s="1"/>
  <c r="R822" i="6"/>
  <c r="AB822" i="6" s="1"/>
  <c r="AC821" i="6"/>
  <c r="AD821" i="6"/>
  <c r="I1126" i="6"/>
  <c r="H1127" i="6"/>
  <c r="T1631" i="6"/>
  <c r="S1764" i="6"/>
  <c r="AE957" i="3"/>
  <c r="Q1094" i="3"/>
  <c r="Z1093" i="3"/>
  <c r="AA1093" i="3"/>
  <c r="Y1093" i="3"/>
  <c r="W1093" i="3"/>
  <c r="V1094" i="3" s="1"/>
  <c r="T958" i="3"/>
  <c r="W958" i="3" s="1"/>
  <c r="V959" i="3" s="1"/>
  <c r="AD1228" i="3"/>
  <c r="Z1495" i="3"/>
  <c r="Y1495" i="3"/>
  <c r="AA1495" i="3"/>
  <c r="W1495" i="3"/>
  <c r="V1496" i="3" s="1"/>
  <c r="Q1496" i="3"/>
  <c r="S1229" i="3"/>
  <c r="AC1228" i="3"/>
  <c r="AD1764" i="3"/>
  <c r="AD1899" i="3"/>
  <c r="AD1629" i="3"/>
  <c r="AC1629" i="3"/>
  <c r="W687" i="3"/>
  <c r="V688" i="3" s="1"/>
  <c r="AE417" i="3"/>
  <c r="AA687" i="3"/>
  <c r="Z687" i="3"/>
  <c r="H1665" i="3"/>
  <c r="I1664" i="3"/>
  <c r="AC1764" i="3"/>
  <c r="AC149" i="3"/>
  <c r="AD149" i="3"/>
  <c r="R150" i="3"/>
  <c r="AB150" i="3" s="1"/>
  <c r="Y687" i="3"/>
  <c r="AC1899" i="3"/>
  <c r="S1765" i="3"/>
  <c r="AB1630" i="3"/>
  <c r="S1630" i="3"/>
  <c r="T283" i="3"/>
  <c r="Y283" i="3" s="1"/>
  <c r="T19" i="3"/>
  <c r="Y19" i="3" s="1"/>
  <c r="S820" i="3"/>
  <c r="S1361" i="3"/>
  <c r="S1900" i="3"/>
  <c r="AE1360" i="3"/>
  <c r="S552" i="3"/>
  <c r="AE819" i="3"/>
  <c r="T418" i="3"/>
  <c r="AA418" i="3" s="1"/>
  <c r="H184" i="3"/>
  <c r="I183" i="3"/>
  <c r="AE551" i="3"/>
  <c r="I1395" i="3"/>
  <c r="H1396" i="3"/>
  <c r="H1263" i="3"/>
  <c r="I1262" i="3"/>
  <c r="H451" i="3"/>
  <c r="I450" i="3"/>
  <c r="S688" i="3"/>
  <c r="H319" i="3"/>
  <c r="I318" i="3"/>
  <c r="S285" i="13"/>
  <c r="AB285" i="13"/>
  <c r="AE284" i="13"/>
  <c r="S417" i="13"/>
  <c r="AC416" i="13"/>
  <c r="AE416" i="13" s="1"/>
  <c r="S150" i="13"/>
  <c r="AC18" i="13"/>
  <c r="AD18" i="13"/>
  <c r="S19" i="13"/>
  <c r="AE149" i="13"/>
  <c r="I183" i="13"/>
  <c r="O183" i="13" s="1"/>
  <c r="H184" i="13"/>
  <c r="H53" i="13"/>
  <c r="I52" i="13"/>
  <c r="O52" i="13" s="1"/>
  <c r="I317" i="13"/>
  <c r="O317" i="13" s="1"/>
  <c r="H318" i="13"/>
  <c r="I450" i="13"/>
  <c r="O450" i="13" s="1"/>
  <c r="H451" i="13"/>
  <c r="H453" i="9"/>
  <c r="I452" i="9"/>
  <c r="I992" i="3"/>
  <c r="H993" i="3"/>
  <c r="H451" i="11"/>
  <c r="I450" i="11"/>
  <c r="I1530" i="11"/>
  <c r="H1531" i="11"/>
  <c r="I1126" i="3"/>
  <c r="H1127" i="3"/>
  <c r="I854" i="6"/>
  <c r="H855" i="6"/>
  <c r="I1664" i="11"/>
  <c r="H1665" i="11"/>
  <c r="I586" i="9"/>
  <c r="H587" i="9"/>
  <c r="I587" i="3"/>
  <c r="H588" i="3"/>
  <c r="I1529" i="9"/>
  <c r="H1530" i="9"/>
  <c r="H1530" i="3"/>
  <c r="I1529" i="3"/>
  <c r="I722" i="6"/>
  <c r="H723" i="6"/>
  <c r="I1396" i="6"/>
  <c r="H1397" i="6"/>
  <c r="H184" i="6"/>
  <c r="I183" i="6"/>
  <c r="I721" i="3"/>
  <c r="H722" i="3"/>
  <c r="I856" i="3"/>
  <c r="H857" i="3"/>
  <c r="I720" i="9"/>
  <c r="H721" i="9"/>
  <c r="I1665" i="6"/>
  <c r="H1666" i="6"/>
  <c r="I857" i="9"/>
  <c r="H858" i="9"/>
  <c r="I1798" i="11"/>
  <c r="H1799" i="11"/>
  <c r="I1933" i="9"/>
  <c r="H1934" i="9"/>
  <c r="H1933" i="3"/>
  <c r="I1932" i="3"/>
  <c r="H54" i="3"/>
  <c r="I53" i="3"/>
  <c r="I1933" i="6"/>
  <c r="H1934" i="6"/>
  <c r="I319" i="6"/>
  <c r="H320" i="6"/>
  <c r="I1797" i="6"/>
  <c r="H1798" i="6"/>
  <c r="H54" i="9"/>
  <c r="I53" i="9"/>
  <c r="I723" i="11"/>
  <c r="H724" i="11"/>
  <c r="I994" i="6"/>
  <c r="H995" i="6"/>
  <c r="I183" i="11"/>
  <c r="H184" i="11"/>
  <c r="H53" i="11"/>
  <c r="I52" i="11"/>
  <c r="I1128" i="9"/>
  <c r="H1129" i="9"/>
  <c r="I1798" i="3"/>
  <c r="H1799" i="3"/>
  <c r="O1932" i="11" l="1"/>
  <c r="O1528" i="11"/>
  <c r="O1797" i="11"/>
  <c r="O1663" i="11"/>
  <c r="O1394" i="11"/>
  <c r="O1126" i="11"/>
  <c r="O991" i="11"/>
  <c r="O1261" i="11"/>
  <c r="O52" i="11"/>
  <c r="O720" i="11"/>
  <c r="O585" i="11"/>
  <c r="O853" i="11"/>
  <c r="O317" i="11"/>
  <c r="O183" i="11"/>
  <c r="O450" i="11"/>
  <c r="O1933" i="9"/>
  <c r="O1798" i="9"/>
  <c r="O1529" i="9"/>
  <c r="O1395" i="9"/>
  <c r="O1664" i="9"/>
  <c r="O1262" i="9"/>
  <c r="O586" i="9"/>
  <c r="O992" i="9"/>
  <c r="O1127" i="9"/>
  <c r="O721" i="9"/>
  <c r="O318" i="9"/>
  <c r="O854" i="9"/>
  <c r="O451" i="9"/>
  <c r="O53" i="9"/>
  <c r="O184" i="9"/>
  <c r="O1932" i="6"/>
  <c r="O1126" i="6"/>
  <c r="O1663" i="6"/>
  <c r="O1797" i="6"/>
  <c r="O1528" i="6"/>
  <c r="O1261" i="6"/>
  <c r="O991" i="6"/>
  <c r="O853" i="6"/>
  <c r="O317" i="6"/>
  <c r="O585" i="6"/>
  <c r="O450" i="6"/>
  <c r="O52" i="6"/>
  <c r="O1394" i="6"/>
  <c r="O720" i="6"/>
  <c r="O183" i="6"/>
  <c r="O1933" i="3"/>
  <c r="O1395" i="3"/>
  <c r="O1127" i="3"/>
  <c r="O992" i="3"/>
  <c r="O1798" i="3"/>
  <c r="O1262" i="3"/>
  <c r="O854" i="3"/>
  <c r="O721" i="3"/>
  <c r="O586" i="3"/>
  <c r="O1529" i="3"/>
  <c r="O318" i="3"/>
  <c r="O1664" i="3"/>
  <c r="O451" i="3"/>
  <c r="O184" i="3"/>
  <c r="O53" i="3"/>
  <c r="AE18" i="11"/>
  <c r="T19" i="11"/>
  <c r="Z19" i="11" s="1"/>
  <c r="AC1229" i="11"/>
  <c r="AD1229" i="11"/>
  <c r="R1230" i="11"/>
  <c r="AB1230" i="11" s="1"/>
  <c r="T1765" i="11"/>
  <c r="W1765" i="11" s="1"/>
  <c r="V1766" i="11" s="1"/>
  <c r="AE1764" i="11"/>
  <c r="Z1899" i="11"/>
  <c r="AD1899" i="11" s="1"/>
  <c r="Q1900" i="11"/>
  <c r="R1900" i="11" s="1"/>
  <c r="AB1900" i="11" s="1"/>
  <c r="AA1899" i="11"/>
  <c r="W1899" i="11"/>
  <c r="V1900" i="11" s="1"/>
  <c r="AE417" i="11"/>
  <c r="T1094" i="11"/>
  <c r="Q1095" i="11" s="1"/>
  <c r="R1095" i="11" s="1"/>
  <c r="AB1095" i="11" s="1"/>
  <c r="W1494" i="11"/>
  <c r="V1495" i="11" s="1"/>
  <c r="T1630" i="11"/>
  <c r="Q1495" i="11"/>
  <c r="R1495" i="11" s="1"/>
  <c r="AB1495" i="11" s="1"/>
  <c r="AC819" i="11"/>
  <c r="AC151" i="11"/>
  <c r="AA283" i="11"/>
  <c r="W283" i="11"/>
  <c r="V284" i="11" s="1"/>
  <c r="Q284" i="11"/>
  <c r="R284" i="11" s="1"/>
  <c r="AB284" i="11" s="1"/>
  <c r="Y283" i="11"/>
  <c r="AA1494" i="11"/>
  <c r="Z1494" i="11"/>
  <c r="S820" i="11"/>
  <c r="AE687" i="11"/>
  <c r="AE552" i="11"/>
  <c r="AD151" i="11"/>
  <c r="AA959" i="11"/>
  <c r="AB553" i="11"/>
  <c r="T553" i="11"/>
  <c r="S152" i="11"/>
  <c r="I854" i="11"/>
  <c r="H855" i="11"/>
  <c r="Y959" i="11"/>
  <c r="Z959" i="11"/>
  <c r="W959" i="11"/>
  <c r="V960" i="11" s="1"/>
  <c r="I1395" i="11"/>
  <c r="H1396" i="11"/>
  <c r="I588" i="11"/>
  <c r="H589" i="11"/>
  <c r="I1262" i="11"/>
  <c r="H1263" i="11"/>
  <c r="T418" i="11"/>
  <c r="Y418" i="11" s="1"/>
  <c r="H1935" i="11"/>
  <c r="I1934" i="11"/>
  <c r="S1362" i="11"/>
  <c r="S960" i="11"/>
  <c r="I1127" i="11"/>
  <c r="H1128" i="11"/>
  <c r="T688" i="11"/>
  <c r="AE1361" i="11"/>
  <c r="H993" i="11"/>
  <c r="I992" i="11"/>
  <c r="H321" i="11"/>
  <c r="I320" i="11"/>
  <c r="AE1763" i="9"/>
  <c r="W1360" i="9"/>
  <c r="V1361" i="9" s="1"/>
  <c r="AA1360" i="9"/>
  <c r="Q1361" i="9"/>
  <c r="R1361" i="9" s="1"/>
  <c r="AB1361" i="9" s="1"/>
  <c r="Y1360" i="9"/>
  <c r="Z1360" i="9"/>
  <c r="AE1092" i="9"/>
  <c r="Y285" i="9"/>
  <c r="H186" i="9"/>
  <c r="I185" i="9"/>
  <c r="S958" i="9"/>
  <c r="AA285" i="9"/>
  <c r="T1093" i="9"/>
  <c r="W1093" i="9" s="1"/>
  <c r="V1094" i="9" s="1"/>
  <c r="W285" i="9"/>
  <c r="V286" i="9" s="1"/>
  <c r="Z285" i="9"/>
  <c r="AA1630" i="9"/>
  <c r="R286" i="9"/>
  <c r="S286" i="9" s="1"/>
  <c r="AC957" i="9"/>
  <c r="T1764" i="9"/>
  <c r="Q1765" i="9" s="1"/>
  <c r="AD19" i="9"/>
  <c r="Q1631" i="9"/>
  <c r="R1631" i="9" s="1"/>
  <c r="AB1631" i="9" s="1"/>
  <c r="W1630" i="9"/>
  <c r="V1631" i="9" s="1"/>
  <c r="W552" i="9"/>
  <c r="V553" i="9" s="1"/>
  <c r="Y1630" i="9"/>
  <c r="AD1630" i="9" s="1"/>
  <c r="Y417" i="9"/>
  <c r="AA417" i="9"/>
  <c r="Z552" i="9"/>
  <c r="T150" i="9"/>
  <c r="AA150" i="9" s="1"/>
  <c r="AA552" i="9"/>
  <c r="Y552" i="9"/>
  <c r="Z417" i="9"/>
  <c r="Q553" i="9"/>
  <c r="R553" i="9" s="1"/>
  <c r="AB553" i="9" s="1"/>
  <c r="W417" i="9"/>
  <c r="V418" i="9" s="1"/>
  <c r="AC19" i="9"/>
  <c r="AC686" i="9"/>
  <c r="S1900" i="9"/>
  <c r="AE1899" i="9"/>
  <c r="H993" i="9"/>
  <c r="I992" i="9"/>
  <c r="S1228" i="9"/>
  <c r="AC1227" i="9"/>
  <c r="AD1227" i="9"/>
  <c r="T20" i="9"/>
  <c r="AE1495" i="9"/>
  <c r="AB1496" i="9"/>
  <c r="T1496" i="9"/>
  <c r="R418" i="9"/>
  <c r="AB418" i="9" s="1"/>
  <c r="AA820" i="9"/>
  <c r="Y820" i="9"/>
  <c r="Z820" i="9"/>
  <c r="Q821" i="9"/>
  <c r="W820" i="9"/>
  <c r="V821" i="9" s="1"/>
  <c r="I1262" i="9"/>
  <c r="H1263" i="9"/>
  <c r="H320" i="9"/>
  <c r="I319" i="9"/>
  <c r="S687" i="9"/>
  <c r="H1666" i="9"/>
  <c r="I1665" i="9"/>
  <c r="H1799" i="9"/>
  <c r="I1798" i="9"/>
  <c r="I1395" i="9"/>
  <c r="H1396" i="9"/>
  <c r="W1094" i="6"/>
  <c r="V1095" i="6" s="1"/>
  <c r="AA1094" i="6"/>
  <c r="Q1095" i="6"/>
  <c r="R1095" i="6" s="1"/>
  <c r="AB1095" i="6" s="1"/>
  <c r="Y1094" i="6"/>
  <c r="AD1094" i="6" s="1"/>
  <c r="R151" i="6"/>
  <c r="S151" i="6" s="1"/>
  <c r="AD150" i="6"/>
  <c r="AC150" i="6"/>
  <c r="Y1360" i="6"/>
  <c r="AC417" i="6"/>
  <c r="I1262" i="6"/>
  <c r="H1263" i="6"/>
  <c r="S418" i="6"/>
  <c r="I1529" i="6"/>
  <c r="H1530" i="6"/>
  <c r="AA1360" i="6"/>
  <c r="T958" i="6"/>
  <c r="Y958" i="6" s="1"/>
  <c r="T552" i="6"/>
  <c r="AA552" i="6" s="1"/>
  <c r="AE957" i="6"/>
  <c r="AE551" i="6"/>
  <c r="W1360" i="6"/>
  <c r="V1361" i="6" s="1"/>
  <c r="Z1360" i="6"/>
  <c r="S20" i="6"/>
  <c r="AC19" i="6"/>
  <c r="AD19" i="6"/>
  <c r="AC1227" i="6"/>
  <c r="R1228" i="6"/>
  <c r="AB1228" i="6" s="1"/>
  <c r="AD1227" i="6"/>
  <c r="T687" i="6"/>
  <c r="Z687" i="6" s="1"/>
  <c r="I587" i="6"/>
  <c r="H588" i="6"/>
  <c r="Y1495" i="6"/>
  <c r="Q1496" i="6"/>
  <c r="W1495" i="6"/>
  <c r="V1496" i="6" s="1"/>
  <c r="Z1495" i="6"/>
  <c r="AA1495" i="6"/>
  <c r="H452" i="6"/>
  <c r="I451" i="6"/>
  <c r="Y284" i="6"/>
  <c r="Z284" i="6"/>
  <c r="Q285" i="6"/>
  <c r="R285" i="6" s="1"/>
  <c r="AB285" i="6" s="1"/>
  <c r="S1899" i="6"/>
  <c r="I53" i="6"/>
  <c r="H54" i="6"/>
  <c r="AA284" i="6"/>
  <c r="S822" i="6"/>
  <c r="R1361" i="6"/>
  <c r="AB1361" i="6" s="1"/>
  <c r="T1764" i="6"/>
  <c r="W1631" i="6"/>
  <c r="V1632" i="6" s="1"/>
  <c r="Z1631" i="6"/>
  <c r="Y1631" i="6"/>
  <c r="Q1632" i="6"/>
  <c r="AA1631" i="6"/>
  <c r="AE821" i="6"/>
  <c r="H1128" i="6"/>
  <c r="I1127" i="6"/>
  <c r="AE1898" i="6"/>
  <c r="AE1228" i="3"/>
  <c r="Q959" i="3"/>
  <c r="R959" i="3" s="1"/>
  <c r="AB959" i="3" s="1"/>
  <c r="AE1764" i="3"/>
  <c r="Y958" i="3"/>
  <c r="AA958" i="3"/>
  <c r="Z958" i="3"/>
  <c r="AC1093" i="3"/>
  <c r="AD1093" i="3"/>
  <c r="R1094" i="3"/>
  <c r="AB1094" i="3" s="1"/>
  <c r="AE1899" i="3"/>
  <c r="R1496" i="3"/>
  <c r="AB1496" i="3" s="1"/>
  <c r="AC1495" i="3"/>
  <c r="AD1495" i="3"/>
  <c r="T1229" i="3"/>
  <c r="AE1629" i="3"/>
  <c r="S150" i="3"/>
  <c r="I1665" i="3"/>
  <c r="H1666" i="3"/>
  <c r="AD687" i="3"/>
  <c r="Q284" i="3"/>
  <c r="R284" i="3" s="1"/>
  <c r="S284" i="3" s="1"/>
  <c r="Y418" i="3"/>
  <c r="T1765" i="3"/>
  <c r="AE149" i="3"/>
  <c r="T1630" i="3"/>
  <c r="Q1631" i="3" s="1"/>
  <c r="AC687" i="3"/>
  <c r="W283" i="3"/>
  <c r="V284" i="3" s="1"/>
  <c r="W418" i="3"/>
  <c r="V419" i="3" s="1"/>
  <c r="Z283" i="3"/>
  <c r="AA283" i="3"/>
  <c r="Z19" i="3"/>
  <c r="AA19" i="3"/>
  <c r="Q20" i="3"/>
  <c r="R20" i="3" s="1"/>
  <c r="AB20" i="3" s="1"/>
  <c r="W19" i="3"/>
  <c r="V20" i="3" s="1"/>
  <c r="T820" i="3"/>
  <c r="W820" i="3" s="1"/>
  <c r="V821" i="3" s="1"/>
  <c r="T552" i="3"/>
  <c r="Z552" i="3" s="1"/>
  <c r="Q419" i="3"/>
  <c r="R419" i="3" s="1"/>
  <c r="AB419" i="3" s="1"/>
  <c r="T1900" i="3"/>
  <c r="Z1900" i="3" s="1"/>
  <c r="T1361" i="3"/>
  <c r="Z418" i="3"/>
  <c r="H185" i="3"/>
  <c r="I184" i="3"/>
  <c r="I451" i="3"/>
  <c r="H452" i="3"/>
  <c r="T688" i="3"/>
  <c r="H1397" i="3"/>
  <c r="I1396" i="3"/>
  <c r="I319" i="3"/>
  <c r="H320" i="3"/>
  <c r="H1264" i="3"/>
  <c r="I1263" i="3"/>
  <c r="T285" i="13"/>
  <c r="T417" i="13"/>
  <c r="T150" i="13"/>
  <c r="AE18" i="13"/>
  <c r="T19" i="13"/>
  <c r="I184" i="13"/>
  <c r="O184" i="13" s="1"/>
  <c r="H185" i="13"/>
  <c r="H319" i="13"/>
  <c r="I318" i="13"/>
  <c r="O318" i="13" s="1"/>
  <c r="I53" i="13"/>
  <c r="O53" i="13" s="1"/>
  <c r="H54" i="13"/>
  <c r="H452" i="13"/>
  <c r="I451" i="13"/>
  <c r="O451" i="13" s="1"/>
  <c r="I54" i="9"/>
  <c r="H55" i="9"/>
  <c r="I1127" i="3"/>
  <c r="H1128" i="3"/>
  <c r="I1934" i="6"/>
  <c r="H1935" i="6"/>
  <c r="H1934" i="3"/>
  <c r="I1933" i="3"/>
  <c r="I857" i="3"/>
  <c r="H858" i="3"/>
  <c r="I723" i="6"/>
  <c r="H724" i="6"/>
  <c r="I1530" i="3"/>
  <c r="H1531" i="3"/>
  <c r="I1665" i="11"/>
  <c r="H1666" i="11"/>
  <c r="I1129" i="9"/>
  <c r="H1130" i="9"/>
  <c r="I1530" i="9"/>
  <c r="H1531" i="9"/>
  <c r="H1532" i="11"/>
  <c r="I1531" i="11"/>
  <c r="H54" i="11"/>
  <c r="I53" i="11"/>
  <c r="H454" i="9"/>
  <c r="I453" i="9"/>
  <c r="I1934" i="9"/>
  <c r="H1935" i="9"/>
  <c r="I724" i="11"/>
  <c r="H725" i="11"/>
  <c r="I858" i="9"/>
  <c r="H859" i="9"/>
  <c r="H722" i="9"/>
  <c r="I721" i="9"/>
  <c r="I184" i="6"/>
  <c r="H185" i="6"/>
  <c r="H1800" i="11"/>
  <c r="I1799" i="11"/>
  <c r="H55" i="3"/>
  <c r="I54" i="3"/>
  <c r="I1666" i="6"/>
  <c r="H1667" i="6"/>
  <c r="I588" i="3"/>
  <c r="H589" i="3"/>
  <c r="I587" i="9"/>
  <c r="H588" i="9"/>
  <c r="H452" i="11"/>
  <c r="I451" i="11"/>
  <c r="H185" i="11"/>
  <c r="I184" i="11"/>
  <c r="I995" i="6"/>
  <c r="H996" i="6"/>
  <c r="I1798" i="6"/>
  <c r="H1799" i="6"/>
  <c r="H1800" i="3"/>
  <c r="I1799" i="3"/>
  <c r="I320" i="6"/>
  <c r="H321" i="6"/>
  <c r="I722" i="3"/>
  <c r="H723" i="3"/>
  <c r="I1397" i="6"/>
  <c r="H1398" i="6"/>
  <c r="I855" i="6"/>
  <c r="H856" i="6"/>
  <c r="I993" i="3"/>
  <c r="H994" i="3"/>
  <c r="O1933" i="11" l="1"/>
  <c r="O1798" i="11"/>
  <c r="O1664" i="11"/>
  <c r="O1529" i="11"/>
  <c r="O1395" i="11"/>
  <c r="O1262" i="11"/>
  <c r="O1127" i="11"/>
  <c r="O721" i="11"/>
  <c r="O992" i="11"/>
  <c r="O53" i="11"/>
  <c r="O318" i="11"/>
  <c r="O854" i="11"/>
  <c r="O586" i="11"/>
  <c r="O184" i="11"/>
  <c r="O451" i="11"/>
  <c r="O1934" i="9"/>
  <c r="O1530" i="9"/>
  <c r="O1799" i="9"/>
  <c r="O1263" i="9"/>
  <c r="O722" i="9"/>
  <c r="O587" i="9"/>
  <c r="O319" i="9"/>
  <c r="O185" i="9"/>
  <c r="O54" i="9"/>
  <c r="O452" i="9"/>
  <c r="O1128" i="9"/>
  <c r="O1396" i="9"/>
  <c r="O1665" i="9"/>
  <c r="O855" i="9"/>
  <c r="O993" i="9"/>
  <c r="O1933" i="6"/>
  <c r="O1798" i="6"/>
  <c r="O1664" i="6"/>
  <c r="O1127" i="6"/>
  <c r="O1262" i="6"/>
  <c r="O1395" i="6"/>
  <c r="O992" i="6"/>
  <c r="O1529" i="6"/>
  <c r="O451" i="6"/>
  <c r="O318" i="6"/>
  <c r="O184" i="6"/>
  <c r="O53" i="6"/>
  <c r="O586" i="6"/>
  <c r="O854" i="6"/>
  <c r="O721" i="6"/>
  <c r="O1934" i="3"/>
  <c r="O1396" i="3"/>
  <c r="O1665" i="3"/>
  <c r="O1530" i="3"/>
  <c r="O1263" i="3"/>
  <c r="O1128" i="3"/>
  <c r="O1799" i="3"/>
  <c r="O993" i="3"/>
  <c r="O722" i="3"/>
  <c r="O587" i="3"/>
  <c r="O319" i="3"/>
  <c r="O452" i="3"/>
  <c r="O855" i="3"/>
  <c r="O185" i="3"/>
  <c r="O54" i="3"/>
  <c r="W19" i="11"/>
  <c r="V20" i="11" s="1"/>
  <c r="Y19" i="11"/>
  <c r="AD19" i="11" s="1"/>
  <c r="Q20" i="11"/>
  <c r="R20" i="11" s="1"/>
  <c r="S20" i="11" s="1"/>
  <c r="S1230" i="11"/>
  <c r="AA1765" i="11"/>
  <c r="AA19" i="11"/>
  <c r="Z1765" i="11"/>
  <c r="AE1229" i="11"/>
  <c r="Q1766" i="11"/>
  <c r="R1766" i="11" s="1"/>
  <c r="AB1766" i="11" s="1"/>
  <c r="Y1765" i="11"/>
  <c r="S1900" i="11"/>
  <c r="AA1094" i="11"/>
  <c r="AC1899" i="11"/>
  <c r="W1094" i="11"/>
  <c r="V1095" i="11" s="1"/>
  <c r="S1095" i="11"/>
  <c r="Z1094" i="11"/>
  <c r="Y1094" i="11"/>
  <c r="AC1494" i="11"/>
  <c r="AA1630" i="11"/>
  <c r="Y1630" i="11"/>
  <c r="W1630" i="11"/>
  <c r="V1631" i="11" s="1"/>
  <c r="Q1631" i="11"/>
  <c r="R1631" i="11" s="1"/>
  <c r="S1631" i="11" s="1"/>
  <c r="Z1630" i="11"/>
  <c r="S284" i="11"/>
  <c r="S1495" i="11"/>
  <c r="AE151" i="11"/>
  <c r="T820" i="11"/>
  <c r="Y820" i="11" s="1"/>
  <c r="AE819" i="11"/>
  <c r="AD1494" i="11"/>
  <c r="AC283" i="11"/>
  <c r="AD283" i="11"/>
  <c r="Q419" i="11"/>
  <c r="R419" i="11" s="1"/>
  <c r="AB419" i="11" s="1"/>
  <c r="Z418" i="11"/>
  <c r="AD418" i="11" s="1"/>
  <c r="AA418" i="11"/>
  <c r="W553" i="11"/>
  <c r="V554" i="11" s="1"/>
  <c r="Q554" i="11"/>
  <c r="R554" i="11" s="1"/>
  <c r="AB554" i="11" s="1"/>
  <c r="AA553" i="11"/>
  <c r="Y553" i="11"/>
  <c r="Z553" i="11"/>
  <c r="W418" i="11"/>
  <c r="V419" i="11" s="1"/>
  <c r="T152" i="11"/>
  <c r="AD959" i="11"/>
  <c r="H856" i="11"/>
  <c r="I855" i="11"/>
  <c r="AC959" i="11"/>
  <c r="I1263" i="11"/>
  <c r="H1264" i="11"/>
  <c r="H1397" i="11"/>
  <c r="I1396" i="11"/>
  <c r="H590" i="11"/>
  <c r="I589" i="11"/>
  <c r="T960" i="11"/>
  <c r="AA688" i="11"/>
  <c r="Z688" i="11"/>
  <c r="Q689" i="11"/>
  <c r="Y688" i="11"/>
  <c r="W688" i="11"/>
  <c r="V689" i="11" s="1"/>
  <c r="I1128" i="11"/>
  <c r="H1129" i="11"/>
  <c r="I993" i="11"/>
  <c r="H994" i="11"/>
  <c r="I1935" i="11"/>
  <c r="H1936" i="11"/>
  <c r="H322" i="11"/>
  <c r="I321" i="11"/>
  <c r="T1362" i="11"/>
  <c r="S1361" i="9"/>
  <c r="AC1360" i="9"/>
  <c r="T1228" i="9"/>
  <c r="W1228" i="9" s="1"/>
  <c r="V1229" i="9" s="1"/>
  <c r="AD1360" i="9"/>
  <c r="AD285" i="9"/>
  <c r="Q1094" i="9"/>
  <c r="R1094" i="9" s="1"/>
  <c r="AB1094" i="9" s="1"/>
  <c r="Y1093" i="9"/>
  <c r="Z1093" i="9"/>
  <c r="AA1093" i="9"/>
  <c r="T958" i="9"/>
  <c r="Y958" i="9" s="1"/>
  <c r="Y1764" i="9"/>
  <c r="I186" i="9"/>
  <c r="H187" i="9"/>
  <c r="W1764" i="9"/>
  <c r="V1765" i="9" s="1"/>
  <c r="AC1630" i="9"/>
  <c r="AE1630" i="9" s="1"/>
  <c r="AD417" i="9"/>
  <c r="AC285" i="9"/>
  <c r="AB286" i="9"/>
  <c r="T286" i="9"/>
  <c r="Y150" i="9"/>
  <c r="Q151" i="9"/>
  <c r="R151" i="9" s="1"/>
  <c r="S151" i="9" s="1"/>
  <c r="AA1764" i="9"/>
  <c r="AE957" i="9"/>
  <c r="Z1764" i="9"/>
  <c r="AC417" i="9"/>
  <c r="R1765" i="9"/>
  <c r="W150" i="9"/>
  <c r="V151" i="9" s="1"/>
  <c r="AE686" i="9"/>
  <c r="Z150" i="9"/>
  <c r="AD552" i="9"/>
  <c r="S418" i="9"/>
  <c r="AC552" i="9"/>
  <c r="S553" i="9"/>
  <c r="AE19" i="9"/>
  <c r="AE1227" i="9"/>
  <c r="T1900" i="9"/>
  <c r="H994" i="9"/>
  <c r="I993" i="9"/>
  <c r="Q21" i="9"/>
  <c r="Z20" i="9"/>
  <c r="W20" i="9"/>
  <c r="V21" i="9" s="1"/>
  <c r="AA20" i="9"/>
  <c r="Y20" i="9"/>
  <c r="W1496" i="9"/>
  <c r="V1497" i="9" s="1"/>
  <c r="Z1496" i="9"/>
  <c r="Y1496" i="9"/>
  <c r="AA1496" i="9"/>
  <c r="Q1497" i="9"/>
  <c r="R1497" i="9" s="1"/>
  <c r="AB1497" i="9" s="1"/>
  <c r="T687" i="9"/>
  <c r="Z687" i="9" s="1"/>
  <c r="I320" i="9"/>
  <c r="H321" i="9"/>
  <c r="H1264" i="9"/>
  <c r="I1263" i="9"/>
  <c r="AC820" i="9"/>
  <c r="AD820" i="9"/>
  <c r="R821" i="9"/>
  <c r="AB821" i="9" s="1"/>
  <c r="H1397" i="9"/>
  <c r="I1396" i="9"/>
  <c r="H1667" i="9"/>
  <c r="I1666" i="9"/>
  <c r="H1800" i="9"/>
  <c r="I1799" i="9"/>
  <c r="S1631" i="9"/>
  <c r="S1095" i="6"/>
  <c r="AC1094" i="6"/>
  <c r="AE417" i="6"/>
  <c r="Q553" i="6"/>
  <c r="R553" i="6" s="1"/>
  <c r="AB553" i="6" s="1"/>
  <c r="AE150" i="6"/>
  <c r="AB151" i="6"/>
  <c r="T151" i="6"/>
  <c r="AC1360" i="6"/>
  <c r="T418" i="6"/>
  <c r="Y418" i="6" s="1"/>
  <c r="AD1360" i="6"/>
  <c r="H1264" i="6"/>
  <c r="I1263" i="6"/>
  <c r="AA687" i="6"/>
  <c r="I1530" i="6"/>
  <c r="H1531" i="6"/>
  <c r="W958" i="6"/>
  <c r="V959" i="6" s="1"/>
  <c r="Q959" i="6"/>
  <c r="R959" i="6" s="1"/>
  <c r="S959" i="6" s="1"/>
  <c r="Z552" i="6"/>
  <c r="AA958" i="6"/>
  <c r="Z958" i="6"/>
  <c r="AD958" i="6" s="1"/>
  <c r="W552" i="6"/>
  <c r="V553" i="6" s="1"/>
  <c r="Y552" i="6"/>
  <c r="S285" i="6"/>
  <c r="W687" i="6"/>
  <c r="V688" i="6" s="1"/>
  <c r="Q688" i="6"/>
  <c r="R688" i="6" s="1"/>
  <c r="AB688" i="6" s="1"/>
  <c r="AE19" i="6"/>
  <c r="Y687" i="6"/>
  <c r="T20" i="6"/>
  <c r="Z20" i="6" s="1"/>
  <c r="S1228" i="6"/>
  <c r="AE1227" i="6"/>
  <c r="T1899" i="6"/>
  <c r="AC1495" i="6"/>
  <c r="AD1495" i="6"/>
  <c r="I588" i="6"/>
  <c r="H589" i="6"/>
  <c r="H453" i="6"/>
  <c r="I452" i="6"/>
  <c r="AD284" i="6"/>
  <c r="R1496" i="6"/>
  <c r="AB1496" i="6" s="1"/>
  <c r="I54" i="6"/>
  <c r="H55" i="6"/>
  <c r="AC284" i="6"/>
  <c r="T822" i="6"/>
  <c r="AA1764" i="6"/>
  <c r="Y1764" i="6"/>
  <c r="W1764" i="6"/>
  <c r="V1765" i="6" s="1"/>
  <c r="Z1764" i="6"/>
  <c r="Q1765" i="6"/>
  <c r="R1632" i="6"/>
  <c r="AB1632" i="6" s="1"/>
  <c r="S1361" i="6"/>
  <c r="I1128" i="6"/>
  <c r="H1129" i="6"/>
  <c r="AC1631" i="6"/>
  <c r="AD1631" i="6"/>
  <c r="S959" i="3"/>
  <c r="AD958" i="3"/>
  <c r="AC958" i="3"/>
  <c r="S1094" i="3"/>
  <c r="AE1093" i="3"/>
  <c r="S1496" i="3"/>
  <c r="AE1495" i="3"/>
  <c r="Z1229" i="3"/>
  <c r="AA1229" i="3"/>
  <c r="Y1229" i="3"/>
  <c r="W1229" i="3"/>
  <c r="V1230" i="3" s="1"/>
  <c r="Q1230" i="3"/>
  <c r="R1230" i="3" s="1"/>
  <c r="AB1230" i="3" s="1"/>
  <c r="Y1630" i="3"/>
  <c r="AE687" i="3"/>
  <c r="Z1765" i="3"/>
  <c r="Q1766" i="3"/>
  <c r="R1766" i="3" s="1"/>
  <c r="AB1766" i="3" s="1"/>
  <c r="AA1630" i="3"/>
  <c r="AC418" i="3"/>
  <c r="T150" i="3"/>
  <c r="W1630" i="3"/>
  <c r="V1631" i="3" s="1"/>
  <c r="Y1765" i="3"/>
  <c r="Z1630" i="3"/>
  <c r="H1667" i="3"/>
  <c r="I1666" i="3"/>
  <c r="AA1765" i="3"/>
  <c r="AC283" i="3"/>
  <c r="W1765" i="3"/>
  <c r="V1766" i="3" s="1"/>
  <c r="AD283" i="3"/>
  <c r="AA820" i="3"/>
  <c r="AC19" i="3"/>
  <c r="R1631" i="3"/>
  <c r="S1631" i="3" s="1"/>
  <c r="AD19" i="3"/>
  <c r="Y552" i="3"/>
  <c r="AD552" i="3" s="1"/>
  <c r="W1900" i="3"/>
  <c r="V1901" i="3" s="1"/>
  <c r="AA1900" i="3"/>
  <c r="Y1900" i="3"/>
  <c r="AD1900" i="3" s="1"/>
  <c r="AA552" i="3"/>
  <c r="Q1901" i="3"/>
  <c r="R1901" i="3" s="1"/>
  <c r="AB1901" i="3" s="1"/>
  <c r="W552" i="3"/>
  <c r="V553" i="3" s="1"/>
  <c r="Q821" i="3"/>
  <c r="Y820" i="3"/>
  <c r="Z820" i="3"/>
  <c r="AD418" i="3"/>
  <c r="Q553" i="3"/>
  <c r="Y1361" i="3"/>
  <c r="AA1361" i="3"/>
  <c r="W1361" i="3"/>
  <c r="V1362" i="3" s="1"/>
  <c r="Q1362" i="3"/>
  <c r="R1362" i="3" s="1"/>
  <c r="AB1362" i="3" s="1"/>
  <c r="Z1361" i="3"/>
  <c r="S20" i="3"/>
  <c r="AB284" i="3"/>
  <c r="T284" i="3"/>
  <c r="S419" i="3"/>
  <c r="I185" i="3"/>
  <c r="H186" i="3"/>
  <c r="H1265" i="3"/>
  <c r="I1264" i="3"/>
  <c r="I320" i="3"/>
  <c r="H321" i="3"/>
  <c r="W688" i="3"/>
  <c r="V689" i="3" s="1"/>
  <c r="Z688" i="3"/>
  <c r="Y688" i="3"/>
  <c r="Q689" i="3"/>
  <c r="AA688" i="3"/>
  <c r="H453" i="3"/>
  <c r="I452" i="3"/>
  <c r="I1397" i="3"/>
  <c r="H1398" i="3"/>
  <c r="W417" i="13"/>
  <c r="V418" i="13" s="1"/>
  <c r="Q418" i="13"/>
  <c r="R418" i="13" s="1"/>
  <c r="S418" i="13" s="1"/>
  <c r="Y285" i="13"/>
  <c r="Z285" i="13"/>
  <c r="AA285" i="13"/>
  <c r="W285" i="13"/>
  <c r="V286" i="13" s="1"/>
  <c r="Q286" i="13"/>
  <c r="Y417" i="13"/>
  <c r="Z417" i="13"/>
  <c r="AA417" i="13"/>
  <c r="W150" i="13"/>
  <c r="V151" i="13" s="1"/>
  <c r="Q151" i="13"/>
  <c r="R151" i="13" s="1"/>
  <c r="AB151" i="13" s="1"/>
  <c r="AA150" i="13"/>
  <c r="Y150" i="13"/>
  <c r="Z150" i="13"/>
  <c r="AA19" i="13"/>
  <c r="Q20" i="13"/>
  <c r="R20" i="13" s="1"/>
  <c r="AB20" i="13" s="1"/>
  <c r="Z19" i="13"/>
  <c r="W19" i="13"/>
  <c r="V20" i="13" s="1"/>
  <c r="Y19" i="13"/>
  <c r="H320" i="13"/>
  <c r="I319" i="13"/>
  <c r="O319" i="13" s="1"/>
  <c r="I54" i="13"/>
  <c r="O54" i="13" s="1"/>
  <c r="H55" i="13"/>
  <c r="I185" i="13"/>
  <c r="O185" i="13" s="1"/>
  <c r="H186" i="13"/>
  <c r="H453" i="13"/>
  <c r="I452" i="13"/>
  <c r="O452" i="13" s="1"/>
  <c r="I856" i="6"/>
  <c r="H857" i="6"/>
  <c r="I1800" i="3"/>
  <c r="H1801" i="3"/>
  <c r="I589" i="3"/>
  <c r="H590" i="3"/>
  <c r="I55" i="3"/>
  <c r="H56" i="3"/>
  <c r="I859" i="9"/>
  <c r="H860" i="9"/>
  <c r="I724" i="6"/>
  <c r="H725" i="6"/>
  <c r="I996" i="6"/>
  <c r="H997" i="6"/>
  <c r="I588" i="9"/>
  <c r="H589" i="9"/>
  <c r="I185" i="6"/>
  <c r="H186" i="6"/>
  <c r="I725" i="11"/>
  <c r="H726" i="11"/>
  <c r="I55" i="9"/>
  <c r="H56" i="9"/>
  <c r="I321" i="6"/>
  <c r="H322" i="6"/>
  <c r="I1799" i="6"/>
  <c r="H1800" i="6"/>
  <c r="I452" i="11"/>
  <c r="H453" i="11"/>
  <c r="I1935" i="9"/>
  <c r="H1936" i="9"/>
  <c r="I1130" i="9"/>
  <c r="H1131" i="9"/>
  <c r="I1666" i="11"/>
  <c r="H1667" i="11"/>
  <c r="I1800" i="11"/>
  <c r="H1801" i="11"/>
  <c r="H723" i="9"/>
  <c r="I722" i="9"/>
  <c r="I994" i="3"/>
  <c r="H995" i="3"/>
  <c r="I723" i="3"/>
  <c r="H724" i="3"/>
  <c r="I1531" i="9"/>
  <c r="H1532" i="9"/>
  <c r="I1531" i="3"/>
  <c r="H1532" i="3"/>
  <c r="H1935" i="3"/>
  <c r="I1934" i="3"/>
  <c r="I1667" i="6"/>
  <c r="H1668" i="6"/>
  <c r="I454" i="9"/>
  <c r="H455" i="9"/>
  <c r="H1936" i="6"/>
  <c r="I1935" i="6"/>
  <c r="I1128" i="3"/>
  <c r="H1129" i="3"/>
  <c r="H186" i="11"/>
  <c r="I185" i="11"/>
  <c r="I54" i="11"/>
  <c r="H55" i="11"/>
  <c r="H1533" i="11"/>
  <c r="I1532" i="11"/>
  <c r="I1398" i="6"/>
  <c r="H1399" i="6"/>
  <c r="I858" i="3"/>
  <c r="H859" i="3"/>
  <c r="O1530" i="11" l="1"/>
  <c r="O1128" i="11"/>
  <c r="O1799" i="11"/>
  <c r="O1396" i="11"/>
  <c r="O1934" i="11"/>
  <c r="O1665" i="11"/>
  <c r="O722" i="11"/>
  <c r="O54" i="11"/>
  <c r="O855" i="11"/>
  <c r="O587" i="11"/>
  <c r="O319" i="11"/>
  <c r="O185" i="11"/>
  <c r="O993" i="11"/>
  <c r="O1263" i="11"/>
  <c r="O452" i="11"/>
  <c r="O1531" i="9"/>
  <c r="O1800" i="9"/>
  <c r="O1397" i="9"/>
  <c r="O1129" i="9"/>
  <c r="O994" i="9"/>
  <c r="O1264" i="9"/>
  <c r="O1666" i="9"/>
  <c r="O1935" i="9"/>
  <c r="O856" i="9"/>
  <c r="O588" i="9"/>
  <c r="O453" i="9"/>
  <c r="O320" i="9"/>
  <c r="O186" i="9"/>
  <c r="O55" i="9"/>
  <c r="O723" i="9"/>
  <c r="O1263" i="6"/>
  <c r="O1934" i="6"/>
  <c r="O993" i="6"/>
  <c r="O855" i="6"/>
  <c r="O1799" i="6"/>
  <c r="O1665" i="6"/>
  <c r="O1530" i="6"/>
  <c r="O452" i="6"/>
  <c r="O319" i="6"/>
  <c r="O185" i="6"/>
  <c r="O54" i="6"/>
  <c r="O1128" i="6"/>
  <c r="O722" i="6"/>
  <c r="O1396" i="6"/>
  <c r="O587" i="6"/>
  <c r="O1129" i="3"/>
  <c r="O994" i="3"/>
  <c r="O1666" i="3"/>
  <c r="O1264" i="3"/>
  <c r="O1531" i="3"/>
  <c r="O1397" i="3"/>
  <c r="O1935" i="3"/>
  <c r="O588" i="3"/>
  <c r="O1800" i="3"/>
  <c r="O856" i="3"/>
  <c r="O320" i="3"/>
  <c r="O453" i="3"/>
  <c r="O723" i="3"/>
  <c r="O186" i="3"/>
  <c r="O55" i="3"/>
  <c r="T959" i="3"/>
  <c r="AA959" i="3" s="1"/>
  <c r="AC19" i="11"/>
  <c r="T1230" i="11"/>
  <c r="AC1765" i="11"/>
  <c r="AD1765" i="11"/>
  <c r="T1900" i="11"/>
  <c r="AA1900" i="11" s="1"/>
  <c r="AE1899" i="11"/>
  <c r="AB20" i="11"/>
  <c r="T20" i="11"/>
  <c r="T1095" i="11"/>
  <c r="W1095" i="11" s="1"/>
  <c r="V1096" i="11" s="1"/>
  <c r="AD1094" i="11"/>
  <c r="AC1630" i="11"/>
  <c r="AC1094" i="11"/>
  <c r="AD1630" i="11"/>
  <c r="T1495" i="11"/>
  <c r="W1495" i="11" s="1"/>
  <c r="V1496" i="11" s="1"/>
  <c r="AA820" i="11"/>
  <c r="Z820" i="11"/>
  <c r="AD820" i="11" s="1"/>
  <c r="T284" i="11"/>
  <c r="AA284" i="11" s="1"/>
  <c r="W820" i="11"/>
  <c r="V821" i="11" s="1"/>
  <c r="Q821" i="11"/>
  <c r="R821" i="11" s="1"/>
  <c r="AB821" i="11" s="1"/>
  <c r="AC418" i="11"/>
  <c r="AE418" i="11" s="1"/>
  <c r="AE1494" i="11"/>
  <c r="AE283" i="11"/>
  <c r="S1766" i="11"/>
  <c r="S554" i="11"/>
  <c r="AB1631" i="11"/>
  <c r="T1631" i="11"/>
  <c r="AD553" i="11"/>
  <c r="AC553" i="11"/>
  <c r="Q153" i="11"/>
  <c r="Y152" i="11"/>
  <c r="Z152" i="11"/>
  <c r="AA152" i="11"/>
  <c r="W152" i="11"/>
  <c r="V153" i="11" s="1"/>
  <c r="AE959" i="11"/>
  <c r="H857" i="11"/>
  <c r="I856" i="11"/>
  <c r="I1397" i="11"/>
  <c r="H1398" i="11"/>
  <c r="I590" i="11"/>
  <c r="H591" i="11"/>
  <c r="I1264" i="11"/>
  <c r="H1265" i="11"/>
  <c r="H1130" i="11"/>
  <c r="I1129" i="11"/>
  <c r="I994" i="11"/>
  <c r="H995" i="11"/>
  <c r="AC688" i="11"/>
  <c r="AD688" i="11"/>
  <c r="W960" i="11"/>
  <c r="V961" i="11" s="1"/>
  <c r="AA960" i="11"/>
  <c r="Y960" i="11"/>
  <c r="Z960" i="11"/>
  <c r="Q961" i="11"/>
  <c r="R689" i="11"/>
  <c r="AB689" i="11" s="1"/>
  <c r="S419" i="11"/>
  <c r="I1936" i="11"/>
  <c r="H1937" i="11"/>
  <c r="Y1362" i="11"/>
  <c r="Q1363" i="11"/>
  <c r="Z1362" i="11"/>
  <c r="AA1362" i="11"/>
  <c r="W1362" i="11"/>
  <c r="V1363" i="11" s="1"/>
  <c r="I322" i="11"/>
  <c r="H323" i="11"/>
  <c r="Q1229" i="9"/>
  <c r="R1229" i="9" s="1"/>
  <c r="AB1229" i="9" s="1"/>
  <c r="T1361" i="9"/>
  <c r="Y1361" i="9" s="1"/>
  <c r="Y1228" i="9"/>
  <c r="AA1228" i="9"/>
  <c r="Z1228" i="9"/>
  <c r="AE1360" i="9"/>
  <c r="AE285" i="9"/>
  <c r="AD1093" i="9"/>
  <c r="AD1764" i="9"/>
  <c r="AC1093" i="9"/>
  <c r="Z958" i="9"/>
  <c r="AD958" i="9" s="1"/>
  <c r="S1094" i="9"/>
  <c r="Q959" i="9"/>
  <c r="R959" i="9" s="1"/>
  <c r="S959" i="9" s="1"/>
  <c r="W958" i="9"/>
  <c r="V959" i="9" s="1"/>
  <c r="AA958" i="9"/>
  <c r="H188" i="9"/>
  <c r="I187" i="9"/>
  <c r="AE417" i="9"/>
  <c r="AC1764" i="9"/>
  <c r="AC150" i="9"/>
  <c r="Q287" i="9"/>
  <c r="AA286" i="9"/>
  <c r="W286" i="9"/>
  <c r="V287" i="9" s="1"/>
  <c r="Z286" i="9"/>
  <c r="Y286" i="9"/>
  <c r="AD150" i="9"/>
  <c r="S1765" i="9"/>
  <c r="AB1765" i="9"/>
  <c r="T553" i="9"/>
  <c r="Y553" i="9" s="1"/>
  <c r="T418" i="9"/>
  <c r="AA418" i="9" s="1"/>
  <c r="AE552" i="9"/>
  <c r="AB151" i="9"/>
  <c r="T151" i="9"/>
  <c r="W1900" i="9"/>
  <c r="V1901" i="9" s="1"/>
  <c r="Y1900" i="9"/>
  <c r="AA1900" i="9"/>
  <c r="Q1901" i="9"/>
  <c r="R1901" i="9" s="1"/>
  <c r="AB1901" i="9" s="1"/>
  <c r="S1497" i="9"/>
  <c r="Z1900" i="9"/>
  <c r="S821" i="9"/>
  <c r="Q688" i="9"/>
  <c r="R688" i="9" s="1"/>
  <c r="AB688" i="9" s="1"/>
  <c r="AA687" i="9"/>
  <c r="W687" i="9"/>
  <c r="V688" i="9" s="1"/>
  <c r="Y687" i="9"/>
  <c r="AD687" i="9" s="1"/>
  <c r="H995" i="9"/>
  <c r="I994" i="9"/>
  <c r="AC20" i="9"/>
  <c r="AD20" i="9"/>
  <c r="R21" i="9"/>
  <c r="AB21" i="9" s="1"/>
  <c r="AC1496" i="9"/>
  <c r="AD1496" i="9"/>
  <c r="AE820" i="9"/>
  <c r="I321" i="9"/>
  <c r="H322" i="9"/>
  <c r="I1264" i="9"/>
  <c r="H1265" i="9"/>
  <c r="T1631" i="9"/>
  <c r="I1800" i="9"/>
  <c r="H1801" i="9"/>
  <c r="I1667" i="9"/>
  <c r="H1668" i="9"/>
  <c r="H1398" i="9"/>
  <c r="I1397" i="9"/>
  <c r="T1095" i="6"/>
  <c r="W1095" i="6" s="1"/>
  <c r="V1096" i="6" s="1"/>
  <c r="AE1094" i="6"/>
  <c r="S553" i="6"/>
  <c r="AA151" i="6"/>
  <c r="W151" i="6"/>
  <c r="V152" i="6" s="1"/>
  <c r="Q152" i="6"/>
  <c r="Y151" i="6"/>
  <c r="Z151" i="6"/>
  <c r="W418" i="6"/>
  <c r="V419" i="6" s="1"/>
  <c r="Q419" i="6"/>
  <c r="R419" i="6" s="1"/>
  <c r="AB419" i="6" s="1"/>
  <c r="AA418" i="6"/>
  <c r="Z418" i="6"/>
  <c r="AD418" i="6" s="1"/>
  <c r="AE1360" i="6"/>
  <c r="T959" i="6"/>
  <c r="AC687" i="6"/>
  <c r="I1264" i="6"/>
  <c r="H1265" i="6"/>
  <c r="AD552" i="6"/>
  <c r="AC552" i="6"/>
  <c r="AC958" i="6"/>
  <c r="AE958" i="6" s="1"/>
  <c r="H1532" i="6"/>
  <c r="I1531" i="6"/>
  <c r="AB959" i="6"/>
  <c r="AA1899" i="6"/>
  <c r="W1899" i="6"/>
  <c r="V1900" i="6" s="1"/>
  <c r="Q1900" i="6"/>
  <c r="R1900" i="6" s="1"/>
  <c r="AB1900" i="6" s="1"/>
  <c r="T285" i="6"/>
  <c r="Z285" i="6" s="1"/>
  <c r="T1361" i="6"/>
  <c r="AA1361" i="6" s="1"/>
  <c r="AD687" i="6"/>
  <c r="Y1899" i="6"/>
  <c r="Q21" i="6"/>
  <c r="R21" i="6" s="1"/>
  <c r="AB21" i="6" s="1"/>
  <c r="Y20" i="6"/>
  <c r="AD20" i="6" s="1"/>
  <c r="AA20" i="6"/>
  <c r="W20" i="6"/>
  <c r="V21" i="6" s="1"/>
  <c r="Z1899" i="6"/>
  <c r="T1228" i="6"/>
  <c r="I453" i="6"/>
  <c r="H454" i="6"/>
  <c r="H590" i="6"/>
  <c r="I589" i="6"/>
  <c r="AE1495" i="6"/>
  <c r="S1496" i="6"/>
  <c r="AE284" i="6"/>
  <c r="H56" i="6"/>
  <c r="I55" i="6"/>
  <c r="S1632" i="6"/>
  <c r="Z822" i="6"/>
  <c r="Y822" i="6"/>
  <c r="Q823" i="6"/>
  <c r="W822" i="6"/>
  <c r="V823" i="6" s="1"/>
  <c r="AA822" i="6"/>
  <c r="S688" i="6"/>
  <c r="R1765" i="6"/>
  <c r="AB1765" i="6" s="1"/>
  <c r="AE1631" i="6"/>
  <c r="H1130" i="6"/>
  <c r="I1129" i="6"/>
  <c r="AC1764" i="6"/>
  <c r="AD1764" i="6"/>
  <c r="AD1765" i="3"/>
  <c r="T1094" i="3"/>
  <c r="Z1094" i="3" s="1"/>
  <c r="AE958" i="3"/>
  <c r="T1496" i="3"/>
  <c r="W1496" i="3" s="1"/>
  <c r="V1497" i="3" s="1"/>
  <c r="AD1630" i="3"/>
  <c r="AC1630" i="3"/>
  <c r="S1766" i="3"/>
  <c r="T1766" i="3" s="1"/>
  <c r="S1230" i="3"/>
  <c r="AD1229" i="3"/>
  <c r="AC1229" i="3"/>
  <c r="T419" i="3"/>
  <c r="Y419" i="3" s="1"/>
  <c r="AC1765" i="3"/>
  <c r="AE283" i="3"/>
  <c r="AA150" i="3"/>
  <c r="Q151" i="3"/>
  <c r="R151" i="3" s="1"/>
  <c r="AB151" i="3" s="1"/>
  <c r="W150" i="3"/>
  <c r="V151" i="3" s="1"/>
  <c r="Z150" i="3"/>
  <c r="Y150" i="3"/>
  <c r="I1667" i="3"/>
  <c r="H1668" i="3"/>
  <c r="AC1900" i="3"/>
  <c r="AE418" i="3"/>
  <c r="AC552" i="3"/>
  <c r="AE19" i="3"/>
  <c r="AB1631" i="3"/>
  <c r="T1631" i="3"/>
  <c r="AD820" i="3"/>
  <c r="AC820" i="3"/>
  <c r="R821" i="3"/>
  <c r="AC1361" i="3"/>
  <c r="AD1361" i="3"/>
  <c r="T20" i="3"/>
  <c r="R553" i="3"/>
  <c r="AB553" i="3" s="1"/>
  <c r="S1362" i="3"/>
  <c r="Q285" i="3"/>
  <c r="R285" i="3" s="1"/>
  <c r="AB285" i="3" s="1"/>
  <c r="W284" i="3"/>
  <c r="V285" i="3" s="1"/>
  <c r="Y284" i="3"/>
  <c r="Z284" i="3"/>
  <c r="AA284" i="3"/>
  <c r="I186" i="3"/>
  <c r="H187" i="3"/>
  <c r="AC688" i="3"/>
  <c r="AD688" i="3"/>
  <c r="S1901" i="3"/>
  <c r="I1265" i="3"/>
  <c r="H1266" i="3"/>
  <c r="R689" i="3"/>
  <c r="AB689" i="3" s="1"/>
  <c r="H454" i="3"/>
  <c r="I453" i="3"/>
  <c r="I321" i="3"/>
  <c r="H322" i="3"/>
  <c r="H1399" i="3"/>
  <c r="I1398" i="3"/>
  <c r="T418" i="13"/>
  <c r="Y418" i="13" s="1"/>
  <c r="AC417" i="13"/>
  <c r="AD417" i="13"/>
  <c r="AB418" i="13"/>
  <c r="R286" i="13"/>
  <c r="AB286" i="13" s="1"/>
  <c r="AC285" i="13"/>
  <c r="AD285" i="13"/>
  <c r="AD150" i="13"/>
  <c r="S151" i="13"/>
  <c r="AC150" i="13"/>
  <c r="S20" i="13"/>
  <c r="AD19" i="13"/>
  <c r="AC19" i="13"/>
  <c r="H56" i="13"/>
  <c r="I55" i="13"/>
  <c r="O55" i="13" s="1"/>
  <c r="I186" i="13"/>
  <c r="O186" i="13" s="1"/>
  <c r="H187" i="13"/>
  <c r="I320" i="13"/>
  <c r="O320" i="13" s="1"/>
  <c r="H321" i="13"/>
  <c r="H454" i="13"/>
  <c r="I453" i="13"/>
  <c r="O453" i="13" s="1"/>
  <c r="H1534" i="11"/>
  <c r="I1533" i="11"/>
  <c r="H1668" i="11"/>
  <c r="I1667" i="11"/>
  <c r="I56" i="3"/>
  <c r="H57" i="3"/>
  <c r="H56" i="11"/>
  <c r="I55" i="11"/>
  <c r="I186" i="11"/>
  <c r="H187" i="11"/>
  <c r="H1533" i="3"/>
  <c r="I1532" i="3"/>
  <c r="I1936" i="9"/>
  <c r="H1937" i="9"/>
  <c r="H454" i="11"/>
  <c r="I453" i="11"/>
  <c r="I997" i="6"/>
  <c r="H998" i="6"/>
  <c r="H1802" i="3"/>
  <c r="I1801" i="3"/>
  <c r="H456" i="9"/>
  <c r="I455" i="9"/>
  <c r="I723" i="9"/>
  <c r="H724" i="9"/>
  <c r="I1131" i="9"/>
  <c r="H1132" i="9"/>
  <c r="I725" i="6"/>
  <c r="H726" i="6"/>
  <c r="I859" i="3"/>
  <c r="H860" i="3"/>
  <c r="I1129" i="3"/>
  <c r="H1130" i="3"/>
  <c r="H1937" i="6"/>
  <c r="I1936" i="6"/>
  <c r="I1668" i="6"/>
  <c r="H1669" i="6"/>
  <c r="H1801" i="6"/>
  <c r="I1800" i="6"/>
  <c r="I186" i="6"/>
  <c r="H187" i="6"/>
  <c r="I590" i="3"/>
  <c r="H591" i="3"/>
  <c r="I857" i="6"/>
  <c r="H858" i="6"/>
  <c r="I1801" i="11"/>
  <c r="H1802" i="11"/>
  <c r="I1399" i="6"/>
  <c r="H1400" i="6"/>
  <c r="H57" i="9"/>
  <c r="I56" i="9"/>
  <c r="I724" i="3"/>
  <c r="H725" i="3"/>
  <c r="I995" i="3"/>
  <c r="H996" i="3"/>
  <c r="I322" i="6"/>
  <c r="H323" i="6"/>
  <c r="I726" i="11"/>
  <c r="H727" i="11"/>
  <c r="I589" i="9"/>
  <c r="H590" i="9"/>
  <c r="I860" i="9"/>
  <c r="H861" i="9"/>
  <c r="I1935" i="3"/>
  <c r="H1936" i="3"/>
  <c r="I1532" i="9"/>
  <c r="H1533" i="9"/>
  <c r="O1800" i="11" l="1"/>
  <c r="O1397" i="11"/>
  <c r="O1264" i="11"/>
  <c r="O1935" i="11"/>
  <c r="O1129" i="11"/>
  <c r="O856" i="11"/>
  <c r="O588" i="11"/>
  <c r="O320" i="11"/>
  <c r="O186" i="11"/>
  <c r="O55" i="11"/>
  <c r="O453" i="11"/>
  <c r="O1666" i="11"/>
  <c r="O723" i="11"/>
  <c r="O994" i="11"/>
  <c r="O1531" i="11"/>
  <c r="O1801" i="9"/>
  <c r="O1667" i="9"/>
  <c r="O1265" i="9"/>
  <c r="O857" i="9"/>
  <c r="O1398" i="9"/>
  <c r="O995" i="9"/>
  <c r="O589" i="9"/>
  <c r="O454" i="9"/>
  <c r="O1936" i="9"/>
  <c r="O1532" i="9"/>
  <c r="O321" i="9"/>
  <c r="O187" i="9"/>
  <c r="O56" i="9"/>
  <c r="O724" i="9"/>
  <c r="O1130" i="9"/>
  <c r="O1800" i="6"/>
  <c r="O1935" i="6"/>
  <c r="O1129" i="6"/>
  <c r="O994" i="6"/>
  <c r="O856" i="6"/>
  <c r="O723" i="6"/>
  <c r="O588" i="6"/>
  <c r="O1264" i="6"/>
  <c r="O1666" i="6"/>
  <c r="O1531" i="6"/>
  <c r="O453" i="6"/>
  <c r="O1397" i="6"/>
  <c r="O55" i="6"/>
  <c r="O186" i="6"/>
  <c r="O320" i="6"/>
  <c r="O1667" i="3"/>
  <c r="O1801" i="3"/>
  <c r="O1532" i="3"/>
  <c r="O1130" i="3"/>
  <c r="O1398" i="3"/>
  <c r="O1936" i="3"/>
  <c r="O1265" i="3"/>
  <c r="O454" i="3"/>
  <c r="O321" i="3"/>
  <c r="O724" i="3"/>
  <c r="O857" i="3"/>
  <c r="O995" i="3"/>
  <c r="O589" i="3"/>
  <c r="O187" i="3"/>
  <c r="O56" i="3"/>
  <c r="Y959" i="3"/>
  <c r="W959" i="3"/>
  <c r="V960" i="3" s="1"/>
  <c r="Q960" i="3"/>
  <c r="R960" i="3" s="1"/>
  <c r="AB960" i="3" s="1"/>
  <c r="Z959" i="3"/>
  <c r="AE19" i="11"/>
  <c r="Q1231" i="11"/>
  <c r="R1231" i="11" s="1"/>
  <c r="AB1231" i="11" s="1"/>
  <c r="W1230" i="11"/>
  <c r="V1231" i="11" s="1"/>
  <c r="Y1230" i="11"/>
  <c r="Z1230" i="11"/>
  <c r="AA1230" i="11"/>
  <c r="AE1765" i="11"/>
  <c r="W1900" i="11"/>
  <c r="V1901" i="11" s="1"/>
  <c r="Z1900" i="11"/>
  <c r="Y1900" i="11"/>
  <c r="Q1901" i="11"/>
  <c r="R1901" i="11" s="1"/>
  <c r="AB1901" i="11" s="1"/>
  <c r="Y1095" i="11"/>
  <c r="AA1095" i="11"/>
  <c r="Z1095" i="11"/>
  <c r="AE1630" i="11"/>
  <c r="Y20" i="11"/>
  <c r="AA20" i="11"/>
  <c r="W20" i="11"/>
  <c r="V21" i="11" s="1"/>
  <c r="Q21" i="11"/>
  <c r="Z20" i="11"/>
  <c r="Q1096" i="11"/>
  <c r="R1096" i="11" s="1"/>
  <c r="AB1096" i="11" s="1"/>
  <c r="Q1496" i="11"/>
  <c r="R1496" i="11" s="1"/>
  <c r="AB1496" i="11" s="1"/>
  <c r="AE1094" i="11"/>
  <c r="Z1495" i="11"/>
  <c r="AA1495" i="11"/>
  <c r="Y1495" i="11"/>
  <c r="Z284" i="11"/>
  <c r="AC820" i="11"/>
  <c r="AE820" i="11" s="1"/>
  <c r="Y284" i="11"/>
  <c r="W284" i="11"/>
  <c r="V285" i="11" s="1"/>
  <c r="Q285" i="11"/>
  <c r="R285" i="11" s="1"/>
  <c r="AB285" i="11" s="1"/>
  <c r="T554" i="11"/>
  <c r="Q555" i="11" s="1"/>
  <c r="T1766" i="11"/>
  <c r="Q1632" i="11"/>
  <c r="AA1631" i="11"/>
  <c r="W1631" i="11"/>
  <c r="V1632" i="11" s="1"/>
  <c r="Y1631" i="11"/>
  <c r="Z1631" i="11"/>
  <c r="AC152" i="11"/>
  <c r="AD152" i="11"/>
  <c r="R153" i="11"/>
  <c r="AB153" i="11" s="1"/>
  <c r="AE553" i="11"/>
  <c r="I857" i="11"/>
  <c r="H858" i="11"/>
  <c r="T419" i="11"/>
  <c r="Z419" i="11" s="1"/>
  <c r="S689" i="11"/>
  <c r="H592" i="11"/>
  <c r="I591" i="11"/>
  <c r="I1265" i="11"/>
  <c r="H1266" i="11"/>
  <c r="I1398" i="11"/>
  <c r="H1399" i="11"/>
  <c r="I323" i="11"/>
  <c r="H324" i="11"/>
  <c r="I995" i="11"/>
  <c r="H996" i="11"/>
  <c r="R1363" i="11"/>
  <c r="AB1363" i="11" s="1"/>
  <c r="AC1362" i="11"/>
  <c r="AD1362" i="11"/>
  <c r="H1938" i="11"/>
  <c r="I1937" i="11"/>
  <c r="R961" i="11"/>
  <c r="AB961" i="11" s="1"/>
  <c r="I1130" i="11"/>
  <c r="H1131" i="11"/>
  <c r="AE688" i="11"/>
  <c r="AC960" i="11"/>
  <c r="AD960" i="11"/>
  <c r="S821" i="11"/>
  <c r="Q1362" i="9"/>
  <c r="R1362" i="9" s="1"/>
  <c r="AB1362" i="9" s="1"/>
  <c r="AA1361" i="9"/>
  <c r="W1361" i="9"/>
  <c r="V1362" i="9" s="1"/>
  <c r="Z1361" i="9"/>
  <c r="AD1361" i="9" s="1"/>
  <c r="AD1228" i="9"/>
  <c r="AC1228" i="9"/>
  <c r="AE1093" i="9"/>
  <c r="AC958" i="9"/>
  <c r="AE958" i="9" s="1"/>
  <c r="T1094" i="9"/>
  <c r="Q1095" i="9" s="1"/>
  <c r="AE1764" i="9"/>
  <c r="W418" i="9"/>
  <c r="V419" i="9" s="1"/>
  <c r="I188" i="9"/>
  <c r="H189" i="9"/>
  <c r="AE150" i="9"/>
  <c r="AC286" i="9"/>
  <c r="AD286" i="9"/>
  <c r="Z418" i="9"/>
  <c r="R287" i="9"/>
  <c r="S287" i="9" s="1"/>
  <c r="Q419" i="9"/>
  <c r="R419" i="9" s="1"/>
  <c r="AB419" i="9" s="1"/>
  <c r="Y418" i="9"/>
  <c r="Q554" i="9"/>
  <c r="R554" i="9" s="1"/>
  <c r="AB554" i="9" s="1"/>
  <c r="T1765" i="9"/>
  <c r="AA553" i="9"/>
  <c r="W553" i="9"/>
  <c r="V554" i="9" s="1"/>
  <c r="Z553" i="9"/>
  <c r="AD553" i="9" s="1"/>
  <c r="AA151" i="9"/>
  <c r="Z151" i="9"/>
  <c r="Q152" i="9"/>
  <c r="Y151" i="9"/>
  <c r="W151" i="9"/>
  <c r="V152" i="9" s="1"/>
  <c r="AC687" i="9"/>
  <c r="AE687" i="9" s="1"/>
  <c r="AC1900" i="9"/>
  <c r="T959" i="9"/>
  <c r="Y959" i="9" s="1"/>
  <c r="T1497" i="9"/>
  <c r="W1497" i="9" s="1"/>
  <c r="V1498" i="9" s="1"/>
  <c r="AB959" i="9"/>
  <c r="AD1900" i="9"/>
  <c r="S21" i="9"/>
  <c r="S688" i="9"/>
  <c r="T821" i="9"/>
  <c r="AA821" i="9" s="1"/>
  <c r="S1229" i="9"/>
  <c r="I995" i="9"/>
  <c r="H996" i="9"/>
  <c r="AE20" i="9"/>
  <c r="S1901" i="9"/>
  <c r="AE1496" i="9"/>
  <c r="I1265" i="9"/>
  <c r="H1266" i="9"/>
  <c r="H323" i="9"/>
  <c r="I322" i="9"/>
  <c r="H1669" i="9"/>
  <c r="I1668" i="9"/>
  <c r="I1801" i="9"/>
  <c r="H1802" i="9"/>
  <c r="I1398" i="9"/>
  <c r="H1399" i="9"/>
  <c r="Y1631" i="9"/>
  <c r="Q1632" i="9"/>
  <c r="AA1631" i="9"/>
  <c r="Z1631" i="9"/>
  <c r="W1631" i="9"/>
  <c r="V1632" i="9" s="1"/>
  <c r="Y1095" i="6"/>
  <c r="Q1096" i="6"/>
  <c r="R1096" i="6" s="1"/>
  <c r="AB1096" i="6" s="1"/>
  <c r="Z1095" i="6"/>
  <c r="AA1095" i="6"/>
  <c r="T553" i="6"/>
  <c r="Z553" i="6" s="1"/>
  <c r="AC418" i="6"/>
  <c r="AE418" i="6" s="1"/>
  <c r="AD151" i="6"/>
  <c r="AC151" i="6"/>
  <c r="R152" i="6"/>
  <c r="AB152" i="6" s="1"/>
  <c r="AA959" i="6"/>
  <c r="W959" i="6"/>
  <c r="V960" i="6" s="1"/>
  <c r="Y959" i="6"/>
  <c r="Z959" i="6"/>
  <c r="Q960" i="6"/>
  <c r="R960" i="6" s="1"/>
  <c r="S960" i="6" s="1"/>
  <c r="AE552" i="6"/>
  <c r="I1265" i="6"/>
  <c r="H1266" i="6"/>
  <c r="H1533" i="6"/>
  <c r="I1532" i="6"/>
  <c r="AE687" i="6"/>
  <c r="AC1899" i="6"/>
  <c r="W285" i="6"/>
  <c r="V286" i="6" s="1"/>
  <c r="Y285" i="6"/>
  <c r="AD285" i="6" s="1"/>
  <c r="AC20" i="6"/>
  <c r="AD1899" i="6"/>
  <c r="AA285" i="6"/>
  <c r="Q286" i="6"/>
  <c r="R286" i="6" s="1"/>
  <c r="S286" i="6" s="1"/>
  <c r="W1361" i="6"/>
  <c r="V1362" i="6" s="1"/>
  <c r="Q1362" i="6"/>
  <c r="R1362" i="6" s="1"/>
  <c r="AB1362" i="6" s="1"/>
  <c r="Z1361" i="6"/>
  <c r="Y1361" i="6"/>
  <c r="S21" i="6"/>
  <c r="Q1229" i="6"/>
  <c r="Y1228" i="6"/>
  <c r="W1228" i="6"/>
  <c r="V1229" i="6" s="1"/>
  <c r="AA1228" i="6"/>
  <c r="Z1228" i="6"/>
  <c r="T1496" i="6"/>
  <c r="I590" i="6"/>
  <c r="H591" i="6"/>
  <c r="I454" i="6"/>
  <c r="H455" i="6"/>
  <c r="H57" i="6"/>
  <c r="I56" i="6"/>
  <c r="S1765" i="6"/>
  <c r="S419" i="6"/>
  <c r="T1632" i="6"/>
  <c r="S1900" i="6"/>
  <c r="R823" i="6"/>
  <c r="AB823" i="6" s="1"/>
  <c r="AD822" i="6"/>
  <c r="AC822" i="6"/>
  <c r="AE1764" i="6"/>
  <c r="T688" i="6"/>
  <c r="I1130" i="6"/>
  <c r="H1131" i="6"/>
  <c r="AE1765" i="3"/>
  <c r="Y1094" i="3"/>
  <c r="AD1094" i="3" s="1"/>
  <c r="AA1094" i="3"/>
  <c r="Q1095" i="3"/>
  <c r="R1095" i="3" s="1"/>
  <c r="S1095" i="3" s="1"/>
  <c r="Z1496" i="3"/>
  <c r="W1094" i="3"/>
  <c r="V1095" i="3" s="1"/>
  <c r="AA1496" i="3"/>
  <c r="Y1496" i="3"/>
  <c r="Q1497" i="3"/>
  <c r="R1497" i="3" s="1"/>
  <c r="S151" i="3"/>
  <c r="AE1630" i="3"/>
  <c r="W419" i="3"/>
  <c r="V420" i="3" s="1"/>
  <c r="AE1229" i="3"/>
  <c r="Q420" i="3"/>
  <c r="R420" i="3" s="1"/>
  <c r="AB420" i="3" s="1"/>
  <c r="T1230" i="3"/>
  <c r="AA419" i="3"/>
  <c r="Z419" i="3"/>
  <c r="AD150" i="3"/>
  <c r="AC150" i="3"/>
  <c r="I1668" i="3"/>
  <c r="H1669" i="3"/>
  <c r="AE1900" i="3"/>
  <c r="AE552" i="3"/>
  <c r="Q1632" i="3"/>
  <c r="Y1631" i="3"/>
  <c r="Z1631" i="3"/>
  <c r="AA1631" i="3"/>
  <c r="W1631" i="3"/>
  <c r="V1632" i="3" s="1"/>
  <c r="AE820" i="3"/>
  <c r="AB821" i="3"/>
  <c r="S821" i="3"/>
  <c r="T1362" i="3"/>
  <c r="Z1362" i="3" s="1"/>
  <c r="S553" i="3"/>
  <c r="AA20" i="3"/>
  <c r="Q21" i="3"/>
  <c r="Z20" i="3"/>
  <c r="W20" i="3"/>
  <c r="V21" i="3" s="1"/>
  <c r="Y20" i="3"/>
  <c r="AE1361" i="3"/>
  <c r="S285" i="3"/>
  <c r="AC284" i="3"/>
  <c r="AD284" i="3"/>
  <c r="S689" i="3"/>
  <c r="T1901" i="3"/>
  <c r="Y1901" i="3" s="1"/>
  <c r="I187" i="3"/>
  <c r="H188" i="3"/>
  <c r="W1766" i="3"/>
  <c r="V1767" i="3" s="1"/>
  <c r="Y1766" i="3"/>
  <c r="Z1766" i="3"/>
  <c r="AA1766" i="3"/>
  <c r="Q1767" i="3"/>
  <c r="I322" i="3"/>
  <c r="H323" i="3"/>
  <c r="I1266" i="3"/>
  <c r="H1267" i="3"/>
  <c r="AE688" i="3"/>
  <c r="H1400" i="3"/>
  <c r="I1399" i="3"/>
  <c r="I454" i="3"/>
  <c r="H455" i="3"/>
  <c r="Q419" i="13"/>
  <c r="R419" i="13" s="1"/>
  <c r="AB419" i="13" s="1"/>
  <c r="Z418" i="13"/>
  <c r="AD418" i="13" s="1"/>
  <c r="W418" i="13"/>
  <c r="V419" i="13" s="1"/>
  <c r="AA418" i="13"/>
  <c r="AE417" i="13"/>
  <c r="S286" i="13"/>
  <c r="AE285" i="13"/>
  <c r="AE150" i="13"/>
  <c r="T151" i="13"/>
  <c r="AA151" i="13" s="1"/>
  <c r="T20" i="13"/>
  <c r="Q21" i="13" s="1"/>
  <c r="R21" i="13" s="1"/>
  <c r="AB21" i="13" s="1"/>
  <c r="AE19" i="13"/>
  <c r="H57" i="13"/>
  <c r="I56" i="13"/>
  <c r="O56" i="13" s="1"/>
  <c r="I321" i="13"/>
  <c r="O321" i="13" s="1"/>
  <c r="H322" i="13"/>
  <c r="H188" i="13"/>
  <c r="I187" i="13"/>
  <c r="O187" i="13" s="1"/>
  <c r="I454" i="13"/>
  <c r="O454" i="13" s="1"/>
  <c r="H455" i="13"/>
  <c r="I725" i="3"/>
  <c r="H726" i="3"/>
  <c r="I1801" i="6"/>
  <c r="H1802" i="6"/>
  <c r="I187" i="11"/>
  <c r="H188" i="11"/>
  <c r="H1534" i="9"/>
  <c r="I1533" i="9"/>
  <c r="I590" i="9"/>
  <c r="H591" i="9"/>
  <c r="I1669" i="6"/>
  <c r="H1670" i="6"/>
  <c r="I860" i="3"/>
  <c r="H861" i="3"/>
  <c r="H1133" i="9"/>
  <c r="I1132" i="9"/>
  <c r="H1938" i="9"/>
  <c r="I1937" i="9"/>
  <c r="I57" i="9"/>
  <c r="H58" i="9"/>
  <c r="I858" i="6"/>
  <c r="H859" i="6"/>
  <c r="H725" i="9"/>
  <c r="I724" i="9"/>
  <c r="I998" i="6"/>
  <c r="H999" i="6"/>
  <c r="I1936" i="3"/>
  <c r="H1937" i="3"/>
  <c r="I727" i="11"/>
  <c r="H728" i="11"/>
  <c r="H57" i="11"/>
  <c r="I56" i="11"/>
  <c r="I1400" i="6"/>
  <c r="H1401" i="6"/>
  <c r="I1802" i="11"/>
  <c r="H1803" i="11"/>
  <c r="I591" i="3"/>
  <c r="H592" i="3"/>
  <c r="I456" i="9"/>
  <c r="H457" i="9"/>
  <c r="I1533" i="3"/>
  <c r="H1534" i="3"/>
  <c r="H1669" i="11"/>
  <c r="I1668" i="11"/>
  <c r="H862" i="9"/>
  <c r="I861" i="9"/>
  <c r="I996" i="3"/>
  <c r="H997" i="3"/>
  <c r="I1802" i="3"/>
  <c r="H1803" i="3"/>
  <c r="I57" i="3"/>
  <c r="H58" i="3"/>
  <c r="I1534" i="11"/>
  <c r="H1535" i="11"/>
  <c r="I323" i="6"/>
  <c r="H324" i="6"/>
  <c r="H1938" i="6"/>
  <c r="I1937" i="6"/>
  <c r="I454" i="11"/>
  <c r="H455" i="11"/>
  <c r="H188" i="6"/>
  <c r="I187" i="6"/>
  <c r="H1131" i="3"/>
  <c r="I1130" i="3"/>
  <c r="I726" i="6"/>
  <c r="H727" i="6"/>
  <c r="O1265" i="11" l="1"/>
  <c r="O1667" i="11"/>
  <c r="O1532" i="11"/>
  <c r="O1398" i="11"/>
  <c r="O995" i="11"/>
  <c r="O857" i="11"/>
  <c r="O454" i="11"/>
  <c r="O1801" i="11"/>
  <c r="O1936" i="11"/>
  <c r="O1130" i="11"/>
  <c r="O724" i="11"/>
  <c r="O321" i="11"/>
  <c r="O589" i="11"/>
  <c r="O187" i="11"/>
  <c r="O56" i="11"/>
  <c r="O1802" i="9"/>
  <c r="O858" i="9"/>
  <c r="O725" i="9"/>
  <c r="O1937" i="9"/>
  <c r="O1131" i="9"/>
  <c r="O996" i="9"/>
  <c r="O1399" i="9"/>
  <c r="O455" i="9"/>
  <c r="O1533" i="9"/>
  <c r="O322" i="9"/>
  <c r="O1668" i="9"/>
  <c r="O1266" i="9"/>
  <c r="O188" i="9"/>
  <c r="O590" i="9"/>
  <c r="O57" i="9"/>
  <c r="O1801" i="6"/>
  <c r="O1532" i="6"/>
  <c r="O1265" i="6"/>
  <c r="O1130" i="6"/>
  <c r="O1936" i="6"/>
  <c r="O724" i="6"/>
  <c r="O1398" i="6"/>
  <c r="O857" i="6"/>
  <c r="O1667" i="6"/>
  <c r="O454" i="6"/>
  <c r="O321" i="6"/>
  <c r="O187" i="6"/>
  <c r="O56" i="6"/>
  <c r="O995" i="6"/>
  <c r="O589" i="6"/>
  <c r="O1937" i="3"/>
  <c r="O1802" i="3"/>
  <c r="O1668" i="3"/>
  <c r="O1533" i="3"/>
  <c r="O1399" i="3"/>
  <c r="O1266" i="3"/>
  <c r="O996" i="3"/>
  <c r="O858" i="3"/>
  <c r="O725" i="3"/>
  <c r="O1131" i="3"/>
  <c r="O455" i="3"/>
  <c r="O322" i="3"/>
  <c r="O590" i="3"/>
  <c r="O188" i="3"/>
  <c r="O57" i="3"/>
  <c r="AD959" i="3"/>
  <c r="AC959" i="3"/>
  <c r="AD1230" i="11"/>
  <c r="AC1230" i="11"/>
  <c r="S1231" i="11"/>
  <c r="AD1900" i="11"/>
  <c r="S1901" i="11"/>
  <c r="AC1900" i="11"/>
  <c r="AD1095" i="11"/>
  <c r="AC1095" i="11"/>
  <c r="S1496" i="11"/>
  <c r="AD20" i="11"/>
  <c r="AD1495" i="11"/>
  <c r="R21" i="11"/>
  <c r="S21" i="11" s="1"/>
  <c r="AC20" i="11"/>
  <c r="AC1495" i="11"/>
  <c r="AD284" i="11"/>
  <c r="S1096" i="11"/>
  <c r="S285" i="11"/>
  <c r="AC284" i="11"/>
  <c r="W554" i="11"/>
  <c r="V555" i="11" s="1"/>
  <c r="Y554" i="11"/>
  <c r="AA554" i="11"/>
  <c r="Z554" i="11"/>
  <c r="W1766" i="11"/>
  <c r="V1767" i="11" s="1"/>
  <c r="Z1766" i="11"/>
  <c r="Q1767" i="11"/>
  <c r="R1767" i="11" s="1"/>
  <c r="AB1767" i="11" s="1"/>
  <c r="Y1766" i="11"/>
  <c r="AA1766" i="11"/>
  <c r="S153" i="11"/>
  <c r="Q420" i="11"/>
  <c r="R420" i="11" s="1"/>
  <c r="AB420" i="11" s="1"/>
  <c r="T689" i="11"/>
  <c r="Y689" i="11" s="1"/>
  <c r="AC1631" i="11"/>
  <c r="AD1631" i="11"/>
  <c r="R1632" i="11"/>
  <c r="AB1632" i="11" s="1"/>
  <c r="Y419" i="11"/>
  <c r="AD419" i="11" s="1"/>
  <c r="AA419" i="11"/>
  <c r="S961" i="11"/>
  <c r="W419" i="11"/>
  <c r="V420" i="11" s="1"/>
  <c r="AE152" i="11"/>
  <c r="H859" i="11"/>
  <c r="I858" i="11"/>
  <c r="H1400" i="11"/>
  <c r="I1399" i="11"/>
  <c r="R555" i="11"/>
  <c r="AB555" i="11" s="1"/>
  <c r="H1267" i="11"/>
  <c r="I1266" i="11"/>
  <c r="I592" i="11"/>
  <c r="H593" i="11"/>
  <c r="AE1362" i="11"/>
  <c r="AE960" i="11"/>
  <c r="H325" i="11"/>
  <c r="I324" i="11"/>
  <c r="I1131" i="11"/>
  <c r="H1132" i="11"/>
  <c r="I1938" i="11"/>
  <c r="H1939" i="11"/>
  <c r="T821" i="11"/>
  <c r="S1363" i="11"/>
  <c r="H997" i="11"/>
  <c r="I996" i="11"/>
  <c r="S1362" i="9"/>
  <c r="AC1361" i="9"/>
  <c r="AE1228" i="9"/>
  <c r="AA1094" i="9"/>
  <c r="Z1094" i="9"/>
  <c r="R1095" i="9"/>
  <c r="AB1095" i="9" s="1"/>
  <c r="W1094" i="9"/>
  <c r="V1095" i="9" s="1"/>
  <c r="Y1094" i="9"/>
  <c r="H190" i="9"/>
  <c r="I189" i="9"/>
  <c r="AD418" i="9"/>
  <c r="AC418" i="9"/>
  <c r="AB287" i="9"/>
  <c r="T287" i="9"/>
  <c r="AE286" i="9"/>
  <c r="Q822" i="9"/>
  <c r="R822" i="9" s="1"/>
  <c r="AB822" i="9" s="1"/>
  <c r="AE1900" i="9"/>
  <c r="S554" i="9"/>
  <c r="AA1765" i="9"/>
  <c r="Y1765" i="9"/>
  <c r="Q1766" i="9"/>
  <c r="Z1765" i="9"/>
  <c r="W1765" i="9"/>
  <c r="V1766" i="9" s="1"/>
  <c r="Y1497" i="9"/>
  <c r="AC553" i="9"/>
  <c r="Z821" i="9"/>
  <c r="AA1497" i="9"/>
  <c r="Q1498" i="9"/>
  <c r="R1498" i="9" s="1"/>
  <c r="AB1498" i="9" s="1"/>
  <c r="Z1497" i="9"/>
  <c r="T688" i="9"/>
  <c r="AA688" i="9" s="1"/>
  <c r="Z959" i="9"/>
  <c r="AD959" i="9" s="1"/>
  <c r="AD151" i="9"/>
  <c r="AC151" i="9"/>
  <c r="W959" i="9"/>
  <c r="V960" i="9" s="1"/>
  <c r="R152" i="9"/>
  <c r="AB152" i="9" s="1"/>
  <c r="Q960" i="9"/>
  <c r="R960" i="9" s="1"/>
  <c r="AB960" i="9" s="1"/>
  <c r="AA959" i="9"/>
  <c r="Y821" i="9"/>
  <c r="W821" i="9"/>
  <c r="V822" i="9" s="1"/>
  <c r="T21" i="9"/>
  <c r="AA21" i="9" s="1"/>
  <c r="S419" i="9"/>
  <c r="H997" i="9"/>
  <c r="I996" i="9"/>
  <c r="T1901" i="9"/>
  <c r="T1229" i="9"/>
  <c r="Y1229" i="9" s="1"/>
  <c r="H1267" i="9"/>
  <c r="I1266" i="9"/>
  <c r="I323" i="9"/>
  <c r="H324" i="9"/>
  <c r="I1802" i="9"/>
  <c r="H1803" i="9"/>
  <c r="AC1631" i="9"/>
  <c r="AD1631" i="9"/>
  <c r="H1400" i="9"/>
  <c r="I1399" i="9"/>
  <c r="H1670" i="9"/>
  <c r="I1669" i="9"/>
  <c r="R1632" i="9"/>
  <c r="AB1632" i="9" s="1"/>
  <c r="AD1095" i="6"/>
  <c r="S1096" i="6"/>
  <c r="AC1095" i="6"/>
  <c r="Y553" i="6"/>
  <c r="AD553" i="6" s="1"/>
  <c r="W553" i="6"/>
  <c r="V554" i="6" s="1"/>
  <c r="Q554" i="6"/>
  <c r="R554" i="6" s="1"/>
  <c r="AB554" i="6" s="1"/>
  <c r="AA553" i="6"/>
  <c r="S152" i="6"/>
  <c r="AE151" i="6"/>
  <c r="AD959" i="6"/>
  <c r="AC959" i="6"/>
  <c r="I1266" i="6"/>
  <c r="H1267" i="6"/>
  <c r="AC285" i="6"/>
  <c r="AE285" i="6" s="1"/>
  <c r="AE1899" i="6"/>
  <c r="H1534" i="6"/>
  <c r="I1533" i="6"/>
  <c r="AE20" i="6"/>
  <c r="AC1361" i="6"/>
  <c r="AD1361" i="6"/>
  <c r="W1496" i="6"/>
  <c r="V1497" i="6" s="1"/>
  <c r="AA1496" i="6"/>
  <c r="S1362" i="6"/>
  <c r="Q1497" i="6"/>
  <c r="R1497" i="6" s="1"/>
  <c r="S1497" i="6" s="1"/>
  <c r="T1765" i="6"/>
  <c r="T21" i="6"/>
  <c r="Y21" i="6" s="1"/>
  <c r="Y1496" i="6"/>
  <c r="R1229" i="6"/>
  <c r="Z1496" i="6"/>
  <c r="AC1228" i="6"/>
  <c r="AD1228" i="6"/>
  <c r="AE822" i="6"/>
  <c r="T419" i="6"/>
  <c r="AA419" i="6" s="1"/>
  <c r="I455" i="6"/>
  <c r="H456" i="6"/>
  <c r="AB960" i="6"/>
  <c r="T960" i="6"/>
  <c r="I591" i="6"/>
  <c r="H592" i="6"/>
  <c r="I57" i="6"/>
  <c r="H58" i="6"/>
  <c r="AA1632" i="6"/>
  <c r="Q1633" i="6"/>
  <c r="W1632" i="6"/>
  <c r="V1633" i="6" s="1"/>
  <c r="Z1632" i="6"/>
  <c r="Y1632" i="6"/>
  <c r="T1900" i="6"/>
  <c r="AB286" i="6"/>
  <c r="T286" i="6"/>
  <c r="S823" i="6"/>
  <c r="W688" i="6"/>
  <c r="V689" i="6" s="1"/>
  <c r="Z688" i="6"/>
  <c r="Q689" i="6"/>
  <c r="AA688" i="6"/>
  <c r="Y688" i="6"/>
  <c r="I1131" i="6"/>
  <c r="H1132" i="6"/>
  <c r="AC1094" i="3"/>
  <c r="AE1094" i="3" s="1"/>
  <c r="AD1496" i="3"/>
  <c r="AC1496" i="3"/>
  <c r="AB1095" i="3"/>
  <c r="T1095" i="3"/>
  <c r="T553" i="3"/>
  <c r="T151" i="3"/>
  <c r="AA151" i="3" s="1"/>
  <c r="S1497" i="3"/>
  <c r="AB1497" i="3"/>
  <c r="AC419" i="3"/>
  <c r="AA1230" i="3"/>
  <c r="Q1231" i="3"/>
  <c r="W1230" i="3"/>
  <c r="V1231" i="3" s="1"/>
  <c r="Z1230" i="3"/>
  <c r="Y1230" i="3"/>
  <c r="AE150" i="3"/>
  <c r="AD419" i="3"/>
  <c r="I1669" i="3"/>
  <c r="H1670" i="3"/>
  <c r="W1362" i="3"/>
  <c r="V1363" i="3" s="1"/>
  <c r="AC1631" i="3"/>
  <c r="AD1631" i="3"/>
  <c r="R1632" i="3"/>
  <c r="AB1632" i="3" s="1"/>
  <c r="AA1362" i="3"/>
  <c r="Y1362" i="3"/>
  <c r="AD1362" i="3" s="1"/>
  <c r="AA1901" i="3"/>
  <c r="T821" i="3"/>
  <c r="Q822" i="3" s="1"/>
  <c r="Q1363" i="3"/>
  <c r="R1363" i="3" s="1"/>
  <c r="AB1363" i="3" s="1"/>
  <c r="T285" i="3"/>
  <c r="W285" i="3" s="1"/>
  <c r="V286" i="3" s="1"/>
  <c r="AC20" i="3"/>
  <c r="AD20" i="3"/>
  <c r="R21" i="3"/>
  <c r="AB21" i="3" s="1"/>
  <c r="T689" i="3"/>
  <c r="Q690" i="3" s="1"/>
  <c r="Z1901" i="3"/>
  <c r="AD1901" i="3" s="1"/>
  <c r="Q1902" i="3"/>
  <c r="R1902" i="3" s="1"/>
  <c r="AB1902" i="3" s="1"/>
  <c r="W1901" i="3"/>
  <c r="V1902" i="3" s="1"/>
  <c r="AE284" i="3"/>
  <c r="I188" i="3"/>
  <c r="H189" i="3"/>
  <c r="S960" i="3"/>
  <c r="H324" i="3"/>
  <c r="I323" i="3"/>
  <c r="H1401" i="3"/>
  <c r="I1400" i="3"/>
  <c r="H1268" i="3"/>
  <c r="I1267" i="3"/>
  <c r="H456" i="3"/>
  <c r="I455" i="3"/>
  <c r="S420" i="3"/>
  <c r="AC1766" i="3"/>
  <c r="AD1766" i="3"/>
  <c r="R1767" i="3"/>
  <c r="AB1767" i="3" s="1"/>
  <c r="AC418" i="13"/>
  <c r="T286" i="13"/>
  <c r="Q152" i="13"/>
  <c r="R152" i="13" s="1"/>
  <c r="AB152" i="13" s="1"/>
  <c r="Z151" i="13"/>
  <c r="W151" i="13"/>
  <c r="V152" i="13" s="1"/>
  <c r="Y151" i="13"/>
  <c r="AA20" i="13"/>
  <c r="W20" i="13"/>
  <c r="V21" i="13" s="1"/>
  <c r="Z20" i="13"/>
  <c r="Y20" i="13"/>
  <c r="S419" i="13"/>
  <c r="H323" i="13"/>
  <c r="I322" i="13"/>
  <c r="O322" i="13" s="1"/>
  <c r="I188" i="13"/>
  <c r="O188" i="13" s="1"/>
  <c r="H189" i="13"/>
  <c r="I57" i="13"/>
  <c r="O57" i="13" s="1"/>
  <c r="H58" i="13"/>
  <c r="S21" i="13"/>
  <c r="I455" i="13"/>
  <c r="O455" i="13" s="1"/>
  <c r="H456" i="13"/>
  <c r="H1938" i="3"/>
  <c r="I1937" i="3"/>
  <c r="I1133" i="9"/>
  <c r="H1134" i="9"/>
  <c r="I728" i="11"/>
  <c r="H729" i="11"/>
  <c r="I999" i="6"/>
  <c r="H1000" i="6"/>
  <c r="H1939" i="9"/>
  <c r="I1938" i="9"/>
  <c r="H862" i="3"/>
  <c r="I861" i="3"/>
  <c r="H592" i="9"/>
  <c r="I591" i="9"/>
  <c r="H1535" i="9"/>
  <c r="I1534" i="9"/>
  <c r="H863" i="9"/>
  <c r="I862" i="9"/>
  <c r="H1402" i="6"/>
  <c r="I1401" i="6"/>
  <c r="I57" i="11"/>
  <c r="H58" i="11"/>
  <c r="I1131" i="3"/>
  <c r="H1132" i="3"/>
  <c r="I727" i="6"/>
  <c r="H728" i="6"/>
  <c r="I1803" i="3"/>
  <c r="H1804" i="3"/>
  <c r="H998" i="3"/>
  <c r="I997" i="3"/>
  <c r="I188" i="11"/>
  <c r="H189" i="11"/>
  <c r="I1803" i="11"/>
  <c r="H1804" i="11"/>
  <c r="I1938" i="6"/>
  <c r="H1939" i="6"/>
  <c r="I324" i="6"/>
  <c r="H325" i="6"/>
  <c r="I1669" i="11"/>
  <c r="H1670" i="11"/>
  <c r="H1671" i="6"/>
  <c r="I1670" i="6"/>
  <c r="I457" i="9"/>
  <c r="H458" i="9"/>
  <c r="I592" i="3"/>
  <c r="H593" i="3"/>
  <c r="I725" i="9"/>
  <c r="H726" i="9"/>
  <c r="I859" i="6"/>
  <c r="H860" i="6"/>
  <c r="I1802" i="6"/>
  <c r="H1803" i="6"/>
  <c r="I726" i="3"/>
  <c r="H727" i="3"/>
  <c r="I455" i="11"/>
  <c r="H456" i="11"/>
  <c r="I1535" i="11"/>
  <c r="H1536" i="11"/>
  <c r="I188" i="6"/>
  <c r="H189" i="6"/>
  <c r="H59" i="3"/>
  <c r="I58" i="3"/>
  <c r="I1534" i="3"/>
  <c r="H1535" i="3"/>
  <c r="H59" i="9"/>
  <c r="I58" i="9"/>
  <c r="O1668" i="11" l="1"/>
  <c r="O1802" i="11"/>
  <c r="O1399" i="11"/>
  <c r="O996" i="11"/>
  <c r="O858" i="11"/>
  <c r="O725" i="11"/>
  <c r="O590" i="11"/>
  <c r="O455" i="11"/>
  <c r="O1266" i="11"/>
  <c r="O1937" i="11"/>
  <c r="O1533" i="11"/>
  <c r="O1131" i="11"/>
  <c r="O322" i="11"/>
  <c r="O188" i="11"/>
  <c r="O57" i="11"/>
  <c r="O1938" i="9"/>
  <c r="O1803" i="9"/>
  <c r="O1669" i="9"/>
  <c r="O1534" i="9"/>
  <c r="O1400" i="9"/>
  <c r="O1267" i="9"/>
  <c r="O1132" i="9"/>
  <c r="O997" i="9"/>
  <c r="O726" i="9"/>
  <c r="O456" i="9"/>
  <c r="O189" i="9"/>
  <c r="O591" i="9"/>
  <c r="O58" i="9"/>
  <c r="O323" i="9"/>
  <c r="O859" i="9"/>
  <c r="O1533" i="6"/>
  <c r="O1266" i="6"/>
  <c r="O1399" i="6"/>
  <c r="O1937" i="6"/>
  <c r="O996" i="6"/>
  <c r="O858" i="6"/>
  <c r="O725" i="6"/>
  <c r="O1802" i="6"/>
  <c r="O590" i="6"/>
  <c r="O1131" i="6"/>
  <c r="O57" i="6"/>
  <c r="O322" i="6"/>
  <c r="O1668" i="6"/>
  <c r="O188" i="6"/>
  <c r="O455" i="6"/>
  <c r="O1938" i="3"/>
  <c r="O1803" i="3"/>
  <c r="O1267" i="3"/>
  <c r="O1534" i="3"/>
  <c r="O1400" i="3"/>
  <c r="O997" i="3"/>
  <c r="O1132" i="3"/>
  <c r="O456" i="3"/>
  <c r="O1669" i="3"/>
  <c r="O726" i="3"/>
  <c r="O591" i="3"/>
  <c r="O859" i="3"/>
  <c r="O323" i="3"/>
  <c r="O189" i="3"/>
  <c r="O58" i="3"/>
  <c r="AE959" i="3"/>
  <c r="AE1230" i="11"/>
  <c r="T1231" i="11"/>
  <c r="W1231" i="11" s="1"/>
  <c r="V1232" i="11" s="1"/>
  <c r="AE1900" i="11"/>
  <c r="T1901" i="11"/>
  <c r="Y1901" i="11" s="1"/>
  <c r="AE1095" i="11"/>
  <c r="T1496" i="11"/>
  <c r="Q1497" i="11" s="1"/>
  <c r="R1497" i="11" s="1"/>
  <c r="AB1497" i="11" s="1"/>
  <c r="AE20" i="11"/>
  <c r="AB21" i="11"/>
  <c r="T21" i="11"/>
  <c r="AE1495" i="11"/>
  <c r="AA689" i="11"/>
  <c r="T285" i="11"/>
  <c r="AA285" i="11" s="1"/>
  <c r="T1096" i="11"/>
  <c r="Y1096" i="11" s="1"/>
  <c r="AE284" i="11"/>
  <c r="AD554" i="11"/>
  <c r="AC554" i="11"/>
  <c r="W689" i="11"/>
  <c r="V690" i="11" s="1"/>
  <c r="S1767" i="11"/>
  <c r="AC419" i="11"/>
  <c r="AE419" i="11" s="1"/>
  <c r="AD1766" i="11"/>
  <c r="AC1766" i="11"/>
  <c r="T153" i="11"/>
  <c r="S1632" i="11"/>
  <c r="AE1631" i="11"/>
  <c r="Q690" i="11"/>
  <c r="R690" i="11" s="1"/>
  <c r="AB690" i="11" s="1"/>
  <c r="Z689" i="11"/>
  <c r="AD689" i="11" s="1"/>
  <c r="T961" i="11"/>
  <c r="S555" i="11"/>
  <c r="I859" i="11"/>
  <c r="H860" i="11"/>
  <c r="H594" i="11"/>
  <c r="I593" i="11"/>
  <c r="S420" i="11"/>
  <c r="H1268" i="11"/>
  <c r="I1267" i="11"/>
  <c r="I1400" i="11"/>
  <c r="H1401" i="11"/>
  <c r="T1363" i="11"/>
  <c r="Y821" i="11"/>
  <c r="Z821" i="11"/>
  <c r="AA821" i="11"/>
  <c r="W821" i="11"/>
  <c r="V822" i="11" s="1"/>
  <c r="Q822" i="11"/>
  <c r="I1132" i="11"/>
  <c r="H1133" i="11"/>
  <c r="I325" i="11"/>
  <c r="H326" i="11"/>
  <c r="I997" i="11"/>
  <c r="H998" i="11"/>
  <c r="I1939" i="11"/>
  <c r="H1940" i="11"/>
  <c r="T1362" i="9"/>
  <c r="AA1362" i="9" s="1"/>
  <c r="AE1361" i="9"/>
  <c r="AC959" i="9"/>
  <c r="AE959" i="9" s="1"/>
  <c r="S1095" i="9"/>
  <c r="AD1094" i="9"/>
  <c r="AC1094" i="9"/>
  <c r="I190" i="9"/>
  <c r="H191" i="9"/>
  <c r="AE553" i="9"/>
  <c r="AE418" i="9"/>
  <c r="S822" i="9"/>
  <c r="Z287" i="9"/>
  <c r="W287" i="9"/>
  <c r="V288" i="9" s="1"/>
  <c r="AA287" i="9"/>
  <c r="Y287" i="9"/>
  <c r="Q288" i="9"/>
  <c r="Q689" i="9"/>
  <c r="R689" i="9" s="1"/>
  <c r="AB689" i="9" s="1"/>
  <c r="W688" i="9"/>
  <c r="V689" i="9" s="1"/>
  <c r="Z688" i="9"/>
  <c r="AC821" i="9"/>
  <c r="Y688" i="9"/>
  <c r="T554" i="9"/>
  <c r="AA554" i="9" s="1"/>
  <c r="R1766" i="9"/>
  <c r="AB1766" i="9" s="1"/>
  <c r="AC1765" i="9"/>
  <c r="AD1765" i="9"/>
  <c r="AC1497" i="9"/>
  <c r="S152" i="9"/>
  <c r="Z21" i="9"/>
  <c r="AD821" i="9"/>
  <c r="Y21" i="9"/>
  <c r="AD1497" i="9"/>
  <c r="Q22" i="9"/>
  <c r="R22" i="9" s="1"/>
  <c r="AB22" i="9" s="1"/>
  <c r="W21" i="9"/>
  <c r="V22" i="9" s="1"/>
  <c r="AE151" i="9"/>
  <c r="S960" i="9"/>
  <c r="T419" i="9"/>
  <c r="W419" i="9" s="1"/>
  <c r="V420" i="9" s="1"/>
  <c r="AA1229" i="9"/>
  <c r="Q1902" i="9"/>
  <c r="W1901" i="9"/>
  <c r="V1902" i="9" s="1"/>
  <c r="Y1901" i="9"/>
  <c r="AA1901" i="9"/>
  <c r="Z1901" i="9"/>
  <c r="W1229" i="9"/>
  <c r="V1230" i="9" s="1"/>
  <c r="Q1230" i="9"/>
  <c r="R1230" i="9" s="1"/>
  <c r="AB1230" i="9" s="1"/>
  <c r="Z1229" i="9"/>
  <c r="H998" i="9"/>
  <c r="I997" i="9"/>
  <c r="S1632" i="9"/>
  <c r="I1267" i="9"/>
  <c r="H1268" i="9"/>
  <c r="I324" i="9"/>
  <c r="H325" i="9"/>
  <c r="S1498" i="9"/>
  <c r="I1670" i="9"/>
  <c r="H1671" i="9"/>
  <c r="H1401" i="9"/>
  <c r="I1400" i="9"/>
  <c r="I1803" i="9"/>
  <c r="H1804" i="9"/>
  <c r="AE1631" i="9"/>
  <c r="T1096" i="6"/>
  <c r="AE1095" i="6"/>
  <c r="AC553" i="6"/>
  <c r="S554" i="6"/>
  <c r="W21" i="6"/>
  <c r="V22" i="6" s="1"/>
  <c r="Q22" i="6"/>
  <c r="R22" i="6" s="1"/>
  <c r="S22" i="6" s="1"/>
  <c r="T152" i="6"/>
  <c r="AE959" i="6"/>
  <c r="AA21" i="6"/>
  <c r="H1268" i="6"/>
  <c r="I1267" i="6"/>
  <c r="H1535" i="6"/>
  <c r="I1534" i="6"/>
  <c r="AE1361" i="6"/>
  <c r="AA1765" i="6"/>
  <c r="W1765" i="6"/>
  <c r="V1766" i="6" s="1"/>
  <c r="T1362" i="6"/>
  <c r="Q1363" i="6" s="1"/>
  <c r="R1363" i="6" s="1"/>
  <c r="AB1363" i="6" s="1"/>
  <c r="Z1765" i="6"/>
  <c r="AD1496" i="6"/>
  <c r="Y1765" i="6"/>
  <c r="Q1766" i="6"/>
  <c r="R1766" i="6" s="1"/>
  <c r="AB1766" i="6" s="1"/>
  <c r="AC1496" i="6"/>
  <c r="Z21" i="6"/>
  <c r="AD21" i="6" s="1"/>
  <c r="S1229" i="6"/>
  <c r="AB1229" i="6"/>
  <c r="Q420" i="6"/>
  <c r="R420" i="6" s="1"/>
  <c r="S420" i="6" s="1"/>
  <c r="AE1228" i="6"/>
  <c r="Z419" i="6"/>
  <c r="Y419" i="6"/>
  <c r="W419" i="6"/>
  <c r="V420" i="6" s="1"/>
  <c r="AB1497" i="6"/>
  <c r="T1497" i="6"/>
  <c r="I456" i="6"/>
  <c r="H457" i="6"/>
  <c r="W960" i="6"/>
  <c r="V961" i="6" s="1"/>
  <c r="AA960" i="6"/>
  <c r="Y960" i="6"/>
  <c r="Q961" i="6"/>
  <c r="Z960" i="6"/>
  <c r="H593" i="6"/>
  <c r="I592" i="6"/>
  <c r="H59" i="6"/>
  <c r="I58" i="6"/>
  <c r="AC1632" i="6"/>
  <c r="AD1632" i="6"/>
  <c r="R1633" i="6"/>
  <c r="S1633" i="6" s="1"/>
  <c r="W286" i="6"/>
  <c r="V287" i="6" s="1"/>
  <c r="Q287" i="6"/>
  <c r="AA286" i="6"/>
  <c r="Y286" i="6"/>
  <c r="Z286" i="6"/>
  <c r="T823" i="6"/>
  <c r="Q1901" i="6"/>
  <c r="R1901" i="6" s="1"/>
  <c r="AB1901" i="6" s="1"/>
  <c r="AA1900" i="6"/>
  <c r="Y1900" i="6"/>
  <c r="W1900" i="6"/>
  <c r="V1901" i="6" s="1"/>
  <c r="Z1900" i="6"/>
  <c r="R689" i="6"/>
  <c r="AB689" i="6" s="1"/>
  <c r="I1132" i="6"/>
  <c r="H1133" i="6"/>
  <c r="AC688" i="6"/>
  <c r="AD688" i="6"/>
  <c r="Q554" i="3"/>
  <c r="R554" i="3" s="1"/>
  <c r="S554" i="3" s="1"/>
  <c r="Y553" i="3"/>
  <c r="AE1496" i="3"/>
  <c r="Y151" i="3"/>
  <c r="AA553" i="3"/>
  <c r="Z553" i="3"/>
  <c r="W553" i="3"/>
  <c r="V554" i="3" s="1"/>
  <c r="W1095" i="3"/>
  <c r="V1096" i="3" s="1"/>
  <c r="Z1095" i="3"/>
  <c r="AA1095" i="3"/>
  <c r="Y1095" i="3"/>
  <c r="Q1096" i="3"/>
  <c r="W151" i="3"/>
  <c r="V152" i="3" s="1"/>
  <c r="Z151" i="3"/>
  <c r="Q152" i="3"/>
  <c r="R152" i="3" s="1"/>
  <c r="S152" i="3" s="1"/>
  <c r="AE419" i="3"/>
  <c r="T1497" i="3"/>
  <c r="AC1230" i="3"/>
  <c r="AD1230" i="3"/>
  <c r="R1231" i="3"/>
  <c r="S1231" i="3" s="1"/>
  <c r="I1670" i="3"/>
  <c r="H1671" i="3"/>
  <c r="AC1362" i="3"/>
  <c r="S1632" i="3"/>
  <c r="AA689" i="3"/>
  <c r="Y821" i="3"/>
  <c r="W689" i="3"/>
  <c r="V690" i="3" s="1"/>
  <c r="Q286" i="3"/>
  <c r="R286" i="3" s="1"/>
  <c r="AB286" i="3" s="1"/>
  <c r="W821" i="3"/>
  <c r="V822" i="3" s="1"/>
  <c r="AA821" i="3"/>
  <c r="Z821" i="3"/>
  <c r="AE1631" i="3"/>
  <c r="Y285" i="3"/>
  <c r="AC1901" i="3"/>
  <c r="AE1901" i="3" s="1"/>
  <c r="R822" i="3"/>
  <c r="AB822" i="3" s="1"/>
  <c r="Y689" i="3"/>
  <c r="Z285" i="3"/>
  <c r="AA285" i="3"/>
  <c r="Z689" i="3"/>
  <c r="S1767" i="3"/>
  <c r="T960" i="3"/>
  <c r="Q961" i="3" s="1"/>
  <c r="S1363" i="3"/>
  <c r="AE20" i="3"/>
  <c r="S21" i="3"/>
  <c r="AE1766" i="3"/>
  <c r="I189" i="3"/>
  <c r="H190" i="3"/>
  <c r="I324" i="3"/>
  <c r="H325" i="3"/>
  <c r="T420" i="3"/>
  <c r="I1268" i="3"/>
  <c r="H1269" i="3"/>
  <c r="R690" i="3"/>
  <c r="AB690" i="3" s="1"/>
  <c r="I456" i="3"/>
  <c r="H457" i="3"/>
  <c r="I1401" i="3"/>
  <c r="H1402" i="3"/>
  <c r="S1902" i="3"/>
  <c r="AE418" i="13"/>
  <c r="Y286" i="13"/>
  <c r="Q287" i="13"/>
  <c r="R287" i="13" s="1"/>
  <c r="AB287" i="13" s="1"/>
  <c r="AA286" i="13"/>
  <c r="Z286" i="13"/>
  <c r="W286" i="13"/>
  <c r="V287" i="13" s="1"/>
  <c r="AD151" i="13"/>
  <c r="S152" i="13"/>
  <c r="AC151" i="13"/>
  <c r="AD20" i="13"/>
  <c r="AC20" i="13"/>
  <c r="T419" i="13"/>
  <c r="T21" i="13"/>
  <c r="H324" i="13"/>
  <c r="I323" i="13"/>
  <c r="O323" i="13" s="1"/>
  <c r="H190" i="13"/>
  <c r="I189" i="13"/>
  <c r="O189" i="13" s="1"/>
  <c r="I58" i="13"/>
  <c r="O58" i="13" s="1"/>
  <c r="H59" i="13"/>
  <c r="I456" i="13"/>
  <c r="O456" i="13" s="1"/>
  <c r="H457" i="13"/>
  <c r="I1939" i="6"/>
  <c r="H1940" i="6"/>
  <c r="H1135" i="9"/>
  <c r="I1134" i="9"/>
  <c r="I189" i="6"/>
  <c r="H190" i="6"/>
  <c r="I59" i="9"/>
  <c r="H60" i="9"/>
  <c r="I1535" i="3"/>
  <c r="H1536" i="3"/>
  <c r="H190" i="11"/>
  <c r="I189" i="11"/>
  <c r="H1805" i="3"/>
  <c r="I1804" i="3"/>
  <c r="I58" i="11"/>
  <c r="H59" i="11"/>
  <c r="I59" i="3"/>
  <c r="H60" i="3"/>
  <c r="I860" i="6"/>
  <c r="H861" i="6"/>
  <c r="H864" i="9"/>
  <c r="I863" i="9"/>
  <c r="I862" i="3"/>
  <c r="H863" i="3"/>
  <c r="I1804" i="11"/>
  <c r="H1805" i="11"/>
  <c r="I1535" i="9"/>
  <c r="H1536" i="9"/>
  <c r="I726" i="9"/>
  <c r="H727" i="9"/>
  <c r="I325" i="6"/>
  <c r="H326" i="6"/>
  <c r="I728" i="6"/>
  <c r="H729" i="6"/>
  <c r="I1939" i="9"/>
  <c r="H1940" i="9"/>
  <c r="I727" i="3"/>
  <c r="H728" i="3"/>
  <c r="I593" i="3"/>
  <c r="H594" i="3"/>
  <c r="I1670" i="11"/>
  <c r="H1671" i="11"/>
  <c r="I998" i="3"/>
  <c r="H999" i="3"/>
  <c r="I1402" i="6"/>
  <c r="H1403" i="6"/>
  <c r="H593" i="9"/>
  <c r="I592" i="9"/>
  <c r="H730" i="11"/>
  <c r="I729" i="11"/>
  <c r="I1671" i="6"/>
  <c r="H1672" i="6"/>
  <c r="I1132" i="3"/>
  <c r="H1133" i="3"/>
  <c r="I1536" i="11"/>
  <c r="H1537" i="11"/>
  <c r="I456" i="11"/>
  <c r="H457" i="11"/>
  <c r="I1803" i="6"/>
  <c r="H1804" i="6"/>
  <c r="I458" i="9"/>
  <c r="H459" i="9"/>
  <c r="I1000" i="6"/>
  <c r="H1001" i="6"/>
  <c r="H1939" i="3"/>
  <c r="I1938" i="3"/>
  <c r="O1267" i="11" l="1"/>
  <c r="O1803" i="11"/>
  <c r="O1669" i="11"/>
  <c r="O591" i="11"/>
  <c r="O1400" i="11"/>
  <c r="O726" i="11"/>
  <c r="O323" i="11"/>
  <c r="O1132" i="11"/>
  <c r="O1534" i="11"/>
  <c r="O456" i="11"/>
  <c r="O1938" i="11"/>
  <c r="O859" i="11"/>
  <c r="O997" i="11"/>
  <c r="O189" i="11"/>
  <c r="O58" i="11"/>
  <c r="O1939" i="9"/>
  <c r="O1804" i="9"/>
  <c r="O1670" i="9"/>
  <c r="O1535" i="9"/>
  <c r="O1401" i="9"/>
  <c r="O1133" i="9"/>
  <c r="O998" i="9"/>
  <c r="O727" i="9"/>
  <c r="O190" i="9"/>
  <c r="O1268" i="9"/>
  <c r="O860" i="9"/>
  <c r="O592" i="9"/>
  <c r="O324" i="9"/>
  <c r="O457" i="9"/>
  <c r="O59" i="9"/>
  <c r="O1938" i="6"/>
  <c r="O1803" i="6"/>
  <c r="O1669" i="6"/>
  <c r="O1534" i="6"/>
  <c r="O1400" i="6"/>
  <c r="O1132" i="6"/>
  <c r="O591" i="6"/>
  <c r="O1267" i="6"/>
  <c r="O859" i="6"/>
  <c r="O997" i="6"/>
  <c r="O323" i="6"/>
  <c r="O189" i="6"/>
  <c r="O456" i="6"/>
  <c r="O58" i="6"/>
  <c r="O726" i="6"/>
  <c r="O1939" i="3"/>
  <c r="O1804" i="3"/>
  <c r="O1670" i="3"/>
  <c r="O1535" i="3"/>
  <c r="O1401" i="3"/>
  <c r="O1268" i="3"/>
  <c r="O1133" i="3"/>
  <c r="O860" i="3"/>
  <c r="O324" i="3"/>
  <c r="O727" i="3"/>
  <c r="O592" i="3"/>
  <c r="O998" i="3"/>
  <c r="O457" i="3"/>
  <c r="O190" i="3"/>
  <c r="O59" i="3"/>
  <c r="Q1232" i="11"/>
  <c r="R1232" i="11" s="1"/>
  <c r="Y1231" i="11"/>
  <c r="AA1231" i="11"/>
  <c r="Z1231" i="11"/>
  <c r="AA1901" i="11"/>
  <c r="Q1902" i="11"/>
  <c r="R1902" i="11" s="1"/>
  <c r="AB1902" i="11" s="1"/>
  <c r="W1901" i="11"/>
  <c r="V1902" i="11" s="1"/>
  <c r="Z1901" i="11"/>
  <c r="AD1901" i="11" s="1"/>
  <c r="W1496" i="11"/>
  <c r="V1497" i="11" s="1"/>
  <c r="Y1496" i="11"/>
  <c r="Z1496" i="11"/>
  <c r="AA1496" i="11"/>
  <c r="AA21" i="11"/>
  <c r="Q22" i="11"/>
  <c r="Z21" i="11"/>
  <c r="W21" i="11"/>
  <c r="V22" i="11" s="1"/>
  <c r="Y21" i="11"/>
  <c r="Q286" i="11"/>
  <c r="R286" i="11" s="1"/>
  <c r="AB286" i="11" s="1"/>
  <c r="Z285" i="11"/>
  <c r="W285" i="11"/>
  <c r="V286" i="11" s="1"/>
  <c r="Z1096" i="11"/>
  <c r="AA1096" i="11"/>
  <c r="Q1097" i="11"/>
  <c r="R1097" i="11" s="1"/>
  <c r="AB1097" i="11" s="1"/>
  <c r="W1096" i="11"/>
  <c r="V1097" i="11" s="1"/>
  <c r="Y285" i="11"/>
  <c r="AE554" i="11"/>
  <c r="AC689" i="11"/>
  <c r="T1767" i="11"/>
  <c r="AA1767" i="11" s="1"/>
  <c r="Y153" i="11"/>
  <c r="AA153" i="11"/>
  <c r="Q154" i="11"/>
  <c r="R154" i="11" s="1"/>
  <c r="T1632" i="11"/>
  <c r="Y1632" i="11" s="1"/>
  <c r="T555" i="11"/>
  <c r="W153" i="11"/>
  <c r="V154" i="11" s="1"/>
  <c r="AE1766" i="11"/>
  <c r="Z153" i="11"/>
  <c r="S690" i="11"/>
  <c r="Y961" i="11"/>
  <c r="W961" i="11"/>
  <c r="V962" i="11" s="1"/>
  <c r="AA961" i="11"/>
  <c r="Z961" i="11"/>
  <c r="Q962" i="11"/>
  <c r="R962" i="11" s="1"/>
  <c r="AB962" i="11" s="1"/>
  <c r="T420" i="11"/>
  <c r="Q421" i="11" s="1"/>
  <c r="H861" i="11"/>
  <c r="I860" i="11"/>
  <c r="I1268" i="11"/>
  <c r="H1269" i="11"/>
  <c r="H1402" i="11"/>
  <c r="I1401" i="11"/>
  <c r="I594" i="11"/>
  <c r="H595" i="11"/>
  <c r="H327" i="11"/>
  <c r="I326" i="11"/>
  <c r="S1497" i="11"/>
  <c r="H1134" i="11"/>
  <c r="I1133" i="11"/>
  <c r="R822" i="11"/>
  <c r="AB822" i="11" s="1"/>
  <c r="AC821" i="11"/>
  <c r="AD821" i="11"/>
  <c r="Y1363" i="11"/>
  <c r="Q1364" i="11"/>
  <c r="Z1363" i="11"/>
  <c r="AA1363" i="11"/>
  <c r="W1363" i="11"/>
  <c r="V1364" i="11" s="1"/>
  <c r="H1941" i="11"/>
  <c r="I1940" i="11"/>
  <c r="H999" i="11"/>
  <c r="I998" i="11"/>
  <c r="Y1362" i="9"/>
  <c r="W1362" i="9"/>
  <c r="V1363" i="9" s="1"/>
  <c r="Z1362" i="9"/>
  <c r="Q1363" i="9"/>
  <c r="R1363" i="9" s="1"/>
  <c r="AB1363" i="9" s="1"/>
  <c r="AE1094" i="9"/>
  <c r="T1095" i="9"/>
  <c r="I191" i="9"/>
  <c r="H192" i="9"/>
  <c r="T822" i="9"/>
  <c r="AA822" i="9" s="1"/>
  <c r="Q555" i="9"/>
  <c r="R555" i="9" s="1"/>
  <c r="AB555" i="9" s="1"/>
  <c r="S689" i="9"/>
  <c r="AD287" i="9"/>
  <c r="R288" i="9"/>
  <c r="S288" i="9" s="1"/>
  <c r="AC287" i="9"/>
  <c r="AE821" i="9"/>
  <c r="Y554" i="9"/>
  <c r="AD688" i="9"/>
  <c r="AE1497" i="9"/>
  <c r="W554" i="9"/>
  <c r="V555" i="9" s="1"/>
  <c r="AC688" i="9"/>
  <c r="AC21" i="9"/>
  <c r="AD21" i="9"/>
  <c r="Z554" i="9"/>
  <c r="AE1765" i="9"/>
  <c r="S1766" i="9"/>
  <c r="T152" i="9"/>
  <c r="AC1229" i="9"/>
  <c r="S22" i="9"/>
  <c r="T960" i="9"/>
  <c r="AA419" i="9"/>
  <c r="Q420" i="9"/>
  <c r="Y419" i="9"/>
  <c r="Z419" i="9"/>
  <c r="S1230" i="9"/>
  <c r="AC1901" i="9"/>
  <c r="AD1901" i="9"/>
  <c r="R1902" i="9"/>
  <c r="AB1902" i="9" s="1"/>
  <c r="T1632" i="9"/>
  <c r="H999" i="9"/>
  <c r="I998" i="9"/>
  <c r="AD1229" i="9"/>
  <c r="H1269" i="9"/>
  <c r="I1268" i="9"/>
  <c r="I325" i="9"/>
  <c r="H326" i="9"/>
  <c r="T1498" i="9"/>
  <c r="AA1498" i="9" s="1"/>
  <c r="I1401" i="9"/>
  <c r="H1402" i="9"/>
  <c r="H1672" i="9"/>
  <c r="I1671" i="9"/>
  <c r="I1804" i="9"/>
  <c r="H1805" i="9"/>
  <c r="Q1097" i="6"/>
  <c r="R1097" i="6" s="1"/>
  <c r="AB1097" i="6" s="1"/>
  <c r="Y1096" i="6"/>
  <c r="Z1096" i="6"/>
  <c r="AA1096" i="6"/>
  <c r="W1096" i="6"/>
  <c r="V1097" i="6" s="1"/>
  <c r="AE553" i="6"/>
  <c r="T554" i="6"/>
  <c r="W554" i="6" s="1"/>
  <c r="V555" i="6" s="1"/>
  <c r="AA152" i="6"/>
  <c r="Y152" i="6"/>
  <c r="Q153" i="6"/>
  <c r="W152" i="6"/>
  <c r="V153" i="6" s="1"/>
  <c r="Z152" i="6"/>
  <c r="I1268" i="6"/>
  <c r="H1269" i="6"/>
  <c r="AC1765" i="6"/>
  <c r="I1535" i="6"/>
  <c r="H1536" i="6"/>
  <c r="AD1765" i="6"/>
  <c r="AA1362" i="6"/>
  <c r="Z1362" i="6"/>
  <c r="W1362" i="6"/>
  <c r="V1363" i="6" s="1"/>
  <c r="Y1362" i="6"/>
  <c r="AE1496" i="6"/>
  <c r="S1901" i="6"/>
  <c r="AC419" i="6"/>
  <c r="AC21" i="6"/>
  <c r="T1229" i="6"/>
  <c r="S689" i="6"/>
  <c r="AD419" i="6"/>
  <c r="AD960" i="6"/>
  <c r="S1363" i="6"/>
  <c r="I457" i="6"/>
  <c r="H458" i="6"/>
  <c r="I593" i="6"/>
  <c r="H594" i="6"/>
  <c r="R961" i="6"/>
  <c r="S961" i="6" s="1"/>
  <c r="Q1498" i="6"/>
  <c r="Z1497" i="6"/>
  <c r="Y1497" i="6"/>
  <c r="W1497" i="6"/>
  <c r="V1498" i="6" s="1"/>
  <c r="AA1497" i="6"/>
  <c r="AC960" i="6"/>
  <c r="AB22" i="6"/>
  <c r="T22" i="6"/>
  <c r="I59" i="6"/>
  <c r="H60" i="6"/>
  <c r="AE1632" i="6"/>
  <c r="AE688" i="6"/>
  <c r="AB420" i="6"/>
  <c r="T420" i="6"/>
  <c r="AB1633" i="6"/>
  <c r="T1633" i="6"/>
  <c r="Y823" i="6"/>
  <c r="W823" i="6"/>
  <c r="V824" i="6" s="1"/>
  <c r="Z823" i="6"/>
  <c r="Q824" i="6"/>
  <c r="AA823" i="6"/>
  <c r="R287" i="6"/>
  <c r="AB287" i="6" s="1"/>
  <c r="AC1900" i="6"/>
  <c r="AD1900" i="6"/>
  <c r="AC286" i="6"/>
  <c r="AD286" i="6"/>
  <c r="I1133" i="6"/>
  <c r="H1134" i="6"/>
  <c r="S1766" i="6"/>
  <c r="AC553" i="3"/>
  <c r="AD553" i="3"/>
  <c r="AD151" i="3"/>
  <c r="AB152" i="3"/>
  <c r="AC151" i="3"/>
  <c r="AC1095" i="3"/>
  <c r="AD1095" i="3"/>
  <c r="R1096" i="3"/>
  <c r="S1096" i="3" s="1"/>
  <c r="T152" i="3"/>
  <c r="Z152" i="3" s="1"/>
  <c r="Y1497" i="3"/>
  <c r="W1497" i="3"/>
  <c r="V1498" i="3" s="1"/>
  <c r="Z1497" i="3"/>
  <c r="AA1497" i="3"/>
  <c r="Q1498" i="3"/>
  <c r="AB1231" i="3"/>
  <c r="T1231" i="3"/>
  <c r="AE1230" i="3"/>
  <c r="H1672" i="3"/>
  <c r="I1671" i="3"/>
  <c r="AE1362" i="3"/>
  <c r="AC821" i="3"/>
  <c r="AD689" i="3"/>
  <c r="AC285" i="3"/>
  <c r="AD821" i="3"/>
  <c r="T1632" i="3"/>
  <c r="AD285" i="3"/>
  <c r="T1767" i="3"/>
  <c r="Z1767" i="3" s="1"/>
  <c r="AA960" i="3"/>
  <c r="S822" i="3"/>
  <c r="AC689" i="3"/>
  <c r="Y960" i="3"/>
  <c r="Z960" i="3"/>
  <c r="T1363" i="3"/>
  <c r="W960" i="3"/>
  <c r="V961" i="3" s="1"/>
  <c r="T21" i="3"/>
  <c r="AB554" i="3"/>
  <c r="T554" i="3"/>
  <c r="R961" i="3"/>
  <c r="AB961" i="3" s="1"/>
  <c r="I190" i="3"/>
  <c r="H191" i="3"/>
  <c r="S286" i="3"/>
  <c r="I1269" i="3"/>
  <c r="H1270" i="3"/>
  <c r="S690" i="3"/>
  <c r="I1402" i="3"/>
  <c r="H1403" i="3"/>
  <c r="I325" i="3"/>
  <c r="H326" i="3"/>
  <c r="Z420" i="3"/>
  <c r="Q421" i="3"/>
  <c r="AA420" i="3"/>
  <c r="W420" i="3"/>
  <c r="V421" i="3" s="1"/>
  <c r="Y420" i="3"/>
  <c r="I457" i="3"/>
  <c r="H458" i="3"/>
  <c r="T1902" i="3"/>
  <c r="S287" i="13"/>
  <c r="AC286" i="13"/>
  <c r="AD286" i="13"/>
  <c r="AE151" i="13"/>
  <c r="T152" i="13"/>
  <c r="Q153" i="13" s="1"/>
  <c r="AE20" i="13"/>
  <c r="Q420" i="13"/>
  <c r="Y419" i="13"/>
  <c r="Z419" i="13"/>
  <c r="W419" i="13"/>
  <c r="V420" i="13" s="1"/>
  <c r="AA419" i="13"/>
  <c r="I190" i="13"/>
  <c r="O190" i="13" s="1"/>
  <c r="H191" i="13"/>
  <c r="H60" i="13"/>
  <c r="I59" i="13"/>
  <c r="O59" i="13" s="1"/>
  <c r="I324" i="13"/>
  <c r="O324" i="13" s="1"/>
  <c r="H325" i="13"/>
  <c r="Z21" i="13"/>
  <c r="AA21" i="13"/>
  <c r="Q22" i="13"/>
  <c r="Y21" i="13"/>
  <c r="W21" i="13"/>
  <c r="V22" i="13" s="1"/>
  <c r="I457" i="13"/>
  <c r="O457" i="13" s="1"/>
  <c r="H458" i="13"/>
  <c r="I1805" i="11"/>
  <c r="H1806" i="11"/>
  <c r="I863" i="3"/>
  <c r="H864" i="3"/>
  <c r="H191" i="11"/>
  <c r="I190" i="11"/>
  <c r="I1939" i="3"/>
  <c r="H1940" i="3"/>
  <c r="I59" i="11"/>
  <c r="H60" i="11"/>
  <c r="I999" i="3"/>
  <c r="H1000" i="3"/>
  <c r="I1672" i="6"/>
  <c r="H1673" i="6"/>
  <c r="H594" i="9"/>
  <c r="I593" i="9"/>
  <c r="H1941" i="9"/>
  <c r="I1940" i="9"/>
  <c r="I729" i="6"/>
  <c r="H730" i="6"/>
  <c r="I1536" i="9"/>
  <c r="H1537" i="9"/>
  <c r="I459" i="9"/>
  <c r="H460" i="9"/>
  <c r="I457" i="11"/>
  <c r="H458" i="11"/>
  <c r="I1403" i="6"/>
  <c r="H1404" i="6"/>
  <c r="I1671" i="11"/>
  <c r="H1672" i="11"/>
  <c r="I594" i="3"/>
  <c r="H595" i="3"/>
  <c r="H865" i="9"/>
  <c r="I864" i="9"/>
  <c r="I1135" i="9"/>
  <c r="H1136" i="9"/>
  <c r="H61" i="3"/>
  <c r="I60" i="3"/>
  <c r="I1536" i="3"/>
  <c r="H1537" i="3"/>
  <c r="I1940" i="6"/>
  <c r="H1941" i="6"/>
  <c r="I1001" i="6"/>
  <c r="H1002" i="6"/>
  <c r="I1537" i="11"/>
  <c r="H1538" i="11"/>
  <c r="I326" i="6"/>
  <c r="H327" i="6"/>
  <c r="I861" i="6"/>
  <c r="H862" i="6"/>
  <c r="I1133" i="3"/>
  <c r="H1134" i="3"/>
  <c r="I730" i="11"/>
  <c r="H731" i="11"/>
  <c r="H61" i="9"/>
  <c r="I60" i="9"/>
  <c r="I190" i="6"/>
  <c r="H191" i="6"/>
  <c r="I1804" i="6"/>
  <c r="H1805" i="6"/>
  <c r="I728" i="3"/>
  <c r="H729" i="3"/>
  <c r="I727" i="9"/>
  <c r="H728" i="9"/>
  <c r="I1805" i="3"/>
  <c r="H1806" i="3"/>
  <c r="O1939" i="11" l="1"/>
  <c r="O1804" i="11"/>
  <c r="O1670" i="11"/>
  <c r="O1268" i="11"/>
  <c r="O1401" i="11"/>
  <c r="O998" i="11"/>
  <c r="O860" i="11"/>
  <c r="O1535" i="11"/>
  <c r="O457" i="11"/>
  <c r="O1133" i="11"/>
  <c r="O592" i="11"/>
  <c r="O190" i="11"/>
  <c r="O59" i="11"/>
  <c r="O727" i="11"/>
  <c r="O324" i="11"/>
  <c r="O1940" i="9"/>
  <c r="O1805" i="9"/>
  <c r="O1671" i="9"/>
  <c r="O1536" i="9"/>
  <c r="O1402" i="9"/>
  <c r="O1269" i="9"/>
  <c r="O1134" i="9"/>
  <c r="O861" i="9"/>
  <c r="O728" i="9"/>
  <c r="O191" i="9"/>
  <c r="O999" i="9"/>
  <c r="O458" i="9"/>
  <c r="O325" i="9"/>
  <c r="O60" i="9"/>
  <c r="O593" i="9"/>
  <c r="O1939" i="6"/>
  <c r="O1804" i="6"/>
  <c r="O1670" i="6"/>
  <c r="O1535" i="6"/>
  <c r="O1401" i="6"/>
  <c r="O1268" i="6"/>
  <c r="O1133" i="6"/>
  <c r="O860" i="6"/>
  <c r="O727" i="6"/>
  <c r="O324" i="6"/>
  <c r="O592" i="6"/>
  <c r="O190" i="6"/>
  <c r="O59" i="6"/>
  <c r="O998" i="6"/>
  <c r="O457" i="6"/>
  <c r="O1940" i="3"/>
  <c r="O1805" i="3"/>
  <c r="O1671" i="3"/>
  <c r="O1536" i="3"/>
  <c r="O1402" i="3"/>
  <c r="O1269" i="3"/>
  <c r="O861" i="3"/>
  <c r="O999" i="3"/>
  <c r="O458" i="3"/>
  <c r="O728" i="3"/>
  <c r="O593" i="3"/>
  <c r="O1134" i="3"/>
  <c r="O325" i="3"/>
  <c r="O191" i="3"/>
  <c r="O60" i="3"/>
  <c r="AC1231" i="11"/>
  <c r="AD1231" i="11"/>
  <c r="S1232" i="11"/>
  <c r="AB1232" i="11"/>
  <c r="AC1901" i="11"/>
  <c r="AD1496" i="11"/>
  <c r="AC1496" i="11"/>
  <c r="AD285" i="11"/>
  <c r="S286" i="11"/>
  <c r="AC1096" i="11"/>
  <c r="AD1096" i="11"/>
  <c r="AD21" i="11"/>
  <c r="AC21" i="11"/>
  <c r="R22" i="11"/>
  <c r="S22" i="11" s="1"/>
  <c r="AC285" i="11"/>
  <c r="W1767" i="11"/>
  <c r="V1768" i="11" s="1"/>
  <c r="AE689" i="11"/>
  <c r="Y1767" i="11"/>
  <c r="Q1768" i="11"/>
  <c r="R1768" i="11" s="1"/>
  <c r="AB1768" i="11" s="1"/>
  <c r="Z1767" i="11"/>
  <c r="AC153" i="11"/>
  <c r="AA555" i="11"/>
  <c r="Y555" i="11"/>
  <c r="Z555" i="11"/>
  <c r="AD153" i="11"/>
  <c r="Q1633" i="11"/>
  <c r="Z1632" i="11"/>
  <c r="AD1632" i="11" s="1"/>
  <c r="W1632" i="11"/>
  <c r="V1633" i="11" s="1"/>
  <c r="AA1632" i="11"/>
  <c r="Q556" i="11"/>
  <c r="R556" i="11" s="1"/>
  <c r="S1097" i="11"/>
  <c r="W555" i="11"/>
  <c r="V556" i="11" s="1"/>
  <c r="T690" i="11"/>
  <c r="AB154" i="11"/>
  <c r="AC961" i="11"/>
  <c r="AD961" i="11"/>
  <c r="S962" i="11"/>
  <c r="S154" i="11"/>
  <c r="R421" i="11"/>
  <c r="AB421" i="11" s="1"/>
  <c r="I861" i="11"/>
  <c r="H862" i="11"/>
  <c r="Y420" i="11"/>
  <c r="W420" i="11"/>
  <c r="V421" i="11" s="1"/>
  <c r="Z420" i="11"/>
  <c r="AA420" i="11"/>
  <c r="I1269" i="11"/>
  <c r="H1270" i="11"/>
  <c r="S1902" i="11"/>
  <c r="I1402" i="11"/>
  <c r="H1403" i="11"/>
  <c r="I595" i="11"/>
  <c r="H596" i="11"/>
  <c r="H1942" i="11"/>
  <c r="I1941" i="11"/>
  <c r="R1364" i="11"/>
  <c r="AB1364" i="11" s="1"/>
  <c r="T1497" i="11"/>
  <c r="AC1363" i="11"/>
  <c r="AD1363" i="11"/>
  <c r="H1000" i="11"/>
  <c r="I999" i="11"/>
  <c r="S822" i="11"/>
  <c r="I327" i="11"/>
  <c r="H328" i="11"/>
  <c r="I1134" i="11"/>
  <c r="H1135" i="11"/>
  <c r="AE821" i="11"/>
  <c r="AD1362" i="9"/>
  <c r="AC1362" i="9"/>
  <c r="S1363" i="9"/>
  <c r="Z1095" i="9"/>
  <c r="W1095" i="9"/>
  <c r="V1096" i="9" s="1"/>
  <c r="Q1096" i="9"/>
  <c r="R1096" i="9" s="1"/>
  <c r="AB1096" i="9" s="1"/>
  <c r="AA1095" i="9"/>
  <c r="Y1095" i="9"/>
  <c r="S555" i="9"/>
  <c r="T555" i="9" s="1"/>
  <c r="W822" i="9"/>
  <c r="V823" i="9" s="1"/>
  <c r="Y822" i="9"/>
  <c r="Z822" i="9"/>
  <c r="H193" i="9"/>
  <c r="I192" i="9"/>
  <c r="Q823" i="9"/>
  <c r="R823" i="9" s="1"/>
  <c r="AB823" i="9" s="1"/>
  <c r="T689" i="9"/>
  <c r="Q690" i="9" s="1"/>
  <c r="R690" i="9" s="1"/>
  <c r="AB690" i="9" s="1"/>
  <c r="AE287" i="9"/>
  <c r="AC554" i="9"/>
  <c r="AE688" i="9"/>
  <c r="AB288" i="9"/>
  <c r="T288" i="9"/>
  <c r="AE21" i="9"/>
  <c r="AD554" i="9"/>
  <c r="Z960" i="9"/>
  <c r="Y960" i="9"/>
  <c r="Y1632" i="9"/>
  <c r="T1766" i="9"/>
  <c r="AE1229" i="9"/>
  <c r="Y152" i="9"/>
  <c r="Q153" i="9"/>
  <c r="R153" i="9" s="1"/>
  <c r="AB153" i="9" s="1"/>
  <c r="Z152" i="9"/>
  <c r="AA152" i="9"/>
  <c r="W152" i="9"/>
  <c r="V153" i="9" s="1"/>
  <c r="W960" i="9"/>
  <c r="V961" i="9" s="1"/>
  <c r="AA960" i="9"/>
  <c r="T22" i="9"/>
  <c r="AA22" i="9" s="1"/>
  <c r="Q961" i="9"/>
  <c r="R961" i="9" s="1"/>
  <c r="S961" i="9" s="1"/>
  <c r="AA1632" i="9"/>
  <c r="AC419" i="9"/>
  <c r="AD419" i="9"/>
  <c r="R420" i="9"/>
  <c r="S420" i="9" s="1"/>
  <c r="W1632" i="9"/>
  <c r="V1633" i="9" s="1"/>
  <c r="Q1499" i="9"/>
  <c r="R1499" i="9" s="1"/>
  <c r="AB1499" i="9" s="1"/>
  <c r="T1230" i="9"/>
  <c r="W1230" i="9" s="1"/>
  <c r="V1231" i="9" s="1"/>
  <c r="Z1632" i="9"/>
  <c r="Q1633" i="9"/>
  <c r="R1633" i="9" s="1"/>
  <c r="AB1633" i="9" s="1"/>
  <c r="S1902" i="9"/>
  <c r="AE1901" i="9"/>
  <c r="H1000" i="9"/>
  <c r="I999" i="9"/>
  <c r="W1498" i="9"/>
  <c r="V1499" i="9" s="1"/>
  <c r="Z1498" i="9"/>
  <c r="Y1498" i="9"/>
  <c r="H1270" i="9"/>
  <c r="I1269" i="9"/>
  <c r="H327" i="9"/>
  <c r="I326" i="9"/>
  <c r="H1673" i="9"/>
  <c r="I1672" i="9"/>
  <c r="H1403" i="9"/>
  <c r="I1402" i="9"/>
  <c r="I1805" i="9"/>
  <c r="H1806" i="9"/>
  <c r="S1097" i="6"/>
  <c r="AD1096" i="6"/>
  <c r="AC1096" i="6"/>
  <c r="AA554" i="6"/>
  <c r="Q555" i="6"/>
  <c r="R555" i="6" s="1"/>
  <c r="AB555" i="6" s="1"/>
  <c r="Z554" i="6"/>
  <c r="Y554" i="6"/>
  <c r="AE419" i="6"/>
  <c r="R153" i="6"/>
  <c r="AB153" i="6" s="1"/>
  <c r="AC152" i="6"/>
  <c r="AD152" i="6"/>
  <c r="AE1765" i="6"/>
  <c r="H1270" i="6"/>
  <c r="I1269" i="6"/>
  <c r="I1536" i="6"/>
  <c r="H1537" i="6"/>
  <c r="AC1362" i="6"/>
  <c r="AE21" i="6"/>
  <c r="AD1362" i="6"/>
  <c r="T1901" i="6"/>
  <c r="Q1902" i="6" s="1"/>
  <c r="R1902" i="6" s="1"/>
  <c r="AB1902" i="6" s="1"/>
  <c r="T1766" i="6"/>
  <c r="T1363" i="6"/>
  <c r="Y1363" i="6" s="1"/>
  <c r="Q1230" i="6"/>
  <c r="Y1229" i="6"/>
  <c r="Z1229" i="6"/>
  <c r="AA1229" i="6"/>
  <c r="W1229" i="6"/>
  <c r="V1230" i="6" s="1"/>
  <c r="T689" i="6"/>
  <c r="AA689" i="6" s="1"/>
  <c r="AE1900" i="6"/>
  <c r="AD1497" i="6"/>
  <c r="AC1497" i="6"/>
  <c r="I458" i="6"/>
  <c r="H459" i="6"/>
  <c r="S287" i="6"/>
  <c r="R1498" i="6"/>
  <c r="AB1498" i="6" s="1"/>
  <c r="AE960" i="6"/>
  <c r="AB961" i="6"/>
  <c r="T961" i="6"/>
  <c r="H595" i="6"/>
  <c r="I594" i="6"/>
  <c r="H61" i="6"/>
  <c r="I60" i="6"/>
  <c r="AA22" i="6"/>
  <c r="Q23" i="6"/>
  <c r="Y22" i="6"/>
  <c r="W22" i="6"/>
  <c r="V23" i="6" s="1"/>
  <c r="Z22" i="6"/>
  <c r="AA1633" i="6"/>
  <c r="W1633" i="6"/>
  <c r="V1634" i="6" s="1"/>
  <c r="Y1633" i="6"/>
  <c r="Z1633" i="6"/>
  <c r="Q1634" i="6"/>
  <c r="R1634" i="6" s="1"/>
  <c r="AB1634" i="6" s="1"/>
  <c r="AA420" i="6"/>
  <c r="W420" i="6"/>
  <c r="V421" i="6" s="1"/>
  <c r="Y420" i="6"/>
  <c r="Q421" i="6"/>
  <c r="R421" i="6" s="1"/>
  <c r="AB421" i="6" s="1"/>
  <c r="Z420" i="6"/>
  <c r="R824" i="6"/>
  <c r="AB824" i="6" s="1"/>
  <c r="AE286" i="6"/>
  <c r="AC823" i="6"/>
  <c r="AD823" i="6"/>
  <c r="I1134" i="6"/>
  <c r="H1135" i="6"/>
  <c r="AE553" i="3"/>
  <c r="AE151" i="3"/>
  <c r="AE1095" i="3"/>
  <c r="AA152" i="3"/>
  <c r="W152" i="3"/>
  <c r="V153" i="3" s="1"/>
  <c r="AB1096" i="3"/>
  <c r="T1096" i="3"/>
  <c r="Q153" i="3"/>
  <c r="R153" i="3" s="1"/>
  <c r="AB153" i="3" s="1"/>
  <c r="Y152" i="3"/>
  <c r="AD152" i="3" s="1"/>
  <c r="R1498" i="3"/>
  <c r="AB1498" i="3" s="1"/>
  <c r="AC1497" i="3"/>
  <c r="AD1497" i="3"/>
  <c r="Z1231" i="3"/>
  <c r="Y1231" i="3"/>
  <c r="W1231" i="3"/>
  <c r="V1232" i="3" s="1"/>
  <c r="AA1231" i="3"/>
  <c r="Q1232" i="3"/>
  <c r="AE285" i="3"/>
  <c r="AE821" i="3"/>
  <c r="I1672" i="3"/>
  <c r="H1673" i="3"/>
  <c r="AE689" i="3"/>
  <c r="Q1768" i="3"/>
  <c r="R1768" i="3" s="1"/>
  <c r="AB1768" i="3" s="1"/>
  <c r="W1767" i="3"/>
  <c r="V1768" i="3" s="1"/>
  <c r="Y1767" i="3"/>
  <c r="AA1767" i="3"/>
  <c r="Y1632" i="3"/>
  <c r="AA1632" i="3"/>
  <c r="Q1633" i="3"/>
  <c r="W1632" i="3"/>
  <c r="V1633" i="3" s="1"/>
  <c r="Z1632" i="3"/>
  <c r="AD960" i="3"/>
  <c r="AC960" i="3"/>
  <c r="T822" i="3"/>
  <c r="Y822" i="3" s="1"/>
  <c r="Z1363" i="3"/>
  <c r="AA1363" i="3"/>
  <c r="W1363" i="3"/>
  <c r="V1364" i="3" s="1"/>
  <c r="Q1364" i="3"/>
  <c r="R1364" i="3" s="1"/>
  <c r="AB1364" i="3" s="1"/>
  <c r="Y1363" i="3"/>
  <c r="S961" i="3"/>
  <c r="Y554" i="3"/>
  <c r="Z554" i="3"/>
  <c r="W554" i="3"/>
  <c r="V555" i="3" s="1"/>
  <c r="Q555" i="3"/>
  <c r="AA554" i="3"/>
  <c r="T690" i="3"/>
  <c r="Y690" i="3" s="1"/>
  <c r="Y21" i="3"/>
  <c r="Z21" i="3"/>
  <c r="Q22" i="3"/>
  <c r="AA21" i="3"/>
  <c r="W21" i="3"/>
  <c r="V22" i="3" s="1"/>
  <c r="T286" i="3"/>
  <c r="Z286" i="3" s="1"/>
  <c r="I191" i="3"/>
  <c r="H192" i="3"/>
  <c r="I458" i="3"/>
  <c r="H459" i="3"/>
  <c r="I326" i="3"/>
  <c r="H327" i="3"/>
  <c r="H1404" i="3"/>
  <c r="I1403" i="3"/>
  <c r="Q1903" i="3"/>
  <c r="Y1902" i="3"/>
  <c r="Z1902" i="3"/>
  <c r="AA1902" i="3"/>
  <c r="W1902" i="3"/>
  <c r="V1903" i="3" s="1"/>
  <c r="H1271" i="3"/>
  <c r="I1270" i="3"/>
  <c r="AC420" i="3"/>
  <c r="AD420" i="3"/>
  <c r="R421" i="3"/>
  <c r="AB421" i="3" s="1"/>
  <c r="T287" i="13"/>
  <c r="Y287" i="13" s="1"/>
  <c r="AE286" i="13"/>
  <c r="Z152" i="13"/>
  <c r="Y152" i="13"/>
  <c r="W152" i="13"/>
  <c r="V153" i="13" s="1"/>
  <c r="AA152" i="13"/>
  <c r="R153" i="13"/>
  <c r="AB153" i="13" s="1"/>
  <c r="AC419" i="13"/>
  <c r="AD419" i="13"/>
  <c r="R420" i="13"/>
  <c r="S420" i="13" s="1"/>
  <c r="R22" i="13"/>
  <c r="AB22" i="13" s="1"/>
  <c r="AC21" i="13"/>
  <c r="AD21" i="13"/>
  <c r="I325" i="13"/>
  <c r="O325" i="13" s="1"/>
  <c r="H326" i="13"/>
  <c r="I60" i="13"/>
  <c r="O60" i="13" s="1"/>
  <c r="H61" i="13"/>
  <c r="I191" i="13"/>
  <c r="O191" i="13" s="1"/>
  <c r="H192" i="13"/>
  <c r="I458" i="13"/>
  <c r="O458" i="13" s="1"/>
  <c r="H459" i="13"/>
  <c r="I594" i="9"/>
  <c r="H595" i="9"/>
  <c r="I1940" i="3"/>
  <c r="H1941" i="3"/>
  <c r="I864" i="3"/>
  <c r="H865" i="3"/>
  <c r="I1805" i="6"/>
  <c r="H1806" i="6"/>
  <c r="I61" i="9"/>
  <c r="H62" i="9"/>
  <c r="I1002" i="6"/>
  <c r="H1003" i="6"/>
  <c r="I865" i="9"/>
  <c r="H866" i="9"/>
  <c r="I1672" i="11"/>
  <c r="H1673" i="11"/>
  <c r="I730" i="6"/>
  <c r="H731" i="6"/>
  <c r="I1673" i="6"/>
  <c r="H1674" i="6"/>
  <c r="I60" i="11"/>
  <c r="H61" i="11"/>
  <c r="H1538" i="3"/>
  <c r="I1537" i="3"/>
  <c r="I1136" i="9"/>
  <c r="H1137" i="9"/>
  <c r="I1000" i="3"/>
  <c r="H1001" i="3"/>
  <c r="I1806" i="3"/>
  <c r="H1807" i="3"/>
  <c r="I729" i="3"/>
  <c r="H730" i="3"/>
  <c r="I1941" i="6"/>
  <c r="H1942" i="6"/>
  <c r="I1941" i="9"/>
  <c r="H1942" i="9"/>
  <c r="I1806" i="11"/>
  <c r="H1807" i="11"/>
  <c r="H459" i="11"/>
  <c r="I458" i="11"/>
  <c r="I191" i="11"/>
  <c r="H192" i="11"/>
  <c r="I327" i="6"/>
  <c r="H328" i="6"/>
  <c r="I728" i="9"/>
  <c r="H729" i="9"/>
  <c r="H192" i="6"/>
  <c r="I191" i="6"/>
  <c r="I1538" i="11"/>
  <c r="H1539" i="11"/>
  <c r="I61" i="3"/>
  <c r="H62" i="3"/>
  <c r="I1404" i="6"/>
  <c r="H1405" i="6"/>
  <c r="I1537" i="9"/>
  <c r="H1538" i="9"/>
  <c r="I731" i="11"/>
  <c r="H732" i="11"/>
  <c r="I1134" i="3"/>
  <c r="H1135" i="3"/>
  <c r="I862" i="6"/>
  <c r="H863" i="6"/>
  <c r="I595" i="3"/>
  <c r="H596" i="3"/>
  <c r="H461" i="9"/>
  <c r="I460" i="9"/>
  <c r="O1671" i="11" l="1"/>
  <c r="O1805" i="11"/>
  <c r="O1536" i="11"/>
  <c r="O861" i="11"/>
  <c r="O1134" i="11"/>
  <c r="O593" i="11"/>
  <c r="O191" i="11"/>
  <c r="O458" i="11"/>
  <c r="O1940" i="11"/>
  <c r="O1269" i="11"/>
  <c r="O728" i="11"/>
  <c r="O60" i="11"/>
  <c r="O325" i="11"/>
  <c r="O999" i="11"/>
  <c r="O1402" i="11"/>
  <c r="O1403" i="9"/>
  <c r="O1270" i="9"/>
  <c r="O1941" i="9"/>
  <c r="O1000" i="9"/>
  <c r="O862" i="9"/>
  <c r="O1806" i="9"/>
  <c r="O1135" i="9"/>
  <c r="O594" i="9"/>
  <c r="O1537" i="9"/>
  <c r="O729" i="9"/>
  <c r="O1672" i="9"/>
  <c r="O61" i="9"/>
  <c r="O459" i="9"/>
  <c r="O326" i="9"/>
  <c r="O192" i="9"/>
  <c r="O1671" i="6"/>
  <c r="O1402" i="6"/>
  <c r="O1134" i="6"/>
  <c r="O1805" i="6"/>
  <c r="O1536" i="6"/>
  <c r="O1940" i="6"/>
  <c r="O1269" i="6"/>
  <c r="O593" i="6"/>
  <c r="O728" i="6"/>
  <c r="O861" i="6"/>
  <c r="O999" i="6"/>
  <c r="O191" i="6"/>
  <c r="O60" i="6"/>
  <c r="O325" i="6"/>
  <c r="O458" i="6"/>
  <c r="O1806" i="3"/>
  <c r="O1537" i="3"/>
  <c r="O1135" i="3"/>
  <c r="O1000" i="3"/>
  <c r="O1941" i="3"/>
  <c r="O862" i="3"/>
  <c r="O729" i="3"/>
  <c r="O594" i="3"/>
  <c r="O1672" i="3"/>
  <c r="O1270" i="3"/>
  <c r="O1403" i="3"/>
  <c r="O326" i="3"/>
  <c r="O459" i="3"/>
  <c r="O192" i="3"/>
  <c r="O61" i="3"/>
  <c r="AE1231" i="11"/>
  <c r="AE1901" i="11"/>
  <c r="T1232" i="11"/>
  <c r="AE1496" i="11"/>
  <c r="T286" i="11"/>
  <c r="W286" i="11" s="1"/>
  <c r="V287" i="11" s="1"/>
  <c r="AE1096" i="11"/>
  <c r="AE21" i="11"/>
  <c r="AB22" i="11"/>
  <c r="T22" i="11"/>
  <c r="AE285" i="11"/>
  <c r="AC1767" i="11"/>
  <c r="AE153" i="11"/>
  <c r="AD1767" i="11"/>
  <c r="S1768" i="11"/>
  <c r="AD555" i="11"/>
  <c r="AC555" i="11"/>
  <c r="AC1632" i="11"/>
  <c r="AB556" i="11"/>
  <c r="S556" i="11"/>
  <c r="Z690" i="11"/>
  <c r="AA690" i="11"/>
  <c r="R1633" i="11"/>
  <c r="AB1633" i="11" s="1"/>
  <c r="S421" i="11"/>
  <c r="Y690" i="11"/>
  <c r="Q691" i="11"/>
  <c r="R691" i="11" s="1"/>
  <c r="AB691" i="11" s="1"/>
  <c r="W690" i="11"/>
  <c r="V691" i="11" s="1"/>
  <c r="T1097" i="11"/>
  <c r="T154" i="11"/>
  <c r="T962" i="11"/>
  <c r="Q963" i="11" s="1"/>
  <c r="AE961" i="11"/>
  <c r="AD420" i="11"/>
  <c r="AC420" i="11"/>
  <c r="I862" i="11"/>
  <c r="H863" i="11"/>
  <c r="AE1363" i="11"/>
  <c r="H1271" i="11"/>
  <c r="I1270" i="11"/>
  <c r="T1902" i="11"/>
  <c r="AA1902" i="11" s="1"/>
  <c r="I596" i="11"/>
  <c r="H597" i="11"/>
  <c r="I1403" i="11"/>
  <c r="H1404" i="11"/>
  <c r="I328" i="11"/>
  <c r="H329" i="11"/>
  <c r="S1364" i="11"/>
  <c r="I1942" i="11"/>
  <c r="H1943" i="11"/>
  <c r="I1135" i="11"/>
  <c r="H1136" i="11"/>
  <c r="T822" i="11"/>
  <c r="H1001" i="11"/>
  <c r="I1000" i="11"/>
  <c r="Y1497" i="11"/>
  <c r="Z1497" i="11"/>
  <c r="Q1498" i="11"/>
  <c r="AA1497" i="11"/>
  <c r="W1497" i="11"/>
  <c r="V1498" i="11" s="1"/>
  <c r="AE1362" i="9"/>
  <c r="T1363" i="9"/>
  <c r="Q1364" i="9" s="1"/>
  <c r="R1364" i="9" s="1"/>
  <c r="S1364" i="9" s="1"/>
  <c r="S1096" i="9"/>
  <c r="AD1095" i="9"/>
  <c r="AC1095" i="9"/>
  <c r="AC822" i="9"/>
  <c r="AD822" i="9"/>
  <c r="W689" i="9"/>
  <c r="V690" i="9" s="1"/>
  <c r="AA689" i="9"/>
  <c r="Y689" i="9"/>
  <c r="Z689" i="9"/>
  <c r="AE554" i="9"/>
  <c r="S823" i="9"/>
  <c r="H194" i="9"/>
  <c r="I193" i="9"/>
  <c r="Z288" i="9"/>
  <c r="W288" i="9"/>
  <c r="V289" i="9" s="1"/>
  <c r="Q289" i="9"/>
  <c r="AA288" i="9"/>
  <c r="Y288" i="9"/>
  <c r="AD960" i="9"/>
  <c r="W22" i="9"/>
  <c r="V23" i="9" s="1"/>
  <c r="AC960" i="9"/>
  <c r="Y22" i="9"/>
  <c r="Q23" i="9"/>
  <c r="R23" i="9" s="1"/>
  <c r="AB23" i="9" s="1"/>
  <c r="Z22" i="9"/>
  <c r="W1766" i="9"/>
  <c r="V1767" i="9" s="1"/>
  <c r="Z1766" i="9"/>
  <c r="Y1766" i="9"/>
  <c r="Q1767" i="9"/>
  <c r="AA1766" i="9"/>
  <c r="AC152" i="9"/>
  <c r="AD152" i="9"/>
  <c r="AC1632" i="9"/>
  <c r="S153" i="9"/>
  <c r="T153" i="9" s="1"/>
  <c r="AD1632" i="9"/>
  <c r="AA1230" i="9"/>
  <c r="AE419" i="9"/>
  <c r="AB420" i="9"/>
  <c r="T420" i="9"/>
  <c r="Q1231" i="9"/>
  <c r="R1231" i="9" s="1"/>
  <c r="AB1231" i="9" s="1"/>
  <c r="AD1498" i="9"/>
  <c r="Z1230" i="9"/>
  <c r="T1902" i="9"/>
  <c r="Y1230" i="9"/>
  <c r="I1000" i="9"/>
  <c r="H1001" i="9"/>
  <c r="AC1498" i="9"/>
  <c r="S690" i="9"/>
  <c r="S1633" i="9"/>
  <c r="W555" i="9"/>
  <c r="V556" i="9" s="1"/>
  <c r="AA555" i="9"/>
  <c r="Q556" i="9"/>
  <c r="Y555" i="9"/>
  <c r="Z555" i="9"/>
  <c r="S1499" i="9"/>
  <c r="I1270" i="9"/>
  <c r="H1271" i="9"/>
  <c r="H328" i="9"/>
  <c r="I327" i="9"/>
  <c r="AB961" i="9"/>
  <c r="T961" i="9"/>
  <c r="H1807" i="9"/>
  <c r="I1806" i="9"/>
  <c r="I1673" i="9"/>
  <c r="H1674" i="9"/>
  <c r="H1404" i="9"/>
  <c r="I1403" i="9"/>
  <c r="T1097" i="6"/>
  <c r="Y1097" i="6" s="1"/>
  <c r="AE1096" i="6"/>
  <c r="AD554" i="6"/>
  <c r="AC554" i="6"/>
  <c r="S555" i="6"/>
  <c r="AE152" i="6"/>
  <c r="S153" i="6"/>
  <c r="AE1362" i="6"/>
  <c r="H1271" i="6"/>
  <c r="I1270" i="6"/>
  <c r="H1538" i="6"/>
  <c r="I1537" i="6"/>
  <c r="AA1766" i="6"/>
  <c r="Z1766" i="6"/>
  <c r="W1766" i="6"/>
  <c r="V1767" i="6" s="1"/>
  <c r="Q1767" i="6"/>
  <c r="R1767" i="6" s="1"/>
  <c r="AB1767" i="6" s="1"/>
  <c r="W1901" i="6"/>
  <c r="V1902" i="6" s="1"/>
  <c r="Z1901" i="6"/>
  <c r="Y1766" i="6"/>
  <c r="AA1901" i="6"/>
  <c r="Y1901" i="6"/>
  <c r="Z689" i="6"/>
  <c r="T287" i="6"/>
  <c r="Q288" i="6" s="1"/>
  <c r="R288" i="6" s="1"/>
  <c r="AB288" i="6" s="1"/>
  <c r="Z1363" i="6"/>
  <c r="AA1363" i="6"/>
  <c r="Y689" i="6"/>
  <c r="W689" i="6"/>
  <c r="V690" i="6" s="1"/>
  <c r="Q1364" i="6"/>
  <c r="R1364" i="6" s="1"/>
  <c r="AB1364" i="6" s="1"/>
  <c r="W1363" i="6"/>
  <c r="V1364" i="6" s="1"/>
  <c r="AC1229" i="6"/>
  <c r="AD1229" i="6"/>
  <c r="R1230" i="6"/>
  <c r="AB1230" i="6" s="1"/>
  <c r="Q690" i="6"/>
  <c r="R690" i="6" s="1"/>
  <c r="AB690" i="6" s="1"/>
  <c r="I459" i="6"/>
  <c r="H460" i="6"/>
  <c r="Z961" i="6"/>
  <c r="Q962" i="6"/>
  <c r="R962" i="6" s="1"/>
  <c r="AB962" i="6" s="1"/>
  <c r="W961" i="6"/>
  <c r="V962" i="6" s="1"/>
  <c r="Y961" i="6"/>
  <c r="AA961" i="6"/>
  <c r="S1498" i="6"/>
  <c r="AE1497" i="6"/>
  <c r="S421" i="6"/>
  <c r="I595" i="6"/>
  <c r="H596" i="6"/>
  <c r="AC22" i="6"/>
  <c r="AD22" i="6"/>
  <c r="R23" i="6"/>
  <c r="S23" i="6" s="1"/>
  <c r="I61" i="6"/>
  <c r="H62" i="6"/>
  <c r="AE823" i="6"/>
  <c r="S1634" i="6"/>
  <c r="AC1633" i="6"/>
  <c r="AD1633" i="6"/>
  <c r="AD420" i="6"/>
  <c r="AC420" i="6"/>
  <c r="S824" i="6"/>
  <c r="I1135" i="6"/>
  <c r="H1136" i="6"/>
  <c r="S1902" i="6"/>
  <c r="AC152" i="3"/>
  <c r="AE152" i="3" s="1"/>
  <c r="Z1096" i="3"/>
  <c r="W1096" i="3"/>
  <c r="V1097" i="3" s="1"/>
  <c r="AA1096" i="3"/>
  <c r="Y1096" i="3"/>
  <c r="Q1097" i="3"/>
  <c r="S1498" i="3"/>
  <c r="AE1497" i="3"/>
  <c r="R1232" i="3"/>
  <c r="AB1232" i="3" s="1"/>
  <c r="AD1231" i="3"/>
  <c r="AC1231" i="3"/>
  <c r="AE960" i="3"/>
  <c r="Z690" i="3"/>
  <c r="AD690" i="3" s="1"/>
  <c r="S1768" i="3"/>
  <c r="I1673" i="3"/>
  <c r="H1674" i="3"/>
  <c r="AC1767" i="3"/>
  <c r="AD1767" i="3"/>
  <c r="S153" i="3"/>
  <c r="R1633" i="3"/>
  <c r="AB1633" i="3" s="1"/>
  <c r="AC1632" i="3"/>
  <c r="AD1632" i="3"/>
  <c r="W690" i="3"/>
  <c r="V691" i="3" s="1"/>
  <c r="Q823" i="3"/>
  <c r="R823" i="3" s="1"/>
  <c r="AB823" i="3" s="1"/>
  <c r="AA822" i="3"/>
  <c r="W822" i="3"/>
  <c r="V823" i="3" s="1"/>
  <c r="Z822" i="3"/>
  <c r="AA690" i="3"/>
  <c r="S1364" i="3"/>
  <c r="AD1363" i="3"/>
  <c r="AC1363" i="3"/>
  <c r="AD554" i="3"/>
  <c r="S421" i="3"/>
  <c r="R555" i="3"/>
  <c r="AB555" i="3" s="1"/>
  <c r="Q287" i="3"/>
  <c r="R287" i="3" s="1"/>
  <c r="AB287" i="3" s="1"/>
  <c r="R22" i="3"/>
  <c r="AB22" i="3" s="1"/>
  <c r="Q691" i="3"/>
  <c r="R691" i="3" s="1"/>
  <c r="AB691" i="3" s="1"/>
  <c r="AC21" i="3"/>
  <c r="AD21" i="3"/>
  <c r="T961" i="3"/>
  <c r="AC554" i="3"/>
  <c r="W286" i="3"/>
  <c r="V287" i="3" s="1"/>
  <c r="AA286" i="3"/>
  <c r="Y286" i="3"/>
  <c r="AD286" i="3" s="1"/>
  <c r="AE420" i="3"/>
  <c r="H193" i="3"/>
  <c r="I192" i="3"/>
  <c r="I459" i="3"/>
  <c r="H460" i="3"/>
  <c r="AC1902" i="3"/>
  <c r="AD1902" i="3"/>
  <c r="I1271" i="3"/>
  <c r="H1272" i="3"/>
  <c r="H1405" i="3"/>
  <c r="I1404" i="3"/>
  <c r="I327" i="3"/>
  <c r="H328" i="3"/>
  <c r="R1903" i="3"/>
  <c r="AB1903" i="3" s="1"/>
  <c r="W287" i="13"/>
  <c r="V288" i="13" s="1"/>
  <c r="Z287" i="13"/>
  <c r="AD287" i="13" s="1"/>
  <c r="AA287" i="13"/>
  <c r="Q288" i="13"/>
  <c r="R288" i="13" s="1"/>
  <c r="AB288" i="13" s="1"/>
  <c r="AC152" i="13"/>
  <c r="AD152" i="13"/>
  <c r="S153" i="13"/>
  <c r="AE419" i="13"/>
  <c r="S22" i="13"/>
  <c r="AB420" i="13"/>
  <c r="T420" i="13"/>
  <c r="H327" i="13"/>
  <c r="I326" i="13"/>
  <c r="O326" i="13" s="1"/>
  <c r="AE21" i="13"/>
  <c r="I192" i="13"/>
  <c r="O192" i="13" s="1"/>
  <c r="H193" i="13"/>
  <c r="I61" i="13"/>
  <c r="O61" i="13" s="1"/>
  <c r="H62" i="13"/>
  <c r="I459" i="13"/>
  <c r="O459" i="13" s="1"/>
  <c r="H460" i="13"/>
  <c r="H1136" i="3"/>
  <c r="I1135" i="3"/>
  <c r="I732" i="11"/>
  <c r="H733" i="11"/>
  <c r="I1538" i="9"/>
  <c r="H1539" i="9"/>
  <c r="I1137" i="9"/>
  <c r="H1138" i="9"/>
  <c r="I731" i="6"/>
  <c r="H732" i="6"/>
  <c r="I1405" i="6"/>
  <c r="H1406" i="6"/>
  <c r="H1540" i="11"/>
  <c r="I1539" i="11"/>
  <c r="I192" i="6"/>
  <c r="H193" i="6"/>
  <c r="I1673" i="11"/>
  <c r="H1674" i="11"/>
  <c r="I1942" i="9"/>
  <c r="H1943" i="9"/>
  <c r="I863" i="6"/>
  <c r="H864" i="6"/>
  <c r="I1001" i="3"/>
  <c r="H1002" i="3"/>
  <c r="I1538" i="3"/>
  <c r="H1539" i="3"/>
  <c r="I866" i="9"/>
  <c r="H867" i="9"/>
  <c r="I1003" i="6"/>
  <c r="H1004" i="6"/>
  <c r="H63" i="9"/>
  <c r="I62" i="9"/>
  <c r="I595" i="9"/>
  <c r="H596" i="9"/>
  <c r="H460" i="11"/>
  <c r="I459" i="11"/>
  <c r="I1942" i="6"/>
  <c r="H1943" i="6"/>
  <c r="I730" i="3"/>
  <c r="H731" i="3"/>
  <c r="H462" i="9"/>
  <c r="I461" i="9"/>
  <c r="H730" i="9"/>
  <c r="I729" i="9"/>
  <c r="H1808" i="3"/>
  <c r="I1807" i="3"/>
  <c r="I1806" i="6"/>
  <c r="H1807" i="6"/>
  <c r="I865" i="3"/>
  <c r="H866" i="3"/>
  <c r="H1942" i="3"/>
  <c r="I1941" i="3"/>
  <c r="I596" i="3"/>
  <c r="H597" i="3"/>
  <c r="I62" i="3"/>
  <c r="H63" i="3"/>
  <c r="H193" i="11"/>
  <c r="I192" i="11"/>
  <c r="I1807" i="11"/>
  <c r="H1808" i="11"/>
  <c r="I328" i="6"/>
  <c r="H329" i="6"/>
  <c r="H62" i="11"/>
  <c r="I61" i="11"/>
  <c r="I1674" i="6"/>
  <c r="H1675" i="6"/>
  <c r="O1941" i="11" l="1"/>
  <c r="O1806" i="11"/>
  <c r="O1672" i="11"/>
  <c r="O1537" i="11"/>
  <c r="O1403" i="11"/>
  <c r="O1270" i="11"/>
  <c r="O1135" i="11"/>
  <c r="O192" i="11"/>
  <c r="O459" i="11"/>
  <c r="O862" i="11"/>
  <c r="O326" i="11"/>
  <c r="O594" i="11"/>
  <c r="O61" i="11"/>
  <c r="O729" i="11"/>
  <c r="O1000" i="11"/>
  <c r="O1673" i="9"/>
  <c r="O1538" i="9"/>
  <c r="O1942" i="9"/>
  <c r="O1404" i="9"/>
  <c r="O1271" i="9"/>
  <c r="O863" i="9"/>
  <c r="O1807" i="9"/>
  <c r="O1136" i="9"/>
  <c r="O730" i="9"/>
  <c r="O327" i="9"/>
  <c r="O193" i="9"/>
  <c r="O62" i="9"/>
  <c r="O595" i="9"/>
  <c r="O1001" i="9"/>
  <c r="O460" i="9"/>
  <c r="O1941" i="6"/>
  <c r="O1806" i="6"/>
  <c r="O1672" i="6"/>
  <c r="O1403" i="6"/>
  <c r="O1135" i="6"/>
  <c r="O1537" i="6"/>
  <c r="O1270" i="6"/>
  <c r="O459" i="6"/>
  <c r="O326" i="6"/>
  <c r="O192" i="6"/>
  <c r="O61" i="6"/>
  <c r="O862" i="6"/>
  <c r="O594" i="6"/>
  <c r="O1000" i="6"/>
  <c r="O729" i="6"/>
  <c r="O1807" i="3"/>
  <c r="O1538" i="3"/>
  <c r="O1673" i="3"/>
  <c r="O1942" i="3"/>
  <c r="O1001" i="3"/>
  <c r="O1404" i="3"/>
  <c r="O863" i="3"/>
  <c r="O327" i="3"/>
  <c r="O730" i="3"/>
  <c r="O595" i="3"/>
  <c r="O1271" i="3"/>
  <c r="O460" i="3"/>
  <c r="O1136" i="3"/>
  <c r="O193" i="3"/>
  <c r="O62" i="3"/>
  <c r="Q1233" i="11"/>
  <c r="AA1232" i="11"/>
  <c r="Y1232" i="11"/>
  <c r="Z1232" i="11"/>
  <c r="W1232" i="11"/>
  <c r="V1233" i="11" s="1"/>
  <c r="Z286" i="11"/>
  <c r="Q287" i="11"/>
  <c r="R287" i="11" s="1"/>
  <c r="AB287" i="11" s="1"/>
  <c r="AA286" i="11"/>
  <c r="Y286" i="11"/>
  <c r="Q23" i="11"/>
  <c r="R23" i="11" s="1"/>
  <c r="AB23" i="11" s="1"/>
  <c r="W22" i="11"/>
  <c r="V23" i="11" s="1"/>
  <c r="AA22" i="11"/>
  <c r="Z22" i="11"/>
  <c r="Y22" i="11"/>
  <c r="AE1767" i="11"/>
  <c r="T1768" i="11"/>
  <c r="W1768" i="11" s="1"/>
  <c r="V1769" i="11" s="1"/>
  <c r="AD690" i="11"/>
  <c r="AE1632" i="11"/>
  <c r="AE555" i="11"/>
  <c r="S1633" i="11"/>
  <c r="S691" i="11"/>
  <c r="T556" i="11"/>
  <c r="Y556" i="11" s="1"/>
  <c r="T421" i="11"/>
  <c r="AC690" i="11"/>
  <c r="Q1098" i="11"/>
  <c r="W1097" i="11"/>
  <c r="V1098" i="11" s="1"/>
  <c r="Y1097" i="11"/>
  <c r="AA1097" i="11"/>
  <c r="Z1097" i="11"/>
  <c r="Y962" i="11"/>
  <c r="Z962" i="11"/>
  <c r="W962" i="11"/>
  <c r="V963" i="11" s="1"/>
  <c r="Y154" i="11"/>
  <c r="Q155" i="11"/>
  <c r="Z154" i="11"/>
  <c r="AA154" i="11"/>
  <c r="W154" i="11"/>
  <c r="V155" i="11" s="1"/>
  <c r="Z1902" i="11"/>
  <c r="AA962" i="11"/>
  <c r="I863" i="11"/>
  <c r="H864" i="11"/>
  <c r="W1902" i="11"/>
  <c r="V1903" i="11" s="1"/>
  <c r="AE420" i="11"/>
  <c r="H598" i="11"/>
  <c r="I597" i="11"/>
  <c r="T1364" i="11"/>
  <c r="Q1365" i="11" s="1"/>
  <c r="Y1902" i="11"/>
  <c r="I1404" i="11"/>
  <c r="H1405" i="11"/>
  <c r="Q1903" i="11"/>
  <c r="R1903" i="11" s="1"/>
  <c r="AB1903" i="11" s="1"/>
  <c r="I1271" i="11"/>
  <c r="H1272" i="11"/>
  <c r="I1943" i="11"/>
  <c r="H1944" i="11"/>
  <c r="AC1497" i="11"/>
  <c r="AD1497" i="11"/>
  <c r="I1001" i="11"/>
  <c r="H1002" i="11"/>
  <c r="Z822" i="11"/>
  <c r="Q823" i="11"/>
  <c r="AA822" i="11"/>
  <c r="Y822" i="11"/>
  <c r="W822" i="11"/>
  <c r="V823" i="11" s="1"/>
  <c r="H1137" i="11"/>
  <c r="I1136" i="11"/>
  <c r="H330" i="11"/>
  <c r="I329" i="11"/>
  <c r="R1498" i="11"/>
  <c r="AB1498" i="11" s="1"/>
  <c r="R963" i="11"/>
  <c r="AB963" i="11" s="1"/>
  <c r="W1363" i="9"/>
  <c r="V1364" i="9" s="1"/>
  <c r="Y1363" i="9"/>
  <c r="AA1363" i="9"/>
  <c r="Z1363" i="9"/>
  <c r="T1096" i="9"/>
  <c r="Y1096" i="9" s="1"/>
  <c r="AE822" i="9"/>
  <c r="AE1095" i="9"/>
  <c r="AD689" i="9"/>
  <c r="AC689" i="9"/>
  <c r="T823" i="9"/>
  <c r="AA823" i="9" s="1"/>
  <c r="I194" i="9"/>
  <c r="H195" i="9"/>
  <c r="R289" i="9"/>
  <c r="AB289" i="9" s="1"/>
  <c r="AD288" i="9"/>
  <c r="AC288" i="9"/>
  <c r="AE960" i="9"/>
  <c r="AB1364" i="9"/>
  <c r="T1364" i="9"/>
  <c r="AE1632" i="9"/>
  <c r="AC22" i="9"/>
  <c r="AD22" i="9"/>
  <c r="S23" i="9"/>
  <c r="R1767" i="9"/>
  <c r="AB1767" i="9" s="1"/>
  <c r="AC1766" i="9"/>
  <c r="AD1766" i="9"/>
  <c r="AE1498" i="9"/>
  <c r="AE152" i="9"/>
  <c r="AC1230" i="9"/>
  <c r="Z153" i="9"/>
  <c r="Q154" i="9"/>
  <c r="AA153" i="9"/>
  <c r="Y153" i="9"/>
  <c r="W153" i="9"/>
  <c r="V154" i="9" s="1"/>
  <c r="W420" i="9"/>
  <c r="V421" i="9" s="1"/>
  <c r="Y420" i="9"/>
  <c r="Z420" i="9"/>
  <c r="Q421" i="9"/>
  <c r="R421" i="9" s="1"/>
  <c r="AB421" i="9" s="1"/>
  <c r="AA420" i="9"/>
  <c r="AD1230" i="9"/>
  <c r="T1633" i="9"/>
  <c r="Q1634" i="9" s="1"/>
  <c r="Y1902" i="9"/>
  <c r="W1902" i="9"/>
  <c r="V1903" i="9" s="1"/>
  <c r="Q1903" i="9"/>
  <c r="Z1902" i="9"/>
  <c r="AA1902" i="9"/>
  <c r="H1002" i="9"/>
  <c r="I1001" i="9"/>
  <c r="T690" i="9"/>
  <c r="S1231" i="9"/>
  <c r="T1499" i="9"/>
  <c r="AC555" i="9"/>
  <c r="AD555" i="9"/>
  <c r="R556" i="9"/>
  <c r="AB556" i="9" s="1"/>
  <c r="W961" i="9"/>
  <c r="V962" i="9" s="1"/>
  <c r="Q962" i="9"/>
  <c r="R962" i="9" s="1"/>
  <c r="AB962" i="9" s="1"/>
  <c r="Y961" i="9"/>
  <c r="Z961" i="9"/>
  <c r="AA961" i="9"/>
  <c r="I328" i="9"/>
  <c r="H329" i="9"/>
  <c r="I1271" i="9"/>
  <c r="H1272" i="9"/>
  <c r="H1808" i="9"/>
  <c r="I1807" i="9"/>
  <c r="I1404" i="9"/>
  <c r="H1405" i="9"/>
  <c r="H1675" i="9"/>
  <c r="I1674" i="9"/>
  <c r="W1097" i="6"/>
  <c r="V1098" i="6" s="1"/>
  <c r="Z1097" i="6"/>
  <c r="AD1097" i="6" s="1"/>
  <c r="AA1097" i="6"/>
  <c r="Q1098" i="6"/>
  <c r="R1098" i="6" s="1"/>
  <c r="AB1098" i="6" s="1"/>
  <c r="AE554" i="6"/>
  <c r="T555" i="6"/>
  <c r="Z555" i="6" s="1"/>
  <c r="T153" i="6"/>
  <c r="Y287" i="6"/>
  <c r="W287" i="6"/>
  <c r="V288" i="6" s="1"/>
  <c r="AA287" i="6"/>
  <c r="T1634" i="6"/>
  <c r="AA1634" i="6" s="1"/>
  <c r="AC689" i="6"/>
  <c r="AC1766" i="6"/>
  <c r="I1271" i="6"/>
  <c r="H1272" i="6"/>
  <c r="I1538" i="6"/>
  <c r="H1539" i="6"/>
  <c r="Z287" i="6"/>
  <c r="AD1766" i="6"/>
  <c r="AC1901" i="6"/>
  <c r="AD1901" i="6"/>
  <c r="AC1363" i="6"/>
  <c r="AD1363" i="6"/>
  <c r="AE420" i="6"/>
  <c r="AD689" i="6"/>
  <c r="S1230" i="6"/>
  <c r="S962" i="6"/>
  <c r="T421" i="6"/>
  <c r="W421" i="6" s="1"/>
  <c r="V422" i="6" s="1"/>
  <c r="AE1229" i="6"/>
  <c r="AC961" i="6"/>
  <c r="AD961" i="6"/>
  <c r="I596" i="6"/>
  <c r="H597" i="6"/>
  <c r="T1498" i="6"/>
  <c r="I460" i="6"/>
  <c r="H461" i="6"/>
  <c r="T1902" i="6"/>
  <c r="Y1902" i="6" s="1"/>
  <c r="H63" i="6"/>
  <c r="I62" i="6"/>
  <c r="AB23" i="6"/>
  <c r="T23" i="6"/>
  <c r="AE22" i="6"/>
  <c r="AE1633" i="6"/>
  <c r="T824" i="6"/>
  <c r="S288" i="6"/>
  <c r="S1767" i="6"/>
  <c r="S1364" i="6"/>
  <c r="S690" i="6"/>
  <c r="H1137" i="6"/>
  <c r="I1136" i="6"/>
  <c r="R1097" i="3"/>
  <c r="S1097" i="3" s="1"/>
  <c r="AD1096" i="3"/>
  <c r="AC1096" i="3"/>
  <c r="T1498" i="3"/>
  <c r="AA1498" i="3" s="1"/>
  <c r="S1232" i="3"/>
  <c r="AE1231" i="3"/>
  <c r="AC690" i="3"/>
  <c r="AE690" i="3" s="1"/>
  <c r="T1768" i="3"/>
  <c r="Z1768" i="3" s="1"/>
  <c r="H1675" i="3"/>
  <c r="I1674" i="3"/>
  <c r="AE1767" i="3"/>
  <c r="T1364" i="3"/>
  <c r="Q1365" i="3" s="1"/>
  <c r="R1365" i="3" s="1"/>
  <c r="AB1365" i="3" s="1"/>
  <c r="S823" i="3"/>
  <c r="T153" i="3"/>
  <c r="S1633" i="3"/>
  <c r="AE1632" i="3"/>
  <c r="AC822" i="3"/>
  <c r="S22" i="3"/>
  <c r="S555" i="3"/>
  <c r="AD822" i="3"/>
  <c r="AE1363" i="3"/>
  <c r="T421" i="3"/>
  <c r="AA421" i="3" s="1"/>
  <c r="AE21" i="3"/>
  <c r="AC286" i="3"/>
  <c r="AE554" i="3"/>
  <c r="Q962" i="3"/>
  <c r="R962" i="3" s="1"/>
  <c r="AB962" i="3" s="1"/>
  <c r="W961" i="3"/>
  <c r="V962" i="3" s="1"/>
  <c r="AA961" i="3"/>
  <c r="Y961" i="3"/>
  <c r="Z961" i="3"/>
  <c r="S287" i="3"/>
  <c r="H194" i="3"/>
  <c r="I193" i="3"/>
  <c r="S1903" i="3"/>
  <c r="I1405" i="3"/>
  <c r="H1406" i="3"/>
  <c r="S691" i="3"/>
  <c r="I460" i="3"/>
  <c r="H461" i="3"/>
  <c r="I328" i="3"/>
  <c r="H329" i="3"/>
  <c r="AE1902" i="3"/>
  <c r="H1273" i="3"/>
  <c r="I1272" i="3"/>
  <c r="AC287" i="13"/>
  <c r="S288" i="13"/>
  <c r="AE152" i="13"/>
  <c r="T153" i="13"/>
  <c r="Y153" i="13" s="1"/>
  <c r="T22" i="13"/>
  <c r="Z22" i="13" s="1"/>
  <c r="Q421" i="13"/>
  <c r="AA420" i="13"/>
  <c r="Z420" i="13"/>
  <c r="W420" i="13"/>
  <c r="V421" i="13" s="1"/>
  <c r="Y420" i="13"/>
  <c r="H194" i="13"/>
  <c r="I193" i="13"/>
  <c r="O193" i="13" s="1"/>
  <c r="I62" i="13"/>
  <c r="O62" i="13" s="1"/>
  <c r="H63" i="13"/>
  <c r="I327" i="13"/>
  <c r="O327" i="13" s="1"/>
  <c r="H328" i="13"/>
  <c r="I460" i="13"/>
  <c r="O460" i="13" s="1"/>
  <c r="H461" i="13"/>
  <c r="I1808" i="11"/>
  <c r="H1809" i="11"/>
  <c r="H194" i="11"/>
  <c r="I193" i="11"/>
  <c r="I63" i="3"/>
  <c r="H64" i="3"/>
  <c r="I866" i="3"/>
  <c r="H867" i="3"/>
  <c r="I731" i="3"/>
  <c r="H732" i="3"/>
  <c r="I1004" i="6"/>
  <c r="H1005" i="6"/>
  <c r="I1002" i="3"/>
  <c r="H1003" i="3"/>
  <c r="I864" i="6"/>
  <c r="H865" i="6"/>
  <c r="I1138" i="9"/>
  <c r="H1139" i="9"/>
  <c r="I329" i="6"/>
  <c r="H330" i="6"/>
  <c r="H1944" i="6"/>
  <c r="I1943" i="6"/>
  <c r="I867" i="9"/>
  <c r="H868" i="9"/>
  <c r="I1943" i="9"/>
  <c r="H1944" i="9"/>
  <c r="I733" i="11"/>
  <c r="H734" i="11"/>
  <c r="H1675" i="11"/>
  <c r="I1674" i="11"/>
  <c r="I193" i="6"/>
  <c r="H194" i="6"/>
  <c r="I1539" i="9"/>
  <c r="H1540" i="9"/>
  <c r="I460" i="11"/>
  <c r="H461" i="11"/>
  <c r="I1136" i="3"/>
  <c r="H1137" i="3"/>
  <c r="I597" i="3"/>
  <c r="H598" i="3"/>
  <c r="I462" i="9"/>
  <c r="H463" i="9"/>
  <c r="I63" i="9"/>
  <c r="H64" i="9"/>
  <c r="I1675" i="6"/>
  <c r="H1676" i="6"/>
  <c r="I1807" i="6"/>
  <c r="H1808" i="6"/>
  <c r="I596" i="9"/>
  <c r="H597" i="9"/>
  <c r="I732" i="6"/>
  <c r="H733" i="6"/>
  <c r="H1541" i="11"/>
  <c r="I1540" i="11"/>
  <c r="I1808" i="3"/>
  <c r="H1809" i="3"/>
  <c r="H731" i="9"/>
  <c r="I730" i="9"/>
  <c r="I62" i="11"/>
  <c r="H63" i="11"/>
  <c r="H1943" i="3"/>
  <c r="I1942" i="3"/>
  <c r="I1539" i="3"/>
  <c r="H1540" i="3"/>
  <c r="I1406" i="6"/>
  <c r="H1407" i="6"/>
  <c r="O1136" i="11" l="1"/>
  <c r="O1942" i="11"/>
  <c r="O1538" i="11"/>
  <c r="O1271" i="11"/>
  <c r="O193" i="11"/>
  <c r="O1001" i="11"/>
  <c r="O730" i="11"/>
  <c r="O327" i="11"/>
  <c r="O62" i="11"/>
  <c r="O1404" i="11"/>
  <c r="O460" i="11"/>
  <c r="O595" i="11"/>
  <c r="O1807" i="11"/>
  <c r="O863" i="11"/>
  <c r="O1673" i="11"/>
  <c r="O1674" i="9"/>
  <c r="O1943" i="9"/>
  <c r="O1137" i="9"/>
  <c r="O1002" i="9"/>
  <c r="O1405" i="9"/>
  <c r="O1539" i="9"/>
  <c r="O1808" i="9"/>
  <c r="O731" i="9"/>
  <c r="O328" i="9"/>
  <c r="O194" i="9"/>
  <c r="O63" i="9"/>
  <c r="O596" i="9"/>
  <c r="O1272" i="9"/>
  <c r="O864" i="9"/>
  <c r="O461" i="9"/>
  <c r="O1673" i="6"/>
  <c r="O1271" i="6"/>
  <c r="O1538" i="6"/>
  <c r="O1404" i="6"/>
  <c r="O1001" i="6"/>
  <c r="O863" i="6"/>
  <c r="O1942" i="6"/>
  <c r="O1807" i="6"/>
  <c r="O460" i="6"/>
  <c r="O327" i="6"/>
  <c r="O193" i="6"/>
  <c r="O62" i="6"/>
  <c r="O1136" i="6"/>
  <c r="O730" i="6"/>
  <c r="O595" i="6"/>
  <c r="O1137" i="3"/>
  <c r="O1002" i="3"/>
  <c r="O1405" i="3"/>
  <c r="O1674" i="3"/>
  <c r="O1539" i="3"/>
  <c r="O731" i="3"/>
  <c r="O596" i="3"/>
  <c r="O1808" i="3"/>
  <c r="O1272" i="3"/>
  <c r="O1943" i="3"/>
  <c r="O864" i="3"/>
  <c r="O461" i="3"/>
  <c r="O328" i="3"/>
  <c r="O194" i="3"/>
  <c r="O63" i="3"/>
  <c r="AD1232" i="11"/>
  <c r="AC1232" i="11"/>
  <c r="R1233" i="11"/>
  <c r="AD286" i="11"/>
  <c r="S287" i="11"/>
  <c r="AC286" i="11"/>
  <c r="S23" i="11"/>
  <c r="AC22" i="11"/>
  <c r="AD22" i="11"/>
  <c r="Q1769" i="11"/>
  <c r="R1769" i="11" s="1"/>
  <c r="AB1769" i="11" s="1"/>
  <c r="Z1768" i="11"/>
  <c r="Y1768" i="11"/>
  <c r="AE690" i="11"/>
  <c r="AA1768" i="11"/>
  <c r="AA556" i="11"/>
  <c r="T1633" i="11"/>
  <c r="Q1634" i="11" s="1"/>
  <c r="W556" i="11"/>
  <c r="V557" i="11" s="1"/>
  <c r="T691" i="11"/>
  <c r="Y691" i="11" s="1"/>
  <c r="Z556" i="11"/>
  <c r="Q557" i="11"/>
  <c r="R557" i="11" s="1"/>
  <c r="Z421" i="11"/>
  <c r="AA421" i="11"/>
  <c r="AD962" i="11"/>
  <c r="Y421" i="11"/>
  <c r="Q422" i="11"/>
  <c r="R422" i="11" s="1"/>
  <c r="AB422" i="11" s="1"/>
  <c r="Z1364" i="11"/>
  <c r="W421" i="11"/>
  <c r="V422" i="11" s="1"/>
  <c r="AC1902" i="11"/>
  <c r="AC962" i="11"/>
  <c r="AC1097" i="11"/>
  <c r="AD1097" i="11"/>
  <c r="R1098" i="11"/>
  <c r="AB1098" i="11" s="1"/>
  <c r="AA1364" i="11"/>
  <c r="Y1364" i="11"/>
  <c r="W1364" i="11"/>
  <c r="V1365" i="11" s="1"/>
  <c r="AC154" i="11"/>
  <c r="R155" i="11"/>
  <c r="AB155" i="11" s="1"/>
  <c r="AD154" i="11"/>
  <c r="AD1902" i="11"/>
  <c r="I864" i="11"/>
  <c r="H865" i="11"/>
  <c r="H1406" i="11"/>
  <c r="I1405" i="11"/>
  <c r="H599" i="11"/>
  <c r="I598" i="11"/>
  <c r="I1272" i="11"/>
  <c r="H1273" i="11"/>
  <c r="I1002" i="11"/>
  <c r="H1003" i="11"/>
  <c r="AE1497" i="11"/>
  <c r="AC822" i="11"/>
  <c r="AD822" i="11"/>
  <c r="H331" i="11"/>
  <c r="I330" i="11"/>
  <c r="R823" i="11"/>
  <c r="AB823" i="11" s="1"/>
  <c r="I1944" i="11"/>
  <c r="H1945" i="11"/>
  <c r="S1903" i="11"/>
  <c r="S963" i="11"/>
  <c r="S1498" i="11"/>
  <c r="R1365" i="11"/>
  <c r="AB1365" i="11" s="1"/>
  <c r="H1138" i="11"/>
  <c r="I1137" i="11"/>
  <c r="AC1363" i="9"/>
  <c r="AD1363" i="9"/>
  <c r="Q1097" i="9"/>
  <c r="R1097" i="9" s="1"/>
  <c r="AB1097" i="9" s="1"/>
  <c r="AA1096" i="9"/>
  <c r="W1096" i="9"/>
  <c r="V1097" i="9" s="1"/>
  <c r="Z1096" i="9"/>
  <c r="AD1096" i="9" s="1"/>
  <c r="AE689" i="9"/>
  <c r="Q824" i="9"/>
  <c r="R824" i="9" s="1"/>
  <c r="AB824" i="9" s="1"/>
  <c r="Z823" i="9"/>
  <c r="Y823" i="9"/>
  <c r="W823" i="9"/>
  <c r="V824" i="9" s="1"/>
  <c r="I195" i="9"/>
  <c r="H196" i="9"/>
  <c r="S289" i="9"/>
  <c r="AE288" i="9"/>
  <c r="Q1365" i="9"/>
  <c r="AA1364" i="9"/>
  <c r="Z1364" i="9"/>
  <c r="Y1364" i="9"/>
  <c r="W1364" i="9"/>
  <c r="V1365" i="9" s="1"/>
  <c r="AE22" i="9"/>
  <c r="AE1766" i="9"/>
  <c r="T23" i="9"/>
  <c r="W23" i="9" s="1"/>
  <c r="V24" i="9" s="1"/>
  <c r="S1767" i="9"/>
  <c r="S421" i="9"/>
  <c r="Y1633" i="9"/>
  <c r="AC1902" i="9"/>
  <c r="AE1230" i="9"/>
  <c r="AA1633" i="9"/>
  <c r="AC153" i="9"/>
  <c r="AD153" i="9"/>
  <c r="R154" i="9"/>
  <c r="AB154" i="9" s="1"/>
  <c r="AC420" i="9"/>
  <c r="AD420" i="9"/>
  <c r="Z1633" i="9"/>
  <c r="R1903" i="9"/>
  <c r="AB1903" i="9" s="1"/>
  <c r="W1633" i="9"/>
  <c r="V1634" i="9" s="1"/>
  <c r="AD1902" i="9"/>
  <c r="I1002" i="9"/>
  <c r="H1003" i="9"/>
  <c r="T1231" i="9"/>
  <c r="W1231" i="9" s="1"/>
  <c r="V1232" i="9" s="1"/>
  <c r="AE555" i="9"/>
  <c r="W690" i="9"/>
  <c r="V691" i="9" s="1"/>
  <c r="AA690" i="9"/>
  <c r="Z690" i="9"/>
  <c r="Y690" i="9"/>
  <c r="Q691" i="9"/>
  <c r="R691" i="9" s="1"/>
  <c r="AB691" i="9" s="1"/>
  <c r="W1499" i="9"/>
  <c r="V1500" i="9" s="1"/>
  <c r="AA1499" i="9"/>
  <c r="Y1499" i="9"/>
  <c r="Z1499" i="9"/>
  <c r="Q1500" i="9"/>
  <c r="R1500" i="9" s="1"/>
  <c r="AB1500" i="9" s="1"/>
  <c r="S556" i="9"/>
  <c r="I1272" i="9"/>
  <c r="H1273" i="9"/>
  <c r="I329" i="9"/>
  <c r="H330" i="9"/>
  <c r="AC961" i="9"/>
  <c r="AD961" i="9"/>
  <c r="S962" i="9"/>
  <c r="I1675" i="9"/>
  <c r="H1676" i="9"/>
  <c r="R1634" i="9"/>
  <c r="AB1634" i="9" s="1"/>
  <c r="I1808" i="9"/>
  <c r="H1809" i="9"/>
  <c r="I1405" i="9"/>
  <c r="H1406" i="9"/>
  <c r="AC1097" i="6"/>
  <c r="S1098" i="6"/>
  <c r="AA555" i="6"/>
  <c r="Y555" i="6"/>
  <c r="AD555" i="6" s="1"/>
  <c r="Q556" i="6"/>
  <c r="R556" i="6" s="1"/>
  <c r="AB556" i="6" s="1"/>
  <c r="W555" i="6"/>
  <c r="V556" i="6" s="1"/>
  <c r="Z1634" i="6"/>
  <c r="Q1635" i="6"/>
  <c r="R1635" i="6" s="1"/>
  <c r="AB1635" i="6" s="1"/>
  <c r="W1634" i="6"/>
  <c r="V1635" i="6" s="1"/>
  <c r="Y1634" i="6"/>
  <c r="AA153" i="6"/>
  <c r="Q154" i="6"/>
  <c r="W153" i="6"/>
  <c r="V154" i="6" s="1"/>
  <c r="Z153" i="6"/>
  <c r="Y153" i="6"/>
  <c r="AC287" i="6"/>
  <c r="AD287" i="6"/>
  <c r="AE1363" i="6"/>
  <c r="H1273" i="6"/>
  <c r="I1272" i="6"/>
  <c r="AE1766" i="6"/>
  <c r="I1539" i="6"/>
  <c r="H1540" i="6"/>
  <c r="AE1901" i="6"/>
  <c r="AE689" i="6"/>
  <c r="Q422" i="6"/>
  <c r="R422" i="6" s="1"/>
  <c r="AB422" i="6" s="1"/>
  <c r="Z421" i="6"/>
  <c r="AA421" i="6"/>
  <c r="Q1903" i="6"/>
  <c r="R1903" i="6" s="1"/>
  <c r="AB1903" i="6" s="1"/>
  <c r="T962" i="6"/>
  <c r="Y421" i="6"/>
  <c r="T1230" i="6"/>
  <c r="AA1902" i="6"/>
  <c r="W1902" i="6"/>
  <c r="V1903" i="6" s="1"/>
  <c r="I461" i="6"/>
  <c r="H462" i="6"/>
  <c r="AE961" i="6"/>
  <c r="W1498" i="6"/>
  <c r="V1499" i="6" s="1"/>
  <c r="Q1499" i="6"/>
  <c r="Z1498" i="6"/>
  <c r="AA1498" i="6"/>
  <c r="Y1498" i="6"/>
  <c r="Z1902" i="6"/>
  <c r="AD1902" i="6" s="1"/>
  <c r="I597" i="6"/>
  <c r="H598" i="6"/>
  <c r="AA23" i="6"/>
  <c r="Z23" i="6"/>
  <c r="W23" i="6"/>
  <c r="V24" i="6" s="1"/>
  <c r="Y23" i="6"/>
  <c r="Q24" i="6"/>
  <c r="I63" i="6"/>
  <c r="H64" i="6"/>
  <c r="T288" i="6"/>
  <c r="Y288" i="6" s="1"/>
  <c r="Y824" i="6"/>
  <c r="Q825" i="6"/>
  <c r="Z824" i="6"/>
  <c r="AA824" i="6"/>
  <c r="W824" i="6"/>
  <c r="V825" i="6" s="1"/>
  <c r="T690" i="6"/>
  <c r="T1767" i="6"/>
  <c r="T1364" i="6"/>
  <c r="I1137" i="6"/>
  <c r="H1138" i="6"/>
  <c r="AE1096" i="3"/>
  <c r="AB1097" i="3"/>
  <c r="T1097" i="3"/>
  <c r="Z1498" i="3"/>
  <c r="Q1499" i="3"/>
  <c r="R1499" i="3" s="1"/>
  <c r="AB1499" i="3" s="1"/>
  <c r="Y1498" i="3"/>
  <c r="W1498" i="3"/>
  <c r="V1499" i="3" s="1"/>
  <c r="T1232" i="3"/>
  <c r="W1768" i="3"/>
  <c r="V1769" i="3" s="1"/>
  <c r="AA1768" i="3"/>
  <c r="Y1768" i="3"/>
  <c r="Q1769" i="3"/>
  <c r="R1769" i="3" s="1"/>
  <c r="AB1769" i="3" s="1"/>
  <c r="AA1364" i="3"/>
  <c r="Y1364" i="3"/>
  <c r="I1675" i="3"/>
  <c r="H1676" i="3"/>
  <c r="Y421" i="3"/>
  <c r="W1364" i="3"/>
  <c r="V1365" i="3" s="1"/>
  <c r="Z1364" i="3"/>
  <c r="Q154" i="3"/>
  <c r="W153" i="3"/>
  <c r="V154" i="3" s="1"/>
  <c r="AA153" i="3"/>
  <c r="Y153" i="3"/>
  <c r="Z153" i="3"/>
  <c r="T1633" i="3"/>
  <c r="T823" i="3"/>
  <c r="Q824" i="3" s="1"/>
  <c r="T555" i="3"/>
  <c r="Q556" i="3" s="1"/>
  <c r="S962" i="3"/>
  <c r="T22" i="3"/>
  <c r="Q23" i="3" s="1"/>
  <c r="R23" i="3" s="1"/>
  <c r="AB23" i="3" s="1"/>
  <c r="AE822" i="3"/>
  <c r="AE286" i="3"/>
  <c r="W421" i="3"/>
  <c r="V422" i="3" s="1"/>
  <c r="Z421" i="3"/>
  <c r="Q422" i="3"/>
  <c r="R422" i="3" s="1"/>
  <c r="AB422" i="3" s="1"/>
  <c r="AC961" i="3"/>
  <c r="AD961" i="3"/>
  <c r="S1365" i="3"/>
  <c r="T287" i="3"/>
  <c r="H195" i="3"/>
  <c r="I194" i="3"/>
  <c r="T1903" i="3"/>
  <c r="I1273" i="3"/>
  <c r="H1274" i="3"/>
  <c r="H462" i="3"/>
  <c r="I461" i="3"/>
  <c r="I329" i="3"/>
  <c r="H330" i="3"/>
  <c r="I1406" i="3"/>
  <c r="H1407" i="3"/>
  <c r="T691" i="3"/>
  <c r="AE287" i="13"/>
  <c r="T288" i="13"/>
  <c r="Q289" i="13" s="1"/>
  <c r="R289" i="13" s="1"/>
  <c r="S289" i="13" s="1"/>
  <c r="Q154" i="13"/>
  <c r="R154" i="13" s="1"/>
  <c r="S154" i="13" s="1"/>
  <c r="Z153" i="13"/>
  <c r="AD153" i="13" s="1"/>
  <c r="AA153" i="13"/>
  <c r="W153" i="13"/>
  <c r="V154" i="13" s="1"/>
  <c r="AA22" i="13"/>
  <c r="Y22" i="13"/>
  <c r="Q23" i="13"/>
  <c r="W22" i="13"/>
  <c r="V23" i="13" s="1"/>
  <c r="AC420" i="13"/>
  <c r="AD420" i="13"/>
  <c r="R421" i="13"/>
  <c r="AB421" i="13" s="1"/>
  <c r="I194" i="13"/>
  <c r="O194" i="13" s="1"/>
  <c r="H195" i="13"/>
  <c r="I63" i="13"/>
  <c r="O63" i="13" s="1"/>
  <c r="H64" i="13"/>
  <c r="H329" i="13"/>
  <c r="I328" i="13"/>
  <c r="O328" i="13" s="1"/>
  <c r="H462" i="13"/>
  <c r="I461" i="13"/>
  <c r="O461" i="13" s="1"/>
  <c r="I1407" i="6"/>
  <c r="H1408" i="6"/>
  <c r="I597" i="9"/>
  <c r="H598" i="9"/>
  <c r="I1675" i="11"/>
  <c r="H1676" i="11"/>
  <c r="H1945" i="6"/>
  <c r="I1944" i="6"/>
  <c r="I330" i="6"/>
  <c r="H331" i="6"/>
  <c r="H1542" i="11"/>
  <c r="I1541" i="11"/>
  <c r="I733" i="6"/>
  <c r="H734" i="6"/>
  <c r="H464" i="9"/>
  <c r="I463" i="9"/>
  <c r="I1540" i="9"/>
  <c r="H1541" i="9"/>
  <c r="I1005" i="6"/>
  <c r="H1006" i="6"/>
  <c r="I64" i="3"/>
  <c r="H65" i="3"/>
  <c r="I598" i="3"/>
  <c r="H599" i="3"/>
  <c r="I1137" i="3"/>
  <c r="H1138" i="3"/>
  <c r="I194" i="6"/>
  <c r="H195" i="6"/>
  <c r="I734" i="11"/>
  <c r="H735" i="11"/>
  <c r="H1140" i="9"/>
  <c r="I1139" i="9"/>
  <c r="I732" i="3"/>
  <c r="H733" i="3"/>
  <c r="I194" i="11"/>
  <c r="H195" i="11"/>
  <c r="H732" i="9"/>
  <c r="I731" i="9"/>
  <c r="H1810" i="3"/>
  <c r="I1809" i="3"/>
  <c r="I1808" i="6"/>
  <c r="H1809" i="6"/>
  <c r="I865" i="6"/>
  <c r="H866" i="6"/>
  <c r="H1810" i="11"/>
  <c r="I1809" i="11"/>
  <c r="H1944" i="3"/>
  <c r="I1943" i="3"/>
  <c r="I1676" i="6"/>
  <c r="H1677" i="6"/>
  <c r="H462" i="11"/>
  <c r="I461" i="11"/>
  <c r="H64" i="11"/>
  <c r="I63" i="11"/>
  <c r="I1944" i="9"/>
  <c r="H1945" i="9"/>
  <c r="I867" i="3"/>
  <c r="H868" i="3"/>
  <c r="I868" i="9"/>
  <c r="H869" i="9"/>
  <c r="H1541" i="3"/>
  <c r="I1540" i="3"/>
  <c r="H65" i="9"/>
  <c r="I64" i="9"/>
  <c r="I1003" i="3"/>
  <c r="H1004" i="3"/>
  <c r="O1943" i="11" l="1"/>
  <c r="O1539" i="11"/>
  <c r="O1405" i="11"/>
  <c r="O1002" i="11"/>
  <c r="O731" i="11"/>
  <c r="O328" i="11"/>
  <c r="O194" i="11"/>
  <c r="O63" i="11"/>
  <c r="O1674" i="11"/>
  <c r="O596" i="11"/>
  <c r="O1808" i="11"/>
  <c r="O1272" i="11"/>
  <c r="O864" i="11"/>
  <c r="O1137" i="11"/>
  <c r="O461" i="11"/>
  <c r="O1944" i="9"/>
  <c r="O1809" i="9"/>
  <c r="O1540" i="9"/>
  <c r="O865" i="9"/>
  <c r="O1138" i="9"/>
  <c r="O597" i="9"/>
  <c r="O462" i="9"/>
  <c r="O1675" i="9"/>
  <c r="O1273" i="9"/>
  <c r="O329" i="9"/>
  <c r="O195" i="9"/>
  <c r="O64" i="9"/>
  <c r="O732" i="9"/>
  <c r="O1003" i="9"/>
  <c r="O1406" i="9"/>
  <c r="O1272" i="6"/>
  <c r="O1943" i="6"/>
  <c r="O1405" i="6"/>
  <c r="O1137" i="6"/>
  <c r="O1002" i="6"/>
  <c r="O864" i="6"/>
  <c r="O731" i="6"/>
  <c r="O596" i="6"/>
  <c r="O1539" i="6"/>
  <c r="O1808" i="6"/>
  <c r="O1674" i="6"/>
  <c r="O194" i="6"/>
  <c r="O63" i="6"/>
  <c r="O328" i="6"/>
  <c r="O461" i="6"/>
  <c r="O1406" i="3"/>
  <c r="O1944" i="3"/>
  <c r="O1675" i="3"/>
  <c r="O1809" i="3"/>
  <c r="O1273" i="3"/>
  <c r="O1138" i="3"/>
  <c r="O1540" i="3"/>
  <c r="O732" i="3"/>
  <c r="O597" i="3"/>
  <c r="O462" i="3"/>
  <c r="O329" i="3"/>
  <c r="O865" i="3"/>
  <c r="O1003" i="3"/>
  <c r="O195" i="3"/>
  <c r="O64" i="3"/>
  <c r="T287" i="11"/>
  <c r="S1233" i="11"/>
  <c r="AB1233" i="11"/>
  <c r="AE1232" i="11"/>
  <c r="AE286" i="11"/>
  <c r="T23" i="11"/>
  <c r="Y23" i="11" s="1"/>
  <c r="S1769" i="11"/>
  <c r="AE22" i="11"/>
  <c r="AC1768" i="11"/>
  <c r="AD1768" i="11"/>
  <c r="W1633" i="11"/>
  <c r="V1634" i="11" s="1"/>
  <c r="Z1633" i="11"/>
  <c r="AA1633" i="11"/>
  <c r="Z691" i="11"/>
  <c r="AD691" i="11" s="1"/>
  <c r="AC556" i="11"/>
  <c r="Y1633" i="11"/>
  <c r="AD556" i="11"/>
  <c r="S422" i="11"/>
  <c r="W691" i="11"/>
  <c r="V692" i="11" s="1"/>
  <c r="AA691" i="11"/>
  <c r="Q692" i="11"/>
  <c r="R692" i="11" s="1"/>
  <c r="AB692" i="11" s="1"/>
  <c r="AE962" i="11"/>
  <c r="AC421" i="11"/>
  <c r="AD421" i="11"/>
  <c r="R1634" i="11"/>
  <c r="AB1634" i="11" s="1"/>
  <c r="AE1902" i="11"/>
  <c r="S155" i="11"/>
  <c r="AE1097" i="11"/>
  <c r="AC1364" i="11"/>
  <c r="S1098" i="11"/>
  <c r="AB557" i="11"/>
  <c r="S557" i="11"/>
  <c r="AD1364" i="11"/>
  <c r="T963" i="11"/>
  <c r="AA963" i="11" s="1"/>
  <c r="AE154" i="11"/>
  <c r="H866" i="11"/>
  <c r="I865" i="11"/>
  <c r="I1273" i="11"/>
  <c r="H1274" i="11"/>
  <c r="I599" i="11"/>
  <c r="H600" i="11"/>
  <c r="T1498" i="11"/>
  <c r="AA1498" i="11" s="1"/>
  <c r="S1365" i="11"/>
  <c r="T1903" i="11"/>
  <c r="S823" i="11"/>
  <c r="H1407" i="11"/>
  <c r="I1406" i="11"/>
  <c r="H1139" i="11"/>
  <c r="I1138" i="11"/>
  <c r="I331" i="11"/>
  <c r="H332" i="11"/>
  <c r="AE822" i="11"/>
  <c r="H1004" i="11"/>
  <c r="I1003" i="11"/>
  <c r="I1945" i="11"/>
  <c r="H1946" i="11"/>
  <c r="AE1363" i="9"/>
  <c r="S1097" i="9"/>
  <c r="AC1096" i="9"/>
  <c r="AC823" i="9"/>
  <c r="AD823" i="9"/>
  <c r="T289" i="9"/>
  <c r="Q290" i="9" s="1"/>
  <c r="R290" i="9" s="1"/>
  <c r="AB290" i="9" s="1"/>
  <c r="I196" i="9"/>
  <c r="H197" i="9"/>
  <c r="R1365" i="9"/>
  <c r="AB1365" i="9" s="1"/>
  <c r="AC1364" i="9"/>
  <c r="AD1364" i="9"/>
  <c r="T1767" i="9"/>
  <c r="Y1767" i="9" s="1"/>
  <c r="T421" i="9"/>
  <c r="W421" i="9" s="1"/>
  <c r="V422" i="9" s="1"/>
  <c r="Q24" i="9"/>
  <c r="Y23" i="9"/>
  <c r="AA23" i="9"/>
  <c r="Z23" i="9"/>
  <c r="AE420" i="9"/>
  <c r="AE153" i="9"/>
  <c r="AC1633" i="9"/>
  <c r="S154" i="9"/>
  <c r="AD1633" i="9"/>
  <c r="AA1231" i="9"/>
  <c r="AE1902" i="9"/>
  <c r="Z1231" i="9"/>
  <c r="S691" i="9"/>
  <c r="Y1231" i="9"/>
  <c r="Q1232" i="9"/>
  <c r="R1232" i="9" s="1"/>
  <c r="AB1232" i="9" s="1"/>
  <c r="S1903" i="9"/>
  <c r="I1003" i="9"/>
  <c r="H1004" i="9"/>
  <c r="T556" i="9"/>
  <c r="T962" i="9"/>
  <c r="AA962" i="9" s="1"/>
  <c r="S1634" i="9"/>
  <c r="AC690" i="9"/>
  <c r="AD690" i="9"/>
  <c r="AE961" i="9"/>
  <c r="S1500" i="9"/>
  <c r="AC1499" i="9"/>
  <c r="AD1499" i="9"/>
  <c r="I330" i="9"/>
  <c r="H331" i="9"/>
  <c r="I1273" i="9"/>
  <c r="H1274" i="9"/>
  <c r="S824" i="9"/>
  <c r="H1810" i="9"/>
  <c r="I1809" i="9"/>
  <c r="I1406" i="9"/>
  <c r="H1407" i="9"/>
  <c r="H1677" i="9"/>
  <c r="I1676" i="9"/>
  <c r="AE1097" i="6"/>
  <c r="T1098" i="6"/>
  <c r="AC555" i="6"/>
  <c r="S556" i="6"/>
  <c r="AC1634" i="6"/>
  <c r="AD1634" i="6"/>
  <c r="R154" i="6"/>
  <c r="AB154" i="6" s="1"/>
  <c r="AC153" i="6"/>
  <c r="AD153" i="6"/>
  <c r="AE287" i="6"/>
  <c r="I1273" i="6"/>
  <c r="H1274" i="6"/>
  <c r="H1541" i="6"/>
  <c r="I1540" i="6"/>
  <c r="Z962" i="6"/>
  <c r="Q963" i="6"/>
  <c r="R963" i="6" s="1"/>
  <c r="AB963" i="6" s="1"/>
  <c r="Y962" i="6"/>
  <c r="AA962" i="6"/>
  <c r="W962" i="6"/>
  <c r="V963" i="6" s="1"/>
  <c r="AC421" i="6"/>
  <c r="AD421" i="6"/>
  <c r="Z1230" i="6"/>
  <c r="Y1230" i="6"/>
  <c r="Q1231" i="6"/>
  <c r="W1230" i="6"/>
  <c r="V1231" i="6" s="1"/>
  <c r="AA1230" i="6"/>
  <c r="AC1902" i="6"/>
  <c r="AA288" i="6"/>
  <c r="Z288" i="6"/>
  <c r="AD288" i="6" s="1"/>
  <c r="W288" i="6"/>
  <c r="V289" i="6" s="1"/>
  <c r="Q289" i="6"/>
  <c r="R289" i="6" s="1"/>
  <c r="AB289" i="6" s="1"/>
  <c r="I598" i="6"/>
  <c r="H599" i="6"/>
  <c r="R1499" i="6"/>
  <c r="AB1499" i="6" s="1"/>
  <c r="Z690" i="6"/>
  <c r="H463" i="6"/>
  <c r="I462" i="6"/>
  <c r="Y690" i="6"/>
  <c r="AC1498" i="6"/>
  <c r="AD1498" i="6"/>
  <c r="H65" i="6"/>
  <c r="I64" i="6"/>
  <c r="R24" i="6"/>
  <c r="AB24" i="6" s="1"/>
  <c r="AD23" i="6"/>
  <c r="AC23" i="6"/>
  <c r="AA690" i="6"/>
  <c r="AD824" i="6"/>
  <c r="AC824" i="6"/>
  <c r="S422" i="6"/>
  <c r="W690" i="6"/>
  <c r="V691" i="6" s="1"/>
  <c r="Q691" i="6"/>
  <c r="R691" i="6" s="1"/>
  <c r="AB691" i="6" s="1"/>
  <c r="S1903" i="6"/>
  <c r="S1635" i="6"/>
  <c r="R825" i="6"/>
  <c r="S825" i="6" s="1"/>
  <c r="Z1767" i="6"/>
  <c r="AA1767" i="6"/>
  <c r="W1767" i="6"/>
  <c r="V1768" i="6" s="1"/>
  <c r="Y1767" i="6"/>
  <c r="Q1768" i="6"/>
  <c r="R1768" i="6" s="1"/>
  <c r="AB1768" i="6" s="1"/>
  <c r="Z1364" i="6"/>
  <c r="Q1365" i="6"/>
  <c r="AA1364" i="6"/>
  <c r="W1364" i="6"/>
  <c r="V1365" i="6" s="1"/>
  <c r="Y1364" i="6"/>
  <c r="I1138" i="6"/>
  <c r="H1139" i="6"/>
  <c r="Y1097" i="3"/>
  <c r="AA1097" i="3"/>
  <c r="Q1098" i="3"/>
  <c r="Z1097" i="3"/>
  <c r="W1097" i="3"/>
  <c r="V1098" i="3" s="1"/>
  <c r="S1499" i="3"/>
  <c r="AC1498" i="3"/>
  <c r="AD1498" i="3"/>
  <c r="Z1232" i="3"/>
  <c r="AA1232" i="3"/>
  <c r="W1232" i="3"/>
  <c r="V1233" i="3" s="1"/>
  <c r="Y1232" i="3"/>
  <c r="Q1233" i="3"/>
  <c r="R1233" i="3" s="1"/>
  <c r="S1233" i="3" s="1"/>
  <c r="AD1364" i="3"/>
  <c r="S1769" i="3"/>
  <c r="T1769" i="3" s="1"/>
  <c r="Y823" i="3"/>
  <c r="AC1768" i="3"/>
  <c r="AD1768" i="3"/>
  <c r="Z823" i="3"/>
  <c r="AC1364" i="3"/>
  <c r="AC421" i="3"/>
  <c r="Z22" i="3"/>
  <c r="W22" i="3"/>
  <c r="V23" i="3" s="1"/>
  <c r="AA22" i="3"/>
  <c r="H1677" i="3"/>
  <c r="I1676" i="3"/>
  <c r="Y22" i="3"/>
  <c r="T962" i="3"/>
  <c r="Z555" i="3"/>
  <c r="Y1633" i="3"/>
  <c r="AA1633" i="3"/>
  <c r="Z1633" i="3"/>
  <c r="W1633" i="3"/>
  <c r="V1634" i="3" s="1"/>
  <c r="Q1634" i="3"/>
  <c r="Y555" i="3"/>
  <c r="W823" i="3"/>
  <c r="V824" i="3" s="1"/>
  <c r="AA555" i="3"/>
  <c r="AC153" i="3"/>
  <c r="AD153" i="3"/>
  <c r="W555" i="3"/>
  <c r="V556" i="3" s="1"/>
  <c r="AA823" i="3"/>
  <c r="R154" i="3"/>
  <c r="AB154" i="3" s="1"/>
  <c r="AD421" i="3"/>
  <c r="S23" i="3"/>
  <c r="R556" i="3"/>
  <c r="AB556" i="3" s="1"/>
  <c r="R824" i="3"/>
  <c r="AB824" i="3" s="1"/>
  <c r="AE961" i="3"/>
  <c r="T1365" i="3"/>
  <c r="Y287" i="3"/>
  <c r="Z287" i="3"/>
  <c r="W287" i="3"/>
  <c r="V288" i="3" s="1"/>
  <c r="AA287" i="3"/>
  <c r="Q288" i="3"/>
  <c r="R288" i="3" s="1"/>
  <c r="AB288" i="3" s="1"/>
  <c r="I195" i="3"/>
  <c r="H196" i="3"/>
  <c r="Q1904" i="3"/>
  <c r="W1903" i="3"/>
  <c r="V1904" i="3" s="1"/>
  <c r="Y1903" i="3"/>
  <c r="Z1903" i="3"/>
  <c r="AA1903" i="3"/>
  <c r="S422" i="3"/>
  <c r="I1407" i="3"/>
  <c r="H1408" i="3"/>
  <c r="AA691" i="3"/>
  <c r="W691" i="3"/>
  <c r="V692" i="3" s="1"/>
  <c r="Y691" i="3"/>
  <c r="Z691" i="3"/>
  <c r="Q692" i="3"/>
  <c r="I462" i="3"/>
  <c r="H463" i="3"/>
  <c r="H331" i="3"/>
  <c r="I330" i="3"/>
  <c r="H1275" i="3"/>
  <c r="I1274" i="3"/>
  <c r="W288" i="13"/>
  <c r="V289" i="13" s="1"/>
  <c r="AA288" i="13"/>
  <c r="Z288" i="13"/>
  <c r="Y288" i="13"/>
  <c r="AB289" i="13"/>
  <c r="T289" i="13"/>
  <c r="AC153" i="13"/>
  <c r="AE153" i="13" s="1"/>
  <c r="AC22" i="13"/>
  <c r="AD22" i="13"/>
  <c r="AB154" i="13"/>
  <c r="T154" i="13"/>
  <c r="S421" i="13"/>
  <c r="R23" i="13"/>
  <c r="S23" i="13" s="1"/>
  <c r="AE420" i="13"/>
  <c r="I64" i="13"/>
  <c r="O64" i="13" s="1"/>
  <c r="H65" i="13"/>
  <c r="I195" i="13"/>
  <c r="O195" i="13" s="1"/>
  <c r="H196" i="13"/>
  <c r="H330" i="13"/>
  <c r="I329" i="13"/>
  <c r="O329" i="13" s="1"/>
  <c r="I462" i="13"/>
  <c r="O462" i="13" s="1"/>
  <c r="H463" i="13"/>
  <c r="I868" i="3"/>
  <c r="H869" i="3"/>
  <c r="I598" i="9"/>
  <c r="H599" i="9"/>
  <c r="I1140" i="9"/>
  <c r="H1141" i="9"/>
  <c r="I734" i="6"/>
  <c r="H735" i="6"/>
  <c r="I1809" i="6"/>
  <c r="H1810" i="6"/>
  <c r="H1946" i="6"/>
  <c r="I1945" i="6"/>
  <c r="I1541" i="3"/>
  <c r="H1542" i="3"/>
  <c r="H736" i="11"/>
  <c r="I735" i="11"/>
  <c r="I1006" i="6"/>
  <c r="H1007" i="6"/>
  <c r="H1409" i="6"/>
  <c r="I1408" i="6"/>
  <c r="I462" i="11"/>
  <c r="H463" i="11"/>
  <c r="I1542" i="11"/>
  <c r="H1543" i="11"/>
  <c r="H1945" i="3"/>
  <c r="I1944" i="3"/>
  <c r="I1810" i="11"/>
  <c r="H1811" i="11"/>
  <c r="I195" i="11"/>
  <c r="H196" i="11"/>
  <c r="I65" i="9"/>
  <c r="H66" i="9"/>
  <c r="H1946" i="9"/>
  <c r="I1945" i="9"/>
  <c r="I1810" i="3"/>
  <c r="H1811" i="3"/>
  <c r="H196" i="6"/>
  <c r="I195" i="6"/>
  <c r="I1138" i="3"/>
  <c r="H1139" i="3"/>
  <c r="I599" i="3"/>
  <c r="H600" i="3"/>
  <c r="H1542" i="9"/>
  <c r="I1541" i="9"/>
  <c r="I464" i="9"/>
  <c r="H465" i="9"/>
  <c r="H870" i="9"/>
  <c r="I869" i="9"/>
  <c r="H65" i="11"/>
  <c r="I64" i="11"/>
  <c r="I866" i="6"/>
  <c r="H867" i="6"/>
  <c r="H733" i="9"/>
  <c r="I732" i="9"/>
  <c r="I733" i="3"/>
  <c r="H734" i="3"/>
  <c r="I1004" i="3"/>
  <c r="H1005" i="3"/>
  <c r="I1677" i="6"/>
  <c r="H1678" i="6"/>
  <c r="H66" i="3"/>
  <c r="I65" i="3"/>
  <c r="I331" i="6"/>
  <c r="H332" i="6"/>
  <c r="H1677" i="11"/>
  <c r="I1676" i="11"/>
  <c r="O1406" i="11" l="1"/>
  <c r="O1809" i="11"/>
  <c r="O1273" i="11"/>
  <c r="O1138" i="11"/>
  <c r="O1003" i="11"/>
  <c r="O865" i="11"/>
  <c r="O1540" i="11"/>
  <c r="O597" i="11"/>
  <c r="O1675" i="11"/>
  <c r="O462" i="11"/>
  <c r="O1944" i="11"/>
  <c r="O64" i="11"/>
  <c r="O329" i="11"/>
  <c r="O195" i="11"/>
  <c r="O732" i="11"/>
  <c r="O1945" i="9"/>
  <c r="O1541" i="9"/>
  <c r="O1407" i="9"/>
  <c r="O1274" i="9"/>
  <c r="O866" i="9"/>
  <c r="O733" i="9"/>
  <c r="O1676" i="9"/>
  <c r="O1810" i="9"/>
  <c r="O1004" i="9"/>
  <c r="O598" i="9"/>
  <c r="O463" i="9"/>
  <c r="O65" i="9"/>
  <c r="O1139" i="9"/>
  <c r="O330" i="9"/>
  <c r="O196" i="9"/>
  <c r="O1944" i="6"/>
  <c r="O1675" i="6"/>
  <c r="O1540" i="6"/>
  <c r="O1138" i="6"/>
  <c r="O1003" i="6"/>
  <c r="O1406" i="6"/>
  <c r="O1809" i="6"/>
  <c r="O462" i="6"/>
  <c r="O329" i="6"/>
  <c r="O195" i="6"/>
  <c r="O64" i="6"/>
  <c r="O1273" i="6"/>
  <c r="O865" i="6"/>
  <c r="O732" i="6"/>
  <c r="O597" i="6"/>
  <c r="O1945" i="3"/>
  <c r="O1810" i="3"/>
  <c r="O1676" i="3"/>
  <c r="O1541" i="3"/>
  <c r="O1407" i="3"/>
  <c r="O1274" i="3"/>
  <c r="O1139" i="3"/>
  <c r="O866" i="3"/>
  <c r="O733" i="3"/>
  <c r="O463" i="3"/>
  <c r="O1004" i="3"/>
  <c r="O330" i="3"/>
  <c r="O598" i="3"/>
  <c r="O196" i="3"/>
  <c r="O65" i="3"/>
  <c r="AA287" i="11"/>
  <c r="W287" i="11"/>
  <c r="V288" i="11" s="1"/>
  <c r="Q288" i="11"/>
  <c r="R288" i="11" s="1"/>
  <c r="AB288" i="11" s="1"/>
  <c r="Z287" i="11"/>
  <c r="Y287" i="11"/>
  <c r="T1233" i="11"/>
  <c r="W23" i="11"/>
  <c r="V24" i="11" s="1"/>
  <c r="Q24" i="11"/>
  <c r="R24" i="11" s="1"/>
  <c r="AB24" i="11" s="1"/>
  <c r="AA23" i="11"/>
  <c r="Z23" i="11"/>
  <c r="AD23" i="11" s="1"/>
  <c r="AE1768" i="11"/>
  <c r="AE556" i="11"/>
  <c r="T1769" i="11"/>
  <c r="AC1633" i="11"/>
  <c r="AD1633" i="11"/>
  <c r="AC691" i="11"/>
  <c r="S692" i="11"/>
  <c r="T422" i="11"/>
  <c r="S1634" i="11"/>
  <c r="AE421" i="11"/>
  <c r="AE1364" i="11"/>
  <c r="T155" i="11"/>
  <c r="W155" i="11" s="1"/>
  <c r="V156" i="11" s="1"/>
  <c r="Z1903" i="11"/>
  <c r="Y1903" i="11"/>
  <c r="T1098" i="11"/>
  <c r="Q1499" i="11"/>
  <c r="R1499" i="11" s="1"/>
  <c r="AB1499" i="11" s="1"/>
  <c r="T1365" i="11"/>
  <c r="AA1365" i="11" s="1"/>
  <c r="Q964" i="11"/>
  <c r="R964" i="11" s="1"/>
  <c r="AB964" i="11" s="1"/>
  <c r="AA1903" i="11"/>
  <c r="Q1904" i="11"/>
  <c r="R1904" i="11" s="1"/>
  <c r="AB1904" i="11" s="1"/>
  <c r="Z963" i="11"/>
  <c r="Y963" i="11"/>
  <c r="T557" i="11"/>
  <c r="W963" i="11"/>
  <c r="V964" i="11" s="1"/>
  <c r="T823" i="11"/>
  <c r="Y823" i="11" s="1"/>
  <c r="I866" i="11"/>
  <c r="H867" i="11"/>
  <c r="W1903" i="11"/>
  <c r="V1904" i="11" s="1"/>
  <c r="H601" i="11"/>
  <c r="I600" i="11"/>
  <c r="Z1498" i="11"/>
  <c r="Y1498" i="11"/>
  <c r="W1498" i="11"/>
  <c r="V1499" i="11" s="1"/>
  <c r="I1407" i="11"/>
  <c r="H1408" i="11"/>
  <c r="I1274" i="11"/>
  <c r="H1275" i="11"/>
  <c r="H1005" i="11"/>
  <c r="I1004" i="11"/>
  <c r="I332" i="11"/>
  <c r="H333" i="11"/>
  <c r="I1946" i="11"/>
  <c r="H1947" i="11"/>
  <c r="I1139" i="11"/>
  <c r="H1140" i="11"/>
  <c r="T1097" i="9"/>
  <c r="AA1097" i="9" s="1"/>
  <c r="AE1096" i="9"/>
  <c r="AE823" i="9"/>
  <c r="Z289" i="9"/>
  <c r="S290" i="9"/>
  <c r="AA289" i="9"/>
  <c r="Y289" i="9"/>
  <c r="W289" i="9"/>
  <c r="V290" i="9" s="1"/>
  <c r="H198" i="9"/>
  <c r="I197" i="9"/>
  <c r="S1365" i="9"/>
  <c r="Z1767" i="9"/>
  <c r="AD1767" i="9" s="1"/>
  <c r="W1767" i="9"/>
  <c r="V1768" i="9" s="1"/>
  <c r="Q1768" i="9"/>
  <c r="R1768" i="9" s="1"/>
  <c r="AB1768" i="9" s="1"/>
  <c r="AE1364" i="9"/>
  <c r="AA1767" i="9"/>
  <c r="AA421" i="9"/>
  <c r="Q422" i="9"/>
  <c r="R422" i="9" s="1"/>
  <c r="S422" i="9" s="1"/>
  <c r="Y421" i="9"/>
  <c r="T154" i="9"/>
  <c r="Z421" i="9"/>
  <c r="AD23" i="9"/>
  <c r="AC23" i="9"/>
  <c r="R24" i="9"/>
  <c r="W556" i="9"/>
  <c r="V557" i="9" s="1"/>
  <c r="AE1633" i="9"/>
  <c r="AD1231" i="9"/>
  <c r="T691" i="9"/>
  <c r="W691" i="9" s="1"/>
  <c r="V692" i="9" s="1"/>
  <c r="AC1231" i="9"/>
  <c r="Q963" i="9"/>
  <c r="R963" i="9" s="1"/>
  <c r="AB963" i="9" s="1"/>
  <c r="T1903" i="9"/>
  <c r="Y556" i="9"/>
  <c r="Z962" i="9"/>
  <c r="Y962" i="9"/>
  <c r="AA556" i="9"/>
  <c r="W962" i="9"/>
  <c r="V963" i="9" s="1"/>
  <c r="Q557" i="9"/>
  <c r="R557" i="9" s="1"/>
  <c r="AB557" i="9" s="1"/>
  <c r="Z556" i="9"/>
  <c r="I1004" i="9"/>
  <c r="H1005" i="9"/>
  <c r="S1232" i="9"/>
  <c r="T1634" i="9"/>
  <c r="AA1634" i="9" s="1"/>
  <c r="T1500" i="9"/>
  <c r="Z1500" i="9" s="1"/>
  <c r="AE690" i="9"/>
  <c r="AE1499" i="9"/>
  <c r="I1274" i="9"/>
  <c r="H1275" i="9"/>
  <c r="I331" i="9"/>
  <c r="H332" i="9"/>
  <c r="I1810" i="9"/>
  <c r="H1811" i="9"/>
  <c r="T824" i="9"/>
  <c r="I1677" i="9"/>
  <c r="H1678" i="9"/>
  <c r="H1408" i="9"/>
  <c r="I1407" i="9"/>
  <c r="Y1098" i="6"/>
  <c r="Z1098" i="6"/>
  <c r="Q1099" i="6"/>
  <c r="R1099" i="6" s="1"/>
  <c r="AB1099" i="6" s="1"/>
  <c r="AA1098" i="6"/>
  <c r="W1098" i="6"/>
  <c r="V1099" i="6" s="1"/>
  <c r="AE555" i="6"/>
  <c r="T556" i="6"/>
  <c r="Y556" i="6" s="1"/>
  <c r="AE1634" i="6"/>
  <c r="AE153" i="6"/>
  <c r="S154" i="6"/>
  <c r="AD962" i="6"/>
  <c r="I1274" i="6"/>
  <c r="H1275" i="6"/>
  <c r="H1542" i="6"/>
  <c r="I1541" i="6"/>
  <c r="AC962" i="6"/>
  <c r="AE1902" i="6"/>
  <c r="AE421" i="6"/>
  <c r="AC288" i="6"/>
  <c r="S24" i="6"/>
  <c r="S1499" i="6"/>
  <c r="R1231" i="6"/>
  <c r="AB1231" i="6" s="1"/>
  <c r="AC1230" i="6"/>
  <c r="AD1230" i="6"/>
  <c r="AD690" i="6"/>
  <c r="AC690" i="6"/>
  <c r="AE1498" i="6"/>
  <c r="I599" i="6"/>
  <c r="H600" i="6"/>
  <c r="S1768" i="6"/>
  <c r="I463" i="6"/>
  <c r="H464" i="6"/>
  <c r="I65" i="6"/>
  <c r="H66" i="6"/>
  <c r="T1635" i="6"/>
  <c r="AA1635" i="6" s="1"/>
  <c r="AE824" i="6"/>
  <c r="AE23" i="6"/>
  <c r="S963" i="6"/>
  <c r="T422" i="6"/>
  <c r="AA422" i="6" s="1"/>
  <c r="T1903" i="6"/>
  <c r="AB825" i="6"/>
  <c r="T825" i="6"/>
  <c r="R1365" i="6"/>
  <c r="AC1767" i="6"/>
  <c r="AD1767" i="6"/>
  <c r="AC1364" i="6"/>
  <c r="AD1364" i="6"/>
  <c r="S691" i="6"/>
  <c r="H1140" i="6"/>
  <c r="I1139" i="6"/>
  <c r="S289" i="6"/>
  <c r="AD1097" i="3"/>
  <c r="R1098" i="3"/>
  <c r="S1098" i="3" s="1"/>
  <c r="AC1097" i="3"/>
  <c r="AE1364" i="3"/>
  <c r="T1499" i="3"/>
  <c r="Z1499" i="3" s="1"/>
  <c r="AE1498" i="3"/>
  <c r="T1233" i="3"/>
  <c r="AA1233" i="3" s="1"/>
  <c r="AB1233" i="3"/>
  <c r="AC1232" i="3"/>
  <c r="AD1232" i="3"/>
  <c r="AE1768" i="3"/>
  <c r="AD823" i="3"/>
  <c r="Z962" i="3"/>
  <c r="AC823" i="3"/>
  <c r="Q963" i="3"/>
  <c r="R963" i="3" s="1"/>
  <c r="AB963" i="3" s="1"/>
  <c r="AE421" i="3"/>
  <c r="S154" i="3"/>
  <c r="AD22" i="3"/>
  <c r="AC22" i="3"/>
  <c r="I1677" i="3"/>
  <c r="H1678" i="3"/>
  <c r="AE153" i="3"/>
  <c r="AC555" i="3"/>
  <c r="Y962" i="3"/>
  <c r="AA962" i="3"/>
  <c r="W962" i="3"/>
  <c r="V963" i="3" s="1"/>
  <c r="R1634" i="3"/>
  <c r="AB1634" i="3" s="1"/>
  <c r="AD555" i="3"/>
  <c r="AC1633" i="3"/>
  <c r="AD1633" i="3"/>
  <c r="S824" i="3"/>
  <c r="T23" i="3"/>
  <c r="S556" i="3"/>
  <c r="AA1365" i="3"/>
  <c r="Y1365" i="3"/>
  <c r="Z1365" i="3"/>
  <c r="Q1366" i="3"/>
  <c r="W1365" i="3"/>
  <c r="V1366" i="3" s="1"/>
  <c r="T422" i="3"/>
  <c r="Q423" i="3" s="1"/>
  <c r="S288" i="3"/>
  <c r="AD287" i="3"/>
  <c r="AC287" i="3"/>
  <c r="H197" i="3"/>
  <c r="I196" i="3"/>
  <c r="I331" i="3"/>
  <c r="H332" i="3"/>
  <c r="AC1903" i="3"/>
  <c r="AD1903" i="3"/>
  <c r="Z1769" i="3"/>
  <c r="AA1769" i="3"/>
  <c r="Y1769" i="3"/>
  <c r="W1769" i="3"/>
  <c r="V1770" i="3" s="1"/>
  <c r="Q1770" i="3"/>
  <c r="R1904" i="3"/>
  <c r="AB1904" i="3" s="1"/>
  <c r="AC691" i="3"/>
  <c r="AD691" i="3"/>
  <c r="H1276" i="3"/>
  <c r="I1275" i="3"/>
  <c r="H464" i="3"/>
  <c r="I463" i="3"/>
  <c r="R692" i="3"/>
  <c r="AB692" i="3" s="1"/>
  <c r="H1409" i="3"/>
  <c r="I1408" i="3"/>
  <c r="AC288" i="13"/>
  <c r="AD288" i="13"/>
  <c r="Q290" i="13"/>
  <c r="W289" i="13"/>
  <c r="V290" i="13" s="1"/>
  <c r="Y289" i="13"/>
  <c r="Z289" i="13"/>
  <c r="AA289" i="13"/>
  <c r="AE22" i="13"/>
  <c r="T421" i="13"/>
  <c r="Z421" i="13" s="1"/>
  <c r="Z154" i="13"/>
  <c r="AA154" i="13"/>
  <c r="Y154" i="13"/>
  <c r="Q155" i="13"/>
  <c r="R155" i="13" s="1"/>
  <c r="AB155" i="13" s="1"/>
  <c r="W154" i="13"/>
  <c r="V155" i="13" s="1"/>
  <c r="AB23" i="13"/>
  <c r="T23" i="13"/>
  <c r="H197" i="13"/>
  <c r="I196" i="13"/>
  <c r="O196" i="13" s="1"/>
  <c r="H331" i="13"/>
  <c r="I330" i="13"/>
  <c r="O330" i="13" s="1"/>
  <c r="I65" i="13"/>
  <c r="O65" i="13" s="1"/>
  <c r="H66" i="13"/>
  <c r="I463" i="13"/>
  <c r="O463" i="13" s="1"/>
  <c r="H464" i="13"/>
  <c r="H871" i="9"/>
  <c r="I870" i="9"/>
  <c r="I196" i="6"/>
  <c r="H197" i="6"/>
  <c r="I1946" i="6"/>
  <c r="H1947" i="6"/>
  <c r="I1678" i="6"/>
  <c r="H1679" i="6"/>
  <c r="I463" i="11"/>
  <c r="H464" i="11"/>
  <c r="H1811" i="6"/>
  <c r="I1810" i="6"/>
  <c r="H600" i="9"/>
  <c r="I599" i="9"/>
  <c r="I1007" i="6"/>
  <c r="H1008" i="6"/>
  <c r="I735" i="6"/>
  <c r="H736" i="6"/>
  <c r="I465" i="9"/>
  <c r="H466" i="9"/>
  <c r="I65" i="11"/>
  <c r="H66" i="11"/>
  <c r="I600" i="3"/>
  <c r="H601" i="3"/>
  <c r="I1811" i="11"/>
  <c r="H1812" i="11"/>
  <c r="I736" i="11"/>
  <c r="H737" i="11"/>
  <c r="I1005" i="3"/>
  <c r="H1006" i="3"/>
  <c r="I1409" i="6"/>
  <c r="H1410" i="6"/>
  <c r="I66" i="3"/>
  <c r="H67" i="3"/>
  <c r="H1543" i="9"/>
  <c r="I1542" i="9"/>
  <c r="I1139" i="3"/>
  <c r="H1140" i="3"/>
  <c r="H197" i="11"/>
  <c r="I196" i="11"/>
  <c r="I1543" i="11"/>
  <c r="H1544" i="11"/>
  <c r="H870" i="3"/>
  <c r="I869" i="3"/>
  <c r="I733" i="9"/>
  <c r="H734" i="9"/>
  <c r="I1677" i="11"/>
  <c r="H1678" i="11"/>
  <c r="I734" i="3"/>
  <c r="H735" i="3"/>
  <c r="H67" i="9"/>
  <c r="I66" i="9"/>
  <c r="I1542" i="3"/>
  <c r="H1543" i="3"/>
  <c r="I1141" i="9"/>
  <c r="H1142" i="9"/>
  <c r="I332" i="6"/>
  <c r="H333" i="6"/>
  <c r="I867" i="6"/>
  <c r="H868" i="6"/>
  <c r="I1811" i="3"/>
  <c r="H1812" i="3"/>
  <c r="H1947" i="9"/>
  <c r="I1946" i="9"/>
  <c r="I1945" i="3"/>
  <c r="H1946" i="3"/>
  <c r="O1810" i="11" l="1"/>
  <c r="O1274" i="11"/>
  <c r="O1945" i="11"/>
  <c r="O1541" i="11"/>
  <c r="O1139" i="11"/>
  <c r="O1004" i="11"/>
  <c r="O866" i="11"/>
  <c r="O733" i="11"/>
  <c r="O598" i="11"/>
  <c r="O463" i="11"/>
  <c r="O1676" i="11"/>
  <c r="O1407" i="11"/>
  <c r="O330" i="11"/>
  <c r="O196" i="11"/>
  <c r="O65" i="11"/>
  <c r="O1946" i="9"/>
  <c r="O1811" i="9"/>
  <c r="O1677" i="9"/>
  <c r="O1542" i="9"/>
  <c r="O1408" i="9"/>
  <c r="O1275" i="9"/>
  <c r="O1140" i="9"/>
  <c r="O1005" i="9"/>
  <c r="O599" i="9"/>
  <c r="O464" i="9"/>
  <c r="O867" i="9"/>
  <c r="O66" i="9"/>
  <c r="O331" i="9"/>
  <c r="O734" i="9"/>
  <c r="O197" i="9"/>
  <c r="O1274" i="6"/>
  <c r="O1810" i="6"/>
  <c r="O1676" i="6"/>
  <c r="O1945" i="6"/>
  <c r="O1407" i="6"/>
  <c r="O1004" i="6"/>
  <c r="O866" i="6"/>
  <c r="O733" i="6"/>
  <c r="O196" i="6"/>
  <c r="O330" i="6"/>
  <c r="O598" i="6"/>
  <c r="O463" i="6"/>
  <c r="O65" i="6"/>
  <c r="O1541" i="6"/>
  <c r="O1139" i="6"/>
  <c r="O1946" i="3"/>
  <c r="O1811" i="3"/>
  <c r="O1408" i="3"/>
  <c r="O1677" i="3"/>
  <c r="O1275" i="3"/>
  <c r="O1542" i="3"/>
  <c r="O1140" i="3"/>
  <c r="O464" i="3"/>
  <c r="O1005" i="3"/>
  <c r="O867" i="3"/>
  <c r="O734" i="3"/>
  <c r="O331" i="3"/>
  <c r="O599" i="3"/>
  <c r="O197" i="3"/>
  <c r="O66" i="3"/>
  <c r="AC287" i="11"/>
  <c r="S288" i="11"/>
  <c r="AD287" i="11"/>
  <c r="Q1234" i="11"/>
  <c r="Y1233" i="11"/>
  <c r="Z1233" i="11"/>
  <c r="AA1233" i="11"/>
  <c r="W1233" i="11"/>
  <c r="V1234" i="11" s="1"/>
  <c r="S24" i="11"/>
  <c r="AC23" i="11"/>
  <c r="Y1769" i="11"/>
  <c r="Z1769" i="11"/>
  <c r="W1769" i="11"/>
  <c r="V1770" i="11" s="1"/>
  <c r="Q1770" i="11"/>
  <c r="R1770" i="11" s="1"/>
  <c r="S1770" i="11" s="1"/>
  <c r="AA1769" i="11"/>
  <c r="AE1633" i="11"/>
  <c r="AE691" i="11"/>
  <c r="T692" i="11"/>
  <c r="Q693" i="11" s="1"/>
  <c r="R693" i="11" s="1"/>
  <c r="AB693" i="11" s="1"/>
  <c r="W422" i="11"/>
  <c r="V423" i="11" s="1"/>
  <c r="Y422" i="11"/>
  <c r="Z422" i="11"/>
  <c r="AA422" i="11"/>
  <c r="Q423" i="11"/>
  <c r="R423" i="11" s="1"/>
  <c r="AB423" i="11" s="1"/>
  <c r="T1634" i="11"/>
  <c r="Z1634" i="11" s="1"/>
  <c r="AD1903" i="11"/>
  <c r="Q1366" i="11"/>
  <c r="R1366" i="11" s="1"/>
  <c r="AB1366" i="11" s="1"/>
  <c r="Z155" i="11"/>
  <c r="AC963" i="11"/>
  <c r="Q156" i="11"/>
  <c r="R156" i="11" s="1"/>
  <c r="AB156" i="11" s="1"/>
  <c r="Y1365" i="11"/>
  <c r="AA155" i="11"/>
  <c r="Y155" i="11"/>
  <c r="AD963" i="11"/>
  <c r="W1365" i="11"/>
  <c r="V1366" i="11" s="1"/>
  <c r="AC1903" i="11"/>
  <c r="AA823" i="11"/>
  <c r="W1098" i="11"/>
  <c r="V1099" i="11" s="1"/>
  <c r="Y1098" i="11"/>
  <c r="Q1099" i="11"/>
  <c r="AA1098" i="11"/>
  <c r="Z1098" i="11"/>
  <c r="Z1365" i="11"/>
  <c r="Q824" i="11"/>
  <c r="R824" i="11" s="1"/>
  <c r="AB824" i="11" s="1"/>
  <c r="AC1498" i="11"/>
  <c r="Q558" i="11"/>
  <c r="AA557" i="11"/>
  <c r="Z557" i="11"/>
  <c r="W557" i="11"/>
  <c r="V558" i="11" s="1"/>
  <c r="Y557" i="11"/>
  <c r="S1904" i="11"/>
  <c r="AD1498" i="11"/>
  <c r="S1499" i="11"/>
  <c r="I867" i="11"/>
  <c r="H868" i="11"/>
  <c r="W823" i="11"/>
  <c r="V824" i="11" s="1"/>
  <c r="Z823" i="11"/>
  <c r="I1275" i="11"/>
  <c r="H1276" i="11"/>
  <c r="H1409" i="11"/>
  <c r="I1408" i="11"/>
  <c r="S964" i="11"/>
  <c r="I601" i="11"/>
  <c r="H602" i="11"/>
  <c r="I333" i="11"/>
  <c r="H334" i="11"/>
  <c r="I1140" i="11"/>
  <c r="H1141" i="11"/>
  <c r="I1947" i="11"/>
  <c r="H1948" i="11"/>
  <c r="I1005" i="11"/>
  <c r="H1006" i="11"/>
  <c r="Y1097" i="9"/>
  <c r="W1097" i="9"/>
  <c r="V1098" i="9" s="1"/>
  <c r="Q1098" i="9"/>
  <c r="R1098" i="9" s="1"/>
  <c r="AB1098" i="9" s="1"/>
  <c r="Z1097" i="9"/>
  <c r="T290" i="9"/>
  <c r="Q291" i="9" s="1"/>
  <c r="AD289" i="9"/>
  <c r="AC289" i="9"/>
  <c r="T1365" i="9"/>
  <c r="Q1366" i="9" s="1"/>
  <c r="R1366" i="9" s="1"/>
  <c r="AB1366" i="9" s="1"/>
  <c r="I198" i="9"/>
  <c r="H199" i="9"/>
  <c r="AD421" i="9"/>
  <c r="AA154" i="9"/>
  <c r="S1768" i="9"/>
  <c r="AC1767" i="9"/>
  <c r="T422" i="9"/>
  <c r="AA422" i="9" s="1"/>
  <c r="Z154" i="9"/>
  <c r="W154" i="9"/>
  <c r="V155" i="9" s="1"/>
  <c r="Y154" i="9"/>
  <c r="AE1231" i="9"/>
  <c r="Q155" i="9"/>
  <c r="R155" i="9" s="1"/>
  <c r="AB155" i="9" s="1"/>
  <c r="AE23" i="9"/>
  <c r="AB24" i="9"/>
  <c r="AB422" i="9"/>
  <c r="S24" i="9"/>
  <c r="AC421" i="9"/>
  <c r="Q1635" i="9"/>
  <c r="R1635" i="9" s="1"/>
  <c r="AB1635" i="9" s="1"/>
  <c r="Z691" i="9"/>
  <c r="Y1634" i="9"/>
  <c r="W1634" i="9"/>
  <c r="V1635" i="9" s="1"/>
  <c r="AD556" i="9"/>
  <c r="AD962" i="9"/>
  <c r="Q692" i="9"/>
  <c r="R692" i="9" s="1"/>
  <c r="AB692" i="9" s="1"/>
  <c r="AC962" i="9"/>
  <c r="AA1500" i="9"/>
  <c r="Y691" i="9"/>
  <c r="AA691" i="9"/>
  <c r="AC556" i="9"/>
  <c r="Q1501" i="9"/>
  <c r="R1501" i="9" s="1"/>
  <c r="AB1501" i="9" s="1"/>
  <c r="W1500" i="9"/>
  <c r="V1501" i="9" s="1"/>
  <c r="Q1904" i="9"/>
  <c r="Z1903" i="9"/>
  <c r="AA1903" i="9"/>
  <c r="W1903" i="9"/>
  <c r="V1904" i="9" s="1"/>
  <c r="Y1903" i="9"/>
  <c r="Y1500" i="9"/>
  <c r="T1232" i="9"/>
  <c r="Z1634" i="9"/>
  <c r="I1005" i="9"/>
  <c r="H1006" i="9"/>
  <c r="S557" i="9"/>
  <c r="I332" i="9"/>
  <c r="H333" i="9"/>
  <c r="S963" i="9"/>
  <c r="I1275" i="9"/>
  <c r="H1276" i="9"/>
  <c r="I1408" i="9"/>
  <c r="H1409" i="9"/>
  <c r="H1812" i="9"/>
  <c r="I1811" i="9"/>
  <c r="I1678" i="9"/>
  <c r="H1679" i="9"/>
  <c r="Y824" i="9"/>
  <c r="AA824" i="9"/>
  <c r="Z824" i="9"/>
  <c r="Q825" i="9"/>
  <c r="W824" i="9"/>
  <c r="V825" i="9" s="1"/>
  <c r="S1099" i="6"/>
  <c r="AC1098" i="6"/>
  <c r="AD1098" i="6"/>
  <c r="AA556" i="6"/>
  <c r="Z556" i="6"/>
  <c r="AD556" i="6" s="1"/>
  <c r="W556" i="6"/>
  <c r="V557" i="6" s="1"/>
  <c r="Q557" i="6"/>
  <c r="T154" i="6"/>
  <c r="AE962" i="6"/>
  <c r="I1275" i="6"/>
  <c r="H1276" i="6"/>
  <c r="I1542" i="6"/>
  <c r="H1543" i="6"/>
  <c r="AE288" i="6"/>
  <c r="T24" i="6"/>
  <c r="W24" i="6" s="1"/>
  <c r="V25" i="6" s="1"/>
  <c r="AE690" i="6"/>
  <c r="T1499" i="6"/>
  <c r="AE1230" i="6"/>
  <c r="S1231" i="6"/>
  <c r="T963" i="6"/>
  <c r="W963" i="6" s="1"/>
  <c r="V964" i="6" s="1"/>
  <c r="T1768" i="6"/>
  <c r="Y1768" i="6" s="1"/>
  <c r="Z1903" i="6"/>
  <c r="W422" i="6"/>
  <c r="V423" i="6" s="1"/>
  <c r="I464" i="6"/>
  <c r="H465" i="6"/>
  <c r="Z422" i="6"/>
  <c r="H601" i="6"/>
  <c r="I600" i="6"/>
  <c r="W1903" i="6"/>
  <c r="V1904" i="6" s="1"/>
  <c r="Q1904" i="6"/>
  <c r="R1904" i="6" s="1"/>
  <c r="AB1904" i="6" s="1"/>
  <c r="AA1903" i="6"/>
  <c r="Y1903" i="6"/>
  <c r="Y422" i="6"/>
  <c r="Q423" i="6"/>
  <c r="R423" i="6" s="1"/>
  <c r="AB423" i="6" s="1"/>
  <c r="H67" i="6"/>
  <c r="I66" i="6"/>
  <c r="W1635" i="6"/>
  <c r="V1636" i="6" s="1"/>
  <c r="Z1635" i="6"/>
  <c r="Q1636" i="6"/>
  <c r="Y1635" i="6"/>
  <c r="Q826" i="6"/>
  <c r="AA825" i="6"/>
  <c r="Z825" i="6"/>
  <c r="W825" i="6"/>
  <c r="V826" i="6" s="1"/>
  <c r="Y825" i="6"/>
  <c r="AE1767" i="6"/>
  <c r="AB1365" i="6"/>
  <c r="S1365" i="6"/>
  <c r="T691" i="6"/>
  <c r="AA691" i="6" s="1"/>
  <c r="AE1364" i="6"/>
  <c r="T289" i="6"/>
  <c r="I1140" i="6"/>
  <c r="H1141" i="6"/>
  <c r="AE1097" i="3"/>
  <c r="W1499" i="3"/>
  <c r="V1500" i="3" s="1"/>
  <c r="AB1098" i="3"/>
  <c r="T1098" i="3"/>
  <c r="Y1499" i="3"/>
  <c r="AD1499" i="3" s="1"/>
  <c r="AA1499" i="3"/>
  <c r="Q1500" i="3"/>
  <c r="W1233" i="3"/>
  <c r="V1234" i="3" s="1"/>
  <c r="Y1233" i="3"/>
  <c r="Q1234" i="3"/>
  <c r="Z1233" i="3"/>
  <c r="AE1232" i="3"/>
  <c r="AD962" i="3"/>
  <c r="S963" i="3"/>
  <c r="AE823" i="3"/>
  <c r="T154" i="3"/>
  <c r="AC962" i="3"/>
  <c r="AE22" i="3"/>
  <c r="Z422" i="3"/>
  <c r="AA422" i="3"/>
  <c r="S1634" i="3"/>
  <c r="H1679" i="3"/>
  <c r="I1678" i="3"/>
  <c r="AE555" i="3"/>
  <c r="AE1633" i="3"/>
  <c r="Y23" i="3"/>
  <c r="AA23" i="3"/>
  <c r="Z23" i="3"/>
  <c r="Q24" i="3"/>
  <c r="R24" i="3" s="1"/>
  <c r="AB24" i="3" s="1"/>
  <c r="W23" i="3"/>
  <c r="V24" i="3" s="1"/>
  <c r="T824" i="3"/>
  <c r="T556" i="3"/>
  <c r="AA556" i="3" s="1"/>
  <c r="Y422" i="3"/>
  <c r="AE287" i="3"/>
  <c r="W422" i="3"/>
  <c r="V423" i="3" s="1"/>
  <c r="R1366" i="3"/>
  <c r="AB1366" i="3" s="1"/>
  <c r="AC1365" i="3"/>
  <c r="AD1365" i="3"/>
  <c r="T288" i="3"/>
  <c r="W288" i="3" s="1"/>
  <c r="V289" i="3" s="1"/>
  <c r="I197" i="3"/>
  <c r="H198" i="3"/>
  <c r="S692" i="3"/>
  <c r="R423" i="3"/>
  <c r="AB423" i="3" s="1"/>
  <c r="I1409" i="3"/>
  <c r="H1410" i="3"/>
  <c r="AE691" i="3"/>
  <c r="I1276" i="3"/>
  <c r="H1277" i="3"/>
  <c r="AC1769" i="3"/>
  <c r="AD1769" i="3"/>
  <c r="I332" i="3"/>
  <c r="H333" i="3"/>
  <c r="R1770" i="3"/>
  <c r="AB1770" i="3" s="1"/>
  <c r="H465" i="3"/>
  <c r="I464" i="3"/>
  <c r="S1904" i="3"/>
  <c r="AE1903" i="3"/>
  <c r="AE288" i="13"/>
  <c r="AD289" i="13"/>
  <c r="AC289" i="13"/>
  <c r="R290" i="13"/>
  <c r="S290" i="13" s="1"/>
  <c r="S155" i="13"/>
  <c r="Y421" i="13"/>
  <c r="AD421" i="13" s="1"/>
  <c r="Q422" i="13"/>
  <c r="R422" i="13" s="1"/>
  <c r="AB422" i="13" s="1"/>
  <c r="W421" i="13"/>
  <c r="V422" i="13" s="1"/>
  <c r="AA421" i="13"/>
  <c r="AC154" i="13"/>
  <c r="AD154" i="13"/>
  <c r="AA23" i="13"/>
  <c r="Q24" i="13"/>
  <c r="W23" i="13"/>
  <c r="V24" i="13" s="1"/>
  <c r="Z23" i="13"/>
  <c r="Y23" i="13"/>
  <c r="I331" i="13"/>
  <c r="O331" i="13" s="1"/>
  <c r="H332" i="13"/>
  <c r="H198" i="13"/>
  <c r="I197" i="13"/>
  <c r="O197" i="13" s="1"/>
  <c r="I66" i="13"/>
  <c r="O66" i="13" s="1"/>
  <c r="H67" i="13"/>
  <c r="I464" i="13"/>
  <c r="O464" i="13" s="1"/>
  <c r="H465" i="13"/>
  <c r="I1543" i="3"/>
  <c r="H1544" i="3"/>
  <c r="H198" i="11"/>
  <c r="I197" i="11"/>
  <c r="I737" i="11"/>
  <c r="H738" i="11"/>
  <c r="I466" i="9"/>
  <c r="H467" i="9"/>
  <c r="I464" i="11"/>
  <c r="H465" i="11"/>
  <c r="I1947" i="9"/>
  <c r="H1948" i="9"/>
  <c r="I1678" i="11"/>
  <c r="H1679" i="11"/>
  <c r="I1544" i="11"/>
  <c r="H1545" i="11"/>
  <c r="I1140" i="3"/>
  <c r="H1141" i="3"/>
  <c r="I1946" i="3"/>
  <c r="H1947" i="3"/>
  <c r="I870" i="3"/>
  <c r="H871" i="3"/>
  <c r="I66" i="11"/>
  <c r="H67" i="11"/>
  <c r="I1947" i="6"/>
  <c r="H1948" i="6"/>
  <c r="I197" i="6"/>
  <c r="H198" i="6"/>
  <c r="I868" i="6"/>
  <c r="H869" i="6"/>
  <c r="I67" i="9"/>
  <c r="H68" i="9"/>
  <c r="I734" i="9"/>
  <c r="H735" i="9"/>
  <c r="I1812" i="3"/>
  <c r="H1813" i="3"/>
  <c r="I333" i="6"/>
  <c r="H334" i="6"/>
  <c r="I1543" i="9"/>
  <c r="H1544" i="9"/>
  <c r="H1411" i="6"/>
  <c r="I1410" i="6"/>
  <c r="I1812" i="11"/>
  <c r="H1813" i="11"/>
  <c r="I601" i="3"/>
  <c r="H602" i="3"/>
  <c r="I871" i="9"/>
  <c r="H872" i="9"/>
  <c r="I1142" i="9"/>
  <c r="H1143" i="9"/>
  <c r="I735" i="3"/>
  <c r="H736" i="3"/>
  <c r="I1006" i="3"/>
  <c r="H1007" i="3"/>
  <c r="I1008" i="6"/>
  <c r="H1009" i="6"/>
  <c r="I1679" i="6"/>
  <c r="H1680" i="6"/>
  <c r="I67" i="3"/>
  <c r="H68" i="3"/>
  <c r="I736" i="6"/>
  <c r="H737" i="6"/>
  <c r="H601" i="9"/>
  <c r="I600" i="9"/>
  <c r="I1811" i="6"/>
  <c r="H1812" i="6"/>
  <c r="O1677" i="11" l="1"/>
  <c r="O1408" i="11"/>
  <c r="O1542" i="11"/>
  <c r="O464" i="11"/>
  <c r="O1140" i="11"/>
  <c r="O1946" i="11"/>
  <c r="O1275" i="11"/>
  <c r="O734" i="11"/>
  <c r="O867" i="11"/>
  <c r="O66" i="11"/>
  <c r="O1811" i="11"/>
  <c r="O331" i="11"/>
  <c r="O197" i="11"/>
  <c r="O1005" i="11"/>
  <c r="O599" i="11"/>
  <c r="O1947" i="9"/>
  <c r="O1812" i="9"/>
  <c r="O1678" i="9"/>
  <c r="O1543" i="9"/>
  <c r="O1409" i="9"/>
  <c r="O1141" i="9"/>
  <c r="O1006" i="9"/>
  <c r="O735" i="9"/>
  <c r="O465" i="9"/>
  <c r="O868" i="9"/>
  <c r="O1276" i="9"/>
  <c r="O332" i="9"/>
  <c r="O600" i="9"/>
  <c r="O67" i="9"/>
  <c r="O198" i="9"/>
  <c r="O1946" i="6"/>
  <c r="O1811" i="6"/>
  <c r="O1677" i="6"/>
  <c r="O1542" i="6"/>
  <c r="O1408" i="6"/>
  <c r="O734" i="6"/>
  <c r="O1005" i="6"/>
  <c r="O599" i="6"/>
  <c r="O1275" i="6"/>
  <c r="O66" i="6"/>
  <c r="O464" i="6"/>
  <c r="O1140" i="6"/>
  <c r="O867" i="6"/>
  <c r="O197" i="6"/>
  <c r="O331" i="6"/>
  <c r="O1947" i="3"/>
  <c r="O1812" i="3"/>
  <c r="O1678" i="3"/>
  <c r="O1543" i="3"/>
  <c r="O1409" i="3"/>
  <c r="O1276" i="3"/>
  <c r="O1006" i="3"/>
  <c r="O1141" i="3"/>
  <c r="O600" i="3"/>
  <c r="O465" i="3"/>
  <c r="O332" i="3"/>
  <c r="O868" i="3"/>
  <c r="O735" i="3"/>
  <c r="O198" i="3"/>
  <c r="O67" i="3"/>
  <c r="AE287" i="11"/>
  <c r="T288" i="11"/>
  <c r="AA288" i="11" s="1"/>
  <c r="T24" i="11"/>
  <c r="AC1233" i="11"/>
  <c r="AD1233" i="11"/>
  <c r="R1234" i="11"/>
  <c r="AE23" i="11"/>
  <c r="AC1769" i="11"/>
  <c r="AD1769" i="11"/>
  <c r="Z692" i="11"/>
  <c r="Y692" i="11"/>
  <c r="W692" i="11"/>
  <c r="V693" i="11" s="1"/>
  <c r="AA692" i="11"/>
  <c r="AE963" i="11"/>
  <c r="AC422" i="11"/>
  <c r="AD422" i="11"/>
  <c r="Y1634" i="11"/>
  <c r="AD1634" i="11" s="1"/>
  <c r="AD155" i="11"/>
  <c r="Q1635" i="11"/>
  <c r="R1635" i="11" s="1"/>
  <c r="S1635" i="11" s="1"/>
  <c r="W1634" i="11"/>
  <c r="V1635" i="11" s="1"/>
  <c r="AA1634" i="11"/>
  <c r="S423" i="11"/>
  <c r="AE1903" i="11"/>
  <c r="AD1365" i="11"/>
  <c r="AC1365" i="11"/>
  <c r="S156" i="11"/>
  <c r="AC155" i="11"/>
  <c r="AC823" i="11"/>
  <c r="T1499" i="11"/>
  <c r="W1499" i="11" s="1"/>
  <c r="V1500" i="11" s="1"/>
  <c r="S824" i="11"/>
  <c r="AE1498" i="11"/>
  <c r="R1099" i="11"/>
  <c r="AB1099" i="11" s="1"/>
  <c r="AC1098" i="11"/>
  <c r="AD1098" i="11"/>
  <c r="R558" i="11"/>
  <c r="S558" i="11" s="1"/>
  <c r="AD557" i="11"/>
  <c r="AC557" i="11"/>
  <c r="T964" i="11"/>
  <c r="Q965" i="11" s="1"/>
  <c r="T1904" i="11"/>
  <c r="AA1904" i="11" s="1"/>
  <c r="I868" i="11"/>
  <c r="H869" i="11"/>
  <c r="AD823" i="11"/>
  <c r="AB1770" i="11"/>
  <c r="T1770" i="11"/>
  <c r="I1409" i="11"/>
  <c r="H1410" i="11"/>
  <c r="I1276" i="11"/>
  <c r="H1277" i="11"/>
  <c r="H603" i="11"/>
  <c r="I602" i="11"/>
  <c r="S693" i="11"/>
  <c r="I1141" i="11"/>
  <c r="H1142" i="11"/>
  <c r="I1948" i="11"/>
  <c r="H1949" i="11"/>
  <c r="S1366" i="11"/>
  <c r="I1006" i="11"/>
  <c r="H1007" i="11"/>
  <c r="I334" i="11"/>
  <c r="H335" i="11"/>
  <c r="AD1097" i="9"/>
  <c r="S1098" i="9"/>
  <c r="AC1097" i="9"/>
  <c r="Z290" i="9"/>
  <c r="W290" i="9"/>
  <c r="V291" i="9" s="1"/>
  <c r="Y290" i="9"/>
  <c r="AA290" i="9"/>
  <c r="Y422" i="9"/>
  <c r="S1366" i="9"/>
  <c r="W1365" i="9"/>
  <c r="V1366" i="9" s="1"/>
  <c r="AA1365" i="9"/>
  <c r="Y1365" i="9"/>
  <c r="Z1365" i="9"/>
  <c r="T1768" i="9"/>
  <c r="Z1768" i="9" s="1"/>
  <c r="AE1767" i="9"/>
  <c r="AE289" i="9"/>
  <c r="H200" i="9"/>
  <c r="I199" i="9"/>
  <c r="Q423" i="9"/>
  <c r="R423" i="9" s="1"/>
  <c r="S423" i="9" s="1"/>
  <c r="W422" i="9"/>
  <c r="V423" i="9" s="1"/>
  <c r="AC154" i="9"/>
  <c r="Z422" i="9"/>
  <c r="AD154" i="9"/>
  <c r="AD1634" i="9"/>
  <c r="AE421" i="9"/>
  <c r="T24" i="9"/>
  <c r="AE962" i="9"/>
  <c r="AC1500" i="9"/>
  <c r="AD1500" i="9"/>
  <c r="AC1634" i="9"/>
  <c r="AC691" i="9"/>
  <c r="AE556" i="9"/>
  <c r="AD691" i="9"/>
  <c r="S155" i="9"/>
  <c r="S1501" i="9"/>
  <c r="R1904" i="9"/>
  <c r="AB1904" i="9" s="1"/>
  <c r="AC1903" i="9"/>
  <c r="AD1903" i="9"/>
  <c r="H1007" i="9"/>
  <c r="I1006" i="9"/>
  <c r="Z1232" i="9"/>
  <c r="Q1233" i="9"/>
  <c r="R1233" i="9" s="1"/>
  <c r="AB1233" i="9" s="1"/>
  <c r="Y1232" i="9"/>
  <c r="W1232" i="9"/>
  <c r="V1233" i="9" s="1"/>
  <c r="AA1232" i="9"/>
  <c r="T557" i="9"/>
  <c r="AA557" i="9" s="1"/>
  <c r="S692" i="9"/>
  <c r="T963" i="9"/>
  <c r="AA963" i="9" s="1"/>
  <c r="S1635" i="9"/>
  <c r="I1276" i="9"/>
  <c r="H1277" i="9"/>
  <c r="I333" i="9"/>
  <c r="H334" i="9"/>
  <c r="R291" i="9"/>
  <c r="AB291" i="9" s="1"/>
  <c r="I1409" i="9"/>
  <c r="H1410" i="9"/>
  <c r="R825" i="9"/>
  <c r="AB825" i="9" s="1"/>
  <c r="H1680" i="9"/>
  <c r="I1679" i="9"/>
  <c r="I1812" i="9"/>
  <c r="H1813" i="9"/>
  <c r="AC824" i="9"/>
  <c r="AD824" i="9"/>
  <c r="T1099" i="6"/>
  <c r="Z1099" i="6" s="1"/>
  <c r="AE1098" i="6"/>
  <c r="AC556" i="6"/>
  <c r="R557" i="6"/>
  <c r="S557" i="6" s="1"/>
  <c r="Q155" i="6"/>
  <c r="AA154" i="6"/>
  <c r="W154" i="6"/>
  <c r="V155" i="6" s="1"/>
  <c r="Z154" i="6"/>
  <c r="Y154" i="6"/>
  <c r="I1276" i="6"/>
  <c r="H1277" i="6"/>
  <c r="H1544" i="6"/>
  <c r="I1543" i="6"/>
  <c r="Q25" i="6"/>
  <c r="R25" i="6" s="1"/>
  <c r="S25" i="6" s="1"/>
  <c r="Y24" i="6"/>
  <c r="AA24" i="6"/>
  <c r="Z24" i="6"/>
  <c r="AD422" i="6"/>
  <c r="Z963" i="6"/>
  <c r="Y963" i="6"/>
  <c r="AD1903" i="6"/>
  <c r="W1499" i="6"/>
  <c r="V1500" i="6" s="1"/>
  <c r="Y1499" i="6"/>
  <c r="Q1500" i="6"/>
  <c r="R1500" i="6" s="1"/>
  <c r="AB1500" i="6" s="1"/>
  <c r="AA1499" i="6"/>
  <c r="Z1499" i="6"/>
  <c r="Q964" i="6"/>
  <c r="R964" i="6" s="1"/>
  <c r="AB964" i="6" s="1"/>
  <c r="Z1768" i="6"/>
  <c r="AD1768" i="6" s="1"/>
  <c r="AA963" i="6"/>
  <c r="AC1903" i="6"/>
  <c r="T1231" i="6"/>
  <c r="AA1768" i="6"/>
  <c r="Q1769" i="6"/>
  <c r="R1769" i="6" s="1"/>
  <c r="AB1769" i="6" s="1"/>
  <c r="AC422" i="6"/>
  <c r="W1768" i="6"/>
  <c r="V1769" i="6" s="1"/>
  <c r="H466" i="6"/>
  <c r="I465" i="6"/>
  <c r="I601" i="6"/>
  <c r="H602" i="6"/>
  <c r="S423" i="6"/>
  <c r="AD1635" i="6"/>
  <c r="AC1635" i="6"/>
  <c r="R1636" i="6"/>
  <c r="I67" i="6"/>
  <c r="H68" i="6"/>
  <c r="AC825" i="6"/>
  <c r="AD825" i="6"/>
  <c r="Q692" i="6"/>
  <c r="R692" i="6" s="1"/>
  <c r="AB692" i="6" s="1"/>
  <c r="R826" i="6"/>
  <c r="AB826" i="6" s="1"/>
  <c r="W691" i="6"/>
  <c r="V692" i="6" s="1"/>
  <c r="Y691" i="6"/>
  <c r="Z691" i="6"/>
  <c r="T1365" i="6"/>
  <c r="S1904" i="6"/>
  <c r="I1141" i="6"/>
  <c r="H1142" i="6"/>
  <c r="AA289" i="6"/>
  <c r="Q290" i="6"/>
  <c r="W289" i="6"/>
  <c r="V290" i="6" s="1"/>
  <c r="Y289" i="6"/>
  <c r="Z289" i="6"/>
  <c r="AC1499" i="3"/>
  <c r="Q1099" i="3"/>
  <c r="Y1098" i="3"/>
  <c r="Z1098" i="3"/>
  <c r="AA1098" i="3"/>
  <c r="W1098" i="3"/>
  <c r="V1099" i="3" s="1"/>
  <c r="R1500" i="3"/>
  <c r="AB1500" i="3" s="1"/>
  <c r="AD1233" i="3"/>
  <c r="AC1233" i="3"/>
  <c r="R1234" i="3"/>
  <c r="AE962" i="3"/>
  <c r="T963" i="3"/>
  <c r="W963" i="3" s="1"/>
  <c r="V964" i="3" s="1"/>
  <c r="Z154" i="3"/>
  <c r="Y154" i="3"/>
  <c r="AC422" i="3"/>
  <c r="W154" i="3"/>
  <c r="V155" i="3" s="1"/>
  <c r="AA154" i="3"/>
  <c r="Q155" i="3"/>
  <c r="R155" i="3" s="1"/>
  <c r="AB155" i="3" s="1"/>
  <c r="T1634" i="3"/>
  <c r="I1679" i="3"/>
  <c r="H1680" i="3"/>
  <c r="AA824" i="3"/>
  <c r="Y824" i="3"/>
  <c r="Z824" i="3"/>
  <c r="W824" i="3"/>
  <c r="V825" i="3" s="1"/>
  <c r="Q825" i="3"/>
  <c r="Q557" i="3"/>
  <c r="R557" i="3" s="1"/>
  <c r="S557" i="3" s="1"/>
  <c r="AC23" i="3"/>
  <c r="AD23" i="3"/>
  <c r="S24" i="3"/>
  <c r="Y556" i="3"/>
  <c r="Z556" i="3"/>
  <c r="W556" i="3"/>
  <c r="V557" i="3" s="1"/>
  <c r="AD422" i="3"/>
  <c r="Z288" i="3"/>
  <c r="Y288" i="3"/>
  <c r="Q289" i="3"/>
  <c r="R289" i="3" s="1"/>
  <c r="AB289" i="3" s="1"/>
  <c r="AA288" i="3"/>
  <c r="S1366" i="3"/>
  <c r="AE1365" i="3"/>
  <c r="T692" i="3"/>
  <c r="S1770" i="3"/>
  <c r="I198" i="3"/>
  <c r="H199" i="3"/>
  <c r="AE1769" i="3"/>
  <c r="I465" i="3"/>
  <c r="H466" i="3"/>
  <c r="I1277" i="3"/>
  <c r="H1278" i="3"/>
  <c r="I1410" i="3"/>
  <c r="H1411" i="3"/>
  <c r="T1904" i="3"/>
  <c r="I333" i="3"/>
  <c r="H334" i="3"/>
  <c r="S423" i="3"/>
  <c r="AB290" i="13"/>
  <c r="T290" i="13"/>
  <c r="AE289" i="13"/>
  <c r="T155" i="13"/>
  <c r="Y155" i="13" s="1"/>
  <c r="S422" i="13"/>
  <c r="AC421" i="13"/>
  <c r="AE154" i="13"/>
  <c r="AC23" i="13"/>
  <c r="AD23" i="13"/>
  <c r="R24" i="13"/>
  <c r="AB24" i="13" s="1"/>
  <c r="H333" i="13"/>
  <c r="I332" i="13"/>
  <c r="O332" i="13" s="1"/>
  <c r="I67" i="13"/>
  <c r="O67" i="13" s="1"/>
  <c r="H68" i="13"/>
  <c r="H199" i="13"/>
  <c r="I198" i="13"/>
  <c r="O198" i="13" s="1"/>
  <c r="I465" i="13"/>
  <c r="O465" i="13" s="1"/>
  <c r="H466" i="13"/>
  <c r="H68" i="11"/>
  <c r="I67" i="11"/>
  <c r="I1947" i="3"/>
  <c r="H1948" i="3"/>
  <c r="H1949" i="9"/>
  <c r="I1948" i="9"/>
  <c r="I198" i="6"/>
  <c r="H199" i="6"/>
  <c r="I736" i="3"/>
  <c r="H737" i="3"/>
  <c r="H873" i="9"/>
  <c r="I872" i="9"/>
  <c r="H69" i="9"/>
  <c r="I68" i="9"/>
  <c r="I465" i="11"/>
  <c r="H466" i="11"/>
  <c r="I198" i="11"/>
  <c r="H199" i="11"/>
  <c r="I1812" i="6"/>
  <c r="H1813" i="6"/>
  <c r="H602" i="9"/>
  <c r="I601" i="9"/>
  <c r="I1411" i="6"/>
  <c r="H1412" i="6"/>
  <c r="I1948" i="6"/>
  <c r="H1949" i="6"/>
  <c r="I871" i="3"/>
  <c r="H872" i="3"/>
  <c r="I467" i="9"/>
  <c r="H468" i="9"/>
  <c r="I1009" i="6"/>
  <c r="H1010" i="6"/>
  <c r="I1143" i="9"/>
  <c r="H1144" i="9"/>
  <c r="I68" i="3"/>
  <c r="H69" i="3"/>
  <c r="I602" i="3"/>
  <c r="H603" i="3"/>
  <c r="I334" i="6"/>
  <c r="H335" i="6"/>
  <c r="I1813" i="3"/>
  <c r="H1814" i="3"/>
  <c r="I738" i="11"/>
  <c r="H739" i="11"/>
  <c r="I737" i="6"/>
  <c r="H738" i="6"/>
  <c r="I1680" i="6"/>
  <c r="H1681" i="6"/>
  <c r="H1008" i="3"/>
  <c r="I1007" i="3"/>
  <c r="I1544" i="9"/>
  <c r="H1545" i="9"/>
  <c r="I869" i="6"/>
  <c r="H870" i="6"/>
  <c r="I1141" i="3"/>
  <c r="H1142" i="3"/>
  <c r="I1544" i="3"/>
  <c r="H1545" i="3"/>
  <c r="I1813" i="11"/>
  <c r="H1814" i="11"/>
  <c r="I735" i="9"/>
  <c r="H736" i="9"/>
  <c r="I1679" i="11"/>
  <c r="H1680" i="11"/>
  <c r="I1545" i="11"/>
  <c r="H1546" i="11"/>
  <c r="O1947" i="11" l="1"/>
  <c r="O1812" i="11"/>
  <c r="O1678" i="11"/>
  <c r="O1276" i="11"/>
  <c r="O1543" i="11"/>
  <c r="O1141" i="11"/>
  <c r="O1006" i="11"/>
  <c r="O868" i="11"/>
  <c r="O1409" i="11"/>
  <c r="O600" i="11"/>
  <c r="O67" i="11"/>
  <c r="O332" i="11"/>
  <c r="O465" i="11"/>
  <c r="O198" i="11"/>
  <c r="O735" i="11"/>
  <c r="O1948" i="9"/>
  <c r="O1813" i="9"/>
  <c r="O1679" i="9"/>
  <c r="O1544" i="9"/>
  <c r="O1410" i="9"/>
  <c r="O1277" i="9"/>
  <c r="O869" i="9"/>
  <c r="O736" i="9"/>
  <c r="O1142" i="9"/>
  <c r="O1007" i="9"/>
  <c r="O333" i="9"/>
  <c r="O601" i="9"/>
  <c r="O466" i="9"/>
  <c r="O199" i="9"/>
  <c r="O68" i="9"/>
  <c r="O1947" i="6"/>
  <c r="O1812" i="6"/>
  <c r="O1678" i="6"/>
  <c r="O1543" i="6"/>
  <c r="O1409" i="6"/>
  <c r="O1276" i="6"/>
  <c r="O1006" i="6"/>
  <c r="O600" i="6"/>
  <c r="O465" i="6"/>
  <c r="O67" i="6"/>
  <c r="O332" i="6"/>
  <c r="O1141" i="6"/>
  <c r="O868" i="6"/>
  <c r="O198" i="6"/>
  <c r="O735" i="6"/>
  <c r="O1948" i="3"/>
  <c r="O1813" i="3"/>
  <c r="O1679" i="3"/>
  <c r="O1544" i="3"/>
  <c r="O1410" i="3"/>
  <c r="O1007" i="3"/>
  <c r="O1277" i="3"/>
  <c r="O1142" i="3"/>
  <c r="O736" i="3"/>
  <c r="O333" i="3"/>
  <c r="O869" i="3"/>
  <c r="O601" i="3"/>
  <c r="O466" i="3"/>
  <c r="O199" i="3"/>
  <c r="O68" i="3"/>
  <c r="Y288" i="11"/>
  <c r="Q289" i="11"/>
  <c r="R289" i="11" s="1"/>
  <c r="AB289" i="11" s="1"/>
  <c r="W288" i="11"/>
  <c r="V289" i="11" s="1"/>
  <c r="Z288" i="11"/>
  <c r="Z24" i="11"/>
  <c r="Q25" i="11"/>
  <c r="R25" i="11" s="1"/>
  <c r="AB25" i="11" s="1"/>
  <c r="Y24" i="11"/>
  <c r="AA24" i="11"/>
  <c r="W24" i="11"/>
  <c r="V25" i="11" s="1"/>
  <c r="S1234" i="11"/>
  <c r="AB1234" i="11"/>
  <c r="AE1233" i="11"/>
  <c r="AE1769" i="11"/>
  <c r="AE422" i="11"/>
  <c r="AC692" i="11"/>
  <c r="AD692" i="11"/>
  <c r="AE1365" i="11"/>
  <c r="AC1634" i="11"/>
  <c r="T1635" i="11"/>
  <c r="Z1635" i="11" s="1"/>
  <c r="AB1635" i="11"/>
  <c r="T423" i="11"/>
  <c r="W423" i="11" s="1"/>
  <c r="V424" i="11" s="1"/>
  <c r="T156" i="11"/>
  <c r="AA156" i="11" s="1"/>
  <c r="S1099" i="11"/>
  <c r="AE155" i="11"/>
  <c r="AE823" i="11"/>
  <c r="AA1499" i="11"/>
  <c r="Q1500" i="11"/>
  <c r="R1500" i="11" s="1"/>
  <c r="AB1500" i="11" s="1"/>
  <c r="Z1499" i="11"/>
  <c r="Y964" i="11"/>
  <c r="Y1499" i="11"/>
  <c r="T824" i="11"/>
  <c r="Y824" i="11" s="1"/>
  <c r="AE557" i="11"/>
  <c r="AE1098" i="11"/>
  <c r="AA964" i="11"/>
  <c r="Z964" i="11"/>
  <c r="W1904" i="11"/>
  <c r="V1905" i="11" s="1"/>
  <c r="W964" i="11"/>
  <c r="V965" i="11" s="1"/>
  <c r="AB558" i="11"/>
  <c r="T558" i="11"/>
  <c r="T693" i="11"/>
  <c r="Y1904" i="11"/>
  <c r="Q1905" i="11"/>
  <c r="R1905" i="11" s="1"/>
  <c r="AB1905" i="11" s="1"/>
  <c r="Z1904" i="11"/>
  <c r="I869" i="11"/>
  <c r="H870" i="11"/>
  <c r="H1411" i="11"/>
  <c r="I1410" i="11"/>
  <c r="AA1770" i="11"/>
  <c r="Z1770" i="11"/>
  <c r="Q1771" i="11"/>
  <c r="W1770" i="11"/>
  <c r="V1771" i="11" s="1"/>
  <c r="Y1770" i="11"/>
  <c r="I603" i="11"/>
  <c r="H604" i="11"/>
  <c r="H1278" i="11"/>
  <c r="I1277" i="11"/>
  <c r="R965" i="11"/>
  <c r="AB965" i="11" s="1"/>
  <c r="T1366" i="11"/>
  <c r="I1007" i="11"/>
  <c r="H1008" i="11"/>
  <c r="I335" i="11"/>
  <c r="H336" i="11"/>
  <c r="H1950" i="11"/>
  <c r="I1949" i="11"/>
  <c r="I1142" i="11"/>
  <c r="H1143" i="11"/>
  <c r="T1098" i="9"/>
  <c r="Q1099" i="9" s="1"/>
  <c r="R1099" i="9" s="1"/>
  <c r="AB1099" i="9" s="1"/>
  <c r="AE1097" i="9"/>
  <c r="AD290" i="9"/>
  <c r="AC290" i="9"/>
  <c r="AC422" i="9"/>
  <c r="T1366" i="9"/>
  <c r="Y1366" i="9" s="1"/>
  <c r="AD1365" i="9"/>
  <c r="W1768" i="9"/>
  <c r="V1769" i="9" s="1"/>
  <c r="Y1768" i="9"/>
  <c r="AD1768" i="9" s="1"/>
  <c r="AC1365" i="9"/>
  <c r="AA1768" i="9"/>
  <c r="Q1769" i="9"/>
  <c r="R1769" i="9" s="1"/>
  <c r="AB1769" i="9" s="1"/>
  <c r="AE154" i="9"/>
  <c r="H201" i="9"/>
  <c r="I200" i="9"/>
  <c r="AD422" i="9"/>
  <c r="AE1634" i="9"/>
  <c r="AE1500" i="9"/>
  <c r="Q25" i="9"/>
  <c r="W24" i="9"/>
  <c r="V25" i="9" s="1"/>
  <c r="Y24" i="9"/>
  <c r="AA24" i="9"/>
  <c r="Z24" i="9"/>
  <c r="AE691" i="9"/>
  <c r="T1501" i="9"/>
  <c r="Q964" i="9"/>
  <c r="R964" i="9" s="1"/>
  <c r="AB964" i="9" s="1"/>
  <c r="T155" i="9"/>
  <c r="S1233" i="9"/>
  <c r="W557" i="9"/>
  <c r="V558" i="9" s="1"/>
  <c r="AE1903" i="9"/>
  <c r="S1904" i="9"/>
  <c r="AC1232" i="9"/>
  <c r="AD1232" i="9"/>
  <c r="Q558" i="9"/>
  <c r="Z557" i="9"/>
  <c r="H1008" i="9"/>
  <c r="I1007" i="9"/>
  <c r="Y557" i="9"/>
  <c r="Z963" i="9"/>
  <c r="T1635" i="9"/>
  <c r="Q1636" i="9" s="1"/>
  <c r="W963" i="9"/>
  <c r="V964" i="9" s="1"/>
  <c r="T692" i="9"/>
  <c r="Y963" i="9"/>
  <c r="AB423" i="9"/>
  <c r="T423" i="9"/>
  <c r="I1277" i="9"/>
  <c r="H1278" i="9"/>
  <c r="I334" i="9"/>
  <c r="H335" i="9"/>
  <c r="AE824" i="9"/>
  <c r="S291" i="9"/>
  <c r="H1681" i="9"/>
  <c r="I1680" i="9"/>
  <c r="S825" i="9"/>
  <c r="I1813" i="9"/>
  <c r="H1814" i="9"/>
  <c r="I1410" i="9"/>
  <c r="H1411" i="9"/>
  <c r="AA1099" i="6"/>
  <c r="Y1099" i="6"/>
  <c r="AD1099" i="6" s="1"/>
  <c r="W1099" i="6"/>
  <c r="V1100" i="6" s="1"/>
  <c r="Q1100" i="6"/>
  <c r="R1100" i="6" s="1"/>
  <c r="AB1100" i="6" s="1"/>
  <c r="AE556" i="6"/>
  <c r="AB557" i="6"/>
  <c r="T557" i="6"/>
  <c r="AC154" i="6"/>
  <c r="AD154" i="6"/>
  <c r="R155" i="6"/>
  <c r="AB155" i="6" s="1"/>
  <c r="AD963" i="6"/>
  <c r="H1278" i="6"/>
  <c r="I1277" i="6"/>
  <c r="I1544" i="6"/>
  <c r="H1545" i="6"/>
  <c r="AC24" i="6"/>
  <c r="AD24" i="6"/>
  <c r="AC963" i="6"/>
  <c r="AE1903" i="6"/>
  <c r="AC1768" i="6"/>
  <c r="AE1768" i="6" s="1"/>
  <c r="S1500" i="6"/>
  <c r="AC1499" i="6"/>
  <c r="AD1499" i="6"/>
  <c r="S964" i="6"/>
  <c r="T964" i="6" s="1"/>
  <c r="AA964" i="6" s="1"/>
  <c r="AE422" i="6"/>
  <c r="Z1231" i="6"/>
  <c r="W1231" i="6"/>
  <c r="V1232" i="6" s="1"/>
  <c r="Y1231" i="6"/>
  <c r="Q1232" i="6"/>
  <c r="AA1231" i="6"/>
  <c r="T423" i="6"/>
  <c r="W423" i="6" s="1"/>
  <c r="V424" i="6" s="1"/>
  <c r="I602" i="6"/>
  <c r="H603" i="6"/>
  <c r="AE1635" i="6"/>
  <c r="I466" i="6"/>
  <c r="H467" i="6"/>
  <c r="AB25" i="6"/>
  <c r="T25" i="6"/>
  <c r="AB1636" i="6"/>
  <c r="S1636" i="6"/>
  <c r="H69" i="6"/>
  <c r="I68" i="6"/>
  <c r="S692" i="6"/>
  <c r="AC691" i="6"/>
  <c r="S826" i="6"/>
  <c r="AE825" i="6"/>
  <c r="AD691" i="6"/>
  <c r="T1904" i="6"/>
  <c r="W1365" i="6"/>
  <c r="V1366" i="6" s="1"/>
  <c r="Z1365" i="6"/>
  <c r="AA1365" i="6"/>
  <c r="Q1366" i="6"/>
  <c r="Y1365" i="6"/>
  <c r="AC289" i="6"/>
  <c r="AD289" i="6"/>
  <c r="R290" i="6"/>
  <c r="AB290" i="6" s="1"/>
  <c r="I1142" i="6"/>
  <c r="H1143" i="6"/>
  <c r="S1769" i="6"/>
  <c r="AE1499" i="3"/>
  <c r="AD1098" i="3"/>
  <c r="AC1098" i="3"/>
  <c r="R1099" i="3"/>
  <c r="AB1099" i="3" s="1"/>
  <c r="AE1233" i="3"/>
  <c r="S1500" i="3"/>
  <c r="Q964" i="3"/>
  <c r="R964" i="3" s="1"/>
  <c r="AB964" i="3" s="1"/>
  <c r="S1234" i="3"/>
  <c r="AB1234" i="3"/>
  <c r="Z963" i="3"/>
  <c r="AA1634" i="3"/>
  <c r="Y963" i="3"/>
  <c r="AA963" i="3"/>
  <c r="AD154" i="3"/>
  <c r="AC154" i="3"/>
  <c r="W1634" i="3"/>
  <c r="V1635" i="3" s="1"/>
  <c r="Y1634" i="3"/>
  <c r="Q1635" i="3"/>
  <c r="R1635" i="3" s="1"/>
  <c r="AB1635" i="3" s="1"/>
  <c r="Z1634" i="3"/>
  <c r="I1680" i="3"/>
  <c r="H1681" i="3"/>
  <c r="S155" i="3"/>
  <c r="AE422" i="3"/>
  <c r="AD824" i="3"/>
  <c r="AC288" i="3"/>
  <c r="AE23" i="3"/>
  <c r="AD556" i="3"/>
  <c r="R825" i="3"/>
  <c r="S825" i="3" s="1"/>
  <c r="T557" i="3"/>
  <c r="Z557" i="3" s="1"/>
  <c r="AB557" i="3"/>
  <c r="T24" i="3"/>
  <c r="AC824" i="3"/>
  <c r="W692" i="3"/>
  <c r="V693" i="3" s="1"/>
  <c r="AC556" i="3"/>
  <c r="AD288" i="3"/>
  <c r="Z692" i="3"/>
  <c r="T1366" i="3"/>
  <c r="Y1366" i="3" s="1"/>
  <c r="AA692" i="3"/>
  <c r="Y692" i="3"/>
  <c r="S289" i="3"/>
  <c r="Q693" i="3"/>
  <c r="R693" i="3" s="1"/>
  <c r="AB693" i="3" s="1"/>
  <c r="T1770" i="3"/>
  <c r="Z1770" i="3" s="1"/>
  <c r="H200" i="3"/>
  <c r="I199" i="3"/>
  <c r="I1411" i="3"/>
  <c r="H1412" i="3"/>
  <c r="I334" i="3"/>
  <c r="H335" i="3"/>
  <c r="Y1904" i="3"/>
  <c r="Q1905" i="3"/>
  <c r="W1904" i="3"/>
  <c r="V1905" i="3" s="1"/>
  <c r="Z1904" i="3"/>
  <c r="AA1904" i="3"/>
  <c r="I466" i="3"/>
  <c r="H467" i="3"/>
  <c r="I1278" i="3"/>
  <c r="H1279" i="3"/>
  <c r="T423" i="3"/>
  <c r="Q291" i="13"/>
  <c r="Y290" i="13"/>
  <c r="W290" i="13"/>
  <c r="V291" i="13" s="1"/>
  <c r="AA290" i="13"/>
  <c r="Z290" i="13"/>
  <c r="AA155" i="13"/>
  <c r="Q156" i="13"/>
  <c r="R156" i="13" s="1"/>
  <c r="AB156" i="13" s="1"/>
  <c r="T422" i="13"/>
  <c r="Y422" i="13" s="1"/>
  <c r="AE421" i="13"/>
  <c r="W155" i="13"/>
  <c r="V156" i="13" s="1"/>
  <c r="Z155" i="13"/>
  <c r="S24" i="13"/>
  <c r="AE23" i="13"/>
  <c r="H200" i="13"/>
  <c r="I199" i="13"/>
  <c r="O199" i="13" s="1"/>
  <c r="H69" i="13"/>
  <c r="I68" i="13"/>
  <c r="O68" i="13" s="1"/>
  <c r="H334" i="13"/>
  <c r="I333" i="13"/>
  <c r="O333" i="13" s="1"/>
  <c r="I466" i="13"/>
  <c r="O466" i="13" s="1"/>
  <c r="H467" i="13"/>
  <c r="H1546" i="3"/>
  <c r="I1545" i="3"/>
  <c r="I739" i="11"/>
  <c r="H740" i="11"/>
  <c r="I1546" i="11"/>
  <c r="H1547" i="11"/>
  <c r="H70" i="3"/>
  <c r="I69" i="3"/>
  <c r="H469" i="9"/>
  <c r="I468" i="9"/>
  <c r="I602" i="9"/>
  <c r="H603" i="9"/>
  <c r="I1545" i="9"/>
  <c r="H1546" i="9"/>
  <c r="I1681" i="6"/>
  <c r="H1682" i="6"/>
  <c r="I1010" i="6"/>
  <c r="H1011" i="6"/>
  <c r="I1949" i="6"/>
  <c r="H1950" i="6"/>
  <c r="I1813" i="6"/>
  <c r="H1814" i="6"/>
  <c r="I466" i="11"/>
  <c r="H467" i="11"/>
  <c r="H1949" i="3"/>
  <c r="I1948" i="3"/>
  <c r="I603" i="3"/>
  <c r="H604" i="3"/>
  <c r="H200" i="6"/>
  <c r="I199" i="6"/>
  <c r="H1413" i="6"/>
  <c r="I1412" i="6"/>
  <c r="I873" i="9"/>
  <c r="H874" i="9"/>
  <c r="I1814" i="11"/>
  <c r="H1815" i="11"/>
  <c r="I870" i="6"/>
  <c r="H871" i="6"/>
  <c r="H1815" i="3"/>
  <c r="I1814" i="3"/>
  <c r="I69" i="9"/>
  <c r="H70" i="9"/>
  <c r="I737" i="3"/>
  <c r="H738" i="3"/>
  <c r="I68" i="11"/>
  <c r="H69" i="11"/>
  <c r="I1680" i="11"/>
  <c r="H1681" i="11"/>
  <c r="I1142" i="3"/>
  <c r="H1143" i="3"/>
  <c r="I335" i="6"/>
  <c r="H336" i="6"/>
  <c r="I736" i="9"/>
  <c r="H737" i="9"/>
  <c r="I1144" i="9"/>
  <c r="H1145" i="9"/>
  <c r="I872" i="3"/>
  <c r="H873" i="3"/>
  <c r="I199" i="11"/>
  <c r="H200" i="11"/>
  <c r="I1008" i="3"/>
  <c r="H1009" i="3"/>
  <c r="I738" i="6"/>
  <c r="H739" i="6"/>
  <c r="I1949" i="9"/>
  <c r="H1950" i="9"/>
  <c r="O1679" i="11" l="1"/>
  <c r="O1813" i="11"/>
  <c r="O1948" i="11"/>
  <c r="O1410" i="11"/>
  <c r="O1142" i="11"/>
  <c r="O1277" i="11"/>
  <c r="O869" i="11"/>
  <c r="O1007" i="11"/>
  <c r="O466" i="11"/>
  <c r="O333" i="11"/>
  <c r="O1544" i="11"/>
  <c r="O736" i="11"/>
  <c r="O199" i="11"/>
  <c r="O68" i="11"/>
  <c r="O601" i="11"/>
  <c r="O1545" i="9"/>
  <c r="O1278" i="9"/>
  <c r="O1814" i="9"/>
  <c r="O1680" i="9"/>
  <c r="O1143" i="9"/>
  <c r="O737" i="9"/>
  <c r="O1949" i="9"/>
  <c r="O870" i="9"/>
  <c r="O602" i="9"/>
  <c r="O1411" i="9"/>
  <c r="O1008" i="9"/>
  <c r="O467" i="9"/>
  <c r="O200" i="9"/>
  <c r="O69" i="9"/>
  <c r="O334" i="9"/>
  <c r="O1813" i="6"/>
  <c r="O1544" i="6"/>
  <c r="O1142" i="6"/>
  <c r="O1948" i="6"/>
  <c r="O1679" i="6"/>
  <c r="O1410" i="6"/>
  <c r="O869" i="6"/>
  <c r="O736" i="6"/>
  <c r="O1007" i="6"/>
  <c r="O601" i="6"/>
  <c r="O68" i="6"/>
  <c r="O1277" i="6"/>
  <c r="O333" i="6"/>
  <c r="O466" i="6"/>
  <c r="O199" i="6"/>
  <c r="O1278" i="3"/>
  <c r="O1949" i="3"/>
  <c r="O1680" i="3"/>
  <c r="O1143" i="3"/>
  <c r="O1008" i="3"/>
  <c r="O1814" i="3"/>
  <c r="O870" i="3"/>
  <c r="O737" i="3"/>
  <c r="O602" i="3"/>
  <c r="O1545" i="3"/>
  <c r="O1411" i="3"/>
  <c r="O334" i="3"/>
  <c r="O467" i="3"/>
  <c r="O200" i="3"/>
  <c r="O69" i="3"/>
  <c r="AD288" i="11"/>
  <c r="AC288" i="11"/>
  <c r="S289" i="11"/>
  <c r="T289" i="11" s="1"/>
  <c r="S25" i="11"/>
  <c r="AD24" i="11"/>
  <c r="AC24" i="11"/>
  <c r="T1234" i="11"/>
  <c r="AE692" i="11"/>
  <c r="AE1634" i="11"/>
  <c r="W1635" i="11"/>
  <c r="V1636" i="11" s="1"/>
  <c r="AA1635" i="11"/>
  <c r="Q1636" i="11"/>
  <c r="R1636" i="11" s="1"/>
  <c r="AB1636" i="11" s="1"/>
  <c r="Q424" i="11"/>
  <c r="R424" i="11" s="1"/>
  <c r="AB424" i="11" s="1"/>
  <c r="Y1635" i="11"/>
  <c r="AA423" i="11"/>
  <c r="Y156" i="11"/>
  <c r="Z423" i="11"/>
  <c r="Y423" i="11"/>
  <c r="Q157" i="11"/>
  <c r="R157" i="11" s="1"/>
  <c r="AB157" i="11" s="1"/>
  <c r="T1099" i="11"/>
  <c r="Z1099" i="11" s="1"/>
  <c r="W156" i="11"/>
  <c r="V157" i="11" s="1"/>
  <c r="Z156" i="11"/>
  <c r="AC1499" i="11"/>
  <c r="AD964" i="11"/>
  <c r="AD1499" i="11"/>
  <c r="S1905" i="11"/>
  <c r="AC1904" i="11"/>
  <c r="AA824" i="11"/>
  <c r="Z824" i="11"/>
  <c r="AD824" i="11" s="1"/>
  <c r="Z693" i="11"/>
  <c r="Q694" i="11"/>
  <c r="R694" i="11" s="1"/>
  <c r="AB694" i="11" s="1"/>
  <c r="W693" i="11"/>
  <c r="V694" i="11" s="1"/>
  <c r="Q825" i="11"/>
  <c r="R825" i="11" s="1"/>
  <c r="S825" i="11" s="1"/>
  <c r="W824" i="11"/>
  <c r="V825" i="11" s="1"/>
  <c r="Y693" i="11"/>
  <c r="AA693" i="11"/>
  <c r="AC964" i="11"/>
  <c r="S965" i="11"/>
  <c r="Z558" i="11"/>
  <c r="W558" i="11"/>
  <c r="V559" i="11" s="1"/>
  <c r="AA558" i="11"/>
  <c r="Q559" i="11"/>
  <c r="Y558" i="11"/>
  <c r="AD1904" i="11"/>
  <c r="I870" i="11"/>
  <c r="H871" i="11"/>
  <c r="R1771" i="11"/>
  <c r="AB1771" i="11" s="1"/>
  <c r="H605" i="11"/>
  <c r="I604" i="11"/>
  <c r="I1411" i="11"/>
  <c r="H1412" i="11"/>
  <c r="I1278" i="11"/>
  <c r="H1279" i="11"/>
  <c r="AC1770" i="11"/>
  <c r="AD1770" i="11"/>
  <c r="I1008" i="11"/>
  <c r="H1009" i="11"/>
  <c r="H1951" i="11"/>
  <c r="I1950" i="11"/>
  <c r="I1143" i="11"/>
  <c r="H1144" i="11"/>
  <c r="S1500" i="11"/>
  <c r="Z1366" i="11"/>
  <c r="Q1367" i="11"/>
  <c r="W1366" i="11"/>
  <c r="V1367" i="11" s="1"/>
  <c r="Y1366" i="11"/>
  <c r="AA1366" i="11"/>
  <c r="I336" i="11"/>
  <c r="H337" i="11"/>
  <c r="Y1098" i="9"/>
  <c r="Z1098" i="9"/>
  <c r="W1098" i="9"/>
  <c r="V1099" i="9" s="1"/>
  <c r="AA1098" i="9"/>
  <c r="AE422" i="9"/>
  <c r="AE290" i="9"/>
  <c r="Z1366" i="9"/>
  <c r="AD1366" i="9" s="1"/>
  <c r="AA1366" i="9"/>
  <c r="Q1367" i="9"/>
  <c r="R1367" i="9" s="1"/>
  <c r="AB1367" i="9" s="1"/>
  <c r="W1366" i="9"/>
  <c r="V1367" i="9" s="1"/>
  <c r="S1769" i="9"/>
  <c r="AE1365" i="9"/>
  <c r="AC1768" i="9"/>
  <c r="AE1768" i="9" s="1"/>
  <c r="I201" i="9"/>
  <c r="H202" i="9"/>
  <c r="AA1501" i="9"/>
  <c r="Y1501" i="9"/>
  <c r="Z1501" i="9"/>
  <c r="Q1502" i="9"/>
  <c r="R1502" i="9" s="1"/>
  <c r="AB1502" i="9" s="1"/>
  <c r="W1501" i="9"/>
  <c r="V1502" i="9" s="1"/>
  <c r="T1233" i="9"/>
  <c r="AC557" i="9"/>
  <c r="AD24" i="9"/>
  <c r="AC24" i="9"/>
  <c r="R25" i="9"/>
  <c r="S25" i="9" s="1"/>
  <c r="AD557" i="9"/>
  <c r="Z155" i="9"/>
  <c r="AA155" i="9"/>
  <c r="Y155" i="9"/>
  <c r="Q156" i="9"/>
  <c r="W155" i="9"/>
  <c r="V156" i="9" s="1"/>
  <c r="Y1635" i="9"/>
  <c r="AE1232" i="9"/>
  <c r="T1904" i="9"/>
  <c r="W1635" i="9"/>
  <c r="V1636" i="9" s="1"/>
  <c r="AC963" i="9"/>
  <c r="AA1635" i="9"/>
  <c r="AD963" i="9"/>
  <c r="H1009" i="9"/>
  <c r="I1008" i="9"/>
  <c r="Z1635" i="9"/>
  <c r="R558" i="9"/>
  <c r="AB558" i="9" s="1"/>
  <c r="W692" i="9"/>
  <c r="V693" i="9" s="1"/>
  <c r="Q693" i="9"/>
  <c r="R693" i="9" s="1"/>
  <c r="AB693" i="9" s="1"/>
  <c r="Y692" i="9"/>
  <c r="Z692" i="9"/>
  <c r="AA692" i="9"/>
  <c r="S1099" i="9"/>
  <c r="AA423" i="9"/>
  <c r="Y423" i="9"/>
  <c r="W423" i="9"/>
  <c r="V424" i="9" s="1"/>
  <c r="Z423" i="9"/>
  <c r="Q424" i="9"/>
  <c r="R424" i="9" s="1"/>
  <c r="AB424" i="9" s="1"/>
  <c r="S964" i="9"/>
  <c r="I335" i="9"/>
  <c r="H336" i="9"/>
  <c r="I1278" i="9"/>
  <c r="H1279" i="9"/>
  <c r="R1636" i="9"/>
  <c r="AB1636" i="9" s="1"/>
  <c r="T825" i="9"/>
  <c r="T291" i="9"/>
  <c r="I1411" i="9"/>
  <c r="H1412" i="9"/>
  <c r="I1681" i="9"/>
  <c r="H1682" i="9"/>
  <c r="H1815" i="9"/>
  <c r="I1814" i="9"/>
  <c r="S1100" i="6"/>
  <c r="AC1099" i="6"/>
  <c r="AE1099" i="6" s="1"/>
  <c r="Y557" i="6"/>
  <c r="W557" i="6"/>
  <c r="V558" i="6" s="1"/>
  <c r="Z557" i="6"/>
  <c r="Q558" i="6"/>
  <c r="AA557" i="6"/>
  <c r="S155" i="6"/>
  <c r="AE154" i="6"/>
  <c r="AE963" i="6"/>
  <c r="I1278" i="6"/>
  <c r="H1279" i="6"/>
  <c r="AE24" i="6"/>
  <c r="I1545" i="6"/>
  <c r="H1546" i="6"/>
  <c r="T1500" i="6"/>
  <c r="Y1500" i="6" s="1"/>
  <c r="Z964" i="6"/>
  <c r="Y964" i="6"/>
  <c r="Q965" i="6"/>
  <c r="R965" i="6" s="1"/>
  <c r="AB965" i="6" s="1"/>
  <c r="Q424" i="6"/>
  <c r="R424" i="6" s="1"/>
  <c r="AB424" i="6" s="1"/>
  <c r="Z423" i="6"/>
  <c r="W964" i="6"/>
  <c r="V965" i="6" s="1"/>
  <c r="AE1499" i="6"/>
  <c r="R1232" i="6"/>
  <c r="AB1232" i="6" s="1"/>
  <c r="AC1231" i="6"/>
  <c r="AD1231" i="6"/>
  <c r="AA423" i="6"/>
  <c r="Y423" i="6"/>
  <c r="I467" i="6"/>
  <c r="H468" i="6"/>
  <c r="I603" i="6"/>
  <c r="H604" i="6"/>
  <c r="AE691" i="6"/>
  <c r="W25" i="6"/>
  <c r="V26" i="6" s="1"/>
  <c r="Q26" i="6"/>
  <c r="R26" i="6" s="1"/>
  <c r="AB26" i="6" s="1"/>
  <c r="AA25" i="6"/>
  <c r="Y25" i="6"/>
  <c r="Z25" i="6"/>
  <c r="H70" i="6"/>
  <c r="I69" i="6"/>
  <c r="T1636" i="6"/>
  <c r="S290" i="6"/>
  <c r="T826" i="6"/>
  <c r="T692" i="6"/>
  <c r="Y692" i="6" s="1"/>
  <c r="AD1365" i="6"/>
  <c r="AC1365" i="6"/>
  <c r="W1904" i="6"/>
  <c r="V1905" i="6" s="1"/>
  <c r="Y1904" i="6"/>
  <c r="Z1904" i="6"/>
  <c r="AA1904" i="6"/>
  <c r="Q1905" i="6"/>
  <c r="R1905" i="6" s="1"/>
  <c r="AB1905" i="6" s="1"/>
  <c r="R1366" i="6"/>
  <c r="AB1366" i="6" s="1"/>
  <c r="T1769" i="6"/>
  <c r="Z1769" i="6" s="1"/>
  <c r="I1143" i="6"/>
  <c r="H1144" i="6"/>
  <c r="AE289" i="6"/>
  <c r="T1500" i="3"/>
  <c r="Z1500" i="3" s="1"/>
  <c r="S1099" i="3"/>
  <c r="AE1098" i="3"/>
  <c r="T1234" i="3"/>
  <c r="AE154" i="3"/>
  <c r="AC963" i="3"/>
  <c r="AD963" i="3"/>
  <c r="S1635" i="3"/>
  <c r="AD1634" i="3"/>
  <c r="AC1634" i="3"/>
  <c r="I1681" i="3"/>
  <c r="H1682" i="3"/>
  <c r="T155" i="3"/>
  <c r="Y557" i="3"/>
  <c r="AD557" i="3" s="1"/>
  <c r="W557" i="3"/>
  <c r="V558" i="3" s="1"/>
  <c r="Q558" i="3"/>
  <c r="R558" i="3" s="1"/>
  <c r="AB558" i="3" s="1"/>
  <c r="Q1367" i="3"/>
  <c r="R1367" i="3" s="1"/>
  <c r="AB1367" i="3" s="1"/>
  <c r="Z1366" i="3"/>
  <c r="AD1366" i="3" s="1"/>
  <c r="AA1366" i="3"/>
  <c r="AE824" i="3"/>
  <c r="W1366" i="3"/>
  <c r="V1367" i="3" s="1"/>
  <c r="AA557" i="3"/>
  <c r="AB825" i="3"/>
  <c r="T825" i="3"/>
  <c r="Y24" i="3"/>
  <c r="Q25" i="3"/>
  <c r="AA24" i="3"/>
  <c r="W24" i="3"/>
  <c r="V25" i="3" s="1"/>
  <c r="Z24" i="3"/>
  <c r="Y1770" i="3"/>
  <c r="AD1770" i="3" s="1"/>
  <c r="AA1770" i="3"/>
  <c r="Q1771" i="3"/>
  <c r="R1771" i="3" s="1"/>
  <c r="AB1771" i="3" s="1"/>
  <c r="AE288" i="3"/>
  <c r="AE556" i="3"/>
  <c r="T289" i="3"/>
  <c r="Z289" i="3" s="1"/>
  <c r="S964" i="3"/>
  <c r="AC692" i="3"/>
  <c r="AD692" i="3"/>
  <c r="W1770" i="3"/>
  <c r="V1771" i="3" s="1"/>
  <c r="H201" i="3"/>
  <c r="I200" i="3"/>
  <c r="I335" i="3"/>
  <c r="H336" i="3"/>
  <c r="R1905" i="3"/>
  <c r="AB1905" i="3" s="1"/>
  <c r="AC1904" i="3"/>
  <c r="AD1904" i="3"/>
  <c r="I467" i="3"/>
  <c r="H468" i="3"/>
  <c r="Q424" i="3"/>
  <c r="W423" i="3"/>
  <c r="V424" i="3" s="1"/>
  <c r="Y423" i="3"/>
  <c r="AA423" i="3"/>
  <c r="Z423" i="3"/>
  <c r="I1412" i="3"/>
  <c r="H1413" i="3"/>
  <c r="I1279" i="3"/>
  <c r="H1280" i="3"/>
  <c r="S693" i="3"/>
  <c r="AD290" i="13"/>
  <c r="AC290" i="13"/>
  <c r="R291" i="13"/>
  <c r="S291" i="13" s="1"/>
  <c r="AC155" i="13"/>
  <c r="AD155" i="13"/>
  <c r="S156" i="13"/>
  <c r="AA422" i="13"/>
  <c r="Z422" i="13"/>
  <c r="AD422" i="13" s="1"/>
  <c r="Q423" i="13"/>
  <c r="R423" i="13" s="1"/>
  <c r="S423" i="13" s="1"/>
  <c r="W422" i="13"/>
  <c r="V423" i="13" s="1"/>
  <c r="T24" i="13"/>
  <c r="Q25" i="13" s="1"/>
  <c r="R25" i="13" s="1"/>
  <c r="AB25" i="13" s="1"/>
  <c r="I200" i="13"/>
  <c r="O200" i="13" s="1"/>
  <c r="H201" i="13"/>
  <c r="I334" i="13"/>
  <c r="O334" i="13" s="1"/>
  <c r="H335" i="13"/>
  <c r="I69" i="13"/>
  <c r="O69" i="13" s="1"/>
  <c r="H70" i="13"/>
  <c r="I467" i="13"/>
  <c r="O467" i="13" s="1"/>
  <c r="H468" i="13"/>
  <c r="I1950" i="6"/>
  <c r="H1951" i="6"/>
  <c r="I1681" i="11"/>
  <c r="H1682" i="11"/>
  <c r="H470" i="9"/>
  <c r="I469" i="9"/>
  <c r="H1548" i="11"/>
  <c r="I1547" i="11"/>
  <c r="H1144" i="3"/>
  <c r="I1143" i="3"/>
  <c r="I1815" i="3"/>
  <c r="H1816" i="3"/>
  <c r="I871" i="6"/>
  <c r="H872" i="6"/>
  <c r="I1949" i="3"/>
  <c r="H1950" i="3"/>
  <c r="H468" i="11"/>
  <c r="I467" i="11"/>
  <c r="I1011" i="6"/>
  <c r="H1012" i="6"/>
  <c r="I1682" i="6"/>
  <c r="H1683" i="6"/>
  <c r="H71" i="3"/>
  <c r="I70" i="3"/>
  <c r="I873" i="3"/>
  <c r="H874" i="3"/>
  <c r="I1950" i="9"/>
  <c r="H1951" i="9"/>
  <c r="H201" i="11"/>
  <c r="I200" i="11"/>
  <c r="I200" i="6"/>
  <c r="H201" i="6"/>
  <c r="I740" i="11"/>
  <c r="H741" i="11"/>
  <c r="I739" i="6"/>
  <c r="H740" i="6"/>
  <c r="I1145" i="9"/>
  <c r="H1146" i="9"/>
  <c r="H71" i="9"/>
  <c r="I70" i="9"/>
  <c r="I1815" i="11"/>
  <c r="H1816" i="11"/>
  <c r="I874" i="9"/>
  <c r="H875" i="9"/>
  <c r="I1814" i="6"/>
  <c r="H1815" i="6"/>
  <c r="I1546" i="9"/>
  <c r="H1547" i="9"/>
  <c r="I604" i="3"/>
  <c r="H605" i="3"/>
  <c r="I336" i="6"/>
  <c r="H337" i="6"/>
  <c r="I69" i="11"/>
  <c r="H70" i="11"/>
  <c r="I1009" i="3"/>
  <c r="H1010" i="3"/>
  <c r="I738" i="3"/>
  <c r="H739" i="3"/>
  <c r="H738" i="9"/>
  <c r="I737" i="9"/>
  <c r="I1413" i="6"/>
  <c r="H1414" i="6"/>
  <c r="I603" i="9"/>
  <c r="H604" i="9"/>
  <c r="I1546" i="3"/>
  <c r="H1547" i="3"/>
  <c r="O1949" i="11" l="1"/>
  <c r="O1814" i="11"/>
  <c r="O1680" i="11"/>
  <c r="O1545" i="11"/>
  <c r="O1411" i="11"/>
  <c r="O1278" i="11"/>
  <c r="O1143" i="11"/>
  <c r="O870" i="11"/>
  <c r="O334" i="11"/>
  <c r="O737" i="11"/>
  <c r="O1008" i="11"/>
  <c r="O467" i="11"/>
  <c r="O200" i="11"/>
  <c r="O69" i="11"/>
  <c r="O602" i="11"/>
  <c r="O1279" i="9"/>
  <c r="O1815" i="9"/>
  <c r="O1681" i="9"/>
  <c r="O1144" i="9"/>
  <c r="O1412" i="9"/>
  <c r="O1009" i="9"/>
  <c r="O1950" i="9"/>
  <c r="O1546" i="9"/>
  <c r="O871" i="9"/>
  <c r="O201" i="9"/>
  <c r="O70" i="9"/>
  <c r="O335" i="9"/>
  <c r="O603" i="9"/>
  <c r="O468" i="9"/>
  <c r="O738" i="9"/>
  <c r="O1949" i="6"/>
  <c r="O1814" i="6"/>
  <c r="O1680" i="6"/>
  <c r="O1545" i="6"/>
  <c r="O1143" i="6"/>
  <c r="O1278" i="6"/>
  <c r="O870" i="6"/>
  <c r="O467" i="6"/>
  <c r="O334" i="6"/>
  <c r="O200" i="6"/>
  <c r="O69" i="6"/>
  <c r="O1008" i="6"/>
  <c r="O602" i="6"/>
  <c r="O1411" i="6"/>
  <c r="O737" i="6"/>
  <c r="O1950" i="3"/>
  <c r="O1681" i="3"/>
  <c r="O1279" i="3"/>
  <c r="O1815" i="3"/>
  <c r="O1144" i="3"/>
  <c r="O1009" i="3"/>
  <c r="O335" i="3"/>
  <c r="O1546" i="3"/>
  <c r="O871" i="3"/>
  <c r="O1412" i="3"/>
  <c r="O738" i="3"/>
  <c r="O468" i="3"/>
  <c r="O603" i="3"/>
  <c r="O201" i="3"/>
  <c r="O70" i="3"/>
  <c r="AE288" i="11"/>
  <c r="T25" i="11"/>
  <c r="AE24" i="11"/>
  <c r="Q1235" i="11"/>
  <c r="W1234" i="11"/>
  <c r="V1235" i="11" s="1"/>
  <c r="Z1234" i="11"/>
  <c r="Y1234" i="11"/>
  <c r="AA1234" i="11"/>
  <c r="AC156" i="11"/>
  <c r="AC1635" i="11"/>
  <c r="AC423" i="11"/>
  <c r="AD1635" i="11"/>
  <c r="AD423" i="11"/>
  <c r="Y1099" i="11"/>
  <c r="AD1099" i="11" s="1"/>
  <c r="AE964" i="11"/>
  <c r="AA1099" i="11"/>
  <c r="AD156" i="11"/>
  <c r="Q1100" i="11"/>
  <c r="R1100" i="11" s="1"/>
  <c r="AB1100" i="11" s="1"/>
  <c r="W1099" i="11"/>
  <c r="V1100" i="11" s="1"/>
  <c r="AE1499" i="11"/>
  <c r="T1905" i="11"/>
  <c r="AC693" i="11"/>
  <c r="AC824" i="11"/>
  <c r="S1636" i="11"/>
  <c r="AD693" i="11"/>
  <c r="S157" i="11"/>
  <c r="AE1904" i="11"/>
  <c r="AC558" i="11"/>
  <c r="AD558" i="11"/>
  <c r="T965" i="11"/>
  <c r="R559" i="11"/>
  <c r="AB559" i="11" s="1"/>
  <c r="AA289" i="11"/>
  <c r="W289" i="11"/>
  <c r="V290" i="11" s="1"/>
  <c r="Q290" i="11"/>
  <c r="Y289" i="11"/>
  <c r="Z289" i="11"/>
  <c r="S1771" i="11"/>
  <c r="S694" i="11"/>
  <c r="I871" i="11"/>
  <c r="H872" i="11"/>
  <c r="S424" i="11"/>
  <c r="AE1770" i="11"/>
  <c r="I1279" i="11"/>
  <c r="H1280" i="11"/>
  <c r="AB825" i="11"/>
  <c r="T825" i="11"/>
  <c r="I605" i="11"/>
  <c r="H606" i="11"/>
  <c r="H1413" i="11"/>
  <c r="I1412" i="11"/>
  <c r="H1145" i="11"/>
  <c r="I1144" i="11"/>
  <c r="T1500" i="11"/>
  <c r="H1952" i="11"/>
  <c r="I1951" i="11"/>
  <c r="I1009" i="11"/>
  <c r="H1010" i="11"/>
  <c r="H338" i="11"/>
  <c r="I337" i="11"/>
  <c r="AC1366" i="11"/>
  <c r="AD1366" i="11"/>
  <c r="R1367" i="11"/>
  <c r="AB1367" i="11" s="1"/>
  <c r="AD1098" i="9"/>
  <c r="AC1098" i="9"/>
  <c r="AC1366" i="9"/>
  <c r="S1367" i="9"/>
  <c r="T1769" i="9"/>
  <c r="AC1501" i="9"/>
  <c r="AD1501" i="9"/>
  <c r="H203" i="9"/>
  <c r="I202" i="9"/>
  <c r="S1502" i="9"/>
  <c r="AE557" i="9"/>
  <c r="Y1233" i="9"/>
  <c r="Q1234" i="9"/>
  <c r="R1234" i="9" s="1"/>
  <c r="AB1234" i="9" s="1"/>
  <c r="W1233" i="9"/>
  <c r="V1234" i="9" s="1"/>
  <c r="AA1233" i="9"/>
  <c r="Z1233" i="9"/>
  <c r="AE24" i="9"/>
  <c r="AB25" i="9"/>
  <c r="T25" i="9"/>
  <c r="T1099" i="9"/>
  <c r="Q1100" i="9" s="1"/>
  <c r="R1100" i="9" s="1"/>
  <c r="AB1100" i="9" s="1"/>
  <c r="AD1635" i="9"/>
  <c r="R156" i="9"/>
  <c r="AB156" i="9" s="1"/>
  <c r="AC155" i="9"/>
  <c r="AD155" i="9"/>
  <c r="AC1635" i="9"/>
  <c r="W1904" i="9"/>
  <c r="V1905" i="9" s="1"/>
  <c r="Y1904" i="9"/>
  <c r="Z1904" i="9"/>
  <c r="Q1905" i="9"/>
  <c r="AA1904" i="9"/>
  <c r="I1009" i="9"/>
  <c r="H1010" i="9"/>
  <c r="S1636" i="9"/>
  <c r="AD692" i="9"/>
  <c r="AE963" i="9"/>
  <c r="S558" i="9"/>
  <c r="AC692" i="9"/>
  <c r="S693" i="9"/>
  <c r="S424" i="9"/>
  <c r="AC423" i="9"/>
  <c r="AD423" i="9"/>
  <c r="I1279" i="9"/>
  <c r="H1280" i="9"/>
  <c r="I336" i="9"/>
  <c r="H337" i="9"/>
  <c r="T964" i="9"/>
  <c r="Q965" i="9" s="1"/>
  <c r="Y291" i="9"/>
  <c r="Z291" i="9"/>
  <c r="Q292" i="9"/>
  <c r="AA291" i="9"/>
  <c r="W291" i="9"/>
  <c r="V292" i="9" s="1"/>
  <c r="H1413" i="9"/>
  <c r="I1412" i="9"/>
  <c r="Q826" i="9"/>
  <c r="W825" i="9"/>
  <c r="V826" i="9" s="1"/>
  <c r="AA825" i="9"/>
  <c r="Z825" i="9"/>
  <c r="Y825" i="9"/>
  <c r="H1683" i="9"/>
  <c r="I1682" i="9"/>
  <c r="H1816" i="9"/>
  <c r="I1815" i="9"/>
  <c r="T1100" i="6"/>
  <c r="AA1100" i="6" s="1"/>
  <c r="R558" i="6"/>
  <c r="S558" i="6" s="1"/>
  <c r="AD557" i="6"/>
  <c r="AC557" i="6"/>
  <c r="T155" i="6"/>
  <c r="Z155" i="6" s="1"/>
  <c r="AD964" i="6"/>
  <c r="W1500" i="6"/>
  <c r="V1501" i="6" s="1"/>
  <c r="Q1501" i="6"/>
  <c r="R1501" i="6" s="1"/>
  <c r="S1501" i="6" s="1"/>
  <c r="Z1500" i="6"/>
  <c r="AD1500" i="6" s="1"/>
  <c r="I1279" i="6"/>
  <c r="H1280" i="6"/>
  <c r="AA1500" i="6"/>
  <c r="H1547" i="6"/>
  <c r="I1546" i="6"/>
  <c r="AC964" i="6"/>
  <c r="AC423" i="6"/>
  <c r="S965" i="6"/>
  <c r="S1232" i="6"/>
  <c r="AE1231" i="6"/>
  <c r="AD423" i="6"/>
  <c r="Q693" i="6"/>
  <c r="R693" i="6" s="1"/>
  <c r="AB693" i="6" s="1"/>
  <c r="S26" i="6"/>
  <c r="Z692" i="6"/>
  <c r="AD692" i="6" s="1"/>
  <c r="I604" i="6"/>
  <c r="H605" i="6"/>
  <c r="I468" i="6"/>
  <c r="H469" i="6"/>
  <c r="T290" i="6"/>
  <c r="Q1770" i="6"/>
  <c r="R1770" i="6" s="1"/>
  <c r="AB1770" i="6" s="1"/>
  <c r="I70" i="6"/>
  <c r="H71" i="6"/>
  <c r="AA1769" i="6"/>
  <c r="AA1636" i="6"/>
  <c r="Q1637" i="6"/>
  <c r="W1636" i="6"/>
  <c r="V1637" i="6" s="1"/>
  <c r="Z1636" i="6"/>
  <c r="Y1636" i="6"/>
  <c r="AD25" i="6"/>
  <c r="AC25" i="6"/>
  <c r="W1769" i="6"/>
  <c r="V1770" i="6" s="1"/>
  <c r="AA692" i="6"/>
  <c r="Y1769" i="6"/>
  <c r="AD1769" i="6" s="1"/>
  <c r="W692" i="6"/>
  <c r="V693" i="6" s="1"/>
  <c r="W826" i="6"/>
  <c r="V827" i="6" s="1"/>
  <c r="Y826" i="6"/>
  <c r="Z826" i="6"/>
  <c r="Q827" i="6"/>
  <c r="AA826" i="6"/>
  <c r="AD1904" i="6"/>
  <c r="AC1904" i="6"/>
  <c r="S1905" i="6"/>
  <c r="S1366" i="6"/>
  <c r="AE1365" i="6"/>
  <c r="I1144" i="6"/>
  <c r="H1145" i="6"/>
  <c r="S424" i="6"/>
  <c r="W1500" i="3"/>
  <c r="V1501" i="3" s="1"/>
  <c r="Q1501" i="3"/>
  <c r="R1501" i="3" s="1"/>
  <c r="AB1501" i="3" s="1"/>
  <c r="AA1500" i="3"/>
  <c r="Y1500" i="3"/>
  <c r="AD1500" i="3" s="1"/>
  <c r="T1099" i="3"/>
  <c r="W1234" i="3"/>
  <c r="V1235" i="3" s="1"/>
  <c r="Y1234" i="3"/>
  <c r="Z1234" i="3"/>
  <c r="AA1234" i="3"/>
  <c r="Q1235" i="3"/>
  <c r="AE963" i="3"/>
  <c r="T1635" i="3"/>
  <c r="Z1635" i="3" s="1"/>
  <c r="AC1366" i="3"/>
  <c r="AE1634" i="3"/>
  <c r="I1682" i="3"/>
  <c r="H1683" i="3"/>
  <c r="S558" i="3"/>
  <c r="AA155" i="3"/>
  <c r="W155" i="3"/>
  <c r="V156" i="3" s="1"/>
  <c r="Z155" i="3"/>
  <c r="Y155" i="3"/>
  <c r="Q156" i="3"/>
  <c r="AC557" i="3"/>
  <c r="AC1770" i="3"/>
  <c r="AE1770" i="3" s="1"/>
  <c r="T964" i="3"/>
  <c r="AA964" i="3" s="1"/>
  <c r="R25" i="3"/>
  <c r="S25" i="3" s="1"/>
  <c r="AC24" i="3"/>
  <c r="AD24" i="3"/>
  <c r="W825" i="3"/>
  <c r="V826" i="3" s="1"/>
  <c r="AA825" i="3"/>
  <c r="Y825" i="3"/>
  <c r="Z825" i="3"/>
  <c r="Q826" i="3"/>
  <c r="Y289" i="3"/>
  <c r="AD289" i="3" s="1"/>
  <c r="W289" i="3"/>
  <c r="V290" i="3" s="1"/>
  <c r="AA289" i="3"/>
  <c r="S1367" i="3"/>
  <c r="Q290" i="3"/>
  <c r="R290" i="3" s="1"/>
  <c r="AB290" i="3" s="1"/>
  <c r="AE692" i="3"/>
  <c r="S1905" i="3"/>
  <c r="S1771" i="3"/>
  <c r="I201" i="3"/>
  <c r="H202" i="3"/>
  <c r="T693" i="3"/>
  <c r="AE1904" i="3"/>
  <c r="R424" i="3"/>
  <c r="AB424" i="3" s="1"/>
  <c r="I1413" i="3"/>
  <c r="H1414" i="3"/>
  <c r="H469" i="3"/>
  <c r="I468" i="3"/>
  <c r="H1281" i="3"/>
  <c r="I1280" i="3"/>
  <c r="H337" i="3"/>
  <c r="I336" i="3"/>
  <c r="AC423" i="3"/>
  <c r="AD423" i="3"/>
  <c r="AE290" i="13"/>
  <c r="AB291" i="13"/>
  <c r="T291" i="13"/>
  <c r="AE155" i="13"/>
  <c r="T156" i="13"/>
  <c r="AA156" i="13" s="1"/>
  <c r="AC422" i="13"/>
  <c r="Z24" i="13"/>
  <c r="AB423" i="13"/>
  <c r="T423" i="13"/>
  <c r="S25" i="13"/>
  <c r="AA24" i="13"/>
  <c r="W24" i="13"/>
  <c r="V25" i="13" s="1"/>
  <c r="Y24" i="13"/>
  <c r="I70" i="13"/>
  <c r="O70" i="13" s="1"/>
  <c r="H71" i="13"/>
  <c r="I335" i="13"/>
  <c r="O335" i="13" s="1"/>
  <c r="H336" i="13"/>
  <c r="I201" i="13"/>
  <c r="O201" i="13" s="1"/>
  <c r="H202" i="13"/>
  <c r="H469" i="13"/>
  <c r="I468" i="13"/>
  <c r="O468" i="13" s="1"/>
  <c r="H202" i="11"/>
  <c r="I201" i="11"/>
  <c r="I1414" i="6"/>
  <c r="H1415" i="6"/>
  <c r="I1010" i="3"/>
  <c r="H1011" i="3"/>
  <c r="I201" i="6"/>
  <c r="H202" i="6"/>
  <c r="I1012" i="6"/>
  <c r="H1013" i="6"/>
  <c r="H739" i="9"/>
  <c r="I738" i="9"/>
  <c r="I739" i="3"/>
  <c r="H740" i="3"/>
  <c r="I1547" i="3"/>
  <c r="H1548" i="3"/>
  <c r="I70" i="11"/>
  <c r="H71" i="11"/>
  <c r="I1816" i="11"/>
  <c r="H1817" i="11"/>
  <c r="I71" i="3"/>
  <c r="H72" i="3"/>
  <c r="I872" i="6"/>
  <c r="H873" i="6"/>
  <c r="H1817" i="3"/>
  <c r="I1816" i="3"/>
  <c r="H1145" i="3"/>
  <c r="I1144" i="3"/>
  <c r="I71" i="9"/>
  <c r="H72" i="9"/>
  <c r="I740" i="6"/>
  <c r="H741" i="6"/>
  <c r="I1951" i="9"/>
  <c r="H1952" i="9"/>
  <c r="I468" i="11"/>
  <c r="H469" i="11"/>
  <c r="H1549" i="11"/>
  <c r="I1548" i="11"/>
  <c r="I337" i="6"/>
  <c r="H338" i="6"/>
  <c r="I1815" i="6"/>
  <c r="H1816" i="6"/>
  <c r="I605" i="3"/>
  <c r="H606" i="3"/>
  <c r="I741" i="11"/>
  <c r="H742" i="11"/>
  <c r="I874" i="3"/>
  <c r="H875" i="3"/>
  <c r="I1683" i="6"/>
  <c r="H1684" i="6"/>
  <c r="H1951" i="3"/>
  <c r="I1950" i="3"/>
  <c r="I470" i="9"/>
  <c r="H471" i="9"/>
  <c r="I1682" i="11"/>
  <c r="H1683" i="11"/>
  <c r="I604" i="9"/>
  <c r="H605" i="9"/>
  <c r="I1547" i="9"/>
  <c r="H1548" i="9"/>
  <c r="I875" i="9"/>
  <c r="H876" i="9"/>
  <c r="H1147" i="9"/>
  <c r="I1146" i="9"/>
  <c r="H1952" i="6"/>
  <c r="I1951" i="6"/>
  <c r="O1144" i="11" l="1"/>
  <c r="O1950" i="11"/>
  <c r="O1412" i="11"/>
  <c r="O1815" i="11"/>
  <c r="O1681" i="11"/>
  <c r="O1546" i="11"/>
  <c r="O1279" i="11"/>
  <c r="O335" i="11"/>
  <c r="O70" i="11"/>
  <c r="O201" i="11"/>
  <c r="O871" i="11"/>
  <c r="O738" i="11"/>
  <c r="O1009" i="11"/>
  <c r="O603" i="11"/>
  <c r="O468" i="11"/>
  <c r="O1816" i="9"/>
  <c r="O1413" i="9"/>
  <c r="O1145" i="9"/>
  <c r="O1010" i="9"/>
  <c r="O1280" i="9"/>
  <c r="O1951" i="9"/>
  <c r="O1547" i="9"/>
  <c r="O1682" i="9"/>
  <c r="O336" i="9"/>
  <c r="O202" i="9"/>
  <c r="O71" i="9"/>
  <c r="O872" i="9"/>
  <c r="O604" i="9"/>
  <c r="O739" i="9"/>
  <c r="O469" i="9"/>
  <c r="O1815" i="6"/>
  <c r="O1412" i="6"/>
  <c r="O1279" i="6"/>
  <c r="O1009" i="6"/>
  <c r="O871" i="6"/>
  <c r="O738" i="6"/>
  <c r="O1950" i="6"/>
  <c r="O468" i="6"/>
  <c r="O335" i="6"/>
  <c r="O201" i="6"/>
  <c r="O70" i="6"/>
  <c r="O1144" i="6"/>
  <c r="O1546" i="6"/>
  <c r="O1681" i="6"/>
  <c r="O603" i="6"/>
  <c r="O1145" i="3"/>
  <c r="O1010" i="3"/>
  <c r="O1547" i="3"/>
  <c r="O1816" i="3"/>
  <c r="O1682" i="3"/>
  <c r="O1280" i="3"/>
  <c r="O872" i="3"/>
  <c r="O1951" i="3"/>
  <c r="O604" i="3"/>
  <c r="O469" i="3"/>
  <c r="O1413" i="3"/>
  <c r="O336" i="3"/>
  <c r="O739" i="3"/>
  <c r="O202" i="3"/>
  <c r="O71" i="3"/>
  <c r="AA25" i="11"/>
  <c r="Y25" i="11"/>
  <c r="W25" i="11"/>
  <c r="V26" i="11" s="1"/>
  <c r="Z25" i="11"/>
  <c r="Q26" i="11"/>
  <c r="R26" i="11" s="1"/>
  <c r="AB26" i="11" s="1"/>
  <c r="AC1234" i="11"/>
  <c r="AD1234" i="11"/>
  <c r="R1235" i="11"/>
  <c r="AB1235" i="11" s="1"/>
  <c r="AE156" i="11"/>
  <c r="AE423" i="11"/>
  <c r="AE1635" i="11"/>
  <c r="AE693" i="11"/>
  <c r="AE824" i="11"/>
  <c r="AC1099" i="11"/>
  <c r="S1100" i="11"/>
  <c r="Q1906" i="11"/>
  <c r="R1906" i="11" s="1"/>
  <c r="S1906" i="11" s="1"/>
  <c r="W1905" i="11"/>
  <c r="V1906" i="11" s="1"/>
  <c r="Z1905" i="11"/>
  <c r="Y1905" i="11"/>
  <c r="AA1905" i="11"/>
  <c r="T1636" i="11"/>
  <c r="Y1636" i="11" s="1"/>
  <c r="T157" i="11"/>
  <c r="Z157" i="11" s="1"/>
  <c r="T1771" i="11"/>
  <c r="Y1771" i="11" s="1"/>
  <c r="S559" i="11"/>
  <c r="AA965" i="11"/>
  <c r="Q966" i="11"/>
  <c r="Z965" i="11"/>
  <c r="W965" i="11"/>
  <c r="V966" i="11" s="1"/>
  <c r="Y965" i="11"/>
  <c r="AE558" i="11"/>
  <c r="T694" i="11"/>
  <c r="W694" i="11" s="1"/>
  <c r="V695" i="11" s="1"/>
  <c r="AC289" i="11"/>
  <c r="AD289" i="11"/>
  <c r="R290" i="11"/>
  <c r="AB290" i="11" s="1"/>
  <c r="T424" i="11"/>
  <c r="I872" i="11"/>
  <c r="H873" i="11"/>
  <c r="W825" i="11"/>
  <c r="V826" i="11" s="1"/>
  <c r="Y825" i="11"/>
  <c r="AA825" i="11"/>
  <c r="Z825" i="11"/>
  <c r="Q826" i="11"/>
  <c r="I1413" i="11"/>
  <c r="H1414" i="11"/>
  <c r="I1280" i="11"/>
  <c r="H1281" i="11"/>
  <c r="I606" i="11"/>
  <c r="H607" i="11"/>
  <c r="I1952" i="11"/>
  <c r="H1953" i="11"/>
  <c r="AE1366" i="11"/>
  <c r="AA1500" i="11"/>
  <c r="W1500" i="11"/>
  <c r="V1501" i="11" s="1"/>
  <c r="Y1500" i="11"/>
  <c r="Z1500" i="11"/>
  <c r="Q1501" i="11"/>
  <c r="I338" i="11"/>
  <c r="H339" i="11"/>
  <c r="H1011" i="11"/>
  <c r="I1010" i="11"/>
  <c r="I1145" i="11"/>
  <c r="H1146" i="11"/>
  <c r="S1367" i="11"/>
  <c r="AE1098" i="9"/>
  <c r="AE1366" i="9"/>
  <c r="T1367" i="9"/>
  <c r="AA1367" i="9" s="1"/>
  <c r="W1769" i="9"/>
  <c r="V1770" i="9" s="1"/>
  <c r="AA1769" i="9"/>
  <c r="Y1769" i="9"/>
  <c r="Z1769" i="9"/>
  <c r="Q1770" i="9"/>
  <c r="R1770" i="9" s="1"/>
  <c r="AB1770" i="9" s="1"/>
  <c r="AE1501" i="9"/>
  <c r="T1502" i="9"/>
  <c r="W1502" i="9" s="1"/>
  <c r="V1503" i="9" s="1"/>
  <c r="I203" i="9"/>
  <c r="H204" i="9"/>
  <c r="AD1233" i="9"/>
  <c r="AA1099" i="9"/>
  <c r="AC1233" i="9"/>
  <c r="W1099" i="9"/>
  <c r="V1100" i="9" s="1"/>
  <c r="AA25" i="9"/>
  <c r="Y25" i="9"/>
  <c r="Z25" i="9"/>
  <c r="Q26" i="9"/>
  <c r="W25" i="9"/>
  <c r="V26" i="9" s="1"/>
  <c r="S1234" i="9"/>
  <c r="Y1099" i="9"/>
  <c r="Z1099" i="9"/>
  <c r="AE1635" i="9"/>
  <c r="AE155" i="9"/>
  <c r="S156" i="9"/>
  <c r="R1905" i="9"/>
  <c r="AB1905" i="9" s="1"/>
  <c r="AC1904" i="9"/>
  <c r="AD1904" i="9"/>
  <c r="T1636" i="9"/>
  <c r="Z1636" i="9" s="1"/>
  <c r="T693" i="9"/>
  <c r="W693" i="9" s="1"/>
  <c r="V694" i="9" s="1"/>
  <c r="T558" i="9"/>
  <c r="I1010" i="9"/>
  <c r="H1011" i="9"/>
  <c r="AE423" i="9"/>
  <c r="AE692" i="9"/>
  <c r="W964" i="9"/>
  <c r="V965" i="9" s="1"/>
  <c r="Y964" i="9"/>
  <c r="T424" i="9"/>
  <c r="Z964" i="9"/>
  <c r="AA964" i="9"/>
  <c r="I1280" i="9"/>
  <c r="H1281" i="9"/>
  <c r="I337" i="9"/>
  <c r="H338" i="9"/>
  <c r="R826" i="9"/>
  <c r="AB826" i="9" s="1"/>
  <c r="I1683" i="9"/>
  <c r="H1684" i="9"/>
  <c r="H1414" i="9"/>
  <c r="I1413" i="9"/>
  <c r="S1100" i="9"/>
  <c r="AC825" i="9"/>
  <c r="AD825" i="9"/>
  <c r="R965" i="9"/>
  <c r="AB965" i="9" s="1"/>
  <c r="R292" i="9"/>
  <c r="AB292" i="9" s="1"/>
  <c r="I1816" i="9"/>
  <c r="H1817" i="9"/>
  <c r="AC291" i="9"/>
  <c r="AD291" i="9"/>
  <c r="Z1100" i="6"/>
  <c r="Q1101" i="6"/>
  <c r="R1101" i="6" s="1"/>
  <c r="S1101" i="6" s="1"/>
  <c r="W1100" i="6"/>
  <c r="V1101" i="6" s="1"/>
  <c r="Y1100" i="6"/>
  <c r="AE557" i="6"/>
  <c r="AB558" i="6"/>
  <c r="T558" i="6"/>
  <c r="W155" i="6"/>
  <c r="V156" i="6" s="1"/>
  <c r="Q156" i="6"/>
  <c r="R156" i="6" s="1"/>
  <c r="AB156" i="6" s="1"/>
  <c r="AA155" i="6"/>
  <c r="Y155" i="6"/>
  <c r="AD155" i="6" s="1"/>
  <c r="AE964" i="6"/>
  <c r="AC1500" i="6"/>
  <c r="I1280" i="6"/>
  <c r="H1281" i="6"/>
  <c r="AE423" i="6"/>
  <c r="H1548" i="6"/>
  <c r="I1547" i="6"/>
  <c r="T965" i="6"/>
  <c r="AC692" i="6"/>
  <c r="Q291" i="6"/>
  <c r="R291" i="6" s="1"/>
  <c r="AB291" i="6" s="1"/>
  <c r="T1232" i="6"/>
  <c r="AB1501" i="6"/>
  <c r="T1501" i="6"/>
  <c r="T26" i="6"/>
  <c r="Y290" i="6"/>
  <c r="AA290" i="6"/>
  <c r="S693" i="6"/>
  <c r="Z290" i="6"/>
  <c r="W290" i="6"/>
  <c r="V291" i="6" s="1"/>
  <c r="S1770" i="6"/>
  <c r="I469" i="6"/>
  <c r="H470" i="6"/>
  <c r="I605" i="6"/>
  <c r="H606" i="6"/>
  <c r="AC1769" i="6"/>
  <c r="AE1769" i="6" s="1"/>
  <c r="R1637" i="6"/>
  <c r="S1637" i="6" s="1"/>
  <c r="AE25" i="6"/>
  <c r="T1905" i="6"/>
  <c r="W1905" i="6" s="1"/>
  <c r="V1906" i="6" s="1"/>
  <c r="I71" i="6"/>
  <c r="H72" i="6"/>
  <c r="AC1636" i="6"/>
  <c r="AD1636" i="6"/>
  <c r="AC826" i="6"/>
  <c r="AD826" i="6"/>
  <c r="R827" i="6"/>
  <c r="AB827" i="6" s="1"/>
  <c r="AE1904" i="6"/>
  <c r="T1366" i="6"/>
  <c r="H1146" i="6"/>
  <c r="I1145" i="6"/>
  <c r="T424" i="6"/>
  <c r="S1501" i="3"/>
  <c r="AC1500" i="3"/>
  <c r="AE1500" i="3" s="1"/>
  <c r="AA1099" i="3"/>
  <c r="Q1100" i="3"/>
  <c r="R1100" i="3" s="1"/>
  <c r="S1100" i="3" s="1"/>
  <c r="Y1099" i="3"/>
  <c r="Z1099" i="3"/>
  <c r="W1099" i="3"/>
  <c r="V1100" i="3" s="1"/>
  <c r="Q1636" i="3"/>
  <c r="R1636" i="3" s="1"/>
  <c r="S1636" i="3" s="1"/>
  <c r="AD1234" i="3"/>
  <c r="AC1234" i="3"/>
  <c r="R1235" i="3"/>
  <c r="AB1235" i="3" s="1"/>
  <c r="Y1635" i="3"/>
  <c r="AD1635" i="3" s="1"/>
  <c r="W1635" i="3"/>
  <c r="V1636" i="3" s="1"/>
  <c r="AA1635" i="3"/>
  <c r="W964" i="3"/>
  <c r="V965" i="3" s="1"/>
  <c r="AE557" i="3"/>
  <c r="AE1366" i="3"/>
  <c r="AC289" i="3"/>
  <c r="I1683" i="3"/>
  <c r="H1684" i="3"/>
  <c r="T558" i="3"/>
  <c r="Z964" i="3"/>
  <c r="AC155" i="3"/>
  <c r="AD155" i="3"/>
  <c r="R156" i="3"/>
  <c r="AB156" i="3" s="1"/>
  <c r="Q965" i="3"/>
  <c r="R965" i="3" s="1"/>
  <c r="AB965" i="3" s="1"/>
  <c r="Y964" i="3"/>
  <c r="T1771" i="3"/>
  <c r="Z1771" i="3" s="1"/>
  <c r="R826" i="3"/>
  <c r="AB826" i="3" s="1"/>
  <c r="AE24" i="3"/>
  <c r="AD825" i="3"/>
  <c r="AC825" i="3"/>
  <c r="AB25" i="3"/>
  <c r="T25" i="3"/>
  <c r="T1367" i="3"/>
  <c r="Y1367" i="3" s="1"/>
  <c r="T1905" i="3"/>
  <c r="Y1905" i="3" s="1"/>
  <c r="S290" i="3"/>
  <c r="I202" i="3"/>
  <c r="H203" i="3"/>
  <c r="S424" i="3"/>
  <c r="AE423" i="3"/>
  <c r="I469" i="3"/>
  <c r="H470" i="3"/>
  <c r="I1414" i="3"/>
  <c r="H1415" i="3"/>
  <c r="H1282" i="3"/>
  <c r="I1281" i="3"/>
  <c r="I337" i="3"/>
  <c r="H338" i="3"/>
  <c r="AA693" i="3"/>
  <c r="Y693" i="3"/>
  <c r="Z693" i="3"/>
  <c r="Q694" i="3"/>
  <c r="W693" i="3"/>
  <c r="V694" i="3" s="1"/>
  <c r="Z291" i="13"/>
  <c r="AA291" i="13"/>
  <c r="W291" i="13"/>
  <c r="V292" i="13" s="1"/>
  <c r="Y291" i="13"/>
  <c r="Q292" i="13"/>
  <c r="Y156" i="13"/>
  <c r="Z156" i="13"/>
  <c r="W156" i="13"/>
  <c r="V157" i="13" s="1"/>
  <c r="Q157" i="13"/>
  <c r="R157" i="13" s="1"/>
  <c r="S157" i="13" s="1"/>
  <c r="AE422" i="13"/>
  <c r="AD24" i="13"/>
  <c r="AA423" i="13"/>
  <c r="W423" i="13"/>
  <c r="V424" i="13" s="1"/>
  <c r="Q424" i="13"/>
  <c r="Z423" i="13"/>
  <c r="Y423" i="13"/>
  <c r="T25" i="13"/>
  <c r="AC24" i="13"/>
  <c r="I202" i="13"/>
  <c r="O202" i="13" s="1"/>
  <c r="H203" i="13"/>
  <c r="H337" i="13"/>
  <c r="I336" i="13"/>
  <c r="O336" i="13" s="1"/>
  <c r="I71" i="13"/>
  <c r="O71" i="13" s="1"/>
  <c r="H72" i="13"/>
  <c r="I469" i="13"/>
  <c r="O469" i="13" s="1"/>
  <c r="H470" i="13"/>
  <c r="I338" i="6"/>
  <c r="H339" i="6"/>
  <c r="I1817" i="3"/>
  <c r="H1818" i="3"/>
  <c r="I1817" i="11"/>
  <c r="H1818" i="11"/>
  <c r="I1548" i="9"/>
  <c r="H1549" i="9"/>
  <c r="I1952" i="9"/>
  <c r="H1953" i="9"/>
  <c r="I873" i="6"/>
  <c r="H874" i="6"/>
  <c r="I1013" i="6"/>
  <c r="H1014" i="6"/>
  <c r="I1011" i="3"/>
  <c r="H1012" i="3"/>
  <c r="H203" i="11"/>
  <c r="I202" i="11"/>
  <c r="I605" i="9"/>
  <c r="H606" i="9"/>
  <c r="I1683" i="11"/>
  <c r="H1684" i="11"/>
  <c r="I1684" i="6"/>
  <c r="H1685" i="6"/>
  <c r="H1148" i="9"/>
  <c r="I1147" i="9"/>
  <c r="I876" i="9"/>
  <c r="H877" i="9"/>
  <c r="H1952" i="3"/>
  <c r="I1951" i="3"/>
  <c r="H72" i="11"/>
  <c r="I71" i="11"/>
  <c r="I469" i="11"/>
  <c r="H470" i="11"/>
  <c r="I875" i="3"/>
  <c r="H876" i="3"/>
  <c r="I606" i="3"/>
  <c r="H607" i="3"/>
  <c r="I741" i="6"/>
  <c r="H742" i="6"/>
  <c r="H740" i="9"/>
  <c r="I739" i="9"/>
  <c r="I740" i="3"/>
  <c r="H741" i="3"/>
  <c r="H1953" i="6"/>
  <c r="I1952" i="6"/>
  <c r="H472" i="9"/>
  <c r="I471" i="9"/>
  <c r="H1550" i="11"/>
  <c r="I1549" i="11"/>
  <c r="I1145" i="3"/>
  <c r="H1146" i="3"/>
  <c r="I202" i="6"/>
  <c r="H203" i="6"/>
  <c r="I1415" i="6"/>
  <c r="H1416" i="6"/>
  <c r="I742" i="11"/>
  <c r="H743" i="11"/>
  <c r="I72" i="3"/>
  <c r="H73" i="3"/>
  <c r="I1816" i="6"/>
  <c r="H1817" i="6"/>
  <c r="H73" i="9"/>
  <c r="I72" i="9"/>
  <c r="H1549" i="3"/>
  <c r="I1548" i="3"/>
  <c r="O1547" i="11" l="1"/>
  <c r="O1951" i="11"/>
  <c r="O1682" i="11"/>
  <c r="O1816" i="11"/>
  <c r="O1280" i="11"/>
  <c r="O336" i="11"/>
  <c r="O202" i="11"/>
  <c r="O71" i="11"/>
  <c r="O739" i="11"/>
  <c r="O872" i="11"/>
  <c r="O1010" i="11"/>
  <c r="O604" i="11"/>
  <c r="O1145" i="11"/>
  <c r="O469" i="11"/>
  <c r="O1413" i="11"/>
  <c r="O1414" i="9"/>
  <c r="O1952" i="9"/>
  <c r="O1146" i="9"/>
  <c r="O873" i="9"/>
  <c r="O1548" i="9"/>
  <c r="O1011" i="9"/>
  <c r="O605" i="9"/>
  <c r="O470" i="9"/>
  <c r="O1683" i="9"/>
  <c r="O337" i="9"/>
  <c r="O203" i="9"/>
  <c r="O72" i="9"/>
  <c r="O1281" i="9"/>
  <c r="O740" i="9"/>
  <c r="O1817" i="9"/>
  <c r="O1413" i="6"/>
  <c r="O1280" i="6"/>
  <c r="O1547" i="6"/>
  <c r="O1145" i="6"/>
  <c r="O1816" i="6"/>
  <c r="O1010" i="6"/>
  <c r="O872" i="6"/>
  <c r="O739" i="6"/>
  <c r="O604" i="6"/>
  <c r="O1951" i="6"/>
  <c r="O1682" i="6"/>
  <c r="O202" i="6"/>
  <c r="O336" i="6"/>
  <c r="O469" i="6"/>
  <c r="O71" i="6"/>
  <c r="O1548" i="3"/>
  <c r="O1817" i="3"/>
  <c r="O1952" i="3"/>
  <c r="O1414" i="3"/>
  <c r="O1683" i="3"/>
  <c r="O1281" i="3"/>
  <c r="O1011" i="3"/>
  <c r="O873" i="3"/>
  <c r="O605" i="3"/>
  <c r="O740" i="3"/>
  <c r="O470" i="3"/>
  <c r="O1146" i="3"/>
  <c r="O337" i="3"/>
  <c r="O203" i="3"/>
  <c r="O72" i="3"/>
  <c r="AD25" i="11"/>
  <c r="AC25" i="11"/>
  <c r="S26" i="11"/>
  <c r="S1235" i="11"/>
  <c r="AE1234" i="11"/>
  <c r="AE1099" i="11"/>
  <c r="S290" i="11"/>
  <c r="T1100" i="11"/>
  <c r="Q1101" i="11" s="1"/>
  <c r="AD1905" i="11"/>
  <c r="AC1905" i="11"/>
  <c r="Q1637" i="11"/>
  <c r="R1637" i="11" s="1"/>
  <c r="AB1637" i="11" s="1"/>
  <c r="Y157" i="11"/>
  <c r="Z1771" i="11"/>
  <c r="AD1771" i="11" s="1"/>
  <c r="W1771" i="11"/>
  <c r="V1772" i="11" s="1"/>
  <c r="W157" i="11"/>
  <c r="V158" i="11" s="1"/>
  <c r="AA1636" i="11"/>
  <c r="Q158" i="11"/>
  <c r="R158" i="11" s="1"/>
  <c r="AB158" i="11" s="1"/>
  <c r="W1636" i="11"/>
  <c r="V1637" i="11" s="1"/>
  <c r="AA157" i="11"/>
  <c r="Z1636" i="11"/>
  <c r="AD1636" i="11" s="1"/>
  <c r="AA1771" i="11"/>
  <c r="Q1772" i="11"/>
  <c r="R1772" i="11" s="1"/>
  <c r="AB1772" i="11" s="1"/>
  <c r="AA694" i="11"/>
  <c r="T559" i="11"/>
  <c r="Q695" i="11"/>
  <c r="R695" i="11" s="1"/>
  <c r="AB695" i="11" s="1"/>
  <c r="AD965" i="11"/>
  <c r="AC965" i="11"/>
  <c r="Z694" i="11"/>
  <c r="Y694" i="11"/>
  <c r="R966" i="11"/>
  <c r="AE289" i="11"/>
  <c r="Y424" i="11"/>
  <c r="W424" i="11"/>
  <c r="V425" i="11" s="1"/>
  <c r="Q425" i="11"/>
  <c r="Z424" i="11"/>
  <c r="AA424" i="11"/>
  <c r="H874" i="11"/>
  <c r="I873" i="11"/>
  <c r="I607" i="11"/>
  <c r="H608" i="11"/>
  <c r="AB1906" i="11"/>
  <c r="T1906" i="11"/>
  <c r="H1415" i="11"/>
  <c r="I1414" i="11"/>
  <c r="AC825" i="11"/>
  <c r="AD825" i="11"/>
  <c r="R826" i="11"/>
  <c r="AB826" i="11" s="1"/>
  <c r="H1282" i="11"/>
  <c r="I1281" i="11"/>
  <c r="H1147" i="11"/>
  <c r="I1146" i="11"/>
  <c r="R1501" i="11"/>
  <c r="AB1501" i="11" s="1"/>
  <c r="I1953" i="11"/>
  <c r="H1954" i="11"/>
  <c r="T1367" i="11"/>
  <c r="AC1500" i="11"/>
  <c r="AD1500" i="11"/>
  <c r="H1012" i="11"/>
  <c r="I1011" i="11"/>
  <c r="I339" i="11"/>
  <c r="H340" i="11"/>
  <c r="W1367" i="9"/>
  <c r="V1368" i="9" s="1"/>
  <c r="Y1367" i="9"/>
  <c r="Z1367" i="9"/>
  <c r="Q1368" i="9"/>
  <c r="R1368" i="9" s="1"/>
  <c r="AB1368" i="9" s="1"/>
  <c r="AC1769" i="9"/>
  <c r="AD1769" i="9"/>
  <c r="Z1502" i="9"/>
  <c r="Y1502" i="9"/>
  <c r="AA1502" i="9"/>
  <c r="Q1503" i="9"/>
  <c r="R1503" i="9" s="1"/>
  <c r="AB1503" i="9" s="1"/>
  <c r="S1770" i="9"/>
  <c r="I204" i="9"/>
  <c r="H205" i="9"/>
  <c r="AE1233" i="9"/>
  <c r="AC1099" i="9"/>
  <c r="AA1636" i="9"/>
  <c r="T1234" i="9"/>
  <c r="W1234" i="9" s="1"/>
  <c r="V1235" i="9" s="1"/>
  <c r="T156" i="9"/>
  <c r="Y156" i="9" s="1"/>
  <c r="R26" i="9"/>
  <c r="AB26" i="9" s="1"/>
  <c r="AD25" i="9"/>
  <c r="AC25" i="9"/>
  <c r="Q1637" i="9"/>
  <c r="R1637" i="9" s="1"/>
  <c r="AB1637" i="9" s="1"/>
  <c r="AD1099" i="9"/>
  <c r="Y1636" i="9"/>
  <c r="AD1636" i="9" s="1"/>
  <c r="W1636" i="9"/>
  <c r="V1637" i="9" s="1"/>
  <c r="Z693" i="9"/>
  <c r="AE1904" i="9"/>
  <c r="S1905" i="9"/>
  <c r="S292" i="9"/>
  <c r="S826" i="9"/>
  <c r="I1011" i="9"/>
  <c r="H1012" i="9"/>
  <c r="Q694" i="9"/>
  <c r="Y558" i="9"/>
  <c r="AA558" i="9"/>
  <c r="W558" i="9"/>
  <c r="V559" i="9" s="1"/>
  <c r="Z558" i="9"/>
  <c r="Q559" i="9"/>
  <c r="AA693" i="9"/>
  <c r="Y693" i="9"/>
  <c r="AC964" i="9"/>
  <c r="Q425" i="9"/>
  <c r="AA424" i="9"/>
  <c r="Z424" i="9"/>
  <c r="W424" i="9"/>
  <c r="V425" i="9" s="1"/>
  <c r="Y424" i="9"/>
  <c r="AD964" i="9"/>
  <c r="I338" i="9"/>
  <c r="H339" i="9"/>
  <c r="H1282" i="9"/>
  <c r="I1281" i="9"/>
  <c r="AE291" i="9"/>
  <c r="I1414" i="9"/>
  <c r="H1415" i="9"/>
  <c r="I1684" i="9"/>
  <c r="H1685" i="9"/>
  <c r="I1817" i="9"/>
  <c r="H1818" i="9"/>
  <c r="S965" i="9"/>
  <c r="AE825" i="9"/>
  <c r="T1100" i="9"/>
  <c r="AD1100" i="6"/>
  <c r="AC1100" i="6"/>
  <c r="Q559" i="6"/>
  <c r="W558" i="6"/>
  <c r="V559" i="6" s="1"/>
  <c r="Y558" i="6"/>
  <c r="Z558" i="6"/>
  <c r="AA558" i="6"/>
  <c r="S156" i="6"/>
  <c r="AC155" i="6"/>
  <c r="AE1500" i="6"/>
  <c r="Q966" i="6"/>
  <c r="R966" i="6" s="1"/>
  <c r="AB966" i="6" s="1"/>
  <c r="I1281" i="6"/>
  <c r="H1282" i="6"/>
  <c r="AA965" i="6"/>
  <c r="Z965" i="6"/>
  <c r="W965" i="6"/>
  <c r="V966" i="6" s="1"/>
  <c r="H1549" i="6"/>
  <c r="I1548" i="6"/>
  <c r="Y965" i="6"/>
  <c r="AC290" i="6"/>
  <c r="AE692" i="6"/>
  <c r="AD290" i="6"/>
  <c r="Z1501" i="6"/>
  <c r="Y1501" i="6"/>
  <c r="Q1502" i="6"/>
  <c r="R1502" i="6" s="1"/>
  <c r="S1502" i="6" s="1"/>
  <c r="AA1501" i="6"/>
  <c r="W1501" i="6"/>
  <c r="V1502" i="6" s="1"/>
  <c r="S827" i="6"/>
  <c r="Q1233" i="6"/>
  <c r="Z1232" i="6"/>
  <c r="AA1232" i="6"/>
  <c r="Y1232" i="6"/>
  <c r="W1232" i="6"/>
  <c r="V1233" i="6" s="1"/>
  <c r="Y26" i="6"/>
  <c r="AA26" i="6"/>
  <c r="W26" i="6"/>
  <c r="V27" i="6" s="1"/>
  <c r="Q27" i="6"/>
  <c r="R27" i="6" s="1"/>
  <c r="AB27" i="6" s="1"/>
  <c r="Z26" i="6"/>
  <c r="T693" i="6"/>
  <c r="Y693" i="6" s="1"/>
  <c r="Q1906" i="6"/>
  <c r="R1906" i="6" s="1"/>
  <c r="AB1906" i="6" s="1"/>
  <c r="Z1905" i="6"/>
  <c r="AE1636" i="6"/>
  <c r="H607" i="6"/>
  <c r="I606" i="6"/>
  <c r="T1770" i="6"/>
  <c r="AA1770" i="6" s="1"/>
  <c r="AA1905" i="6"/>
  <c r="Y1905" i="6"/>
  <c r="I470" i="6"/>
  <c r="H471" i="6"/>
  <c r="AB1637" i="6"/>
  <c r="T1637" i="6"/>
  <c r="H73" i="6"/>
  <c r="I72" i="6"/>
  <c r="AB1101" i="6"/>
  <c r="T1101" i="6"/>
  <c r="AE826" i="6"/>
  <c r="Y1366" i="6"/>
  <c r="Z1366" i="6"/>
  <c r="AA1366" i="6"/>
  <c r="W1366" i="6"/>
  <c r="V1367" i="6" s="1"/>
  <c r="Q1367" i="6"/>
  <c r="I1146" i="6"/>
  <c r="H1147" i="6"/>
  <c r="S291" i="6"/>
  <c r="Y424" i="6"/>
  <c r="Q425" i="6"/>
  <c r="Z424" i="6"/>
  <c r="AA424" i="6"/>
  <c r="W424" i="6"/>
  <c r="V425" i="6" s="1"/>
  <c r="T1501" i="3"/>
  <c r="Z1501" i="3" s="1"/>
  <c r="AB1100" i="3"/>
  <c r="AC1099" i="3"/>
  <c r="AD1099" i="3"/>
  <c r="T1100" i="3"/>
  <c r="AA1100" i="3" s="1"/>
  <c r="S1235" i="3"/>
  <c r="Q1772" i="3"/>
  <c r="R1772" i="3" s="1"/>
  <c r="AB1772" i="3" s="1"/>
  <c r="AE1234" i="3"/>
  <c r="AC1635" i="3"/>
  <c r="Y558" i="3"/>
  <c r="AA1771" i="3"/>
  <c r="S156" i="3"/>
  <c r="AC964" i="3"/>
  <c r="AE289" i="3"/>
  <c r="Y1771" i="3"/>
  <c r="W558" i="3"/>
  <c r="V559" i="3" s="1"/>
  <c r="H1685" i="3"/>
  <c r="I1684" i="3"/>
  <c r="Z558" i="3"/>
  <c r="Q559" i="3"/>
  <c r="R559" i="3" s="1"/>
  <c r="AB559" i="3" s="1"/>
  <c r="AA558" i="3"/>
  <c r="AB1636" i="3"/>
  <c r="T1636" i="3"/>
  <c r="W1905" i="3"/>
  <c r="V1906" i="3" s="1"/>
  <c r="Q1906" i="3"/>
  <c r="R1906" i="3" s="1"/>
  <c r="AB1906" i="3" s="1"/>
  <c r="AA1367" i="3"/>
  <c r="W1367" i="3"/>
  <c r="V1368" i="3" s="1"/>
  <c r="AE155" i="3"/>
  <c r="W1771" i="3"/>
  <c r="V1772" i="3" s="1"/>
  <c r="S965" i="3"/>
  <c r="AD964" i="3"/>
  <c r="Z1367" i="3"/>
  <c r="AD1367" i="3" s="1"/>
  <c r="S826" i="3"/>
  <c r="AE825" i="3"/>
  <c r="Z1905" i="3"/>
  <c r="AA25" i="3"/>
  <c r="Q26" i="3"/>
  <c r="R26" i="3" s="1"/>
  <c r="AB26" i="3" s="1"/>
  <c r="W25" i="3"/>
  <c r="V26" i="3" s="1"/>
  <c r="Y25" i="3"/>
  <c r="Z25" i="3"/>
  <c r="AA1905" i="3"/>
  <c r="Q1368" i="3"/>
  <c r="R1368" i="3" s="1"/>
  <c r="AB1368" i="3" s="1"/>
  <c r="T424" i="3"/>
  <c r="Z424" i="3" s="1"/>
  <c r="T290" i="3"/>
  <c r="Z290" i="3" s="1"/>
  <c r="I203" i="3"/>
  <c r="H204" i="3"/>
  <c r="AC693" i="3"/>
  <c r="AD693" i="3"/>
  <c r="R694" i="3"/>
  <c r="AB694" i="3" s="1"/>
  <c r="I1415" i="3"/>
  <c r="H1416" i="3"/>
  <c r="H1283" i="3"/>
  <c r="I1282" i="3"/>
  <c r="I338" i="3"/>
  <c r="H339" i="3"/>
  <c r="I470" i="3"/>
  <c r="H471" i="3"/>
  <c r="AC156" i="13"/>
  <c r="R292" i="13"/>
  <c r="AB292" i="13" s="1"/>
  <c r="AC291" i="13"/>
  <c r="AD291" i="13"/>
  <c r="AD156" i="13"/>
  <c r="AE24" i="13"/>
  <c r="Y25" i="13"/>
  <c r="W25" i="13"/>
  <c r="V26" i="13" s="1"/>
  <c r="Q26" i="13"/>
  <c r="Z25" i="13"/>
  <c r="AC423" i="13"/>
  <c r="AD423" i="13"/>
  <c r="R424" i="13"/>
  <c r="AB424" i="13" s="1"/>
  <c r="AA25" i="13"/>
  <c r="AB157" i="13"/>
  <c r="T157" i="13"/>
  <c r="H204" i="13"/>
  <c r="I203" i="13"/>
  <c r="O203" i="13" s="1"/>
  <c r="H73" i="13"/>
  <c r="I72" i="13"/>
  <c r="O72" i="13" s="1"/>
  <c r="I337" i="13"/>
  <c r="O337" i="13" s="1"/>
  <c r="H338" i="13"/>
  <c r="I470" i="13"/>
  <c r="O470" i="13" s="1"/>
  <c r="H471" i="13"/>
  <c r="I876" i="3"/>
  <c r="H877" i="3"/>
  <c r="I472" i="9"/>
  <c r="H473" i="9"/>
  <c r="I606" i="9"/>
  <c r="H607" i="9"/>
  <c r="H741" i="9"/>
  <c r="I740" i="9"/>
  <c r="I877" i="9"/>
  <c r="H878" i="9"/>
  <c r="I1685" i="6"/>
  <c r="H1686" i="6"/>
  <c r="I203" i="11"/>
  <c r="H204" i="11"/>
  <c r="I1818" i="11"/>
  <c r="H1819" i="11"/>
  <c r="I339" i="6"/>
  <c r="H340" i="6"/>
  <c r="I73" i="3"/>
  <c r="H74" i="3"/>
  <c r="H1417" i="6"/>
  <c r="I1416" i="6"/>
  <c r="I1550" i="11"/>
  <c r="H1551" i="11"/>
  <c r="I470" i="11"/>
  <c r="H471" i="11"/>
  <c r="I1012" i="3"/>
  <c r="H1013" i="3"/>
  <c r="I874" i="6"/>
  <c r="H875" i="6"/>
  <c r="H1954" i="6"/>
  <c r="I1953" i="6"/>
  <c r="I1817" i="6"/>
  <c r="H1818" i="6"/>
  <c r="I73" i="9"/>
  <c r="H74" i="9"/>
  <c r="I1684" i="11"/>
  <c r="H1685" i="11"/>
  <c r="H1550" i="9"/>
  <c r="I1549" i="9"/>
  <c r="I743" i="11"/>
  <c r="H744" i="11"/>
  <c r="H204" i="6"/>
  <c r="I203" i="6"/>
  <c r="I1146" i="3"/>
  <c r="H1147" i="3"/>
  <c r="I742" i="6"/>
  <c r="H743" i="6"/>
  <c r="I1148" i="9"/>
  <c r="H1149" i="9"/>
  <c r="H1954" i="9"/>
  <c r="I1953" i="9"/>
  <c r="H1819" i="3"/>
  <c r="I1818" i="3"/>
  <c r="I72" i="11"/>
  <c r="H73" i="11"/>
  <c r="H1953" i="3"/>
  <c r="I1952" i="3"/>
  <c r="I1549" i="3"/>
  <c r="H1550" i="3"/>
  <c r="I741" i="3"/>
  <c r="H742" i="3"/>
  <c r="I607" i="3"/>
  <c r="H608" i="3"/>
  <c r="I1014" i="6"/>
  <c r="H1015" i="6"/>
  <c r="O1548" i="11" l="1"/>
  <c r="O1952" i="11"/>
  <c r="O1414" i="11"/>
  <c r="O1683" i="11"/>
  <c r="O1281" i="11"/>
  <c r="O1011" i="11"/>
  <c r="O873" i="11"/>
  <c r="O740" i="11"/>
  <c r="O605" i="11"/>
  <c r="O1146" i="11"/>
  <c r="O470" i="11"/>
  <c r="O203" i="11"/>
  <c r="O1817" i="11"/>
  <c r="O337" i="11"/>
  <c r="O72" i="11"/>
  <c r="O1684" i="9"/>
  <c r="O1549" i="9"/>
  <c r="O874" i="9"/>
  <c r="O741" i="9"/>
  <c r="O1012" i="9"/>
  <c r="O606" i="9"/>
  <c r="O1282" i="9"/>
  <c r="O471" i="9"/>
  <c r="O1953" i="9"/>
  <c r="O1818" i="9"/>
  <c r="O1415" i="9"/>
  <c r="O1147" i="9"/>
  <c r="O204" i="9"/>
  <c r="O338" i="9"/>
  <c r="O73" i="9"/>
  <c r="O1281" i="6"/>
  <c r="O1683" i="6"/>
  <c r="O1817" i="6"/>
  <c r="O1952" i="6"/>
  <c r="O1146" i="6"/>
  <c r="O873" i="6"/>
  <c r="O1414" i="6"/>
  <c r="O470" i="6"/>
  <c r="O337" i="6"/>
  <c r="O203" i="6"/>
  <c r="O72" i="6"/>
  <c r="O1011" i="6"/>
  <c r="O1548" i="6"/>
  <c r="O740" i="6"/>
  <c r="O605" i="6"/>
  <c r="O1953" i="3"/>
  <c r="O1818" i="3"/>
  <c r="O1684" i="3"/>
  <c r="O1549" i="3"/>
  <c r="O1415" i="3"/>
  <c r="O1282" i="3"/>
  <c r="O1012" i="3"/>
  <c r="O874" i="3"/>
  <c r="O741" i="3"/>
  <c r="O606" i="3"/>
  <c r="O471" i="3"/>
  <c r="O1147" i="3"/>
  <c r="O338" i="3"/>
  <c r="O204" i="3"/>
  <c r="O73" i="3"/>
  <c r="AE25" i="11"/>
  <c r="T26" i="11"/>
  <c r="Y26" i="11" s="1"/>
  <c r="T1235" i="11"/>
  <c r="W1100" i="11"/>
  <c r="V1101" i="11" s="1"/>
  <c r="T290" i="11"/>
  <c r="W290" i="11" s="1"/>
  <c r="V291" i="11" s="1"/>
  <c r="Z1100" i="11"/>
  <c r="AA1100" i="11"/>
  <c r="Y1100" i="11"/>
  <c r="AE1905" i="11"/>
  <c r="S1637" i="11"/>
  <c r="AC1771" i="11"/>
  <c r="AC157" i="11"/>
  <c r="AD157" i="11"/>
  <c r="AC1636" i="11"/>
  <c r="S826" i="11"/>
  <c r="AC694" i="11"/>
  <c r="AE965" i="11"/>
  <c r="S695" i="11"/>
  <c r="AD694" i="11"/>
  <c r="R1101" i="11"/>
  <c r="AB1101" i="11" s="1"/>
  <c r="AA559" i="11"/>
  <c r="Q560" i="11"/>
  <c r="W559" i="11"/>
  <c r="V560" i="11" s="1"/>
  <c r="Z559" i="11"/>
  <c r="Y559" i="11"/>
  <c r="S158" i="11"/>
  <c r="AB966" i="11"/>
  <c r="S966" i="11"/>
  <c r="AC424" i="11"/>
  <c r="AD424" i="11"/>
  <c r="H875" i="11"/>
  <c r="I874" i="11"/>
  <c r="R425" i="11"/>
  <c r="AB425" i="11" s="1"/>
  <c r="S1772" i="11"/>
  <c r="AE825" i="11"/>
  <c r="H1416" i="11"/>
  <c r="I1415" i="11"/>
  <c r="I608" i="11"/>
  <c r="H609" i="11"/>
  <c r="Y1906" i="11"/>
  <c r="Z1906" i="11"/>
  <c r="W1906" i="11"/>
  <c r="V1907" i="11" s="1"/>
  <c r="Q1907" i="11"/>
  <c r="AA1906" i="11"/>
  <c r="I1282" i="11"/>
  <c r="H1283" i="11"/>
  <c r="I1012" i="11"/>
  <c r="H1013" i="11"/>
  <c r="I340" i="11"/>
  <c r="H341" i="11"/>
  <c r="W1367" i="11"/>
  <c r="V1368" i="11" s="1"/>
  <c r="Z1367" i="11"/>
  <c r="Q1368" i="11"/>
  <c r="AA1367" i="11"/>
  <c r="Y1367" i="11"/>
  <c r="AE1500" i="11"/>
  <c r="I1954" i="11"/>
  <c r="H1955" i="11"/>
  <c r="S1501" i="11"/>
  <c r="H1148" i="11"/>
  <c r="I1147" i="11"/>
  <c r="AC1367" i="9"/>
  <c r="AD1367" i="9"/>
  <c r="AE1769" i="9"/>
  <c r="AD1502" i="9"/>
  <c r="AC1502" i="9"/>
  <c r="S1503" i="9"/>
  <c r="T1770" i="9"/>
  <c r="H206" i="9"/>
  <c r="I205" i="9"/>
  <c r="Y1234" i="9"/>
  <c r="W156" i="9"/>
  <c r="V157" i="9" s="1"/>
  <c r="Q157" i="9"/>
  <c r="R157" i="9" s="1"/>
  <c r="AB157" i="9" s="1"/>
  <c r="AA1234" i="9"/>
  <c r="AE964" i="9"/>
  <c r="Q1235" i="9"/>
  <c r="R1235" i="9" s="1"/>
  <c r="AB1235" i="9" s="1"/>
  <c r="AC1636" i="9"/>
  <c r="AA156" i="9"/>
  <c r="Z1234" i="9"/>
  <c r="AE1099" i="9"/>
  <c r="S26" i="9"/>
  <c r="Z156" i="9"/>
  <c r="S1637" i="9"/>
  <c r="AE25" i="9"/>
  <c r="T292" i="9"/>
  <c r="W292" i="9" s="1"/>
  <c r="V293" i="9" s="1"/>
  <c r="AC693" i="9"/>
  <c r="T1905" i="9"/>
  <c r="T826" i="9"/>
  <c r="R694" i="9"/>
  <c r="AB694" i="9" s="1"/>
  <c r="AD693" i="9"/>
  <c r="R559" i="9"/>
  <c r="S559" i="9" s="1"/>
  <c r="H1013" i="9"/>
  <c r="I1012" i="9"/>
  <c r="AD558" i="9"/>
  <c r="AC558" i="9"/>
  <c r="S1368" i="9"/>
  <c r="AD424" i="9"/>
  <c r="AC424" i="9"/>
  <c r="R425" i="9"/>
  <c r="S425" i="9" s="1"/>
  <c r="I1282" i="9"/>
  <c r="H1283" i="9"/>
  <c r="H340" i="9"/>
  <c r="I339" i="9"/>
  <c r="Z1100" i="9"/>
  <c r="AA1100" i="9"/>
  <c r="Q1101" i="9"/>
  <c r="Y1100" i="9"/>
  <c r="W1100" i="9"/>
  <c r="V1101" i="9" s="1"/>
  <c r="H1416" i="9"/>
  <c r="I1415" i="9"/>
  <c r="T965" i="9"/>
  <c r="I1818" i="9"/>
  <c r="H1819" i="9"/>
  <c r="I1685" i="9"/>
  <c r="H1686" i="9"/>
  <c r="AE1100" i="6"/>
  <c r="R559" i="6"/>
  <c r="S559" i="6" s="1"/>
  <c r="AD558" i="6"/>
  <c r="AC558" i="6"/>
  <c r="T156" i="6"/>
  <c r="Y156" i="6" s="1"/>
  <c r="AE155" i="6"/>
  <c r="S966" i="6"/>
  <c r="AC965" i="6"/>
  <c r="I1282" i="6"/>
  <c r="H1283" i="6"/>
  <c r="H1550" i="6"/>
  <c r="I1549" i="6"/>
  <c r="AD965" i="6"/>
  <c r="AE290" i="6"/>
  <c r="AD1905" i="6"/>
  <c r="W1770" i="6"/>
  <c r="V1771" i="6" s="1"/>
  <c r="T1502" i="6"/>
  <c r="Z693" i="6"/>
  <c r="AD693" i="6" s="1"/>
  <c r="Q694" i="6"/>
  <c r="R694" i="6" s="1"/>
  <c r="AB694" i="6" s="1"/>
  <c r="AA693" i="6"/>
  <c r="AD1501" i="6"/>
  <c r="AC1905" i="6"/>
  <c r="T827" i="6"/>
  <c r="Z827" i="6" s="1"/>
  <c r="W693" i="6"/>
  <c r="V694" i="6" s="1"/>
  <c r="AB1502" i="6"/>
  <c r="AC1501" i="6"/>
  <c r="Q1771" i="6"/>
  <c r="R1771" i="6" s="1"/>
  <c r="AB1771" i="6" s="1"/>
  <c r="AC1232" i="6"/>
  <c r="AD1232" i="6"/>
  <c r="R1233" i="6"/>
  <c r="AB1233" i="6" s="1"/>
  <c r="S27" i="6"/>
  <c r="AC26" i="6"/>
  <c r="AD26" i="6"/>
  <c r="Y1770" i="6"/>
  <c r="Z1770" i="6"/>
  <c r="H472" i="6"/>
  <c r="I471" i="6"/>
  <c r="I607" i="6"/>
  <c r="H608" i="6"/>
  <c r="AA1101" i="6"/>
  <c r="Y1101" i="6"/>
  <c r="Z1101" i="6"/>
  <c r="Q1102" i="6"/>
  <c r="W1101" i="6"/>
  <c r="V1102" i="6" s="1"/>
  <c r="Y1637" i="6"/>
  <c r="W1637" i="6"/>
  <c r="V1638" i="6" s="1"/>
  <c r="AA1637" i="6"/>
  <c r="Z1637" i="6"/>
  <c r="Q1638" i="6"/>
  <c r="R1638" i="6" s="1"/>
  <c r="AB1638" i="6" s="1"/>
  <c r="I73" i="6"/>
  <c r="H74" i="6"/>
  <c r="T291" i="6"/>
  <c r="Y291" i="6" s="1"/>
  <c r="S1906" i="6"/>
  <c r="R1367" i="6"/>
  <c r="AB1367" i="6" s="1"/>
  <c r="AC1366" i="6"/>
  <c r="AD1366" i="6"/>
  <c r="R425" i="6"/>
  <c r="AB425" i="6" s="1"/>
  <c r="H1148" i="6"/>
  <c r="I1147" i="6"/>
  <c r="AC424" i="6"/>
  <c r="AD424" i="6"/>
  <c r="AA1501" i="3"/>
  <c r="Y1501" i="3"/>
  <c r="AD1501" i="3" s="1"/>
  <c r="Q1502" i="3"/>
  <c r="R1502" i="3" s="1"/>
  <c r="AB1502" i="3" s="1"/>
  <c r="W1501" i="3"/>
  <c r="V1502" i="3" s="1"/>
  <c r="AE1099" i="3"/>
  <c r="Z1100" i="3"/>
  <c r="W1100" i="3"/>
  <c r="V1101" i="3" s="1"/>
  <c r="Y1100" i="3"/>
  <c r="Q1101" i="3"/>
  <c r="R1101" i="3" s="1"/>
  <c r="T1235" i="3"/>
  <c r="Q1236" i="3" s="1"/>
  <c r="R1236" i="3" s="1"/>
  <c r="S1236" i="3" s="1"/>
  <c r="AC1771" i="3"/>
  <c r="AE1635" i="3"/>
  <c r="S559" i="3"/>
  <c r="AD558" i="3"/>
  <c r="T156" i="3"/>
  <c r="W156" i="3" s="1"/>
  <c r="V157" i="3" s="1"/>
  <c r="W424" i="3"/>
  <c r="V425" i="3" s="1"/>
  <c r="AE964" i="3"/>
  <c r="AD1771" i="3"/>
  <c r="AC558" i="3"/>
  <c r="H1686" i="3"/>
  <c r="I1685" i="3"/>
  <c r="Q1637" i="3"/>
  <c r="AA1636" i="3"/>
  <c r="Y1636" i="3"/>
  <c r="Z1636" i="3"/>
  <c r="W1636" i="3"/>
  <c r="V1637" i="3" s="1"/>
  <c r="S26" i="3"/>
  <c r="AC1367" i="3"/>
  <c r="AE1367" i="3" s="1"/>
  <c r="W290" i="3"/>
  <c r="V291" i="3" s="1"/>
  <c r="AC1905" i="3"/>
  <c r="T965" i="3"/>
  <c r="Q966" i="3" s="1"/>
  <c r="R966" i="3" s="1"/>
  <c r="AB966" i="3" s="1"/>
  <c r="AD1905" i="3"/>
  <c r="Y424" i="3"/>
  <c r="AD424" i="3" s="1"/>
  <c r="T826" i="3"/>
  <c r="Z826" i="3" s="1"/>
  <c r="Y290" i="3"/>
  <c r="AD290" i="3" s="1"/>
  <c r="Q425" i="3"/>
  <c r="R425" i="3" s="1"/>
  <c r="AB425" i="3" s="1"/>
  <c r="AA290" i="3"/>
  <c r="Q291" i="3"/>
  <c r="R291" i="3" s="1"/>
  <c r="AC25" i="3"/>
  <c r="AD25" i="3"/>
  <c r="AA424" i="3"/>
  <c r="S1368" i="3"/>
  <c r="H205" i="3"/>
  <c r="I204" i="3"/>
  <c r="S694" i="3"/>
  <c r="I1283" i="3"/>
  <c r="H1284" i="3"/>
  <c r="I471" i="3"/>
  <c r="H472" i="3"/>
  <c r="I339" i="3"/>
  <c r="H340" i="3"/>
  <c r="S1906" i="3"/>
  <c r="H1417" i="3"/>
  <c r="I1416" i="3"/>
  <c r="S1772" i="3"/>
  <c r="AE693" i="3"/>
  <c r="S292" i="13"/>
  <c r="AE291" i="13"/>
  <c r="AE156" i="13"/>
  <c r="AE423" i="13"/>
  <c r="AC25" i="13"/>
  <c r="S424" i="13"/>
  <c r="T424" i="13" s="1"/>
  <c r="R26" i="13"/>
  <c r="AB26" i="13" s="1"/>
  <c r="AD25" i="13"/>
  <c r="AA157" i="13"/>
  <c r="Z157" i="13"/>
  <c r="Y157" i="13"/>
  <c r="W157" i="13"/>
  <c r="V158" i="13" s="1"/>
  <c r="Q158" i="13"/>
  <c r="H74" i="13"/>
  <c r="I73" i="13"/>
  <c r="O73" i="13" s="1"/>
  <c r="H339" i="13"/>
  <c r="I338" i="13"/>
  <c r="O338" i="13" s="1"/>
  <c r="H205" i="13"/>
  <c r="I204" i="13"/>
  <c r="O204" i="13" s="1"/>
  <c r="I471" i="13"/>
  <c r="O471" i="13" s="1"/>
  <c r="H472" i="13"/>
  <c r="I1015" i="6"/>
  <c r="H1016" i="6"/>
  <c r="I744" i="11"/>
  <c r="H745" i="11"/>
  <c r="I1417" i="6"/>
  <c r="H1418" i="6"/>
  <c r="I340" i="6"/>
  <c r="H341" i="6"/>
  <c r="H205" i="11"/>
  <c r="I204" i="11"/>
  <c r="H1551" i="3"/>
  <c r="I1550" i="3"/>
  <c r="H1955" i="9"/>
  <c r="I1954" i="9"/>
  <c r="I1149" i="9"/>
  <c r="H1150" i="9"/>
  <c r="I1013" i="3"/>
  <c r="H1014" i="3"/>
  <c r="I471" i="11"/>
  <c r="H472" i="11"/>
  <c r="H75" i="3"/>
  <c r="I74" i="3"/>
  <c r="I608" i="3"/>
  <c r="H609" i="3"/>
  <c r="I1819" i="3"/>
  <c r="H1820" i="3"/>
  <c r="I1819" i="11"/>
  <c r="H1820" i="11"/>
  <c r="H1687" i="6"/>
  <c r="I1686" i="6"/>
  <c r="H879" i="9"/>
  <c r="I878" i="9"/>
  <c r="I73" i="11"/>
  <c r="H74" i="11"/>
  <c r="I1147" i="3"/>
  <c r="H1148" i="3"/>
  <c r="I1954" i="6"/>
  <c r="H1955" i="6"/>
  <c r="I741" i="9"/>
  <c r="H742" i="9"/>
  <c r="I1685" i="11"/>
  <c r="H1686" i="11"/>
  <c r="H1819" i="6"/>
  <c r="I1818" i="6"/>
  <c r="I1551" i="11"/>
  <c r="H1552" i="11"/>
  <c r="I877" i="3"/>
  <c r="H878" i="3"/>
  <c r="I742" i="3"/>
  <c r="H743" i="3"/>
  <c r="I875" i="6"/>
  <c r="H876" i="6"/>
  <c r="H1954" i="3"/>
  <c r="I1953" i="3"/>
  <c r="I743" i="6"/>
  <c r="H744" i="6"/>
  <c r="I204" i="6"/>
  <c r="H205" i="6"/>
  <c r="H1551" i="9"/>
  <c r="I1550" i="9"/>
  <c r="H75" i="9"/>
  <c r="I74" i="9"/>
  <c r="H608" i="9"/>
  <c r="I607" i="9"/>
  <c r="I473" i="9"/>
  <c r="H474" i="9"/>
  <c r="O1953" i="11" l="1"/>
  <c r="O1415" i="11"/>
  <c r="O1282" i="11"/>
  <c r="O1012" i="11"/>
  <c r="O874" i="11"/>
  <c r="O741" i="11"/>
  <c r="O606" i="11"/>
  <c r="O471" i="11"/>
  <c r="O1818" i="11"/>
  <c r="O1549" i="11"/>
  <c r="O338" i="11"/>
  <c r="O204" i="11"/>
  <c r="O73" i="11"/>
  <c r="O1147" i="11"/>
  <c r="O1684" i="11"/>
  <c r="O1954" i="9"/>
  <c r="O1819" i="9"/>
  <c r="O1685" i="9"/>
  <c r="O1550" i="9"/>
  <c r="O1416" i="9"/>
  <c r="O1283" i="9"/>
  <c r="O1148" i="9"/>
  <c r="O875" i="9"/>
  <c r="O742" i="9"/>
  <c r="O607" i="9"/>
  <c r="O1013" i="9"/>
  <c r="O472" i="9"/>
  <c r="O205" i="9"/>
  <c r="O339" i="9"/>
  <c r="O74" i="9"/>
  <c r="O1684" i="6"/>
  <c r="O1415" i="6"/>
  <c r="O1147" i="6"/>
  <c r="O1012" i="6"/>
  <c r="O874" i="6"/>
  <c r="O1953" i="6"/>
  <c r="O1549" i="6"/>
  <c r="O1282" i="6"/>
  <c r="O338" i="6"/>
  <c r="O204" i="6"/>
  <c r="O741" i="6"/>
  <c r="O471" i="6"/>
  <c r="O1818" i="6"/>
  <c r="O606" i="6"/>
  <c r="O73" i="6"/>
  <c r="O1954" i="3"/>
  <c r="O1819" i="3"/>
  <c r="O1685" i="3"/>
  <c r="O1550" i="3"/>
  <c r="O1416" i="3"/>
  <c r="O1148" i="3"/>
  <c r="O1283" i="3"/>
  <c r="O472" i="3"/>
  <c r="O742" i="3"/>
  <c r="O875" i="3"/>
  <c r="O1013" i="3"/>
  <c r="O339" i="3"/>
  <c r="O607" i="3"/>
  <c r="O205" i="3"/>
  <c r="O74" i="3"/>
  <c r="W26" i="11"/>
  <c r="V27" i="11" s="1"/>
  <c r="Q27" i="11"/>
  <c r="R27" i="11" s="1"/>
  <c r="AB27" i="11" s="1"/>
  <c r="AA26" i="11"/>
  <c r="Z26" i="11"/>
  <c r="AD26" i="11" s="1"/>
  <c r="Z1235" i="11"/>
  <c r="Y1235" i="11"/>
  <c r="W1235" i="11"/>
  <c r="V1236" i="11" s="1"/>
  <c r="AA1235" i="11"/>
  <c r="Q1236" i="11"/>
  <c r="R1236" i="11" s="1"/>
  <c r="AB1236" i="11" s="1"/>
  <c r="Q291" i="11"/>
  <c r="R291" i="11" s="1"/>
  <c r="AB291" i="11" s="1"/>
  <c r="Y290" i="11"/>
  <c r="AA290" i="11"/>
  <c r="Z290" i="11"/>
  <c r="AD1100" i="11"/>
  <c r="AC1100" i="11"/>
  <c r="AE1636" i="11"/>
  <c r="T1637" i="11"/>
  <c r="Z1637" i="11" s="1"/>
  <c r="AE1771" i="11"/>
  <c r="AE694" i="11"/>
  <c r="AE157" i="11"/>
  <c r="T826" i="11"/>
  <c r="Z826" i="11" s="1"/>
  <c r="T695" i="11"/>
  <c r="Q696" i="11" s="1"/>
  <c r="R696" i="11" s="1"/>
  <c r="AB696" i="11" s="1"/>
  <c r="AC559" i="11"/>
  <c r="S1101" i="11"/>
  <c r="T158" i="11"/>
  <c r="AD559" i="11"/>
  <c r="S425" i="11"/>
  <c r="R560" i="11"/>
  <c r="AB560" i="11" s="1"/>
  <c r="T966" i="11"/>
  <c r="T1772" i="11"/>
  <c r="H876" i="11"/>
  <c r="I875" i="11"/>
  <c r="AE424" i="11"/>
  <c r="R1907" i="11"/>
  <c r="S1907" i="11" s="1"/>
  <c r="H610" i="11"/>
  <c r="I609" i="11"/>
  <c r="AD1906" i="11"/>
  <c r="AC1906" i="11"/>
  <c r="H1417" i="11"/>
  <c r="I1416" i="11"/>
  <c r="H1284" i="11"/>
  <c r="I1283" i="11"/>
  <c r="I1148" i="11"/>
  <c r="H1149" i="11"/>
  <c r="T1501" i="11"/>
  <c r="H1956" i="11"/>
  <c r="I1955" i="11"/>
  <c r="AC1367" i="11"/>
  <c r="AD1367" i="11"/>
  <c r="I1013" i="11"/>
  <c r="H1014" i="11"/>
  <c r="R1368" i="11"/>
  <c r="AB1368" i="11" s="1"/>
  <c r="H342" i="11"/>
  <c r="I341" i="11"/>
  <c r="AE1367" i="9"/>
  <c r="T1503" i="9"/>
  <c r="Q1504" i="9" s="1"/>
  <c r="AE1502" i="9"/>
  <c r="AA1770" i="9"/>
  <c r="Q1771" i="9"/>
  <c r="Y1770" i="9"/>
  <c r="Z1770" i="9"/>
  <c r="W1770" i="9"/>
  <c r="V1771" i="9" s="1"/>
  <c r="AD1234" i="9"/>
  <c r="I206" i="9"/>
  <c r="H207" i="9"/>
  <c r="AE1636" i="9"/>
  <c r="AC156" i="9"/>
  <c r="AC1234" i="9"/>
  <c r="AD156" i="9"/>
  <c r="Q293" i="9"/>
  <c r="R293" i="9" s="1"/>
  <c r="AB293" i="9" s="1"/>
  <c r="T26" i="9"/>
  <c r="AA26" i="9" s="1"/>
  <c r="T1637" i="9"/>
  <c r="AA1637" i="9" s="1"/>
  <c r="Y292" i="9"/>
  <c r="AE693" i="9"/>
  <c r="Z292" i="9"/>
  <c r="S157" i="9"/>
  <c r="AA292" i="9"/>
  <c r="S694" i="9"/>
  <c r="W1905" i="9"/>
  <c r="V1906" i="9" s="1"/>
  <c r="Y1905" i="9"/>
  <c r="Q1906" i="9"/>
  <c r="AA1905" i="9"/>
  <c r="Z1905" i="9"/>
  <c r="W826" i="9"/>
  <c r="V827" i="9" s="1"/>
  <c r="Y826" i="9"/>
  <c r="Q827" i="9"/>
  <c r="R827" i="9" s="1"/>
  <c r="AB827" i="9" s="1"/>
  <c r="AA826" i="9"/>
  <c r="Z826" i="9"/>
  <c r="I1013" i="9"/>
  <c r="H1014" i="9"/>
  <c r="AB559" i="9"/>
  <c r="T559" i="9"/>
  <c r="AE558" i="9"/>
  <c r="S1235" i="9"/>
  <c r="T1368" i="9"/>
  <c r="AB425" i="9"/>
  <c r="T425" i="9"/>
  <c r="AE424" i="9"/>
  <c r="H1284" i="9"/>
  <c r="I1283" i="9"/>
  <c r="I340" i="9"/>
  <c r="H341" i="9"/>
  <c r="I1819" i="9"/>
  <c r="H1820" i="9"/>
  <c r="AC1100" i="9"/>
  <c r="AD1100" i="9"/>
  <c r="R1101" i="9"/>
  <c r="AB1101" i="9" s="1"/>
  <c r="H1687" i="9"/>
  <c r="I1686" i="9"/>
  <c r="Q966" i="9"/>
  <c r="AA965" i="9"/>
  <c r="W965" i="9"/>
  <c r="V966" i="9" s="1"/>
  <c r="Y965" i="9"/>
  <c r="Z965" i="9"/>
  <c r="H1417" i="9"/>
  <c r="I1416" i="9"/>
  <c r="AE558" i="6"/>
  <c r="W156" i="6"/>
  <c r="V157" i="6" s="1"/>
  <c r="AB559" i="6"/>
  <c r="T559" i="6"/>
  <c r="Q157" i="6"/>
  <c r="R157" i="6" s="1"/>
  <c r="AB157" i="6" s="1"/>
  <c r="AA156" i="6"/>
  <c r="Z156" i="6"/>
  <c r="T966" i="6"/>
  <c r="W966" i="6" s="1"/>
  <c r="V967" i="6" s="1"/>
  <c r="AE965" i="6"/>
  <c r="AE1905" i="6"/>
  <c r="Q1503" i="6"/>
  <c r="R1503" i="6" s="1"/>
  <c r="AB1503" i="6" s="1"/>
  <c r="T27" i="6"/>
  <c r="Y27" i="6" s="1"/>
  <c r="Z1502" i="6"/>
  <c r="S694" i="6"/>
  <c r="W1502" i="6"/>
  <c r="V1503" i="6" s="1"/>
  <c r="Y1502" i="6"/>
  <c r="I1283" i="6"/>
  <c r="H1284" i="6"/>
  <c r="H1551" i="6"/>
  <c r="I1550" i="6"/>
  <c r="AC1770" i="6"/>
  <c r="AA1502" i="6"/>
  <c r="W827" i="6"/>
  <c r="V828" i="6" s="1"/>
  <c r="Y827" i="6"/>
  <c r="AA827" i="6"/>
  <c r="Q828" i="6"/>
  <c r="R828" i="6" s="1"/>
  <c r="AB828" i="6" s="1"/>
  <c r="AC693" i="6"/>
  <c r="S1233" i="6"/>
  <c r="AE1501" i="6"/>
  <c r="AE1232" i="6"/>
  <c r="T1906" i="6"/>
  <c r="AA1906" i="6" s="1"/>
  <c r="AE26" i="6"/>
  <c r="AD1770" i="6"/>
  <c r="I608" i="6"/>
  <c r="H609" i="6"/>
  <c r="AA291" i="6"/>
  <c r="Q292" i="6"/>
  <c r="R292" i="6" s="1"/>
  <c r="AB292" i="6" s="1"/>
  <c r="I472" i="6"/>
  <c r="H473" i="6"/>
  <c r="AC1637" i="6"/>
  <c r="AD1637" i="6"/>
  <c r="H75" i="6"/>
  <c r="I74" i="6"/>
  <c r="Z291" i="6"/>
  <c r="AD291" i="6" s="1"/>
  <c r="R1102" i="6"/>
  <c r="AB1102" i="6" s="1"/>
  <c r="AC1101" i="6"/>
  <c r="AD1101" i="6"/>
  <c r="S1638" i="6"/>
  <c r="W291" i="6"/>
  <c r="V292" i="6" s="1"/>
  <c r="S1771" i="6"/>
  <c r="AE1366" i="6"/>
  <c r="S1367" i="6"/>
  <c r="S425" i="6"/>
  <c r="AE424" i="6"/>
  <c r="I1148" i="6"/>
  <c r="H1149" i="6"/>
  <c r="S1502" i="3"/>
  <c r="AC1501" i="3"/>
  <c r="S1101" i="3"/>
  <c r="AC1100" i="3"/>
  <c r="AD1100" i="3"/>
  <c r="AA1235" i="3"/>
  <c r="AB1101" i="3"/>
  <c r="Z1235" i="3"/>
  <c r="W1235" i="3"/>
  <c r="V1236" i="3" s="1"/>
  <c r="Y1235" i="3"/>
  <c r="T559" i="3"/>
  <c r="AB1236" i="3"/>
  <c r="T1236" i="3"/>
  <c r="AE1771" i="3"/>
  <c r="T26" i="3"/>
  <c r="Y26" i="3" s="1"/>
  <c r="AE558" i="3"/>
  <c r="AA156" i="3"/>
  <c r="Y156" i="3"/>
  <c r="Z156" i="3"/>
  <c r="Q157" i="3"/>
  <c r="R157" i="3" s="1"/>
  <c r="AB157" i="3" s="1"/>
  <c r="AD1636" i="3"/>
  <c r="AC424" i="3"/>
  <c r="R1637" i="3"/>
  <c r="AB1637" i="3" s="1"/>
  <c r="H1687" i="3"/>
  <c r="I1686" i="3"/>
  <c r="AC1636" i="3"/>
  <c r="AA965" i="3"/>
  <c r="Z965" i="3"/>
  <c r="W965" i="3"/>
  <c r="V966" i="3" s="1"/>
  <c r="AA826" i="3"/>
  <c r="AE1905" i="3"/>
  <c r="Y965" i="3"/>
  <c r="Y826" i="3"/>
  <c r="AD826" i="3" s="1"/>
  <c r="AC290" i="3"/>
  <c r="Q827" i="3"/>
  <c r="R827" i="3" s="1"/>
  <c r="AB827" i="3" s="1"/>
  <c r="W826" i="3"/>
  <c r="V827" i="3" s="1"/>
  <c r="AE25" i="3"/>
  <c r="AB291" i="3"/>
  <c r="S291" i="3"/>
  <c r="T694" i="3"/>
  <c r="Y694" i="3" s="1"/>
  <c r="T1368" i="3"/>
  <c r="Q1369" i="3" s="1"/>
  <c r="S966" i="3"/>
  <c r="I205" i="3"/>
  <c r="H206" i="3"/>
  <c r="T1906" i="3"/>
  <c r="I1284" i="3"/>
  <c r="H1285" i="3"/>
  <c r="I340" i="3"/>
  <c r="H341" i="3"/>
  <c r="S425" i="3"/>
  <c r="I1417" i="3"/>
  <c r="H1418" i="3"/>
  <c r="I472" i="3"/>
  <c r="H473" i="3"/>
  <c r="T1772" i="3"/>
  <c r="T292" i="13"/>
  <c r="W292" i="13" s="1"/>
  <c r="V293" i="13" s="1"/>
  <c r="S26" i="13"/>
  <c r="AE25" i="13"/>
  <c r="Z424" i="13"/>
  <c r="Q425" i="13"/>
  <c r="W424" i="13"/>
  <c r="V425" i="13" s="1"/>
  <c r="AA424" i="13"/>
  <c r="Y424" i="13"/>
  <c r="AD157" i="13"/>
  <c r="AC157" i="13"/>
  <c r="R158" i="13"/>
  <c r="AB158" i="13" s="1"/>
  <c r="H206" i="13"/>
  <c r="I205" i="13"/>
  <c r="O205" i="13" s="1"/>
  <c r="I339" i="13"/>
  <c r="O339" i="13" s="1"/>
  <c r="H340" i="13"/>
  <c r="I74" i="13"/>
  <c r="O74" i="13" s="1"/>
  <c r="H75" i="13"/>
  <c r="I472" i="13"/>
  <c r="O472" i="13" s="1"/>
  <c r="H473" i="13"/>
  <c r="I1552" i="11"/>
  <c r="H1553" i="11"/>
  <c r="I1686" i="11"/>
  <c r="H1687" i="11"/>
  <c r="I1148" i="3"/>
  <c r="H1149" i="3"/>
  <c r="I609" i="3"/>
  <c r="H610" i="3"/>
  <c r="I1150" i="9"/>
  <c r="H1151" i="9"/>
  <c r="I1551" i="3"/>
  <c r="H1552" i="3"/>
  <c r="H880" i="9"/>
  <c r="I879" i="9"/>
  <c r="I341" i="6"/>
  <c r="H342" i="6"/>
  <c r="I1955" i="6"/>
  <c r="H1956" i="6"/>
  <c r="H75" i="11"/>
  <c r="I74" i="11"/>
  <c r="I75" i="3"/>
  <c r="H76" i="3"/>
  <c r="I1687" i="6"/>
  <c r="H1688" i="6"/>
  <c r="I1955" i="9"/>
  <c r="H1956" i="9"/>
  <c r="H609" i="9"/>
  <c r="I608" i="9"/>
  <c r="I876" i="6"/>
  <c r="H877" i="6"/>
  <c r="I742" i="9"/>
  <c r="H743" i="9"/>
  <c r="I472" i="11"/>
  <c r="H473" i="11"/>
  <c r="H746" i="11"/>
  <c r="I745" i="11"/>
  <c r="I75" i="9"/>
  <c r="H76" i="9"/>
  <c r="I205" i="6"/>
  <c r="H206" i="6"/>
  <c r="H206" i="11"/>
  <c r="I205" i="11"/>
  <c r="I474" i="9"/>
  <c r="H475" i="9"/>
  <c r="I1954" i="3"/>
  <c r="H1955" i="3"/>
  <c r="I743" i="3"/>
  <c r="H744" i="3"/>
  <c r="I878" i="3"/>
  <c r="H879" i="3"/>
  <c r="I1819" i="6"/>
  <c r="H1820" i="6"/>
  <c r="I1820" i="11"/>
  <c r="H1821" i="11"/>
  <c r="H1821" i="3"/>
  <c r="I1820" i="3"/>
  <c r="I1014" i="3"/>
  <c r="H1015" i="3"/>
  <c r="I1016" i="6"/>
  <c r="H1017" i="6"/>
  <c r="I1551" i="9"/>
  <c r="H1552" i="9"/>
  <c r="I744" i="6"/>
  <c r="H745" i="6"/>
  <c r="I1418" i="6"/>
  <c r="H1419" i="6"/>
  <c r="O1283" i="11" l="1"/>
  <c r="O1819" i="11"/>
  <c r="O1550" i="11"/>
  <c r="O1148" i="11"/>
  <c r="O1685" i="11"/>
  <c r="O1416" i="11"/>
  <c r="O607" i="11"/>
  <c r="O1954" i="11"/>
  <c r="O472" i="11"/>
  <c r="O205" i="11"/>
  <c r="O339" i="11"/>
  <c r="O1013" i="11"/>
  <c r="O742" i="11"/>
  <c r="O74" i="11"/>
  <c r="O875" i="11"/>
  <c r="O1955" i="9"/>
  <c r="O1820" i="9"/>
  <c r="O1686" i="9"/>
  <c r="O1551" i="9"/>
  <c r="O1417" i="9"/>
  <c r="O1149" i="9"/>
  <c r="O1284" i="9"/>
  <c r="O1014" i="9"/>
  <c r="O876" i="9"/>
  <c r="O608" i="9"/>
  <c r="O473" i="9"/>
  <c r="O743" i="9"/>
  <c r="O75" i="9"/>
  <c r="O206" i="9"/>
  <c r="O340" i="9"/>
  <c r="O1954" i="6"/>
  <c r="O1819" i="6"/>
  <c r="O1685" i="6"/>
  <c r="O1550" i="6"/>
  <c r="O1416" i="6"/>
  <c r="O1283" i="6"/>
  <c r="O1148" i="6"/>
  <c r="O205" i="6"/>
  <c r="O472" i="6"/>
  <c r="O74" i="6"/>
  <c r="O875" i="6"/>
  <c r="O1013" i="6"/>
  <c r="O339" i="6"/>
  <c r="O742" i="6"/>
  <c r="O607" i="6"/>
  <c r="O1955" i="3"/>
  <c r="O1820" i="3"/>
  <c r="O1686" i="3"/>
  <c r="O1551" i="3"/>
  <c r="O1417" i="3"/>
  <c r="O1284" i="3"/>
  <c r="O1149" i="3"/>
  <c r="O743" i="3"/>
  <c r="O473" i="3"/>
  <c r="O1014" i="3"/>
  <c r="O608" i="3"/>
  <c r="O876" i="3"/>
  <c r="O340" i="3"/>
  <c r="O206" i="3"/>
  <c r="O75" i="3"/>
  <c r="S27" i="11"/>
  <c r="AC26" i="11"/>
  <c r="AD1235" i="11"/>
  <c r="AC1235" i="11"/>
  <c r="S1236" i="11"/>
  <c r="S291" i="11"/>
  <c r="AD290" i="11"/>
  <c r="AC290" i="11"/>
  <c r="AE1100" i="11"/>
  <c r="Q1638" i="11"/>
  <c r="R1638" i="11" s="1"/>
  <c r="S1638" i="11" s="1"/>
  <c r="Y1637" i="11"/>
  <c r="AD1637" i="11" s="1"/>
  <c r="AA1637" i="11"/>
  <c r="W1637" i="11"/>
  <c r="V1638" i="11" s="1"/>
  <c r="AA826" i="11"/>
  <c r="W826" i="11"/>
  <c r="V827" i="11" s="1"/>
  <c r="AA695" i="11"/>
  <c r="Q827" i="11"/>
  <c r="R827" i="11" s="1"/>
  <c r="AB827" i="11" s="1"/>
  <c r="Y826" i="11"/>
  <c r="AD826" i="11" s="1"/>
  <c r="Y695" i="11"/>
  <c r="Z695" i="11"/>
  <c r="W695" i="11"/>
  <c r="V696" i="11" s="1"/>
  <c r="S560" i="11"/>
  <c r="T425" i="11"/>
  <c r="Y425" i="11" s="1"/>
  <c r="AE559" i="11"/>
  <c r="T1101" i="11"/>
  <c r="Y158" i="11"/>
  <c r="Z158" i="11"/>
  <c r="W158" i="11"/>
  <c r="V159" i="11" s="1"/>
  <c r="AA158" i="11"/>
  <c r="Q159" i="11"/>
  <c r="Y1772" i="11"/>
  <c r="Q967" i="11"/>
  <c r="W966" i="11"/>
  <c r="V967" i="11" s="1"/>
  <c r="Y966" i="11"/>
  <c r="Z966" i="11"/>
  <c r="AA966" i="11"/>
  <c r="Z1772" i="11"/>
  <c r="W1772" i="11"/>
  <c r="V1773" i="11" s="1"/>
  <c r="AA1772" i="11"/>
  <c r="Q1773" i="11"/>
  <c r="S696" i="11"/>
  <c r="I876" i="11"/>
  <c r="H877" i="11"/>
  <c r="AE1906" i="11"/>
  <c r="I610" i="11"/>
  <c r="H611" i="11"/>
  <c r="H1418" i="11"/>
  <c r="I1417" i="11"/>
  <c r="AB1907" i="11"/>
  <c r="T1907" i="11"/>
  <c r="S1368" i="11"/>
  <c r="H1285" i="11"/>
  <c r="I1284" i="11"/>
  <c r="I1014" i="11"/>
  <c r="H1015" i="11"/>
  <c r="H1957" i="11"/>
  <c r="I1956" i="11"/>
  <c r="H343" i="11"/>
  <c r="I342" i="11"/>
  <c r="AE1367" i="11"/>
  <c r="W1501" i="11"/>
  <c r="V1502" i="11" s="1"/>
  <c r="Y1501" i="11"/>
  <c r="Z1501" i="11"/>
  <c r="AA1501" i="11"/>
  <c r="Q1502" i="11"/>
  <c r="H1150" i="11"/>
  <c r="I1149" i="11"/>
  <c r="Z1503" i="9"/>
  <c r="Y1503" i="9"/>
  <c r="W1503" i="9"/>
  <c r="V1504" i="9" s="1"/>
  <c r="AA1503" i="9"/>
  <c r="AD1770" i="9"/>
  <c r="AC1770" i="9"/>
  <c r="R1771" i="9"/>
  <c r="S1771" i="9" s="1"/>
  <c r="H208" i="9"/>
  <c r="I207" i="9"/>
  <c r="Z1637" i="9"/>
  <c r="AE156" i="9"/>
  <c r="AE1234" i="9"/>
  <c r="AD292" i="9"/>
  <c r="W1637" i="9"/>
  <c r="V1638" i="9" s="1"/>
  <c r="Y1637" i="9"/>
  <c r="Q1638" i="9"/>
  <c r="R1638" i="9" s="1"/>
  <c r="AB1638" i="9" s="1"/>
  <c r="Q27" i="9"/>
  <c r="R27" i="9" s="1"/>
  <c r="S27" i="9" s="1"/>
  <c r="W26" i="9"/>
  <c r="V27" i="9" s="1"/>
  <c r="Z26" i="9"/>
  <c r="Y26" i="9"/>
  <c r="AC292" i="9"/>
  <c r="T694" i="9"/>
  <c r="W694" i="9" s="1"/>
  <c r="V695" i="9" s="1"/>
  <c r="S827" i="9"/>
  <c r="T157" i="9"/>
  <c r="AA157" i="9" s="1"/>
  <c r="R1906" i="9"/>
  <c r="S1906" i="9" s="1"/>
  <c r="AC1905" i="9"/>
  <c r="AD1905" i="9"/>
  <c r="AC826" i="9"/>
  <c r="AD826" i="9"/>
  <c r="Q560" i="9"/>
  <c r="Y559" i="9"/>
  <c r="W559" i="9"/>
  <c r="V560" i="9" s="1"/>
  <c r="Z559" i="9"/>
  <c r="AA559" i="9"/>
  <c r="I1014" i="9"/>
  <c r="H1015" i="9"/>
  <c r="Q1369" i="9"/>
  <c r="R1369" i="9" s="1"/>
  <c r="AB1369" i="9" s="1"/>
  <c r="AA1368" i="9"/>
  <c r="W1368" i="9"/>
  <c r="V1369" i="9" s="1"/>
  <c r="Y1368" i="9"/>
  <c r="Z1368" i="9"/>
  <c r="S293" i="9"/>
  <c r="T1235" i="9"/>
  <c r="W425" i="9"/>
  <c r="V426" i="9" s="1"/>
  <c r="AA425" i="9"/>
  <c r="Y425" i="9"/>
  <c r="Z425" i="9"/>
  <c r="Q426" i="9"/>
  <c r="H1285" i="9"/>
  <c r="I1284" i="9"/>
  <c r="I341" i="9"/>
  <c r="H342" i="9"/>
  <c r="AC965" i="9"/>
  <c r="AD965" i="9"/>
  <c r="R1504" i="9"/>
  <c r="AB1504" i="9" s="1"/>
  <c r="AE1100" i="9"/>
  <c r="I1820" i="9"/>
  <c r="H1821" i="9"/>
  <c r="I1417" i="9"/>
  <c r="H1418" i="9"/>
  <c r="H1688" i="9"/>
  <c r="I1687" i="9"/>
  <c r="R966" i="9"/>
  <c r="AB966" i="9" s="1"/>
  <c r="S1101" i="9"/>
  <c r="Z559" i="6"/>
  <c r="AA559" i="6"/>
  <c r="Q560" i="6"/>
  <c r="Y559" i="6"/>
  <c r="W559" i="6"/>
  <c r="V560" i="6" s="1"/>
  <c r="AC156" i="6"/>
  <c r="AD156" i="6"/>
  <c r="S157" i="6"/>
  <c r="Q967" i="6"/>
  <c r="R967" i="6" s="1"/>
  <c r="AB967" i="6" s="1"/>
  <c r="AA966" i="6"/>
  <c r="Y966" i="6"/>
  <c r="Z966" i="6"/>
  <c r="W27" i="6"/>
  <c r="V28" i="6" s="1"/>
  <c r="Z27" i="6"/>
  <c r="AD27" i="6" s="1"/>
  <c r="AA27" i="6"/>
  <c r="Q28" i="6"/>
  <c r="R28" i="6" s="1"/>
  <c r="AB28" i="6" s="1"/>
  <c r="AD1502" i="6"/>
  <c r="T694" i="6"/>
  <c r="Y694" i="6" s="1"/>
  <c r="AC1502" i="6"/>
  <c r="I1284" i="6"/>
  <c r="H1285" i="6"/>
  <c r="H1552" i="6"/>
  <c r="I1551" i="6"/>
  <c r="AE1770" i="6"/>
  <c r="Z1906" i="6"/>
  <c r="Y1906" i="6"/>
  <c r="AE693" i="6"/>
  <c r="Q1907" i="6"/>
  <c r="R1907" i="6" s="1"/>
  <c r="AB1907" i="6" s="1"/>
  <c r="AC827" i="6"/>
  <c r="T1638" i="6"/>
  <c r="W1638" i="6" s="1"/>
  <c r="V1639" i="6" s="1"/>
  <c r="T1233" i="6"/>
  <c r="Z1233" i="6" s="1"/>
  <c r="AD827" i="6"/>
  <c r="W1906" i="6"/>
  <c r="V1907" i="6" s="1"/>
  <c r="S828" i="6"/>
  <c r="AC291" i="6"/>
  <c r="T1771" i="6"/>
  <c r="AA1771" i="6" s="1"/>
  <c r="S1503" i="6"/>
  <c r="H610" i="6"/>
  <c r="I609" i="6"/>
  <c r="I473" i="6"/>
  <c r="H474" i="6"/>
  <c r="I75" i="6"/>
  <c r="H76" i="6"/>
  <c r="AE1101" i="6"/>
  <c r="S1102" i="6"/>
  <c r="AE1637" i="6"/>
  <c r="T1367" i="6"/>
  <c r="T425" i="6"/>
  <c r="S292" i="6"/>
  <c r="I1149" i="6"/>
  <c r="H1150" i="6"/>
  <c r="T1502" i="3"/>
  <c r="AA1502" i="3" s="1"/>
  <c r="AE1501" i="3"/>
  <c r="AE1100" i="3"/>
  <c r="T1101" i="3"/>
  <c r="Z1101" i="3" s="1"/>
  <c r="AC1235" i="3"/>
  <c r="AD1235" i="3"/>
  <c r="W559" i="3"/>
  <c r="V560" i="3" s="1"/>
  <c r="AA559" i="3"/>
  <c r="Q560" i="3"/>
  <c r="R560" i="3" s="1"/>
  <c r="AB560" i="3" s="1"/>
  <c r="Y559" i="3"/>
  <c r="Z559" i="3"/>
  <c r="AA26" i="3"/>
  <c r="W26" i="3"/>
  <c r="V27" i="3" s="1"/>
  <c r="Q27" i="3"/>
  <c r="R27" i="3" s="1"/>
  <c r="AB27" i="3" s="1"/>
  <c r="Z26" i="3"/>
  <c r="AD26" i="3" s="1"/>
  <c r="Q1237" i="3"/>
  <c r="W1236" i="3"/>
  <c r="V1237" i="3" s="1"/>
  <c r="Y1236" i="3"/>
  <c r="Z1236" i="3"/>
  <c r="AA1236" i="3"/>
  <c r="AD156" i="3"/>
  <c r="AC156" i="3"/>
  <c r="AD965" i="3"/>
  <c r="AE424" i="3"/>
  <c r="S1637" i="3"/>
  <c r="H1688" i="3"/>
  <c r="I1687" i="3"/>
  <c r="S827" i="3"/>
  <c r="AE290" i="3"/>
  <c r="AE1636" i="3"/>
  <c r="AC965" i="3"/>
  <c r="W694" i="3"/>
  <c r="V695" i="3" s="1"/>
  <c r="S157" i="3"/>
  <c r="T291" i="3"/>
  <c r="AA291" i="3" s="1"/>
  <c r="AC826" i="3"/>
  <c r="AE826" i="3" s="1"/>
  <c r="AA1906" i="3"/>
  <c r="AA694" i="3"/>
  <c r="W1906" i="3"/>
  <c r="V1907" i="3" s="1"/>
  <c r="Q695" i="3"/>
  <c r="R695" i="3" s="1"/>
  <c r="AB695" i="3" s="1"/>
  <c r="Z694" i="3"/>
  <c r="Y1906" i="3"/>
  <c r="Y1368" i="3"/>
  <c r="W1368" i="3"/>
  <c r="V1369" i="3" s="1"/>
  <c r="Z1906" i="3"/>
  <c r="Q1907" i="3"/>
  <c r="R1907" i="3" s="1"/>
  <c r="AB1907" i="3" s="1"/>
  <c r="AA1368" i="3"/>
  <c r="Z1368" i="3"/>
  <c r="T966" i="3"/>
  <c r="R1369" i="3"/>
  <c r="AB1369" i="3" s="1"/>
  <c r="I206" i="3"/>
  <c r="H207" i="3"/>
  <c r="I1285" i="3"/>
  <c r="H1286" i="3"/>
  <c r="H1419" i="3"/>
  <c r="I1418" i="3"/>
  <c r="I341" i="3"/>
  <c r="H342" i="3"/>
  <c r="Q1773" i="3"/>
  <c r="AA1772" i="3"/>
  <c r="Y1772" i="3"/>
  <c r="W1772" i="3"/>
  <c r="V1773" i="3" s="1"/>
  <c r="Z1772" i="3"/>
  <c r="T425" i="3"/>
  <c r="I473" i="3"/>
  <c r="H474" i="3"/>
  <c r="Q293" i="13"/>
  <c r="R293" i="13" s="1"/>
  <c r="AB293" i="13" s="1"/>
  <c r="AA292" i="13"/>
  <c r="Y292" i="13"/>
  <c r="Z292" i="13"/>
  <c r="T26" i="13"/>
  <c r="W26" i="13" s="1"/>
  <c r="V27" i="13" s="1"/>
  <c r="AD424" i="13"/>
  <c r="AC424" i="13"/>
  <c r="R425" i="13"/>
  <c r="AB425" i="13" s="1"/>
  <c r="S158" i="13"/>
  <c r="AE157" i="13"/>
  <c r="I75" i="13"/>
  <c r="O75" i="13" s="1"/>
  <c r="H76" i="13"/>
  <c r="I340" i="13"/>
  <c r="O340" i="13" s="1"/>
  <c r="H341" i="13"/>
  <c r="H207" i="13"/>
  <c r="I206" i="13"/>
  <c r="O206" i="13" s="1"/>
  <c r="I473" i="13"/>
  <c r="O473" i="13" s="1"/>
  <c r="H474" i="13"/>
  <c r="H1016" i="3"/>
  <c r="I1015" i="3"/>
  <c r="I473" i="11"/>
  <c r="H474" i="11"/>
  <c r="I610" i="3"/>
  <c r="H611" i="3"/>
  <c r="I1687" i="11"/>
  <c r="H1688" i="11"/>
  <c r="I1419" i="6"/>
  <c r="H1420" i="6"/>
  <c r="I1552" i="9"/>
  <c r="H1553" i="9"/>
  <c r="I879" i="3"/>
  <c r="H880" i="3"/>
  <c r="I1821" i="11"/>
  <c r="H1822" i="11"/>
  <c r="I744" i="3"/>
  <c r="H745" i="3"/>
  <c r="I1955" i="3"/>
  <c r="H1956" i="3"/>
  <c r="I206" i="11"/>
  <c r="H207" i="11"/>
  <c r="I206" i="6"/>
  <c r="H207" i="6"/>
  <c r="H747" i="11"/>
  <c r="I746" i="11"/>
  <c r="H610" i="9"/>
  <c r="I609" i="9"/>
  <c r="H1957" i="9"/>
  <c r="I1956" i="9"/>
  <c r="I745" i="6"/>
  <c r="H746" i="6"/>
  <c r="I1821" i="3"/>
  <c r="H1822" i="3"/>
  <c r="I877" i="6"/>
  <c r="H878" i="6"/>
  <c r="I1552" i="3"/>
  <c r="H1553" i="3"/>
  <c r="I1017" i="6"/>
  <c r="H1018" i="6"/>
  <c r="I1820" i="6"/>
  <c r="H1821" i="6"/>
  <c r="I475" i="9"/>
  <c r="H476" i="9"/>
  <c r="H77" i="9"/>
  <c r="I76" i="9"/>
  <c r="I75" i="11"/>
  <c r="H76" i="11"/>
  <c r="I743" i="9"/>
  <c r="H744" i="9"/>
  <c r="H77" i="3"/>
  <c r="I76" i="3"/>
  <c r="I1956" i="6"/>
  <c r="H1957" i="6"/>
  <c r="I1151" i="9"/>
  <c r="H1152" i="9"/>
  <c r="I1553" i="11"/>
  <c r="H1554" i="11"/>
  <c r="I342" i="6"/>
  <c r="H343" i="6"/>
  <c r="I880" i="9"/>
  <c r="H881" i="9"/>
  <c r="I1149" i="3"/>
  <c r="H1150" i="3"/>
  <c r="I1688" i="6"/>
  <c r="H1689" i="6"/>
  <c r="O1955" i="11" l="1"/>
  <c r="O1820" i="11"/>
  <c r="O1686" i="11"/>
  <c r="O1417" i="11"/>
  <c r="O1149" i="11"/>
  <c r="O1014" i="11"/>
  <c r="O876" i="11"/>
  <c r="O473" i="11"/>
  <c r="O743" i="11"/>
  <c r="O608" i="11"/>
  <c r="O206" i="11"/>
  <c r="O1551" i="11"/>
  <c r="O1284" i="11"/>
  <c r="O75" i="11"/>
  <c r="O340" i="11"/>
  <c r="O1956" i="9"/>
  <c r="O1821" i="9"/>
  <c r="O1687" i="9"/>
  <c r="O1552" i="9"/>
  <c r="O1418" i="9"/>
  <c r="O1015" i="9"/>
  <c r="O1285" i="9"/>
  <c r="O877" i="9"/>
  <c r="O744" i="9"/>
  <c r="O474" i="9"/>
  <c r="O609" i="9"/>
  <c r="O1150" i="9"/>
  <c r="O76" i="9"/>
  <c r="O341" i="9"/>
  <c r="O207" i="9"/>
  <c r="O1955" i="6"/>
  <c r="O1820" i="6"/>
  <c r="O1686" i="6"/>
  <c r="O1551" i="6"/>
  <c r="O1417" i="6"/>
  <c r="O1284" i="6"/>
  <c r="O1149" i="6"/>
  <c r="O743" i="6"/>
  <c r="O608" i="6"/>
  <c r="O876" i="6"/>
  <c r="O75" i="6"/>
  <c r="O206" i="6"/>
  <c r="O1014" i="6"/>
  <c r="O340" i="6"/>
  <c r="O473" i="6"/>
  <c r="O1956" i="3"/>
  <c r="O1821" i="3"/>
  <c r="O1687" i="3"/>
  <c r="O1552" i="3"/>
  <c r="O1418" i="3"/>
  <c r="O1150" i="3"/>
  <c r="O1285" i="3"/>
  <c r="O1015" i="3"/>
  <c r="O877" i="3"/>
  <c r="O609" i="3"/>
  <c r="O341" i="3"/>
  <c r="O744" i="3"/>
  <c r="O474" i="3"/>
  <c r="O207" i="3"/>
  <c r="O76" i="3"/>
  <c r="AE26" i="11"/>
  <c r="T27" i="11"/>
  <c r="Q28" i="11" s="1"/>
  <c r="R28" i="11" s="1"/>
  <c r="AB28" i="11" s="1"/>
  <c r="AE1235" i="11"/>
  <c r="T1236" i="11"/>
  <c r="Q1237" i="11" s="1"/>
  <c r="R1237" i="11" s="1"/>
  <c r="AB1237" i="11" s="1"/>
  <c r="T291" i="11"/>
  <c r="AA291" i="11" s="1"/>
  <c r="AE290" i="11"/>
  <c r="AC1637" i="11"/>
  <c r="AC826" i="11"/>
  <c r="AE826" i="11" s="1"/>
  <c r="T560" i="11"/>
  <c r="Q561" i="11" s="1"/>
  <c r="AC695" i="11"/>
  <c r="AD695" i="11"/>
  <c r="Q426" i="11"/>
  <c r="W425" i="11"/>
  <c r="V426" i="11" s="1"/>
  <c r="S827" i="11"/>
  <c r="AA425" i="11"/>
  <c r="Z425" i="11"/>
  <c r="AD425" i="11" s="1"/>
  <c r="AB1638" i="11"/>
  <c r="T1638" i="11"/>
  <c r="Y1101" i="11"/>
  <c r="AA1101" i="11"/>
  <c r="W1101" i="11"/>
  <c r="V1102" i="11" s="1"/>
  <c r="Z1101" i="11"/>
  <c r="Q1102" i="11"/>
  <c r="R159" i="11"/>
  <c r="AB159" i="11" s="1"/>
  <c r="AD1772" i="11"/>
  <c r="AC158" i="11"/>
  <c r="AD158" i="11"/>
  <c r="AC1772" i="11"/>
  <c r="R967" i="11"/>
  <c r="S967" i="11" s="1"/>
  <c r="AC966" i="11"/>
  <c r="AD966" i="11"/>
  <c r="T696" i="11"/>
  <c r="Z696" i="11" s="1"/>
  <c r="R1773" i="11"/>
  <c r="AB1773" i="11" s="1"/>
  <c r="I877" i="11"/>
  <c r="H878" i="11"/>
  <c r="H1286" i="11"/>
  <c r="I1285" i="11"/>
  <c r="T1368" i="11"/>
  <c r="Y1368" i="11" s="1"/>
  <c r="I611" i="11"/>
  <c r="H612" i="11"/>
  <c r="I1418" i="11"/>
  <c r="H1419" i="11"/>
  <c r="Q1908" i="11"/>
  <c r="Z1907" i="11"/>
  <c r="AA1907" i="11"/>
  <c r="W1907" i="11"/>
  <c r="V1908" i="11" s="1"/>
  <c r="Y1907" i="11"/>
  <c r="AC1501" i="11"/>
  <c r="AD1501" i="11"/>
  <c r="H1958" i="11"/>
  <c r="I1957" i="11"/>
  <c r="H1151" i="11"/>
  <c r="I1150" i="11"/>
  <c r="H1016" i="11"/>
  <c r="I1015" i="11"/>
  <c r="R1502" i="11"/>
  <c r="AB1502" i="11" s="1"/>
  <c r="I343" i="11"/>
  <c r="H344" i="11"/>
  <c r="AC1503" i="9"/>
  <c r="AE1770" i="9"/>
  <c r="AD1503" i="9"/>
  <c r="AB1771" i="9"/>
  <c r="T1771" i="9"/>
  <c r="AC1637" i="9"/>
  <c r="I208" i="9"/>
  <c r="H209" i="9"/>
  <c r="AE292" i="9"/>
  <c r="AD1637" i="9"/>
  <c r="AD26" i="9"/>
  <c r="S1638" i="9"/>
  <c r="AC26" i="9"/>
  <c r="Y157" i="9"/>
  <c r="Q158" i="9"/>
  <c r="R158" i="9" s="1"/>
  <c r="AB158" i="9" s="1"/>
  <c r="W157" i="9"/>
  <c r="V158" i="9" s="1"/>
  <c r="Y694" i="9"/>
  <c r="T827" i="9"/>
  <c r="Q828" i="9" s="1"/>
  <c r="AB27" i="9"/>
  <c r="T27" i="9"/>
  <c r="AA694" i="9"/>
  <c r="Z694" i="9"/>
  <c r="Q695" i="9"/>
  <c r="Z157" i="9"/>
  <c r="AE1905" i="9"/>
  <c r="AE826" i="9"/>
  <c r="AB1906" i="9"/>
  <c r="T1906" i="9"/>
  <c r="H1016" i="9"/>
  <c r="I1015" i="9"/>
  <c r="S1369" i="9"/>
  <c r="AD559" i="9"/>
  <c r="AC559" i="9"/>
  <c r="R560" i="9"/>
  <c r="S560" i="9" s="1"/>
  <c r="AD1368" i="9"/>
  <c r="AC1368" i="9"/>
  <c r="Y1235" i="9"/>
  <c r="AA1235" i="9"/>
  <c r="W1235" i="9"/>
  <c r="V1236" i="9" s="1"/>
  <c r="Z1235" i="9"/>
  <c r="Q1236" i="9"/>
  <c r="T293" i="9"/>
  <c r="W293" i="9" s="1"/>
  <c r="V294" i="9" s="1"/>
  <c r="S966" i="9"/>
  <c r="AC425" i="9"/>
  <c r="AD425" i="9"/>
  <c r="R426" i="9"/>
  <c r="AB426" i="9" s="1"/>
  <c r="I342" i="9"/>
  <c r="H343" i="9"/>
  <c r="T1101" i="9"/>
  <c r="H1286" i="9"/>
  <c r="I1285" i="9"/>
  <c r="H1822" i="9"/>
  <c r="I1821" i="9"/>
  <c r="H1419" i="9"/>
  <c r="I1418" i="9"/>
  <c r="H1689" i="9"/>
  <c r="I1688" i="9"/>
  <c r="S1504" i="9"/>
  <c r="AE965" i="9"/>
  <c r="AC559" i="6"/>
  <c r="AD559" i="6"/>
  <c r="R560" i="6"/>
  <c r="S560" i="6" s="1"/>
  <c r="AE156" i="6"/>
  <c r="T157" i="6"/>
  <c r="AA157" i="6" s="1"/>
  <c r="S967" i="6"/>
  <c r="AC1906" i="6"/>
  <c r="Q695" i="6"/>
  <c r="R695" i="6" s="1"/>
  <c r="AB695" i="6" s="1"/>
  <c r="Z694" i="6"/>
  <c r="AD694" i="6" s="1"/>
  <c r="AC27" i="6"/>
  <c r="AE27" i="6" s="1"/>
  <c r="AE1502" i="6"/>
  <c r="AD966" i="6"/>
  <c r="AC966" i="6"/>
  <c r="AA1233" i="6"/>
  <c r="W694" i="6"/>
  <c r="V695" i="6" s="1"/>
  <c r="AA694" i="6"/>
  <c r="S1907" i="6"/>
  <c r="Q1234" i="6"/>
  <c r="R1234" i="6" s="1"/>
  <c r="AB1234" i="6" s="1"/>
  <c r="I1285" i="6"/>
  <c r="H1286" i="6"/>
  <c r="AD1906" i="6"/>
  <c r="W1233" i="6"/>
  <c r="V1234" i="6" s="1"/>
  <c r="I1552" i="6"/>
  <c r="H1553" i="6"/>
  <c r="AA1638" i="6"/>
  <c r="Y1638" i="6"/>
  <c r="Z1638" i="6"/>
  <c r="Y1233" i="6"/>
  <c r="Q1639" i="6"/>
  <c r="R1639" i="6" s="1"/>
  <c r="AB1639" i="6" s="1"/>
  <c r="AE827" i="6"/>
  <c r="Q1772" i="6"/>
  <c r="R1772" i="6" s="1"/>
  <c r="AB1772" i="6" s="1"/>
  <c r="T828" i="6"/>
  <c r="Y1771" i="6"/>
  <c r="T1102" i="6"/>
  <c r="Z1102" i="6" s="1"/>
  <c r="AE291" i="6"/>
  <c r="Z1771" i="6"/>
  <c r="W1771" i="6"/>
  <c r="V1772" i="6" s="1"/>
  <c r="T1503" i="6"/>
  <c r="I474" i="6"/>
  <c r="H475" i="6"/>
  <c r="I610" i="6"/>
  <c r="H611" i="6"/>
  <c r="I76" i="6"/>
  <c r="H77" i="6"/>
  <c r="Q1368" i="6"/>
  <c r="W1367" i="6"/>
  <c r="V1368" i="6" s="1"/>
  <c r="Z1367" i="6"/>
  <c r="AA1367" i="6"/>
  <c r="Y1367" i="6"/>
  <c r="S28" i="6"/>
  <c r="I1150" i="6"/>
  <c r="H1151" i="6"/>
  <c r="T292" i="6"/>
  <c r="Y425" i="6"/>
  <c r="Z425" i="6"/>
  <c r="Q426" i="6"/>
  <c r="AA425" i="6"/>
  <c r="W425" i="6"/>
  <c r="V426" i="6" s="1"/>
  <c r="Z1502" i="3"/>
  <c r="Y1502" i="3"/>
  <c r="W1502" i="3"/>
  <c r="V1503" i="3" s="1"/>
  <c r="Q1503" i="3"/>
  <c r="R1503" i="3" s="1"/>
  <c r="AB1503" i="3" s="1"/>
  <c r="Q1102" i="3"/>
  <c r="R1102" i="3" s="1"/>
  <c r="AB1102" i="3" s="1"/>
  <c r="AA1101" i="3"/>
  <c r="AE1235" i="3"/>
  <c r="W1101" i="3"/>
  <c r="V1102" i="3" s="1"/>
  <c r="Y1101" i="3"/>
  <c r="AD1101" i="3" s="1"/>
  <c r="AD559" i="3"/>
  <c r="AC559" i="3"/>
  <c r="S560" i="3"/>
  <c r="AC26" i="3"/>
  <c r="AD1236" i="3"/>
  <c r="AC1236" i="3"/>
  <c r="R1237" i="3"/>
  <c r="S1237" i="3" s="1"/>
  <c r="AE156" i="3"/>
  <c r="T827" i="3"/>
  <c r="Y827" i="3" s="1"/>
  <c r="T1637" i="3"/>
  <c r="Q1638" i="3" s="1"/>
  <c r="Z291" i="3"/>
  <c r="AE965" i="3"/>
  <c r="I1688" i="3"/>
  <c r="H1689" i="3"/>
  <c r="AD1906" i="3"/>
  <c r="Q292" i="3"/>
  <c r="R292" i="3" s="1"/>
  <c r="AB292" i="3" s="1"/>
  <c r="W291" i="3"/>
  <c r="V292" i="3" s="1"/>
  <c r="Y291" i="3"/>
  <c r="T157" i="3"/>
  <c r="AC694" i="3"/>
  <c r="AC1906" i="3"/>
  <c r="AD694" i="3"/>
  <c r="AD1368" i="3"/>
  <c r="AC1368" i="3"/>
  <c r="S695" i="3"/>
  <c r="S27" i="3"/>
  <c r="S1369" i="3"/>
  <c r="Q967" i="3"/>
  <c r="Y966" i="3"/>
  <c r="AA966" i="3"/>
  <c r="W966" i="3"/>
  <c r="V967" i="3" s="1"/>
  <c r="Z966" i="3"/>
  <c r="I207" i="3"/>
  <c r="H208" i="3"/>
  <c r="I474" i="3"/>
  <c r="H475" i="3"/>
  <c r="Y425" i="3"/>
  <c r="AA425" i="3"/>
  <c r="Z425" i="3"/>
  <c r="Q426" i="3"/>
  <c r="W425" i="3"/>
  <c r="V426" i="3" s="1"/>
  <c r="I1419" i="3"/>
  <c r="H1420" i="3"/>
  <c r="S1907" i="3"/>
  <c r="AC1772" i="3"/>
  <c r="AD1772" i="3"/>
  <c r="H1287" i="3"/>
  <c r="I1286" i="3"/>
  <c r="H343" i="3"/>
  <c r="I342" i="3"/>
  <c r="R1773" i="3"/>
  <c r="AB1773" i="3" s="1"/>
  <c r="S293" i="13"/>
  <c r="AC292" i="13"/>
  <c r="AD292" i="13"/>
  <c r="Q27" i="13"/>
  <c r="R27" i="13" s="1"/>
  <c r="S27" i="13" s="1"/>
  <c r="Z26" i="13"/>
  <c r="Y26" i="13"/>
  <c r="AA26" i="13"/>
  <c r="AE424" i="13"/>
  <c r="S425" i="13"/>
  <c r="T158" i="13"/>
  <c r="Y158" i="13" s="1"/>
  <c r="I341" i="13"/>
  <c r="O341" i="13" s="1"/>
  <c r="H342" i="13"/>
  <c r="H208" i="13"/>
  <c r="I207" i="13"/>
  <c r="O207" i="13" s="1"/>
  <c r="I76" i="13"/>
  <c r="O76" i="13" s="1"/>
  <c r="H77" i="13"/>
  <c r="I474" i="13"/>
  <c r="O474" i="13" s="1"/>
  <c r="H475" i="13"/>
  <c r="I1553" i="3"/>
  <c r="H1554" i="3"/>
  <c r="I878" i="6"/>
  <c r="H879" i="6"/>
  <c r="I1822" i="3"/>
  <c r="H1823" i="3"/>
  <c r="I207" i="11"/>
  <c r="H208" i="11"/>
  <c r="I1554" i="11"/>
  <c r="H1555" i="11"/>
  <c r="H477" i="9"/>
  <c r="I476" i="9"/>
  <c r="I746" i="6"/>
  <c r="H747" i="6"/>
  <c r="I747" i="11"/>
  <c r="H748" i="11"/>
  <c r="I1553" i="9"/>
  <c r="H1554" i="9"/>
  <c r="I1688" i="11"/>
  <c r="H1689" i="11"/>
  <c r="I611" i="3"/>
  <c r="H612" i="3"/>
  <c r="I1018" i="6"/>
  <c r="H1019" i="6"/>
  <c r="I610" i="9"/>
  <c r="H611" i="9"/>
  <c r="H1957" i="3"/>
  <c r="I1956" i="3"/>
  <c r="I1016" i="3"/>
  <c r="H1017" i="3"/>
  <c r="I77" i="3"/>
  <c r="H78" i="3"/>
  <c r="I881" i="9"/>
  <c r="H882" i="9"/>
  <c r="I744" i="9"/>
  <c r="H745" i="9"/>
  <c r="I76" i="11"/>
  <c r="H77" i="11"/>
  <c r="I1822" i="11"/>
  <c r="H1823" i="11"/>
  <c r="I880" i="3"/>
  <c r="H881" i="3"/>
  <c r="I343" i="6"/>
  <c r="H344" i="6"/>
  <c r="H1153" i="9"/>
  <c r="I1152" i="9"/>
  <c r="I1689" i="6"/>
  <c r="H1690" i="6"/>
  <c r="I1150" i="3"/>
  <c r="H1151" i="3"/>
  <c r="I77" i="9"/>
  <c r="H78" i="9"/>
  <c r="I745" i="3"/>
  <c r="H746" i="3"/>
  <c r="I474" i="11"/>
  <c r="H475" i="11"/>
  <c r="H1958" i="6"/>
  <c r="I1957" i="6"/>
  <c r="H208" i="6"/>
  <c r="I207" i="6"/>
  <c r="I1821" i="6"/>
  <c r="H1822" i="6"/>
  <c r="I1957" i="9"/>
  <c r="H1958" i="9"/>
  <c r="I1420" i="6"/>
  <c r="H1421" i="6"/>
  <c r="O1821" i="11" l="1"/>
  <c r="O1956" i="11"/>
  <c r="O1285" i="11"/>
  <c r="O1015" i="11"/>
  <c r="O1687" i="11"/>
  <c r="O1418" i="11"/>
  <c r="O609" i="11"/>
  <c r="O1552" i="11"/>
  <c r="O474" i="11"/>
  <c r="O76" i="11"/>
  <c r="O877" i="11"/>
  <c r="O744" i="11"/>
  <c r="O341" i="11"/>
  <c r="O207" i="11"/>
  <c r="O1150" i="11"/>
  <c r="O1688" i="9"/>
  <c r="O1957" i="9"/>
  <c r="O1822" i="9"/>
  <c r="O1151" i="9"/>
  <c r="O1286" i="9"/>
  <c r="O1419" i="9"/>
  <c r="O610" i="9"/>
  <c r="O1553" i="9"/>
  <c r="O1016" i="9"/>
  <c r="O745" i="9"/>
  <c r="O77" i="9"/>
  <c r="O878" i="9"/>
  <c r="O342" i="9"/>
  <c r="O208" i="9"/>
  <c r="O475" i="9"/>
  <c r="O1956" i="6"/>
  <c r="O1150" i="6"/>
  <c r="O1552" i="6"/>
  <c r="O1821" i="6"/>
  <c r="O1285" i="6"/>
  <c r="O744" i="6"/>
  <c r="O609" i="6"/>
  <c r="O1687" i="6"/>
  <c r="O1015" i="6"/>
  <c r="O207" i="6"/>
  <c r="O474" i="6"/>
  <c r="O76" i="6"/>
  <c r="O1418" i="6"/>
  <c r="O877" i="6"/>
  <c r="O341" i="6"/>
  <c r="O1822" i="3"/>
  <c r="O1419" i="3"/>
  <c r="O1286" i="3"/>
  <c r="O1151" i="3"/>
  <c r="O1016" i="3"/>
  <c r="O1957" i="3"/>
  <c r="O1688" i="3"/>
  <c r="O878" i="3"/>
  <c r="O745" i="3"/>
  <c r="O610" i="3"/>
  <c r="O342" i="3"/>
  <c r="O1553" i="3"/>
  <c r="O475" i="3"/>
  <c r="O208" i="3"/>
  <c r="O77" i="3"/>
  <c r="Z27" i="11"/>
  <c r="W27" i="11"/>
  <c r="V28" i="11" s="1"/>
  <c r="AA27" i="11"/>
  <c r="Y27" i="11"/>
  <c r="W1236" i="11"/>
  <c r="V1237" i="11" s="1"/>
  <c r="Y1236" i="11"/>
  <c r="AA1236" i="11"/>
  <c r="Z1236" i="11"/>
  <c r="S1237" i="11"/>
  <c r="Z291" i="11"/>
  <c r="Y291" i="11"/>
  <c r="Q292" i="11"/>
  <c r="R292" i="11" s="1"/>
  <c r="AB292" i="11" s="1"/>
  <c r="W291" i="11"/>
  <c r="V292" i="11" s="1"/>
  <c r="AE1637" i="11"/>
  <c r="W560" i="11"/>
  <c r="V561" i="11" s="1"/>
  <c r="Y560" i="11"/>
  <c r="AA560" i="11"/>
  <c r="Z560" i="11"/>
  <c r="AE695" i="11"/>
  <c r="AC425" i="11"/>
  <c r="AE425" i="11" s="1"/>
  <c r="S159" i="11"/>
  <c r="T827" i="11"/>
  <c r="Q828" i="11" s="1"/>
  <c r="R828" i="11" s="1"/>
  <c r="AB828" i="11" s="1"/>
  <c r="AE1772" i="11"/>
  <c r="AC1101" i="11"/>
  <c r="W696" i="11"/>
  <c r="V697" i="11" s="1"/>
  <c r="R426" i="11"/>
  <c r="S426" i="11" s="1"/>
  <c r="Q697" i="11"/>
  <c r="R697" i="11" s="1"/>
  <c r="AB697" i="11" s="1"/>
  <c r="S1773" i="11"/>
  <c r="AD1101" i="11"/>
  <c r="Y696" i="11"/>
  <c r="AD696" i="11" s="1"/>
  <c r="W1638" i="11"/>
  <c r="V1639" i="11" s="1"/>
  <c r="Z1638" i="11"/>
  <c r="Q1639" i="11"/>
  <c r="R1639" i="11" s="1"/>
  <c r="AB1639" i="11" s="1"/>
  <c r="AA1638" i="11"/>
  <c r="Y1638" i="11"/>
  <c r="R1102" i="11"/>
  <c r="AB1102" i="11" s="1"/>
  <c r="AE158" i="11"/>
  <c r="R561" i="11"/>
  <c r="AB561" i="11" s="1"/>
  <c r="AE966" i="11"/>
  <c r="AA696" i="11"/>
  <c r="AB967" i="11"/>
  <c r="T967" i="11"/>
  <c r="AA1368" i="11"/>
  <c r="H879" i="11"/>
  <c r="I878" i="11"/>
  <c r="Q1369" i="11"/>
  <c r="S28" i="11"/>
  <c r="W1368" i="11"/>
  <c r="V1369" i="11" s="1"/>
  <c r="Z1368" i="11"/>
  <c r="H1287" i="11"/>
  <c r="I1286" i="11"/>
  <c r="R1908" i="11"/>
  <c r="AB1908" i="11" s="1"/>
  <c r="H1420" i="11"/>
  <c r="I1419" i="11"/>
  <c r="AC1907" i="11"/>
  <c r="AD1907" i="11"/>
  <c r="I612" i="11"/>
  <c r="H613" i="11"/>
  <c r="I1958" i="11"/>
  <c r="H1959" i="11"/>
  <c r="H345" i="11"/>
  <c r="I344" i="11"/>
  <c r="I1151" i="11"/>
  <c r="H1152" i="11"/>
  <c r="I1016" i="11"/>
  <c r="H1017" i="11"/>
  <c r="AE1501" i="11"/>
  <c r="S1502" i="11"/>
  <c r="AE1503" i="9"/>
  <c r="AE1637" i="9"/>
  <c r="Z1771" i="9"/>
  <c r="W1771" i="9"/>
  <c r="V1772" i="9" s="1"/>
  <c r="Y1771" i="9"/>
  <c r="AA1771" i="9"/>
  <c r="Q1772" i="9"/>
  <c r="R1772" i="9" s="1"/>
  <c r="AB1772" i="9" s="1"/>
  <c r="H210" i="9"/>
  <c r="I209" i="9"/>
  <c r="AE26" i="9"/>
  <c r="T1638" i="9"/>
  <c r="Y1638" i="9" s="1"/>
  <c r="AD157" i="9"/>
  <c r="AC157" i="9"/>
  <c r="Z827" i="9"/>
  <c r="AD694" i="9"/>
  <c r="AA827" i="9"/>
  <c r="Y827" i="9"/>
  <c r="W827" i="9"/>
  <c r="V828" i="9" s="1"/>
  <c r="Q28" i="9"/>
  <c r="R28" i="9" s="1"/>
  <c r="AB28" i="9" s="1"/>
  <c r="AA27" i="9"/>
  <c r="Y27" i="9"/>
  <c r="Z27" i="9"/>
  <c r="W27" i="9"/>
  <c r="V28" i="9" s="1"/>
  <c r="R695" i="9"/>
  <c r="AB695" i="9" s="1"/>
  <c r="AC694" i="9"/>
  <c r="S158" i="9"/>
  <c r="Q294" i="9"/>
  <c r="R294" i="9" s="1"/>
  <c r="AB294" i="9" s="1"/>
  <c r="Y293" i="9"/>
  <c r="Q1907" i="9"/>
  <c r="Y1906" i="9"/>
  <c r="AA1906" i="9"/>
  <c r="W1906" i="9"/>
  <c r="V1907" i="9" s="1"/>
  <c r="Z1906" i="9"/>
  <c r="AA293" i="9"/>
  <c r="T1369" i="9"/>
  <c r="T966" i="9"/>
  <c r="Q967" i="9" s="1"/>
  <c r="R967" i="9" s="1"/>
  <c r="AB967" i="9" s="1"/>
  <c r="AE559" i="9"/>
  <c r="Z293" i="9"/>
  <c r="S426" i="9"/>
  <c r="H1017" i="9"/>
  <c r="I1016" i="9"/>
  <c r="Q1102" i="9"/>
  <c r="R1102" i="9" s="1"/>
  <c r="AB1102" i="9" s="1"/>
  <c r="AB560" i="9"/>
  <c r="T560" i="9"/>
  <c r="R1236" i="9"/>
  <c r="AB1236" i="9" s="1"/>
  <c r="AE425" i="9"/>
  <c r="AC1235" i="9"/>
  <c r="AD1235" i="9"/>
  <c r="AE1368" i="9"/>
  <c r="Z1101" i="9"/>
  <c r="Y1101" i="9"/>
  <c r="W1101" i="9"/>
  <c r="V1102" i="9" s="1"/>
  <c r="AA1101" i="9"/>
  <c r="I1286" i="9"/>
  <c r="H1287" i="9"/>
  <c r="H344" i="9"/>
  <c r="I343" i="9"/>
  <c r="H1690" i="9"/>
  <c r="I1689" i="9"/>
  <c r="R828" i="9"/>
  <c r="AB828" i="9" s="1"/>
  <c r="I1419" i="9"/>
  <c r="H1420" i="9"/>
  <c r="H1823" i="9"/>
  <c r="I1822" i="9"/>
  <c r="T1504" i="9"/>
  <c r="AB560" i="6"/>
  <c r="T560" i="6"/>
  <c r="AE559" i="6"/>
  <c r="Y157" i="6"/>
  <c r="W157" i="6"/>
  <c r="V158" i="6" s="1"/>
  <c r="Q158" i="6"/>
  <c r="R158" i="6" s="1"/>
  <c r="AB158" i="6" s="1"/>
  <c r="Z157" i="6"/>
  <c r="T967" i="6"/>
  <c r="Y967" i="6" s="1"/>
  <c r="S695" i="6"/>
  <c r="AC1233" i="6"/>
  <c r="AC694" i="6"/>
  <c r="AE966" i="6"/>
  <c r="T1907" i="6"/>
  <c r="AE1906" i="6"/>
  <c r="AD1638" i="6"/>
  <c r="H1287" i="6"/>
  <c r="I1286" i="6"/>
  <c r="H1554" i="6"/>
  <c r="I1553" i="6"/>
  <c r="AD1233" i="6"/>
  <c r="AC1638" i="6"/>
  <c r="AC1771" i="6"/>
  <c r="W1102" i="6"/>
  <c r="V1103" i="6" s="1"/>
  <c r="S1234" i="6"/>
  <c r="Q829" i="6"/>
  <c r="Z828" i="6"/>
  <c r="W828" i="6"/>
  <c r="V829" i="6" s="1"/>
  <c r="AA828" i="6"/>
  <c r="Y828" i="6"/>
  <c r="Y1102" i="6"/>
  <c r="AD1102" i="6" s="1"/>
  <c r="AD1771" i="6"/>
  <c r="AA1102" i="6"/>
  <c r="Q1103" i="6"/>
  <c r="R1103" i="6" s="1"/>
  <c r="Y1503" i="6"/>
  <c r="Z1503" i="6"/>
  <c r="W1503" i="6"/>
  <c r="V1504" i="6" s="1"/>
  <c r="AA1503" i="6"/>
  <c r="Q1504" i="6"/>
  <c r="H612" i="6"/>
  <c r="I611" i="6"/>
  <c r="I475" i="6"/>
  <c r="H476" i="6"/>
  <c r="I77" i="6"/>
  <c r="H78" i="6"/>
  <c r="T28" i="6"/>
  <c r="Q29" i="6" s="1"/>
  <c r="S1772" i="6"/>
  <c r="S1639" i="6"/>
  <c r="AC1367" i="6"/>
  <c r="AD1367" i="6"/>
  <c r="R1368" i="6"/>
  <c r="AB1368" i="6" s="1"/>
  <c r="R426" i="6"/>
  <c r="AB426" i="6" s="1"/>
  <c r="Q293" i="6"/>
  <c r="AA292" i="6"/>
  <c r="Z292" i="6"/>
  <c r="Y292" i="6"/>
  <c r="W292" i="6"/>
  <c r="V293" i="6" s="1"/>
  <c r="H1152" i="6"/>
  <c r="I1151" i="6"/>
  <c r="AC425" i="6"/>
  <c r="AD425" i="6"/>
  <c r="AD1502" i="3"/>
  <c r="AC1502" i="3"/>
  <c r="S1503" i="3"/>
  <c r="AC1101" i="3"/>
  <c r="S1102" i="3"/>
  <c r="AE559" i="3"/>
  <c r="T560" i="3"/>
  <c r="AE26" i="3"/>
  <c r="AE1236" i="3"/>
  <c r="AB1237" i="3"/>
  <c r="T1237" i="3"/>
  <c r="W827" i="3"/>
  <c r="V828" i="3" s="1"/>
  <c r="AA827" i="3"/>
  <c r="Q828" i="3"/>
  <c r="R828" i="3" s="1"/>
  <c r="AB828" i="3" s="1"/>
  <c r="Z827" i="3"/>
  <c r="AD827" i="3" s="1"/>
  <c r="AC291" i="3"/>
  <c r="R1638" i="3"/>
  <c r="S1638" i="3" s="1"/>
  <c r="AA1637" i="3"/>
  <c r="Y1637" i="3"/>
  <c r="Z1637" i="3"/>
  <c r="W1637" i="3"/>
  <c r="V1638" i="3" s="1"/>
  <c r="AE694" i="3"/>
  <c r="AE1906" i="3"/>
  <c r="I1689" i="3"/>
  <c r="H1690" i="3"/>
  <c r="AD291" i="3"/>
  <c r="AA157" i="3"/>
  <c r="Y157" i="3"/>
  <c r="W157" i="3"/>
  <c r="V158" i="3" s="1"/>
  <c r="Z157" i="3"/>
  <c r="Q158" i="3"/>
  <c r="T1907" i="3"/>
  <c r="AA1907" i="3" s="1"/>
  <c r="T27" i="3"/>
  <c r="Q28" i="3" s="1"/>
  <c r="R28" i="3" s="1"/>
  <c r="S28" i="3" s="1"/>
  <c r="AE1368" i="3"/>
  <c r="T695" i="3"/>
  <c r="W695" i="3" s="1"/>
  <c r="V696" i="3" s="1"/>
  <c r="T1369" i="3"/>
  <c r="R967" i="3"/>
  <c r="AB967" i="3" s="1"/>
  <c r="AC966" i="3"/>
  <c r="AD966" i="3"/>
  <c r="S1773" i="3"/>
  <c r="H209" i="3"/>
  <c r="I208" i="3"/>
  <c r="S292" i="3"/>
  <c r="H344" i="3"/>
  <c r="I343" i="3"/>
  <c r="I1420" i="3"/>
  <c r="H1421" i="3"/>
  <c r="R426" i="3"/>
  <c r="AB426" i="3" s="1"/>
  <c r="I475" i="3"/>
  <c r="H476" i="3"/>
  <c r="I1287" i="3"/>
  <c r="H1288" i="3"/>
  <c r="AE1772" i="3"/>
  <c r="AC425" i="3"/>
  <c r="AD425" i="3"/>
  <c r="AE292" i="13"/>
  <c r="T293" i="13"/>
  <c r="Z293" i="13" s="1"/>
  <c r="AD26" i="13"/>
  <c r="AC26" i="13"/>
  <c r="T425" i="13"/>
  <c r="AB27" i="13"/>
  <c r="T27" i="13"/>
  <c r="W158" i="13"/>
  <c r="V159" i="13" s="1"/>
  <c r="AA158" i="13"/>
  <c r="Q159" i="13"/>
  <c r="R159" i="13" s="1"/>
  <c r="AB159" i="13" s="1"/>
  <c r="Z158" i="13"/>
  <c r="AD158" i="13" s="1"/>
  <c r="I208" i="13"/>
  <c r="O208" i="13" s="1"/>
  <c r="H209" i="13"/>
  <c r="H343" i="13"/>
  <c r="I342" i="13"/>
  <c r="O342" i="13" s="1"/>
  <c r="I77" i="13"/>
  <c r="O77" i="13" s="1"/>
  <c r="H78" i="13"/>
  <c r="I475" i="13"/>
  <c r="O475" i="13" s="1"/>
  <c r="H476" i="13"/>
  <c r="I1822" i="6"/>
  <c r="H1823" i="6"/>
  <c r="I1823" i="11"/>
  <c r="H1824" i="11"/>
  <c r="I882" i="9"/>
  <c r="H883" i="9"/>
  <c r="I748" i="11"/>
  <c r="H749" i="11"/>
  <c r="I475" i="11"/>
  <c r="H476" i="11"/>
  <c r="H1690" i="11"/>
  <c r="I1689" i="11"/>
  <c r="I208" i="6"/>
  <c r="H209" i="6"/>
  <c r="I881" i="3"/>
  <c r="H882" i="3"/>
  <c r="I1017" i="3"/>
  <c r="H1018" i="3"/>
  <c r="H1556" i="11"/>
  <c r="I1555" i="11"/>
  <c r="H1824" i="3"/>
  <c r="I1823" i="3"/>
  <c r="I1690" i="6"/>
  <c r="H1691" i="6"/>
  <c r="I77" i="11"/>
  <c r="H78" i="11"/>
  <c r="I611" i="9"/>
  <c r="H612" i="9"/>
  <c r="I1019" i="6"/>
  <c r="H1020" i="6"/>
  <c r="I1554" i="9"/>
  <c r="H1555" i="9"/>
  <c r="H478" i="9"/>
  <c r="I477" i="9"/>
  <c r="I879" i="6"/>
  <c r="H880" i="6"/>
  <c r="I1958" i="9"/>
  <c r="H1959" i="9"/>
  <c r="I1958" i="6"/>
  <c r="H1959" i="6"/>
  <c r="I344" i="6"/>
  <c r="H345" i="6"/>
  <c r="H746" i="9"/>
  <c r="I745" i="9"/>
  <c r="I747" i="6"/>
  <c r="H748" i="6"/>
  <c r="I746" i="3"/>
  <c r="H747" i="3"/>
  <c r="I1153" i="9"/>
  <c r="H1154" i="9"/>
  <c r="I78" i="3"/>
  <c r="H79" i="3"/>
  <c r="I1421" i="6"/>
  <c r="H1422" i="6"/>
  <c r="H79" i="9"/>
  <c r="I78" i="9"/>
  <c r="H1152" i="3"/>
  <c r="I1151" i="3"/>
  <c r="H1958" i="3"/>
  <c r="I1957" i="3"/>
  <c r="I612" i="3"/>
  <c r="H613" i="3"/>
  <c r="H209" i="11"/>
  <c r="I208" i="11"/>
  <c r="I1554" i="3"/>
  <c r="H1555" i="3"/>
  <c r="O1957" i="11" l="1"/>
  <c r="O1822" i="11"/>
  <c r="O1688" i="11"/>
  <c r="O1553" i="11"/>
  <c r="O1419" i="11"/>
  <c r="O1286" i="11"/>
  <c r="O1151" i="11"/>
  <c r="O1016" i="11"/>
  <c r="O475" i="11"/>
  <c r="O77" i="11"/>
  <c r="O342" i="11"/>
  <c r="O208" i="11"/>
  <c r="O745" i="11"/>
  <c r="O878" i="11"/>
  <c r="O610" i="11"/>
  <c r="O1958" i="9"/>
  <c r="O1287" i="9"/>
  <c r="O1823" i="9"/>
  <c r="O1689" i="9"/>
  <c r="O746" i="9"/>
  <c r="O611" i="9"/>
  <c r="O209" i="9"/>
  <c r="O1420" i="9"/>
  <c r="O343" i="9"/>
  <c r="O78" i="9"/>
  <c r="O879" i="9"/>
  <c r="O1017" i="9"/>
  <c r="O476" i="9"/>
  <c r="O1554" i="9"/>
  <c r="O1152" i="9"/>
  <c r="O1957" i="6"/>
  <c r="O1822" i="6"/>
  <c r="O1688" i="6"/>
  <c r="O1151" i="6"/>
  <c r="O1553" i="6"/>
  <c r="O1419" i="6"/>
  <c r="O1016" i="6"/>
  <c r="O475" i="6"/>
  <c r="O342" i="6"/>
  <c r="O208" i="6"/>
  <c r="O77" i="6"/>
  <c r="O745" i="6"/>
  <c r="O610" i="6"/>
  <c r="O878" i="6"/>
  <c r="O1286" i="6"/>
  <c r="O1823" i="3"/>
  <c r="O1420" i="3"/>
  <c r="O1958" i="3"/>
  <c r="O1017" i="3"/>
  <c r="O1554" i="3"/>
  <c r="O1689" i="3"/>
  <c r="O1287" i="3"/>
  <c r="O343" i="3"/>
  <c r="O1152" i="3"/>
  <c r="O611" i="3"/>
  <c r="O476" i="3"/>
  <c r="O746" i="3"/>
  <c r="O879" i="3"/>
  <c r="O209" i="3"/>
  <c r="O78" i="3"/>
  <c r="AD27" i="11"/>
  <c r="AC27" i="11"/>
  <c r="AD1236" i="11"/>
  <c r="AC1236" i="11"/>
  <c r="T1237" i="11"/>
  <c r="W1237" i="11" s="1"/>
  <c r="V1238" i="11" s="1"/>
  <c r="AD291" i="11"/>
  <c r="AC291" i="11"/>
  <c r="S292" i="11"/>
  <c r="AC560" i="11"/>
  <c r="AD560" i="11"/>
  <c r="Y827" i="11"/>
  <c r="AA827" i="11"/>
  <c r="Z827" i="11"/>
  <c r="W827" i="11"/>
  <c r="V828" i="11" s="1"/>
  <c r="S1102" i="11"/>
  <c r="T159" i="11"/>
  <c r="AC696" i="11"/>
  <c r="S828" i="11"/>
  <c r="T1773" i="11"/>
  <c r="Q1774" i="11" s="1"/>
  <c r="AB426" i="11"/>
  <c r="T426" i="11"/>
  <c r="AE1101" i="11"/>
  <c r="S1908" i="11"/>
  <c r="S1639" i="11"/>
  <c r="AC1638" i="11"/>
  <c r="AD1638" i="11"/>
  <c r="S561" i="11"/>
  <c r="Y967" i="11"/>
  <c r="Z967" i="11"/>
  <c r="AA967" i="11"/>
  <c r="W967" i="11"/>
  <c r="V968" i="11" s="1"/>
  <c r="Q968" i="11"/>
  <c r="R968" i="11" s="1"/>
  <c r="AB968" i="11" s="1"/>
  <c r="T28" i="11"/>
  <c r="Y28" i="11" s="1"/>
  <c r="AC1368" i="11"/>
  <c r="R1369" i="11"/>
  <c r="AB1369" i="11" s="1"/>
  <c r="T1502" i="11"/>
  <c r="I879" i="11"/>
  <c r="H880" i="11"/>
  <c r="AD1368" i="11"/>
  <c r="H1288" i="11"/>
  <c r="I1287" i="11"/>
  <c r="H1421" i="11"/>
  <c r="I1420" i="11"/>
  <c r="I613" i="11"/>
  <c r="H614" i="11"/>
  <c r="AE1907" i="11"/>
  <c r="H1153" i="11"/>
  <c r="I1152" i="11"/>
  <c r="I1017" i="11"/>
  <c r="H1018" i="11"/>
  <c r="S697" i="11"/>
  <c r="I345" i="11"/>
  <c r="H346" i="11"/>
  <c r="H1960" i="11"/>
  <c r="I1959" i="11"/>
  <c r="AD1771" i="9"/>
  <c r="AC1771" i="9"/>
  <c r="S1772" i="9"/>
  <c r="I210" i="9"/>
  <c r="H211" i="9"/>
  <c r="AA1638" i="9"/>
  <c r="W1638" i="9"/>
  <c r="V1639" i="9" s="1"/>
  <c r="Q1639" i="9"/>
  <c r="R1639" i="9" s="1"/>
  <c r="AB1639" i="9" s="1"/>
  <c r="Z1638" i="9"/>
  <c r="AD1638" i="9" s="1"/>
  <c r="AE157" i="9"/>
  <c r="AC827" i="9"/>
  <c r="AD827" i="9"/>
  <c r="S695" i="9"/>
  <c r="S28" i="9"/>
  <c r="AC27" i="9"/>
  <c r="AD27" i="9"/>
  <c r="AD1101" i="9"/>
  <c r="AE694" i="9"/>
  <c r="Y1369" i="9"/>
  <c r="T158" i="9"/>
  <c r="Q1370" i="9"/>
  <c r="R1370" i="9" s="1"/>
  <c r="AB1370" i="9" s="1"/>
  <c r="W1369" i="9"/>
  <c r="V1370" i="9" s="1"/>
  <c r="Z1369" i="9"/>
  <c r="AA1369" i="9"/>
  <c r="AC293" i="9"/>
  <c r="AD293" i="9"/>
  <c r="AC1906" i="9"/>
  <c r="AD1906" i="9"/>
  <c r="Z966" i="9"/>
  <c r="R1907" i="9"/>
  <c r="AB1907" i="9" s="1"/>
  <c r="S967" i="9"/>
  <c r="T426" i="9"/>
  <c r="Q427" i="9" s="1"/>
  <c r="W966" i="9"/>
  <c r="V967" i="9" s="1"/>
  <c r="AA966" i="9"/>
  <c r="Y966" i="9"/>
  <c r="S1236" i="9"/>
  <c r="AA560" i="9"/>
  <c r="Q561" i="9"/>
  <c r="R561" i="9" s="1"/>
  <c r="AB561" i="9" s="1"/>
  <c r="W560" i="9"/>
  <c r="V561" i="9" s="1"/>
  <c r="Y560" i="9"/>
  <c r="Z560" i="9"/>
  <c r="S1102" i="9"/>
  <c r="AC1101" i="9"/>
  <c r="I1017" i="9"/>
  <c r="H1018" i="9"/>
  <c r="AE1235" i="9"/>
  <c r="I1287" i="9"/>
  <c r="H1288" i="9"/>
  <c r="I344" i="9"/>
  <c r="H345" i="9"/>
  <c r="I1690" i="9"/>
  <c r="H1691" i="9"/>
  <c r="S294" i="9"/>
  <c r="I1823" i="9"/>
  <c r="H1824" i="9"/>
  <c r="S828" i="9"/>
  <c r="AA1504" i="9"/>
  <c r="Q1505" i="9"/>
  <c r="Y1504" i="9"/>
  <c r="Z1504" i="9"/>
  <c r="W1504" i="9"/>
  <c r="V1505" i="9" s="1"/>
  <c r="I1420" i="9"/>
  <c r="H1421" i="9"/>
  <c r="W560" i="6"/>
  <c r="V561" i="6" s="1"/>
  <c r="AA560" i="6"/>
  <c r="Y560" i="6"/>
  <c r="Z560" i="6"/>
  <c r="Q561" i="6"/>
  <c r="AC157" i="6"/>
  <c r="AD157" i="6"/>
  <c r="Z967" i="6"/>
  <c r="AD967" i="6" s="1"/>
  <c r="S158" i="6"/>
  <c r="W967" i="6"/>
  <c r="V968" i="6" s="1"/>
  <c r="AA967" i="6"/>
  <c r="Q968" i="6"/>
  <c r="R968" i="6" s="1"/>
  <c r="AB968" i="6" s="1"/>
  <c r="T695" i="6"/>
  <c r="Y695" i="6" s="1"/>
  <c r="Z1907" i="6"/>
  <c r="Y1907" i="6"/>
  <c r="AE694" i="6"/>
  <c r="W1907" i="6"/>
  <c r="V1908" i="6" s="1"/>
  <c r="AE1638" i="6"/>
  <c r="AA1907" i="6"/>
  <c r="Q1908" i="6"/>
  <c r="R1908" i="6" s="1"/>
  <c r="AB1908" i="6" s="1"/>
  <c r="AE1233" i="6"/>
  <c r="I1287" i="6"/>
  <c r="H1288" i="6"/>
  <c r="AE1771" i="6"/>
  <c r="I1554" i="6"/>
  <c r="H1555" i="6"/>
  <c r="T1234" i="6"/>
  <c r="Z1234" i="6" s="1"/>
  <c r="AC1102" i="6"/>
  <c r="AE1102" i="6" s="1"/>
  <c r="AC828" i="6"/>
  <c r="AD828" i="6"/>
  <c r="R829" i="6"/>
  <c r="AB829" i="6" s="1"/>
  <c r="T1639" i="6"/>
  <c r="Y1639" i="6" s="1"/>
  <c r="AD1503" i="6"/>
  <c r="AC1503" i="6"/>
  <c r="R1504" i="6"/>
  <c r="AB1504" i="6" s="1"/>
  <c r="Z28" i="6"/>
  <c r="W28" i="6"/>
  <c r="V29" i="6" s="1"/>
  <c r="I476" i="6"/>
  <c r="H477" i="6"/>
  <c r="I612" i="6"/>
  <c r="H613" i="6"/>
  <c r="AB1103" i="6"/>
  <c r="AA28" i="6"/>
  <c r="T1772" i="6"/>
  <c r="Y1772" i="6" s="1"/>
  <c r="H79" i="6"/>
  <c r="I78" i="6"/>
  <c r="S1103" i="6"/>
  <c r="S1368" i="6"/>
  <c r="Y28" i="6"/>
  <c r="AE1367" i="6"/>
  <c r="R29" i="6"/>
  <c r="S29" i="6" s="1"/>
  <c r="AE425" i="6"/>
  <c r="I1152" i="6"/>
  <c r="H1153" i="6"/>
  <c r="AC292" i="6"/>
  <c r="AD292" i="6"/>
  <c r="R293" i="6"/>
  <c r="AB293" i="6" s="1"/>
  <c r="S426" i="6"/>
  <c r="AE1502" i="3"/>
  <c r="T1503" i="3"/>
  <c r="Y1503" i="3" s="1"/>
  <c r="AE1101" i="3"/>
  <c r="T1102" i="3"/>
  <c r="W560" i="3"/>
  <c r="V561" i="3" s="1"/>
  <c r="AA560" i="3"/>
  <c r="Q561" i="3"/>
  <c r="R561" i="3" s="1"/>
  <c r="AB561" i="3" s="1"/>
  <c r="Y560" i="3"/>
  <c r="Z560" i="3"/>
  <c r="Y1237" i="3"/>
  <c r="Z1237" i="3"/>
  <c r="Q1238" i="3"/>
  <c r="AA1237" i="3"/>
  <c r="W1237" i="3"/>
  <c r="V1238" i="3" s="1"/>
  <c r="AC827" i="3"/>
  <c r="AE827" i="3" s="1"/>
  <c r="AB1638" i="3"/>
  <c r="T1638" i="3"/>
  <c r="Y1638" i="3" s="1"/>
  <c r="AC1637" i="3"/>
  <c r="AD1637" i="3"/>
  <c r="AE291" i="3"/>
  <c r="S967" i="3"/>
  <c r="I1690" i="3"/>
  <c r="H1691" i="3"/>
  <c r="W1907" i="3"/>
  <c r="V1908" i="3" s="1"/>
  <c r="Z1907" i="3"/>
  <c r="Y1907" i="3"/>
  <c r="R158" i="3"/>
  <c r="AB158" i="3" s="1"/>
  <c r="AC157" i="3"/>
  <c r="AD157" i="3"/>
  <c r="AA695" i="3"/>
  <c r="Q1908" i="3"/>
  <c r="R1908" i="3" s="1"/>
  <c r="AB1908" i="3" s="1"/>
  <c r="Z27" i="3"/>
  <c r="AA27" i="3"/>
  <c r="Y27" i="3"/>
  <c r="S828" i="3"/>
  <c r="Q696" i="3"/>
  <c r="R696" i="3" s="1"/>
  <c r="AB696" i="3" s="1"/>
  <c r="W27" i="3"/>
  <c r="V28" i="3" s="1"/>
  <c r="Z695" i="3"/>
  <c r="Y695" i="3"/>
  <c r="AB28" i="3"/>
  <c r="T28" i="3"/>
  <c r="Q29" i="3" s="1"/>
  <c r="Q1370" i="3"/>
  <c r="Y1369" i="3"/>
  <c r="AA1369" i="3"/>
  <c r="Z1369" i="3"/>
  <c r="W1369" i="3"/>
  <c r="V1370" i="3" s="1"/>
  <c r="T292" i="3"/>
  <c r="Q293" i="3" s="1"/>
  <c r="AE966" i="3"/>
  <c r="AE425" i="3"/>
  <c r="T1773" i="3"/>
  <c r="S426" i="3"/>
  <c r="H210" i="3"/>
  <c r="I209" i="3"/>
  <c r="I1421" i="3"/>
  <c r="H1422" i="3"/>
  <c r="H1289" i="3"/>
  <c r="I1288" i="3"/>
  <c r="H477" i="3"/>
  <c r="I476" i="3"/>
  <c r="H345" i="3"/>
  <c r="I344" i="3"/>
  <c r="Q294" i="13"/>
  <c r="W293" i="13"/>
  <c r="V294" i="13" s="1"/>
  <c r="Y293" i="13"/>
  <c r="AA293" i="13"/>
  <c r="AE26" i="13"/>
  <c r="Q28" i="13"/>
  <c r="W27" i="13"/>
  <c r="V28" i="13" s="1"/>
  <c r="AA27" i="13"/>
  <c r="Y27" i="13"/>
  <c r="Z27" i="13"/>
  <c r="W425" i="13"/>
  <c r="V426" i="13" s="1"/>
  <c r="AA425" i="13"/>
  <c r="Y425" i="13"/>
  <c r="Z425" i="13"/>
  <c r="Q426" i="13"/>
  <c r="S159" i="13"/>
  <c r="AC158" i="13"/>
  <c r="AE158" i="13" s="1"/>
  <c r="I78" i="13"/>
  <c r="O78" i="13" s="1"/>
  <c r="H79" i="13"/>
  <c r="I343" i="13"/>
  <c r="O343" i="13" s="1"/>
  <c r="H344" i="13"/>
  <c r="H210" i="13"/>
  <c r="I209" i="13"/>
  <c r="O209" i="13" s="1"/>
  <c r="H477" i="13"/>
  <c r="I476" i="13"/>
  <c r="O476" i="13" s="1"/>
  <c r="I79" i="9"/>
  <c r="H80" i="9"/>
  <c r="I79" i="3"/>
  <c r="H80" i="3"/>
  <c r="I345" i="6"/>
  <c r="H346" i="6"/>
  <c r="I1690" i="11"/>
  <c r="H1691" i="11"/>
  <c r="I476" i="11"/>
  <c r="H477" i="11"/>
  <c r="I749" i="11"/>
  <c r="H750" i="11"/>
  <c r="I209" i="11"/>
  <c r="H210" i="11"/>
  <c r="I1555" i="9"/>
  <c r="H1556" i="9"/>
  <c r="I1823" i="6"/>
  <c r="H1824" i="6"/>
  <c r="I1959" i="9"/>
  <c r="H1960" i="9"/>
  <c r="H1557" i="11"/>
  <c r="I1556" i="11"/>
  <c r="I1020" i="6"/>
  <c r="H1021" i="6"/>
  <c r="I1691" i="6"/>
  <c r="H1692" i="6"/>
  <c r="I1824" i="11"/>
  <c r="H1825" i="11"/>
  <c r="H1155" i="9"/>
  <c r="I1154" i="9"/>
  <c r="I613" i="3"/>
  <c r="H614" i="3"/>
  <c r="I478" i="9"/>
  <c r="H479" i="9"/>
  <c r="I748" i="6"/>
  <c r="H749" i="6"/>
  <c r="H747" i="9"/>
  <c r="I746" i="9"/>
  <c r="I1824" i="3"/>
  <c r="H1825" i="3"/>
  <c r="I612" i="9"/>
  <c r="H613" i="9"/>
  <c r="H79" i="11"/>
  <c r="I78" i="11"/>
  <c r="I882" i="3"/>
  <c r="H883" i="3"/>
  <c r="I883" i="9"/>
  <c r="H884" i="9"/>
  <c r="I1958" i="3"/>
  <c r="H1959" i="3"/>
  <c r="I1422" i="6"/>
  <c r="H1423" i="6"/>
  <c r="I747" i="3"/>
  <c r="H748" i="3"/>
  <c r="I1555" i="3"/>
  <c r="H1556" i="3"/>
  <c r="H1153" i="3"/>
  <c r="I1152" i="3"/>
  <c r="I880" i="6"/>
  <c r="H881" i="6"/>
  <c r="H1960" i="6"/>
  <c r="I1959" i="6"/>
  <c r="I1018" i="3"/>
  <c r="H1019" i="3"/>
  <c r="I209" i="6"/>
  <c r="H210" i="6"/>
  <c r="O1152" i="11" l="1"/>
  <c r="O1689" i="11"/>
  <c r="O1958" i="11"/>
  <c r="O1287" i="11"/>
  <c r="O209" i="11"/>
  <c r="O343" i="11"/>
  <c r="O78" i="11"/>
  <c r="O476" i="11"/>
  <c r="O1823" i="11"/>
  <c r="O1554" i="11"/>
  <c r="O746" i="11"/>
  <c r="O1017" i="11"/>
  <c r="O611" i="11"/>
  <c r="O1420" i="11"/>
  <c r="O879" i="11"/>
  <c r="O1959" i="9"/>
  <c r="O1288" i="9"/>
  <c r="O1555" i="9"/>
  <c r="O1421" i="9"/>
  <c r="O1153" i="9"/>
  <c r="O1018" i="9"/>
  <c r="O1824" i="9"/>
  <c r="O747" i="9"/>
  <c r="O1690" i="9"/>
  <c r="O344" i="9"/>
  <c r="O210" i="9"/>
  <c r="O79" i="9"/>
  <c r="O612" i="9"/>
  <c r="O477" i="9"/>
  <c r="O880" i="9"/>
  <c r="O1958" i="6"/>
  <c r="O1554" i="6"/>
  <c r="O1689" i="6"/>
  <c r="O1420" i="6"/>
  <c r="O1017" i="6"/>
  <c r="O879" i="6"/>
  <c r="O746" i="6"/>
  <c r="O1152" i="6"/>
  <c r="O476" i="6"/>
  <c r="O343" i="6"/>
  <c r="O209" i="6"/>
  <c r="O78" i="6"/>
  <c r="O1287" i="6"/>
  <c r="O611" i="6"/>
  <c r="O1823" i="6"/>
  <c r="O1421" i="3"/>
  <c r="O1288" i="3"/>
  <c r="O1153" i="3"/>
  <c r="O1018" i="3"/>
  <c r="O1555" i="3"/>
  <c r="O1959" i="3"/>
  <c r="O1824" i="3"/>
  <c r="O1690" i="3"/>
  <c r="O880" i="3"/>
  <c r="O747" i="3"/>
  <c r="O344" i="3"/>
  <c r="O612" i="3"/>
  <c r="O477" i="3"/>
  <c r="O210" i="3"/>
  <c r="O79" i="3"/>
  <c r="AE27" i="11"/>
  <c r="AE1236" i="11"/>
  <c r="Y1237" i="11"/>
  <c r="Q1238" i="11"/>
  <c r="R1238" i="11" s="1"/>
  <c r="AB1238" i="11" s="1"/>
  <c r="AA1237" i="11"/>
  <c r="Z1237" i="11"/>
  <c r="AE291" i="11"/>
  <c r="T292" i="11"/>
  <c r="Z292" i="11" s="1"/>
  <c r="AE560" i="11"/>
  <c r="AD827" i="11"/>
  <c r="AC827" i="11"/>
  <c r="T1102" i="11"/>
  <c r="W1102" i="11" s="1"/>
  <c r="V1103" i="11" s="1"/>
  <c r="AE696" i="11"/>
  <c r="W1773" i="11"/>
  <c r="V1774" i="11" s="1"/>
  <c r="Q160" i="11"/>
  <c r="R160" i="11" s="1"/>
  <c r="AB160" i="11" s="1"/>
  <c r="AA159" i="11"/>
  <c r="W159" i="11"/>
  <c r="V160" i="11" s="1"/>
  <c r="Z159" i="11"/>
  <c r="Y159" i="11"/>
  <c r="Z1773" i="11"/>
  <c r="S968" i="11"/>
  <c r="T828" i="11"/>
  <c r="Z828" i="11" s="1"/>
  <c r="AA1773" i="11"/>
  <c r="Y1773" i="11"/>
  <c r="AA426" i="11"/>
  <c r="Q427" i="11"/>
  <c r="W426" i="11"/>
  <c r="V427" i="11" s="1"/>
  <c r="Y426" i="11"/>
  <c r="Z426" i="11"/>
  <c r="T1908" i="11"/>
  <c r="AA1908" i="11" s="1"/>
  <c r="T561" i="11"/>
  <c r="AA561" i="11" s="1"/>
  <c r="T1639" i="11"/>
  <c r="W1639" i="11" s="1"/>
  <c r="V1640" i="11" s="1"/>
  <c r="AA28" i="11"/>
  <c r="AE1368" i="11"/>
  <c r="AE1638" i="11"/>
  <c r="Z1502" i="11"/>
  <c r="Q1503" i="11"/>
  <c r="R1503" i="11" s="1"/>
  <c r="AB1503" i="11" s="1"/>
  <c r="AC967" i="11"/>
  <c r="AD967" i="11"/>
  <c r="W1502" i="11"/>
  <c r="V1503" i="11" s="1"/>
  <c r="R1774" i="11"/>
  <c r="AB1774" i="11" s="1"/>
  <c r="Q29" i="11"/>
  <c r="R29" i="11" s="1"/>
  <c r="AB29" i="11" s="1"/>
  <c r="Z28" i="11"/>
  <c r="AD28" i="11" s="1"/>
  <c r="W28" i="11"/>
  <c r="V29" i="11" s="1"/>
  <c r="AA1502" i="11"/>
  <c r="Y1502" i="11"/>
  <c r="I880" i="11"/>
  <c r="H881" i="11"/>
  <c r="S1369" i="11"/>
  <c r="I1421" i="11"/>
  <c r="H1422" i="11"/>
  <c r="H615" i="11"/>
  <c r="I614" i="11"/>
  <c r="I1288" i="11"/>
  <c r="H1289" i="11"/>
  <c r="T697" i="11"/>
  <c r="I1018" i="11"/>
  <c r="H1019" i="11"/>
  <c r="H347" i="11"/>
  <c r="I346" i="11"/>
  <c r="I1960" i="11"/>
  <c r="H1961" i="11"/>
  <c r="I1153" i="11"/>
  <c r="H1154" i="11"/>
  <c r="AE1771" i="9"/>
  <c r="T1772" i="9"/>
  <c r="H212" i="9"/>
  <c r="I211" i="9"/>
  <c r="AC1638" i="9"/>
  <c r="T28" i="9"/>
  <c r="Q29" i="9" s="1"/>
  <c r="R29" i="9" s="1"/>
  <c r="AB29" i="9" s="1"/>
  <c r="AE827" i="9"/>
  <c r="T695" i="9"/>
  <c r="Y695" i="9" s="1"/>
  <c r="AE1101" i="9"/>
  <c r="AD1369" i="9"/>
  <c r="Q159" i="9"/>
  <c r="R159" i="9" s="1"/>
  <c r="S159" i="9" s="1"/>
  <c r="W158" i="9"/>
  <c r="V159" i="9" s="1"/>
  <c r="Z426" i="9"/>
  <c r="Z158" i="9"/>
  <c r="AE27" i="9"/>
  <c r="AE293" i="9"/>
  <c r="Y158" i="9"/>
  <c r="AA158" i="9"/>
  <c r="AC1369" i="9"/>
  <c r="S1907" i="9"/>
  <c r="S561" i="9"/>
  <c r="AD966" i="9"/>
  <c r="AA426" i="9"/>
  <c r="AE1906" i="9"/>
  <c r="W426" i="9"/>
  <c r="V427" i="9" s="1"/>
  <c r="AC966" i="9"/>
  <c r="Y426" i="9"/>
  <c r="T1236" i="9"/>
  <c r="AA1236" i="9" s="1"/>
  <c r="S1370" i="9"/>
  <c r="T967" i="9"/>
  <c r="I1018" i="9"/>
  <c r="H1019" i="9"/>
  <c r="AC560" i="9"/>
  <c r="AD560" i="9"/>
  <c r="T1102" i="9"/>
  <c r="Z1102" i="9" s="1"/>
  <c r="T828" i="9"/>
  <c r="R427" i="9"/>
  <c r="AB427" i="9" s="1"/>
  <c r="I1288" i="9"/>
  <c r="H1289" i="9"/>
  <c r="I345" i="9"/>
  <c r="H346" i="9"/>
  <c r="I1421" i="9"/>
  <c r="H1422" i="9"/>
  <c r="S1639" i="9"/>
  <c r="AC1504" i="9"/>
  <c r="AD1504" i="9"/>
  <c r="T294" i="9"/>
  <c r="H1825" i="9"/>
  <c r="I1824" i="9"/>
  <c r="R1505" i="9"/>
  <c r="AB1505" i="9" s="1"/>
  <c r="I1691" i="9"/>
  <c r="H1692" i="9"/>
  <c r="R561" i="6"/>
  <c r="AB561" i="6" s="1"/>
  <c r="AC560" i="6"/>
  <c r="AD560" i="6"/>
  <c r="AE157" i="6"/>
  <c r="T158" i="6"/>
  <c r="AC967" i="6"/>
  <c r="AE967" i="6" s="1"/>
  <c r="S968" i="6"/>
  <c r="W695" i="6"/>
  <c r="V696" i="6" s="1"/>
  <c r="Z695" i="6"/>
  <c r="AD695" i="6" s="1"/>
  <c r="Q696" i="6"/>
  <c r="R696" i="6" s="1"/>
  <c r="S696" i="6" s="1"/>
  <c r="AA695" i="6"/>
  <c r="AD1907" i="6"/>
  <c r="AC1907" i="6"/>
  <c r="S1908" i="6"/>
  <c r="W1234" i="6"/>
  <c r="V1235" i="6" s="1"/>
  <c r="Y1234" i="6"/>
  <c r="AD1234" i="6" s="1"/>
  <c r="Q1235" i="6"/>
  <c r="R1235" i="6" s="1"/>
  <c r="AB1235" i="6" s="1"/>
  <c r="H1289" i="6"/>
  <c r="I1288" i="6"/>
  <c r="AA1234" i="6"/>
  <c r="H1556" i="6"/>
  <c r="I1555" i="6"/>
  <c r="S829" i="6"/>
  <c r="S1504" i="6"/>
  <c r="AA1639" i="6"/>
  <c r="Q1640" i="6"/>
  <c r="R1640" i="6" s="1"/>
  <c r="AB1640" i="6" s="1"/>
  <c r="Z1639" i="6"/>
  <c r="AD1639" i="6" s="1"/>
  <c r="W1639" i="6"/>
  <c r="V1640" i="6" s="1"/>
  <c r="AE828" i="6"/>
  <c r="W1772" i="6"/>
  <c r="V1773" i="6" s="1"/>
  <c r="AA1772" i="6"/>
  <c r="AE1503" i="6"/>
  <c r="S293" i="6"/>
  <c r="I477" i="6"/>
  <c r="H478" i="6"/>
  <c r="Z1772" i="6"/>
  <c r="AD1772" i="6" s="1"/>
  <c r="H614" i="6"/>
  <c r="I613" i="6"/>
  <c r="Q1773" i="6"/>
  <c r="R1773" i="6" s="1"/>
  <c r="AB1773" i="6" s="1"/>
  <c r="AC28" i="6"/>
  <c r="H80" i="6"/>
  <c r="I79" i="6"/>
  <c r="AD28" i="6"/>
  <c r="T1368" i="6"/>
  <c r="Y1368" i="6" s="1"/>
  <c r="T1103" i="6"/>
  <c r="AB29" i="6"/>
  <c r="T29" i="6"/>
  <c r="I1153" i="6"/>
  <c r="H1154" i="6"/>
  <c r="T426" i="6"/>
  <c r="AE292" i="6"/>
  <c r="AA1503" i="3"/>
  <c r="Z1503" i="3"/>
  <c r="Q1504" i="3"/>
  <c r="R1504" i="3" s="1"/>
  <c r="AB1504" i="3" s="1"/>
  <c r="W1503" i="3"/>
  <c r="V1504" i="3" s="1"/>
  <c r="W1102" i="3"/>
  <c r="V1103" i="3" s="1"/>
  <c r="S561" i="3"/>
  <c r="AD560" i="3"/>
  <c r="Y1102" i="3"/>
  <c r="Z1102" i="3"/>
  <c r="AA1102" i="3"/>
  <c r="Q1103" i="3"/>
  <c r="R1103" i="3" s="1"/>
  <c r="S1103" i="3" s="1"/>
  <c r="AC560" i="3"/>
  <c r="AC1237" i="3"/>
  <c r="R1238" i="3"/>
  <c r="AD1237" i="3"/>
  <c r="AA1638" i="3"/>
  <c r="Z1638" i="3"/>
  <c r="AD1638" i="3" s="1"/>
  <c r="Q1639" i="3"/>
  <c r="R1639" i="3" s="1"/>
  <c r="S1639" i="3" s="1"/>
  <c r="T967" i="3"/>
  <c r="AE1637" i="3"/>
  <c r="AD27" i="3"/>
  <c r="W1638" i="3"/>
  <c r="V1639" i="3" s="1"/>
  <c r="AC1907" i="3"/>
  <c r="AD1907" i="3"/>
  <c r="H1692" i="3"/>
  <c r="I1691" i="3"/>
  <c r="AE157" i="3"/>
  <c r="AC27" i="3"/>
  <c r="S158" i="3"/>
  <c r="AA292" i="3"/>
  <c r="S696" i="3"/>
  <c r="Z292" i="3"/>
  <c r="W28" i="3"/>
  <c r="V29" i="3" s="1"/>
  <c r="T828" i="3"/>
  <c r="AA28" i="3"/>
  <c r="AC695" i="3"/>
  <c r="AD695" i="3"/>
  <c r="R29" i="3"/>
  <c r="AB29" i="3" s="1"/>
  <c r="Y28" i="3"/>
  <c r="Y292" i="3"/>
  <c r="Z28" i="3"/>
  <c r="AD1369" i="3"/>
  <c r="AC1369" i="3"/>
  <c r="W292" i="3"/>
  <c r="V293" i="3" s="1"/>
  <c r="R1370" i="3"/>
  <c r="T426" i="3"/>
  <c r="Y426" i="3" s="1"/>
  <c r="Y1773" i="3"/>
  <c r="Z1773" i="3"/>
  <c r="Q1774" i="3"/>
  <c r="W1773" i="3"/>
  <c r="V1774" i="3" s="1"/>
  <c r="AA1773" i="3"/>
  <c r="R293" i="3"/>
  <c r="AB293" i="3" s="1"/>
  <c r="I210" i="3"/>
  <c r="H211" i="3"/>
  <c r="I345" i="3"/>
  <c r="H346" i="3"/>
  <c r="I1289" i="3"/>
  <c r="H1290" i="3"/>
  <c r="I477" i="3"/>
  <c r="H478" i="3"/>
  <c r="I1422" i="3"/>
  <c r="H1423" i="3"/>
  <c r="S1908" i="3"/>
  <c r="AC293" i="13"/>
  <c r="R294" i="13"/>
  <c r="S294" i="13" s="1"/>
  <c r="AD293" i="13"/>
  <c r="AC27" i="13"/>
  <c r="AD27" i="13"/>
  <c r="R426" i="13"/>
  <c r="S426" i="13" s="1"/>
  <c r="AC425" i="13"/>
  <c r="AD425" i="13"/>
  <c r="R28" i="13"/>
  <c r="S28" i="13" s="1"/>
  <c r="T159" i="13"/>
  <c r="Y159" i="13" s="1"/>
  <c r="H80" i="13"/>
  <c r="I79" i="13"/>
  <c r="O79" i="13" s="1"/>
  <c r="I210" i="13"/>
  <c r="O210" i="13" s="1"/>
  <c r="H211" i="13"/>
  <c r="I344" i="13"/>
  <c r="O344" i="13" s="1"/>
  <c r="H345" i="13"/>
  <c r="H478" i="13"/>
  <c r="I477" i="13"/>
  <c r="O477" i="13" s="1"/>
  <c r="I1692" i="6"/>
  <c r="H1693" i="6"/>
  <c r="H1558" i="11"/>
  <c r="I1557" i="11"/>
  <c r="H748" i="9"/>
  <c r="I747" i="9"/>
  <c r="I1155" i="9"/>
  <c r="H1156" i="9"/>
  <c r="I1959" i="3"/>
  <c r="H1960" i="3"/>
  <c r="I881" i="6"/>
  <c r="H882" i="6"/>
  <c r="I1556" i="3"/>
  <c r="H1557" i="3"/>
  <c r="I749" i="6"/>
  <c r="H750" i="6"/>
  <c r="I1825" i="11"/>
  <c r="H1826" i="11"/>
  <c r="I210" i="11"/>
  <c r="H211" i="11"/>
  <c r="I1153" i="3"/>
  <c r="H1154" i="3"/>
  <c r="I750" i="11"/>
  <c r="H751" i="11"/>
  <c r="H81" i="9"/>
  <c r="I80" i="9"/>
  <c r="H1424" i="6"/>
  <c r="I1423" i="6"/>
  <c r="I1021" i="6"/>
  <c r="H1022" i="6"/>
  <c r="I1691" i="11"/>
  <c r="H1692" i="11"/>
  <c r="I884" i="9"/>
  <c r="H885" i="9"/>
  <c r="I1019" i="3"/>
  <c r="H1020" i="3"/>
  <c r="I479" i="9"/>
  <c r="H480" i="9"/>
  <c r="I477" i="11"/>
  <c r="H478" i="11"/>
  <c r="I346" i="6"/>
  <c r="H347" i="6"/>
  <c r="I210" i="6"/>
  <c r="H211" i="6"/>
  <c r="I748" i="3"/>
  <c r="H749" i="3"/>
  <c r="I883" i="3"/>
  <c r="H884" i="3"/>
  <c r="I79" i="11"/>
  <c r="H80" i="11"/>
  <c r="H1826" i="3"/>
  <c r="I1825" i="3"/>
  <c r="I1960" i="9"/>
  <c r="H1961" i="9"/>
  <c r="H1557" i="9"/>
  <c r="I1556" i="9"/>
  <c r="H1961" i="6"/>
  <c r="I1960" i="6"/>
  <c r="I613" i="9"/>
  <c r="H614" i="9"/>
  <c r="I614" i="3"/>
  <c r="H615" i="3"/>
  <c r="I1824" i="6"/>
  <c r="H1825" i="6"/>
  <c r="I80" i="3"/>
  <c r="H81" i="3"/>
  <c r="O1690" i="11" l="1"/>
  <c r="O1824" i="11"/>
  <c r="O1555" i="11"/>
  <c r="O1153" i="11"/>
  <c r="O1959" i="11"/>
  <c r="O344" i="11"/>
  <c r="O210" i="11"/>
  <c r="O79" i="11"/>
  <c r="O880" i="11"/>
  <c r="O1288" i="11"/>
  <c r="O1018" i="11"/>
  <c r="O747" i="11"/>
  <c r="O612" i="11"/>
  <c r="O1421" i="11"/>
  <c r="O477" i="11"/>
  <c r="O1556" i="9"/>
  <c r="O1825" i="9"/>
  <c r="O1422" i="9"/>
  <c r="O881" i="9"/>
  <c r="O1019" i="9"/>
  <c r="O1691" i="9"/>
  <c r="O613" i="9"/>
  <c r="O478" i="9"/>
  <c r="O1154" i="9"/>
  <c r="O1289" i="9"/>
  <c r="O748" i="9"/>
  <c r="O345" i="9"/>
  <c r="O211" i="9"/>
  <c r="O80" i="9"/>
  <c r="O1960" i="9"/>
  <c r="O1555" i="6"/>
  <c r="O1153" i="6"/>
  <c r="O1018" i="6"/>
  <c r="O880" i="6"/>
  <c r="O747" i="6"/>
  <c r="O612" i="6"/>
  <c r="O1959" i="6"/>
  <c r="O1690" i="6"/>
  <c r="O1288" i="6"/>
  <c r="O1824" i="6"/>
  <c r="O1421" i="6"/>
  <c r="O477" i="6"/>
  <c r="O79" i="6"/>
  <c r="O344" i="6"/>
  <c r="O210" i="6"/>
  <c r="O1960" i="3"/>
  <c r="O1691" i="3"/>
  <c r="O1422" i="3"/>
  <c r="O1019" i="3"/>
  <c r="O1556" i="3"/>
  <c r="O1289" i="3"/>
  <c r="O1825" i="3"/>
  <c r="O1154" i="3"/>
  <c r="O881" i="3"/>
  <c r="O613" i="3"/>
  <c r="O478" i="3"/>
  <c r="O345" i="3"/>
  <c r="O748" i="3"/>
  <c r="O211" i="3"/>
  <c r="O80" i="3"/>
  <c r="AD1237" i="11"/>
  <c r="S1238" i="11"/>
  <c r="AC1237" i="11"/>
  <c r="Y292" i="11"/>
  <c r="AD292" i="11" s="1"/>
  <c r="W292" i="11"/>
  <c r="V293" i="11" s="1"/>
  <c r="AA292" i="11"/>
  <c r="Q293" i="11"/>
  <c r="R293" i="11" s="1"/>
  <c r="AB293" i="11" s="1"/>
  <c r="AE827" i="11"/>
  <c r="W561" i="11"/>
  <c r="V562" i="11" s="1"/>
  <c r="W828" i="11"/>
  <c r="V829" i="11" s="1"/>
  <c r="AA1102" i="11"/>
  <c r="Z1102" i="11"/>
  <c r="S160" i="11"/>
  <c r="Y1102" i="11"/>
  <c r="Q1103" i="11"/>
  <c r="R1103" i="11" s="1"/>
  <c r="AB1103" i="11" s="1"/>
  <c r="Y828" i="11"/>
  <c r="AD828" i="11" s="1"/>
  <c r="T968" i="11"/>
  <c r="Y968" i="11" s="1"/>
  <c r="Y561" i="11"/>
  <c r="AA828" i="11"/>
  <c r="Y1908" i="11"/>
  <c r="AC1773" i="11"/>
  <c r="AC159" i="11"/>
  <c r="AD159" i="11"/>
  <c r="AD1773" i="11"/>
  <c r="Q829" i="11"/>
  <c r="R829" i="11" s="1"/>
  <c r="AB829" i="11" s="1"/>
  <c r="Q1640" i="11"/>
  <c r="R1640" i="11" s="1"/>
  <c r="AB1640" i="11" s="1"/>
  <c r="Z1639" i="11"/>
  <c r="Q562" i="11"/>
  <c r="R562" i="11" s="1"/>
  <c r="AB562" i="11" s="1"/>
  <c r="Z561" i="11"/>
  <c r="Y1639" i="11"/>
  <c r="AA1639" i="11"/>
  <c r="Q1909" i="11"/>
  <c r="R1909" i="11" s="1"/>
  <c r="AB1909" i="11" s="1"/>
  <c r="AD426" i="11"/>
  <c r="AC426" i="11"/>
  <c r="Z1908" i="11"/>
  <c r="W1908" i="11"/>
  <c r="V1909" i="11" s="1"/>
  <c r="R427" i="11"/>
  <c r="AB427" i="11" s="1"/>
  <c r="AC28" i="11"/>
  <c r="S1774" i="11"/>
  <c r="S29" i="11"/>
  <c r="AE967" i="11"/>
  <c r="S1503" i="11"/>
  <c r="AC1502" i="11"/>
  <c r="T1369" i="11"/>
  <c r="AD1502" i="11"/>
  <c r="I881" i="11"/>
  <c r="H882" i="11"/>
  <c r="I1422" i="11"/>
  <c r="H1423" i="11"/>
  <c r="H1290" i="11"/>
  <c r="I1289" i="11"/>
  <c r="H616" i="11"/>
  <c r="I615" i="11"/>
  <c r="I347" i="11"/>
  <c r="H348" i="11"/>
  <c r="I1154" i="11"/>
  <c r="H1155" i="11"/>
  <c r="I1019" i="11"/>
  <c r="H1020" i="11"/>
  <c r="Z697" i="11"/>
  <c r="Y697" i="11"/>
  <c r="AA697" i="11"/>
  <c r="Q698" i="11"/>
  <c r="W697" i="11"/>
  <c r="V698" i="11" s="1"/>
  <c r="I1961" i="11"/>
  <c r="H1962" i="11"/>
  <c r="Q1773" i="9"/>
  <c r="R1773" i="9" s="1"/>
  <c r="S1773" i="9" s="1"/>
  <c r="Z1772" i="9"/>
  <c r="Y1772" i="9"/>
  <c r="W1772" i="9"/>
  <c r="V1773" i="9" s="1"/>
  <c r="AA1772" i="9"/>
  <c r="AE1638" i="9"/>
  <c r="Q696" i="9"/>
  <c r="R696" i="9" s="1"/>
  <c r="S696" i="9" s="1"/>
  <c r="I212" i="9"/>
  <c r="H213" i="9"/>
  <c r="W28" i="9"/>
  <c r="V29" i="9" s="1"/>
  <c r="Y28" i="9"/>
  <c r="AA28" i="9"/>
  <c r="Z28" i="9"/>
  <c r="Z695" i="9"/>
  <c r="AD695" i="9" s="1"/>
  <c r="AE1369" i="9"/>
  <c r="AA695" i="9"/>
  <c r="W695" i="9"/>
  <c r="V696" i="9" s="1"/>
  <c r="AC158" i="9"/>
  <c r="AD158" i="9"/>
  <c r="W1102" i="9"/>
  <c r="V1103" i="9" s="1"/>
  <c r="AC426" i="9"/>
  <c r="AD426" i="9"/>
  <c r="T561" i="9"/>
  <c r="T1907" i="9"/>
  <c r="AB159" i="9"/>
  <c r="T159" i="9"/>
  <c r="Z1236" i="9"/>
  <c r="Y1236" i="9"/>
  <c r="Q1237" i="9"/>
  <c r="R1237" i="9" s="1"/>
  <c r="AB1237" i="9" s="1"/>
  <c r="AE966" i="9"/>
  <c r="T1370" i="9"/>
  <c r="Y1370" i="9" s="1"/>
  <c r="W1236" i="9"/>
  <c r="V1237" i="9" s="1"/>
  <c r="Z967" i="9"/>
  <c r="AA967" i="9"/>
  <c r="Q968" i="9"/>
  <c r="R968" i="9" s="1"/>
  <c r="AB968" i="9" s="1"/>
  <c r="W967" i="9"/>
  <c r="V968" i="9" s="1"/>
  <c r="Y967" i="9"/>
  <c r="Y1102" i="9"/>
  <c r="AA1102" i="9"/>
  <c r="I1019" i="9"/>
  <c r="H1020" i="9"/>
  <c r="Q1103" i="9"/>
  <c r="R1103" i="9" s="1"/>
  <c r="AB1103" i="9" s="1"/>
  <c r="AE560" i="9"/>
  <c r="Z828" i="9"/>
  <c r="S29" i="9"/>
  <c r="S427" i="9"/>
  <c r="W828" i="9"/>
  <c r="V829" i="9" s="1"/>
  <c r="AA828" i="9"/>
  <c r="Q829" i="9"/>
  <c r="R829" i="9" s="1"/>
  <c r="AB829" i="9" s="1"/>
  <c r="Y828" i="9"/>
  <c r="I1289" i="9"/>
  <c r="H1290" i="9"/>
  <c r="I346" i="9"/>
  <c r="H347" i="9"/>
  <c r="I1692" i="9"/>
  <c r="H1693" i="9"/>
  <c r="T1639" i="9"/>
  <c r="I1825" i="9"/>
  <c r="H1826" i="9"/>
  <c r="W294" i="9"/>
  <c r="V295" i="9" s="1"/>
  <c r="Z294" i="9"/>
  <c r="AA294" i="9"/>
  <c r="Y294" i="9"/>
  <c r="Q295" i="9"/>
  <c r="I1422" i="9"/>
  <c r="H1423" i="9"/>
  <c r="S1505" i="9"/>
  <c r="AE1504" i="9"/>
  <c r="S561" i="6"/>
  <c r="AE560" i="6"/>
  <c r="Z158" i="6"/>
  <c r="Q159" i="6"/>
  <c r="R159" i="6" s="1"/>
  <c r="AB159" i="6" s="1"/>
  <c r="Y158" i="6"/>
  <c r="W158" i="6"/>
  <c r="V159" i="6" s="1"/>
  <c r="T696" i="6"/>
  <c r="AA158" i="6"/>
  <c r="T968" i="6"/>
  <c r="Q969" i="6" s="1"/>
  <c r="R969" i="6" s="1"/>
  <c r="AB969" i="6" s="1"/>
  <c r="AB696" i="6"/>
  <c r="AE1907" i="6"/>
  <c r="AC695" i="6"/>
  <c r="AE695" i="6" s="1"/>
  <c r="T1908" i="6"/>
  <c r="AA1908" i="6" s="1"/>
  <c r="AC1234" i="6"/>
  <c r="AE1234" i="6" s="1"/>
  <c r="AC1639" i="6"/>
  <c r="T829" i="6"/>
  <c r="Z829" i="6" s="1"/>
  <c r="I1289" i="6"/>
  <c r="H1290" i="6"/>
  <c r="I1556" i="6"/>
  <c r="H1557" i="6"/>
  <c r="T1504" i="6"/>
  <c r="W1504" i="6" s="1"/>
  <c r="V1505" i="6" s="1"/>
  <c r="S1235" i="6"/>
  <c r="T293" i="6"/>
  <c r="AC1772" i="6"/>
  <c r="H615" i="6"/>
  <c r="I614" i="6"/>
  <c r="I478" i="6"/>
  <c r="H479" i="6"/>
  <c r="AE28" i="6"/>
  <c r="Y1103" i="6"/>
  <c r="Z1103" i="6"/>
  <c r="W1103" i="6"/>
  <c r="V1104" i="6" s="1"/>
  <c r="Q1104" i="6"/>
  <c r="AA1103" i="6"/>
  <c r="Z1368" i="6"/>
  <c r="AD1368" i="6" s="1"/>
  <c r="AA1368" i="6"/>
  <c r="Q1369" i="6"/>
  <c r="R1369" i="6" s="1"/>
  <c r="AB1369" i="6" s="1"/>
  <c r="W1368" i="6"/>
  <c r="V1369" i="6" s="1"/>
  <c r="H81" i="6"/>
  <c r="I80" i="6"/>
  <c r="Z29" i="6"/>
  <c r="AA29" i="6"/>
  <c r="W29" i="6"/>
  <c r="V30" i="6" s="1"/>
  <c r="Q30" i="6"/>
  <c r="Y29" i="6"/>
  <c r="S1640" i="6"/>
  <c r="S1773" i="6"/>
  <c r="Y426" i="6"/>
  <c r="Q427" i="6"/>
  <c r="AA426" i="6"/>
  <c r="W426" i="6"/>
  <c r="V427" i="6" s="1"/>
  <c r="Z426" i="6"/>
  <c r="I1154" i="6"/>
  <c r="H1155" i="6"/>
  <c r="AC1503" i="3"/>
  <c r="AD1503" i="3"/>
  <c r="S1504" i="3"/>
  <c r="T561" i="3"/>
  <c r="Z561" i="3" s="1"/>
  <c r="AE560" i="3"/>
  <c r="AD1102" i="3"/>
  <c r="AC1102" i="3"/>
  <c r="AB1103" i="3"/>
  <c r="T1103" i="3"/>
  <c r="AE1237" i="3"/>
  <c r="S1238" i="3"/>
  <c r="AB1238" i="3"/>
  <c r="AC1638" i="3"/>
  <c r="AE1907" i="3"/>
  <c r="AA967" i="3"/>
  <c r="Y967" i="3"/>
  <c r="Z967" i="3"/>
  <c r="W967" i="3"/>
  <c r="V968" i="3" s="1"/>
  <c r="Q968" i="3"/>
  <c r="R968" i="3" s="1"/>
  <c r="AB968" i="3" s="1"/>
  <c r="H1693" i="3"/>
  <c r="I1692" i="3"/>
  <c r="AB1639" i="3"/>
  <c r="T1639" i="3"/>
  <c r="T158" i="3"/>
  <c r="T696" i="3"/>
  <c r="W696" i="3" s="1"/>
  <c r="V697" i="3" s="1"/>
  <c r="AE27" i="3"/>
  <c r="AC292" i="3"/>
  <c r="AA426" i="3"/>
  <c r="Q829" i="3"/>
  <c r="Z828" i="3"/>
  <c r="Y828" i="3"/>
  <c r="W828" i="3"/>
  <c r="V829" i="3" s="1"/>
  <c r="AA828" i="3"/>
  <c r="AD292" i="3"/>
  <c r="AE695" i="3"/>
  <c r="AE1369" i="3"/>
  <c r="S293" i="3"/>
  <c r="S29" i="3"/>
  <c r="Z426" i="3"/>
  <c r="AD426" i="3" s="1"/>
  <c r="W426" i="3"/>
  <c r="V427" i="3" s="1"/>
  <c r="AD28" i="3"/>
  <c r="AB1370" i="3"/>
  <c r="AC28" i="3"/>
  <c r="Q427" i="3"/>
  <c r="R427" i="3" s="1"/>
  <c r="AB427" i="3" s="1"/>
  <c r="S1370" i="3"/>
  <c r="R1774" i="3"/>
  <c r="S1774" i="3" s="1"/>
  <c r="AD1773" i="3"/>
  <c r="AC1773" i="3"/>
  <c r="H212" i="3"/>
  <c r="I211" i="3"/>
  <c r="H479" i="3"/>
  <c r="I478" i="3"/>
  <c r="T1908" i="3"/>
  <c r="I346" i="3"/>
  <c r="H347" i="3"/>
  <c r="H1291" i="3"/>
  <c r="I1290" i="3"/>
  <c r="H1424" i="3"/>
  <c r="I1423" i="3"/>
  <c r="AB294" i="13"/>
  <c r="T294" i="13"/>
  <c r="AE293" i="13"/>
  <c r="W159" i="13"/>
  <c r="V160" i="13" s="1"/>
  <c r="Z159" i="13"/>
  <c r="AD159" i="13" s="1"/>
  <c r="AA159" i="13"/>
  <c r="AE425" i="13"/>
  <c r="AB426" i="13"/>
  <c r="T426" i="13"/>
  <c r="AE27" i="13"/>
  <c r="Q160" i="13"/>
  <c r="R160" i="13" s="1"/>
  <c r="S160" i="13" s="1"/>
  <c r="AB28" i="13"/>
  <c r="T28" i="13"/>
  <c r="I211" i="13"/>
  <c r="O211" i="13" s="1"/>
  <c r="H212" i="13"/>
  <c r="H346" i="13"/>
  <c r="I345" i="13"/>
  <c r="O345" i="13" s="1"/>
  <c r="H81" i="13"/>
  <c r="I80" i="13"/>
  <c r="O80" i="13" s="1"/>
  <c r="I478" i="13"/>
  <c r="O478" i="13" s="1"/>
  <c r="H479" i="13"/>
  <c r="H82" i="3"/>
  <c r="I81" i="3"/>
  <c r="I347" i="6"/>
  <c r="H348" i="6"/>
  <c r="I81" i="9"/>
  <c r="H82" i="9"/>
  <c r="I751" i="11"/>
  <c r="H752" i="11"/>
  <c r="I882" i="6"/>
  <c r="H883" i="6"/>
  <c r="I884" i="3"/>
  <c r="H885" i="3"/>
  <c r="H1693" i="11"/>
  <c r="I1692" i="11"/>
  <c r="H1157" i="9"/>
  <c r="I1156" i="9"/>
  <c r="I885" i="9"/>
  <c r="H886" i="9"/>
  <c r="I750" i="6"/>
  <c r="H751" i="6"/>
  <c r="H1961" i="3"/>
  <c r="I1960" i="3"/>
  <c r="H749" i="9"/>
  <c r="I748" i="9"/>
  <c r="I80" i="11"/>
  <c r="H81" i="11"/>
  <c r="I749" i="3"/>
  <c r="H750" i="3"/>
  <c r="I478" i="11"/>
  <c r="H479" i="11"/>
  <c r="I1020" i="3"/>
  <c r="H1021" i="3"/>
  <c r="H1558" i="9"/>
  <c r="I1557" i="9"/>
  <c r="I1826" i="3"/>
  <c r="H1827" i="3"/>
  <c r="I1424" i="6"/>
  <c r="H1425" i="6"/>
  <c r="I211" i="11"/>
  <c r="H212" i="11"/>
  <c r="I1154" i="3"/>
  <c r="H1155" i="3"/>
  <c r="I1557" i="3"/>
  <c r="H1558" i="3"/>
  <c r="I1558" i="11"/>
  <c r="H1559" i="11"/>
  <c r="H212" i="6"/>
  <c r="I211" i="6"/>
  <c r="I1826" i="11"/>
  <c r="H1827" i="11"/>
  <c r="I1693" i="6"/>
  <c r="H1694" i="6"/>
  <c r="I1825" i="6"/>
  <c r="H1826" i="6"/>
  <c r="I480" i="9"/>
  <c r="H481" i="9"/>
  <c r="I615" i="3"/>
  <c r="H616" i="3"/>
  <c r="I614" i="9"/>
  <c r="H615" i="9"/>
  <c r="H1962" i="6"/>
  <c r="I1961" i="6"/>
  <c r="H1962" i="9"/>
  <c r="I1961" i="9"/>
  <c r="I1022" i="6"/>
  <c r="H1023" i="6"/>
  <c r="O1556" i="11" l="1"/>
  <c r="O1019" i="11"/>
  <c r="O881" i="11"/>
  <c r="O748" i="11"/>
  <c r="O1825" i="11"/>
  <c r="O1960" i="11"/>
  <c r="O80" i="11"/>
  <c r="O1289" i="11"/>
  <c r="O345" i="11"/>
  <c r="O1422" i="11"/>
  <c r="O478" i="11"/>
  <c r="O1691" i="11"/>
  <c r="O613" i="11"/>
  <c r="O211" i="11"/>
  <c r="O1154" i="11"/>
  <c r="O1826" i="9"/>
  <c r="O1692" i="9"/>
  <c r="O1423" i="9"/>
  <c r="O882" i="9"/>
  <c r="O749" i="9"/>
  <c r="O614" i="9"/>
  <c r="O1020" i="9"/>
  <c r="O1961" i="9"/>
  <c r="O1155" i="9"/>
  <c r="O346" i="9"/>
  <c r="O1290" i="9"/>
  <c r="O1557" i="9"/>
  <c r="O479" i="9"/>
  <c r="O81" i="9"/>
  <c r="O212" i="9"/>
  <c r="O1825" i="6"/>
  <c r="O1422" i="6"/>
  <c r="O1289" i="6"/>
  <c r="O1960" i="6"/>
  <c r="O1691" i="6"/>
  <c r="O1019" i="6"/>
  <c r="O1556" i="6"/>
  <c r="O748" i="6"/>
  <c r="O478" i="6"/>
  <c r="O345" i="6"/>
  <c r="O211" i="6"/>
  <c r="O80" i="6"/>
  <c r="O1154" i="6"/>
  <c r="O881" i="6"/>
  <c r="O613" i="6"/>
  <c r="O1961" i="3"/>
  <c r="O1826" i="3"/>
  <c r="O1692" i="3"/>
  <c r="O1557" i="3"/>
  <c r="O1423" i="3"/>
  <c r="O1290" i="3"/>
  <c r="O1155" i="3"/>
  <c r="O882" i="3"/>
  <c r="O749" i="3"/>
  <c r="O614" i="3"/>
  <c r="O479" i="3"/>
  <c r="O346" i="3"/>
  <c r="O1020" i="3"/>
  <c r="O212" i="3"/>
  <c r="O81" i="3"/>
  <c r="T1238" i="11"/>
  <c r="Z1238" i="11" s="1"/>
  <c r="AE1237" i="11"/>
  <c r="AC292" i="11"/>
  <c r="S293" i="11"/>
  <c r="AD561" i="11"/>
  <c r="AC1102" i="11"/>
  <c r="AD1102" i="11"/>
  <c r="T160" i="11"/>
  <c r="W160" i="11" s="1"/>
  <c r="V161" i="11" s="1"/>
  <c r="Z968" i="11"/>
  <c r="AD968" i="11" s="1"/>
  <c r="Q969" i="11"/>
  <c r="R969" i="11" s="1"/>
  <c r="AB969" i="11" s="1"/>
  <c r="AD1908" i="11"/>
  <c r="W968" i="11"/>
  <c r="V969" i="11" s="1"/>
  <c r="AC828" i="11"/>
  <c r="AA968" i="11"/>
  <c r="AE1773" i="11"/>
  <c r="S427" i="11"/>
  <c r="S829" i="11"/>
  <c r="AE426" i="11"/>
  <c r="AC1639" i="11"/>
  <c r="AE159" i="11"/>
  <c r="AC561" i="11"/>
  <c r="AD1639" i="11"/>
  <c r="AC1908" i="11"/>
  <c r="S1640" i="11"/>
  <c r="AE28" i="11"/>
  <c r="S562" i="11"/>
  <c r="S1103" i="11"/>
  <c r="T29" i="11"/>
  <c r="AA29" i="11" s="1"/>
  <c r="T1774" i="11"/>
  <c r="S1909" i="11"/>
  <c r="T1503" i="11"/>
  <c r="Z1503" i="11" s="1"/>
  <c r="AE1502" i="11"/>
  <c r="H883" i="11"/>
  <c r="I882" i="11"/>
  <c r="W1369" i="11"/>
  <c r="V1370" i="11" s="1"/>
  <c r="Q1370" i="11"/>
  <c r="R1370" i="11" s="1"/>
  <c r="AB1370" i="11" s="1"/>
  <c r="AA1369" i="11"/>
  <c r="Y1369" i="11"/>
  <c r="Z1369" i="11"/>
  <c r="I1423" i="11"/>
  <c r="H1424" i="11"/>
  <c r="I616" i="11"/>
  <c r="H617" i="11"/>
  <c r="I1290" i="11"/>
  <c r="H1291" i="11"/>
  <c r="I1962" i="11"/>
  <c r="H1963" i="11"/>
  <c r="AC697" i="11"/>
  <c r="AD697" i="11"/>
  <c r="H1156" i="11"/>
  <c r="I1155" i="11"/>
  <c r="I1020" i="11"/>
  <c r="H1021" i="11"/>
  <c r="I348" i="11"/>
  <c r="H349" i="11"/>
  <c r="R698" i="11"/>
  <c r="AB698" i="11" s="1"/>
  <c r="T1773" i="9"/>
  <c r="AB1773" i="9"/>
  <c r="AD1772" i="9"/>
  <c r="AC1772" i="9"/>
  <c r="AD28" i="9"/>
  <c r="I213" i="9"/>
  <c r="H214" i="9"/>
  <c r="AC695" i="9"/>
  <c r="AE695" i="9" s="1"/>
  <c r="AC28" i="9"/>
  <c r="AE158" i="9"/>
  <c r="W561" i="9"/>
  <c r="V562" i="9" s="1"/>
  <c r="Q562" i="9"/>
  <c r="R562" i="9" s="1"/>
  <c r="AB562" i="9" s="1"/>
  <c r="AA561" i="9"/>
  <c r="Y561" i="9"/>
  <c r="Z561" i="9"/>
  <c r="AE426" i="9"/>
  <c r="AB696" i="9"/>
  <c r="T696" i="9"/>
  <c r="AC1102" i="9"/>
  <c r="S968" i="9"/>
  <c r="T968" i="9" s="1"/>
  <c r="AA1907" i="9"/>
  <c r="Q1908" i="9"/>
  <c r="Z1907" i="9"/>
  <c r="W1907" i="9"/>
  <c r="V1908" i="9" s="1"/>
  <c r="Y1907" i="9"/>
  <c r="AC1236" i="9"/>
  <c r="Q160" i="9"/>
  <c r="W159" i="9"/>
  <c r="V160" i="9" s="1"/>
  <c r="Z159" i="9"/>
  <c r="Y159" i="9"/>
  <c r="AA159" i="9"/>
  <c r="AD1236" i="9"/>
  <c r="S1237" i="9"/>
  <c r="T427" i="9"/>
  <c r="Y427" i="9" s="1"/>
  <c r="AC828" i="9"/>
  <c r="AD1102" i="9"/>
  <c r="W1370" i="9"/>
  <c r="V1371" i="9" s="1"/>
  <c r="AA1370" i="9"/>
  <c r="T29" i="9"/>
  <c r="Q1371" i="9"/>
  <c r="R1371" i="9" s="1"/>
  <c r="AB1371" i="9" s="1"/>
  <c r="Z1370" i="9"/>
  <c r="AC967" i="9"/>
  <c r="AD967" i="9"/>
  <c r="I1020" i="9"/>
  <c r="H1021" i="9"/>
  <c r="AD828" i="9"/>
  <c r="I347" i="9"/>
  <c r="H348" i="9"/>
  <c r="I1290" i="9"/>
  <c r="H1291" i="9"/>
  <c r="R295" i="9"/>
  <c r="AB295" i="9" s="1"/>
  <c r="T1505" i="9"/>
  <c r="AC294" i="9"/>
  <c r="AD294" i="9"/>
  <c r="H1424" i="9"/>
  <c r="I1423" i="9"/>
  <c r="H1694" i="9"/>
  <c r="I1693" i="9"/>
  <c r="S1103" i="9"/>
  <c r="Q1640" i="9"/>
  <c r="AA1639" i="9"/>
  <c r="Z1639" i="9"/>
  <c r="W1639" i="9"/>
  <c r="V1640" i="9" s="1"/>
  <c r="Y1639" i="9"/>
  <c r="H1827" i="9"/>
  <c r="I1826" i="9"/>
  <c r="S829" i="9"/>
  <c r="AA696" i="6"/>
  <c r="T561" i="6"/>
  <c r="Q562" i="6" s="1"/>
  <c r="R562" i="6" s="1"/>
  <c r="AB562" i="6" s="1"/>
  <c r="AD158" i="6"/>
  <c r="Z968" i="6"/>
  <c r="S159" i="6"/>
  <c r="Z696" i="6"/>
  <c r="AA968" i="6"/>
  <c r="W968" i="6"/>
  <c r="V969" i="6" s="1"/>
  <c r="AC158" i="6"/>
  <c r="W696" i="6"/>
  <c r="V697" i="6" s="1"/>
  <c r="Y696" i="6"/>
  <c r="Q697" i="6"/>
  <c r="R697" i="6" s="1"/>
  <c r="Y968" i="6"/>
  <c r="Q1909" i="6"/>
  <c r="R1909" i="6" s="1"/>
  <c r="AB1909" i="6" s="1"/>
  <c r="Z1908" i="6"/>
  <c r="W1908" i="6"/>
  <c r="V1909" i="6" s="1"/>
  <c r="Y1908" i="6"/>
  <c r="AE1639" i="6"/>
  <c r="AA829" i="6"/>
  <c r="Y829" i="6"/>
  <c r="AD829" i="6" s="1"/>
  <c r="Q830" i="6"/>
  <c r="R830" i="6" s="1"/>
  <c r="AB830" i="6" s="1"/>
  <c r="W829" i="6"/>
  <c r="V830" i="6" s="1"/>
  <c r="I1290" i="6"/>
  <c r="H1291" i="6"/>
  <c r="I1557" i="6"/>
  <c r="H1558" i="6"/>
  <c r="AA1504" i="6"/>
  <c r="Z1504" i="6"/>
  <c r="Q1505" i="6"/>
  <c r="R1505" i="6" s="1"/>
  <c r="S1505" i="6" s="1"/>
  <c r="AE1772" i="6"/>
  <c r="Y1504" i="6"/>
  <c r="W293" i="6"/>
  <c r="V294" i="6" s="1"/>
  <c r="AC1368" i="6"/>
  <c r="AE1368" i="6" s="1"/>
  <c r="Y293" i="6"/>
  <c r="Q294" i="6"/>
  <c r="R294" i="6" s="1"/>
  <c r="AB294" i="6" s="1"/>
  <c r="Z293" i="6"/>
  <c r="AA293" i="6"/>
  <c r="T1235" i="6"/>
  <c r="I479" i="6"/>
  <c r="H480" i="6"/>
  <c r="I615" i="6"/>
  <c r="H616" i="6"/>
  <c r="R1104" i="6"/>
  <c r="AB1104" i="6" s="1"/>
  <c r="I81" i="6"/>
  <c r="H82" i="6"/>
  <c r="AD1103" i="6"/>
  <c r="AC1103" i="6"/>
  <c r="T1773" i="6"/>
  <c r="Z1773" i="6" s="1"/>
  <c r="R30" i="6"/>
  <c r="AB30" i="6" s="1"/>
  <c r="T1640" i="6"/>
  <c r="Z1640" i="6" s="1"/>
  <c r="AC29" i="6"/>
  <c r="AD29" i="6"/>
  <c r="S1369" i="6"/>
  <c r="S969" i="6"/>
  <c r="R427" i="6"/>
  <c r="AB427" i="6" s="1"/>
  <c r="AC426" i="6"/>
  <c r="AD426" i="6"/>
  <c r="H1156" i="6"/>
  <c r="I1155" i="6"/>
  <c r="AE1503" i="3"/>
  <c r="T1504" i="3"/>
  <c r="Y561" i="3"/>
  <c r="AD561" i="3" s="1"/>
  <c r="Q562" i="3"/>
  <c r="R562" i="3" s="1"/>
  <c r="AB562" i="3" s="1"/>
  <c r="W561" i="3"/>
  <c r="V562" i="3" s="1"/>
  <c r="AA561" i="3"/>
  <c r="AE1102" i="3"/>
  <c r="Z1103" i="3"/>
  <c r="AA1103" i="3"/>
  <c r="Y1103" i="3"/>
  <c r="W1103" i="3"/>
  <c r="V1104" i="3" s="1"/>
  <c r="Q1104" i="3"/>
  <c r="AD967" i="3"/>
  <c r="AE1638" i="3"/>
  <c r="T1238" i="3"/>
  <c r="AC967" i="3"/>
  <c r="S968" i="3"/>
  <c r="Z696" i="3"/>
  <c r="Y696" i="3"/>
  <c r="AA696" i="3"/>
  <c r="AA1639" i="3"/>
  <c r="Z1639" i="3"/>
  <c r="Q1640" i="3"/>
  <c r="Y1639" i="3"/>
  <c r="W1639" i="3"/>
  <c r="V1640" i="3" s="1"/>
  <c r="I1693" i="3"/>
  <c r="H1694" i="3"/>
  <c r="Q697" i="3"/>
  <c r="R697" i="3" s="1"/>
  <c r="AB697" i="3" s="1"/>
  <c r="AE292" i="3"/>
  <c r="W158" i="3"/>
  <c r="V159" i="3" s="1"/>
  <c r="Q159" i="3"/>
  <c r="Y158" i="3"/>
  <c r="AA158" i="3"/>
  <c r="Z158" i="3"/>
  <c r="AD828" i="3"/>
  <c r="AC828" i="3"/>
  <c r="R829" i="3"/>
  <c r="AB829" i="3" s="1"/>
  <c r="T29" i="3"/>
  <c r="Y29" i="3" s="1"/>
  <c r="AC426" i="3"/>
  <c r="T293" i="3"/>
  <c r="AA293" i="3" s="1"/>
  <c r="AE28" i="3"/>
  <c r="AE1773" i="3"/>
  <c r="T1370" i="3"/>
  <c r="AB1774" i="3"/>
  <c r="T1774" i="3"/>
  <c r="S427" i="3"/>
  <c r="H213" i="3"/>
  <c r="I212" i="3"/>
  <c r="I1424" i="3"/>
  <c r="H1425" i="3"/>
  <c r="W1908" i="3"/>
  <c r="V1909" i="3" s="1"/>
  <c r="Y1908" i="3"/>
  <c r="AA1908" i="3"/>
  <c r="Q1909" i="3"/>
  <c r="Z1908" i="3"/>
  <c r="I1291" i="3"/>
  <c r="H1292" i="3"/>
  <c r="I347" i="3"/>
  <c r="H348" i="3"/>
  <c r="I479" i="3"/>
  <c r="H480" i="3"/>
  <c r="W294" i="13"/>
  <c r="V295" i="13" s="1"/>
  <c r="Q295" i="13"/>
  <c r="R295" i="13" s="1"/>
  <c r="AB295" i="13" s="1"/>
  <c r="Y294" i="13"/>
  <c r="Z294" i="13"/>
  <c r="AA294" i="13"/>
  <c r="AC159" i="13"/>
  <c r="Y28" i="13"/>
  <c r="W28" i="13"/>
  <c r="V29" i="13" s="1"/>
  <c r="Q29" i="13"/>
  <c r="AA28" i="13"/>
  <c r="Z28" i="13"/>
  <c r="W426" i="13"/>
  <c r="V427" i="13" s="1"/>
  <c r="Z426" i="13"/>
  <c r="AA426" i="13"/>
  <c r="Y426" i="13"/>
  <c r="Q427" i="13"/>
  <c r="AB160" i="13"/>
  <c r="T160" i="13"/>
  <c r="I346" i="13"/>
  <c r="O346" i="13" s="1"/>
  <c r="H347" i="13"/>
  <c r="I212" i="13"/>
  <c r="O212" i="13" s="1"/>
  <c r="H213" i="13"/>
  <c r="I81" i="13"/>
  <c r="O81" i="13" s="1"/>
  <c r="H82" i="13"/>
  <c r="I479" i="13"/>
  <c r="O479" i="13" s="1"/>
  <c r="H480" i="13"/>
  <c r="I1023" i="6"/>
  <c r="H1024" i="6"/>
  <c r="H1559" i="3"/>
  <c r="I1558" i="3"/>
  <c r="I1558" i="9"/>
  <c r="H1559" i="9"/>
  <c r="I1021" i="3"/>
  <c r="H1022" i="3"/>
  <c r="I81" i="11"/>
  <c r="H82" i="11"/>
  <c r="H887" i="9"/>
  <c r="I886" i="9"/>
  <c r="H616" i="9"/>
  <c r="I615" i="9"/>
  <c r="H1963" i="9"/>
  <c r="I1962" i="9"/>
  <c r="I1157" i="9"/>
  <c r="H1158" i="9"/>
  <c r="I82" i="3"/>
  <c r="H83" i="3"/>
  <c r="I481" i="9"/>
  <c r="H482" i="9"/>
  <c r="H886" i="3"/>
  <c r="I885" i="3"/>
  <c r="I1826" i="6"/>
  <c r="H1827" i="6"/>
  <c r="H1962" i="3"/>
  <c r="I1961" i="3"/>
  <c r="I1693" i="11"/>
  <c r="H1694" i="11"/>
  <c r="I1827" i="3"/>
  <c r="H1828" i="3"/>
  <c r="I752" i="11"/>
  <c r="H753" i="11"/>
  <c r="I1962" i="6"/>
  <c r="H1963" i="6"/>
  <c r="I1559" i="11"/>
  <c r="H1560" i="11"/>
  <c r="I1155" i="3"/>
  <c r="H1156" i="3"/>
  <c r="I749" i="9"/>
  <c r="H750" i="9"/>
  <c r="I1694" i="6"/>
  <c r="H1695" i="6"/>
  <c r="I212" i="6"/>
  <c r="H213" i="6"/>
  <c r="I479" i="11"/>
  <c r="H480" i="11"/>
  <c r="I750" i="3"/>
  <c r="H751" i="3"/>
  <c r="I751" i="6"/>
  <c r="H752" i="6"/>
  <c r="I883" i="6"/>
  <c r="H884" i="6"/>
  <c r="H83" i="9"/>
  <c r="I82" i="9"/>
  <c r="I348" i="6"/>
  <c r="H349" i="6"/>
  <c r="I616" i="3"/>
  <c r="H617" i="3"/>
  <c r="I1827" i="11"/>
  <c r="H1828" i="11"/>
  <c r="I212" i="11"/>
  <c r="H213" i="11"/>
  <c r="I1425" i="6"/>
  <c r="H1426" i="6"/>
  <c r="O1557" i="11" l="1"/>
  <c r="O1423" i="11"/>
  <c r="O1961" i="11"/>
  <c r="O1692" i="11"/>
  <c r="O1020" i="11"/>
  <c r="O882" i="11"/>
  <c r="O749" i="11"/>
  <c r="O614" i="11"/>
  <c r="O479" i="11"/>
  <c r="O1826" i="11"/>
  <c r="O346" i="11"/>
  <c r="O212" i="11"/>
  <c r="O81" i="11"/>
  <c r="O1290" i="11"/>
  <c r="O1155" i="11"/>
  <c r="O1962" i="9"/>
  <c r="O1827" i="9"/>
  <c r="O1693" i="9"/>
  <c r="O1558" i="9"/>
  <c r="O1424" i="9"/>
  <c r="O1291" i="9"/>
  <c r="O1156" i="9"/>
  <c r="O883" i="9"/>
  <c r="O480" i="9"/>
  <c r="O347" i="9"/>
  <c r="O1021" i="9"/>
  <c r="O750" i="9"/>
  <c r="O615" i="9"/>
  <c r="O82" i="9"/>
  <c r="O213" i="9"/>
  <c r="O1826" i="6"/>
  <c r="O1423" i="6"/>
  <c r="O1290" i="6"/>
  <c r="O1557" i="6"/>
  <c r="O1961" i="6"/>
  <c r="O1020" i="6"/>
  <c r="O882" i="6"/>
  <c r="O749" i="6"/>
  <c r="O1155" i="6"/>
  <c r="O1692" i="6"/>
  <c r="O479" i="6"/>
  <c r="O614" i="6"/>
  <c r="O81" i="6"/>
  <c r="O346" i="6"/>
  <c r="O212" i="6"/>
  <c r="O1962" i="3"/>
  <c r="O1827" i="3"/>
  <c r="O1693" i="3"/>
  <c r="O1558" i="3"/>
  <c r="O1291" i="3"/>
  <c r="O1424" i="3"/>
  <c r="O615" i="3"/>
  <c r="O480" i="3"/>
  <c r="O1156" i="3"/>
  <c r="O883" i="3"/>
  <c r="O1021" i="3"/>
  <c r="O750" i="3"/>
  <c r="O347" i="3"/>
  <c r="O213" i="3"/>
  <c r="O82" i="3"/>
  <c r="W1238" i="11"/>
  <c r="V1239" i="11" s="1"/>
  <c r="Q1239" i="11"/>
  <c r="R1239" i="11" s="1"/>
  <c r="AB1239" i="11" s="1"/>
  <c r="AA1238" i="11"/>
  <c r="Y1238" i="11"/>
  <c r="AE292" i="11"/>
  <c r="T293" i="11"/>
  <c r="AE561" i="11"/>
  <c r="AE1102" i="11"/>
  <c r="AA160" i="11"/>
  <c r="Y160" i="11"/>
  <c r="Z160" i="11"/>
  <c r="AE828" i="11"/>
  <c r="T427" i="11"/>
  <c r="Z427" i="11" s="1"/>
  <c r="Q161" i="11"/>
  <c r="R161" i="11" s="1"/>
  <c r="S161" i="11" s="1"/>
  <c r="AE1639" i="11"/>
  <c r="AC968" i="11"/>
  <c r="AE968" i="11" s="1"/>
  <c r="S969" i="11"/>
  <c r="AE1908" i="11"/>
  <c r="T829" i="11"/>
  <c r="Z829" i="11" s="1"/>
  <c r="T1640" i="11"/>
  <c r="Y29" i="11"/>
  <c r="Z29" i="11"/>
  <c r="T1103" i="11"/>
  <c r="T562" i="11"/>
  <c r="Q30" i="11"/>
  <c r="R30" i="11" s="1"/>
  <c r="AB30" i="11" s="1"/>
  <c r="W29" i="11"/>
  <c r="V30" i="11" s="1"/>
  <c r="Y1774" i="11"/>
  <c r="Z1774" i="11"/>
  <c r="W1774" i="11"/>
  <c r="V1775" i="11" s="1"/>
  <c r="Q1775" i="11"/>
  <c r="AA1774" i="11"/>
  <c r="T1909" i="11"/>
  <c r="W1909" i="11" s="1"/>
  <c r="V1910" i="11" s="1"/>
  <c r="S698" i="11"/>
  <c r="Y1503" i="11"/>
  <c r="W1503" i="11"/>
  <c r="V1504" i="11" s="1"/>
  <c r="AA1503" i="11"/>
  <c r="Q1504" i="11"/>
  <c r="R1504" i="11" s="1"/>
  <c r="AB1504" i="11" s="1"/>
  <c r="S1370" i="11"/>
  <c r="AC1369" i="11"/>
  <c r="AD1369" i="11"/>
  <c r="I883" i="11"/>
  <c r="H884" i="11"/>
  <c r="I1291" i="11"/>
  <c r="H1292" i="11"/>
  <c r="I617" i="11"/>
  <c r="H618" i="11"/>
  <c r="I1424" i="11"/>
  <c r="H1425" i="11"/>
  <c r="H1157" i="11"/>
  <c r="I1156" i="11"/>
  <c r="I349" i="11"/>
  <c r="H350" i="11"/>
  <c r="I1021" i="11"/>
  <c r="H1022" i="11"/>
  <c r="AE697" i="11"/>
  <c r="I1963" i="11"/>
  <c r="H1964" i="11"/>
  <c r="W1773" i="9"/>
  <c r="V1774" i="9" s="1"/>
  <c r="Q1774" i="9"/>
  <c r="R1774" i="9" s="1"/>
  <c r="AB1774" i="9" s="1"/>
  <c r="Z1773" i="9"/>
  <c r="Y1773" i="9"/>
  <c r="AA1773" i="9"/>
  <c r="AE1772" i="9"/>
  <c r="AE28" i="9"/>
  <c r="I214" i="9"/>
  <c r="H215" i="9"/>
  <c r="AD561" i="9"/>
  <c r="AC561" i="9"/>
  <c r="AE1236" i="9"/>
  <c r="Q428" i="9"/>
  <c r="R428" i="9" s="1"/>
  <c r="AB428" i="9" s="1"/>
  <c r="Q697" i="9"/>
  <c r="Y696" i="9"/>
  <c r="AA696" i="9"/>
  <c r="W696" i="9"/>
  <c r="V697" i="9" s="1"/>
  <c r="Z696" i="9"/>
  <c r="W427" i="9"/>
  <c r="V428" i="9" s="1"/>
  <c r="AA427" i="9"/>
  <c r="AE1102" i="9"/>
  <c r="AC1907" i="9"/>
  <c r="AD1907" i="9"/>
  <c r="R1908" i="9"/>
  <c r="AB1908" i="9" s="1"/>
  <c r="T1237" i="9"/>
  <c r="AC1370" i="9"/>
  <c r="AD159" i="9"/>
  <c r="AC159" i="9"/>
  <c r="AE828" i="9"/>
  <c r="R160" i="9"/>
  <c r="Z427" i="9"/>
  <c r="AD1370" i="9"/>
  <c r="Z29" i="9"/>
  <c r="Y29" i="9"/>
  <c r="AA29" i="9"/>
  <c r="Q30" i="9"/>
  <c r="R30" i="9" s="1"/>
  <c r="AB30" i="9" s="1"/>
  <c r="W29" i="9"/>
  <c r="V30" i="9" s="1"/>
  <c r="AE967" i="9"/>
  <c r="H1022" i="9"/>
  <c r="I1021" i="9"/>
  <c r="S562" i="9"/>
  <c r="T829" i="9"/>
  <c r="AA829" i="9" s="1"/>
  <c r="S1371" i="9"/>
  <c r="S295" i="9"/>
  <c r="I348" i="9"/>
  <c r="H349" i="9"/>
  <c r="I1291" i="9"/>
  <c r="H1292" i="9"/>
  <c r="AE294" i="9"/>
  <c r="R1640" i="9"/>
  <c r="AB1640" i="9" s="1"/>
  <c r="T1103" i="9"/>
  <c r="W968" i="9"/>
  <c r="V969" i="9" s="1"/>
  <c r="Y968" i="9"/>
  <c r="AA968" i="9"/>
  <c r="Q969" i="9"/>
  <c r="Z968" i="9"/>
  <c r="I1827" i="9"/>
  <c r="H1828" i="9"/>
  <c r="H1425" i="9"/>
  <c r="I1424" i="9"/>
  <c r="I1694" i="9"/>
  <c r="H1695" i="9"/>
  <c r="AC1639" i="9"/>
  <c r="AD1639" i="9"/>
  <c r="W1505" i="9"/>
  <c r="V1506" i="9" s="1"/>
  <c r="Y1505" i="9"/>
  <c r="Z1505" i="9"/>
  <c r="Q1506" i="9"/>
  <c r="AA1505" i="9"/>
  <c r="Y561" i="6"/>
  <c r="AA561" i="6"/>
  <c r="W561" i="6"/>
  <c r="V562" i="6" s="1"/>
  <c r="Z561" i="6"/>
  <c r="S562" i="6"/>
  <c r="AE158" i="6"/>
  <c r="AD968" i="6"/>
  <c r="AD696" i="6"/>
  <c r="T159" i="6"/>
  <c r="W159" i="6" s="1"/>
  <c r="V160" i="6" s="1"/>
  <c r="AC968" i="6"/>
  <c r="AC696" i="6"/>
  <c r="AC1908" i="6"/>
  <c r="AD1908" i="6"/>
  <c r="S1909" i="6"/>
  <c r="AC829" i="6"/>
  <c r="S830" i="6"/>
  <c r="AD1504" i="6"/>
  <c r="H1292" i="6"/>
  <c r="I1291" i="6"/>
  <c r="I1558" i="6"/>
  <c r="H1559" i="6"/>
  <c r="T1505" i="6"/>
  <c r="Q1506" i="6" s="1"/>
  <c r="AC1504" i="6"/>
  <c r="AB1505" i="6"/>
  <c r="AD293" i="6"/>
  <c r="AC293" i="6"/>
  <c r="Z1235" i="6"/>
  <c r="AA1235" i="6"/>
  <c r="Q1236" i="6"/>
  <c r="W1235" i="6"/>
  <c r="V1236" i="6" s="1"/>
  <c r="Y1235" i="6"/>
  <c r="AE1103" i="6"/>
  <c r="I616" i="6"/>
  <c r="H617" i="6"/>
  <c r="AA1773" i="6"/>
  <c r="I480" i="6"/>
  <c r="H481" i="6"/>
  <c r="S1104" i="6"/>
  <c r="H83" i="6"/>
  <c r="I82" i="6"/>
  <c r="Y1640" i="6"/>
  <c r="AD1640" i="6" s="1"/>
  <c r="W1640" i="6"/>
  <c r="V1641" i="6" s="1"/>
  <c r="Y1773" i="6"/>
  <c r="W1773" i="6"/>
  <c r="V1774" i="6" s="1"/>
  <c r="T1369" i="6"/>
  <c r="Z1369" i="6" s="1"/>
  <c r="S30" i="6"/>
  <c r="AA1640" i="6"/>
  <c r="Q1641" i="6"/>
  <c r="R1641" i="6" s="1"/>
  <c r="AB1641" i="6" s="1"/>
  <c r="Q1774" i="6"/>
  <c r="R1774" i="6" s="1"/>
  <c r="AB1774" i="6" s="1"/>
  <c r="AB697" i="6"/>
  <c r="AE29" i="6"/>
  <c r="S697" i="6"/>
  <c r="I1156" i="6"/>
  <c r="H1157" i="6"/>
  <c r="T969" i="6"/>
  <c r="S427" i="6"/>
  <c r="AE426" i="6"/>
  <c r="S294" i="6"/>
  <c r="Y1504" i="3"/>
  <c r="Z1504" i="3"/>
  <c r="Q1505" i="3"/>
  <c r="R1505" i="3" s="1"/>
  <c r="AB1505" i="3" s="1"/>
  <c r="W1504" i="3"/>
  <c r="V1505" i="3" s="1"/>
  <c r="AA1504" i="3"/>
  <c r="AC561" i="3"/>
  <c r="S562" i="3"/>
  <c r="R1104" i="3"/>
  <c r="S1104" i="3" s="1"/>
  <c r="AD1103" i="3"/>
  <c r="AC1103" i="3"/>
  <c r="AE967" i="3"/>
  <c r="Q1239" i="3"/>
  <c r="AA1238" i="3"/>
  <c r="Y1238" i="3"/>
  <c r="W1238" i="3"/>
  <c r="V1239" i="3" s="1"/>
  <c r="Z1238" i="3"/>
  <c r="T968" i="3"/>
  <c r="AA968" i="3" s="1"/>
  <c r="AD696" i="3"/>
  <c r="AC696" i="3"/>
  <c r="Y293" i="3"/>
  <c r="Z29" i="3"/>
  <c r="AD29" i="3" s="1"/>
  <c r="I1694" i="3"/>
  <c r="H1695" i="3"/>
  <c r="AC1639" i="3"/>
  <c r="AD1639" i="3"/>
  <c r="R1640" i="3"/>
  <c r="AB1640" i="3" s="1"/>
  <c r="Z293" i="3"/>
  <c r="AC158" i="3"/>
  <c r="AD158" i="3"/>
  <c r="R159" i="3"/>
  <c r="AB159" i="3" s="1"/>
  <c r="AE426" i="3"/>
  <c r="Q30" i="3"/>
  <c r="R30" i="3" s="1"/>
  <c r="AB30" i="3" s="1"/>
  <c r="AE828" i="3"/>
  <c r="S829" i="3"/>
  <c r="W29" i="3"/>
  <c r="V30" i="3" s="1"/>
  <c r="AA29" i="3"/>
  <c r="Q294" i="3"/>
  <c r="R294" i="3" s="1"/>
  <c r="AB294" i="3" s="1"/>
  <c r="W293" i="3"/>
  <c r="V294" i="3" s="1"/>
  <c r="AA1370" i="3"/>
  <c r="W1370" i="3"/>
  <c r="V1371" i="3" s="1"/>
  <c r="Y1370" i="3"/>
  <c r="Q1371" i="3"/>
  <c r="Z1370" i="3"/>
  <c r="Z1774" i="3"/>
  <c r="Q1775" i="3"/>
  <c r="R1775" i="3" s="1"/>
  <c r="AB1775" i="3" s="1"/>
  <c r="W1774" i="3"/>
  <c r="V1775" i="3" s="1"/>
  <c r="Y1774" i="3"/>
  <c r="AA1774" i="3"/>
  <c r="T427" i="3"/>
  <c r="Z427" i="3" s="1"/>
  <c r="I213" i="3"/>
  <c r="H214" i="3"/>
  <c r="H1293" i="3"/>
  <c r="I1292" i="3"/>
  <c r="R1909" i="3"/>
  <c r="AB1909" i="3" s="1"/>
  <c r="H349" i="3"/>
  <c r="I348" i="3"/>
  <c r="S697" i="3"/>
  <c r="I480" i="3"/>
  <c r="H481" i="3"/>
  <c r="I1425" i="3"/>
  <c r="H1426" i="3"/>
  <c r="AC1908" i="3"/>
  <c r="AD1908" i="3"/>
  <c r="AC294" i="13"/>
  <c r="AD294" i="13"/>
  <c r="S295" i="13"/>
  <c r="AE159" i="13"/>
  <c r="AC426" i="13"/>
  <c r="R427" i="13"/>
  <c r="S427" i="13" s="1"/>
  <c r="R29" i="13"/>
  <c r="S29" i="13" s="1"/>
  <c r="AC28" i="13"/>
  <c r="AD28" i="13"/>
  <c r="AD426" i="13"/>
  <c r="Y160" i="13"/>
  <c r="W160" i="13"/>
  <c r="V161" i="13" s="1"/>
  <c r="AA160" i="13"/>
  <c r="Q161" i="13"/>
  <c r="R161" i="13" s="1"/>
  <c r="AB161" i="13" s="1"/>
  <c r="Z160" i="13"/>
  <c r="I213" i="13"/>
  <c r="O213" i="13" s="1"/>
  <c r="H214" i="13"/>
  <c r="I82" i="13"/>
  <c r="O82" i="13" s="1"/>
  <c r="H83" i="13"/>
  <c r="I347" i="13"/>
  <c r="O347" i="13" s="1"/>
  <c r="H348" i="13"/>
  <c r="I480" i="13"/>
  <c r="O480" i="13" s="1"/>
  <c r="H481" i="13"/>
  <c r="I1560" i="11"/>
  <c r="H1561" i="11"/>
  <c r="I480" i="11"/>
  <c r="H481" i="11"/>
  <c r="I1963" i="6"/>
  <c r="H1964" i="6"/>
  <c r="I1828" i="11"/>
  <c r="H1829" i="11"/>
  <c r="I213" i="6"/>
  <c r="H214" i="6"/>
  <c r="I482" i="9"/>
  <c r="H483" i="9"/>
  <c r="I83" i="3"/>
  <c r="H84" i="3"/>
  <c r="I1022" i="3"/>
  <c r="H1023" i="3"/>
  <c r="I83" i="9"/>
  <c r="H84" i="9"/>
  <c r="I1156" i="3"/>
  <c r="H1157" i="3"/>
  <c r="H1159" i="9"/>
  <c r="I1158" i="9"/>
  <c r="H617" i="9"/>
  <c r="I616" i="9"/>
  <c r="I1426" i="6"/>
  <c r="H1427" i="6"/>
  <c r="I884" i="6"/>
  <c r="H885" i="6"/>
  <c r="I1559" i="9"/>
  <c r="H1560" i="9"/>
  <c r="I1694" i="11"/>
  <c r="H1695" i="11"/>
  <c r="I752" i="6"/>
  <c r="H753" i="6"/>
  <c r="I1695" i="6"/>
  <c r="H1696" i="6"/>
  <c r="I753" i="11"/>
  <c r="H754" i="11"/>
  <c r="H1963" i="3"/>
  <c r="I1962" i="3"/>
  <c r="I1828" i="3"/>
  <c r="H1829" i="3"/>
  <c r="I1963" i="9"/>
  <c r="H1964" i="9"/>
  <c r="H83" i="11"/>
  <c r="I82" i="11"/>
  <c r="I751" i="3"/>
  <c r="H752" i="3"/>
  <c r="I1827" i="6"/>
  <c r="H1828" i="6"/>
  <c r="I886" i="3"/>
  <c r="H887" i="3"/>
  <c r="H1560" i="3"/>
  <c r="I1559" i="3"/>
  <c r="I1024" i="6"/>
  <c r="H1025" i="6"/>
  <c r="I213" i="11"/>
  <c r="H214" i="11"/>
  <c r="I617" i="3"/>
  <c r="H618" i="3"/>
  <c r="I349" i="6"/>
  <c r="H350" i="6"/>
  <c r="I750" i="9"/>
  <c r="H751" i="9"/>
  <c r="H888" i="9"/>
  <c r="I887" i="9"/>
  <c r="O1424" i="11" l="1"/>
  <c r="O1962" i="11"/>
  <c r="O1291" i="11"/>
  <c r="O1558" i="11"/>
  <c r="O1827" i="11"/>
  <c r="O883" i="11"/>
  <c r="O750" i="11"/>
  <c r="O1156" i="11"/>
  <c r="O615" i="11"/>
  <c r="O347" i="11"/>
  <c r="O1693" i="11"/>
  <c r="O1021" i="11"/>
  <c r="O480" i="11"/>
  <c r="O213" i="11"/>
  <c r="O82" i="11"/>
  <c r="O1963" i="9"/>
  <c r="O1828" i="9"/>
  <c r="O1694" i="9"/>
  <c r="O1559" i="9"/>
  <c r="O1425" i="9"/>
  <c r="O1157" i="9"/>
  <c r="O1292" i="9"/>
  <c r="O481" i="9"/>
  <c r="O884" i="9"/>
  <c r="O1022" i="9"/>
  <c r="O751" i="9"/>
  <c r="O214" i="9"/>
  <c r="O83" i="9"/>
  <c r="O348" i="9"/>
  <c r="O616" i="9"/>
  <c r="O1962" i="6"/>
  <c r="O1827" i="6"/>
  <c r="O1693" i="6"/>
  <c r="O1558" i="6"/>
  <c r="O1424" i="6"/>
  <c r="O1291" i="6"/>
  <c r="O883" i="6"/>
  <c r="O1021" i="6"/>
  <c r="O1156" i="6"/>
  <c r="O615" i="6"/>
  <c r="O82" i="6"/>
  <c r="O347" i="6"/>
  <c r="O213" i="6"/>
  <c r="O750" i="6"/>
  <c r="O480" i="6"/>
  <c r="O1963" i="3"/>
  <c r="O1828" i="3"/>
  <c r="O1694" i="3"/>
  <c r="O1559" i="3"/>
  <c r="O1425" i="3"/>
  <c r="O1292" i="3"/>
  <c r="O1022" i="3"/>
  <c r="O1157" i="3"/>
  <c r="O884" i="3"/>
  <c r="O751" i="3"/>
  <c r="O616" i="3"/>
  <c r="O481" i="3"/>
  <c r="O348" i="3"/>
  <c r="O214" i="3"/>
  <c r="O83" i="3"/>
  <c r="AC1238" i="11"/>
  <c r="S1239" i="11"/>
  <c r="AD1238" i="11"/>
  <c r="Z293" i="11"/>
  <c r="Y293" i="11"/>
  <c r="Q294" i="11"/>
  <c r="R294" i="11" s="1"/>
  <c r="AB294" i="11" s="1"/>
  <c r="AA293" i="11"/>
  <c r="W293" i="11"/>
  <c r="V294" i="11" s="1"/>
  <c r="W427" i="11"/>
  <c r="V428" i="11" s="1"/>
  <c r="AC160" i="11"/>
  <c r="AA427" i="11"/>
  <c r="AD160" i="11"/>
  <c r="Q428" i="11"/>
  <c r="R428" i="11" s="1"/>
  <c r="AB428" i="11" s="1"/>
  <c r="AD29" i="11"/>
  <c r="Y427" i="11"/>
  <c r="AD427" i="11" s="1"/>
  <c r="T969" i="11"/>
  <c r="Y969" i="11" s="1"/>
  <c r="Q830" i="11"/>
  <c r="R830" i="11" s="1"/>
  <c r="AB830" i="11" s="1"/>
  <c r="Y829" i="11"/>
  <c r="AD829" i="11" s="1"/>
  <c r="W829" i="11"/>
  <c r="V830" i="11" s="1"/>
  <c r="AA829" i="11"/>
  <c r="AC29" i="11"/>
  <c r="Z1640" i="11"/>
  <c r="AA1640" i="11"/>
  <c r="W1640" i="11"/>
  <c r="V1641" i="11" s="1"/>
  <c r="Y1640" i="11"/>
  <c r="Q1641" i="11"/>
  <c r="R1641" i="11" s="1"/>
  <c r="AB1641" i="11" s="1"/>
  <c r="S30" i="11"/>
  <c r="AA562" i="11"/>
  <c r="Q563" i="11"/>
  <c r="W562" i="11"/>
  <c r="V563" i="11" s="1"/>
  <c r="Y562" i="11"/>
  <c r="Z562" i="11"/>
  <c r="Q1104" i="11"/>
  <c r="Y1103" i="11"/>
  <c r="AA1103" i="11"/>
  <c r="Z1103" i="11"/>
  <c r="W1103" i="11"/>
  <c r="V1104" i="11" s="1"/>
  <c r="AD1774" i="11"/>
  <c r="AB161" i="11"/>
  <c r="T161" i="11"/>
  <c r="Y1909" i="11"/>
  <c r="AA1909" i="11"/>
  <c r="Z1909" i="11"/>
  <c r="T698" i="11"/>
  <c r="Z698" i="11" s="1"/>
  <c r="AC1774" i="11"/>
  <c r="Q1910" i="11"/>
  <c r="AC1503" i="11"/>
  <c r="R1775" i="11"/>
  <c r="S1775" i="11" s="1"/>
  <c r="AD1503" i="11"/>
  <c r="I884" i="11"/>
  <c r="H885" i="11"/>
  <c r="AE1369" i="11"/>
  <c r="T1370" i="11"/>
  <c r="I618" i="11"/>
  <c r="H619" i="11"/>
  <c r="S1504" i="11"/>
  <c r="I1292" i="11"/>
  <c r="H1293" i="11"/>
  <c r="I1425" i="11"/>
  <c r="H1426" i="11"/>
  <c r="I350" i="11"/>
  <c r="H351" i="11"/>
  <c r="H1023" i="11"/>
  <c r="I1022" i="11"/>
  <c r="H1965" i="11"/>
  <c r="I1964" i="11"/>
  <c r="H1158" i="11"/>
  <c r="I1157" i="11"/>
  <c r="AD1773" i="9"/>
  <c r="AC1773" i="9"/>
  <c r="H216" i="9"/>
  <c r="I215" i="9"/>
  <c r="AC427" i="9"/>
  <c r="AE561" i="9"/>
  <c r="AE1370" i="9"/>
  <c r="S1908" i="9"/>
  <c r="S1774" i="9"/>
  <c r="S428" i="9"/>
  <c r="AC696" i="9"/>
  <c r="AD696" i="9"/>
  <c r="R697" i="9"/>
  <c r="S697" i="9" s="1"/>
  <c r="Q1238" i="9"/>
  <c r="R1238" i="9" s="1"/>
  <c r="AB1238" i="9" s="1"/>
  <c r="AE159" i="9"/>
  <c r="AD427" i="9"/>
  <c r="AE1907" i="9"/>
  <c r="S30" i="9"/>
  <c r="AB160" i="9"/>
  <c r="S160" i="9"/>
  <c r="W1237" i="9"/>
  <c r="V1238" i="9" s="1"/>
  <c r="Z1237" i="9"/>
  <c r="Y1237" i="9"/>
  <c r="AA1237" i="9"/>
  <c r="AD29" i="9"/>
  <c r="AC29" i="9"/>
  <c r="Q830" i="9"/>
  <c r="R830" i="9" s="1"/>
  <c r="AB830" i="9" s="1"/>
  <c r="T562" i="9"/>
  <c r="Z829" i="9"/>
  <c r="H1023" i="9"/>
  <c r="I1022" i="9"/>
  <c r="Y829" i="9"/>
  <c r="W829" i="9"/>
  <c r="V830" i="9" s="1"/>
  <c r="T1371" i="9"/>
  <c r="W1371" i="9" s="1"/>
  <c r="V1372" i="9" s="1"/>
  <c r="S1640" i="9"/>
  <c r="T295" i="9"/>
  <c r="Y295" i="9" s="1"/>
  <c r="I349" i="9"/>
  <c r="H350" i="9"/>
  <c r="I1292" i="9"/>
  <c r="H1293" i="9"/>
  <c r="R1506" i="9"/>
  <c r="AB1506" i="9" s="1"/>
  <c r="I1828" i="9"/>
  <c r="H1829" i="9"/>
  <c r="I1425" i="9"/>
  <c r="H1426" i="9"/>
  <c r="AC1505" i="9"/>
  <c r="AD1505" i="9"/>
  <c r="R969" i="9"/>
  <c r="AB969" i="9" s="1"/>
  <c r="H1696" i="9"/>
  <c r="I1695" i="9"/>
  <c r="W1103" i="9"/>
  <c r="V1104" i="9" s="1"/>
  <c r="Y1103" i="9"/>
  <c r="AA1103" i="9"/>
  <c r="Z1103" i="9"/>
  <c r="Q1104" i="9"/>
  <c r="AE1639" i="9"/>
  <c r="AC968" i="9"/>
  <c r="AD968" i="9"/>
  <c r="AC561" i="6"/>
  <c r="AD561" i="6"/>
  <c r="T562" i="6"/>
  <c r="Z562" i="6" s="1"/>
  <c r="AE968" i="6"/>
  <c r="AE696" i="6"/>
  <c r="Z159" i="6"/>
  <c r="AA159" i="6"/>
  <c r="Q160" i="6"/>
  <c r="R160" i="6" s="1"/>
  <c r="AB160" i="6" s="1"/>
  <c r="Y159" i="6"/>
  <c r="AE1908" i="6"/>
  <c r="T1909" i="6"/>
  <c r="W1909" i="6" s="1"/>
  <c r="V1910" i="6" s="1"/>
  <c r="AE829" i="6"/>
  <c r="AA1505" i="6"/>
  <c r="T830" i="6"/>
  <c r="W1505" i="6"/>
  <c r="V1506" i="6" s="1"/>
  <c r="Y1505" i="6"/>
  <c r="Z1505" i="6"/>
  <c r="I1292" i="6"/>
  <c r="H1293" i="6"/>
  <c r="AE293" i="6"/>
  <c r="H1560" i="6"/>
  <c r="I1559" i="6"/>
  <c r="AE1504" i="6"/>
  <c r="AC1235" i="6"/>
  <c r="AD1235" i="6"/>
  <c r="R1236" i="6"/>
  <c r="AB1236" i="6" s="1"/>
  <c r="Y1369" i="6"/>
  <c r="AD1369" i="6" s="1"/>
  <c r="AC1640" i="6"/>
  <c r="AE1640" i="6" s="1"/>
  <c r="R1506" i="6"/>
  <c r="AB1506" i="6" s="1"/>
  <c r="AC1773" i="6"/>
  <c r="I481" i="6"/>
  <c r="H482" i="6"/>
  <c r="I617" i="6"/>
  <c r="H618" i="6"/>
  <c r="AD1773" i="6"/>
  <c r="Q1370" i="6"/>
  <c r="R1370" i="6" s="1"/>
  <c r="AB1370" i="6" s="1"/>
  <c r="I83" i="6"/>
  <c r="H84" i="6"/>
  <c r="T1104" i="6"/>
  <c r="W1369" i="6"/>
  <c r="V1370" i="6" s="1"/>
  <c r="T30" i="6"/>
  <c r="S1774" i="6"/>
  <c r="AA1369" i="6"/>
  <c r="T697" i="6"/>
  <c r="T427" i="6"/>
  <c r="AA427" i="6" s="1"/>
  <c r="S1641" i="6"/>
  <c r="Y969" i="6"/>
  <c r="Z969" i="6"/>
  <c r="Q970" i="6"/>
  <c r="AA969" i="6"/>
  <c r="W969" i="6"/>
  <c r="V970" i="6" s="1"/>
  <c r="T294" i="6"/>
  <c r="I1157" i="6"/>
  <c r="H1158" i="6"/>
  <c r="AD1504" i="3"/>
  <c r="AC1504" i="3"/>
  <c r="S1505" i="3"/>
  <c r="AE561" i="3"/>
  <c r="T562" i="3"/>
  <c r="W562" i="3" s="1"/>
  <c r="V563" i="3" s="1"/>
  <c r="AE1103" i="3"/>
  <c r="AB1104" i="3"/>
  <c r="T1104" i="3"/>
  <c r="AD1238" i="3"/>
  <c r="AC1238" i="3"/>
  <c r="R1239" i="3"/>
  <c r="AB1239" i="3" s="1"/>
  <c r="AE696" i="3"/>
  <c r="Z968" i="3"/>
  <c r="Y968" i="3"/>
  <c r="W968" i="3"/>
  <c r="V969" i="3" s="1"/>
  <c r="Q969" i="3"/>
  <c r="R969" i="3" s="1"/>
  <c r="AB969" i="3" s="1"/>
  <c r="AC293" i="3"/>
  <c r="AD293" i="3"/>
  <c r="AC29" i="3"/>
  <c r="S1640" i="3"/>
  <c r="S159" i="3"/>
  <c r="I1695" i="3"/>
  <c r="H1696" i="3"/>
  <c r="AE1639" i="3"/>
  <c r="AE158" i="3"/>
  <c r="T829" i="3"/>
  <c r="W829" i="3" s="1"/>
  <c r="V830" i="3" s="1"/>
  <c r="S30" i="3"/>
  <c r="W427" i="3"/>
  <c r="V428" i="3" s="1"/>
  <c r="S294" i="3"/>
  <c r="AA427" i="3"/>
  <c r="AD1370" i="3"/>
  <c r="AC1370" i="3"/>
  <c r="Y427" i="3"/>
  <c r="AD427" i="3" s="1"/>
  <c r="T697" i="3"/>
  <c r="S1775" i="3"/>
  <c r="R1371" i="3"/>
  <c r="AB1371" i="3" s="1"/>
  <c r="AC1774" i="3"/>
  <c r="AD1774" i="3"/>
  <c r="Q428" i="3"/>
  <c r="R428" i="3" s="1"/>
  <c r="AB428" i="3" s="1"/>
  <c r="S1909" i="3"/>
  <c r="I214" i="3"/>
  <c r="H215" i="3"/>
  <c r="AE1908" i="3"/>
  <c r="H1427" i="3"/>
  <c r="I1426" i="3"/>
  <c r="I349" i="3"/>
  <c r="H350" i="3"/>
  <c r="H482" i="3"/>
  <c r="I481" i="3"/>
  <c r="H1294" i="3"/>
  <c r="I1293" i="3"/>
  <c r="T295" i="13"/>
  <c r="Y295" i="13" s="1"/>
  <c r="AE294" i="13"/>
  <c r="AE426" i="13"/>
  <c r="AE28" i="13"/>
  <c r="AB29" i="13"/>
  <c r="T29" i="13"/>
  <c r="AB427" i="13"/>
  <c r="T427" i="13"/>
  <c r="AD160" i="13"/>
  <c r="AC160" i="13"/>
  <c r="S161" i="13"/>
  <c r="H349" i="13"/>
  <c r="I348" i="13"/>
  <c r="O348" i="13" s="1"/>
  <c r="I83" i="13"/>
  <c r="O83" i="13" s="1"/>
  <c r="H84" i="13"/>
  <c r="H215" i="13"/>
  <c r="I214" i="13"/>
  <c r="O214" i="13" s="1"/>
  <c r="I481" i="13"/>
  <c r="O481" i="13" s="1"/>
  <c r="H482" i="13"/>
  <c r="I1025" i="6"/>
  <c r="H1026" i="6"/>
  <c r="I1829" i="3"/>
  <c r="H1830" i="3"/>
  <c r="I1696" i="6"/>
  <c r="H1697" i="6"/>
  <c r="I888" i="9"/>
  <c r="H889" i="9"/>
  <c r="I1560" i="9"/>
  <c r="H1561" i="9"/>
  <c r="I885" i="6"/>
  <c r="H886" i="6"/>
  <c r="I214" i="6"/>
  <c r="H215" i="6"/>
  <c r="I1964" i="6"/>
  <c r="H1965" i="6"/>
  <c r="I751" i="9"/>
  <c r="H752" i="9"/>
  <c r="I618" i="3"/>
  <c r="H619" i="3"/>
  <c r="H85" i="9"/>
  <c r="I84" i="9"/>
  <c r="I1560" i="3"/>
  <c r="H1561" i="3"/>
  <c r="H1965" i="9"/>
  <c r="I1964" i="9"/>
  <c r="I1695" i="11"/>
  <c r="H1696" i="11"/>
  <c r="I1427" i="6"/>
  <c r="H1428" i="6"/>
  <c r="H618" i="9"/>
  <c r="I617" i="9"/>
  <c r="I1159" i="9"/>
  <c r="H1160" i="9"/>
  <c r="I350" i="6"/>
  <c r="H351" i="6"/>
  <c r="I887" i="3"/>
  <c r="H888" i="3"/>
  <c r="H1024" i="3"/>
  <c r="I1023" i="3"/>
  <c r="I83" i="11"/>
  <c r="H84" i="11"/>
  <c r="I214" i="11"/>
  <c r="H215" i="11"/>
  <c r="I752" i="3"/>
  <c r="H753" i="3"/>
  <c r="I754" i="11"/>
  <c r="H755" i="11"/>
  <c r="I753" i="6"/>
  <c r="H754" i="6"/>
  <c r="I84" i="3"/>
  <c r="H85" i="3"/>
  <c r="I1561" i="11"/>
  <c r="H1562" i="11"/>
  <c r="I1157" i="3"/>
  <c r="H1158" i="3"/>
  <c r="I1828" i="6"/>
  <c r="H1829" i="6"/>
  <c r="I1963" i="3"/>
  <c r="H1964" i="3"/>
  <c r="H484" i="9"/>
  <c r="I483" i="9"/>
  <c r="I1829" i="11"/>
  <c r="H1830" i="11"/>
  <c r="I481" i="11"/>
  <c r="H482" i="11"/>
  <c r="O1963" i="11" l="1"/>
  <c r="O1828" i="11"/>
  <c r="O1694" i="11"/>
  <c r="O1292" i="11"/>
  <c r="O1559" i="11"/>
  <c r="O1425" i="11"/>
  <c r="O1022" i="11"/>
  <c r="O884" i="11"/>
  <c r="O1157" i="11"/>
  <c r="O616" i="11"/>
  <c r="O481" i="11"/>
  <c r="O348" i="11"/>
  <c r="O751" i="11"/>
  <c r="O214" i="11"/>
  <c r="O83" i="11"/>
  <c r="O1964" i="9"/>
  <c r="O1829" i="9"/>
  <c r="O1695" i="9"/>
  <c r="O1560" i="9"/>
  <c r="O1426" i="9"/>
  <c r="O1293" i="9"/>
  <c r="O1158" i="9"/>
  <c r="O1023" i="9"/>
  <c r="O885" i="9"/>
  <c r="O752" i="9"/>
  <c r="O482" i="9"/>
  <c r="O215" i="9"/>
  <c r="O84" i="9"/>
  <c r="O349" i="9"/>
  <c r="O617" i="9"/>
  <c r="O1963" i="6"/>
  <c r="O1828" i="6"/>
  <c r="O1694" i="6"/>
  <c r="O1559" i="6"/>
  <c r="O1425" i="6"/>
  <c r="O1292" i="6"/>
  <c r="O1157" i="6"/>
  <c r="O884" i="6"/>
  <c r="O1022" i="6"/>
  <c r="O751" i="6"/>
  <c r="O348" i="6"/>
  <c r="O481" i="6"/>
  <c r="O616" i="6"/>
  <c r="O83" i="6"/>
  <c r="O214" i="6"/>
  <c r="O1964" i="3"/>
  <c r="O1829" i="3"/>
  <c r="O1695" i="3"/>
  <c r="O1560" i="3"/>
  <c r="O1426" i="3"/>
  <c r="O1293" i="3"/>
  <c r="O1158" i="3"/>
  <c r="O752" i="3"/>
  <c r="O1023" i="3"/>
  <c r="O885" i="3"/>
  <c r="O349" i="3"/>
  <c r="O617" i="3"/>
  <c r="O482" i="3"/>
  <c r="O215" i="3"/>
  <c r="O84" i="3"/>
  <c r="T1239" i="11"/>
  <c r="AA1239" i="11" s="1"/>
  <c r="AE1238" i="11"/>
  <c r="AD293" i="11"/>
  <c r="AC293" i="11"/>
  <c r="S294" i="11"/>
  <c r="AE160" i="11"/>
  <c r="S428" i="11"/>
  <c r="AE29" i="11"/>
  <c r="Q970" i="11"/>
  <c r="R970" i="11" s="1"/>
  <c r="AB970" i="11" s="1"/>
  <c r="Z969" i="11"/>
  <c r="AD969" i="11" s="1"/>
  <c r="AA969" i="11"/>
  <c r="AC427" i="11"/>
  <c r="W969" i="11"/>
  <c r="V970" i="11" s="1"/>
  <c r="S830" i="11"/>
  <c r="AC829" i="11"/>
  <c r="S1641" i="11"/>
  <c r="T30" i="11"/>
  <c r="AC1640" i="11"/>
  <c r="AD1640" i="11"/>
  <c r="AC562" i="11"/>
  <c r="AD562" i="11"/>
  <c r="AE1774" i="11"/>
  <c r="R563" i="11"/>
  <c r="S563" i="11" s="1"/>
  <c r="AC1103" i="11"/>
  <c r="AD1103" i="11"/>
  <c r="R1104" i="11"/>
  <c r="S1104" i="11" s="1"/>
  <c r="AC1909" i="11"/>
  <c r="AE1503" i="11"/>
  <c r="T1504" i="11"/>
  <c r="W1504" i="11" s="1"/>
  <c r="V1505" i="11" s="1"/>
  <c r="AA161" i="11"/>
  <c r="Q162" i="11"/>
  <c r="W161" i="11"/>
  <c r="V162" i="11" s="1"/>
  <c r="Z161" i="11"/>
  <c r="Y161" i="11"/>
  <c r="AD1909" i="11"/>
  <c r="Y698" i="11"/>
  <c r="AD698" i="11" s="1"/>
  <c r="Q699" i="11"/>
  <c r="R699" i="11" s="1"/>
  <c r="AB699" i="11" s="1"/>
  <c r="AB1775" i="11"/>
  <c r="T1775" i="11"/>
  <c r="W698" i="11"/>
  <c r="V699" i="11" s="1"/>
  <c r="AA698" i="11"/>
  <c r="R1910" i="11"/>
  <c r="S1910" i="11" s="1"/>
  <c r="W1370" i="11"/>
  <c r="V1371" i="11" s="1"/>
  <c r="Q1371" i="11"/>
  <c r="Y1370" i="11"/>
  <c r="Z1370" i="11"/>
  <c r="AA1370" i="11"/>
  <c r="I885" i="11"/>
  <c r="H886" i="11"/>
  <c r="I1426" i="11"/>
  <c r="H1427" i="11"/>
  <c r="H1294" i="11"/>
  <c r="I1293" i="11"/>
  <c r="H620" i="11"/>
  <c r="I619" i="11"/>
  <c r="H1024" i="11"/>
  <c r="I1023" i="11"/>
  <c r="I1965" i="11"/>
  <c r="H1966" i="11"/>
  <c r="H352" i="11"/>
  <c r="I351" i="11"/>
  <c r="H1159" i="11"/>
  <c r="I1158" i="11"/>
  <c r="AE1773" i="9"/>
  <c r="AE427" i="9"/>
  <c r="I216" i="9"/>
  <c r="H217" i="9"/>
  <c r="W295" i="9"/>
  <c r="V296" i="9" s="1"/>
  <c r="T1774" i="9"/>
  <c r="Q1775" i="9" s="1"/>
  <c r="T1908" i="9"/>
  <c r="Y1908" i="9" s="1"/>
  <c r="S1238" i="9"/>
  <c r="T428" i="9"/>
  <c r="T160" i="9"/>
  <c r="AB697" i="9"/>
  <c r="T697" i="9"/>
  <c r="AE696" i="9"/>
  <c r="T30" i="9"/>
  <c r="Y30" i="9" s="1"/>
  <c r="AC1237" i="9"/>
  <c r="AD1237" i="9"/>
  <c r="AC829" i="9"/>
  <c r="AD829" i="9"/>
  <c r="AE29" i="9"/>
  <c r="AA295" i="9"/>
  <c r="I1023" i="9"/>
  <c r="H1024" i="9"/>
  <c r="Q296" i="9"/>
  <c r="R296" i="9" s="1"/>
  <c r="AB296" i="9" s="1"/>
  <c r="Z562" i="9"/>
  <c r="W562" i="9"/>
  <c r="V563" i="9" s="1"/>
  <c r="Y562" i="9"/>
  <c r="Q563" i="9"/>
  <c r="AA562" i="9"/>
  <c r="Z1371" i="9"/>
  <c r="AA1371" i="9"/>
  <c r="Y1371" i="9"/>
  <c r="Q1372" i="9"/>
  <c r="R1372" i="9" s="1"/>
  <c r="AB1372" i="9" s="1"/>
  <c r="T1640" i="9"/>
  <c r="Z1640" i="9" s="1"/>
  <c r="S969" i="9"/>
  <c r="Z295" i="9"/>
  <c r="AD295" i="9" s="1"/>
  <c r="H351" i="9"/>
  <c r="I350" i="9"/>
  <c r="I1293" i="9"/>
  <c r="H1294" i="9"/>
  <c r="H1830" i="9"/>
  <c r="I1829" i="9"/>
  <c r="AE968" i="9"/>
  <c r="R1104" i="9"/>
  <c r="AB1104" i="9" s="1"/>
  <c r="AE1505" i="9"/>
  <c r="H1427" i="9"/>
  <c r="I1426" i="9"/>
  <c r="AC1103" i="9"/>
  <c r="AD1103" i="9"/>
  <c r="H1697" i="9"/>
  <c r="I1696" i="9"/>
  <c r="S1506" i="9"/>
  <c r="S830" i="9"/>
  <c r="AE561" i="6"/>
  <c r="Y562" i="6"/>
  <c r="AD562" i="6" s="1"/>
  <c r="Q563" i="6"/>
  <c r="R563" i="6" s="1"/>
  <c r="AB563" i="6" s="1"/>
  <c r="W562" i="6"/>
  <c r="V563" i="6" s="1"/>
  <c r="AA562" i="6"/>
  <c r="S160" i="6"/>
  <c r="AC159" i="6"/>
  <c r="AD159" i="6"/>
  <c r="Z1909" i="6"/>
  <c r="AA1909" i="6"/>
  <c r="Q1910" i="6"/>
  <c r="R1910" i="6" s="1"/>
  <c r="AB1910" i="6" s="1"/>
  <c r="Y1909" i="6"/>
  <c r="Q831" i="6"/>
  <c r="R831" i="6" s="1"/>
  <c r="AB831" i="6" s="1"/>
  <c r="AA830" i="6"/>
  <c r="AC1505" i="6"/>
  <c r="Z830" i="6"/>
  <c r="AC1369" i="6"/>
  <c r="W830" i="6"/>
  <c r="V831" i="6" s="1"/>
  <c r="S1506" i="6"/>
  <c r="Y830" i="6"/>
  <c r="AD1505" i="6"/>
  <c r="H1294" i="6"/>
  <c r="I1293" i="6"/>
  <c r="H1561" i="6"/>
  <c r="I1560" i="6"/>
  <c r="S1236" i="6"/>
  <c r="AA697" i="6"/>
  <c r="Z697" i="6"/>
  <c r="W697" i="6"/>
  <c r="V698" i="6" s="1"/>
  <c r="AE1235" i="6"/>
  <c r="AE1773" i="6"/>
  <c r="T1774" i="6"/>
  <c r="I618" i="6"/>
  <c r="H619" i="6"/>
  <c r="I482" i="6"/>
  <c r="H483" i="6"/>
  <c r="W427" i="6"/>
  <c r="V428" i="6" s="1"/>
  <c r="AA1104" i="6"/>
  <c r="Q1105" i="6"/>
  <c r="Z1104" i="6"/>
  <c r="W1104" i="6"/>
  <c r="V1105" i="6" s="1"/>
  <c r="Y1104" i="6"/>
  <c r="H85" i="6"/>
  <c r="I84" i="6"/>
  <c r="Q698" i="6"/>
  <c r="R698" i="6" s="1"/>
  <c r="AB698" i="6" s="1"/>
  <c r="Y697" i="6"/>
  <c r="Z427" i="6"/>
  <c r="Y427" i="6"/>
  <c r="Q428" i="6"/>
  <c r="R428" i="6" s="1"/>
  <c r="AB428" i="6" s="1"/>
  <c r="S1370" i="6"/>
  <c r="Y30" i="6"/>
  <c r="Z30" i="6"/>
  <c r="W30" i="6"/>
  <c r="V31" i="6" s="1"/>
  <c r="AA30" i="6"/>
  <c r="Q31" i="6"/>
  <c r="R31" i="6" s="1"/>
  <c r="S31" i="6" s="1"/>
  <c r="T1641" i="6"/>
  <c r="AC969" i="6"/>
  <c r="AD969" i="6"/>
  <c r="H1159" i="6"/>
  <c r="I1158" i="6"/>
  <c r="AA294" i="6"/>
  <c r="W294" i="6"/>
  <c r="V295" i="6" s="1"/>
  <c r="Y294" i="6"/>
  <c r="Z294" i="6"/>
  <c r="Q295" i="6"/>
  <c r="R970" i="6"/>
  <c r="AB970" i="6" s="1"/>
  <c r="AE1504" i="3"/>
  <c r="AA562" i="3"/>
  <c r="T1505" i="3"/>
  <c r="AA1505" i="3" s="1"/>
  <c r="Y562" i="3"/>
  <c r="Z562" i="3"/>
  <c r="Q563" i="3"/>
  <c r="R563" i="3" s="1"/>
  <c r="AB563" i="3" s="1"/>
  <c r="AA1104" i="3"/>
  <c r="Q1105" i="3"/>
  <c r="Z1104" i="3"/>
  <c r="W1104" i="3"/>
  <c r="V1105" i="3" s="1"/>
  <c r="Y1104" i="3"/>
  <c r="S1239" i="3"/>
  <c r="S969" i="3"/>
  <c r="AE1238" i="3"/>
  <c r="AD968" i="3"/>
  <c r="AC968" i="3"/>
  <c r="AE293" i="3"/>
  <c r="Z829" i="3"/>
  <c r="T1640" i="3"/>
  <c r="Z1640" i="3" s="1"/>
  <c r="AE29" i="3"/>
  <c r="Q830" i="3"/>
  <c r="R830" i="3" s="1"/>
  <c r="AB830" i="3" s="1"/>
  <c r="AA829" i="3"/>
  <c r="T159" i="3"/>
  <c r="Z159" i="3" s="1"/>
  <c r="I1696" i="3"/>
  <c r="H1697" i="3"/>
  <c r="Y829" i="3"/>
  <c r="T30" i="3"/>
  <c r="AA30" i="3" s="1"/>
  <c r="T1775" i="3"/>
  <c r="Y1775" i="3" s="1"/>
  <c r="AC427" i="3"/>
  <c r="T294" i="3"/>
  <c r="AE1774" i="3"/>
  <c r="S1371" i="3"/>
  <c r="W697" i="3"/>
  <c r="V698" i="3" s="1"/>
  <c r="AA697" i="3"/>
  <c r="Y697" i="3"/>
  <c r="AE1370" i="3"/>
  <c r="Q698" i="3"/>
  <c r="R698" i="3" s="1"/>
  <c r="AB698" i="3" s="1"/>
  <c r="Z697" i="3"/>
  <c r="T1909" i="3"/>
  <c r="Y1909" i="3" s="1"/>
  <c r="H216" i="3"/>
  <c r="I215" i="3"/>
  <c r="I1427" i="3"/>
  <c r="H1428" i="3"/>
  <c r="I482" i="3"/>
  <c r="H483" i="3"/>
  <c r="I1294" i="3"/>
  <c r="H1295" i="3"/>
  <c r="S428" i="3"/>
  <c r="H351" i="3"/>
  <c r="I350" i="3"/>
  <c r="Z295" i="13"/>
  <c r="AD295" i="13" s="1"/>
  <c r="Q296" i="13"/>
  <c r="R296" i="13" s="1"/>
  <c r="AB296" i="13" s="1"/>
  <c r="AA295" i="13"/>
  <c r="W295" i="13"/>
  <c r="V296" i="13" s="1"/>
  <c r="T161" i="13"/>
  <c r="Z161" i="13" s="1"/>
  <c r="AA427" i="13"/>
  <c r="Z427" i="13"/>
  <c r="Q428" i="13"/>
  <c r="W427" i="13"/>
  <c r="V428" i="13" s="1"/>
  <c r="Y427" i="13"/>
  <c r="Q30" i="13"/>
  <c r="R30" i="13" s="1"/>
  <c r="AB30" i="13" s="1"/>
  <c r="AA29" i="13"/>
  <c r="Y29" i="13"/>
  <c r="W29" i="13"/>
  <c r="V30" i="13" s="1"/>
  <c r="Z29" i="13"/>
  <c r="AE160" i="13"/>
  <c r="I215" i="13"/>
  <c r="O215" i="13" s="1"/>
  <c r="H216" i="13"/>
  <c r="H85" i="13"/>
  <c r="I84" i="13"/>
  <c r="O84" i="13" s="1"/>
  <c r="I349" i="13"/>
  <c r="O349" i="13" s="1"/>
  <c r="H350" i="13"/>
  <c r="I482" i="13"/>
  <c r="O482" i="13" s="1"/>
  <c r="H483" i="13"/>
  <c r="I1829" i="6"/>
  <c r="H1830" i="6"/>
  <c r="I85" i="9"/>
  <c r="H86" i="9"/>
  <c r="I619" i="3"/>
  <c r="H620" i="3"/>
  <c r="I482" i="11"/>
  <c r="H483" i="11"/>
  <c r="H1831" i="11"/>
  <c r="I1830" i="11"/>
  <c r="H485" i="9"/>
  <c r="I484" i="9"/>
  <c r="I754" i="6"/>
  <c r="H755" i="6"/>
  <c r="I888" i="3"/>
  <c r="H889" i="3"/>
  <c r="I1561" i="9"/>
  <c r="H1562" i="9"/>
  <c r="H1965" i="3"/>
  <c r="I1964" i="3"/>
  <c r="I215" i="11"/>
  <c r="H216" i="11"/>
  <c r="H86" i="3"/>
  <c r="I85" i="3"/>
  <c r="H85" i="11"/>
  <c r="I84" i="11"/>
  <c r="I1158" i="3"/>
  <c r="H1159" i="3"/>
  <c r="I1024" i="3"/>
  <c r="H1025" i="3"/>
  <c r="H1161" i="9"/>
  <c r="I1160" i="9"/>
  <c r="I1561" i="3"/>
  <c r="H1562" i="3"/>
  <c r="H216" i="6"/>
  <c r="I215" i="6"/>
  <c r="I1562" i="11"/>
  <c r="H1563" i="11"/>
  <c r="I755" i="11"/>
  <c r="H756" i="11"/>
  <c r="I351" i="6"/>
  <c r="H352" i="6"/>
  <c r="I1428" i="6"/>
  <c r="H1429" i="6"/>
  <c r="I1965" i="9"/>
  <c r="H1966" i="9"/>
  <c r="H887" i="6"/>
  <c r="I886" i="6"/>
  <c r="I1697" i="6"/>
  <c r="H1698" i="6"/>
  <c r="I618" i="9"/>
  <c r="H619" i="9"/>
  <c r="H1831" i="3"/>
  <c r="I1830" i="3"/>
  <c r="I1026" i="6"/>
  <c r="H1027" i="6"/>
  <c r="I753" i="3"/>
  <c r="H754" i="3"/>
  <c r="I752" i="9"/>
  <c r="H753" i="9"/>
  <c r="H1966" i="6"/>
  <c r="I1965" i="6"/>
  <c r="I1696" i="11"/>
  <c r="H1697" i="11"/>
  <c r="I889" i="9"/>
  <c r="H890" i="9"/>
  <c r="O1964" i="11" l="1"/>
  <c r="O1426" i="11"/>
  <c r="O1829" i="11"/>
  <c r="O1158" i="11"/>
  <c r="O482" i="11"/>
  <c r="O1560" i="11"/>
  <c r="O752" i="11"/>
  <c r="O215" i="11"/>
  <c r="O1695" i="11"/>
  <c r="O1023" i="11"/>
  <c r="O617" i="11"/>
  <c r="O84" i="11"/>
  <c r="O349" i="11"/>
  <c r="O1293" i="11"/>
  <c r="O885" i="11"/>
  <c r="O1830" i="9"/>
  <c r="O1427" i="9"/>
  <c r="O1294" i="9"/>
  <c r="O1159" i="9"/>
  <c r="O1024" i="9"/>
  <c r="O1965" i="9"/>
  <c r="O1561" i="9"/>
  <c r="O753" i="9"/>
  <c r="O618" i="9"/>
  <c r="O483" i="9"/>
  <c r="O886" i="9"/>
  <c r="O216" i="9"/>
  <c r="O350" i="9"/>
  <c r="O1696" i="9"/>
  <c r="O85" i="9"/>
  <c r="O1158" i="6"/>
  <c r="O1293" i="6"/>
  <c r="O1695" i="6"/>
  <c r="O1964" i="6"/>
  <c r="O1560" i="6"/>
  <c r="O1426" i="6"/>
  <c r="O885" i="6"/>
  <c r="O617" i="6"/>
  <c r="O1829" i="6"/>
  <c r="O349" i="6"/>
  <c r="O482" i="6"/>
  <c r="O215" i="6"/>
  <c r="O1023" i="6"/>
  <c r="O84" i="6"/>
  <c r="O752" i="6"/>
  <c r="O1965" i="3"/>
  <c r="O1696" i="3"/>
  <c r="O1561" i="3"/>
  <c r="O1159" i="3"/>
  <c r="O1024" i="3"/>
  <c r="O1830" i="3"/>
  <c r="O886" i="3"/>
  <c r="O753" i="3"/>
  <c r="O618" i="3"/>
  <c r="O1427" i="3"/>
  <c r="O1294" i="3"/>
  <c r="O350" i="3"/>
  <c r="O483" i="3"/>
  <c r="O216" i="3"/>
  <c r="O85" i="3"/>
  <c r="Q1240" i="11"/>
  <c r="R1240" i="11" s="1"/>
  <c r="AB1240" i="11" s="1"/>
  <c r="Z1239" i="11"/>
  <c r="Y1239" i="11"/>
  <c r="W1239" i="11"/>
  <c r="V1240" i="11" s="1"/>
  <c r="AE293" i="11"/>
  <c r="T294" i="11"/>
  <c r="Z294" i="11" s="1"/>
  <c r="T428" i="11"/>
  <c r="AE427" i="11"/>
  <c r="AC969" i="11"/>
  <c r="T830" i="11"/>
  <c r="Z830" i="11" s="1"/>
  <c r="AE829" i="11"/>
  <c r="AA30" i="11"/>
  <c r="Q31" i="11"/>
  <c r="R31" i="11" s="1"/>
  <c r="AB31" i="11" s="1"/>
  <c r="Y30" i="11"/>
  <c r="W30" i="11"/>
  <c r="V31" i="11" s="1"/>
  <c r="T1641" i="11"/>
  <c r="W1641" i="11" s="1"/>
  <c r="V1642" i="11" s="1"/>
  <c r="AE1640" i="11"/>
  <c r="Z30" i="11"/>
  <c r="AA1504" i="11"/>
  <c r="T563" i="11"/>
  <c r="AB563" i="11"/>
  <c r="AB1104" i="11"/>
  <c r="T1104" i="11"/>
  <c r="AE1103" i="11"/>
  <c r="AE1909" i="11"/>
  <c r="AE562" i="11"/>
  <c r="Z1504" i="11"/>
  <c r="Y1504" i="11"/>
  <c r="Q1505" i="11"/>
  <c r="R1505" i="11" s="1"/>
  <c r="AB1505" i="11" s="1"/>
  <c r="AD161" i="11"/>
  <c r="AC161" i="11"/>
  <c r="S699" i="11"/>
  <c r="R162" i="11"/>
  <c r="S162" i="11" s="1"/>
  <c r="AB1910" i="11"/>
  <c r="T1910" i="11"/>
  <c r="Z1775" i="11"/>
  <c r="AA1775" i="11"/>
  <c r="W1775" i="11"/>
  <c r="V1776" i="11" s="1"/>
  <c r="Q1776" i="11"/>
  <c r="Y1775" i="11"/>
  <c r="AC698" i="11"/>
  <c r="AC1370" i="11"/>
  <c r="AD1370" i="11"/>
  <c r="I886" i="11"/>
  <c r="H887" i="11"/>
  <c r="R1371" i="11"/>
  <c r="AB1371" i="11" s="1"/>
  <c r="S970" i="11"/>
  <c r="H1295" i="11"/>
  <c r="I1294" i="11"/>
  <c r="I1427" i="11"/>
  <c r="H1428" i="11"/>
  <c r="I620" i="11"/>
  <c r="H621" i="11"/>
  <c r="H1967" i="11"/>
  <c r="I1966" i="11"/>
  <c r="H1025" i="11"/>
  <c r="I1024" i="11"/>
  <c r="H353" i="11"/>
  <c r="I352" i="11"/>
  <c r="H1160" i="11"/>
  <c r="I1159" i="11"/>
  <c r="H218" i="9"/>
  <c r="I217" i="9"/>
  <c r="Z1774" i="9"/>
  <c r="Z1908" i="9"/>
  <c r="AD1908" i="9" s="1"/>
  <c r="Y1774" i="9"/>
  <c r="AA1774" i="9"/>
  <c r="T1238" i="9"/>
  <c r="Y1238" i="9" s="1"/>
  <c r="Q1909" i="9"/>
  <c r="R1909" i="9" s="1"/>
  <c r="AB1909" i="9" s="1"/>
  <c r="W1774" i="9"/>
  <c r="V1775" i="9" s="1"/>
  <c r="Q429" i="9"/>
  <c r="R429" i="9" s="1"/>
  <c r="AB429" i="9" s="1"/>
  <c r="AA1908" i="9"/>
  <c r="W30" i="9"/>
  <c r="V31" i="9" s="1"/>
  <c r="W1908" i="9"/>
  <c r="V1909" i="9" s="1"/>
  <c r="R1775" i="9"/>
  <c r="AB1775" i="9" s="1"/>
  <c r="W160" i="9"/>
  <c r="V161" i="9" s="1"/>
  <c r="Q31" i="9"/>
  <c r="R31" i="9" s="1"/>
  <c r="AB31" i="9" s="1"/>
  <c r="Z30" i="9"/>
  <c r="AD30" i="9" s="1"/>
  <c r="Y428" i="9"/>
  <c r="AA160" i="9"/>
  <c r="Y160" i="9"/>
  <c r="Z428" i="9"/>
  <c r="AA428" i="9"/>
  <c r="Q161" i="9"/>
  <c r="R161" i="9" s="1"/>
  <c r="AB161" i="9" s="1"/>
  <c r="AA30" i="9"/>
  <c r="Z160" i="9"/>
  <c r="W428" i="9"/>
  <c r="V429" i="9" s="1"/>
  <c r="AA697" i="9"/>
  <c r="Q698" i="9"/>
  <c r="R698" i="9" s="1"/>
  <c r="AB698" i="9" s="1"/>
  <c r="Y697" i="9"/>
  <c r="Z697" i="9"/>
  <c r="W697" i="9"/>
  <c r="V698" i="9" s="1"/>
  <c r="AE829" i="9"/>
  <c r="AC1371" i="9"/>
  <c r="AE1237" i="9"/>
  <c r="Y1640" i="9"/>
  <c r="AD1640" i="9" s="1"/>
  <c r="T969" i="9"/>
  <c r="AD1371" i="9"/>
  <c r="AD562" i="9"/>
  <c r="AC562" i="9"/>
  <c r="S296" i="9"/>
  <c r="AC295" i="9"/>
  <c r="S1372" i="9"/>
  <c r="R563" i="9"/>
  <c r="AB563" i="9" s="1"/>
  <c r="H1025" i="9"/>
  <c r="I1024" i="9"/>
  <c r="W1640" i="9"/>
  <c r="V1641" i="9" s="1"/>
  <c r="AA1640" i="9"/>
  <c r="Q1641" i="9"/>
  <c r="R1641" i="9" s="1"/>
  <c r="AB1641" i="9" s="1"/>
  <c r="T830" i="9"/>
  <c r="Z830" i="9" s="1"/>
  <c r="H1295" i="9"/>
  <c r="I1294" i="9"/>
  <c r="S1104" i="9"/>
  <c r="H352" i="9"/>
  <c r="I351" i="9"/>
  <c r="I1830" i="9"/>
  <c r="H1831" i="9"/>
  <c r="I1427" i="9"/>
  <c r="H1428" i="9"/>
  <c r="I1697" i="9"/>
  <c r="H1698" i="9"/>
  <c r="T1506" i="9"/>
  <c r="AE1103" i="9"/>
  <c r="S563" i="6"/>
  <c r="AC562" i="6"/>
  <c r="T160" i="6"/>
  <c r="Y160" i="6" s="1"/>
  <c r="AE159" i="6"/>
  <c r="AD1909" i="6"/>
  <c r="AC1909" i="6"/>
  <c r="S1910" i="6"/>
  <c r="S831" i="6"/>
  <c r="AD830" i="6"/>
  <c r="AE1369" i="6"/>
  <c r="AE1505" i="6"/>
  <c r="AC830" i="6"/>
  <c r="T1506" i="6"/>
  <c r="AA1506" i="6" s="1"/>
  <c r="T1236" i="6"/>
  <c r="Z1236" i="6" s="1"/>
  <c r="H1295" i="6"/>
  <c r="I1294" i="6"/>
  <c r="I1561" i="6"/>
  <c r="H1562" i="6"/>
  <c r="S970" i="6"/>
  <c r="AC697" i="6"/>
  <c r="W1774" i="6"/>
  <c r="V1775" i="6" s="1"/>
  <c r="AB31" i="6"/>
  <c r="Q1775" i="6"/>
  <c r="R1775" i="6" s="1"/>
  <c r="AB1775" i="6" s="1"/>
  <c r="AC427" i="6"/>
  <c r="Z1774" i="6"/>
  <c r="Y1774" i="6"/>
  <c r="AA1774" i="6"/>
  <c r="S698" i="6"/>
  <c r="I619" i="6"/>
  <c r="H620" i="6"/>
  <c r="I483" i="6"/>
  <c r="H484" i="6"/>
  <c r="R1105" i="6"/>
  <c r="AB1105" i="6" s="1"/>
  <c r="AD427" i="6"/>
  <c r="I85" i="6"/>
  <c r="H86" i="6"/>
  <c r="AC1104" i="6"/>
  <c r="AD1104" i="6"/>
  <c r="AD697" i="6"/>
  <c r="T31" i="6"/>
  <c r="Y31" i="6" s="1"/>
  <c r="AC30" i="6"/>
  <c r="AD30" i="6"/>
  <c r="T1370" i="6"/>
  <c r="S428" i="6"/>
  <c r="AC294" i="6"/>
  <c r="AD294" i="6"/>
  <c r="AE969" i="6"/>
  <c r="R295" i="6"/>
  <c r="AB295" i="6" s="1"/>
  <c r="I1159" i="6"/>
  <c r="H1160" i="6"/>
  <c r="AA1641" i="6"/>
  <c r="Z1641" i="6"/>
  <c r="W1641" i="6"/>
  <c r="V1642" i="6" s="1"/>
  <c r="Q1642" i="6"/>
  <c r="Y1641" i="6"/>
  <c r="Y1505" i="3"/>
  <c r="Q1506" i="3"/>
  <c r="Z1505" i="3"/>
  <c r="W1505" i="3"/>
  <c r="V1506" i="3" s="1"/>
  <c r="AD562" i="3"/>
  <c r="AC562" i="3"/>
  <c r="S563" i="3"/>
  <c r="AD1104" i="3"/>
  <c r="AC1104" i="3"/>
  <c r="R1105" i="3"/>
  <c r="AB1105" i="3" s="1"/>
  <c r="T1239" i="3"/>
  <c r="Z1239" i="3" s="1"/>
  <c r="T969" i="3"/>
  <c r="Y969" i="3" s="1"/>
  <c r="AE968" i="3"/>
  <c r="Q160" i="3"/>
  <c r="R160" i="3" s="1"/>
  <c r="AB160" i="3" s="1"/>
  <c r="W1640" i="3"/>
  <c r="V1641" i="3" s="1"/>
  <c r="W30" i="3"/>
  <c r="V31" i="3" s="1"/>
  <c r="Z30" i="3"/>
  <c r="Y1640" i="3"/>
  <c r="AD1640" i="3" s="1"/>
  <c r="AA1640" i="3"/>
  <c r="Q1641" i="3"/>
  <c r="R1641" i="3" s="1"/>
  <c r="S1641" i="3" s="1"/>
  <c r="Q31" i="3"/>
  <c r="R31" i="3" s="1"/>
  <c r="AB31" i="3" s="1"/>
  <c r="Y159" i="3"/>
  <c r="AD159" i="3" s="1"/>
  <c r="AA159" i="3"/>
  <c r="AC829" i="3"/>
  <c r="W159" i="3"/>
  <c r="V160" i="3" s="1"/>
  <c r="Y30" i="3"/>
  <c r="Q1776" i="3"/>
  <c r="R1776" i="3" s="1"/>
  <c r="AB1776" i="3" s="1"/>
  <c r="I1697" i="3"/>
  <c r="H1698" i="3"/>
  <c r="AD829" i="3"/>
  <c r="AE427" i="3"/>
  <c r="W1775" i="3"/>
  <c r="V1776" i="3" s="1"/>
  <c r="Z1775" i="3"/>
  <c r="AD1775" i="3" s="1"/>
  <c r="AD697" i="3"/>
  <c r="AA1775" i="3"/>
  <c r="S830" i="3"/>
  <c r="AA294" i="3"/>
  <c r="Y294" i="3"/>
  <c r="Z294" i="3"/>
  <c r="W294" i="3"/>
  <c r="V295" i="3" s="1"/>
  <c r="Q295" i="3"/>
  <c r="AC697" i="3"/>
  <c r="Z1909" i="3"/>
  <c r="AD1909" i="3" s="1"/>
  <c r="Q1910" i="3"/>
  <c r="R1910" i="3" s="1"/>
  <c r="AB1910" i="3" s="1"/>
  <c r="T1371" i="3"/>
  <c r="S698" i="3"/>
  <c r="W1909" i="3"/>
  <c r="V1910" i="3" s="1"/>
  <c r="AA1909" i="3"/>
  <c r="H217" i="3"/>
  <c r="I216" i="3"/>
  <c r="T428" i="3"/>
  <c r="Q429" i="3" s="1"/>
  <c r="I1295" i="3"/>
  <c r="H1296" i="3"/>
  <c r="H1429" i="3"/>
  <c r="I1428" i="3"/>
  <c r="H352" i="3"/>
  <c r="I351" i="3"/>
  <c r="H484" i="3"/>
  <c r="I483" i="3"/>
  <c r="AC295" i="13"/>
  <c r="Y161" i="13"/>
  <c r="AD161" i="13" s="1"/>
  <c r="S296" i="13"/>
  <c r="Q162" i="13"/>
  <c r="R162" i="13" s="1"/>
  <c r="AB162" i="13" s="1"/>
  <c r="W161" i="13"/>
  <c r="V162" i="13" s="1"/>
  <c r="AA161" i="13"/>
  <c r="AC427" i="13"/>
  <c r="AD427" i="13"/>
  <c r="S30" i="13"/>
  <c r="R428" i="13"/>
  <c r="S428" i="13" s="1"/>
  <c r="AC29" i="13"/>
  <c r="AD29" i="13"/>
  <c r="H351" i="13"/>
  <c r="I350" i="13"/>
  <c r="O350" i="13" s="1"/>
  <c r="H86" i="13"/>
  <c r="I85" i="13"/>
  <c r="O85" i="13" s="1"/>
  <c r="H217" i="13"/>
  <c r="I216" i="13"/>
  <c r="O216" i="13" s="1"/>
  <c r="I483" i="13"/>
  <c r="O483" i="13" s="1"/>
  <c r="H484" i="13"/>
  <c r="I1562" i="3"/>
  <c r="H1563" i="3"/>
  <c r="H1160" i="3"/>
  <c r="I1159" i="3"/>
  <c r="H1698" i="11"/>
  <c r="I1697" i="11"/>
  <c r="I619" i="9"/>
  <c r="H620" i="9"/>
  <c r="I1966" i="9"/>
  <c r="H1967" i="9"/>
  <c r="I216" i="6"/>
  <c r="H217" i="6"/>
  <c r="H217" i="11"/>
  <c r="I216" i="11"/>
  <c r="H86" i="11"/>
  <c r="I85" i="11"/>
  <c r="I889" i="3"/>
  <c r="H890" i="3"/>
  <c r="I887" i="6"/>
  <c r="H888" i="6"/>
  <c r="I1966" i="6"/>
  <c r="H1967" i="6"/>
  <c r="I1429" i="6"/>
  <c r="H1430" i="6"/>
  <c r="H1564" i="11"/>
  <c r="I1563" i="11"/>
  <c r="H87" i="3"/>
  <c r="I86" i="3"/>
  <c r="H1966" i="3"/>
  <c r="I1965" i="3"/>
  <c r="I485" i="9"/>
  <c r="H486" i="9"/>
  <c r="I1830" i="6"/>
  <c r="H1831" i="6"/>
  <c r="I1698" i="6"/>
  <c r="H1699" i="6"/>
  <c r="I352" i="6"/>
  <c r="H353" i="6"/>
  <c r="I620" i="3"/>
  <c r="H621" i="3"/>
  <c r="H754" i="9"/>
  <c r="I753" i="9"/>
  <c r="I754" i="3"/>
  <c r="H755" i="3"/>
  <c r="I1831" i="3"/>
  <c r="H1832" i="3"/>
  <c r="I1025" i="3"/>
  <c r="H1026" i="3"/>
  <c r="I755" i="6"/>
  <c r="H756" i="6"/>
  <c r="I1831" i="11"/>
  <c r="H1832" i="11"/>
  <c r="I890" i="9"/>
  <c r="H891" i="9"/>
  <c r="I1027" i="6"/>
  <c r="H1028" i="6"/>
  <c r="H1563" i="9"/>
  <c r="I1562" i="9"/>
  <c r="H87" i="9"/>
  <c r="I86" i="9"/>
  <c r="I756" i="11"/>
  <c r="H757" i="11"/>
  <c r="H1162" i="9"/>
  <c r="I1161" i="9"/>
  <c r="H484" i="11"/>
  <c r="I483" i="11"/>
  <c r="O1965" i="11" l="1"/>
  <c r="O1830" i="11"/>
  <c r="O1696" i="11"/>
  <c r="O1561" i="11"/>
  <c r="O1427" i="11"/>
  <c r="O1294" i="11"/>
  <c r="O1159" i="11"/>
  <c r="O886" i="11"/>
  <c r="O618" i="11"/>
  <c r="O753" i="11"/>
  <c r="O216" i="11"/>
  <c r="O85" i="11"/>
  <c r="O483" i="11"/>
  <c r="O350" i="11"/>
  <c r="O1024" i="11"/>
  <c r="O1428" i="9"/>
  <c r="O1966" i="9"/>
  <c r="O1562" i="9"/>
  <c r="O1697" i="9"/>
  <c r="O1025" i="9"/>
  <c r="O887" i="9"/>
  <c r="O351" i="9"/>
  <c r="O86" i="9"/>
  <c r="O1831" i="9"/>
  <c r="O619" i="9"/>
  <c r="O1160" i="9"/>
  <c r="O217" i="9"/>
  <c r="O754" i="9"/>
  <c r="O1295" i="9"/>
  <c r="O484" i="9"/>
  <c r="O1965" i="6"/>
  <c r="O1830" i="6"/>
  <c r="O1696" i="6"/>
  <c r="O1159" i="6"/>
  <c r="O1024" i="6"/>
  <c r="O1427" i="6"/>
  <c r="O1294" i="6"/>
  <c r="O1561" i="6"/>
  <c r="O618" i="6"/>
  <c r="O483" i="6"/>
  <c r="O350" i="6"/>
  <c r="O216" i="6"/>
  <c r="O85" i="6"/>
  <c r="O886" i="6"/>
  <c r="O753" i="6"/>
  <c r="O1966" i="3"/>
  <c r="O1697" i="3"/>
  <c r="O1562" i="3"/>
  <c r="O1160" i="3"/>
  <c r="O1831" i="3"/>
  <c r="O1428" i="3"/>
  <c r="O1295" i="3"/>
  <c r="O754" i="3"/>
  <c r="O1025" i="3"/>
  <c r="O351" i="3"/>
  <c r="O619" i="3"/>
  <c r="O887" i="3"/>
  <c r="O484" i="3"/>
  <c r="O217" i="3"/>
  <c r="O86" i="3"/>
  <c r="S1240" i="11"/>
  <c r="AC1239" i="11"/>
  <c r="AD1239" i="11"/>
  <c r="Y294" i="11"/>
  <c r="AD294" i="11" s="1"/>
  <c r="Q295" i="11"/>
  <c r="R295" i="11" s="1"/>
  <c r="AB295" i="11" s="1"/>
  <c r="AA294" i="11"/>
  <c r="W294" i="11"/>
  <c r="V295" i="11" s="1"/>
  <c r="W428" i="11"/>
  <c r="V429" i="11" s="1"/>
  <c r="Z428" i="11"/>
  <c r="Y428" i="11"/>
  <c r="AA428" i="11"/>
  <c r="Q429" i="11"/>
  <c r="R429" i="11" s="1"/>
  <c r="AB429" i="11" s="1"/>
  <c r="Q831" i="11"/>
  <c r="R831" i="11" s="1"/>
  <c r="AB831" i="11" s="1"/>
  <c r="Y830" i="11"/>
  <c r="AD830" i="11" s="1"/>
  <c r="AA830" i="11"/>
  <c r="AE969" i="11"/>
  <c r="W830" i="11"/>
  <c r="V831" i="11" s="1"/>
  <c r="S31" i="11"/>
  <c r="Z1641" i="11"/>
  <c r="Q1642" i="11"/>
  <c r="R1642" i="11" s="1"/>
  <c r="AB1642" i="11" s="1"/>
  <c r="AA1641" i="11"/>
  <c r="Y1641" i="11"/>
  <c r="AD30" i="11"/>
  <c r="AC30" i="11"/>
  <c r="AC1504" i="11"/>
  <c r="AD1504" i="11"/>
  <c r="Q1105" i="11"/>
  <c r="W1104" i="11"/>
  <c r="V1105" i="11" s="1"/>
  <c r="Z1104" i="11"/>
  <c r="Y1104" i="11"/>
  <c r="AA1104" i="11"/>
  <c r="Y563" i="11"/>
  <c r="Q564" i="11"/>
  <c r="R564" i="11" s="1"/>
  <c r="S564" i="11" s="1"/>
  <c r="Z563" i="11"/>
  <c r="W563" i="11"/>
  <c r="V564" i="11" s="1"/>
  <c r="AA563" i="11"/>
  <c r="T699" i="11"/>
  <c r="Z699" i="11" s="1"/>
  <c r="AB162" i="11"/>
  <c r="T162" i="11"/>
  <c r="AE161" i="11"/>
  <c r="AE698" i="11"/>
  <c r="W1910" i="11"/>
  <c r="V1911" i="11" s="1"/>
  <c r="Q1911" i="11"/>
  <c r="R1911" i="11" s="1"/>
  <c r="AB1911" i="11" s="1"/>
  <c r="AA1910" i="11"/>
  <c r="Y1910" i="11"/>
  <c r="Z1910" i="11"/>
  <c r="AD1775" i="11"/>
  <c r="AC1775" i="11"/>
  <c r="R1776" i="11"/>
  <c r="S1776" i="11" s="1"/>
  <c r="S1371" i="11"/>
  <c r="T970" i="11"/>
  <c r="I887" i="11"/>
  <c r="H888" i="11"/>
  <c r="AE1370" i="11"/>
  <c r="I621" i="11"/>
  <c r="H622" i="11"/>
  <c r="H1429" i="11"/>
  <c r="I1428" i="11"/>
  <c r="H1296" i="11"/>
  <c r="I1295" i="11"/>
  <c r="I1967" i="11"/>
  <c r="H1968" i="11"/>
  <c r="I1025" i="11"/>
  <c r="H1026" i="11"/>
  <c r="H354" i="11"/>
  <c r="I353" i="11"/>
  <c r="H1161" i="11"/>
  <c r="I1160" i="11"/>
  <c r="S1505" i="11"/>
  <c r="S429" i="9"/>
  <c r="AC1908" i="9"/>
  <c r="AD1774" i="9"/>
  <c r="I218" i="9"/>
  <c r="H219" i="9"/>
  <c r="AC1774" i="9"/>
  <c r="Z1238" i="9"/>
  <c r="AA1238" i="9"/>
  <c r="Q1239" i="9"/>
  <c r="R1239" i="9" s="1"/>
  <c r="AB1239" i="9" s="1"/>
  <c r="AC428" i="9"/>
  <c r="W1238" i="9"/>
  <c r="V1239" i="9" s="1"/>
  <c r="S1909" i="9"/>
  <c r="S31" i="9"/>
  <c r="S1775" i="9"/>
  <c r="AC30" i="9"/>
  <c r="AD428" i="9"/>
  <c r="S161" i="9"/>
  <c r="AC160" i="9"/>
  <c r="AD160" i="9"/>
  <c r="S698" i="9"/>
  <c r="AC697" i="9"/>
  <c r="AD697" i="9"/>
  <c r="Q831" i="9"/>
  <c r="R831" i="9" s="1"/>
  <c r="AB831" i="9" s="1"/>
  <c r="AC1640" i="9"/>
  <c r="AE1371" i="9"/>
  <c r="Z969" i="9"/>
  <c r="Q970" i="9"/>
  <c r="R970" i="9" s="1"/>
  <c r="AB970" i="9" s="1"/>
  <c r="Y969" i="9"/>
  <c r="AE295" i="9"/>
  <c r="S563" i="9"/>
  <c r="AA969" i="9"/>
  <c r="W969" i="9"/>
  <c r="V970" i="9" s="1"/>
  <c r="Y830" i="9"/>
  <c r="AD830" i="9" s="1"/>
  <c r="T296" i="9"/>
  <c r="Z296" i="9" s="1"/>
  <c r="T1372" i="9"/>
  <c r="H1026" i="9"/>
  <c r="I1025" i="9"/>
  <c r="AE562" i="9"/>
  <c r="AA830" i="9"/>
  <c r="W830" i="9"/>
  <c r="V831" i="9" s="1"/>
  <c r="I352" i="9"/>
  <c r="H353" i="9"/>
  <c r="T1104" i="9"/>
  <c r="I1295" i="9"/>
  <c r="H1296" i="9"/>
  <c r="I1428" i="9"/>
  <c r="H1429" i="9"/>
  <c r="Z1506" i="9"/>
  <c r="AA1506" i="9"/>
  <c r="Q1507" i="9"/>
  <c r="W1506" i="9"/>
  <c r="V1507" i="9" s="1"/>
  <c r="Y1506" i="9"/>
  <c r="I1831" i="9"/>
  <c r="H1832" i="9"/>
  <c r="H1699" i="9"/>
  <c r="I1698" i="9"/>
  <c r="S1641" i="9"/>
  <c r="T563" i="6"/>
  <c r="Y563" i="6" s="1"/>
  <c r="AE562" i="6"/>
  <c r="Z160" i="6"/>
  <c r="AD160" i="6" s="1"/>
  <c r="W160" i="6"/>
  <c r="V161" i="6" s="1"/>
  <c r="AA160" i="6"/>
  <c r="Q161" i="6"/>
  <c r="R161" i="6" s="1"/>
  <c r="AB161" i="6" s="1"/>
  <c r="AE1909" i="6"/>
  <c r="T1910" i="6"/>
  <c r="Z1910" i="6" s="1"/>
  <c r="T831" i="6"/>
  <c r="Z831" i="6" s="1"/>
  <c r="AE830" i="6"/>
  <c r="Z1506" i="6"/>
  <c r="Y1506" i="6"/>
  <c r="Q1507" i="6"/>
  <c r="R1507" i="6" s="1"/>
  <c r="AB1507" i="6" s="1"/>
  <c r="W1506" i="6"/>
  <c r="V1507" i="6" s="1"/>
  <c r="AA1236" i="6"/>
  <c r="W1236" i="6"/>
  <c r="V1237" i="6" s="1"/>
  <c r="Y1236" i="6"/>
  <c r="AD1236" i="6" s="1"/>
  <c r="Q1237" i="6"/>
  <c r="R1237" i="6" s="1"/>
  <c r="AB1237" i="6" s="1"/>
  <c r="I1295" i="6"/>
  <c r="H1296" i="6"/>
  <c r="I1562" i="6"/>
  <c r="H1563" i="6"/>
  <c r="Q32" i="6"/>
  <c r="R32" i="6" s="1"/>
  <c r="AB32" i="6" s="1"/>
  <c r="AC1774" i="6"/>
  <c r="T970" i="6"/>
  <c r="Z970" i="6" s="1"/>
  <c r="AE697" i="6"/>
  <c r="T698" i="6"/>
  <c r="AA698" i="6" s="1"/>
  <c r="Z31" i="6"/>
  <c r="AD31" i="6" s="1"/>
  <c r="AD1774" i="6"/>
  <c r="AE427" i="6"/>
  <c r="W31" i="6"/>
  <c r="V32" i="6" s="1"/>
  <c r="I484" i="6"/>
  <c r="H485" i="6"/>
  <c r="S1105" i="6"/>
  <c r="H621" i="6"/>
  <c r="I620" i="6"/>
  <c r="AE1104" i="6"/>
  <c r="AA31" i="6"/>
  <c r="H87" i="6"/>
  <c r="I86" i="6"/>
  <c r="W1370" i="6"/>
  <c r="V1371" i="6" s="1"/>
  <c r="Y1370" i="6"/>
  <c r="AA1370" i="6"/>
  <c r="Z1370" i="6"/>
  <c r="Q1371" i="6"/>
  <c r="AE30" i="6"/>
  <c r="T428" i="6"/>
  <c r="AC1641" i="6"/>
  <c r="AD1641" i="6"/>
  <c r="R1642" i="6"/>
  <c r="AB1642" i="6" s="1"/>
  <c r="H1161" i="6"/>
  <c r="I1160" i="6"/>
  <c r="S1775" i="6"/>
  <c r="S295" i="6"/>
  <c r="AE294" i="6"/>
  <c r="AC1505" i="3"/>
  <c r="AD1505" i="3"/>
  <c r="R1506" i="3"/>
  <c r="S1506" i="3" s="1"/>
  <c r="T563" i="3"/>
  <c r="AA563" i="3" s="1"/>
  <c r="AE562" i="3"/>
  <c r="S1105" i="3"/>
  <c r="AE1104" i="3"/>
  <c r="AA1239" i="3"/>
  <c r="W1239" i="3"/>
  <c r="V1240" i="3" s="1"/>
  <c r="Q1240" i="3"/>
  <c r="R1240" i="3" s="1"/>
  <c r="AB1240" i="3" s="1"/>
  <c r="Y1239" i="3"/>
  <c r="AD1239" i="3" s="1"/>
  <c r="W969" i="3"/>
  <c r="V970" i="3" s="1"/>
  <c r="AA969" i="3"/>
  <c r="Z969" i="3"/>
  <c r="AD969" i="3" s="1"/>
  <c r="Q970" i="3"/>
  <c r="AD30" i="3"/>
  <c r="S160" i="3"/>
  <c r="AC1640" i="3"/>
  <c r="AC30" i="3"/>
  <c r="AC1909" i="3"/>
  <c r="T1641" i="3"/>
  <c r="Z1641" i="3" s="1"/>
  <c r="AB1641" i="3"/>
  <c r="AE829" i="3"/>
  <c r="AC159" i="3"/>
  <c r="I1698" i="3"/>
  <c r="H1699" i="3"/>
  <c r="AC1775" i="3"/>
  <c r="AE1775" i="3" s="1"/>
  <c r="AE697" i="3"/>
  <c r="AD294" i="3"/>
  <c r="AC294" i="3"/>
  <c r="T830" i="3"/>
  <c r="R295" i="3"/>
  <c r="AB295" i="3" s="1"/>
  <c r="W1371" i="3"/>
  <c r="V1372" i="3" s="1"/>
  <c r="AA1371" i="3"/>
  <c r="Y1371" i="3"/>
  <c r="Z1371" i="3"/>
  <c r="Q1372" i="3"/>
  <c r="Y428" i="3"/>
  <c r="W428" i="3"/>
  <c r="V429" i="3" s="1"/>
  <c r="T698" i="3"/>
  <c r="Y698" i="3" s="1"/>
  <c r="Z428" i="3"/>
  <c r="AA428" i="3"/>
  <c r="H218" i="3"/>
  <c r="I217" i="3"/>
  <c r="S1776" i="3"/>
  <c r="S31" i="3"/>
  <c r="R429" i="3"/>
  <c r="AB429" i="3" s="1"/>
  <c r="H1297" i="3"/>
  <c r="I1296" i="3"/>
  <c r="I484" i="3"/>
  <c r="H485" i="3"/>
  <c r="I1429" i="3"/>
  <c r="H1430" i="3"/>
  <c r="I352" i="3"/>
  <c r="H353" i="3"/>
  <c r="S1910" i="3"/>
  <c r="AE295" i="13"/>
  <c r="AC161" i="13"/>
  <c r="T296" i="13"/>
  <c r="T30" i="13"/>
  <c r="W30" i="13" s="1"/>
  <c r="V31" i="13" s="1"/>
  <c r="AB428" i="13"/>
  <c r="T428" i="13"/>
  <c r="AE29" i="13"/>
  <c r="AE427" i="13"/>
  <c r="I217" i="13"/>
  <c r="O217" i="13" s="1"/>
  <c r="H218" i="13"/>
  <c r="I351" i="13"/>
  <c r="O351" i="13" s="1"/>
  <c r="H352" i="13"/>
  <c r="I86" i="13"/>
  <c r="O86" i="13" s="1"/>
  <c r="H87" i="13"/>
  <c r="S162" i="13"/>
  <c r="H485" i="13"/>
  <c r="I484" i="13"/>
  <c r="O484" i="13" s="1"/>
  <c r="I1430" i="6"/>
  <c r="H1431" i="6"/>
  <c r="H218" i="11"/>
  <c r="I217" i="11"/>
  <c r="I217" i="6"/>
  <c r="H218" i="6"/>
  <c r="I1967" i="9"/>
  <c r="H1968" i="9"/>
  <c r="I484" i="11"/>
  <c r="H485" i="11"/>
  <c r="I891" i="9"/>
  <c r="H892" i="9"/>
  <c r="I1563" i="9"/>
  <c r="H1564" i="9"/>
  <c r="I890" i="3"/>
  <c r="H891" i="3"/>
  <c r="I1026" i="3"/>
  <c r="H1027" i="3"/>
  <c r="H1967" i="3"/>
  <c r="I1966" i="3"/>
  <c r="I87" i="3"/>
  <c r="H88" i="3"/>
  <c r="H1161" i="3"/>
  <c r="I1160" i="3"/>
  <c r="I1832" i="11"/>
  <c r="H1833" i="11"/>
  <c r="H1833" i="3"/>
  <c r="I1832" i="3"/>
  <c r="H755" i="9"/>
  <c r="I754" i="9"/>
  <c r="I1699" i="6"/>
  <c r="H1700" i="6"/>
  <c r="I1831" i="6"/>
  <c r="H1832" i="6"/>
  <c r="I888" i="6"/>
  <c r="H889" i="6"/>
  <c r="H87" i="11"/>
  <c r="I86" i="11"/>
  <c r="I620" i="9"/>
  <c r="H621" i="9"/>
  <c r="I757" i="11"/>
  <c r="H758" i="11"/>
  <c r="I87" i="9"/>
  <c r="H88" i="9"/>
  <c r="H1565" i="11"/>
  <c r="I1564" i="11"/>
  <c r="H1968" i="6"/>
  <c r="I1967" i="6"/>
  <c r="H1163" i="9"/>
  <c r="I1162" i="9"/>
  <c r="I756" i="6"/>
  <c r="H757" i="6"/>
  <c r="I755" i="3"/>
  <c r="H756" i="3"/>
  <c r="I621" i="3"/>
  <c r="H622" i="3"/>
  <c r="I353" i="6"/>
  <c r="H354" i="6"/>
  <c r="H1699" i="11"/>
  <c r="I1698" i="11"/>
  <c r="I1028" i="6"/>
  <c r="H1029" i="6"/>
  <c r="I486" i="9"/>
  <c r="H487" i="9"/>
  <c r="I1563" i="3"/>
  <c r="H1564" i="3"/>
  <c r="O1160" i="11" l="1"/>
  <c r="O1831" i="11"/>
  <c r="O1295" i="11"/>
  <c r="O1428" i="11"/>
  <c r="O1697" i="11"/>
  <c r="O1562" i="11"/>
  <c r="O86" i="11"/>
  <c r="O351" i="11"/>
  <c r="O217" i="11"/>
  <c r="O1966" i="11"/>
  <c r="O484" i="11"/>
  <c r="O754" i="11"/>
  <c r="O1025" i="11"/>
  <c r="O887" i="11"/>
  <c r="O619" i="11"/>
  <c r="O1698" i="9"/>
  <c r="O1296" i="9"/>
  <c r="O1563" i="9"/>
  <c r="O1161" i="9"/>
  <c r="O1026" i="9"/>
  <c r="O1967" i="9"/>
  <c r="O888" i="9"/>
  <c r="O1832" i="9"/>
  <c r="O1429" i="9"/>
  <c r="O352" i="9"/>
  <c r="O218" i="9"/>
  <c r="O87" i="9"/>
  <c r="O620" i="9"/>
  <c r="O485" i="9"/>
  <c r="O755" i="9"/>
  <c r="O1697" i="6"/>
  <c r="O1831" i="6"/>
  <c r="O1295" i="6"/>
  <c r="O1160" i="6"/>
  <c r="O887" i="6"/>
  <c r="O754" i="6"/>
  <c r="O1966" i="6"/>
  <c r="O484" i="6"/>
  <c r="O351" i="6"/>
  <c r="O217" i="6"/>
  <c r="O86" i="6"/>
  <c r="O1562" i="6"/>
  <c r="O1428" i="6"/>
  <c r="O1025" i="6"/>
  <c r="O619" i="6"/>
  <c r="O1563" i="3"/>
  <c r="O1161" i="3"/>
  <c r="O1026" i="3"/>
  <c r="O1296" i="3"/>
  <c r="O1967" i="3"/>
  <c r="O1698" i="3"/>
  <c r="O1832" i="3"/>
  <c r="O1429" i="3"/>
  <c r="O888" i="3"/>
  <c r="O755" i="3"/>
  <c r="O485" i="3"/>
  <c r="O620" i="3"/>
  <c r="O352" i="3"/>
  <c r="O218" i="3"/>
  <c r="O87" i="3"/>
  <c r="T1240" i="11"/>
  <c r="AA1240" i="11" s="1"/>
  <c r="AE1239" i="11"/>
  <c r="AC294" i="11"/>
  <c r="S295" i="11"/>
  <c r="AD428" i="11"/>
  <c r="AC428" i="11"/>
  <c r="AC830" i="11"/>
  <c r="S429" i="11"/>
  <c r="S831" i="11"/>
  <c r="T31" i="11"/>
  <c r="AA31" i="11" s="1"/>
  <c r="AC1641" i="11"/>
  <c r="AE30" i="11"/>
  <c r="AD1641" i="11"/>
  <c r="AE1504" i="11"/>
  <c r="T564" i="11"/>
  <c r="AB564" i="11"/>
  <c r="AA699" i="11"/>
  <c r="W699" i="11"/>
  <c r="V700" i="11" s="1"/>
  <c r="AD563" i="11"/>
  <c r="AC563" i="11"/>
  <c r="Y699" i="11"/>
  <c r="AD699" i="11" s="1"/>
  <c r="AC1104" i="11"/>
  <c r="AD1104" i="11"/>
  <c r="Q700" i="11"/>
  <c r="R700" i="11" s="1"/>
  <c r="AB700" i="11" s="1"/>
  <c r="AE1775" i="11"/>
  <c r="R1105" i="11"/>
  <c r="S1105" i="11" s="1"/>
  <c r="S1911" i="11"/>
  <c r="Z162" i="11"/>
  <c r="AA162" i="11"/>
  <c r="Y162" i="11"/>
  <c r="W162" i="11"/>
  <c r="V163" i="11" s="1"/>
  <c r="Q163" i="11"/>
  <c r="AB1776" i="11"/>
  <c r="T1776" i="11"/>
  <c r="AC1910" i="11"/>
  <c r="AD1910" i="11"/>
  <c r="W970" i="11"/>
  <c r="V971" i="11" s="1"/>
  <c r="AA970" i="11"/>
  <c r="Q971" i="11"/>
  <c r="R971" i="11" s="1"/>
  <c r="AB971" i="11" s="1"/>
  <c r="T1371" i="11"/>
  <c r="Z970" i="11"/>
  <c r="Y970" i="11"/>
  <c r="T1505" i="11"/>
  <c r="W1505" i="11" s="1"/>
  <c r="V1506" i="11" s="1"/>
  <c r="H889" i="11"/>
  <c r="I888" i="11"/>
  <c r="H623" i="11"/>
  <c r="I622" i="11"/>
  <c r="I1296" i="11"/>
  <c r="H1297" i="11"/>
  <c r="I1429" i="11"/>
  <c r="H1430" i="11"/>
  <c r="I1968" i="11"/>
  <c r="H1969" i="11"/>
  <c r="I1161" i="11"/>
  <c r="H1162" i="11"/>
  <c r="H355" i="11"/>
  <c r="I354" i="11"/>
  <c r="S1642" i="11"/>
  <c r="H1027" i="11"/>
  <c r="I1026" i="11"/>
  <c r="AE428" i="9"/>
  <c r="T429" i="9"/>
  <c r="Z429" i="9" s="1"/>
  <c r="AE1908" i="9"/>
  <c r="T31" i="9"/>
  <c r="Z31" i="9" s="1"/>
  <c r="AC1238" i="9"/>
  <c r="AE1774" i="9"/>
  <c r="AD1238" i="9"/>
  <c r="H220" i="9"/>
  <c r="I219" i="9"/>
  <c r="T1909" i="9"/>
  <c r="AA1909" i="9" s="1"/>
  <c r="AE30" i="9"/>
  <c r="AE160" i="9"/>
  <c r="T1775" i="9"/>
  <c r="Z1775" i="9" s="1"/>
  <c r="T563" i="9"/>
  <c r="Y563" i="9" s="1"/>
  <c r="T698" i="9"/>
  <c r="Z698" i="9" s="1"/>
  <c r="T161" i="9"/>
  <c r="AD969" i="9"/>
  <c r="AE1640" i="9"/>
  <c r="AE697" i="9"/>
  <c r="AC969" i="9"/>
  <c r="AC830" i="9"/>
  <c r="AE830" i="9" s="1"/>
  <c r="Y296" i="9"/>
  <c r="AD296" i="9" s="1"/>
  <c r="W296" i="9"/>
  <c r="V297" i="9" s="1"/>
  <c r="Q297" i="9"/>
  <c r="R297" i="9" s="1"/>
  <c r="AB297" i="9" s="1"/>
  <c r="AA296" i="9"/>
  <c r="W1372" i="9"/>
  <c r="V1373" i="9" s="1"/>
  <c r="Z1372" i="9"/>
  <c r="Q1373" i="9"/>
  <c r="R1373" i="9" s="1"/>
  <c r="AB1373" i="9" s="1"/>
  <c r="Y1372" i="9"/>
  <c r="AA1372" i="9"/>
  <c r="H1027" i="9"/>
  <c r="I1026" i="9"/>
  <c r="S1239" i="9"/>
  <c r="S970" i="9"/>
  <c r="H354" i="9"/>
  <c r="I353" i="9"/>
  <c r="I1296" i="9"/>
  <c r="H1297" i="9"/>
  <c r="Y1104" i="9"/>
  <c r="AA1104" i="9"/>
  <c r="Z1104" i="9"/>
  <c r="Q1105" i="9"/>
  <c r="R1105" i="9" s="1"/>
  <c r="AB1105" i="9" s="1"/>
  <c r="W1104" i="9"/>
  <c r="V1105" i="9" s="1"/>
  <c r="I1832" i="9"/>
  <c r="H1833" i="9"/>
  <c r="I1429" i="9"/>
  <c r="H1430" i="9"/>
  <c r="I1699" i="9"/>
  <c r="H1700" i="9"/>
  <c r="AC1506" i="9"/>
  <c r="AD1506" i="9"/>
  <c r="S831" i="9"/>
  <c r="T1641" i="9"/>
  <c r="R1507" i="9"/>
  <c r="AB1507" i="9" s="1"/>
  <c r="Z563" i="6"/>
  <c r="AD563" i="6" s="1"/>
  <c r="W563" i="6"/>
  <c r="V564" i="6" s="1"/>
  <c r="AA563" i="6"/>
  <c r="Q564" i="6"/>
  <c r="R564" i="6" s="1"/>
  <c r="AB564" i="6" s="1"/>
  <c r="S161" i="6"/>
  <c r="AC160" i="6"/>
  <c r="W1910" i="6"/>
  <c r="V1911" i="6" s="1"/>
  <c r="Q1911" i="6"/>
  <c r="R1911" i="6" s="1"/>
  <c r="AB1911" i="6" s="1"/>
  <c r="Y1910" i="6"/>
  <c r="AD1910" i="6" s="1"/>
  <c r="AA1910" i="6"/>
  <c r="Y831" i="6"/>
  <c r="AD831" i="6" s="1"/>
  <c r="W831" i="6"/>
  <c r="V832" i="6" s="1"/>
  <c r="AA831" i="6"/>
  <c r="Q832" i="6"/>
  <c r="R832" i="6" s="1"/>
  <c r="AB832" i="6" s="1"/>
  <c r="AC1506" i="6"/>
  <c r="AD1506" i="6"/>
  <c r="AC1236" i="6"/>
  <c r="S1237" i="6"/>
  <c r="Q971" i="6"/>
  <c r="R971" i="6" s="1"/>
  <c r="AB971" i="6" s="1"/>
  <c r="H1297" i="6"/>
  <c r="I1296" i="6"/>
  <c r="H1564" i="6"/>
  <c r="I1563" i="6"/>
  <c r="Y970" i="6"/>
  <c r="AD970" i="6" s="1"/>
  <c r="W970" i="6"/>
  <c r="V971" i="6" s="1"/>
  <c r="Y698" i="6"/>
  <c r="AE1774" i="6"/>
  <c r="S32" i="6"/>
  <c r="AC31" i="6"/>
  <c r="AE31" i="6" s="1"/>
  <c r="AA970" i="6"/>
  <c r="Q699" i="6"/>
  <c r="R699" i="6" s="1"/>
  <c r="AB699" i="6" s="1"/>
  <c r="Z698" i="6"/>
  <c r="W698" i="6"/>
  <c r="V699" i="6" s="1"/>
  <c r="S1507" i="6"/>
  <c r="T1105" i="6"/>
  <c r="H622" i="6"/>
  <c r="I621" i="6"/>
  <c r="I485" i="6"/>
  <c r="H486" i="6"/>
  <c r="I87" i="6"/>
  <c r="H88" i="6"/>
  <c r="R1371" i="6"/>
  <c r="AB1371" i="6" s="1"/>
  <c r="AC1370" i="6"/>
  <c r="AD1370" i="6"/>
  <c r="S1642" i="6"/>
  <c r="Z428" i="6"/>
  <c r="W428" i="6"/>
  <c r="V429" i="6" s="1"/>
  <c r="Q429" i="6"/>
  <c r="R429" i="6" s="1"/>
  <c r="AB429" i="6" s="1"/>
  <c r="Y428" i="6"/>
  <c r="AA428" i="6"/>
  <c r="T1775" i="6"/>
  <c r="Y1775" i="6" s="1"/>
  <c r="AE1641" i="6"/>
  <c r="I1161" i="6"/>
  <c r="H1162" i="6"/>
  <c r="T295" i="6"/>
  <c r="AE1505" i="3"/>
  <c r="Y563" i="3"/>
  <c r="W563" i="3"/>
  <c r="V564" i="3" s="1"/>
  <c r="Q564" i="3"/>
  <c r="R564" i="3" s="1"/>
  <c r="AB564" i="3" s="1"/>
  <c r="Z563" i="3"/>
  <c r="AB1506" i="3"/>
  <c r="T1506" i="3"/>
  <c r="T1105" i="3"/>
  <c r="Q1106" i="3" s="1"/>
  <c r="S1240" i="3"/>
  <c r="AC1239" i="3"/>
  <c r="AC969" i="3"/>
  <c r="R970" i="3"/>
  <c r="S970" i="3" s="1"/>
  <c r="AE1640" i="3"/>
  <c r="T160" i="3"/>
  <c r="AA160" i="3" s="1"/>
  <c r="AE1909" i="3"/>
  <c r="AE30" i="3"/>
  <c r="AA1641" i="3"/>
  <c r="Y1641" i="3"/>
  <c r="Q1642" i="3"/>
  <c r="W1641" i="3"/>
  <c r="V1642" i="3" s="1"/>
  <c r="AE159" i="3"/>
  <c r="H1700" i="3"/>
  <c r="I1699" i="3"/>
  <c r="AA698" i="3"/>
  <c r="S295" i="3"/>
  <c r="AE294" i="3"/>
  <c r="Z830" i="3"/>
  <c r="W830" i="3"/>
  <c r="V831" i="3" s="1"/>
  <c r="Y830" i="3"/>
  <c r="Q831" i="3"/>
  <c r="AA830" i="3"/>
  <c r="Q699" i="3"/>
  <c r="R699" i="3" s="1"/>
  <c r="AB699" i="3" s="1"/>
  <c r="Z698" i="3"/>
  <c r="W698" i="3"/>
  <c r="V699" i="3" s="1"/>
  <c r="AD428" i="3"/>
  <c r="AC428" i="3"/>
  <c r="AC1371" i="3"/>
  <c r="AD1371" i="3"/>
  <c r="T31" i="3"/>
  <c r="Y31" i="3" s="1"/>
  <c r="R1372" i="3"/>
  <c r="AB1372" i="3" s="1"/>
  <c r="I218" i="3"/>
  <c r="H219" i="3"/>
  <c r="S429" i="3"/>
  <c r="T1776" i="3"/>
  <c r="I485" i="3"/>
  <c r="H486" i="3"/>
  <c r="T1910" i="3"/>
  <c r="I1297" i="3"/>
  <c r="H1298" i="3"/>
  <c r="H354" i="3"/>
  <c r="I353" i="3"/>
  <c r="H1431" i="3"/>
  <c r="I1430" i="3"/>
  <c r="AE161" i="13"/>
  <c r="W296" i="13"/>
  <c r="V297" i="13" s="1"/>
  <c r="Z296" i="13"/>
  <c r="Q297" i="13"/>
  <c r="AA296" i="13"/>
  <c r="Y296" i="13"/>
  <c r="Y30" i="13"/>
  <c r="Z30" i="13"/>
  <c r="AA30" i="13"/>
  <c r="Q31" i="13"/>
  <c r="R31" i="13" s="1"/>
  <c r="AB31" i="13" s="1"/>
  <c r="Y428" i="13"/>
  <c r="Z428" i="13"/>
  <c r="Q429" i="13"/>
  <c r="W428" i="13"/>
  <c r="V429" i="13" s="1"/>
  <c r="AA428" i="13"/>
  <c r="I87" i="13"/>
  <c r="O87" i="13" s="1"/>
  <c r="H88" i="13"/>
  <c r="I352" i="13"/>
  <c r="O352" i="13" s="1"/>
  <c r="H353" i="13"/>
  <c r="T162" i="13"/>
  <c r="H219" i="13"/>
  <c r="I218" i="13"/>
  <c r="O218" i="13" s="1"/>
  <c r="H486" i="13"/>
  <c r="I485" i="13"/>
  <c r="O485" i="13" s="1"/>
  <c r="I889" i="6"/>
  <c r="H890" i="6"/>
  <c r="I755" i="9"/>
  <c r="H756" i="9"/>
  <c r="I891" i="3"/>
  <c r="H892" i="3"/>
  <c r="I1968" i="9"/>
  <c r="H1969" i="9"/>
  <c r="I757" i="6"/>
  <c r="H758" i="6"/>
  <c r="H1969" i="6"/>
  <c r="I1968" i="6"/>
  <c r="I1700" i="6"/>
  <c r="H1701" i="6"/>
  <c r="I1564" i="9"/>
  <c r="H1565" i="9"/>
  <c r="H88" i="11"/>
  <c r="I87" i="11"/>
  <c r="I1833" i="3"/>
  <c r="H1834" i="3"/>
  <c r="I88" i="3"/>
  <c r="H89" i="3"/>
  <c r="I218" i="6"/>
  <c r="H219" i="6"/>
  <c r="I1431" i="6"/>
  <c r="H1432" i="6"/>
  <c r="I1699" i="11"/>
  <c r="H1700" i="11"/>
  <c r="I1163" i="9"/>
  <c r="H1164" i="9"/>
  <c r="I758" i="11"/>
  <c r="H759" i="11"/>
  <c r="H89" i="9"/>
  <c r="I88" i="9"/>
  <c r="I487" i="9"/>
  <c r="H488" i="9"/>
  <c r="H1566" i="11"/>
  <c r="I1565" i="11"/>
  <c r="I485" i="11"/>
  <c r="H486" i="11"/>
  <c r="I621" i="9"/>
  <c r="H622" i="9"/>
  <c r="I892" i="9"/>
  <c r="H893" i="9"/>
  <c r="I1967" i="3"/>
  <c r="H1968" i="3"/>
  <c r="I1027" i="3"/>
  <c r="H1028" i="3"/>
  <c r="I622" i="3"/>
  <c r="H623" i="3"/>
  <c r="I756" i="3"/>
  <c r="H757" i="3"/>
  <c r="I354" i="6"/>
  <c r="H355" i="6"/>
  <c r="H219" i="11"/>
  <c r="I218" i="11"/>
  <c r="I1564" i="3"/>
  <c r="H1565" i="3"/>
  <c r="H1834" i="11"/>
  <c r="I1833" i="11"/>
  <c r="I1161" i="3"/>
  <c r="H1162" i="3"/>
  <c r="I1029" i="6"/>
  <c r="H1030" i="6"/>
  <c r="I1832" i="6"/>
  <c r="H1833" i="6"/>
  <c r="O1832" i="11" l="1"/>
  <c r="O1967" i="11"/>
  <c r="O1698" i="11"/>
  <c r="O1161" i="11"/>
  <c r="O1296" i="11"/>
  <c r="O352" i="11"/>
  <c r="O218" i="11"/>
  <c r="O87" i="11"/>
  <c r="O1429" i="11"/>
  <c r="O1563" i="11"/>
  <c r="O1026" i="11"/>
  <c r="O888" i="11"/>
  <c r="O620" i="11"/>
  <c r="O485" i="11"/>
  <c r="O755" i="11"/>
  <c r="O1699" i="9"/>
  <c r="O1297" i="9"/>
  <c r="O1968" i="9"/>
  <c r="O889" i="9"/>
  <c r="O1833" i="9"/>
  <c r="O1027" i="9"/>
  <c r="O1430" i="9"/>
  <c r="O1162" i="9"/>
  <c r="O756" i="9"/>
  <c r="O621" i="9"/>
  <c r="O486" i="9"/>
  <c r="O1564" i="9"/>
  <c r="O353" i="9"/>
  <c r="O219" i="9"/>
  <c r="O88" i="9"/>
  <c r="O1698" i="6"/>
  <c r="O1161" i="6"/>
  <c r="O888" i="6"/>
  <c r="O755" i="6"/>
  <c r="O620" i="6"/>
  <c r="O1026" i="6"/>
  <c r="O1967" i="6"/>
  <c r="O1832" i="6"/>
  <c r="O1563" i="6"/>
  <c r="O1296" i="6"/>
  <c r="O218" i="6"/>
  <c r="O485" i="6"/>
  <c r="O1429" i="6"/>
  <c r="O352" i="6"/>
  <c r="O87" i="6"/>
  <c r="O1297" i="3"/>
  <c r="O1833" i="3"/>
  <c r="O1430" i="3"/>
  <c r="O1162" i="3"/>
  <c r="O1699" i="3"/>
  <c r="O1968" i="3"/>
  <c r="O1564" i="3"/>
  <c r="O1027" i="3"/>
  <c r="O486" i="3"/>
  <c r="O889" i="3"/>
  <c r="O353" i="3"/>
  <c r="O621" i="3"/>
  <c r="O756" i="3"/>
  <c r="O219" i="3"/>
  <c r="O88" i="3"/>
  <c r="Y1240" i="11"/>
  <c r="Z1240" i="11"/>
  <c r="Q1241" i="11"/>
  <c r="R1241" i="11" s="1"/>
  <c r="AB1241" i="11" s="1"/>
  <c r="W1240" i="11"/>
  <c r="V1241" i="11" s="1"/>
  <c r="AE294" i="11"/>
  <c r="T295" i="11"/>
  <c r="Y295" i="11" s="1"/>
  <c r="AE830" i="11"/>
  <c r="AE428" i="11"/>
  <c r="T831" i="11"/>
  <c r="AA831" i="11" s="1"/>
  <c r="T429" i="11"/>
  <c r="Q430" i="11" s="1"/>
  <c r="R430" i="11" s="1"/>
  <c r="S430" i="11" s="1"/>
  <c r="Y31" i="11"/>
  <c r="Y564" i="11"/>
  <c r="Z31" i="11"/>
  <c r="Q32" i="11"/>
  <c r="R32" i="11" s="1"/>
  <c r="AB32" i="11" s="1"/>
  <c r="W31" i="11"/>
  <c r="V32" i="11" s="1"/>
  <c r="AE1641" i="11"/>
  <c r="Z564" i="11"/>
  <c r="W564" i="11"/>
  <c r="V565" i="11" s="1"/>
  <c r="T1911" i="11"/>
  <c r="Y1911" i="11" s="1"/>
  <c r="Q565" i="11"/>
  <c r="R565" i="11" s="1"/>
  <c r="S565" i="11" s="1"/>
  <c r="AA564" i="11"/>
  <c r="AC699" i="11"/>
  <c r="AE699" i="11" s="1"/>
  <c r="AE1104" i="11"/>
  <c r="Y1505" i="11"/>
  <c r="AB1105" i="11"/>
  <c r="T1105" i="11"/>
  <c r="AE563" i="11"/>
  <c r="Q1506" i="11"/>
  <c r="R1506" i="11" s="1"/>
  <c r="AB1506" i="11" s="1"/>
  <c r="Z1505" i="11"/>
  <c r="R163" i="11"/>
  <c r="AB163" i="11" s="1"/>
  <c r="AC162" i="11"/>
  <c r="AD162" i="11"/>
  <c r="AC970" i="11"/>
  <c r="AD970" i="11"/>
  <c r="AA1505" i="11"/>
  <c r="Z1371" i="11"/>
  <c r="Y1776" i="11"/>
  <c r="Q1777" i="11"/>
  <c r="R1777" i="11" s="1"/>
  <c r="AB1777" i="11" s="1"/>
  <c r="AA1776" i="11"/>
  <c r="W1776" i="11"/>
  <c r="V1777" i="11" s="1"/>
  <c r="Z1776" i="11"/>
  <c r="Q1372" i="11"/>
  <c r="R1372" i="11" s="1"/>
  <c r="AB1372" i="11" s="1"/>
  <c r="AE1910" i="11"/>
  <c r="Y1371" i="11"/>
  <c r="AA1371" i="11"/>
  <c r="W1371" i="11"/>
  <c r="V1372" i="11" s="1"/>
  <c r="H890" i="11"/>
  <c r="I889" i="11"/>
  <c r="S971" i="11"/>
  <c r="T1642" i="11"/>
  <c r="AA1642" i="11" s="1"/>
  <c r="I1430" i="11"/>
  <c r="H1431" i="11"/>
  <c r="H1298" i="11"/>
  <c r="I1297" i="11"/>
  <c r="I623" i="11"/>
  <c r="H624" i="11"/>
  <c r="I1027" i="11"/>
  <c r="H1028" i="11"/>
  <c r="H356" i="11"/>
  <c r="I355" i="11"/>
  <c r="S700" i="11"/>
  <c r="I1162" i="11"/>
  <c r="H1163" i="11"/>
  <c r="I1969" i="11"/>
  <c r="H1970" i="11"/>
  <c r="AA429" i="9"/>
  <c r="W429" i="9"/>
  <c r="V430" i="9" s="1"/>
  <c r="Y429" i="9"/>
  <c r="Q430" i="9"/>
  <c r="R430" i="9" s="1"/>
  <c r="AB430" i="9" s="1"/>
  <c r="Q32" i="9"/>
  <c r="R32" i="9" s="1"/>
  <c r="AB32" i="9" s="1"/>
  <c r="Y31" i="9"/>
  <c r="AD31" i="9" s="1"/>
  <c r="W31" i="9"/>
  <c r="V32" i="9" s="1"/>
  <c r="AA31" i="9"/>
  <c r="AE1238" i="9"/>
  <c r="I220" i="9"/>
  <c r="H221" i="9"/>
  <c r="Q1910" i="9"/>
  <c r="R1910" i="9" s="1"/>
  <c r="AB1910" i="9" s="1"/>
  <c r="Z1909" i="9"/>
  <c r="W1909" i="9"/>
  <c r="V1910" i="9" s="1"/>
  <c r="W1775" i="9"/>
  <c r="V1776" i="9" s="1"/>
  <c r="AA563" i="9"/>
  <c r="Y1909" i="9"/>
  <c r="AA1775" i="9"/>
  <c r="Y1775" i="9"/>
  <c r="AD1775" i="9" s="1"/>
  <c r="Q1776" i="9"/>
  <c r="R1776" i="9" s="1"/>
  <c r="AB1776" i="9" s="1"/>
  <c r="Z161" i="9"/>
  <c r="AA698" i="9"/>
  <c r="T1239" i="9"/>
  <c r="Y698" i="9"/>
  <c r="AD698" i="9" s="1"/>
  <c r="Q564" i="9"/>
  <c r="R564" i="9" s="1"/>
  <c r="AB564" i="9" s="1"/>
  <c r="AE969" i="9"/>
  <c r="Z563" i="9"/>
  <c r="W563" i="9"/>
  <c r="V564" i="9" s="1"/>
  <c r="W161" i="9"/>
  <c r="V162" i="9" s="1"/>
  <c r="Y161" i="9"/>
  <c r="AA161" i="9"/>
  <c r="Q162" i="9"/>
  <c r="R162" i="9" s="1"/>
  <c r="AB162" i="9" s="1"/>
  <c r="W698" i="9"/>
  <c r="V699" i="9" s="1"/>
  <c r="Q699" i="9"/>
  <c r="R699" i="9" s="1"/>
  <c r="AB699" i="9" s="1"/>
  <c r="AC296" i="9"/>
  <c r="S1373" i="9"/>
  <c r="AC1372" i="9"/>
  <c r="AD1372" i="9"/>
  <c r="I1027" i="9"/>
  <c r="H1028" i="9"/>
  <c r="S297" i="9"/>
  <c r="S1105" i="9"/>
  <c r="T970" i="9"/>
  <c r="Y970" i="9" s="1"/>
  <c r="AE1506" i="9"/>
  <c r="AC1104" i="9"/>
  <c r="AD1104" i="9"/>
  <c r="I1297" i="9"/>
  <c r="H1298" i="9"/>
  <c r="I354" i="9"/>
  <c r="H355" i="9"/>
  <c r="Y1641" i="9"/>
  <c r="Z1641" i="9"/>
  <c r="W1641" i="9"/>
  <c r="V1642" i="9" s="1"/>
  <c r="AA1641" i="9"/>
  <c r="Q1642" i="9"/>
  <c r="I1700" i="9"/>
  <c r="H1701" i="9"/>
  <c r="S1507" i="9"/>
  <c r="T831" i="9"/>
  <c r="I1833" i="9"/>
  <c r="H1834" i="9"/>
  <c r="I1430" i="9"/>
  <c r="H1431" i="9"/>
  <c r="AC563" i="6"/>
  <c r="S564" i="6"/>
  <c r="T161" i="6"/>
  <c r="Y161" i="6" s="1"/>
  <c r="AE160" i="6"/>
  <c r="S1911" i="6"/>
  <c r="AC1910" i="6"/>
  <c r="AC831" i="6"/>
  <c r="S832" i="6"/>
  <c r="AE1506" i="6"/>
  <c r="AE1236" i="6"/>
  <c r="AA1775" i="6"/>
  <c r="AC970" i="6"/>
  <c r="T1237" i="6"/>
  <c r="AD698" i="6"/>
  <c r="I1297" i="6"/>
  <c r="H1298" i="6"/>
  <c r="T32" i="6"/>
  <c r="W32" i="6" s="1"/>
  <c r="V33" i="6" s="1"/>
  <c r="H1565" i="6"/>
  <c r="I1564" i="6"/>
  <c r="S699" i="6"/>
  <c r="S1371" i="6"/>
  <c r="AC698" i="6"/>
  <c r="T1507" i="6"/>
  <c r="W1775" i="6"/>
  <c r="V1776" i="6" s="1"/>
  <c r="W1105" i="6"/>
  <c r="V1106" i="6" s="1"/>
  <c r="Q1106" i="6"/>
  <c r="Y1105" i="6"/>
  <c r="Z1105" i="6"/>
  <c r="AA1105" i="6"/>
  <c r="H487" i="6"/>
  <c r="I486" i="6"/>
  <c r="Z1775" i="6"/>
  <c r="Q1776" i="6"/>
  <c r="R1776" i="6" s="1"/>
  <c r="AB1776" i="6" s="1"/>
  <c r="H623" i="6"/>
  <c r="I622" i="6"/>
  <c r="S429" i="6"/>
  <c r="I88" i="6"/>
  <c r="H89" i="6"/>
  <c r="AE1370" i="6"/>
  <c r="AD428" i="6"/>
  <c r="T1642" i="6"/>
  <c r="Q1643" i="6" s="1"/>
  <c r="R1643" i="6" s="1"/>
  <c r="AB1643" i="6" s="1"/>
  <c r="AC428" i="6"/>
  <c r="I1162" i="6"/>
  <c r="H1163" i="6"/>
  <c r="Z295" i="6"/>
  <c r="AA295" i="6"/>
  <c r="Q296" i="6"/>
  <c r="W295" i="6"/>
  <c r="V296" i="6" s="1"/>
  <c r="Y295" i="6"/>
  <c r="S971" i="6"/>
  <c r="AC563" i="3"/>
  <c r="S564" i="3"/>
  <c r="AD563" i="3"/>
  <c r="Y1506" i="3"/>
  <c r="AA1506" i="3"/>
  <c r="Z1506" i="3"/>
  <c r="Q1507" i="3"/>
  <c r="W1506" i="3"/>
  <c r="V1507" i="3" s="1"/>
  <c r="W1105" i="3"/>
  <c r="V1106" i="3" s="1"/>
  <c r="AA1105" i="3"/>
  <c r="Y1105" i="3"/>
  <c r="Z1105" i="3"/>
  <c r="R1106" i="3"/>
  <c r="AB1106" i="3" s="1"/>
  <c r="AC1641" i="3"/>
  <c r="T1240" i="3"/>
  <c r="W1240" i="3" s="1"/>
  <c r="V1241" i="3" s="1"/>
  <c r="AE1239" i="3"/>
  <c r="AE969" i="3"/>
  <c r="AB970" i="3"/>
  <c r="T970" i="3"/>
  <c r="Q161" i="3"/>
  <c r="R161" i="3" s="1"/>
  <c r="AB161" i="3" s="1"/>
  <c r="Y160" i="3"/>
  <c r="W160" i="3"/>
  <c r="V161" i="3" s="1"/>
  <c r="Z160" i="3"/>
  <c r="R1642" i="3"/>
  <c r="S1642" i="3" s="1"/>
  <c r="AD1641" i="3"/>
  <c r="H1701" i="3"/>
  <c r="I1700" i="3"/>
  <c r="AE428" i="3"/>
  <c r="AC698" i="3"/>
  <c r="AD698" i="3"/>
  <c r="T295" i="3"/>
  <c r="AC830" i="3"/>
  <c r="AD830" i="3"/>
  <c r="R831" i="3"/>
  <c r="AB831" i="3" s="1"/>
  <c r="S1372" i="3"/>
  <c r="W31" i="3"/>
  <c r="V32" i="3" s="1"/>
  <c r="Q32" i="3"/>
  <c r="R32" i="3" s="1"/>
  <c r="AB32" i="3" s="1"/>
  <c r="AE1371" i="3"/>
  <c r="AA31" i="3"/>
  <c r="Z31" i="3"/>
  <c r="AD31" i="3" s="1"/>
  <c r="S699" i="3"/>
  <c r="Z1776" i="3"/>
  <c r="Y1776" i="3"/>
  <c r="W1776" i="3"/>
  <c r="V1777" i="3" s="1"/>
  <c r="Q1777" i="3"/>
  <c r="AA1776" i="3"/>
  <c r="I219" i="3"/>
  <c r="H220" i="3"/>
  <c r="T429" i="3"/>
  <c r="AA429" i="3" s="1"/>
  <c r="I354" i="3"/>
  <c r="H355" i="3"/>
  <c r="H1299" i="3"/>
  <c r="I1298" i="3"/>
  <c r="Z1910" i="3"/>
  <c r="AA1910" i="3"/>
  <c r="Y1910" i="3"/>
  <c r="Q1911" i="3"/>
  <c r="W1910" i="3"/>
  <c r="V1911" i="3" s="1"/>
  <c r="I1431" i="3"/>
  <c r="H1432" i="3"/>
  <c r="I486" i="3"/>
  <c r="H487" i="3"/>
  <c r="AD30" i="13"/>
  <c r="AC296" i="13"/>
  <c r="AD296" i="13"/>
  <c r="R297" i="13"/>
  <c r="AB297" i="13" s="1"/>
  <c r="AC30" i="13"/>
  <c r="S31" i="13"/>
  <c r="R429" i="13"/>
  <c r="S429" i="13" s="1"/>
  <c r="AD428" i="13"/>
  <c r="AC428" i="13"/>
  <c r="H89" i="13"/>
  <c r="I88" i="13"/>
  <c r="O88" i="13" s="1"/>
  <c r="I353" i="13"/>
  <c r="O353" i="13" s="1"/>
  <c r="H354" i="13"/>
  <c r="I219" i="13"/>
  <c r="O219" i="13" s="1"/>
  <c r="H220" i="13"/>
  <c r="Y162" i="13"/>
  <c r="Z162" i="13"/>
  <c r="W162" i="13"/>
  <c r="V163" i="13" s="1"/>
  <c r="Q163" i="13"/>
  <c r="AA162" i="13"/>
  <c r="I486" i="13"/>
  <c r="O486" i="13" s="1"/>
  <c r="H487" i="13"/>
  <c r="I1833" i="6"/>
  <c r="H1834" i="6"/>
  <c r="I1565" i="3"/>
  <c r="H1566" i="3"/>
  <c r="I1968" i="3"/>
  <c r="H1969" i="3"/>
  <c r="H220" i="6"/>
  <c r="I219" i="6"/>
  <c r="I89" i="3"/>
  <c r="H90" i="3"/>
  <c r="H1835" i="3"/>
  <c r="I1834" i="3"/>
  <c r="I623" i="3"/>
  <c r="H624" i="3"/>
  <c r="I893" i="9"/>
  <c r="H894" i="9"/>
  <c r="I1566" i="11"/>
  <c r="H1567" i="11"/>
  <c r="I355" i="6"/>
  <c r="H356" i="6"/>
  <c r="I757" i="3"/>
  <c r="H758" i="3"/>
  <c r="I89" i="9"/>
  <c r="H90" i="9"/>
  <c r="H760" i="11"/>
  <c r="I759" i="11"/>
  <c r="I1701" i="6"/>
  <c r="H1702" i="6"/>
  <c r="I1834" i="11"/>
  <c r="H1835" i="11"/>
  <c r="I622" i="9"/>
  <c r="H623" i="9"/>
  <c r="H89" i="11"/>
  <c r="I88" i="11"/>
  <c r="H757" i="9"/>
  <c r="I756" i="9"/>
  <c r="H1163" i="3"/>
  <c r="I1162" i="3"/>
  <c r="H1165" i="9"/>
  <c r="I1164" i="9"/>
  <c r="H1970" i="6"/>
  <c r="I1969" i="6"/>
  <c r="I1969" i="9"/>
  <c r="H1970" i="9"/>
  <c r="I1030" i="6"/>
  <c r="H1031" i="6"/>
  <c r="H220" i="11"/>
  <c r="I219" i="11"/>
  <c r="H1566" i="9"/>
  <c r="I1565" i="9"/>
  <c r="I758" i="6"/>
  <c r="H759" i="6"/>
  <c r="I890" i="6"/>
  <c r="H891" i="6"/>
  <c r="I488" i="9"/>
  <c r="H489" i="9"/>
  <c r="I1028" i="3"/>
  <c r="H1029" i="3"/>
  <c r="I486" i="11"/>
  <c r="H487" i="11"/>
  <c r="H1701" i="11"/>
  <c r="I1700" i="11"/>
  <c r="I1432" i="6"/>
  <c r="H1433" i="6"/>
  <c r="I892" i="3"/>
  <c r="H893" i="3"/>
  <c r="O1699" i="11" l="1"/>
  <c r="O1162" i="11"/>
  <c r="O1833" i="11"/>
  <c r="O1297" i="11"/>
  <c r="O1027" i="11"/>
  <c r="O889" i="11"/>
  <c r="O1430" i="11"/>
  <c r="O1564" i="11"/>
  <c r="O621" i="11"/>
  <c r="O219" i="11"/>
  <c r="O1968" i="11"/>
  <c r="O486" i="11"/>
  <c r="O353" i="11"/>
  <c r="O756" i="11"/>
  <c r="O88" i="11"/>
  <c r="O1969" i="9"/>
  <c r="O1834" i="9"/>
  <c r="O1700" i="9"/>
  <c r="O890" i="9"/>
  <c r="O757" i="9"/>
  <c r="O1431" i="9"/>
  <c r="O1163" i="9"/>
  <c r="O1028" i="9"/>
  <c r="O622" i="9"/>
  <c r="O1565" i="9"/>
  <c r="O1298" i="9"/>
  <c r="O487" i="9"/>
  <c r="O89" i="9"/>
  <c r="O354" i="9"/>
  <c r="O220" i="9"/>
  <c r="O1968" i="6"/>
  <c r="O1564" i="6"/>
  <c r="O1699" i="6"/>
  <c r="O1027" i="6"/>
  <c r="O1833" i="6"/>
  <c r="O1297" i="6"/>
  <c r="O1430" i="6"/>
  <c r="O756" i="6"/>
  <c r="O889" i="6"/>
  <c r="O621" i="6"/>
  <c r="O486" i="6"/>
  <c r="O353" i="6"/>
  <c r="O219" i="6"/>
  <c r="O88" i="6"/>
  <c r="O1162" i="6"/>
  <c r="O1969" i="3"/>
  <c r="O1834" i="3"/>
  <c r="O1700" i="3"/>
  <c r="O1565" i="3"/>
  <c r="O1431" i="3"/>
  <c r="O1298" i="3"/>
  <c r="O1028" i="3"/>
  <c r="O890" i="3"/>
  <c r="O757" i="3"/>
  <c r="O487" i="3"/>
  <c r="O622" i="3"/>
  <c r="O354" i="3"/>
  <c r="O1163" i="3"/>
  <c r="O220" i="3"/>
  <c r="O89" i="3"/>
  <c r="AD1240" i="11"/>
  <c r="AC1240" i="11"/>
  <c r="S1241" i="11"/>
  <c r="Q296" i="11"/>
  <c r="R296" i="11" s="1"/>
  <c r="AB296" i="11" s="1"/>
  <c r="AA295" i="11"/>
  <c r="W295" i="11"/>
  <c r="V296" i="11" s="1"/>
  <c r="Z295" i="11"/>
  <c r="Z831" i="11"/>
  <c r="Y831" i="11"/>
  <c r="Q832" i="11"/>
  <c r="R832" i="11" s="1"/>
  <c r="AB832" i="11" s="1"/>
  <c r="AD564" i="11"/>
  <c r="AA429" i="11"/>
  <c r="T430" i="11"/>
  <c r="Y430" i="11" s="1"/>
  <c r="AB430" i="11"/>
  <c r="W831" i="11"/>
  <c r="V832" i="11" s="1"/>
  <c r="Z429" i="11"/>
  <c r="W429" i="11"/>
  <c r="V430" i="11" s="1"/>
  <c r="AC31" i="11"/>
  <c r="Y429" i="11"/>
  <c r="AD31" i="11"/>
  <c r="S32" i="11"/>
  <c r="T32" i="11" s="1"/>
  <c r="Q1912" i="11"/>
  <c r="R1912" i="11" s="1"/>
  <c r="AB1912" i="11" s="1"/>
  <c r="AA1911" i="11"/>
  <c r="AC564" i="11"/>
  <c r="W1911" i="11"/>
  <c r="V1912" i="11" s="1"/>
  <c r="Z1911" i="11"/>
  <c r="AD1911" i="11" s="1"/>
  <c r="AE970" i="11"/>
  <c r="AD1505" i="11"/>
  <c r="Z1105" i="11"/>
  <c r="Q1106" i="11"/>
  <c r="W1105" i="11"/>
  <c r="V1106" i="11" s="1"/>
  <c r="Y1105" i="11"/>
  <c r="AA1105" i="11"/>
  <c r="AC1505" i="11"/>
  <c r="S163" i="11"/>
  <c r="AE162" i="11"/>
  <c r="S1777" i="11"/>
  <c r="AD1371" i="11"/>
  <c r="AC1371" i="11"/>
  <c r="AB565" i="11"/>
  <c r="T565" i="11"/>
  <c r="AC1776" i="11"/>
  <c r="AD1776" i="11"/>
  <c r="Q1643" i="11"/>
  <c r="R1643" i="11" s="1"/>
  <c r="AB1643" i="11" s="1"/>
  <c r="S1372" i="11"/>
  <c r="I890" i="11"/>
  <c r="H891" i="11"/>
  <c r="T971" i="11"/>
  <c r="Z1642" i="11"/>
  <c r="H1432" i="11"/>
  <c r="I1431" i="11"/>
  <c r="W1642" i="11"/>
  <c r="V1643" i="11" s="1"/>
  <c r="H1299" i="11"/>
  <c r="I1298" i="11"/>
  <c r="Y1642" i="11"/>
  <c r="I624" i="11"/>
  <c r="H625" i="11"/>
  <c r="I356" i="11"/>
  <c r="H357" i="11"/>
  <c r="H1164" i="11"/>
  <c r="I1163" i="11"/>
  <c r="I1028" i="11"/>
  <c r="H1029" i="11"/>
  <c r="S1506" i="11"/>
  <c r="I1970" i="11"/>
  <c r="H1971" i="11"/>
  <c r="T700" i="11"/>
  <c r="AC429" i="9"/>
  <c r="AD429" i="9"/>
  <c r="S32" i="9"/>
  <c r="AC31" i="9"/>
  <c r="AC1909" i="9"/>
  <c r="S1910" i="9"/>
  <c r="I221" i="9"/>
  <c r="H222" i="9"/>
  <c r="AD1909" i="9"/>
  <c r="S699" i="9"/>
  <c r="Q1240" i="9"/>
  <c r="R1240" i="9" s="1"/>
  <c r="AB1240" i="9" s="1"/>
  <c r="S1776" i="9"/>
  <c r="AE296" i="9"/>
  <c r="Z1239" i="9"/>
  <c r="AC698" i="9"/>
  <c r="AC563" i="9"/>
  <c r="AD563" i="9"/>
  <c r="AC1775" i="9"/>
  <c r="AA1239" i="9"/>
  <c r="Y1239" i="9"/>
  <c r="W1239" i="9"/>
  <c r="V1240" i="9" s="1"/>
  <c r="AC161" i="9"/>
  <c r="S162" i="9"/>
  <c r="AD161" i="9"/>
  <c r="T1373" i="9"/>
  <c r="W1373" i="9" s="1"/>
  <c r="V1374" i="9" s="1"/>
  <c r="T1105" i="9"/>
  <c r="W1105" i="9" s="1"/>
  <c r="V1106" i="9" s="1"/>
  <c r="S430" i="9"/>
  <c r="AE1372" i="9"/>
  <c r="H1029" i="9"/>
  <c r="I1028" i="9"/>
  <c r="T297" i="9"/>
  <c r="S564" i="9"/>
  <c r="AE1104" i="9"/>
  <c r="AA970" i="9"/>
  <c r="Z970" i="9"/>
  <c r="AD970" i="9" s="1"/>
  <c r="W970" i="9"/>
  <c r="V971" i="9" s="1"/>
  <c r="Q971" i="9"/>
  <c r="R971" i="9" s="1"/>
  <c r="AB971" i="9" s="1"/>
  <c r="I1298" i="9"/>
  <c r="H1299" i="9"/>
  <c r="H356" i="9"/>
  <c r="I355" i="9"/>
  <c r="H1432" i="9"/>
  <c r="I1431" i="9"/>
  <c r="Z831" i="9"/>
  <c r="Y831" i="9"/>
  <c r="Q832" i="9"/>
  <c r="AA831" i="9"/>
  <c r="W831" i="9"/>
  <c r="V832" i="9" s="1"/>
  <c r="I1834" i="9"/>
  <c r="H1835" i="9"/>
  <c r="R1642" i="9"/>
  <c r="AB1642" i="9" s="1"/>
  <c r="T1507" i="9"/>
  <c r="I1701" i="9"/>
  <c r="H1702" i="9"/>
  <c r="AC1641" i="9"/>
  <c r="AD1641" i="9"/>
  <c r="AE563" i="6"/>
  <c r="T564" i="6"/>
  <c r="Q565" i="6" s="1"/>
  <c r="R565" i="6" s="1"/>
  <c r="AB565" i="6" s="1"/>
  <c r="W161" i="6"/>
  <c r="V162" i="6" s="1"/>
  <c r="Q162" i="6"/>
  <c r="R162" i="6" s="1"/>
  <c r="AB162" i="6" s="1"/>
  <c r="Z161" i="6"/>
  <c r="AD161" i="6" s="1"/>
  <c r="AA161" i="6"/>
  <c r="T1911" i="6"/>
  <c r="W1911" i="6" s="1"/>
  <c r="V1912" i="6" s="1"/>
  <c r="AE1910" i="6"/>
  <c r="AE831" i="6"/>
  <c r="T832" i="6"/>
  <c r="Q833" i="6" s="1"/>
  <c r="R833" i="6" s="1"/>
  <c r="AB833" i="6" s="1"/>
  <c r="AE970" i="6"/>
  <c r="AC1775" i="6"/>
  <c r="AE698" i="6"/>
  <c r="T699" i="6"/>
  <c r="AA699" i="6" s="1"/>
  <c r="W1237" i="6"/>
  <c r="V1238" i="6" s="1"/>
  <c r="Z1237" i="6"/>
  <c r="Q1238" i="6"/>
  <c r="R1238" i="6" s="1"/>
  <c r="AB1238" i="6" s="1"/>
  <c r="Y1237" i="6"/>
  <c r="AA1237" i="6"/>
  <c r="Q33" i="6"/>
  <c r="R33" i="6" s="1"/>
  <c r="AB33" i="6" s="1"/>
  <c r="Z32" i="6"/>
  <c r="AA32" i="6"/>
  <c r="Y32" i="6"/>
  <c r="H1299" i="6"/>
  <c r="I1298" i="6"/>
  <c r="I1565" i="6"/>
  <c r="H1566" i="6"/>
  <c r="T1371" i="6"/>
  <c r="Z1371" i="6" s="1"/>
  <c r="AD1775" i="6"/>
  <c r="Z1507" i="6"/>
  <c r="W1507" i="6"/>
  <c r="V1508" i="6" s="1"/>
  <c r="AA1507" i="6"/>
  <c r="Q1508" i="6"/>
  <c r="R1508" i="6" s="1"/>
  <c r="AB1508" i="6" s="1"/>
  <c r="Y1507" i="6"/>
  <c r="Y1642" i="6"/>
  <c r="AD1105" i="6"/>
  <c r="AC1105" i="6"/>
  <c r="R1106" i="6"/>
  <c r="AB1106" i="6" s="1"/>
  <c r="H624" i="6"/>
  <c r="I623" i="6"/>
  <c r="Z1642" i="6"/>
  <c r="I487" i="6"/>
  <c r="H488" i="6"/>
  <c r="H90" i="6"/>
  <c r="I89" i="6"/>
  <c r="S1643" i="6"/>
  <c r="S1776" i="6"/>
  <c r="T429" i="6"/>
  <c r="Q430" i="6" s="1"/>
  <c r="W1642" i="6"/>
  <c r="V1643" i="6" s="1"/>
  <c r="AA1642" i="6"/>
  <c r="AE428" i="6"/>
  <c r="R296" i="6"/>
  <c r="AB296" i="6" s="1"/>
  <c r="T971" i="6"/>
  <c r="AC295" i="6"/>
  <c r="AD295" i="6"/>
  <c r="I1163" i="6"/>
  <c r="H1164" i="6"/>
  <c r="AE563" i="3"/>
  <c r="T564" i="3"/>
  <c r="AA564" i="3" s="1"/>
  <c r="R1507" i="3"/>
  <c r="AB1507" i="3" s="1"/>
  <c r="AD1506" i="3"/>
  <c r="AC1506" i="3"/>
  <c r="AC1105" i="3"/>
  <c r="AD1105" i="3"/>
  <c r="S1106" i="3"/>
  <c r="AA1240" i="3"/>
  <c r="Y1240" i="3"/>
  <c r="Q1241" i="3"/>
  <c r="Z1240" i="3"/>
  <c r="AC160" i="3"/>
  <c r="AD160" i="3"/>
  <c r="S161" i="3"/>
  <c r="Q971" i="3"/>
  <c r="AA970" i="3"/>
  <c r="Z970" i="3"/>
  <c r="W970" i="3"/>
  <c r="V971" i="3" s="1"/>
  <c r="Y970" i="3"/>
  <c r="S831" i="3"/>
  <c r="AE1641" i="3"/>
  <c r="AB1642" i="3"/>
  <c r="T1642" i="3"/>
  <c r="I1701" i="3"/>
  <c r="H1702" i="3"/>
  <c r="AE698" i="3"/>
  <c r="AE830" i="3"/>
  <c r="Z295" i="3"/>
  <c r="Y295" i="3"/>
  <c r="W295" i="3"/>
  <c r="V296" i="3" s="1"/>
  <c r="AA295" i="3"/>
  <c r="Q296" i="3"/>
  <c r="R296" i="3" s="1"/>
  <c r="S296" i="3" s="1"/>
  <c r="T1372" i="3"/>
  <c r="AC31" i="3"/>
  <c r="AE31" i="3" s="1"/>
  <c r="Q430" i="3"/>
  <c r="R430" i="3" s="1"/>
  <c r="AB430" i="3" s="1"/>
  <c r="W429" i="3"/>
  <c r="V430" i="3" s="1"/>
  <c r="T699" i="3"/>
  <c r="Y429" i="3"/>
  <c r="R1777" i="3"/>
  <c r="AB1777" i="3" s="1"/>
  <c r="AC1776" i="3"/>
  <c r="AD1776" i="3"/>
  <c r="Z429" i="3"/>
  <c r="H221" i="3"/>
  <c r="I220" i="3"/>
  <c r="I487" i="3"/>
  <c r="H488" i="3"/>
  <c r="I1432" i="3"/>
  <c r="H1433" i="3"/>
  <c r="H1300" i="3"/>
  <c r="I1299" i="3"/>
  <c r="R1911" i="3"/>
  <c r="AB1911" i="3" s="1"/>
  <c r="I355" i="3"/>
  <c r="H356" i="3"/>
  <c r="S32" i="3"/>
  <c r="AC1910" i="3"/>
  <c r="AD1910" i="3"/>
  <c r="S297" i="13"/>
  <c r="AE30" i="13"/>
  <c r="AE296" i="13"/>
  <c r="T31" i="13"/>
  <c r="AA31" i="13" s="1"/>
  <c r="AE428" i="13"/>
  <c r="AB429" i="13"/>
  <c r="T429" i="13"/>
  <c r="R163" i="13"/>
  <c r="AB163" i="13" s="1"/>
  <c r="I89" i="13"/>
  <c r="O89" i="13" s="1"/>
  <c r="H90" i="13"/>
  <c r="I354" i="13"/>
  <c r="O354" i="13" s="1"/>
  <c r="H355" i="13"/>
  <c r="AC162" i="13"/>
  <c r="AD162" i="13"/>
  <c r="I220" i="13"/>
  <c r="O220" i="13" s="1"/>
  <c r="H221" i="13"/>
  <c r="I487" i="13"/>
  <c r="O487" i="13" s="1"/>
  <c r="H488" i="13"/>
  <c r="I757" i="9"/>
  <c r="H758" i="9"/>
  <c r="H1703" i="6"/>
  <c r="I1702" i="6"/>
  <c r="I760" i="11"/>
  <c r="H761" i="11"/>
  <c r="I1567" i="11"/>
  <c r="H1568" i="11"/>
  <c r="I894" i="9"/>
  <c r="H895" i="9"/>
  <c r="I1834" i="6"/>
  <c r="H1835" i="6"/>
  <c r="I489" i="9"/>
  <c r="H490" i="9"/>
  <c r="H1567" i="9"/>
  <c r="I1566" i="9"/>
  <c r="I1701" i="11"/>
  <c r="H1702" i="11"/>
  <c r="H1971" i="9"/>
  <c r="I1970" i="9"/>
  <c r="H91" i="9"/>
  <c r="I90" i="9"/>
  <c r="H894" i="3"/>
  <c r="I893" i="3"/>
  <c r="I759" i="6"/>
  <c r="H760" i="6"/>
  <c r="I758" i="3"/>
  <c r="H759" i="3"/>
  <c r="I624" i="3"/>
  <c r="H625" i="3"/>
  <c r="I220" i="6"/>
  <c r="H221" i="6"/>
  <c r="I1163" i="3"/>
  <c r="H1164" i="3"/>
  <c r="H1567" i="3"/>
  <c r="I1566" i="3"/>
  <c r="I891" i="6"/>
  <c r="H892" i="6"/>
  <c r="H624" i="9"/>
  <c r="I623" i="9"/>
  <c r="H1434" i="6"/>
  <c r="I1433" i="6"/>
  <c r="I1029" i="3"/>
  <c r="H1030" i="3"/>
  <c r="I1970" i="6"/>
  <c r="H1971" i="6"/>
  <c r="I1165" i="9"/>
  <c r="H1166" i="9"/>
  <c r="I89" i="11"/>
  <c r="H90" i="11"/>
  <c r="I1835" i="3"/>
  <c r="H1836" i="3"/>
  <c r="H1970" i="3"/>
  <c r="I1969" i="3"/>
  <c r="I487" i="11"/>
  <c r="H488" i="11"/>
  <c r="H221" i="11"/>
  <c r="I220" i="11"/>
  <c r="I1031" i="6"/>
  <c r="H1032" i="6"/>
  <c r="I1835" i="11"/>
  <c r="H1836" i="11"/>
  <c r="I356" i="6"/>
  <c r="H357" i="6"/>
  <c r="H91" i="3"/>
  <c r="I90" i="3"/>
  <c r="O1700" i="11" l="1"/>
  <c r="O1565" i="11"/>
  <c r="O1834" i="11"/>
  <c r="O1028" i="11"/>
  <c r="O890" i="11"/>
  <c r="O757" i="11"/>
  <c r="O622" i="11"/>
  <c r="O487" i="11"/>
  <c r="O1969" i="11"/>
  <c r="O1298" i="11"/>
  <c r="O1431" i="11"/>
  <c r="O354" i="11"/>
  <c r="O220" i="11"/>
  <c r="O89" i="11"/>
  <c r="O1163" i="11"/>
  <c r="O1970" i="9"/>
  <c r="O1835" i="9"/>
  <c r="O1701" i="9"/>
  <c r="O1566" i="9"/>
  <c r="O1432" i="9"/>
  <c r="O1299" i="9"/>
  <c r="O1164" i="9"/>
  <c r="O758" i="9"/>
  <c r="O891" i="9"/>
  <c r="O623" i="9"/>
  <c r="O90" i="9"/>
  <c r="O488" i="9"/>
  <c r="O355" i="9"/>
  <c r="O1029" i="9"/>
  <c r="O221" i="9"/>
  <c r="O1969" i="6"/>
  <c r="O1565" i="6"/>
  <c r="O1298" i="6"/>
  <c r="O1700" i="6"/>
  <c r="O1834" i="6"/>
  <c r="O1163" i="6"/>
  <c r="O890" i="6"/>
  <c r="O757" i="6"/>
  <c r="O1431" i="6"/>
  <c r="O1028" i="6"/>
  <c r="O487" i="6"/>
  <c r="O220" i="6"/>
  <c r="O622" i="6"/>
  <c r="O354" i="6"/>
  <c r="O89" i="6"/>
  <c r="O1970" i="3"/>
  <c r="O1835" i="3"/>
  <c r="O1701" i="3"/>
  <c r="O1299" i="3"/>
  <c r="O1432" i="3"/>
  <c r="O1029" i="3"/>
  <c r="O1566" i="3"/>
  <c r="O1164" i="3"/>
  <c r="O488" i="3"/>
  <c r="O623" i="3"/>
  <c r="O758" i="3"/>
  <c r="O355" i="3"/>
  <c r="O891" i="3"/>
  <c r="O221" i="3"/>
  <c r="O90" i="3"/>
  <c r="T1241" i="11"/>
  <c r="Y1241" i="11" s="1"/>
  <c r="AE1240" i="11"/>
  <c r="AC295" i="11"/>
  <c r="AD295" i="11"/>
  <c r="AD831" i="11"/>
  <c r="AC831" i="11"/>
  <c r="S832" i="11"/>
  <c r="AE564" i="11"/>
  <c r="Z430" i="11"/>
  <c r="AD430" i="11" s="1"/>
  <c r="W430" i="11"/>
  <c r="V431" i="11" s="1"/>
  <c r="Q431" i="11"/>
  <c r="R431" i="11" s="1"/>
  <c r="AB431" i="11" s="1"/>
  <c r="AA430" i="11"/>
  <c r="AC429" i="11"/>
  <c r="AD429" i="11"/>
  <c r="AE31" i="11"/>
  <c r="S1912" i="11"/>
  <c r="AC1911" i="11"/>
  <c r="AD1105" i="11"/>
  <c r="AE1505" i="11"/>
  <c r="AE1371" i="11"/>
  <c r="AC1105" i="11"/>
  <c r="T163" i="11"/>
  <c r="Z163" i="11" s="1"/>
  <c r="R1106" i="11"/>
  <c r="T1777" i="11"/>
  <c r="Z1777" i="11" s="1"/>
  <c r="AC1642" i="11"/>
  <c r="AD1642" i="11"/>
  <c r="AE1776" i="11"/>
  <c r="S296" i="11"/>
  <c r="AA565" i="11"/>
  <c r="W565" i="11"/>
  <c r="V566" i="11" s="1"/>
  <c r="Z565" i="11"/>
  <c r="Q566" i="11"/>
  <c r="Y565" i="11"/>
  <c r="H892" i="11"/>
  <c r="I891" i="11"/>
  <c r="T1372" i="11"/>
  <c r="Q972" i="11"/>
  <c r="Y971" i="11"/>
  <c r="Z971" i="11"/>
  <c r="W971" i="11"/>
  <c r="V972" i="11" s="1"/>
  <c r="AA971" i="11"/>
  <c r="H1300" i="11"/>
  <c r="I1299" i="11"/>
  <c r="I1432" i="11"/>
  <c r="H1433" i="11"/>
  <c r="H626" i="11"/>
  <c r="I625" i="11"/>
  <c r="T1506" i="11"/>
  <c r="H1972" i="11"/>
  <c r="I1971" i="11"/>
  <c r="I357" i="11"/>
  <c r="H358" i="11"/>
  <c r="AA700" i="11"/>
  <c r="Y700" i="11"/>
  <c r="W700" i="11"/>
  <c r="V701" i="11" s="1"/>
  <c r="Z700" i="11"/>
  <c r="Q701" i="11"/>
  <c r="H1030" i="11"/>
  <c r="I1029" i="11"/>
  <c r="I1164" i="11"/>
  <c r="H1165" i="11"/>
  <c r="W32" i="11"/>
  <c r="V33" i="11" s="1"/>
  <c r="AA32" i="11"/>
  <c r="Y32" i="11"/>
  <c r="Z32" i="11"/>
  <c r="Q33" i="11"/>
  <c r="S1643" i="11"/>
  <c r="AE429" i="9"/>
  <c r="T32" i="9"/>
  <c r="AE31" i="9"/>
  <c r="T1910" i="9"/>
  <c r="Q1911" i="9" s="1"/>
  <c r="R1911" i="9" s="1"/>
  <c r="AB1911" i="9" s="1"/>
  <c r="T1776" i="9"/>
  <c r="AA1776" i="9" s="1"/>
  <c r="AE1909" i="9"/>
  <c r="AE563" i="9"/>
  <c r="AD1239" i="9"/>
  <c r="I222" i="9"/>
  <c r="H223" i="9"/>
  <c r="T699" i="9"/>
  <c r="Y699" i="9" s="1"/>
  <c r="AE698" i="9"/>
  <c r="AC1239" i="9"/>
  <c r="T162" i="9"/>
  <c r="W162" i="9" s="1"/>
  <c r="V163" i="9" s="1"/>
  <c r="AE1775" i="9"/>
  <c r="AE161" i="9"/>
  <c r="AA1373" i="9"/>
  <c r="Z1373" i="9"/>
  <c r="Q1374" i="9"/>
  <c r="R1374" i="9" s="1"/>
  <c r="S1374" i="9" s="1"/>
  <c r="Y1105" i="9"/>
  <c r="Y1373" i="9"/>
  <c r="AA1105" i="9"/>
  <c r="Z1105" i="9"/>
  <c r="Q1106" i="9"/>
  <c r="R1106" i="9" s="1"/>
  <c r="AB1106" i="9" s="1"/>
  <c r="AC970" i="9"/>
  <c r="T430" i="9"/>
  <c r="Q298" i="9"/>
  <c r="R298" i="9" s="1"/>
  <c r="AB298" i="9" s="1"/>
  <c r="Y297" i="9"/>
  <c r="Z297" i="9"/>
  <c r="W297" i="9"/>
  <c r="V298" i="9" s="1"/>
  <c r="AA297" i="9"/>
  <c r="I1029" i="9"/>
  <c r="H1030" i="9"/>
  <c r="S1642" i="9"/>
  <c r="S1240" i="9"/>
  <c r="T564" i="9"/>
  <c r="S971" i="9"/>
  <c r="H1300" i="9"/>
  <c r="I1299" i="9"/>
  <c r="I356" i="9"/>
  <c r="H357" i="9"/>
  <c r="I1702" i="9"/>
  <c r="H1703" i="9"/>
  <c r="AC831" i="9"/>
  <c r="AD831" i="9"/>
  <c r="H1836" i="9"/>
  <c r="I1835" i="9"/>
  <c r="AE1641" i="9"/>
  <c r="Z1507" i="9"/>
  <c r="AA1507" i="9"/>
  <c r="W1507" i="9"/>
  <c r="V1508" i="9" s="1"/>
  <c r="Q1508" i="9"/>
  <c r="Y1507" i="9"/>
  <c r="I1432" i="9"/>
  <c r="H1433" i="9"/>
  <c r="R832" i="9"/>
  <c r="AB832" i="9" s="1"/>
  <c r="S565" i="6"/>
  <c r="W564" i="6"/>
  <c r="V565" i="6" s="1"/>
  <c r="Y564" i="6"/>
  <c r="Z564" i="6"/>
  <c r="AA564" i="6"/>
  <c r="AC161" i="6"/>
  <c r="S162" i="6"/>
  <c r="T162" i="6" s="1"/>
  <c r="W162" i="6" s="1"/>
  <c r="V163" i="6" s="1"/>
  <c r="Z1911" i="6"/>
  <c r="Q1912" i="6"/>
  <c r="R1912" i="6" s="1"/>
  <c r="S1912" i="6" s="1"/>
  <c r="AA1911" i="6"/>
  <c r="Y1911" i="6"/>
  <c r="Y832" i="6"/>
  <c r="Z832" i="6"/>
  <c r="AA832" i="6"/>
  <c r="W832" i="6"/>
  <c r="V833" i="6" s="1"/>
  <c r="S33" i="6"/>
  <c r="T33" i="6" s="1"/>
  <c r="W699" i="6"/>
  <c r="V700" i="6" s="1"/>
  <c r="Z699" i="6"/>
  <c r="S1238" i="6"/>
  <c r="AD1237" i="6"/>
  <c r="AC1237" i="6"/>
  <c r="AC32" i="6"/>
  <c r="Y699" i="6"/>
  <c r="Q700" i="6"/>
  <c r="AD32" i="6"/>
  <c r="I1299" i="6"/>
  <c r="H1300" i="6"/>
  <c r="Q1372" i="6"/>
  <c r="R1372" i="6" s="1"/>
  <c r="AB1372" i="6" s="1"/>
  <c r="W1371" i="6"/>
  <c r="V1372" i="6" s="1"/>
  <c r="H1567" i="6"/>
  <c r="I1566" i="6"/>
  <c r="AA1371" i="6"/>
  <c r="Y1371" i="6"/>
  <c r="AD1371" i="6" s="1"/>
  <c r="S1106" i="6"/>
  <c r="AE1775" i="6"/>
  <c r="AC1507" i="6"/>
  <c r="S1508" i="6"/>
  <c r="AD1642" i="6"/>
  <c r="Y429" i="6"/>
  <c r="AC1642" i="6"/>
  <c r="S833" i="6"/>
  <c r="AD1507" i="6"/>
  <c r="AE1105" i="6"/>
  <c r="Z429" i="6"/>
  <c r="T1643" i="6"/>
  <c r="AA1643" i="6" s="1"/>
  <c r="T1776" i="6"/>
  <c r="AA1776" i="6" s="1"/>
  <c r="I488" i="6"/>
  <c r="H489" i="6"/>
  <c r="W429" i="6"/>
  <c r="V430" i="6" s="1"/>
  <c r="H625" i="6"/>
  <c r="I624" i="6"/>
  <c r="AA429" i="6"/>
  <c r="H91" i="6"/>
  <c r="I90" i="6"/>
  <c r="Q972" i="6"/>
  <c r="W971" i="6"/>
  <c r="V972" i="6" s="1"/>
  <c r="Y971" i="6"/>
  <c r="Z971" i="6"/>
  <c r="AA971" i="6"/>
  <c r="AE295" i="6"/>
  <c r="R430" i="6"/>
  <c r="AB430" i="6" s="1"/>
  <c r="I1164" i="6"/>
  <c r="H1165" i="6"/>
  <c r="S296" i="6"/>
  <c r="Q565" i="3"/>
  <c r="R565" i="3" s="1"/>
  <c r="AB565" i="3" s="1"/>
  <c r="W564" i="3"/>
  <c r="V565" i="3" s="1"/>
  <c r="Y564" i="3"/>
  <c r="Z564" i="3"/>
  <c r="S1507" i="3"/>
  <c r="AE1506" i="3"/>
  <c r="AE1105" i="3"/>
  <c r="T1106" i="3"/>
  <c r="AD1240" i="3"/>
  <c r="R1241" i="3"/>
  <c r="AE160" i="3"/>
  <c r="AC1240" i="3"/>
  <c r="T161" i="3"/>
  <c r="W161" i="3" s="1"/>
  <c r="V162" i="3" s="1"/>
  <c r="AD970" i="3"/>
  <c r="AC970" i="3"/>
  <c r="R971" i="3"/>
  <c r="AB971" i="3" s="1"/>
  <c r="T831" i="3"/>
  <c r="Y1642" i="3"/>
  <c r="W1642" i="3"/>
  <c r="V1643" i="3" s="1"/>
  <c r="Z1642" i="3"/>
  <c r="Q1643" i="3"/>
  <c r="AA1642" i="3"/>
  <c r="AC429" i="3"/>
  <c r="H1703" i="3"/>
  <c r="I1702" i="3"/>
  <c r="AB296" i="3"/>
  <c r="AD295" i="3"/>
  <c r="AC295" i="3"/>
  <c r="T296" i="3"/>
  <c r="AA296" i="3" s="1"/>
  <c r="Y1372" i="3"/>
  <c r="W1372" i="3"/>
  <c r="V1373" i="3" s="1"/>
  <c r="Z1372" i="3"/>
  <c r="Q1373" i="3"/>
  <c r="AA1372" i="3"/>
  <c r="Y699" i="3"/>
  <c r="AD429" i="3"/>
  <c r="W699" i="3"/>
  <c r="V700" i="3" s="1"/>
  <c r="Z699" i="3"/>
  <c r="Q700" i="3"/>
  <c r="R700" i="3" s="1"/>
  <c r="AB700" i="3" s="1"/>
  <c r="AA699" i="3"/>
  <c r="H222" i="3"/>
  <c r="I221" i="3"/>
  <c r="S1777" i="3"/>
  <c r="AE1910" i="3"/>
  <c r="S430" i="3"/>
  <c r="T32" i="3"/>
  <c r="AE1776" i="3"/>
  <c r="H1434" i="3"/>
  <c r="I1433" i="3"/>
  <c r="H357" i="3"/>
  <c r="I356" i="3"/>
  <c r="I488" i="3"/>
  <c r="H489" i="3"/>
  <c r="I1300" i="3"/>
  <c r="H1301" i="3"/>
  <c r="S1911" i="3"/>
  <c r="Y31" i="13"/>
  <c r="Q32" i="13"/>
  <c r="R32" i="13" s="1"/>
  <c r="AB32" i="13" s="1"/>
  <c r="Z31" i="13"/>
  <c r="W31" i="13"/>
  <c r="V32" i="13" s="1"/>
  <c r="T297" i="13"/>
  <c r="AA429" i="13"/>
  <c r="Y429" i="13"/>
  <c r="W429" i="13"/>
  <c r="V430" i="13" s="1"/>
  <c r="Z429" i="13"/>
  <c r="Q430" i="13"/>
  <c r="S163" i="13"/>
  <c r="I221" i="13"/>
  <c r="O221" i="13" s="1"/>
  <c r="H222" i="13"/>
  <c r="H91" i="13"/>
  <c r="I90" i="13"/>
  <c r="O90" i="13" s="1"/>
  <c r="H356" i="13"/>
  <c r="I355" i="13"/>
  <c r="O355" i="13" s="1"/>
  <c r="AE162" i="13"/>
  <c r="I488" i="13"/>
  <c r="O488" i="13" s="1"/>
  <c r="H489" i="13"/>
  <c r="I221" i="11"/>
  <c r="H222" i="11"/>
  <c r="I221" i="6"/>
  <c r="H222" i="6"/>
  <c r="H1167" i="9"/>
  <c r="I1166" i="9"/>
  <c r="I1164" i="3"/>
  <c r="H1165" i="3"/>
  <c r="I490" i="9"/>
  <c r="H491" i="9"/>
  <c r="H896" i="9"/>
  <c r="I895" i="9"/>
  <c r="I1703" i="6"/>
  <c r="H1704" i="6"/>
  <c r="H1971" i="3"/>
  <c r="I1970" i="3"/>
  <c r="I1702" i="11"/>
  <c r="H1703" i="11"/>
  <c r="I91" i="3"/>
  <c r="H92" i="3"/>
  <c r="H1568" i="3"/>
  <c r="I1567" i="3"/>
  <c r="I894" i="3"/>
  <c r="H895" i="3"/>
  <c r="I1971" i="9"/>
  <c r="H1972" i="9"/>
  <c r="I1835" i="6"/>
  <c r="H1836" i="6"/>
  <c r="I1568" i="11"/>
  <c r="H1569" i="11"/>
  <c r="I91" i="9"/>
  <c r="H92" i="9"/>
  <c r="H762" i="11"/>
  <c r="I761" i="11"/>
  <c r="H625" i="9"/>
  <c r="I624" i="9"/>
  <c r="I1030" i="3"/>
  <c r="H1031" i="3"/>
  <c r="I759" i="3"/>
  <c r="H760" i="3"/>
  <c r="I357" i="6"/>
  <c r="H358" i="6"/>
  <c r="H1837" i="3"/>
  <c r="I1836" i="3"/>
  <c r="I1971" i="6"/>
  <c r="H1972" i="6"/>
  <c r="I625" i="3"/>
  <c r="H626" i="3"/>
  <c r="I1032" i="6"/>
  <c r="H1033" i="6"/>
  <c r="I760" i="6"/>
  <c r="H761" i="6"/>
  <c r="I1836" i="11"/>
  <c r="H1837" i="11"/>
  <c r="I488" i="11"/>
  <c r="H489" i="11"/>
  <c r="I90" i="11"/>
  <c r="H91" i="11"/>
  <c r="I1434" i="6"/>
  <c r="H1435" i="6"/>
  <c r="I892" i="6"/>
  <c r="H893" i="6"/>
  <c r="I1567" i="9"/>
  <c r="H1568" i="9"/>
  <c r="I758" i="9"/>
  <c r="H759" i="9"/>
  <c r="O1566" i="11" l="1"/>
  <c r="O1432" i="11"/>
  <c r="O1970" i="11"/>
  <c r="O1299" i="11"/>
  <c r="O1164" i="11"/>
  <c r="O1029" i="11"/>
  <c r="O758" i="11"/>
  <c r="O1701" i="11"/>
  <c r="O891" i="11"/>
  <c r="O488" i="11"/>
  <c r="O1835" i="11"/>
  <c r="O90" i="11"/>
  <c r="O355" i="11"/>
  <c r="O221" i="11"/>
  <c r="O623" i="11"/>
  <c r="O1971" i="9"/>
  <c r="O1836" i="9"/>
  <c r="O1702" i="9"/>
  <c r="O1567" i="9"/>
  <c r="O1433" i="9"/>
  <c r="O1165" i="9"/>
  <c r="O1300" i="9"/>
  <c r="O892" i="9"/>
  <c r="O624" i="9"/>
  <c r="O1030" i="9"/>
  <c r="O759" i="9"/>
  <c r="O489" i="9"/>
  <c r="O91" i="9"/>
  <c r="O356" i="9"/>
  <c r="O222" i="9"/>
  <c r="O1970" i="6"/>
  <c r="O1835" i="6"/>
  <c r="O1701" i="6"/>
  <c r="O1566" i="6"/>
  <c r="O1432" i="6"/>
  <c r="O1299" i="6"/>
  <c r="O1029" i="6"/>
  <c r="O758" i="6"/>
  <c r="O891" i="6"/>
  <c r="O221" i="6"/>
  <c r="O488" i="6"/>
  <c r="O623" i="6"/>
  <c r="O355" i="6"/>
  <c r="O1164" i="6"/>
  <c r="O90" i="6"/>
  <c r="O1971" i="3"/>
  <c r="O1836" i="3"/>
  <c r="O1702" i="3"/>
  <c r="O1567" i="3"/>
  <c r="O1433" i="3"/>
  <c r="O1300" i="3"/>
  <c r="O1165" i="3"/>
  <c r="O624" i="3"/>
  <c r="O892" i="3"/>
  <c r="O1030" i="3"/>
  <c r="O356" i="3"/>
  <c r="O759" i="3"/>
  <c r="O489" i="3"/>
  <c r="O222" i="3"/>
  <c r="O91" i="3"/>
  <c r="AA1241" i="11"/>
  <c r="Z1241" i="11"/>
  <c r="AD1241" i="11" s="1"/>
  <c r="Q1242" i="11"/>
  <c r="R1242" i="11" s="1"/>
  <c r="AB1242" i="11" s="1"/>
  <c r="W1241" i="11"/>
  <c r="V1242" i="11" s="1"/>
  <c r="AE295" i="11"/>
  <c r="AE831" i="11"/>
  <c r="S431" i="11"/>
  <c r="AC430" i="11"/>
  <c r="T832" i="11"/>
  <c r="Q833" i="11" s="1"/>
  <c r="R833" i="11" s="1"/>
  <c r="AB833" i="11" s="1"/>
  <c r="AE429" i="11"/>
  <c r="T1912" i="11"/>
  <c r="AE1911" i="11"/>
  <c r="T296" i="11"/>
  <c r="W296" i="11" s="1"/>
  <c r="V297" i="11" s="1"/>
  <c r="Y1777" i="11"/>
  <c r="AD1777" i="11" s="1"/>
  <c r="AE1105" i="11"/>
  <c r="W1777" i="11"/>
  <c r="V1778" i="11" s="1"/>
  <c r="Y163" i="11"/>
  <c r="AD163" i="11" s="1"/>
  <c r="Q1778" i="11"/>
  <c r="R1778" i="11" s="1"/>
  <c r="AB1778" i="11" s="1"/>
  <c r="AB1106" i="11"/>
  <c r="W163" i="11"/>
  <c r="V164" i="11" s="1"/>
  <c r="AA1777" i="11"/>
  <c r="S1106" i="11"/>
  <c r="Q164" i="11"/>
  <c r="AA163" i="11"/>
  <c r="AE1642" i="11"/>
  <c r="AC565" i="11"/>
  <c r="AD565" i="11"/>
  <c r="R566" i="11"/>
  <c r="S566" i="11" s="1"/>
  <c r="AC971" i="11"/>
  <c r="AD971" i="11"/>
  <c r="R972" i="11"/>
  <c r="AB972" i="11" s="1"/>
  <c r="H893" i="11"/>
  <c r="I892" i="11"/>
  <c r="Z1372" i="11"/>
  <c r="Y1372" i="11"/>
  <c r="AA1372" i="11"/>
  <c r="W1372" i="11"/>
  <c r="V1373" i="11" s="1"/>
  <c r="Q1373" i="11"/>
  <c r="I626" i="11"/>
  <c r="H627" i="11"/>
  <c r="H1434" i="11"/>
  <c r="I1433" i="11"/>
  <c r="H1301" i="11"/>
  <c r="I1300" i="11"/>
  <c r="AC32" i="11"/>
  <c r="AD32" i="11"/>
  <c r="H1166" i="11"/>
  <c r="I1165" i="11"/>
  <c r="R701" i="11"/>
  <c r="AB701" i="11" s="1"/>
  <c r="T1643" i="11"/>
  <c r="H359" i="11"/>
  <c r="I358" i="11"/>
  <c r="H1973" i="11"/>
  <c r="I1972" i="11"/>
  <c r="H1031" i="11"/>
  <c r="I1030" i="11"/>
  <c r="R33" i="11"/>
  <c r="AB33" i="11" s="1"/>
  <c r="AC700" i="11"/>
  <c r="AD700" i="11"/>
  <c r="Y1506" i="11"/>
  <c r="AA1506" i="11"/>
  <c r="Q1507" i="11"/>
  <c r="Z1506" i="11"/>
  <c r="W1506" i="11"/>
  <c r="V1507" i="11" s="1"/>
  <c r="W32" i="9"/>
  <c r="V33" i="9" s="1"/>
  <c r="Z32" i="9"/>
  <c r="Y1776" i="9"/>
  <c r="Y1910" i="9"/>
  <c r="Q33" i="9"/>
  <c r="R33" i="9" s="1"/>
  <c r="AB33" i="9" s="1"/>
  <c r="Y32" i="9"/>
  <c r="AA32" i="9"/>
  <c r="S1911" i="9"/>
  <c r="W1910" i="9"/>
  <c r="V1911" i="9" s="1"/>
  <c r="AA1910" i="9"/>
  <c r="Z1910" i="9"/>
  <c r="W1776" i="9"/>
  <c r="V1777" i="9" s="1"/>
  <c r="Q1777" i="9"/>
  <c r="R1777" i="9" s="1"/>
  <c r="AB1777" i="9" s="1"/>
  <c r="Z1776" i="9"/>
  <c r="AE1239" i="9"/>
  <c r="AA699" i="9"/>
  <c r="Q700" i="9"/>
  <c r="R700" i="9" s="1"/>
  <c r="AB700" i="9" s="1"/>
  <c r="W699" i="9"/>
  <c r="V700" i="9" s="1"/>
  <c r="Z699" i="9"/>
  <c r="AD699" i="9" s="1"/>
  <c r="H224" i="9"/>
  <c r="I223" i="9"/>
  <c r="Z162" i="9"/>
  <c r="Q163" i="9"/>
  <c r="R163" i="9" s="1"/>
  <c r="AB163" i="9" s="1"/>
  <c r="Y162" i="9"/>
  <c r="AA162" i="9"/>
  <c r="AD1373" i="9"/>
  <c r="AC1105" i="9"/>
  <c r="S1106" i="9"/>
  <c r="AC1373" i="9"/>
  <c r="T1642" i="9"/>
  <c r="Q1643" i="9" s="1"/>
  <c r="AE970" i="9"/>
  <c r="AD1105" i="9"/>
  <c r="S298" i="9"/>
  <c r="W430" i="9"/>
  <c r="V431" i="9" s="1"/>
  <c r="Y430" i="9"/>
  <c r="AA430" i="9"/>
  <c r="Z430" i="9"/>
  <c r="Q431" i="9"/>
  <c r="R431" i="9" s="1"/>
  <c r="AB431" i="9" s="1"/>
  <c r="T1240" i="9"/>
  <c r="Z564" i="9"/>
  <c r="W564" i="9"/>
  <c r="V565" i="9" s="1"/>
  <c r="Q565" i="9"/>
  <c r="Y564" i="9"/>
  <c r="AA564" i="9"/>
  <c r="AC297" i="9"/>
  <c r="AD297" i="9"/>
  <c r="I1030" i="9"/>
  <c r="H1031" i="9"/>
  <c r="T971" i="9"/>
  <c r="AB1374" i="9"/>
  <c r="T1374" i="9"/>
  <c r="H358" i="9"/>
  <c r="I357" i="9"/>
  <c r="H1301" i="9"/>
  <c r="I1300" i="9"/>
  <c r="H1434" i="9"/>
  <c r="I1433" i="9"/>
  <c r="S832" i="9"/>
  <c r="H1704" i="9"/>
  <c r="I1703" i="9"/>
  <c r="R1508" i="9"/>
  <c r="AB1508" i="9" s="1"/>
  <c r="I1836" i="9"/>
  <c r="H1837" i="9"/>
  <c r="AE831" i="9"/>
  <c r="AC1507" i="9"/>
  <c r="AD1507" i="9"/>
  <c r="T565" i="6"/>
  <c r="Q566" i="6" s="1"/>
  <c r="R566" i="6" s="1"/>
  <c r="AB566" i="6" s="1"/>
  <c r="AC564" i="6"/>
  <c r="AD564" i="6"/>
  <c r="Z162" i="6"/>
  <c r="T1912" i="6"/>
  <c r="Y1912" i="6" s="1"/>
  <c r="Q163" i="6"/>
  <c r="R163" i="6" s="1"/>
  <c r="AB163" i="6" s="1"/>
  <c r="Y162" i="6"/>
  <c r="AE161" i="6"/>
  <c r="AA162" i="6"/>
  <c r="AB1912" i="6"/>
  <c r="AD1911" i="6"/>
  <c r="AC1911" i="6"/>
  <c r="AD832" i="6"/>
  <c r="AC832" i="6"/>
  <c r="T1238" i="6"/>
  <c r="Q1239" i="6" s="1"/>
  <c r="AD699" i="6"/>
  <c r="AC699" i="6"/>
  <c r="AE32" i="6"/>
  <c r="R700" i="6"/>
  <c r="S700" i="6" s="1"/>
  <c r="AE1237" i="6"/>
  <c r="S1372" i="6"/>
  <c r="T1372" i="6" s="1"/>
  <c r="Q1373" i="6" s="1"/>
  <c r="H1301" i="6"/>
  <c r="I1300" i="6"/>
  <c r="AC1371" i="6"/>
  <c r="AE1371" i="6" s="1"/>
  <c r="H1568" i="6"/>
  <c r="I1567" i="6"/>
  <c r="T1106" i="6"/>
  <c r="W1776" i="6"/>
  <c r="V1777" i="6" s="1"/>
  <c r="T1508" i="6"/>
  <c r="Q1509" i="6" s="1"/>
  <c r="AE1507" i="6"/>
  <c r="AD429" i="6"/>
  <c r="AE1642" i="6"/>
  <c r="T833" i="6"/>
  <c r="AC429" i="6"/>
  <c r="Y1643" i="6"/>
  <c r="W1643" i="6"/>
  <c r="V1644" i="6" s="1"/>
  <c r="Z1643" i="6"/>
  <c r="Q1644" i="6"/>
  <c r="R1644" i="6" s="1"/>
  <c r="AB1644" i="6" s="1"/>
  <c r="H626" i="6"/>
  <c r="I625" i="6"/>
  <c r="H490" i="6"/>
  <c r="I489" i="6"/>
  <c r="Z1776" i="6"/>
  <c r="Q1777" i="6"/>
  <c r="R1777" i="6" s="1"/>
  <c r="AB1777" i="6" s="1"/>
  <c r="Y1776" i="6"/>
  <c r="I91" i="6"/>
  <c r="H92" i="6"/>
  <c r="W33" i="6"/>
  <c r="V34" i="6" s="1"/>
  <c r="Y33" i="6"/>
  <c r="Q34" i="6"/>
  <c r="Z33" i="6"/>
  <c r="AA33" i="6"/>
  <c r="S430" i="6"/>
  <c r="R972" i="6"/>
  <c r="AB972" i="6" s="1"/>
  <c r="H1166" i="6"/>
  <c r="I1165" i="6"/>
  <c r="T296" i="6"/>
  <c r="AC971" i="6"/>
  <c r="AD971" i="6"/>
  <c r="S565" i="3"/>
  <c r="T1507" i="3"/>
  <c r="AA1507" i="3" s="1"/>
  <c r="AC564" i="3"/>
  <c r="AD564" i="3"/>
  <c r="Z1106" i="3"/>
  <c r="W1106" i="3"/>
  <c r="V1107" i="3" s="1"/>
  <c r="AA1106" i="3"/>
  <c r="Y1106" i="3"/>
  <c r="Q1107" i="3"/>
  <c r="R1107" i="3" s="1"/>
  <c r="AB1107" i="3" s="1"/>
  <c r="S971" i="3"/>
  <c r="AE1240" i="3"/>
  <c r="Q162" i="3"/>
  <c r="R162" i="3" s="1"/>
  <c r="AB162" i="3" s="1"/>
  <c r="S1241" i="3"/>
  <c r="AB1241" i="3"/>
  <c r="Y161" i="3"/>
  <c r="AA161" i="3"/>
  <c r="Z161" i="3"/>
  <c r="W831" i="3"/>
  <c r="V832" i="3" s="1"/>
  <c r="Q832" i="3"/>
  <c r="R832" i="3" s="1"/>
  <c r="AB832" i="3" s="1"/>
  <c r="Z831" i="3"/>
  <c r="AE970" i="3"/>
  <c r="Y831" i="3"/>
  <c r="AA831" i="3"/>
  <c r="R1643" i="3"/>
  <c r="AB1643" i="3" s="1"/>
  <c r="AD1642" i="3"/>
  <c r="AC1642" i="3"/>
  <c r="AE429" i="3"/>
  <c r="W296" i="3"/>
  <c r="V297" i="3" s="1"/>
  <c r="H1704" i="3"/>
  <c r="I1703" i="3"/>
  <c r="AE295" i="3"/>
  <c r="Z296" i="3"/>
  <c r="Y296" i="3"/>
  <c r="Q297" i="3"/>
  <c r="R297" i="3" s="1"/>
  <c r="AB297" i="3" s="1"/>
  <c r="AD699" i="3"/>
  <c r="R1373" i="3"/>
  <c r="S1373" i="3" s="1"/>
  <c r="AC1372" i="3"/>
  <c r="AD1372" i="3"/>
  <c r="Z32" i="3"/>
  <c r="Q33" i="3"/>
  <c r="R33" i="3" s="1"/>
  <c r="AA32" i="3"/>
  <c r="S700" i="3"/>
  <c r="Y32" i="3"/>
  <c r="W32" i="3"/>
  <c r="V33" i="3" s="1"/>
  <c r="AC699" i="3"/>
  <c r="T1777" i="3"/>
  <c r="I222" i="3"/>
  <c r="H223" i="3"/>
  <c r="T430" i="3"/>
  <c r="T1911" i="3"/>
  <c r="I489" i="3"/>
  <c r="H490" i="3"/>
  <c r="H358" i="3"/>
  <c r="I357" i="3"/>
  <c r="H1302" i="3"/>
  <c r="I1301" i="3"/>
  <c r="I1434" i="3"/>
  <c r="H1435" i="3"/>
  <c r="S32" i="13"/>
  <c r="AC31" i="13"/>
  <c r="AD31" i="13"/>
  <c r="Y297" i="13"/>
  <c r="W297" i="13"/>
  <c r="V298" i="13" s="1"/>
  <c r="Q298" i="13"/>
  <c r="AA297" i="13"/>
  <c r="Z297" i="13"/>
  <c r="AC429" i="13"/>
  <c r="R430" i="13"/>
  <c r="AB430" i="13" s="1"/>
  <c r="AD429" i="13"/>
  <c r="T163" i="13"/>
  <c r="H357" i="13"/>
  <c r="I356" i="13"/>
  <c r="O356" i="13" s="1"/>
  <c r="I91" i="13"/>
  <c r="O91" i="13" s="1"/>
  <c r="H92" i="13"/>
  <c r="H223" i="13"/>
  <c r="I222" i="13"/>
  <c r="O222" i="13" s="1"/>
  <c r="I489" i="13"/>
  <c r="O489" i="13" s="1"/>
  <c r="H490" i="13"/>
  <c r="I1837" i="3"/>
  <c r="H1838" i="3"/>
  <c r="I1568" i="9"/>
  <c r="H1569" i="9"/>
  <c r="H490" i="11"/>
  <c r="I489" i="11"/>
  <c r="I759" i="9"/>
  <c r="H760" i="9"/>
  <c r="I1569" i="11"/>
  <c r="H1570" i="11"/>
  <c r="H1973" i="9"/>
  <c r="I1972" i="9"/>
  <c r="H1166" i="3"/>
  <c r="I1165" i="3"/>
  <c r="I1972" i="6"/>
  <c r="H1973" i="6"/>
  <c r="I760" i="3"/>
  <c r="H761" i="3"/>
  <c r="H1032" i="3"/>
  <c r="I1031" i="3"/>
  <c r="I1704" i="6"/>
  <c r="H1705" i="6"/>
  <c r="H223" i="11"/>
  <c r="I222" i="11"/>
  <c r="I893" i="6"/>
  <c r="H894" i="6"/>
  <c r="H92" i="11"/>
  <c r="I91" i="11"/>
  <c r="I761" i="6"/>
  <c r="H762" i="6"/>
  <c r="I626" i="3"/>
  <c r="H627" i="3"/>
  <c r="I1836" i="6"/>
  <c r="H1837" i="6"/>
  <c r="I895" i="3"/>
  <c r="H896" i="3"/>
  <c r="I1568" i="3"/>
  <c r="H1569" i="3"/>
  <c r="I1703" i="11"/>
  <c r="H1704" i="11"/>
  <c r="H897" i="9"/>
  <c r="I896" i="9"/>
  <c r="I762" i="11"/>
  <c r="H763" i="11"/>
  <c r="H93" i="3"/>
  <c r="I92" i="3"/>
  <c r="I358" i="6"/>
  <c r="H359" i="6"/>
  <c r="I1837" i="11"/>
  <c r="H1838" i="11"/>
  <c r="I1971" i="3"/>
  <c r="H1972" i="3"/>
  <c r="I1167" i="9"/>
  <c r="H1168" i="9"/>
  <c r="H93" i="9"/>
  <c r="I92" i="9"/>
  <c r="I1435" i="6"/>
  <c r="H1436" i="6"/>
  <c r="I1033" i="6"/>
  <c r="H1034" i="6"/>
  <c r="H626" i="9"/>
  <c r="I625" i="9"/>
  <c r="I491" i="9"/>
  <c r="H492" i="9"/>
  <c r="I222" i="6"/>
  <c r="H223" i="6"/>
  <c r="O1971" i="11" l="1"/>
  <c r="O1836" i="11"/>
  <c r="O1702" i="11"/>
  <c r="O1433" i="11"/>
  <c r="O1300" i="11"/>
  <c r="O1030" i="11"/>
  <c r="O892" i="11"/>
  <c r="O759" i="11"/>
  <c r="O624" i="11"/>
  <c r="O1165" i="11"/>
  <c r="O489" i="11"/>
  <c r="O91" i="11"/>
  <c r="O356" i="11"/>
  <c r="O222" i="11"/>
  <c r="O1567" i="11"/>
  <c r="O1972" i="9"/>
  <c r="O1837" i="9"/>
  <c r="O1703" i="9"/>
  <c r="O1568" i="9"/>
  <c r="O1434" i="9"/>
  <c r="O893" i="9"/>
  <c r="O760" i="9"/>
  <c r="O1166" i="9"/>
  <c r="O490" i="9"/>
  <c r="O1031" i="9"/>
  <c r="O1301" i="9"/>
  <c r="O357" i="9"/>
  <c r="O625" i="9"/>
  <c r="O92" i="9"/>
  <c r="O223" i="9"/>
  <c r="O1971" i="6"/>
  <c r="O1836" i="6"/>
  <c r="O1702" i="6"/>
  <c r="O1567" i="6"/>
  <c r="O1433" i="6"/>
  <c r="O1300" i="6"/>
  <c r="O1165" i="6"/>
  <c r="O1030" i="6"/>
  <c r="O91" i="6"/>
  <c r="O489" i="6"/>
  <c r="O356" i="6"/>
  <c r="O759" i="6"/>
  <c r="O892" i="6"/>
  <c r="O222" i="6"/>
  <c r="O624" i="6"/>
  <c r="O1972" i="3"/>
  <c r="O1837" i="3"/>
  <c r="O1703" i="3"/>
  <c r="O1568" i="3"/>
  <c r="O1434" i="3"/>
  <c r="O1301" i="3"/>
  <c r="O893" i="3"/>
  <c r="O1031" i="3"/>
  <c r="O357" i="3"/>
  <c r="O1166" i="3"/>
  <c r="O490" i="3"/>
  <c r="O625" i="3"/>
  <c r="O760" i="3"/>
  <c r="O223" i="3"/>
  <c r="O92" i="3"/>
  <c r="AC1241" i="11"/>
  <c r="AE1241" i="11" s="1"/>
  <c r="S1242" i="11"/>
  <c r="T431" i="11"/>
  <c r="AA431" i="11" s="1"/>
  <c r="AE430" i="11"/>
  <c r="AA832" i="11"/>
  <c r="W832" i="11"/>
  <c r="V833" i="11" s="1"/>
  <c r="Z832" i="11"/>
  <c r="AA1912" i="11"/>
  <c r="Y832" i="11"/>
  <c r="S833" i="11"/>
  <c r="Q1913" i="11"/>
  <c r="R1913" i="11" s="1"/>
  <c r="S1913" i="11" s="1"/>
  <c r="Y1912" i="11"/>
  <c r="W1912" i="11"/>
  <c r="V1913" i="11" s="1"/>
  <c r="Z1912" i="11"/>
  <c r="Y296" i="11"/>
  <c r="AA296" i="11"/>
  <c r="Z296" i="11"/>
  <c r="Q297" i="11"/>
  <c r="R297" i="11" s="1"/>
  <c r="AB297" i="11" s="1"/>
  <c r="AC1777" i="11"/>
  <c r="AC163" i="11"/>
  <c r="T1106" i="11"/>
  <c r="AA1106" i="11" s="1"/>
  <c r="R164" i="11"/>
  <c r="AB164" i="11" s="1"/>
  <c r="AB566" i="11"/>
  <c r="T566" i="11"/>
  <c r="AE565" i="11"/>
  <c r="AC1372" i="11"/>
  <c r="AD1372" i="11"/>
  <c r="I893" i="11"/>
  <c r="H894" i="11"/>
  <c r="S972" i="11"/>
  <c r="R1373" i="11"/>
  <c r="AB1373" i="11" s="1"/>
  <c r="S701" i="11"/>
  <c r="AE971" i="11"/>
  <c r="S1778" i="11"/>
  <c r="I1301" i="11"/>
  <c r="H1302" i="11"/>
  <c r="I1434" i="11"/>
  <c r="H1435" i="11"/>
  <c r="H628" i="11"/>
  <c r="I627" i="11"/>
  <c r="AE700" i="11"/>
  <c r="I1031" i="11"/>
  <c r="H1032" i="11"/>
  <c r="AE32" i="11"/>
  <c r="AA1643" i="11"/>
  <c r="Q1644" i="11"/>
  <c r="Y1643" i="11"/>
  <c r="Z1643" i="11"/>
  <c r="W1643" i="11"/>
  <c r="V1644" i="11" s="1"/>
  <c r="R1507" i="11"/>
  <c r="AB1507" i="11" s="1"/>
  <c r="AC1506" i="11"/>
  <c r="AD1506" i="11"/>
  <c r="S33" i="11"/>
  <c r="H1974" i="11"/>
  <c r="I1973" i="11"/>
  <c r="I359" i="11"/>
  <c r="H360" i="11"/>
  <c r="I1166" i="11"/>
  <c r="H1167" i="11"/>
  <c r="AD1776" i="9"/>
  <c r="AD32" i="9"/>
  <c r="T1911" i="9"/>
  <c r="Y1911" i="9" s="1"/>
  <c r="S33" i="9"/>
  <c r="AD1910" i="9"/>
  <c r="AC32" i="9"/>
  <c r="AC1910" i="9"/>
  <c r="AC1776" i="9"/>
  <c r="AC162" i="9"/>
  <c r="AC699" i="9"/>
  <c r="I224" i="9"/>
  <c r="H225" i="9"/>
  <c r="AD162" i="9"/>
  <c r="S700" i="9"/>
  <c r="S163" i="9"/>
  <c r="AE1373" i="9"/>
  <c r="S1777" i="9"/>
  <c r="Y1642" i="9"/>
  <c r="AA1642" i="9"/>
  <c r="AE1105" i="9"/>
  <c r="T1106" i="9"/>
  <c r="Q1107" i="9" s="1"/>
  <c r="R1107" i="9" s="1"/>
  <c r="AB1107" i="9" s="1"/>
  <c r="Z1642" i="9"/>
  <c r="W1642" i="9"/>
  <c r="V1643" i="9" s="1"/>
  <c r="T298" i="9"/>
  <c r="Y298" i="9" s="1"/>
  <c r="S1508" i="9"/>
  <c r="S431" i="9"/>
  <c r="AC430" i="9"/>
  <c r="AD430" i="9"/>
  <c r="AE297" i="9"/>
  <c r="H1032" i="9"/>
  <c r="I1031" i="9"/>
  <c r="AC564" i="9"/>
  <c r="AD564" i="9"/>
  <c r="AA1240" i="9"/>
  <c r="Q1241" i="9"/>
  <c r="W1240" i="9"/>
  <c r="V1241" i="9" s="1"/>
  <c r="Z1240" i="9"/>
  <c r="Y1240" i="9"/>
  <c r="R565" i="9"/>
  <c r="AB565" i="9" s="1"/>
  <c r="Z971" i="9"/>
  <c r="Q972" i="9"/>
  <c r="AA971" i="9"/>
  <c r="Y971" i="9"/>
  <c r="W971" i="9"/>
  <c r="V972" i="9" s="1"/>
  <c r="W1374" i="9"/>
  <c r="V1375" i="9" s="1"/>
  <c r="Q1375" i="9"/>
  <c r="AA1374" i="9"/>
  <c r="Y1374" i="9"/>
  <c r="Z1374" i="9"/>
  <c r="I1301" i="9"/>
  <c r="H1302" i="9"/>
  <c r="I358" i="9"/>
  <c r="H359" i="9"/>
  <c r="AE1507" i="9"/>
  <c r="I1704" i="9"/>
  <c r="H1705" i="9"/>
  <c r="T832" i="9"/>
  <c r="I1837" i="9"/>
  <c r="H1838" i="9"/>
  <c r="I1434" i="9"/>
  <c r="H1435" i="9"/>
  <c r="R1643" i="9"/>
  <c r="AB1643" i="9" s="1"/>
  <c r="W565" i="6"/>
  <c r="V566" i="6" s="1"/>
  <c r="Z565" i="6"/>
  <c r="Y565" i="6"/>
  <c r="AA565" i="6"/>
  <c r="AE564" i="6"/>
  <c r="Q1913" i="6"/>
  <c r="R1913" i="6" s="1"/>
  <c r="AB1913" i="6" s="1"/>
  <c r="W1912" i="6"/>
  <c r="V1913" i="6" s="1"/>
  <c r="AA1912" i="6"/>
  <c r="Z1912" i="6"/>
  <c r="AD1912" i="6" s="1"/>
  <c r="AD162" i="6"/>
  <c r="AC162" i="6"/>
  <c r="AE1911" i="6"/>
  <c r="AE832" i="6"/>
  <c r="S163" i="6"/>
  <c r="Z1238" i="6"/>
  <c r="W1238" i="6"/>
  <c r="V1239" i="6" s="1"/>
  <c r="Y1238" i="6"/>
  <c r="AA1238" i="6"/>
  <c r="Z1106" i="6"/>
  <c r="AE699" i="6"/>
  <c r="W1372" i="6"/>
  <c r="V1373" i="6" s="1"/>
  <c r="Z1372" i="6"/>
  <c r="Q1107" i="6"/>
  <c r="R1107" i="6" s="1"/>
  <c r="AB1107" i="6" s="1"/>
  <c r="AA1372" i="6"/>
  <c r="Y1372" i="6"/>
  <c r="AB700" i="6"/>
  <c r="T700" i="6"/>
  <c r="W1508" i="6"/>
  <c r="V1509" i="6" s="1"/>
  <c r="I1301" i="6"/>
  <c r="H1302" i="6"/>
  <c r="I1568" i="6"/>
  <c r="H1569" i="6"/>
  <c r="AA1106" i="6"/>
  <c r="Y1106" i="6"/>
  <c r="Y1508" i="6"/>
  <c r="W1106" i="6"/>
  <c r="V1107" i="6" s="1"/>
  <c r="AA1508" i="6"/>
  <c r="Z1508" i="6"/>
  <c r="AE429" i="6"/>
  <c r="AD1643" i="6"/>
  <c r="R1239" i="6"/>
  <c r="AB1239" i="6" s="1"/>
  <c r="AC1643" i="6"/>
  <c r="Q834" i="6"/>
  <c r="R834" i="6" s="1"/>
  <c r="AB834" i="6" s="1"/>
  <c r="W833" i="6"/>
  <c r="V834" i="6" s="1"/>
  <c r="AA833" i="6"/>
  <c r="Y833" i="6"/>
  <c r="Z833" i="6"/>
  <c r="R1509" i="6"/>
  <c r="AB1509" i="6" s="1"/>
  <c r="I490" i="6"/>
  <c r="H491" i="6"/>
  <c r="AC1776" i="6"/>
  <c r="AD1776" i="6"/>
  <c r="S1777" i="6"/>
  <c r="I626" i="6"/>
  <c r="H627" i="6"/>
  <c r="H93" i="6"/>
  <c r="I92" i="6"/>
  <c r="S972" i="6"/>
  <c r="S1644" i="6"/>
  <c r="R1373" i="6"/>
  <c r="AB1373" i="6" s="1"/>
  <c r="AC33" i="6"/>
  <c r="AD33" i="6"/>
  <c r="S566" i="6"/>
  <c r="T430" i="6"/>
  <c r="W430" i="6" s="1"/>
  <c r="V431" i="6" s="1"/>
  <c r="R34" i="6"/>
  <c r="S34" i="6" s="1"/>
  <c r="Q297" i="6"/>
  <c r="Z296" i="6"/>
  <c r="AA296" i="6"/>
  <c r="W296" i="6"/>
  <c r="V297" i="6" s="1"/>
  <c r="Y296" i="6"/>
  <c r="AE971" i="6"/>
  <c r="I1166" i="6"/>
  <c r="H1167" i="6"/>
  <c r="T565" i="3"/>
  <c r="Y565" i="3" s="1"/>
  <c r="Z1507" i="3"/>
  <c r="Q1508" i="3"/>
  <c r="R1508" i="3" s="1"/>
  <c r="AB1508" i="3" s="1"/>
  <c r="Y1507" i="3"/>
  <c r="W1507" i="3"/>
  <c r="V1508" i="3" s="1"/>
  <c r="AE564" i="3"/>
  <c r="AC1106" i="3"/>
  <c r="AD1106" i="3"/>
  <c r="S1107" i="3"/>
  <c r="T971" i="3"/>
  <c r="AA971" i="3" s="1"/>
  <c r="AD161" i="3"/>
  <c r="S162" i="3"/>
  <c r="AD831" i="3"/>
  <c r="AC161" i="3"/>
  <c r="T1241" i="3"/>
  <c r="AC831" i="3"/>
  <c r="AE1642" i="3"/>
  <c r="S1643" i="3"/>
  <c r="S832" i="3"/>
  <c r="I1704" i="3"/>
  <c r="H1705" i="3"/>
  <c r="AC296" i="3"/>
  <c r="AD296" i="3"/>
  <c r="AE699" i="3"/>
  <c r="AB33" i="3"/>
  <c r="S33" i="3"/>
  <c r="AE1372" i="3"/>
  <c r="S297" i="3"/>
  <c r="AB1373" i="3"/>
  <c r="T1373" i="3"/>
  <c r="T700" i="3"/>
  <c r="W700" i="3" s="1"/>
  <c r="V701" i="3" s="1"/>
  <c r="AC32" i="3"/>
  <c r="AD32" i="3"/>
  <c r="Q431" i="3"/>
  <c r="W430" i="3"/>
  <c r="V431" i="3" s="1"/>
  <c r="Y430" i="3"/>
  <c r="Z430" i="3"/>
  <c r="AA430" i="3"/>
  <c r="AA1777" i="3"/>
  <c r="W1777" i="3"/>
  <c r="V1778" i="3" s="1"/>
  <c r="Y1777" i="3"/>
  <c r="Q1778" i="3"/>
  <c r="Z1777" i="3"/>
  <c r="I223" i="3"/>
  <c r="H224" i="3"/>
  <c r="W1911" i="3"/>
  <c r="V1912" i="3" s="1"/>
  <c r="Q1912" i="3"/>
  <c r="Z1911" i="3"/>
  <c r="Y1911" i="3"/>
  <c r="AA1911" i="3"/>
  <c r="I358" i="3"/>
  <c r="H359" i="3"/>
  <c r="H1303" i="3"/>
  <c r="I1302" i="3"/>
  <c r="I1435" i="3"/>
  <c r="H1436" i="3"/>
  <c r="H491" i="3"/>
  <c r="I490" i="3"/>
  <c r="T32" i="13"/>
  <c r="Y32" i="13" s="1"/>
  <c r="AE31" i="13"/>
  <c r="R298" i="13"/>
  <c r="AB298" i="13" s="1"/>
  <c r="AC297" i="13"/>
  <c r="AD297" i="13"/>
  <c r="S430" i="13"/>
  <c r="AE429" i="13"/>
  <c r="Y163" i="13"/>
  <c r="W163" i="13"/>
  <c r="V164" i="13" s="1"/>
  <c r="AA163" i="13"/>
  <c r="Q164" i="13"/>
  <c r="R164" i="13" s="1"/>
  <c r="AB164" i="13" s="1"/>
  <c r="Z163" i="13"/>
  <c r="H93" i="13"/>
  <c r="I92" i="13"/>
  <c r="O92" i="13" s="1"/>
  <c r="I223" i="13"/>
  <c r="O223" i="13" s="1"/>
  <c r="H224" i="13"/>
  <c r="H358" i="13"/>
  <c r="I357" i="13"/>
  <c r="O357" i="13" s="1"/>
  <c r="I490" i="13"/>
  <c r="O490" i="13" s="1"/>
  <c r="H491" i="13"/>
  <c r="I626" i="9"/>
  <c r="H627" i="9"/>
  <c r="I93" i="9"/>
  <c r="H94" i="9"/>
  <c r="I1168" i="9"/>
  <c r="H1169" i="9"/>
  <c r="I1972" i="3"/>
  <c r="H1973" i="3"/>
  <c r="H1839" i="11"/>
  <c r="I1838" i="11"/>
  <c r="I1569" i="3"/>
  <c r="H1570" i="3"/>
  <c r="H1974" i="6"/>
  <c r="I1973" i="6"/>
  <c r="I93" i="3"/>
  <c r="H94" i="3"/>
  <c r="I1705" i="6"/>
  <c r="H1706" i="6"/>
  <c r="I1032" i="3"/>
  <c r="H1033" i="3"/>
  <c r="I1973" i="9"/>
  <c r="H1974" i="9"/>
  <c r="I490" i="11"/>
  <c r="H491" i="11"/>
  <c r="I761" i="3"/>
  <c r="H762" i="3"/>
  <c r="I1570" i="11"/>
  <c r="H1571" i="11"/>
  <c r="I1569" i="9"/>
  <c r="H1570" i="9"/>
  <c r="I627" i="3"/>
  <c r="H628" i="3"/>
  <c r="H93" i="11"/>
  <c r="I92" i="11"/>
  <c r="I223" i="11"/>
  <c r="H224" i="11"/>
  <c r="I1837" i="6"/>
  <c r="H1838" i="6"/>
  <c r="H224" i="6"/>
  <c r="I223" i="6"/>
  <c r="I492" i="9"/>
  <c r="H493" i="9"/>
  <c r="I1034" i="6"/>
  <c r="H1035" i="6"/>
  <c r="I359" i="6"/>
  <c r="H360" i="6"/>
  <c r="I896" i="3"/>
  <c r="H897" i="3"/>
  <c r="I1436" i="6"/>
  <c r="H1437" i="6"/>
  <c r="I762" i="6"/>
  <c r="H763" i="6"/>
  <c r="I760" i="9"/>
  <c r="H761" i="9"/>
  <c r="I897" i="9"/>
  <c r="H898" i="9"/>
  <c r="I763" i="11"/>
  <c r="H764" i="11"/>
  <c r="I894" i="6"/>
  <c r="H895" i="6"/>
  <c r="I1166" i="3"/>
  <c r="H1167" i="3"/>
  <c r="I1704" i="11"/>
  <c r="H1705" i="11"/>
  <c r="I1838" i="3"/>
  <c r="H1839" i="3"/>
  <c r="O1301" i="11" l="1"/>
  <c r="O1972" i="11"/>
  <c r="O1703" i="11"/>
  <c r="O1568" i="11"/>
  <c r="O1837" i="11"/>
  <c r="O1434" i="11"/>
  <c r="O625" i="11"/>
  <c r="O490" i="11"/>
  <c r="O1166" i="11"/>
  <c r="O92" i="11"/>
  <c r="O1031" i="11"/>
  <c r="O357" i="11"/>
  <c r="O893" i="11"/>
  <c r="O760" i="11"/>
  <c r="O223" i="11"/>
  <c r="O1973" i="9"/>
  <c r="O1569" i="9"/>
  <c r="O1435" i="9"/>
  <c r="O1302" i="9"/>
  <c r="O1032" i="9"/>
  <c r="O1838" i="9"/>
  <c r="O626" i="9"/>
  <c r="O1167" i="9"/>
  <c r="O491" i="9"/>
  <c r="O761" i="9"/>
  <c r="O1704" i="9"/>
  <c r="O358" i="9"/>
  <c r="O894" i="9"/>
  <c r="O224" i="9"/>
  <c r="O93" i="9"/>
  <c r="O1434" i="6"/>
  <c r="O1166" i="6"/>
  <c r="O1972" i="6"/>
  <c r="O1837" i="6"/>
  <c r="O1031" i="6"/>
  <c r="O1703" i="6"/>
  <c r="O1301" i="6"/>
  <c r="O760" i="6"/>
  <c r="O490" i="6"/>
  <c r="O92" i="6"/>
  <c r="O625" i="6"/>
  <c r="O1568" i="6"/>
  <c r="O893" i="6"/>
  <c r="O223" i="6"/>
  <c r="O357" i="6"/>
  <c r="O1435" i="3"/>
  <c r="O1838" i="3"/>
  <c r="O1167" i="3"/>
  <c r="O1032" i="3"/>
  <c r="O1973" i="3"/>
  <c r="O1704" i="3"/>
  <c r="O1569" i="3"/>
  <c r="O894" i="3"/>
  <c r="O761" i="3"/>
  <c r="O626" i="3"/>
  <c r="O358" i="3"/>
  <c r="O491" i="3"/>
  <c r="O1302" i="3"/>
  <c r="O224" i="3"/>
  <c r="O93" i="3"/>
  <c r="Q432" i="11"/>
  <c r="R432" i="11" s="1"/>
  <c r="AB432" i="11" s="1"/>
  <c r="Z431" i="11"/>
  <c r="W431" i="11"/>
  <c r="V432" i="11" s="1"/>
  <c r="T1242" i="11"/>
  <c r="Y431" i="11"/>
  <c r="AD832" i="11"/>
  <c r="T833" i="11"/>
  <c r="AA833" i="11" s="1"/>
  <c r="AC832" i="11"/>
  <c r="AC1912" i="11"/>
  <c r="AD1912" i="11"/>
  <c r="AD296" i="11"/>
  <c r="AE1777" i="11"/>
  <c r="AC296" i="11"/>
  <c r="AE163" i="11"/>
  <c r="Z1106" i="11"/>
  <c r="Y1106" i="11"/>
  <c r="W1106" i="11"/>
  <c r="V1107" i="11" s="1"/>
  <c r="Q1107" i="11"/>
  <c r="R1107" i="11" s="1"/>
  <c r="AB1107" i="11" s="1"/>
  <c r="S164" i="11"/>
  <c r="T1778" i="11"/>
  <c r="Y566" i="11"/>
  <c r="W566" i="11"/>
  <c r="V567" i="11" s="1"/>
  <c r="Z566" i="11"/>
  <c r="Q567" i="11"/>
  <c r="R567" i="11" s="1"/>
  <c r="AB567" i="11" s="1"/>
  <c r="AA566" i="11"/>
  <c r="S297" i="11"/>
  <c r="S1507" i="11"/>
  <c r="AE1372" i="11"/>
  <c r="T701" i="11"/>
  <c r="Q702" i="11" s="1"/>
  <c r="H895" i="11"/>
  <c r="I894" i="11"/>
  <c r="S1373" i="11"/>
  <c r="T972" i="11"/>
  <c r="AB1913" i="11"/>
  <c r="T1913" i="11"/>
  <c r="H1436" i="11"/>
  <c r="I1435" i="11"/>
  <c r="H1303" i="11"/>
  <c r="I1302" i="11"/>
  <c r="AE1506" i="11"/>
  <c r="H629" i="11"/>
  <c r="I628" i="11"/>
  <c r="I360" i="11"/>
  <c r="H361" i="11"/>
  <c r="AC1643" i="11"/>
  <c r="AD1643" i="11"/>
  <c r="H1168" i="11"/>
  <c r="I1167" i="11"/>
  <c r="H1975" i="11"/>
  <c r="I1974" i="11"/>
  <c r="R1644" i="11"/>
  <c r="AB1644" i="11" s="1"/>
  <c r="T33" i="11"/>
  <c r="I1032" i="11"/>
  <c r="H1033" i="11"/>
  <c r="AE32" i="9"/>
  <c r="W1911" i="9"/>
  <c r="V1912" i="9" s="1"/>
  <c r="AA1911" i="9"/>
  <c r="Z1911" i="9"/>
  <c r="Q1912" i="9"/>
  <c r="R1912" i="9" s="1"/>
  <c r="AB1912" i="9" s="1"/>
  <c r="T33" i="9"/>
  <c r="Z33" i="9" s="1"/>
  <c r="AE1910" i="9"/>
  <c r="AE1776" i="9"/>
  <c r="AE699" i="9"/>
  <c r="AE162" i="9"/>
  <c r="T700" i="9"/>
  <c r="Q701" i="9" s="1"/>
  <c r="R701" i="9" s="1"/>
  <c r="AB701" i="9" s="1"/>
  <c r="H226" i="9"/>
  <c r="I225" i="9"/>
  <c r="T163" i="9"/>
  <c r="T1777" i="9"/>
  <c r="W1777" i="9" s="1"/>
  <c r="V1778" i="9" s="1"/>
  <c r="T1508" i="9"/>
  <c r="W1508" i="9" s="1"/>
  <c r="V1509" i="9" s="1"/>
  <c r="AC1642" i="9"/>
  <c r="W298" i="9"/>
  <c r="V299" i="9" s="1"/>
  <c r="AD1642" i="9"/>
  <c r="AA298" i="9"/>
  <c r="Z1106" i="9"/>
  <c r="W1106" i="9"/>
  <c r="V1107" i="9" s="1"/>
  <c r="AA1106" i="9"/>
  <c r="Y1106" i="9"/>
  <c r="Q299" i="9"/>
  <c r="R299" i="9" s="1"/>
  <c r="AB299" i="9" s="1"/>
  <c r="Z298" i="9"/>
  <c r="AD298" i="9" s="1"/>
  <c r="S565" i="9"/>
  <c r="T431" i="9"/>
  <c r="Y431" i="9" s="1"/>
  <c r="S1643" i="9"/>
  <c r="AE430" i="9"/>
  <c r="AE564" i="9"/>
  <c r="AC1240" i="9"/>
  <c r="AD1240" i="9"/>
  <c r="R1241" i="9"/>
  <c r="AB1241" i="9" s="1"/>
  <c r="H1033" i="9"/>
  <c r="I1032" i="9"/>
  <c r="AD971" i="9"/>
  <c r="AC971" i="9"/>
  <c r="R972" i="9"/>
  <c r="AB972" i="9" s="1"/>
  <c r="AC1374" i="9"/>
  <c r="AD1374" i="9"/>
  <c r="R1375" i="9"/>
  <c r="AB1375" i="9" s="1"/>
  <c r="H360" i="9"/>
  <c r="I359" i="9"/>
  <c r="H1303" i="9"/>
  <c r="I1302" i="9"/>
  <c r="S1107" i="9"/>
  <c r="H1436" i="9"/>
  <c r="I1435" i="9"/>
  <c r="H1839" i="9"/>
  <c r="I1838" i="9"/>
  <c r="Z832" i="9"/>
  <c r="Q833" i="9"/>
  <c r="AA832" i="9"/>
  <c r="W832" i="9"/>
  <c r="V833" i="9" s="1"/>
  <c r="Y832" i="9"/>
  <c r="H1706" i="9"/>
  <c r="I1705" i="9"/>
  <c r="AD565" i="6"/>
  <c r="AC565" i="6"/>
  <c r="AC1912" i="6"/>
  <c r="AE1912" i="6" s="1"/>
  <c r="AE162" i="6"/>
  <c r="T163" i="6"/>
  <c r="AA163" i="6" s="1"/>
  <c r="AD1238" i="6"/>
  <c r="AC1238" i="6"/>
  <c r="S1107" i="6"/>
  <c r="AD1372" i="6"/>
  <c r="AC1106" i="6"/>
  <c r="AC1372" i="6"/>
  <c r="AD1508" i="6"/>
  <c r="Z700" i="6"/>
  <c r="Y700" i="6"/>
  <c r="AA700" i="6"/>
  <c r="W700" i="6"/>
  <c r="V701" i="6" s="1"/>
  <c r="Q701" i="6"/>
  <c r="AD1106" i="6"/>
  <c r="I1302" i="6"/>
  <c r="H1303" i="6"/>
  <c r="H1570" i="6"/>
  <c r="I1569" i="6"/>
  <c r="AC1508" i="6"/>
  <c r="AE1643" i="6"/>
  <c r="S834" i="6"/>
  <c r="T834" i="6" s="1"/>
  <c r="S1239" i="6"/>
  <c r="T1777" i="6"/>
  <c r="T1644" i="6"/>
  <c r="AA1644" i="6" s="1"/>
  <c r="AC833" i="6"/>
  <c r="AD833" i="6"/>
  <c r="S1509" i="6"/>
  <c r="AE1776" i="6"/>
  <c r="I491" i="6"/>
  <c r="H492" i="6"/>
  <c r="I627" i="6"/>
  <c r="H628" i="6"/>
  <c r="I93" i="6"/>
  <c r="H94" i="6"/>
  <c r="T972" i="6"/>
  <c r="Q973" i="6" s="1"/>
  <c r="Y430" i="6"/>
  <c r="S1373" i="6"/>
  <c r="AA430" i="6"/>
  <c r="S1913" i="6"/>
  <c r="Q431" i="6"/>
  <c r="R431" i="6" s="1"/>
  <c r="AB431" i="6" s="1"/>
  <c r="Z430" i="6"/>
  <c r="AE33" i="6"/>
  <c r="AB34" i="6"/>
  <c r="T34" i="6"/>
  <c r="T566" i="6"/>
  <c r="Y566" i="6" s="1"/>
  <c r="AC296" i="6"/>
  <c r="AD296" i="6"/>
  <c r="H1168" i="6"/>
  <c r="I1167" i="6"/>
  <c r="R297" i="6"/>
  <c r="AB297" i="6" s="1"/>
  <c r="Q566" i="3"/>
  <c r="R566" i="3" s="1"/>
  <c r="AB566" i="3" s="1"/>
  <c r="Z565" i="3"/>
  <c r="AD565" i="3" s="1"/>
  <c r="AA565" i="3"/>
  <c r="W565" i="3"/>
  <c r="V566" i="3" s="1"/>
  <c r="AC1507" i="3"/>
  <c r="AD1507" i="3"/>
  <c r="S1508" i="3"/>
  <c r="AE1106" i="3"/>
  <c r="T1107" i="3"/>
  <c r="W1107" i="3" s="1"/>
  <c r="V1108" i="3" s="1"/>
  <c r="Q972" i="3"/>
  <c r="R972" i="3" s="1"/>
  <c r="AB972" i="3" s="1"/>
  <c r="T162" i="3"/>
  <c r="Y971" i="3"/>
  <c r="W971" i="3"/>
  <c r="V972" i="3" s="1"/>
  <c r="Z971" i="3"/>
  <c r="AE161" i="3"/>
  <c r="AE831" i="3"/>
  <c r="Y1241" i="3"/>
  <c r="W1241" i="3"/>
  <c r="V1242" i="3" s="1"/>
  <c r="Z1241" i="3"/>
  <c r="Q1242" i="3"/>
  <c r="AA1241" i="3"/>
  <c r="T832" i="3"/>
  <c r="Y832" i="3" s="1"/>
  <c r="T1643" i="3"/>
  <c r="AE296" i="3"/>
  <c r="H1706" i="3"/>
  <c r="I1705" i="3"/>
  <c r="T33" i="3"/>
  <c r="Q34" i="3" s="1"/>
  <c r="R34" i="3" s="1"/>
  <c r="AB34" i="3" s="1"/>
  <c r="AA700" i="3"/>
  <c r="AA1373" i="3"/>
  <c r="Z1373" i="3"/>
  <c r="Y1373" i="3"/>
  <c r="W1373" i="3"/>
  <c r="V1374" i="3" s="1"/>
  <c r="Q1374" i="3"/>
  <c r="T297" i="3"/>
  <c r="AE32" i="3"/>
  <c r="Z700" i="3"/>
  <c r="Y700" i="3"/>
  <c r="Q701" i="3"/>
  <c r="R701" i="3" s="1"/>
  <c r="AB701" i="3" s="1"/>
  <c r="AD430" i="3"/>
  <c r="AC430" i="3"/>
  <c r="R1778" i="3"/>
  <c r="AB1778" i="3" s="1"/>
  <c r="R431" i="3"/>
  <c r="S431" i="3" s="1"/>
  <c r="I224" i="3"/>
  <c r="H225" i="3"/>
  <c r="AC1777" i="3"/>
  <c r="AD1777" i="3"/>
  <c r="H1304" i="3"/>
  <c r="I1303" i="3"/>
  <c r="H1437" i="3"/>
  <c r="I1436" i="3"/>
  <c r="AC1911" i="3"/>
  <c r="AD1911" i="3"/>
  <c r="R1912" i="3"/>
  <c r="AB1912" i="3" s="1"/>
  <c r="I491" i="3"/>
  <c r="H492" i="3"/>
  <c r="H360" i="3"/>
  <c r="I359" i="3"/>
  <c r="Z32" i="13"/>
  <c r="AD32" i="13" s="1"/>
  <c r="Q33" i="13"/>
  <c r="R33" i="13" s="1"/>
  <c r="AB33" i="13" s="1"/>
  <c r="AA32" i="13"/>
  <c r="W32" i="13"/>
  <c r="V33" i="13" s="1"/>
  <c r="S298" i="13"/>
  <c r="AE297" i="13"/>
  <c r="T430" i="13"/>
  <c r="Q431" i="13" s="1"/>
  <c r="S164" i="13"/>
  <c r="AC163" i="13"/>
  <c r="AD163" i="13"/>
  <c r="H359" i="13"/>
  <c r="I358" i="13"/>
  <c r="O358" i="13" s="1"/>
  <c r="I224" i="13"/>
  <c r="O224" i="13" s="1"/>
  <c r="H225" i="13"/>
  <c r="I93" i="13"/>
  <c r="O93" i="13" s="1"/>
  <c r="H94" i="13"/>
  <c r="I491" i="13"/>
  <c r="O491" i="13" s="1"/>
  <c r="H492" i="13"/>
  <c r="I360" i="6"/>
  <c r="H361" i="6"/>
  <c r="I628" i="3"/>
  <c r="H629" i="3"/>
  <c r="I762" i="3"/>
  <c r="H763" i="3"/>
  <c r="H95" i="9"/>
  <c r="I94" i="9"/>
  <c r="I1838" i="6"/>
  <c r="H1839" i="6"/>
  <c r="I1570" i="9"/>
  <c r="H1571" i="9"/>
  <c r="I1706" i="6"/>
  <c r="H1707" i="6"/>
  <c r="H1840" i="11"/>
  <c r="I1839" i="11"/>
  <c r="I224" i="6"/>
  <c r="H225" i="6"/>
  <c r="H1706" i="11"/>
  <c r="I1705" i="11"/>
  <c r="H225" i="11"/>
  <c r="I224" i="11"/>
  <c r="H492" i="11"/>
  <c r="I491" i="11"/>
  <c r="I94" i="3"/>
  <c r="H95" i="3"/>
  <c r="H1974" i="3"/>
  <c r="I1973" i="3"/>
  <c r="H1840" i="3"/>
  <c r="I1839" i="3"/>
  <c r="I895" i="6"/>
  <c r="H896" i="6"/>
  <c r="I763" i="6"/>
  <c r="H764" i="6"/>
  <c r="I1437" i="6"/>
  <c r="H1438" i="6"/>
  <c r="I764" i="11"/>
  <c r="H765" i="11"/>
  <c r="H762" i="9"/>
  <c r="I761" i="9"/>
  <c r="H1572" i="11"/>
  <c r="I1571" i="11"/>
  <c r="I627" i="9"/>
  <c r="H628" i="9"/>
  <c r="I898" i="9"/>
  <c r="H899" i="9"/>
  <c r="I1035" i="6"/>
  <c r="H1036" i="6"/>
  <c r="H1168" i="3"/>
  <c r="I1167" i="3"/>
  <c r="I1974" i="9"/>
  <c r="H1975" i="9"/>
  <c r="I1033" i="3"/>
  <c r="H1034" i="3"/>
  <c r="I1570" i="3"/>
  <c r="H1571" i="3"/>
  <c r="H1170" i="9"/>
  <c r="I1169" i="9"/>
  <c r="I897" i="3"/>
  <c r="H898" i="3"/>
  <c r="I493" i="9"/>
  <c r="H494" i="9"/>
  <c r="I93" i="11"/>
  <c r="H94" i="11"/>
  <c r="I1974" i="6"/>
  <c r="H1975" i="6"/>
  <c r="O1973" i="11" l="1"/>
  <c r="O1838" i="11"/>
  <c r="O1704" i="11"/>
  <c r="O1569" i="11"/>
  <c r="O1435" i="11"/>
  <c r="O1302" i="11"/>
  <c r="O1167" i="11"/>
  <c r="O491" i="11"/>
  <c r="O894" i="11"/>
  <c r="O1032" i="11"/>
  <c r="O761" i="11"/>
  <c r="O358" i="11"/>
  <c r="O626" i="11"/>
  <c r="O224" i="11"/>
  <c r="O93" i="11"/>
  <c r="O1570" i="9"/>
  <c r="O1839" i="9"/>
  <c r="O1033" i="9"/>
  <c r="O1436" i="9"/>
  <c r="O1974" i="9"/>
  <c r="O895" i="9"/>
  <c r="O1168" i="9"/>
  <c r="O492" i="9"/>
  <c r="O359" i="9"/>
  <c r="O762" i="9"/>
  <c r="O225" i="9"/>
  <c r="O1705" i="9"/>
  <c r="O94" i="9"/>
  <c r="O627" i="9"/>
  <c r="O1303" i="9"/>
  <c r="O1973" i="6"/>
  <c r="O1838" i="6"/>
  <c r="O1704" i="6"/>
  <c r="O1435" i="6"/>
  <c r="O1167" i="6"/>
  <c r="O1032" i="6"/>
  <c r="O1569" i="6"/>
  <c r="O1302" i="6"/>
  <c r="O894" i="6"/>
  <c r="O626" i="6"/>
  <c r="O491" i="6"/>
  <c r="O358" i="6"/>
  <c r="O224" i="6"/>
  <c r="O93" i="6"/>
  <c r="O761" i="6"/>
  <c r="O1839" i="3"/>
  <c r="O1705" i="3"/>
  <c r="O1974" i="3"/>
  <c r="O1570" i="3"/>
  <c r="O1033" i="3"/>
  <c r="O895" i="3"/>
  <c r="O359" i="3"/>
  <c r="O1436" i="3"/>
  <c r="O762" i="3"/>
  <c r="O1168" i="3"/>
  <c r="O1303" i="3"/>
  <c r="O492" i="3"/>
  <c r="O627" i="3"/>
  <c r="O225" i="3"/>
  <c r="O94" i="3"/>
  <c r="S432" i="11"/>
  <c r="AD431" i="11"/>
  <c r="AC431" i="11"/>
  <c r="AA1242" i="11"/>
  <c r="Z1242" i="11"/>
  <c r="Y1242" i="11"/>
  <c r="Q1243" i="11"/>
  <c r="W1242" i="11"/>
  <c r="V1243" i="11" s="1"/>
  <c r="AE832" i="11"/>
  <c r="Z833" i="11"/>
  <c r="W833" i="11"/>
  <c r="V834" i="11" s="1"/>
  <c r="Q834" i="11"/>
  <c r="R834" i="11" s="1"/>
  <c r="AB834" i="11" s="1"/>
  <c r="Y833" i="11"/>
  <c r="AE1912" i="11"/>
  <c r="AE296" i="11"/>
  <c r="AC1106" i="11"/>
  <c r="S1107" i="11"/>
  <c r="AD1106" i="11"/>
  <c r="T164" i="11"/>
  <c r="Q1779" i="11"/>
  <c r="R1779" i="11" s="1"/>
  <c r="AB1779" i="11" s="1"/>
  <c r="Z1778" i="11"/>
  <c r="W1778" i="11"/>
  <c r="V1779" i="11" s="1"/>
  <c r="AA1778" i="11"/>
  <c r="Y1778" i="11"/>
  <c r="AA701" i="11"/>
  <c r="Z701" i="11"/>
  <c r="T297" i="11"/>
  <c r="Q298" i="11" s="1"/>
  <c r="AC566" i="11"/>
  <c r="AD566" i="11"/>
  <c r="W701" i="11"/>
  <c r="V702" i="11" s="1"/>
  <c r="S567" i="11"/>
  <c r="Y701" i="11"/>
  <c r="T1507" i="11"/>
  <c r="W1507" i="11" s="1"/>
  <c r="V1508" i="11" s="1"/>
  <c r="S1644" i="11"/>
  <c r="Z1913" i="11"/>
  <c r="Q1914" i="11"/>
  <c r="R1914" i="11" s="1"/>
  <c r="AB1914" i="11" s="1"/>
  <c r="AA1913" i="11"/>
  <c r="W1913" i="11"/>
  <c r="V1914" i="11" s="1"/>
  <c r="Y1913" i="11"/>
  <c r="W972" i="11"/>
  <c r="V973" i="11" s="1"/>
  <c r="Y972" i="11"/>
  <c r="AA972" i="11"/>
  <c r="Z972" i="11"/>
  <c r="Q973" i="11"/>
  <c r="T1373" i="11"/>
  <c r="I895" i="11"/>
  <c r="H896" i="11"/>
  <c r="H1304" i="11"/>
  <c r="I1303" i="11"/>
  <c r="I629" i="11"/>
  <c r="H630" i="11"/>
  <c r="H1437" i="11"/>
  <c r="I1436" i="11"/>
  <c r="I1975" i="11"/>
  <c r="H1976" i="11"/>
  <c r="I361" i="11"/>
  <c r="H362" i="11"/>
  <c r="I1033" i="11"/>
  <c r="H1034" i="11"/>
  <c r="R702" i="11"/>
  <c r="AB702" i="11" s="1"/>
  <c r="I1168" i="11"/>
  <c r="H1169" i="11"/>
  <c r="W33" i="11"/>
  <c r="V34" i="11" s="1"/>
  <c r="Y33" i="11"/>
  <c r="Z33" i="11"/>
  <c r="AA33" i="11"/>
  <c r="Q34" i="11"/>
  <c r="AE1643" i="11"/>
  <c r="Y33" i="9"/>
  <c r="AD33" i="9" s="1"/>
  <c r="AC1911" i="9"/>
  <c r="Q34" i="9"/>
  <c r="R34" i="9" s="1"/>
  <c r="AB34" i="9" s="1"/>
  <c r="AA33" i="9"/>
  <c r="AD1911" i="9"/>
  <c r="W33" i="9"/>
  <c r="V34" i="9" s="1"/>
  <c r="Y700" i="9"/>
  <c r="AA700" i="9"/>
  <c r="AA1777" i="9"/>
  <c r="W700" i="9"/>
  <c r="V701" i="9" s="1"/>
  <c r="Q1778" i="9"/>
  <c r="Z700" i="9"/>
  <c r="AA163" i="9"/>
  <c r="W163" i="9"/>
  <c r="V164" i="9" s="1"/>
  <c r="Z163" i="9"/>
  <c r="Y163" i="9"/>
  <c r="I226" i="9"/>
  <c r="H227" i="9"/>
  <c r="Q164" i="9"/>
  <c r="R164" i="9" s="1"/>
  <c r="AB164" i="9" s="1"/>
  <c r="Z1777" i="9"/>
  <c r="Y1777" i="9"/>
  <c r="Y1508" i="9"/>
  <c r="Q1509" i="9"/>
  <c r="R1509" i="9" s="1"/>
  <c r="AB1509" i="9" s="1"/>
  <c r="AE1642" i="9"/>
  <c r="AA1508" i="9"/>
  <c r="Z1508" i="9"/>
  <c r="AD1106" i="9"/>
  <c r="AC298" i="9"/>
  <c r="AC1106" i="9"/>
  <c r="W431" i="9"/>
  <c r="V432" i="9" s="1"/>
  <c r="AA431" i="9"/>
  <c r="S1912" i="9"/>
  <c r="Q432" i="9"/>
  <c r="R432" i="9" s="1"/>
  <c r="AB432" i="9" s="1"/>
  <c r="T1643" i="9"/>
  <c r="W1643" i="9" s="1"/>
  <c r="V1644" i="9" s="1"/>
  <c r="Z431" i="9"/>
  <c r="AD431" i="9" s="1"/>
  <c r="T565" i="9"/>
  <c r="AA565" i="9" s="1"/>
  <c r="S972" i="9"/>
  <c r="S1375" i="9"/>
  <c r="S1241" i="9"/>
  <c r="AE1240" i="9"/>
  <c r="H1034" i="9"/>
  <c r="I1033" i="9"/>
  <c r="S701" i="9"/>
  <c r="AE971" i="9"/>
  <c r="AE1374" i="9"/>
  <c r="I1303" i="9"/>
  <c r="H1304" i="9"/>
  <c r="I360" i="9"/>
  <c r="H361" i="9"/>
  <c r="I1706" i="9"/>
  <c r="H1707" i="9"/>
  <c r="I1839" i="9"/>
  <c r="H1840" i="9"/>
  <c r="AC832" i="9"/>
  <c r="AD832" i="9"/>
  <c r="S299" i="9"/>
  <c r="T1107" i="9"/>
  <c r="R833" i="9"/>
  <c r="AB833" i="9" s="1"/>
  <c r="H1437" i="9"/>
  <c r="I1436" i="9"/>
  <c r="AE565" i="6"/>
  <c r="Z163" i="6"/>
  <c r="W163" i="6"/>
  <c r="V164" i="6" s="1"/>
  <c r="Q164" i="6"/>
  <c r="R164" i="6" s="1"/>
  <c r="AB164" i="6" s="1"/>
  <c r="Y163" i="6"/>
  <c r="AE1238" i="6"/>
  <c r="T1107" i="6"/>
  <c r="Q1108" i="6" s="1"/>
  <c r="R1108" i="6" s="1"/>
  <c r="AB1108" i="6" s="1"/>
  <c r="AE1372" i="6"/>
  <c r="AE1106" i="6"/>
  <c r="R701" i="6"/>
  <c r="AB701" i="6" s="1"/>
  <c r="AD700" i="6"/>
  <c r="AC700" i="6"/>
  <c r="I1303" i="6"/>
  <c r="H1304" i="6"/>
  <c r="AE1508" i="6"/>
  <c r="I1570" i="6"/>
  <c r="H1571" i="6"/>
  <c r="Q1778" i="6"/>
  <c r="R1778" i="6" s="1"/>
  <c r="AB1778" i="6" s="1"/>
  <c r="Z1777" i="6"/>
  <c r="Z1644" i="6"/>
  <c r="Z566" i="6"/>
  <c r="AD566" i="6" s="1"/>
  <c r="AA1777" i="6"/>
  <c r="Y1644" i="6"/>
  <c r="Q1645" i="6"/>
  <c r="R1645" i="6" s="1"/>
  <c r="AB1645" i="6" s="1"/>
  <c r="W1777" i="6"/>
  <c r="V1778" i="6" s="1"/>
  <c r="W1644" i="6"/>
  <c r="V1645" i="6" s="1"/>
  <c r="Y1777" i="6"/>
  <c r="T1239" i="6"/>
  <c r="Z972" i="6"/>
  <c r="AA972" i="6"/>
  <c r="AD430" i="6"/>
  <c r="W566" i="6"/>
  <c r="V567" i="6" s="1"/>
  <c r="Y972" i="6"/>
  <c r="W972" i="6"/>
  <c r="V973" i="6" s="1"/>
  <c r="Q567" i="6"/>
  <c r="R567" i="6" s="1"/>
  <c r="AB567" i="6" s="1"/>
  <c r="AE833" i="6"/>
  <c r="T1509" i="6"/>
  <c r="I628" i="6"/>
  <c r="H629" i="6"/>
  <c r="S431" i="6"/>
  <c r="T1373" i="6"/>
  <c r="Y1373" i="6" s="1"/>
  <c r="H493" i="6"/>
  <c r="I492" i="6"/>
  <c r="AA566" i="6"/>
  <c r="AC430" i="6"/>
  <c r="H95" i="6"/>
  <c r="I94" i="6"/>
  <c r="T1913" i="6"/>
  <c r="Q835" i="6"/>
  <c r="AA834" i="6"/>
  <c r="W834" i="6"/>
  <c r="V835" i="6" s="1"/>
  <c r="Y834" i="6"/>
  <c r="Z834" i="6"/>
  <c r="Q35" i="6"/>
  <c r="R35" i="6" s="1"/>
  <c r="AB35" i="6" s="1"/>
  <c r="W34" i="6"/>
  <c r="V35" i="6" s="1"/>
  <c r="Y34" i="6"/>
  <c r="Z34" i="6"/>
  <c r="AA34" i="6"/>
  <c r="I1168" i="6"/>
  <c r="H1169" i="6"/>
  <c r="AE296" i="6"/>
  <c r="R973" i="6"/>
  <c r="AB973" i="6" s="1"/>
  <c r="S297" i="6"/>
  <c r="S566" i="3"/>
  <c r="AC565" i="3"/>
  <c r="AE565" i="3" s="1"/>
  <c r="AE1507" i="3"/>
  <c r="T1508" i="3"/>
  <c r="Q1108" i="3"/>
  <c r="R1108" i="3" s="1"/>
  <c r="S1108" i="3" s="1"/>
  <c r="Z1107" i="3"/>
  <c r="AA1107" i="3"/>
  <c r="Y1107" i="3"/>
  <c r="S972" i="3"/>
  <c r="AC971" i="3"/>
  <c r="W162" i="3"/>
  <c r="V163" i="3" s="1"/>
  <c r="AD971" i="3"/>
  <c r="Q163" i="3"/>
  <c r="R163" i="3" s="1"/>
  <c r="AB163" i="3" s="1"/>
  <c r="AA162" i="3"/>
  <c r="Z162" i="3"/>
  <c r="Y162" i="3"/>
  <c r="AD1241" i="3"/>
  <c r="AC1241" i="3"/>
  <c r="R1242" i="3"/>
  <c r="AB1242" i="3" s="1"/>
  <c r="Z832" i="3"/>
  <c r="AD832" i="3" s="1"/>
  <c r="W832" i="3"/>
  <c r="V833" i="3" s="1"/>
  <c r="Q833" i="3"/>
  <c r="R833" i="3" s="1"/>
  <c r="AB833" i="3" s="1"/>
  <c r="AA832" i="3"/>
  <c r="Y33" i="3"/>
  <c r="W1643" i="3"/>
  <c r="V1644" i="3" s="1"/>
  <c r="AA1643" i="3"/>
  <c r="Q1644" i="3"/>
  <c r="Y1643" i="3"/>
  <c r="Z1643" i="3"/>
  <c r="W33" i="3"/>
  <c r="V34" i="3" s="1"/>
  <c r="Z33" i="3"/>
  <c r="H1707" i="3"/>
  <c r="I1706" i="3"/>
  <c r="S701" i="3"/>
  <c r="AA33" i="3"/>
  <c r="R1374" i="3"/>
  <c r="AB1374" i="3" s="1"/>
  <c r="AC1373" i="3"/>
  <c r="AD1373" i="3"/>
  <c r="W297" i="3"/>
  <c r="V298" i="3" s="1"/>
  <c r="AA297" i="3"/>
  <c r="Y297" i="3"/>
  <c r="Z297" i="3"/>
  <c r="Q298" i="3"/>
  <c r="AC700" i="3"/>
  <c r="AD700" i="3"/>
  <c r="S34" i="3"/>
  <c r="AE1777" i="3"/>
  <c r="S1912" i="3"/>
  <c r="H226" i="3"/>
  <c r="I225" i="3"/>
  <c r="S1778" i="3"/>
  <c r="AB431" i="3"/>
  <c r="T431" i="3"/>
  <c r="AE430" i="3"/>
  <c r="I1437" i="3"/>
  <c r="H1438" i="3"/>
  <c r="I360" i="3"/>
  <c r="H361" i="3"/>
  <c r="I1304" i="3"/>
  <c r="H1305" i="3"/>
  <c r="I492" i="3"/>
  <c r="H493" i="3"/>
  <c r="AE1911" i="3"/>
  <c r="AC32" i="13"/>
  <c r="S33" i="13"/>
  <c r="T298" i="13"/>
  <c r="Y298" i="13" s="1"/>
  <c r="Y430" i="13"/>
  <c r="W430" i="13"/>
  <c r="V431" i="13" s="1"/>
  <c r="AA430" i="13"/>
  <c r="Z430" i="13"/>
  <c r="T164" i="13"/>
  <c r="R431" i="13"/>
  <c r="AB431" i="13" s="1"/>
  <c r="AE163" i="13"/>
  <c r="I225" i="13"/>
  <c r="O225" i="13" s="1"/>
  <c r="H226" i="13"/>
  <c r="H360" i="13"/>
  <c r="I359" i="13"/>
  <c r="O359" i="13" s="1"/>
  <c r="H95" i="13"/>
  <c r="I94" i="13"/>
  <c r="O94" i="13" s="1"/>
  <c r="I492" i="13"/>
  <c r="O492" i="13" s="1"/>
  <c r="H493" i="13"/>
  <c r="I1571" i="9"/>
  <c r="H1572" i="9"/>
  <c r="I763" i="3"/>
  <c r="H764" i="3"/>
  <c r="I899" i="9"/>
  <c r="H900" i="9"/>
  <c r="I1438" i="6"/>
  <c r="H1439" i="6"/>
  <c r="H493" i="11"/>
  <c r="I492" i="11"/>
  <c r="I225" i="11"/>
  <c r="H226" i="11"/>
  <c r="I1034" i="3"/>
  <c r="H1035" i="3"/>
  <c r="I225" i="6"/>
  <c r="H226" i="6"/>
  <c r="H495" i="9"/>
  <c r="I494" i="9"/>
  <c r="I94" i="11"/>
  <c r="H95" i="11"/>
  <c r="H1169" i="3"/>
  <c r="I1168" i="3"/>
  <c r="H1037" i="6"/>
  <c r="I1036" i="6"/>
  <c r="I1975" i="9"/>
  <c r="H1976" i="9"/>
  <c r="H763" i="9"/>
  <c r="I762" i="9"/>
  <c r="I896" i="6"/>
  <c r="H897" i="6"/>
  <c r="I1840" i="3"/>
  <c r="H1841" i="3"/>
  <c r="H1975" i="3"/>
  <c r="I1974" i="3"/>
  <c r="I1707" i="6"/>
  <c r="H1708" i="6"/>
  <c r="I95" i="9"/>
  <c r="H96" i="9"/>
  <c r="I629" i="3"/>
  <c r="H630" i="3"/>
  <c r="I361" i="6"/>
  <c r="H362" i="6"/>
  <c r="I1975" i="6"/>
  <c r="H1976" i="6"/>
  <c r="I898" i="3"/>
  <c r="H899" i="3"/>
  <c r="I1572" i="11"/>
  <c r="H1573" i="11"/>
  <c r="I764" i="6"/>
  <c r="H765" i="6"/>
  <c r="I95" i="3"/>
  <c r="H96" i="3"/>
  <c r="I1840" i="11"/>
  <c r="H1841" i="11"/>
  <c r="H1840" i="6"/>
  <c r="I1839" i="6"/>
  <c r="I765" i="11"/>
  <c r="H766" i="11"/>
  <c r="I1170" i="9"/>
  <c r="H1171" i="9"/>
  <c r="I1571" i="3"/>
  <c r="H1572" i="3"/>
  <c r="I628" i="9"/>
  <c r="H629" i="9"/>
  <c r="H1707" i="11"/>
  <c r="I1706" i="11"/>
  <c r="O1168" i="11" l="1"/>
  <c r="O1974" i="11"/>
  <c r="O1436" i="11"/>
  <c r="O1705" i="11"/>
  <c r="O895" i="11"/>
  <c r="O359" i="11"/>
  <c r="O225" i="11"/>
  <c r="O1303" i="11"/>
  <c r="O94" i="11"/>
  <c r="O1839" i="11"/>
  <c r="O1570" i="11"/>
  <c r="O627" i="11"/>
  <c r="O1033" i="11"/>
  <c r="O492" i="11"/>
  <c r="O762" i="11"/>
  <c r="T432" i="11"/>
  <c r="W432" i="11" s="1"/>
  <c r="V433" i="11" s="1"/>
  <c r="O1840" i="9"/>
  <c r="O1706" i="9"/>
  <c r="O1169" i="9"/>
  <c r="O1034" i="9"/>
  <c r="O1571" i="9"/>
  <c r="O1304" i="9"/>
  <c r="O1975" i="9"/>
  <c r="O763" i="9"/>
  <c r="O360" i="9"/>
  <c r="O226" i="9"/>
  <c r="O95" i="9"/>
  <c r="O628" i="9"/>
  <c r="O896" i="9"/>
  <c r="O1437" i="9"/>
  <c r="O493" i="9"/>
  <c r="O1839" i="6"/>
  <c r="O1974" i="6"/>
  <c r="O1570" i="6"/>
  <c r="O1436" i="6"/>
  <c r="O895" i="6"/>
  <c r="O762" i="6"/>
  <c r="O1705" i="6"/>
  <c r="O1033" i="6"/>
  <c r="O627" i="6"/>
  <c r="O492" i="6"/>
  <c r="O359" i="6"/>
  <c r="O225" i="6"/>
  <c r="O94" i="6"/>
  <c r="O1168" i="6"/>
  <c r="O1303" i="6"/>
  <c r="O1169" i="3"/>
  <c r="O1034" i="3"/>
  <c r="O1706" i="3"/>
  <c r="O1437" i="3"/>
  <c r="O1304" i="3"/>
  <c r="O1840" i="3"/>
  <c r="O1975" i="3"/>
  <c r="O1571" i="3"/>
  <c r="O763" i="3"/>
  <c r="O628" i="3"/>
  <c r="O360" i="3"/>
  <c r="O896" i="3"/>
  <c r="O493" i="3"/>
  <c r="O226" i="3"/>
  <c r="O95" i="3"/>
  <c r="AE32" i="13"/>
  <c r="AE431" i="11"/>
  <c r="R1243" i="11"/>
  <c r="AB1243" i="11" s="1"/>
  <c r="AC1242" i="11"/>
  <c r="AD1242" i="11"/>
  <c r="AD701" i="11"/>
  <c r="S834" i="11"/>
  <c r="AD833" i="11"/>
  <c r="AC833" i="11"/>
  <c r="AE1106" i="11"/>
  <c r="AD1778" i="11"/>
  <c r="Y164" i="11"/>
  <c r="Z164" i="11"/>
  <c r="T1107" i="11"/>
  <c r="AA1107" i="11" s="1"/>
  <c r="W164" i="11"/>
  <c r="V165" i="11" s="1"/>
  <c r="AA164" i="11"/>
  <c r="T567" i="11"/>
  <c r="Z567" i="11" s="1"/>
  <c r="Q165" i="11"/>
  <c r="R165" i="11" s="1"/>
  <c r="AB165" i="11" s="1"/>
  <c r="AC1778" i="11"/>
  <c r="W297" i="11"/>
  <c r="V298" i="11" s="1"/>
  <c r="Z297" i="11"/>
  <c r="AA297" i="11"/>
  <c r="AC701" i="11"/>
  <c r="Y297" i="11"/>
  <c r="AE566" i="11"/>
  <c r="Y1507" i="11"/>
  <c r="Z1507" i="11"/>
  <c r="Q1508" i="11"/>
  <c r="AA1507" i="11"/>
  <c r="T1644" i="11"/>
  <c r="S1779" i="11"/>
  <c r="R298" i="11"/>
  <c r="AB298" i="11" s="1"/>
  <c r="I896" i="11"/>
  <c r="H897" i="11"/>
  <c r="R973" i="11"/>
  <c r="AB973" i="11" s="1"/>
  <c r="S1914" i="11"/>
  <c r="W1373" i="11"/>
  <c r="V1374" i="11" s="1"/>
  <c r="Y1373" i="11"/>
  <c r="Q1374" i="11"/>
  <c r="AA1373" i="11"/>
  <c r="Z1373" i="11"/>
  <c r="AD1913" i="11"/>
  <c r="AC1913" i="11"/>
  <c r="AC972" i="11"/>
  <c r="AD972" i="11"/>
  <c r="I1437" i="11"/>
  <c r="H1438" i="11"/>
  <c r="I630" i="11"/>
  <c r="H631" i="11"/>
  <c r="I1304" i="11"/>
  <c r="H1305" i="11"/>
  <c r="H1977" i="11"/>
  <c r="I1976" i="11"/>
  <c r="H1035" i="11"/>
  <c r="I1034" i="11"/>
  <c r="S702" i="11"/>
  <c r="R34" i="11"/>
  <c r="AB34" i="11" s="1"/>
  <c r="I362" i="11"/>
  <c r="H363" i="11"/>
  <c r="AC33" i="11"/>
  <c r="AD33" i="11"/>
  <c r="H1170" i="11"/>
  <c r="I1169" i="11"/>
  <c r="AC33" i="9"/>
  <c r="AE1911" i="9"/>
  <c r="S34" i="9"/>
  <c r="AD700" i="9"/>
  <c r="AC700" i="9"/>
  <c r="R1778" i="9"/>
  <c r="AB1778" i="9" s="1"/>
  <c r="AD1777" i="9"/>
  <c r="AC1777" i="9"/>
  <c r="AD163" i="9"/>
  <c r="AC163" i="9"/>
  <c r="S164" i="9"/>
  <c r="I227" i="9"/>
  <c r="H228" i="9"/>
  <c r="S432" i="9"/>
  <c r="AD1508" i="9"/>
  <c r="S1509" i="9"/>
  <c r="AC1508" i="9"/>
  <c r="AE298" i="9"/>
  <c r="AE1106" i="9"/>
  <c r="Y1643" i="9"/>
  <c r="Q1644" i="9"/>
  <c r="R1644" i="9" s="1"/>
  <c r="AB1644" i="9" s="1"/>
  <c r="AA1643" i="9"/>
  <c r="T1375" i="9"/>
  <c r="Z1643" i="9"/>
  <c r="AC431" i="9"/>
  <c r="Z565" i="9"/>
  <c r="W565" i="9"/>
  <c r="V566" i="9" s="1"/>
  <c r="Q566" i="9"/>
  <c r="R566" i="9" s="1"/>
  <c r="AB566" i="9" s="1"/>
  <c r="T1912" i="9"/>
  <c r="T972" i="9"/>
  <c r="Z972" i="9" s="1"/>
  <c r="Y565" i="9"/>
  <c r="T1241" i="9"/>
  <c r="H1035" i="9"/>
  <c r="I1034" i="9"/>
  <c r="T701" i="9"/>
  <c r="S833" i="9"/>
  <c r="I1304" i="9"/>
  <c r="H1305" i="9"/>
  <c r="I361" i="9"/>
  <c r="H362" i="9"/>
  <c r="I1707" i="9"/>
  <c r="H1708" i="9"/>
  <c r="H1438" i="9"/>
  <c r="I1437" i="9"/>
  <c r="Y1107" i="9"/>
  <c r="Z1107" i="9"/>
  <c r="W1107" i="9"/>
  <c r="V1108" i="9" s="1"/>
  <c r="Q1108" i="9"/>
  <c r="AA1107" i="9"/>
  <c r="AE832" i="9"/>
  <c r="T299" i="9"/>
  <c r="H1841" i="9"/>
  <c r="I1840" i="9"/>
  <c r="AC163" i="6"/>
  <c r="S164" i="6"/>
  <c r="T164" i="6" s="1"/>
  <c r="AD163" i="6"/>
  <c r="Y1107" i="6"/>
  <c r="Z1107" i="6"/>
  <c r="W1107" i="6"/>
  <c r="V1108" i="6" s="1"/>
  <c r="AA1107" i="6"/>
  <c r="AE700" i="6"/>
  <c r="S701" i="6"/>
  <c r="S1778" i="6"/>
  <c r="I1304" i="6"/>
  <c r="H1305" i="6"/>
  <c r="I1571" i="6"/>
  <c r="H1572" i="6"/>
  <c r="AD1644" i="6"/>
  <c r="AC972" i="6"/>
  <c r="AD1777" i="6"/>
  <c r="AC1644" i="6"/>
  <c r="AC1777" i="6"/>
  <c r="AC566" i="6"/>
  <c r="Q1240" i="6"/>
  <c r="R1240" i="6" s="1"/>
  <c r="AB1240" i="6" s="1"/>
  <c r="W1239" i="6"/>
  <c r="V1240" i="6" s="1"/>
  <c r="Z1239" i="6"/>
  <c r="Y1239" i="6"/>
  <c r="AA1239" i="6"/>
  <c r="S1108" i="6"/>
  <c r="AD972" i="6"/>
  <c r="AE430" i="6"/>
  <c r="Q1374" i="6"/>
  <c r="R1374" i="6" s="1"/>
  <c r="AB1374" i="6" s="1"/>
  <c r="W1373" i="6"/>
  <c r="V1374" i="6" s="1"/>
  <c r="AA1373" i="6"/>
  <c r="Z1509" i="6"/>
  <c r="W1509" i="6"/>
  <c r="V1510" i="6" s="1"/>
  <c r="Q1510" i="6"/>
  <c r="Y1509" i="6"/>
  <c r="AA1509" i="6"/>
  <c r="Z1373" i="6"/>
  <c r="H494" i="6"/>
  <c r="I493" i="6"/>
  <c r="T431" i="6"/>
  <c r="Z431" i="6" s="1"/>
  <c r="S35" i="6"/>
  <c r="I629" i="6"/>
  <c r="H630" i="6"/>
  <c r="T297" i="6"/>
  <c r="Q298" i="6" s="1"/>
  <c r="I95" i="6"/>
  <c r="H96" i="6"/>
  <c r="S1645" i="6"/>
  <c r="Y1913" i="6"/>
  <c r="Q1914" i="6"/>
  <c r="R1914" i="6" s="1"/>
  <c r="S1914" i="6" s="1"/>
  <c r="Z1913" i="6"/>
  <c r="AA1913" i="6"/>
  <c r="W1913" i="6"/>
  <c r="V1914" i="6" s="1"/>
  <c r="AC834" i="6"/>
  <c r="AD834" i="6"/>
  <c r="AC34" i="6"/>
  <c r="AD34" i="6"/>
  <c r="R835" i="6"/>
  <c r="AB835" i="6" s="1"/>
  <c r="S567" i="6"/>
  <c r="S973" i="6"/>
  <c r="I1169" i="6"/>
  <c r="H1170" i="6"/>
  <c r="T566" i="3"/>
  <c r="Z566" i="3" s="1"/>
  <c r="AA1508" i="3"/>
  <c r="Y1508" i="3"/>
  <c r="Z1508" i="3"/>
  <c r="W1508" i="3"/>
  <c r="V1509" i="3" s="1"/>
  <c r="Q1509" i="3"/>
  <c r="AD1107" i="3"/>
  <c r="AC1107" i="3"/>
  <c r="T972" i="3"/>
  <c r="Q973" i="3" s="1"/>
  <c r="R973" i="3" s="1"/>
  <c r="AB973" i="3" s="1"/>
  <c r="AE971" i="3"/>
  <c r="AC162" i="3"/>
  <c r="AC832" i="3"/>
  <c r="AD162" i="3"/>
  <c r="S163" i="3"/>
  <c r="AB1108" i="3"/>
  <c r="T1108" i="3"/>
  <c r="AD33" i="3"/>
  <c r="S1242" i="3"/>
  <c r="AE1241" i="3"/>
  <c r="AC33" i="3"/>
  <c r="R1644" i="3"/>
  <c r="AB1644" i="3" s="1"/>
  <c r="AC1643" i="3"/>
  <c r="AD1643" i="3"/>
  <c r="H1708" i="3"/>
  <c r="I1707" i="3"/>
  <c r="T701" i="3"/>
  <c r="AA701" i="3" s="1"/>
  <c r="S833" i="3"/>
  <c r="T34" i="3"/>
  <c r="W34" i="3" s="1"/>
  <c r="V35" i="3" s="1"/>
  <c r="AC297" i="3"/>
  <c r="AD297" i="3"/>
  <c r="S1374" i="3"/>
  <c r="AE1373" i="3"/>
  <c r="R298" i="3"/>
  <c r="AB298" i="3" s="1"/>
  <c r="AE700" i="3"/>
  <c r="T1912" i="3"/>
  <c r="Z431" i="3"/>
  <c r="Q432" i="3"/>
  <c r="R432" i="3" s="1"/>
  <c r="AB432" i="3" s="1"/>
  <c r="AA431" i="3"/>
  <c r="Y431" i="3"/>
  <c r="W431" i="3"/>
  <c r="V432" i="3" s="1"/>
  <c r="T1778" i="3"/>
  <c r="H227" i="3"/>
  <c r="I226" i="3"/>
  <c r="I493" i="3"/>
  <c r="H494" i="3"/>
  <c r="I361" i="3"/>
  <c r="H362" i="3"/>
  <c r="I1305" i="3"/>
  <c r="H1306" i="3"/>
  <c r="I1438" i="3"/>
  <c r="H1439" i="3"/>
  <c r="T33" i="13"/>
  <c r="W33" i="13" s="1"/>
  <c r="V34" i="13" s="1"/>
  <c r="W298" i="13"/>
  <c r="V299" i="13" s="1"/>
  <c r="AA298" i="13"/>
  <c r="Z298" i="13"/>
  <c r="AD298" i="13" s="1"/>
  <c r="Q299" i="13"/>
  <c r="R299" i="13" s="1"/>
  <c r="AB299" i="13" s="1"/>
  <c r="AC430" i="13"/>
  <c r="AD430" i="13"/>
  <c r="Y164" i="13"/>
  <c r="W164" i="13"/>
  <c r="V165" i="13" s="1"/>
  <c r="Q165" i="13"/>
  <c r="R165" i="13" s="1"/>
  <c r="AB165" i="13" s="1"/>
  <c r="Z164" i="13"/>
  <c r="AA164" i="13"/>
  <c r="S431" i="13"/>
  <c r="H96" i="13"/>
  <c r="I95" i="13"/>
  <c r="O95" i="13" s="1"/>
  <c r="I226" i="13"/>
  <c r="O226" i="13" s="1"/>
  <c r="H227" i="13"/>
  <c r="H361" i="13"/>
  <c r="I360" i="13"/>
  <c r="O360" i="13" s="1"/>
  <c r="H494" i="13"/>
  <c r="I493" i="13"/>
  <c r="O493" i="13" s="1"/>
  <c r="H1172" i="9"/>
  <c r="I1171" i="9"/>
  <c r="I766" i="11"/>
  <c r="H767" i="11"/>
  <c r="I899" i="3"/>
  <c r="H900" i="3"/>
  <c r="H97" i="9"/>
  <c r="I96" i="9"/>
  <c r="I1708" i="6"/>
  <c r="H1709" i="6"/>
  <c r="I1976" i="9"/>
  <c r="H1977" i="9"/>
  <c r="H96" i="11"/>
  <c r="I95" i="11"/>
  <c r="I764" i="3"/>
  <c r="H765" i="3"/>
  <c r="I1572" i="9"/>
  <c r="H1573" i="9"/>
  <c r="I1037" i="6"/>
  <c r="H1038" i="6"/>
  <c r="I1840" i="6"/>
  <c r="H1841" i="6"/>
  <c r="I96" i="3"/>
  <c r="H97" i="3"/>
  <c r="I362" i="6"/>
  <c r="H363" i="6"/>
  <c r="I493" i="11"/>
  <c r="H494" i="11"/>
  <c r="I1035" i="3"/>
  <c r="H1036" i="3"/>
  <c r="I765" i="6"/>
  <c r="H766" i="6"/>
  <c r="I1169" i="3"/>
  <c r="H1170" i="3"/>
  <c r="I495" i="9"/>
  <c r="H496" i="9"/>
  <c r="I1707" i="11"/>
  <c r="H1708" i="11"/>
  <c r="I630" i="3"/>
  <c r="H631" i="3"/>
  <c r="I1975" i="3"/>
  <c r="H1976" i="3"/>
  <c r="I763" i="9"/>
  <c r="H764" i="9"/>
  <c r="I1439" i="6"/>
  <c r="H1440" i="6"/>
  <c r="H1977" i="6"/>
  <c r="I1976" i="6"/>
  <c r="I900" i="9"/>
  <c r="H901" i="9"/>
  <c r="H1842" i="11"/>
  <c r="I1841" i="11"/>
  <c r="H1842" i="3"/>
  <c r="I1841" i="3"/>
  <c r="I629" i="9"/>
  <c r="H630" i="9"/>
  <c r="I1572" i="3"/>
  <c r="H1573" i="3"/>
  <c r="I1573" i="11"/>
  <c r="H1574" i="11"/>
  <c r="I897" i="6"/>
  <c r="H898" i="6"/>
  <c r="I226" i="6"/>
  <c r="H227" i="6"/>
  <c r="H227" i="11"/>
  <c r="I226" i="11"/>
  <c r="Q433" i="11" l="1"/>
  <c r="R433" i="11" s="1"/>
  <c r="AB433" i="11" s="1"/>
  <c r="Z432" i="11"/>
  <c r="Y432" i="11"/>
  <c r="AA432" i="11"/>
  <c r="O1975" i="11"/>
  <c r="O1304" i="11"/>
  <c r="O1571" i="11"/>
  <c r="O360" i="11"/>
  <c r="O226" i="11"/>
  <c r="O95" i="11"/>
  <c r="O1706" i="11"/>
  <c r="O493" i="11"/>
  <c r="O1840" i="11"/>
  <c r="O1437" i="11"/>
  <c r="O1169" i="11"/>
  <c r="O628" i="11"/>
  <c r="O896" i="11"/>
  <c r="O763" i="11"/>
  <c r="O1034" i="11"/>
  <c r="O1841" i="9"/>
  <c r="O1438" i="9"/>
  <c r="O1305" i="9"/>
  <c r="O1170" i="9"/>
  <c r="O897" i="9"/>
  <c r="O1976" i="9"/>
  <c r="O1707" i="9"/>
  <c r="O629" i="9"/>
  <c r="O494" i="9"/>
  <c r="O1572" i="9"/>
  <c r="O1035" i="9"/>
  <c r="O764" i="9"/>
  <c r="O361" i="9"/>
  <c r="O227" i="9"/>
  <c r="O96" i="9"/>
  <c r="O1840" i="6"/>
  <c r="O1437" i="6"/>
  <c r="O1169" i="6"/>
  <c r="O1975" i="6"/>
  <c r="O1571" i="6"/>
  <c r="O896" i="6"/>
  <c r="O763" i="6"/>
  <c r="O628" i="6"/>
  <c r="O1034" i="6"/>
  <c r="O95" i="6"/>
  <c r="O360" i="6"/>
  <c r="O226" i="6"/>
  <c r="O1304" i="6"/>
  <c r="O1706" i="6"/>
  <c r="O493" i="6"/>
  <c r="O1976" i="3"/>
  <c r="O1707" i="3"/>
  <c r="O1572" i="3"/>
  <c r="O1438" i="3"/>
  <c r="O1305" i="3"/>
  <c r="O1841" i="3"/>
  <c r="O1170" i="3"/>
  <c r="O764" i="3"/>
  <c r="O494" i="3"/>
  <c r="O1035" i="3"/>
  <c r="O897" i="3"/>
  <c r="O629" i="3"/>
  <c r="O361" i="3"/>
  <c r="O227" i="3"/>
  <c r="O96" i="3"/>
  <c r="W566" i="3"/>
  <c r="V567" i="3" s="1"/>
  <c r="S1243" i="11"/>
  <c r="AE1242" i="11"/>
  <c r="T834" i="11"/>
  <c r="W834" i="11" s="1"/>
  <c r="V835" i="11" s="1"/>
  <c r="AE833" i="11"/>
  <c r="AE1778" i="11"/>
  <c r="AD164" i="11"/>
  <c r="Q1108" i="11"/>
  <c r="R1108" i="11" s="1"/>
  <c r="AB1108" i="11" s="1"/>
  <c r="Y1107" i="11"/>
  <c r="W1107" i="11"/>
  <c r="V1108" i="11" s="1"/>
  <c r="AC164" i="11"/>
  <c r="Z1107" i="11"/>
  <c r="AA567" i="11"/>
  <c r="Y567" i="11"/>
  <c r="AE701" i="11"/>
  <c r="W567" i="11"/>
  <c r="V568" i="11" s="1"/>
  <c r="Q568" i="11"/>
  <c r="R568" i="11" s="1"/>
  <c r="AB568" i="11" s="1"/>
  <c r="S165" i="11"/>
  <c r="AC297" i="11"/>
  <c r="AD297" i="11"/>
  <c r="Q1645" i="11"/>
  <c r="R1645" i="11" s="1"/>
  <c r="AB1645" i="11" s="1"/>
  <c r="S298" i="11"/>
  <c r="S973" i="11"/>
  <c r="R1508" i="11"/>
  <c r="AA1644" i="11"/>
  <c r="Z1644" i="11"/>
  <c r="W1644" i="11"/>
  <c r="V1645" i="11" s="1"/>
  <c r="T1914" i="11"/>
  <c r="AA1914" i="11" s="1"/>
  <c r="AC1507" i="11"/>
  <c r="AD1507" i="11"/>
  <c r="AE1913" i="11"/>
  <c r="Y1644" i="11"/>
  <c r="T1779" i="11"/>
  <c r="Q1780" i="11" s="1"/>
  <c r="AE972" i="11"/>
  <c r="R1374" i="11"/>
  <c r="AB1374" i="11" s="1"/>
  <c r="I897" i="11"/>
  <c r="H898" i="11"/>
  <c r="AC1373" i="11"/>
  <c r="AD1373" i="11"/>
  <c r="I1305" i="11"/>
  <c r="H1306" i="11"/>
  <c r="I1438" i="11"/>
  <c r="H1439" i="11"/>
  <c r="I631" i="11"/>
  <c r="H632" i="11"/>
  <c r="H364" i="11"/>
  <c r="I363" i="11"/>
  <c r="I1170" i="11"/>
  <c r="H1171" i="11"/>
  <c r="S34" i="11"/>
  <c r="T702" i="11"/>
  <c r="I1977" i="11"/>
  <c r="H1978" i="11"/>
  <c r="I1035" i="11"/>
  <c r="H1036" i="11"/>
  <c r="AE33" i="11"/>
  <c r="S433" i="11"/>
  <c r="AE33" i="9"/>
  <c r="T34" i="9"/>
  <c r="Z34" i="9" s="1"/>
  <c r="AE700" i="9"/>
  <c r="AE1777" i="9"/>
  <c r="S1778" i="9"/>
  <c r="AE163" i="9"/>
  <c r="AE1508" i="9"/>
  <c r="T164" i="9"/>
  <c r="I228" i="9"/>
  <c r="H229" i="9"/>
  <c r="T1509" i="9"/>
  <c r="Q1510" i="9" s="1"/>
  <c r="R1510" i="9" s="1"/>
  <c r="AB1510" i="9" s="1"/>
  <c r="T432" i="9"/>
  <c r="Y432" i="9" s="1"/>
  <c r="AC1643" i="9"/>
  <c r="Y1375" i="9"/>
  <c r="W1375" i="9"/>
  <c r="V1376" i="9" s="1"/>
  <c r="Q1376" i="9"/>
  <c r="R1376" i="9" s="1"/>
  <c r="AB1376" i="9" s="1"/>
  <c r="AA1375" i="9"/>
  <c r="Z1375" i="9"/>
  <c r="AE431" i="9"/>
  <c r="AD1643" i="9"/>
  <c r="AC565" i="9"/>
  <c r="AD565" i="9"/>
  <c r="Z1912" i="9"/>
  <c r="AA1912" i="9"/>
  <c r="W1912" i="9"/>
  <c r="V1913" i="9" s="1"/>
  <c r="Q1913" i="9"/>
  <c r="Y1912" i="9"/>
  <c r="Y972" i="9"/>
  <c r="AD972" i="9" s="1"/>
  <c r="AA972" i="9"/>
  <c r="S566" i="9"/>
  <c r="Q973" i="9"/>
  <c r="R973" i="9" s="1"/>
  <c r="S973" i="9" s="1"/>
  <c r="W972" i="9"/>
  <c r="V973" i="9" s="1"/>
  <c r="AA1241" i="9"/>
  <c r="Y1241" i="9"/>
  <c r="Z1241" i="9"/>
  <c r="W1241" i="9"/>
  <c r="V1242" i="9" s="1"/>
  <c r="Q1242" i="9"/>
  <c r="I1035" i="9"/>
  <c r="H1036" i="9"/>
  <c r="W701" i="9"/>
  <c r="V702" i="9" s="1"/>
  <c r="Q702" i="9"/>
  <c r="R702" i="9" s="1"/>
  <c r="AB702" i="9" s="1"/>
  <c r="Y701" i="9"/>
  <c r="AA701" i="9"/>
  <c r="Z701" i="9"/>
  <c r="S1644" i="9"/>
  <c r="T833" i="9"/>
  <c r="I1305" i="9"/>
  <c r="H1306" i="9"/>
  <c r="I362" i="9"/>
  <c r="H363" i="9"/>
  <c r="W299" i="9"/>
  <c r="V300" i="9" s="1"/>
  <c r="Y299" i="9"/>
  <c r="Z299" i="9"/>
  <c r="AA299" i="9"/>
  <c r="Q300" i="9"/>
  <c r="AC1107" i="9"/>
  <c r="AD1107" i="9"/>
  <c r="H1439" i="9"/>
  <c r="I1438" i="9"/>
  <c r="H1842" i="9"/>
  <c r="I1841" i="9"/>
  <c r="R1108" i="9"/>
  <c r="AB1108" i="9" s="1"/>
  <c r="I1708" i="9"/>
  <c r="H1709" i="9"/>
  <c r="AE163" i="6"/>
  <c r="AC1107" i="6"/>
  <c r="AD1107" i="6"/>
  <c r="Z164" i="6"/>
  <c r="Q165" i="6"/>
  <c r="AA164" i="6"/>
  <c r="W164" i="6"/>
  <c r="V165" i="6" s="1"/>
  <c r="Y164" i="6"/>
  <c r="AE1777" i="6"/>
  <c r="T701" i="6"/>
  <c r="T1778" i="6"/>
  <c r="Z1778" i="6" s="1"/>
  <c r="I1305" i="6"/>
  <c r="H1306" i="6"/>
  <c r="H1573" i="6"/>
  <c r="I1572" i="6"/>
  <c r="AE972" i="6"/>
  <c r="S1240" i="6"/>
  <c r="AE1644" i="6"/>
  <c r="AE566" i="6"/>
  <c r="T1108" i="6"/>
  <c r="W1108" i="6" s="1"/>
  <c r="V1109" i="6" s="1"/>
  <c r="AD1239" i="6"/>
  <c r="AC1239" i="6"/>
  <c r="AC1373" i="6"/>
  <c r="Y431" i="6"/>
  <c r="AD431" i="6" s="1"/>
  <c r="W431" i="6"/>
  <c r="V432" i="6" s="1"/>
  <c r="AC1509" i="6"/>
  <c r="AD1373" i="6"/>
  <c r="AD1509" i="6"/>
  <c r="Y297" i="6"/>
  <c r="W297" i="6"/>
  <c r="V298" i="6" s="1"/>
  <c r="T1914" i="6"/>
  <c r="Y1914" i="6" s="1"/>
  <c r="R1510" i="6"/>
  <c r="AB1510" i="6" s="1"/>
  <c r="S835" i="6"/>
  <c r="AA297" i="6"/>
  <c r="Z297" i="6"/>
  <c r="Q432" i="6"/>
  <c r="R432" i="6" s="1"/>
  <c r="AB432" i="6" s="1"/>
  <c r="H631" i="6"/>
  <c r="I630" i="6"/>
  <c r="I494" i="6"/>
  <c r="H495" i="6"/>
  <c r="AA431" i="6"/>
  <c r="T35" i="6"/>
  <c r="Y35" i="6" s="1"/>
  <c r="T1645" i="6"/>
  <c r="Y1645" i="6" s="1"/>
  <c r="I96" i="6"/>
  <c r="H97" i="6"/>
  <c r="T973" i="6"/>
  <c r="Y973" i="6" s="1"/>
  <c r="S1374" i="6"/>
  <c r="AB1914" i="6"/>
  <c r="AD1913" i="6"/>
  <c r="AC1913" i="6"/>
  <c r="AE34" i="6"/>
  <c r="T567" i="6"/>
  <c r="Y567" i="6" s="1"/>
  <c r="AE834" i="6"/>
  <c r="I1170" i="6"/>
  <c r="H1171" i="6"/>
  <c r="R298" i="6"/>
  <c r="AB298" i="6" s="1"/>
  <c r="Q567" i="3"/>
  <c r="R567" i="3" s="1"/>
  <c r="AB567" i="3" s="1"/>
  <c r="AA566" i="3"/>
  <c r="Y566" i="3"/>
  <c r="R1509" i="3"/>
  <c r="AB1509" i="3" s="1"/>
  <c r="AD1508" i="3"/>
  <c r="AC1508" i="3"/>
  <c r="S973" i="3"/>
  <c r="AE1107" i="3"/>
  <c r="Z972" i="3"/>
  <c r="AA972" i="3"/>
  <c r="Y972" i="3"/>
  <c r="W972" i="3"/>
  <c r="V973" i="3" s="1"/>
  <c r="AE832" i="3"/>
  <c r="AE162" i="3"/>
  <c r="T163" i="3"/>
  <c r="Q1109" i="3"/>
  <c r="R1109" i="3" s="1"/>
  <c r="AB1109" i="3" s="1"/>
  <c r="Y1108" i="3"/>
  <c r="AA1108" i="3"/>
  <c r="W1108" i="3"/>
  <c r="V1109" i="3" s="1"/>
  <c r="Z1108" i="3"/>
  <c r="T1242" i="3"/>
  <c r="S1644" i="3"/>
  <c r="AE33" i="3"/>
  <c r="AE1643" i="3"/>
  <c r="Q35" i="3"/>
  <c r="R35" i="3" s="1"/>
  <c r="AB35" i="3" s="1"/>
  <c r="AA34" i="3"/>
  <c r="I1708" i="3"/>
  <c r="H1709" i="3"/>
  <c r="Z701" i="3"/>
  <c r="Q702" i="3"/>
  <c r="R702" i="3" s="1"/>
  <c r="AB702" i="3" s="1"/>
  <c r="Y701" i="3"/>
  <c r="W701" i="3"/>
  <c r="V702" i="3" s="1"/>
  <c r="Y34" i="3"/>
  <c r="Z34" i="3"/>
  <c r="AA1912" i="3"/>
  <c r="T833" i="3"/>
  <c r="S298" i="3"/>
  <c r="T1374" i="3"/>
  <c r="AE297" i="3"/>
  <c r="Z1912" i="3"/>
  <c r="W1912" i="3"/>
  <c r="V1913" i="3" s="1"/>
  <c r="Y1912" i="3"/>
  <c r="Q1913" i="3"/>
  <c r="S432" i="3"/>
  <c r="AD431" i="3"/>
  <c r="AC431" i="3"/>
  <c r="H228" i="3"/>
  <c r="I227" i="3"/>
  <c r="W1778" i="3"/>
  <c r="V1779" i="3" s="1"/>
  <c r="Z1778" i="3"/>
  <c r="AA1778" i="3"/>
  <c r="Q1779" i="3"/>
  <c r="Y1778" i="3"/>
  <c r="H1307" i="3"/>
  <c r="I1306" i="3"/>
  <c r="H1440" i="3"/>
  <c r="I1439" i="3"/>
  <c r="I494" i="3"/>
  <c r="H495" i="3"/>
  <c r="I362" i="3"/>
  <c r="H363" i="3"/>
  <c r="AA33" i="13"/>
  <c r="Q34" i="13"/>
  <c r="R34" i="13" s="1"/>
  <c r="AB34" i="13" s="1"/>
  <c r="Y33" i="13"/>
  <c r="Z33" i="13"/>
  <c r="S299" i="13"/>
  <c r="AC298" i="13"/>
  <c r="AE430" i="13"/>
  <c r="AD164" i="13"/>
  <c r="AC164" i="13"/>
  <c r="T431" i="13"/>
  <c r="H97" i="13"/>
  <c r="I96" i="13"/>
  <c r="O96" i="13" s="1"/>
  <c r="I361" i="13"/>
  <c r="O361" i="13" s="1"/>
  <c r="H362" i="13"/>
  <c r="S165" i="13"/>
  <c r="I227" i="13"/>
  <c r="O227" i="13" s="1"/>
  <c r="H228" i="13"/>
  <c r="I494" i="13"/>
  <c r="O494" i="13" s="1"/>
  <c r="H495" i="13"/>
  <c r="I1574" i="11"/>
  <c r="H1575" i="11"/>
  <c r="I766" i="6"/>
  <c r="H767" i="6"/>
  <c r="I1036" i="3"/>
  <c r="H1037" i="3"/>
  <c r="H228" i="6"/>
  <c r="I227" i="6"/>
  <c r="H765" i="9"/>
  <c r="I764" i="9"/>
  <c r="H1171" i="3"/>
  <c r="I1170" i="3"/>
  <c r="I1842" i="3"/>
  <c r="H1843" i="3"/>
  <c r="H98" i="3"/>
  <c r="I97" i="3"/>
  <c r="I1709" i="6"/>
  <c r="H1710" i="6"/>
  <c r="I227" i="11"/>
  <c r="H228" i="11"/>
  <c r="I898" i="6"/>
  <c r="H899" i="6"/>
  <c r="I901" i="9"/>
  <c r="H902" i="9"/>
  <c r="H1978" i="6"/>
  <c r="I1977" i="6"/>
  <c r="I1976" i="3"/>
  <c r="H1977" i="3"/>
  <c r="I1573" i="9"/>
  <c r="H1574" i="9"/>
  <c r="H97" i="11"/>
  <c r="I96" i="11"/>
  <c r="I767" i="11"/>
  <c r="H768" i="11"/>
  <c r="I1172" i="9"/>
  <c r="H1173" i="9"/>
  <c r="I1841" i="6"/>
  <c r="H1842" i="6"/>
  <c r="H1709" i="11"/>
  <c r="I1708" i="11"/>
  <c r="I494" i="11"/>
  <c r="H495" i="11"/>
  <c r="I765" i="3"/>
  <c r="H766" i="3"/>
  <c r="I97" i="9"/>
  <c r="H98" i="9"/>
  <c r="H631" i="9"/>
  <c r="I630" i="9"/>
  <c r="I1842" i="11"/>
  <c r="H1843" i="11"/>
  <c r="I631" i="3"/>
  <c r="H632" i="3"/>
  <c r="I363" i="6"/>
  <c r="H364" i="6"/>
  <c r="I1038" i="6"/>
  <c r="H1039" i="6"/>
  <c r="I1573" i="3"/>
  <c r="H1574" i="3"/>
  <c r="I1440" i="6"/>
  <c r="H1441" i="6"/>
  <c r="I496" i="9"/>
  <c r="H497" i="9"/>
  <c r="I1977" i="9"/>
  <c r="H1978" i="9"/>
  <c r="I900" i="3"/>
  <c r="H901" i="3"/>
  <c r="AD432" i="11" l="1"/>
  <c r="AC432" i="11"/>
  <c r="O1841" i="11"/>
  <c r="O1170" i="11"/>
  <c r="O1572" i="11"/>
  <c r="O1035" i="11"/>
  <c r="O897" i="11"/>
  <c r="O1707" i="11"/>
  <c r="O1305" i="11"/>
  <c r="O1438" i="11"/>
  <c r="O361" i="11"/>
  <c r="O1976" i="11"/>
  <c r="O764" i="11"/>
  <c r="O629" i="11"/>
  <c r="O494" i="11"/>
  <c r="O227" i="11"/>
  <c r="O96" i="11"/>
  <c r="O1439" i="9"/>
  <c r="O1306" i="9"/>
  <c r="O1977" i="9"/>
  <c r="O1171" i="9"/>
  <c r="O898" i="9"/>
  <c r="O765" i="9"/>
  <c r="O630" i="9"/>
  <c r="O1573" i="9"/>
  <c r="O1842" i="9"/>
  <c r="O1708" i="9"/>
  <c r="O1036" i="9"/>
  <c r="O228" i="9"/>
  <c r="O495" i="9"/>
  <c r="O97" i="9"/>
  <c r="O362" i="9"/>
  <c r="O1438" i="6"/>
  <c r="O1035" i="6"/>
  <c r="O1841" i="6"/>
  <c r="O1976" i="6"/>
  <c r="O1170" i="6"/>
  <c r="O897" i="6"/>
  <c r="O494" i="6"/>
  <c r="O361" i="6"/>
  <c r="O227" i="6"/>
  <c r="O96" i="6"/>
  <c r="O1305" i="6"/>
  <c r="O1572" i="6"/>
  <c r="O629" i="6"/>
  <c r="O764" i="6"/>
  <c r="O1707" i="6"/>
  <c r="O1977" i="3"/>
  <c r="O1842" i="3"/>
  <c r="O1708" i="3"/>
  <c r="O1573" i="3"/>
  <c r="O1439" i="3"/>
  <c r="O1306" i="3"/>
  <c r="O1171" i="3"/>
  <c r="O898" i="3"/>
  <c r="O765" i="3"/>
  <c r="O495" i="3"/>
  <c r="O362" i="3"/>
  <c r="O630" i="3"/>
  <c r="O1036" i="3"/>
  <c r="O228" i="3"/>
  <c r="O97" i="3"/>
  <c r="S567" i="3"/>
  <c r="T1243" i="11"/>
  <c r="AA834" i="11"/>
  <c r="Q835" i="11"/>
  <c r="R835" i="11" s="1"/>
  <c r="AB835" i="11" s="1"/>
  <c r="Z834" i="11"/>
  <c r="Y834" i="11"/>
  <c r="S1108" i="11"/>
  <c r="AE164" i="11"/>
  <c r="AC567" i="11"/>
  <c r="AC1107" i="11"/>
  <c r="AE297" i="11"/>
  <c r="AD1107" i="11"/>
  <c r="AD567" i="11"/>
  <c r="T165" i="11"/>
  <c r="W165" i="11" s="1"/>
  <c r="V166" i="11" s="1"/>
  <c r="AC1644" i="11"/>
  <c r="T298" i="11"/>
  <c r="AA298" i="11" s="1"/>
  <c r="AD1644" i="11"/>
  <c r="T973" i="11"/>
  <c r="Q974" i="11" s="1"/>
  <c r="R974" i="11" s="1"/>
  <c r="Y1914" i="11"/>
  <c r="Z1914" i="11"/>
  <c r="Q1915" i="11"/>
  <c r="R1915" i="11" s="1"/>
  <c r="AB1915" i="11" s="1"/>
  <c r="AB1508" i="11"/>
  <c r="W1914" i="11"/>
  <c r="V1915" i="11" s="1"/>
  <c r="AE1507" i="11"/>
  <c r="S1508" i="11"/>
  <c r="Y1779" i="11"/>
  <c r="Z1779" i="11"/>
  <c r="W1779" i="11"/>
  <c r="V1780" i="11" s="1"/>
  <c r="AA1779" i="11"/>
  <c r="S1374" i="11"/>
  <c r="H899" i="11"/>
  <c r="I898" i="11"/>
  <c r="T433" i="11"/>
  <c r="Y433" i="11" s="1"/>
  <c r="AE1373" i="11"/>
  <c r="I632" i="11"/>
  <c r="H633" i="11"/>
  <c r="I1439" i="11"/>
  <c r="H1440" i="11"/>
  <c r="H1307" i="11"/>
  <c r="I1306" i="11"/>
  <c r="S568" i="11"/>
  <c r="S1645" i="11"/>
  <c r="H1979" i="11"/>
  <c r="I1978" i="11"/>
  <c r="W702" i="11"/>
  <c r="V703" i="11" s="1"/>
  <c r="AA702" i="11"/>
  <c r="Y702" i="11"/>
  <c r="Z702" i="11"/>
  <c r="Q703" i="11"/>
  <c r="T34" i="11"/>
  <c r="R1780" i="11"/>
  <c r="AB1780" i="11" s="1"/>
  <c r="I1036" i="11"/>
  <c r="H1037" i="11"/>
  <c r="H1172" i="11"/>
  <c r="I1171" i="11"/>
  <c r="I364" i="11"/>
  <c r="H365" i="11"/>
  <c r="Q35" i="9"/>
  <c r="R35" i="9" s="1"/>
  <c r="AB35" i="9" s="1"/>
  <c r="W34" i="9"/>
  <c r="V35" i="9" s="1"/>
  <c r="Y34" i="9"/>
  <c r="AD34" i="9" s="1"/>
  <c r="AA34" i="9"/>
  <c r="T1778" i="9"/>
  <c r="AA432" i="9"/>
  <c r="Z1509" i="9"/>
  <c r="AA1509" i="9"/>
  <c r="Y1509" i="9"/>
  <c r="H230" i="9"/>
  <c r="I229" i="9"/>
  <c r="W1509" i="9"/>
  <c r="V1510" i="9" s="1"/>
  <c r="AA164" i="9"/>
  <c r="Y164" i="9"/>
  <c r="Q165" i="9"/>
  <c r="W164" i="9"/>
  <c r="V165" i="9" s="1"/>
  <c r="Z164" i="9"/>
  <c r="Q433" i="9"/>
  <c r="R433" i="9" s="1"/>
  <c r="AB433" i="9" s="1"/>
  <c r="W432" i="9"/>
  <c r="V433" i="9" s="1"/>
  <c r="Z432" i="9"/>
  <c r="AD432" i="9" s="1"/>
  <c r="AE1643" i="9"/>
  <c r="AC1375" i="9"/>
  <c r="AD1375" i="9"/>
  <c r="S1376" i="9"/>
  <c r="AE565" i="9"/>
  <c r="T566" i="9"/>
  <c r="Y566" i="9" s="1"/>
  <c r="AC972" i="9"/>
  <c r="AC1912" i="9"/>
  <c r="AD1912" i="9"/>
  <c r="R1913" i="9"/>
  <c r="AB1913" i="9" s="1"/>
  <c r="W833" i="9"/>
  <c r="V834" i="9" s="1"/>
  <c r="S1108" i="9"/>
  <c r="S702" i="9"/>
  <c r="T702" i="9" s="1"/>
  <c r="T1644" i="9"/>
  <c r="AA1644" i="9" s="1"/>
  <c r="R1242" i="9"/>
  <c r="AB1242" i="9" s="1"/>
  <c r="Q834" i="9"/>
  <c r="R834" i="9" s="1"/>
  <c r="AB834" i="9" s="1"/>
  <c r="AC1241" i="9"/>
  <c r="AD1241" i="9"/>
  <c r="Y833" i="9"/>
  <c r="I1036" i="9"/>
  <c r="H1037" i="9"/>
  <c r="AB973" i="9"/>
  <c r="T973" i="9"/>
  <c r="AC701" i="9"/>
  <c r="AD701" i="9"/>
  <c r="S1510" i="9"/>
  <c r="AA833" i="9"/>
  <c r="Z833" i="9"/>
  <c r="I363" i="9"/>
  <c r="H364" i="9"/>
  <c r="I1306" i="9"/>
  <c r="H1307" i="9"/>
  <c r="H1710" i="9"/>
  <c r="I1709" i="9"/>
  <c r="AE1107" i="9"/>
  <c r="AC299" i="9"/>
  <c r="AD299" i="9"/>
  <c r="H1843" i="9"/>
  <c r="I1842" i="9"/>
  <c r="I1439" i="9"/>
  <c r="H1440" i="9"/>
  <c r="R300" i="9"/>
  <c r="AB300" i="9" s="1"/>
  <c r="AE1107" i="6"/>
  <c r="AC164" i="6"/>
  <c r="AD164" i="6"/>
  <c r="R165" i="6"/>
  <c r="AB165" i="6" s="1"/>
  <c r="Y1778" i="6"/>
  <c r="AD1778" i="6" s="1"/>
  <c r="AA1778" i="6"/>
  <c r="W1778" i="6"/>
  <c r="V1779" i="6" s="1"/>
  <c r="Q1779" i="6"/>
  <c r="R1779" i="6" s="1"/>
  <c r="AB1779" i="6" s="1"/>
  <c r="Y701" i="6"/>
  <c r="Q702" i="6"/>
  <c r="AA701" i="6"/>
  <c r="W701" i="6"/>
  <c r="V702" i="6" s="1"/>
  <c r="Z701" i="6"/>
  <c r="I1306" i="6"/>
  <c r="H1307" i="6"/>
  <c r="H1574" i="6"/>
  <c r="I1573" i="6"/>
  <c r="T1240" i="6"/>
  <c r="Q1241" i="6" s="1"/>
  <c r="Q1109" i="6"/>
  <c r="R1109" i="6" s="1"/>
  <c r="S1109" i="6" s="1"/>
  <c r="AA1108" i="6"/>
  <c r="Y1108" i="6"/>
  <c r="Z1108" i="6"/>
  <c r="AE1239" i="6"/>
  <c r="W1645" i="6"/>
  <c r="V1646" i="6" s="1"/>
  <c r="AC431" i="6"/>
  <c r="AE1373" i="6"/>
  <c r="AE1509" i="6"/>
  <c r="Q1915" i="6"/>
  <c r="R1915" i="6" s="1"/>
  <c r="S1915" i="6" s="1"/>
  <c r="Z1914" i="6"/>
  <c r="AD1914" i="6" s="1"/>
  <c r="W1914" i="6"/>
  <c r="V1915" i="6" s="1"/>
  <c r="AA1914" i="6"/>
  <c r="AA1645" i="6"/>
  <c r="AD297" i="6"/>
  <c r="AC297" i="6"/>
  <c r="T835" i="6"/>
  <c r="Q836" i="6" s="1"/>
  <c r="AA973" i="6"/>
  <c r="S1510" i="6"/>
  <c r="Q36" i="6"/>
  <c r="R36" i="6" s="1"/>
  <c r="AB36" i="6" s="1"/>
  <c r="W35" i="6"/>
  <c r="V36" i="6" s="1"/>
  <c r="Q568" i="6"/>
  <c r="R568" i="6" s="1"/>
  <c r="AB568" i="6" s="1"/>
  <c r="I495" i="6"/>
  <c r="H496" i="6"/>
  <c r="AA35" i="6"/>
  <c r="Z567" i="6"/>
  <c r="AD567" i="6" s="1"/>
  <c r="S432" i="6"/>
  <c r="I631" i="6"/>
  <c r="H632" i="6"/>
  <c r="Z35" i="6"/>
  <c r="AD35" i="6" s="1"/>
  <c r="W973" i="6"/>
  <c r="V974" i="6" s="1"/>
  <c r="Z1645" i="6"/>
  <c r="Q1646" i="6"/>
  <c r="R1646" i="6" s="1"/>
  <c r="AB1646" i="6" s="1"/>
  <c r="I97" i="6"/>
  <c r="H98" i="6"/>
  <c r="W567" i="6"/>
  <c r="V568" i="6" s="1"/>
  <c r="AA567" i="6"/>
  <c r="Q974" i="6"/>
  <c r="R974" i="6" s="1"/>
  <c r="AB974" i="6" s="1"/>
  <c r="AE1913" i="6"/>
  <c r="T1374" i="6"/>
  <c r="Z973" i="6"/>
  <c r="AD973" i="6" s="1"/>
  <c r="S298" i="6"/>
  <c r="I1171" i="6"/>
  <c r="H1172" i="6"/>
  <c r="AC566" i="3"/>
  <c r="AD566" i="3"/>
  <c r="S1509" i="3"/>
  <c r="AE1508" i="3"/>
  <c r="T973" i="3"/>
  <c r="W973" i="3" s="1"/>
  <c r="V974" i="3" s="1"/>
  <c r="AC972" i="3"/>
  <c r="AD972" i="3"/>
  <c r="Z163" i="3"/>
  <c r="Y163" i="3"/>
  <c r="AA163" i="3"/>
  <c r="Q164" i="3"/>
  <c r="R164" i="3" s="1"/>
  <c r="AB164" i="3" s="1"/>
  <c r="W163" i="3"/>
  <c r="V164" i="3" s="1"/>
  <c r="S1109" i="3"/>
  <c r="AC1108" i="3"/>
  <c r="AD1108" i="3"/>
  <c r="Q1243" i="3"/>
  <c r="AA1242" i="3"/>
  <c r="W1242" i="3"/>
  <c r="V1243" i="3" s="1"/>
  <c r="Y1242" i="3"/>
  <c r="Z1242" i="3"/>
  <c r="T1644" i="3"/>
  <c r="Q1645" i="3" s="1"/>
  <c r="R1645" i="3" s="1"/>
  <c r="AB1645" i="3" s="1"/>
  <c r="AC34" i="3"/>
  <c r="H1710" i="3"/>
  <c r="I1709" i="3"/>
  <c r="S702" i="3"/>
  <c r="AD34" i="3"/>
  <c r="AD701" i="3"/>
  <c r="AC701" i="3"/>
  <c r="T298" i="3"/>
  <c r="W298" i="3" s="1"/>
  <c r="V299" i="3" s="1"/>
  <c r="Z833" i="3"/>
  <c r="Q834" i="3"/>
  <c r="R834" i="3" s="1"/>
  <c r="AB834" i="3" s="1"/>
  <c r="Y833" i="3"/>
  <c r="AA833" i="3"/>
  <c r="W833" i="3"/>
  <c r="V834" i="3" s="1"/>
  <c r="Q1375" i="3"/>
  <c r="Z1374" i="3"/>
  <c r="Y1374" i="3"/>
  <c r="AA1374" i="3"/>
  <c r="W1374" i="3"/>
  <c r="V1375" i="3" s="1"/>
  <c r="AD1912" i="3"/>
  <c r="AC1912" i="3"/>
  <c r="T432" i="3"/>
  <c r="AA432" i="3" s="1"/>
  <c r="R1913" i="3"/>
  <c r="AB1913" i="3" s="1"/>
  <c r="R1779" i="3"/>
  <c r="AB1779" i="3" s="1"/>
  <c r="H229" i="3"/>
  <c r="I228" i="3"/>
  <c r="AC1778" i="3"/>
  <c r="AD1778" i="3"/>
  <c r="AE431" i="3"/>
  <c r="I495" i="3"/>
  <c r="H496" i="3"/>
  <c r="H1441" i="3"/>
  <c r="I1440" i="3"/>
  <c r="S35" i="3"/>
  <c r="I363" i="3"/>
  <c r="H364" i="3"/>
  <c r="I1307" i="3"/>
  <c r="H1308" i="3"/>
  <c r="AD33" i="13"/>
  <c r="T299" i="13"/>
  <c r="Q300" i="13" s="1"/>
  <c r="S34" i="13"/>
  <c r="AE298" i="13"/>
  <c r="AC33" i="13"/>
  <c r="AE164" i="13"/>
  <c r="Y431" i="13"/>
  <c r="Z431" i="13"/>
  <c r="W431" i="13"/>
  <c r="V432" i="13" s="1"/>
  <c r="Q432" i="13"/>
  <c r="R432" i="13" s="1"/>
  <c r="AB432" i="13" s="1"/>
  <c r="AA431" i="13"/>
  <c r="T165" i="13"/>
  <c r="Q166" i="13" s="1"/>
  <c r="H229" i="13"/>
  <c r="I228" i="13"/>
  <c r="O228" i="13" s="1"/>
  <c r="H98" i="13"/>
  <c r="I97" i="13"/>
  <c r="O97" i="13" s="1"/>
  <c r="I362" i="13"/>
  <c r="O362" i="13" s="1"/>
  <c r="H363" i="13"/>
  <c r="I495" i="13"/>
  <c r="O495" i="13" s="1"/>
  <c r="H496" i="13"/>
  <c r="I497" i="9"/>
  <c r="H498" i="9"/>
  <c r="I1843" i="11"/>
  <c r="H1844" i="11"/>
  <c r="I1978" i="6"/>
  <c r="H1979" i="6"/>
  <c r="H1979" i="9"/>
  <c r="I1978" i="9"/>
  <c r="I1842" i="6"/>
  <c r="H1843" i="6"/>
  <c r="I902" i="9"/>
  <c r="H903" i="9"/>
  <c r="I767" i="6"/>
  <c r="H768" i="6"/>
  <c r="I1574" i="9"/>
  <c r="H1575" i="9"/>
  <c r="I228" i="6"/>
  <c r="H229" i="6"/>
  <c r="I632" i="3"/>
  <c r="H633" i="3"/>
  <c r="I766" i="3"/>
  <c r="H767" i="3"/>
  <c r="I495" i="11"/>
  <c r="H496" i="11"/>
  <c r="I1709" i="11"/>
  <c r="H1710" i="11"/>
  <c r="I1173" i="9"/>
  <c r="H1174" i="9"/>
  <c r="I765" i="9"/>
  <c r="H766" i="9"/>
  <c r="I364" i="6"/>
  <c r="H365" i="6"/>
  <c r="I768" i="11"/>
  <c r="H769" i="11"/>
  <c r="I1710" i="6"/>
  <c r="H1711" i="6"/>
  <c r="I1441" i="6"/>
  <c r="H1442" i="6"/>
  <c r="H99" i="9"/>
  <c r="I98" i="9"/>
  <c r="I899" i="6"/>
  <c r="H900" i="6"/>
  <c r="H902" i="3"/>
  <c r="I901" i="3"/>
  <c r="I98" i="3"/>
  <c r="H99" i="3"/>
  <c r="I1171" i="3"/>
  <c r="H1172" i="3"/>
  <c r="I1037" i="3"/>
  <c r="H1038" i="3"/>
  <c r="I1575" i="11"/>
  <c r="H1576" i="11"/>
  <c r="H1575" i="3"/>
  <c r="I1574" i="3"/>
  <c r="H1040" i="6"/>
  <c r="I1039" i="6"/>
  <c r="H632" i="9"/>
  <c r="I631" i="9"/>
  <c r="I97" i="11"/>
  <c r="H98" i="11"/>
  <c r="I1977" i="3"/>
  <c r="H1978" i="3"/>
  <c r="H229" i="11"/>
  <c r="I228" i="11"/>
  <c r="I1843" i="3"/>
  <c r="H1844" i="3"/>
  <c r="AE432" i="11" l="1"/>
  <c r="O1842" i="11"/>
  <c r="O1977" i="11"/>
  <c r="O1036" i="11"/>
  <c r="O898" i="11"/>
  <c r="O765" i="11"/>
  <c r="O630" i="11"/>
  <c r="O495" i="11"/>
  <c r="O1439" i="11"/>
  <c r="O362" i="11"/>
  <c r="O228" i="11"/>
  <c r="O97" i="11"/>
  <c r="O1708" i="11"/>
  <c r="O1573" i="11"/>
  <c r="O1171" i="11"/>
  <c r="O1306" i="11"/>
  <c r="O1978" i="9"/>
  <c r="O1843" i="9"/>
  <c r="O1709" i="9"/>
  <c r="O1574" i="9"/>
  <c r="O1440" i="9"/>
  <c r="O1307" i="9"/>
  <c r="O1172" i="9"/>
  <c r="O1037" i="9"/>
  <c r="O229" i="9"/>
  <c r="O766" i="9"/>
  <c r="O631" i="9"/>
  <c r="O899" i="9"/>
  <c r="O496" i="9"/>
  <c r="O98" i="9"/>
  <c r="O363" i="9"/>
  <c r="O1708" i="6"/>
  <c r="O1842" i="6"/>
  <c r="O1036" i="6"/>
  <c r="O1306" i="6"/>
  <c r="O1171" i="6"/>
  <c r="O1977" i="6"/>
  <c r="O1573" i="6"/>
  <c r="O898" i="6"/>
  <c r="O765" i="6"/>
  <c r="O630" i="6"/>
  <c r="O1439" i="6"/>
  <c r="O362" i="6"/>
  <c r="O228" i="6"/>
  <c r="O495" i="6"/>
  <c r="O97" i="6"/>
  <c r="O1978" i="3"/>
  <c r="O1843" i="3"/>
  <c r="O1709" i="3"/>
  <c r="O1574" i="3"/>
  <c r="O1307" i="3"/>
  <c r="O1172" i="3"/>
  <c r="O1440" i="3"/>
  <c r="O1037" i="3"/>
  <c r="O496" i="3"/>
  <c r="O631" i="3"/>
  <c r="O899" i="3"/>
  <c r="O363" i="3"/>
  <c r="O766" i="3"/>
  <c r="O229" i="3"/>
  <c r="O98" i="3"/>
  <c r="T567" i="3"/>
  <c r="AA567" i="3" s="1"/>
  <c r="W1243" i="11"/>
  <c r="V1244" i="11" s="1"/>
  <c r="AA1243" i="11"/>
  <c r="Z1243" i="11"/>
  <c r="Q1244" i="11"/>
  <c r="Y1243" i="11"/>
  <c r="S835" i="11"/>
  <c r="T835" i="11" s="1"/>
  <c r="Q836" i="11" s="1"/>
  <c r="AC834" i="11"/>
  <c r="AD834" i="11"/>
  <c r="T1108" i="11"/>
  <c r="AA1108" i="11" s="1"/>
  <c r="AE1107" i="11"/>
  <c r="AE567" i="11"/>
  <c r="Q166" i="11"/>
  <c r="R166" i="11" s="1"/>
  <c r="AB166" i="11" s="1"/>
  <c r="Q299" i="11"/>
  <c r="R299" i="11" s="1"/>
  <c r="AB299" i="11" s="1"/>
  <c r="AA165" i="11"/>
  <c r="Z165" i="11"/>
  <c r="Z298" i="11"/>
  <c r="AE1644" i="11"/>
  <c r="Y298" i="11"/>
  <c r="W298" i="11"/>
  <c r="V299" i="11" s="1"/>
  <c r="Y165" i="11"/>
  <c r="W973" i="11"/>
  <c r="V974" i="11" s="1"/>
  <c r="AB974" i="11"/>
  <c r="S974" i="11"/>
  <c r="Y973" i="11"/>
  <c r="AC1779" i="11"/>
  <c r="Z973" i="11"/>
  <c r="S1915" i="11"/>
  <c r="AA973" i="11"/>
  <c r="T1508" i="11"/>
  <c r="AC1914" i="11"/>
  <c r="AD1914" i="11"/>
  <c r="AD1779" i="11"/>
  <c r="Z433" i="11"/>
  <c r="AD433" i="11" s="1"/>
  <c r="T1374" i="11"/>
  <c r="AA433" i="11"/>
  <c r="Q434" i="11"/>
  <c r="W433" i="11"/>
  <c r="V434" i="11" s="1"/>
  <c r="H900" i="11"/>
  <c r="I899" i="11"/>
  <c r="I1307" i="11"/>
  <c r="H1308" i="11"/>
  <c r="I1440" i="11"/>
  <c r="H1441" i="11"/>
  <c r="H634" i="11"/>
  <c r="I633" i="11"/>
  <c r="T568" i="11"/>
  <c r="T1645" i="11"/>
  <c r="AC702" i="11"/>
  <c r="AD702" i="11"/>
  <c r="I1172" i="11"/>
  <c r="H1173" i="11"/>
  <c r="I1037" i="11"/>
  <c r="H1038" i="11"/>
  <c r="Q35" i="11"/>
  <c r="W34" i="11"/>
  <c r="V35" i="11" s="1"/>
  <c r="Y34" i="11"/>
  <c r="Z34" i="11"/>
  <c r="AA34" i="11"/>
  <c r="R703" i="11"/>
  <c r="AB703" i="11" s="1"/>
  <c r="I365" i="11"/>
  <c r="H366" i="11"/>
  <c r="S1780" i="11"/>
  <c r="H1980" i="11"/>
  <c r="I1979" i="11"/>
  <c r="S35" i="9"/>
  <c r="AC34" i="9"/>
  <c r="S433" i="9"/>
  <c r="AC1509" i="9"/>
  <c r="AD1509" i="9"/>
  <c r="AC432" i="9"/>
  <c r="AA1778" i="9"/>
  <c r="Q1779" i="9"/>
  <c r="Z1778" i="9"/>
  <c r="Y1778" i="9"/>
  <c r="W1778" i="9"/>
  <c r="V1779" i="9" s="1"/>
  <c r="H231" i="9"/>
  <c r="I230" i="9"/>
  <c r="R165" i="9"/>
  <c r="S165" i="9" s="1"/>
  <c r="AD164" i="9"/>
  <c r="AC164" i="9"/>
  <c r="AE1375" i="9"/>
  <c r="T1376" i="9"/>
  <c r="W1376" i="9" s="1"/>
  <c r="V1377" i="9" s="1"/>
  <c r="Z1644" i="9"/>
  <c r="Q1645" i="9"/>
  <c r="R1645" i="9" s="1"/>
  <c r="AB1645" i="9" s="1"/>
  <c r="W566" i="9"/>
  <c r="V567" i="9" s="1"/>
  <c r="Z566" i="9"/>
  <c r="AD566" i="9" s="1"/>
  <c r="Q567" i="9"/>
  <c r="R567" i="9" s="1"/>
  <c r="S567" i="9" s="1"/>
  <c r="AA566" i="9"/>
  <c r="S1913" i="9"/>
  <c r="AE972" i="9"/>
  <c r="S1242" i="9"/>
  <c r="AE1912" i="9"/>
  <c r="T1108" i="9"/>
  <c r="Y1644" i="9"/>
  <c r="W1644" i="9"/>
  <c r="V1645" i="9" s="1"/>
  <c r="S834" i="9"/>
  <c r="AE1241" i="9"/>
  <c r="AD833" i="9"/>
  <c r="Y973" i="9"/>
  <c r="Q974" i="9"/>
  <c r="W973" i="9"/>
  <c r="V974" i="9" s="1"/>
  <c r="AA973" i="9"/>
  <c r="Z973" i="9"/>
  <c r="I1037" i="9"/>
  <c r="H1038" i="9"/>
  <c r="AC833" i="9"/>
  <c r="AE701" i="9"/>
  <c r="Q703" i="9"/>
  <c r="W702" i="9"/>
  <c r="V703" i="9" s="1"/>
  <c r="AA702" i="9"/>
  <c r="Z702" i="9"/>
  <c r="Y702" i="9"/>
  <c r="T1510" i="9"/>
  <c r="AA1510" i="9" s="1"/>
  <c r="H1308" i="9"/>
  <c r="I1307" i="9"/>
  <c r="S300" i="9"/>
  <c r="H365" i="9"/>
  <c r="I364" i="9"/>
  <c r="AE299" i="9"/>
  <c r="H1711" i="9"/>
  <c r="I1710" i="9"/>
  <c r="I1440" i="9"/>
  <c r="H1441" i="9"/>
  <c r="I1843" i="9"/>
  <c r="H1844" i="9"/>
  <c r="S165" i="6"/>
  <c r="AC1778" i="6"/>
  <c r="AE1778" i="6" s="1"/>
  <c r="AE164" i="6"/>
  <c r="S1779" i="6"/>
  <c r="AD701" i="6"/>
  <c r="AA1240" i="6"/>
  <c r="R702" i="6"/>
  <c r="AB702" i="6" s="1"/>
  <c r="AC701" i="6"/>
  <c r="AD1108" i="6"/>
  <c r="I1307" i="6"/>
  <c r="H1308" i="6"/>
  <c r="Y1240" i="6"/>
  <c r="Z1240" i="6"/>
  <c r="AE431" i="6"/>
  <c r="AC1108" i="6"/>
  <c r="I1574" i="6"/>
  <c r="H1575" i="6"/>
  <c r="W1240" i="6"/>
  <c r="V1241" i="6" s="1"/>
  <c r="AC1914" i="6"/>
  <c r="AC35" i="6"/>
  <c r="AE297" i="6"/>
  <c r="Y835" i="6"/>
  <c r="AA835" i="6"/>
  <c r="Z835" i="6"/>
  <c r="S1646" i="6"/>
  <c r="AC567" i="6"/>
  <c r="AE567" i="6" s="1"/>
  <c r="W835" i="6"/>
  <c r="V836" i="6" s="1"/>
  <c r="R1241" i="6"/>
  <c r="AB1241" i="6" s="1"/>
  <c r="T1510" i="6"/>
  <c r="AC973" i="6"/>
  <c r="S568" i="6"/>
  <c r="T432" i="6"/>
  <c r="Y432" i="6" s="1"/>
  <c r="AB1109" i="6"/>
  <c r="T1109" i="6"/>
  <c r="AC1645" i="6"/>
  <c r="AD1645" i="6"/>
  <c r="I496" i="6"/>
  <c r="H497" i="6"/>
  <c r="I632" i="6"/>
  <c r="H633" i="6"/>
  <c r="I98" i="6"/>
  <c r="H99" i="6"/>
  <c r="T298" i="6"/>
  <c r="W298" i="6" s="1"/>
  <c r="V299" i="6" s="1"/>
  <c r="Y1374" i="6"/>
  <c r="AA1374" i="6"/>
  <c r="Z1374" i="6"/>
  <c r="Q1375" i="6"/>
  <c r="W1374" i="6"/>
  <c r="V1375" i="6" s="1"/>
  <c r="R836" i="6"/>
  <c r="AB836" i="6" s="1"/>
  <c r="AB1915" i="6"/>
  <c r="T1915" i="6"/>
  <c r="S974" i="6"/>
  <c r="H1173" i="6"/>
  <c r="I1172" i="6"/>
  <c r="S36" i="6"/>
  <c r="Z973" i="3"/>
  <c r="AE566" i="3"/>
  <c r="T1509" i="3"/>
  <c r="AA1509" i="3" s="1"/>
  <c r="AA973" i="3"/>
  <c r="Y973" i="3"/>
  <c r="Q974" i="3"/>
  <c r="R974" i="3" s="1"/>
  <c r="AB974" i="3" s="1"/>
  <c r="AE972" i="3"/>
  <c r="AD163" i="3"/>
  <c r="AC163" i="3"/>
  <c r="T1109" i="3"/>
  <c r="Y1109" i="3" s="1"/>
  <c r="AE1108" i="3"/>
  <c r="AD1242" i="3"/>
  <c r="AC1242" i="3"/>
  <c r="R1243" i="3"/>
  <c r="S1243" i="3" s="1"/>
  <c r="Y1644" i="3"/>
  <c r="Z1644" i="3"/>
  <c r="W1644" i="3"/>
  <c r="V1645" i="3" s="1"/>
  <c r="AA1644" i="3"/>
  <c r="S1645" i="3"/>
  <c r="S164" i="3"/>
  <c r="AE34" i="3"/>
  <c r="AE701" i="3"/>
  <c r="T702" i="3"/>
  <c r="Z702" i="3" s="1"/>
  <c r="H1711" i="3"/>
  <c r="I1710" i="3"/>
  <c r="Q299" i="3"/>
  <c r="R299" i="3" s="1"/>
  <c r="AB299" i="3" s="1"/>
  <c r="Z298" i="3"/>
  <c r="AA298" i="3"/>
  <c r="S834" i="3"/>
  <c r="Y298" i="3"/>
  <c r="AC833" i="3"/>
  <c r="AD833" i="3"/>
  <c r="AE1912" i="3"/>
  <c r="AC1374" i="3"/>
  <c r="AD1374" i="3"/>
  <c r="R1375" i="3"/>
  <c r="AB1375" i="3" s="1"/>
  <c r="W432" i="3"/>
  <c r="V433" i="3" s="1"/>
  <c r="S1913" i="3"/>
  <c r="Q433" i="3"/>
  <c r="R433" i="3" s="1"/>
  <c r="AB433" i="3" s="1"/>
  <c r="Z432" i="3"/>
  <c r="Y432" i="3"/>
  <c r="AE1778" i="3"/>
  <c r="H230" i="3"/>
  <c r="I229" i="3"/>
  <c r="S1779" i="3"/>
  <c r="I1308" i="3"/>
  <c r="H1309" i="3"/>
  <c r="I1441" i="3"/>
  <c r="H1442" i="3"/>
  <c r="I364" i="3"/>
  <c r="H365" i="3"/>
  <c r="I496" i="3"/>
  <c r="H497" i="3"/>
  <c r="T35" i="3"/>
  <c r="AA299" i="13"/>
  <c r="W299" i="13"/>
  <c r="V300" i="13" s="1"/>
  <c r="Z299" i="13"/>
  <c r="Y299" i="13"/>
  <c r="T34" i="13"/>
  <c r="Z34" i="13" s="1"/>
  <c r="AE33" i="13"/>
  <c r="AD431" i="13"/>
  <c r="AC431" i="13"/>
  <c r="R300" i="13"/>
  <c r="AB300" i="13" s="1"/>
  <c r="S432" i="13"/>
  <c r="W165" i="13"/>
  <c r="V166" i="13" s="1"/>
  <c r="Z165" i="13"/>
  <c r="Y165" i="13"/>
  <c r="AA165" i="13"/>
  <c r="H364" i="13"/>
  <c r="I363" i="13"/>
  <c r="O363" i="13" s="1"/>
  <c r="I98" i="13"/>
  <c r="O98" i="13" s="1"/>
  <c r="H99" i="13"/>
  <c r="R166" i="13"/>
  <c r="AB166" i="13" s="1"/>
  <c r="H230" i="13"/>
  <c r="I229" i="13"/>
  <c r="O229" i="13" s="1"/>
  <c r="I496" i="13"/>
  <c r="O496" i="13" s="1"/>
  <c r="H497" i="13"/>
  <c r="I1172" i="3"/>
  <c r="H1173" i="3"/>
  <c r="I902" i="3"/>
  <c r="H903" i="3"/>
  <c r="I99" i="9"/>
  <c r="H100" i="9"/>
  <c r="I767" i="3"/>
  <c r="H768" i="3"/>
  <c r="I903" i="9"/>
  <c r="H904" i="9"/>
  <c r="H1844" i="6"/>
  <c r="I1843" i="6"/>
  <c r="I1979" i="6"/>
  <c r="H1980" i="6"/>
  <c r="I1038" i="3"/>
  <c r="H1039" i="3"/>
  <c r="I1040" i="6"/>
  <c r="H1041" i="6"/>
  <c r="I1844" i="3"/>
  <c r="H1845" i="3"/>
  <c r="I1844" i="11"/>
  <c r="H1845" i="11"/>
  <c r="I766" i="9"/>
  <c r="H767" i="9"/>
  <c r="I1710" i="11"/>
  <c r="H1711" i="11"/>
  <c r="I633" i="3"/>
  <c r="H634" i="3"/>
  <c r="H633" i="9"/>
  <c r="I632" i="9"/>
  <c r="H770" i="11"/>
  <c r="I769" i="11"/>
  <c r="I365" i="6"/>
  <c r="H366" i="6"/>
  <c r="I229" i="6"/>
  <c r="H230" i="6"/>
  <c r="I1979" i="9"/>
  <c r="H1980" i="9"/>
  <c r="I1576" i="11"/>
  <c r="H1577" i="11"/>
  <c r="I99" i="3"/>
  <c r="H100" i="3"/>
  <c r="H99" i="11"/>
  <c r="I98" i="11"/>
  <c r="I1978" i="3"/>
  <c r="H1979" i="3"/>
  <c r="H1576" i="3"/>
  <c r="I1575" i="3"/>
  <c r="H1443" i="6"/>
  <c r="I1442" i="6"/>
  <c r="H1712" i="6"/>
  <c r="I1711" i="6"/>
  <c r="I1174" i="9"/>
  <c r="H1175" i="9"/>
  <c r="I496" i="11"/>
  <c r="H497" i="11"/>
  <c r="I768" i="6"/>
  <c r="H769" i="6"/>
  <c r="I498" i="9"/>
  <c r="H499" i="9"/>
  <c r="I229" i="11"/>
  <c r="H230" i="11"/>
  <c r="I900" i="6"/>
  <c r="H901" i="6"/>
  <c r="I1575" i="9"/>
  <c r="H1576" i="9"/>
  <c r="O1709" i="11" l="1"/>
  <c r="O1574" i="11"/>
  <c r="O1440" i="11"/>
  <c r="O1172" i="11"/>
  <c r="O1978" i="11"/>
  <c r="O1307" i="11"/>
  <c r="O899" i="11"/>
  <c r="O1843" i="11"/>
  <c r="O766" i="11"/>
  <c r="O229" i="11"/>
  <c r="O631" i="11"/>
  <c r="O98" i="11"/>
  <c r="O1037" i="11"/>
  <c r="O496" i="11"/>
  <c r="O363" i="11"/>
  <c r="O1979" i="9"/>
  <c r="O1844" i="9"/>
  <c r="O1710" i="9"/>
  <c r="O1575" i="9"/>
  <c r="O1441" i="9"/>
  <c r="O1173" i="9"/>
  <c r="O1308" i="9"/>
  <c r="O900" i="9"/>
  <c r="O767" i="9"/>
  <c r="O1038" i="9"/>
  <c r="O632" i="9"/>
  <c r="O230" i="9"/>
  <c r="O364" i="9"/>
  <c r="O497" i="9"/>
  <c r="O99" i="9"/>
  <c r="O1978" i="6"/>
  <c r="O1843" i="6"/>
  <c r="O1709" i="6"/>
  <c r="O1574" i="6"/>
  <c r="O1440" i="6"/>
  <c r="O1307" i="6"/>
  <c r="O1172" i="6"/>
  <c r="O899" i="6"/>
  <c r="O1037" i="6"/>
  <c r="O631" i="6"/>
  <c r="O363" i="6"/>
  <c r="O766" i="6"/>
  <c r="O98" i="6"/>
  <c r="O229" i="6"/>
  <c r="O496" i="6"/>
  <c r="Q568" i="3"/>
  <c r="R568" i="3" s="1"/>
  <c r="AB568" i="3" s="1"/>
  <c r="Y567" i="3"/>
  <c r="Z567" i="3"/>
  <c r="O1979" i="3"/>
  <c r="O1844" i="3"/>
  <c r="O1710" i="3"/>
  <c r="O1575" i="3"/>
  <c r="O1441" i="3"/>
  <c r="O1308" i="3"/>
  <c r="O1038" i="3"/>
  <c r="O632" i="3"/>
  <c r="O1173" i="3"/>
  <c r="O497" i="3"/>
  <c r="O767" i="3"/>
  <c r="O364" i="3"/>
  <c r="O900" i="3"/>
  <c r="O230" i="3"/>
  <c r="O99" i="3"/>
  <c r="W567" i="3"/>
  <c r="V568" i="3" s="1"/>
  <c r="AD1243" i="11"/>
  <c r="AC1243" i="11"/>
  <c r="R1244" i="11"/>
  <c r="S1244" i="11" s="1"/>
  <c r="Y835" i="11"/>
  <c r="Z835" i="11"/>
  <c r="W835" i="11"/>
  <c r="V836" i="11" s="1"/>
  <c r="AA835" i="11"/>
  <c r="AE834" i="11"/>
  <c r="Q1109" i="11"/>
  <c r="R1109" i="11" s="1"/>
  <c r="AB1109" i="11" s="1"/>
  <c r="Y1108" i="11"/>
  <c r="W1108" i="11"/>
  <c r="V1109" i="11" s="1"/>
  <c r="Z1108" i="11"/>
  <c r="AD165" i="11"/>
  <c r="T1915" i="11"/>
  <c r="Y1915" i="11" s="1"/>
  <c r="AD298" i="11"/>
  <c r="AC298" i="11"/>
  <c r="S166" i="11"/>
  <c r="T974" i="11"/>
  <c r="W974" i="11" s="1"/>
  <c r="V975" i="11" s="1"/>
  <c r="AC165" i="11"/>
  <c r="AD973" i="11"/>
  <c r="AE1779" i="11"/>
  <c r="AC973" i="11"/>
  <c r="AC433" i="11"/>
  <c r="AE433" i="11" s="1"/>
  <c r="S299" i="11"/>
  <c r="AE1914" i="11"/>
  <c r="Z1508" i="11"/>
  <c r="Q1509" i="11"/>
  <c r="W1508" i="11"/>
  <c r="V1509" i="11" s="1"/>
  <c r="AA1508" i="11"/>
  <c r="Y1508" i="11"/>
  <c r="R434" i="11"/>
  <c r="AB434" i="11" s="1"/>
  <c r="Z1374" i="11"/>
  <c r="Q1375" i="11"/>
  <c r="AA1374" i="11"/>
  <c r="W1374" i="11"/>
  <c r="V1375" i="11" s="1"/>
  <c r="Y1374" i="11"/>
  <c r="H901" i="11"/>
  <c r="I900" i="11"/>
  <c r="H1309" i="11"/>
  <c r="I1308" i="11"/>
  <c r="T1780" i="11"/>
  <c r="I634" i="11"/>
  <c r="H635" i="11"/>
  <c r="H1442" i="11"/>
  <c r="I1441" i="11"/>
  <c r="Z568" i="11"/>
  <c r="Y568" i="11"/>
  <c r="Q569" i="11"/>
  <c r="AA568" i="11"/>
  <c r="W568" i="11"/>
  <c r="V569" i="11" s="1"/>
  <c r="Z1645" i="11"/>
  <c r="Q1646" i="11"/>
  <c r="W1645" i="11"/>
  <c r="V1646" i="11" s="1"/>
  <c r="AA1645" i="11"/>
  <c r="Y1645" i="11"/>
  <c r="I1980" i="11"/>
  <c r="H1981" i="11"/>
  <c r="AE702" i="11"/>
  <c r="S703" i="11"/>
  <c r="AC34" i="11"/>
  <c r="AD34" i="11"/>
  <c r="R836" i="11"/>
  <c r="AB836" i="11" s="1"/>
  <c r="H1039" i="11"/>
  <c r="I1038" i="11"/>
  <c r="I1173" i="11"/>
  <c r="H1174" i="11"/>
  <c r="I366" i="11"/>
  <c r="H367" i="11"/>
  <c r="R35" i="11"/>
  <c r="AB35" i="11" s="1"/>
  <c r="T35" i="9"/>
  <c r="AA35" i="9" s="1"/>
  <c r="AE34" i="9"/>
  <c r="T433" i="9"/>
  <c r="Y433" i="9" s="1"/>
  <c r="AE1509" i="9"/>
  <c r="AE432" i="9"/>
  <c r="AD1778" i="9"/>
  <c r="AC1778" i="9"/>
  <c r="R1779" i="9"/>
  <c r="AA1376" i="9"/>
  <c r="AB165" i="9"/>
  <c r="T165" i="9"/>
  <c r="H232" i="9"/>
  <c r="I231" i="9"/>
  <c r="Q1377" i="9"/>
  <c r="R1377" i="9" s="1"/>
  <c r="S1377" i="9" s="1"/>
  <c r="Z1376" i="9"/>
  <c r="AE164" i="9"/>
  <c r="Y1376" i="9"/>
  <c r="AC1644" i="9"/>
  <c r="AC566" i="9"/>
  <c r="Y1108" i="9"/>
  <c r="T1913" i="9"/>
  <c r="Z1913" i="9" s="1"/>
  <c r="AA1108" i="9"/>
  <c r="T1242" i="9"/>
  <c r="Y1242" i="9" s="1"/>
  <c r="AE833" i="9"/>
  <c r="S1645" i="9"/>
  <c r="Z1108" i="9"/>
  <c r="Q1109" i="9"/>
  <c r="R1109" i="9" s="1"/>
  <c r="AB1109" i="9" s="1"/>
  <c r="W1108" i="9"/>
  <c r="V1109" i="9" s="1"/>
  <c r="AD1644" i="9"/>
  <c r="Z1510" i="9"/>
  <c r="T834" i="9"/>
  <c r="W834" i="9" s="1"/>
  <c r="V835" i="9" s="1"/>
  <c r="AB567" i="9"/>
  <c r="T567" i="9"/>
  <c r="Q1511" i="9"/>
  <c r="R1511" i="9" s="1"/>
  <c r="AB1511" i="9" s="1"/>
  <c r="Y1510" i="9"/>
  <c r="H1039" i="9"/>
  <c r="I1038" i="9"/>
  <c r="R974" i="9"/>
  <c r="AB974" i="9" s="1"/>
  <c r="AC973" i="9"/>
  <c r="AD973" i="9"/>
  <c r="W1510" i="9"/>
  <c r="V1511" i="9" s="1"/>
  <c r="AD702" i="9"/>
  <c r="AC702" i="9"/>
  <c r="R703" i="9"/>
  <c r="AB703" i="9" s="1"/>
  <c r="H366" i="9"/>
  <c r="I365" i="9"/>
  <c r="H1309" i="9"/>
  <c r="I1308" i="9"/>
  <c r="T300" i="9"/>
  <c r="Z300" i="9" s="1"/>
  <c r="H1712" i="9"/>
  <c r="I1711" i="9"/>
  <c r="I1441" i="9"/>
  <c r="H1442" i="9"/>
  <c r="I1844" i="9"/>
  <c r="H1845" i="9"/>
  <c r="T165" i="6"/>
  <c r="T1779" i="6"/>
  <c r="AA1779" i="6" s="1"/>
  <c r="AD1240" i="6"/>
  <c r="AE1914" i="6"/>
  <c r="AE701" i="6"/>
  <c r="S702" i="6"/>
  <c r="AC1240" i="6"/>
  <c r="AE1108" i="6"/>
  <c r="I1308" i="6"/>
  <c r="H1309" i="6"/>
  <c r="H1576" i="6"/>
  <c r="I1575" i="6"/>
  <c r="T1646" i="6"/>
  <c r="AE35" i="6"/>
  <c r="AD835" i="6"/>
  <c r="W432" i="6"/>
  <c r="V433" i="6" s="1"/>
  <c r="Y298" i="6"/>
  <c r="AC835" i="6"/>
  <c r="AE973" i="6"/>
  <c r="Q433" i="6"/>
  <c r="R433" i="6" s="1"/>
  <c r="AB433" i="6" s="1"/>
  <c r="Q299" i="6"/>
  <c r="R299" i="6" s="1"/>
  <c r="AB299" i="6" s="1"/>
  <c r="AA432" i="6"/>
  <c r="T568" i="6"/>
  <c r="Q569" i="6" s="1"/>
  <c r="S1241" i="6"/>
  <c r="Z432" i="6"/>
  <c r="AD432" i="6" s="1"/>
  <c r="W1109" i="6"/>
  <c r="V1110" i="6" s="1"/>
  <c r="AA1109" i="6"/>
  <c r="Z1109" i="6"/>
  <c r="Y1109" i="6"/>
  <c r="Q1110" i="6"/>
  <c r="R1110" i="6" s="1"/>
  <c r="AB1110" i="6" s="1"/>
  <c r="Y1510" i="6"/>
  <c r="Z1510" i="6"/>
  <c r="AA1510" i="6"/>
  <c r="W1510" i="6"/>
  <c r="V1511" i="6" s="1"/>
  <c r="Q1511" i="6"/>
  <c r="T974" i="6"/>
  <c r="W974" i="6" s="1"/>
  <c r="V975" i="6" s="1"/>
  <c r="I633" i="6"/>
  <c r="H634" i="6"/>
  <c r="AA298" i="6"/>
  <c r="I497" i="6"/>
  <c r="H498" i="6"/>
  <c r="Z298" i="6"/>
  <c r="AE1645" i="6"/>
  <c r="I99" i="6"/>
  <c r="H100" i="6"/>
  <c r="R1375" i="6"/>
  <c r="AB1375" i="6" s="1"/>
  <c r="S836" i="6"/>
  <c r="AD1374" i="6"/>
  <c r="AC1374" i="6"/>
  <c r="Q1916" i="6"/>
  <c r="Z1915" i="6"/>
  <c r="Y1915" i="6"/>
  <c r="AA1915" i="6"/>
  <c r="W1915" i="6"/>
  <c r="V1916" i="6" s="1"/>
  <c r="T36" i="6"/>
  <c r="H1174" i="6"/>
  <c r="I1173" i="6"/>
  <c r="AD973" i="3"/>
  <c r="Q1510" i="3"/>
  <c r="R1510" i="3" s="1"/>
  <c r="AB1510" i="3" s="1"/>
  <c r="W1509" i="3"/>
  <c r="V1510" i="3" s="1"/>
  <c r="Y1509" i="3"/>
  <c r="Z1509" i="3"/>
  <c r="AC973" i="3"/>
  <c r="AE163" i="3"/>
  <c r="AA1109" i="3"/>
  <c r="Q1110" i="3"/>
  <c r="R1110" i="3" s="1"/>
  <c r="AB1110" i="3" s="1"/>
  <c r="W1109" i="3"/>
  <c r="V1110" i="3" s="1"/>
  <c r="Z1109" i="3"/>
  <c r="AD1644" i="3"/>
  <c r="AE1242" i="3"/>
  <c r="AB1243" i="3"/>
  <c r="T1243" i="3"/>
  <c r="AC1644" i="3"/>
  <c r="T1645" i="3"/>
  <c r="Y1645" i="3" s="1"/>
  <c r="AD298" i="3"/>
  <c r="T164" i="3"/>
  <c r="AA164" i="3" s="1"/>
  <c r="AA702" i="3"/>
  <c r="Q703" i="3"/>
  <c r="R703" i="3" s="1"/>
  <c r="AB703" i="3" s="1"/>
  <c r="Y702" i="3"/>
  <c r="AD702" i="3" s="1"/>
  <c r="AC298" i="3"/>
  <c r="W702" i="3"/>
  <c r="V703" i="3" s="1"/>
  <c r="H1712" i="3"/>
  <c r="I1711" i="3"/>
  <c r="T834" i="3"/>
  <c r="AE833" i="3"/>
  <c r="T1913" i="3"/>
  <c r="Q1914" i="3" s="1"/>
  <c r="R1914" i="3" s="1"/>
  <c r="AB1914" i="3" s="1"/>
  <c r="S1375" i="3"/>
  <c r="S299" i="3"/>
  <c r="AE1374" i="3"/>
  <c r="AD432" i="3"/>
  <c r="AC432" i="3"/>
  <c r="H231" i="3"/>
  <c r="I230" i="3"/>
  <c r="S433" i="3"/>
  <c r="T1779" i="3"/>
  <c r="S974" i="3"/>
  <c r="I1442" i="3"/>
  <c r="H1443" i="3"/>
  <c r="I497" i="3"/>
  <c r="H498" i="3"/>
  <c r="Q36" i="3"/>
  <c r="W35" i="3"/>
  <c r="V36" i="3" s="1"/>
  <c r="AA35" i="3"/>
  <c r="Y35" i="3"/>
  <c r="Z35" i="3"/>
  <c r="H1310" i="3"/>
  <c r="I1309" i="3"/>
  <c r="H366" i="3"/>
  <c r="I365" i="3"/>
  <c r="AA34" i="13"/>
  <c r="AC299" i="13"/>
  <c r="AD299" i="13"/>
  <c r="W34" i="13"/>
  <c r="V35" i="13" s="1"/>
  <c r="Y34" i="13"/>
  <c r="AD34" i="13" s="1"/>
  <c r="Q35" i="13"/>
  <c r="R35" i="13" s="1"/>
  <c r="AB35" i="13" s="1"/>
  <c r="AE431" i="13"/>
  <c r="S300" i="13"/>
  <c r="T432" i="13"/>
  <c r="AD165" i="13"/>
  <c r="AC165" i="13"/>
  <c r="H231" i="13"/>
  <c r="I230" i="13"/>
  <c r="O230" i="13" s="1"/>
  <c r="S166" i="13"/>
  <c r="I99" i="13"/>
  <c r="O99" i="13" s="1"/>
  <c r="H100" i="13"/>
  <c r="I364" i="13"/>
  <c r="O364" i="13" s="1"/>
  <c r="H365" i="13"/>
  <c r="I497" i="13"/>
  <c r="O497" i="13" s="1"/>
  <c r="H498" i="13"/>
  <c r="I1712" i="6"/>
  <c r="H1713" i="6"/>
  <c r="I230" i="6"/>
  <c r="H231" i="6"/>
  <c r="I1041" i="6"/>
  <c r="H1042" i="6"/>
  <c r="H1040" i="3"/>
  <c r="I1039" i="3"/>
  <c r="I904" i="9"/>
  <c r="H905" i="9"/>
  <c r="H1174" i="3"/>
  <c r="I1173" i="3"/>
  <c r="H634" i="9"/>
  <c r="I633" i="9"/>
  <c r="H101" i="9"/>
  <c r="I100" i="9"/>
  <c r="I1576" i="9"/>
  <c r="H1577" i="9"/>
  <c r="I1443" i="6"/>
  <c r="H1444" i="6"/>
  <c r="I1576" i="3"/>
  <c r="H1577" i="3"/>
  <c r="I366" i="6"/>
  <c r="H367" i="6"/>
  <c r="I634" i="3"/>
  <c r="H635" i="3"/>
  <c r="I769" i="6"/>
  <c r="H770" i="6"/>
  <c r="I1845" i="3"/>
  <c r="H1846" i="3"/>
  <c r="I1980" i="6"/>
  <c r="H1981" i="6"/>
  <c r="I903" i="3"/>
  <c r="H904" i="3"/>
  <c r="H1981" i="9"/>
  <c r="I1980" i="9"/>
  <c r="I901" i="6"/>
  <c r="H902" i="6"/>
  <c r="H231" i="11"/>
  <c r="I230" i="11"/>
  <c r="I1711" i="11"/>
  <c r="H1712" i="11"/>
  <c r="I1845" i="11"/>
  <c r="H1846" i="11"/>
  <c r="H100" i="11"/>
  <c r="I99" i="11"/>
  <c r="I768" i="3"/>
  <c r="H769" i="3"/>
  <c r="I1175" i="9"/>
  <c r="H1176" i="9"/>
  <c r="I1577" i="11"/>
  <c r="H1578" i="11"/>
  <c r="H771" i="11"/>
  <c r="I770" i="11"/>
  <c r="I499" i="9"/>
  <c r="H500" i="9"/>
  <c r="H498" i="11"/>
  <c r="I497" i="11"/>
  <c r="I1979" i="3"/>
  <c r="H1980" i="3"/>
  <c r="I100" i="3"/>
  <c r="H101" i="3"/>
  <c r="I767" i="9"/>
  <c r="H768" i="9"/>
  <c r="I1844" i="6"/>
  <c r="H1845" i="6"/>
  <c r="O1979" i="11" l="1"/>
  <c r="O1844" i="11"/>
  <c r="O1710" i="11"/>
  <c r="O1575" i="11"/>
  <c r="O1441" i="11"/>
  <c r="O1173" i="11"/>
  <c r="O1308" i="11"/>
  <c r="O1038" i="11"/>
  <c r="O900" i="11"/>
  <c r="O767" i="11"/>
  <c r="O230" i="11"/>
  <c r="O632" i="11"/>
  <c r="O99" i="11"/>
  <c r="O497" i="11"/>
  <c r="O364" i="11"/>
  <c r="O1980" i="9"/>
  <c r="O1845" i="9"/>
  <c r="O1711" i="9"/>
  <c r="O1576" i="9"/>
  <c r="O1442" i="9"/>
  <c r="O1309" i="9"/>
  <c r="O901" i="9"/>
  <c r="O768" i="9"/>
  <c r="O1039" i="9"/>
  <c r="O633" i="9"/>
  <c r="O498" i="9"/>
  <c r="O100" i="9"/>
  <c r="O1174" i="9"/>
  <c r="O231" i="9"/>
  <c r="O365" i="9"/>
  <c r="O1979" i="6"/>
  <c r="O1844" i="6"/>
  <c r="O1710" i="6"/>
  <c r="O1575" i="6"/>
  <c r="O1441" i="6"/>
  <c r="O1308" i="6"/>
  <c r="O1038" i="6"/>
  <c r="O767" i="6"/>
  <c r="O1173" i="6"/>
  <c r="O900" i="6"/>
  <c r="O230" i="6"/>
  <c r="O99" i="6"/>
  <c r="O632" i="6"/>
  <c r="O364" i="6"/>
  <c r="O497" i="6"/>
  <c r="S568" i="3"/>
  <c r="T568" i="3" s="1"/>
  <c r="AD567" i="3"/>
  <c r="AC567" i="3"/>
  <c r="O1980" i="3"/>
  <c r="O1845" i="3"/>
  <c r="O1711" i="3"/>
  <c r="O1576" i="3"/>
  <c r="O1442" i="3"/>
  <c r="O1309" i="3"/>
  <c r="O1039" i="3"/>
  <c r="O1174" i="3"/>
  <c r="O633" i="3"/>
  <c r="O901" i="3"/>
  <c r="O768" i="3"/>
  <c r="O365" i="3"/>
  <c r="O498" i="3"/>
  <c r="O231" i="3"/>
  <c r="O100" i="3"/>
  <c r="AD835" i="11"/>
  <c r="AE1243" i="11"/>
  <c r="T1244" i="11"/>
  <c r="AB1244" i="11"/>
  <c r="AC835" i="11"/>
  <c r="AA1915" i="11"/>
  <c r="AC1108" i="11"/>
  <c r="S1109" i="11"/>
  <c r="AD1108" i="11"/>
  <c r="W1915" i="11"/>
  <c r="V1916" i="11" s="1"/>
  <c r="Z1915" i="11"/>
  <c r="Q1916" i="11"/>
  <c r="R1916" i="11" s="1"/>
  <c r="AB1916" i="11" s="1"/>
  <c r="AE298" i="11"/>
  <c r="AE165" i="11"/>
  <c r="T166" i="11"/>
  <c r="AE973" i="11"/>
  <c r="Y974" i="11"/>
  <c r="Q975" i="11"/>
  <c r="R975" i="11" s="1"/>
  <c r="AB975" i="11" s="1"/>
  <c r="Z974" i="11"/>
  <c r="AA974" i="11"/>
  <c r="T299" i="11"/>
  <c r="R1509" i="11"/>
  <c r="AB1509" i="11" s="1"/>
  <c r="W1780" i="11"/>
  <c r="V1781" i="11" s="1"/>
  <c r="AC1508" i="11"/>
  <c r="AD1508" i="11"/>
  <c r="AA1780" i="11"/>
  <c r="Z1780" i="11"/>
  <c r="AC1374" i="11"/>
  <c r="AD1374" i="11"/>
  <c r="H902" i="11"/>
  <c r="I901" i="11"/>
  <c r="R1375" i="11"/>
  <c r="AB1375" i="11" s="1"/>
  <c r="Q1781" i="11"/>
  <c r="R1781" i="11" s="1"/>
  <c r="AB1781" i="11" s="1"/>
  <c r="S434" i="11"/>
  <c r="I1442" i="11"/>
  <c r="H1443" i="11"/>
  <c r="H636" i="11"/>
  <c r="I635" i="11"/>
  <c r="R569" i="11"/>
  <c r="Y1780" i="11"/>
  <c r="AD568" i="11"/>
  <c r="AC568" i="11"/>
  <c r="I1309" i="11"/>
  <c r="H1310" i="11"/>
  <c r="AE34" i="11"/>
  <c r="H1982" i="11"/>
  <c r="I1981" i="11"/>
  <c r="AC1645" i="11"/>
  <c r="AD1645" i="11"/>
  <c r="I1174" i="11"/>
  <c r="H1175" i="11"/>
  <c r="I1039" i="11"/>
  <c r="H1040" i="11"/>
  <c r="T703" i="11"/>
  <c r="S35" i="11"/>
  <c r="R1646" i="11"/>
  <c r="AB1646" i="11" s="1"/>
  <c r="I367" i="11"/>
  <c r="H368" i="11"/>
  <c r="S836" i="11"/>
  <c r="Y35" i="9"/>
  <c r="W35" i="9"/>
  <c r="V36" i="9" s="1"/>
  <c r="Q36" i="9"/>
  <c r="R36" i="9" s="1"/>
  <c r="AB36" i="9" s="1"/>
  <c r="Z35" i="9"/>
  <c r="W433" i="9"/>
  <c r="V434" i="9" s="1"/>
  <c r="Z433" i="9"/>
  <c r="AD433" i="9" s="1"/>
  <c r="Q434" i="9"/>
  <c r="R434" i="9" s="1"/>
  <c r="AB434" i="9" s="1"/>
  <c r="AA433" i="9"/>
  <c r="AC1376" i="9"/>
  <c r="S1779" i="9"/>
  <c r="AB1779" i="9"/>
  <c r="AE1778" i="9"/>
  <c r="AE566" i="9"/>
  <c r="AD1376" i="9"/>
  <c r="H233" i="9"/>
  <c r="I232" i="9"/>
  <c r="T1377" i="9"/>
  <c r="W1377" i="9" s="1"/>
  <c r="V1378" i="9" s="1"/>
  <c r="Y165" i="9"/>
  <c r="Z165" i="9"/>
  <c r="Q166" i="9"/>
  <c r="AA165" i="9"/>
  <c r="W165" i="9"/>
  <c r="V166" i="9" s="1"/>
  <c r="AB1377" i="9"/>
  <c r="Y1913" i="9"/>
  <c r="AA1913" i="9"/>
  <c r="W1242" i="9"/>
  <c r="V1243" i="9" s="1"/>
  <c r="W1913" i="9"/>
  <c r="V1914" i="9" s="1"/>
  <c r="Q1243" i="9"/>
  <c r="R1243" i="9" s="1"/>
  <c r="S1243" i="9" s="1"/>
  <c r="Q1914" i="9"/>
  <c r="R1914" i="9" s="1"/>
  <c r="AB1914" i="9" s="1"/>
  <c r="AA1242" i="9"/>
  <c r="AC1108" i="9"/>
  <c r="Z1242" i="9"/>
  <c r="AD1242" i="9" s="1"/>
  <c r="AE1644" i="9"/>
  <c r="S974" i="9"/>
  <c r="T1645" i="9"/>
  <c r="AD1510" i="9"/>
  <c r="AA834" i="9"/>
  <c r="AC1510" i="9"/>
  <c r="AD1108" i="9"/>
  <c r="Y834" i="9"/>
  <c r="Z834" i="9"/>
  <c r="Q835" i="9"/>
  <c r="R835" i="9" s="1"/>
  <c r="AB835" i="9" s="1"/>
  <c r="W300" i="9"/>
  <c r="V301" i="9" s="1"/>
  <c r="Z567" i="9"/>
  <c r="Y567" i="9"/>
  <c r="Q568" i="9"/>
  <c r="AA567" i="9"/>
  <c r="W567" i="9"/>
  <c r="V568" i="9" s="1"/>
  <c r="S703" i="9"/>
  <c r="Q301" i="9"/>
  <c r="R301" i="9" s="1"/>
  <c r="AB301" i="9" s="1"/>
  <c r="I1039" i="9"/>
  <c r="H1040" i="9"/>
  <c r="AE973" i="9"/>
  <c r="AA300" i="9"/>
  <c r="Y300" i="9"/>
  <c r="S1109" i="9"/>
  <c r="AE702" i="9"/>
  <c r="I1309" i="9"/>
  <c r="H1310" i="9"/>
  <c r="I366" i="9"/>
  <c r="H367" i="9"/>
  <c r="I1712" i="9"/>
  <c r="H1713" i="9"/>
  <c r="S1511" i="9"/>
  <c r="I1442" i="9"/>
  <c r="H1443" i="9"/>
  <c r="H1846" i="9"/>
  <c r="I1845" i="9"/>
  <c r="Y1779" i="6"/>
  <c r="Z1779" i="6"/>
  <c r="Q1780" i="6"/>
  <c r="R1780" i="6" s="1"/>
  <c r="AB1780" i="6" s="1"/>
  <c r="W1779" i="6"/>
  <c r="V1780" i="6" s="1"/>
  <c r="W165" i="6"/>
  <c r="V166" i="6" s="1"/>
  <c r="Z165" i="6"/>
  <c r="Q166" i="6"/>
  <c r="R166" i="6" s="1"/>
  <c r="AB166" i="6" s="1"/>
  <c r="AA165" i="6"/>
  <c r="Y165" i="6"/>
  <c r="AE1240" i="6"/>
  <c r="Q1647" i="6"/>
  <c r="R1647" i="6" s="1"/>
  <c r="AB1647" i="6" s="1"/>
  <c r="AD298" i="6"/>
  <c r="W1646" i="6"/>
  <c r="V1647" i="6" s="1"/>
  <c r="T702" i="6"/>
  <c r="Y1646" i="6"/>
  <c r="Z1646" i="6"/>
  <c r="H1310" i="6"/>
  <c r="I1309" i="6"/>
  <c r="AA1646" i="6"/>
  <c r="AE835" i="6"/>
  <c r="I1576" i="6"/>
  <c r="H1577" i="6"/>
  <c r="Q975" i="6"/>
  <c r="R975" i="6" s="1"/>
  <c r="AB975" i="6" s="1"/>
  <c r="AC432" i="6"/>
  <c r="S433" i="6"/>
  <c r="Y568" i="6"/>
  <c r="Z568" i="6"/>
  <c r="Z974" i="6"/>
  <c r="W568" i="6"/>
  <c r="V569" i="6" s="1"/>
  <c r="AA568" i="6"/>
  <c r="S1110" i="6"/>
  <c r="T1241" i="6"/>
  <c r="AC1510" i="6"/>
  <c r="AD1510" i="6"/>
  <c r="Y974" i="6"/>
  <c r="R1511" i="6"/>
  <c r="AB1511" i="6" s="1"/>
  <c r="AC1109" i="6"/>
  <c r="AD1109" i="6"/>
  <c r="AA974" i="6"/>
  <c r="AC298" i="6"/>
  <c r="H499" i="6"/>
  <c r="I498" i="6"/>
  <c r="I634" i="6"/>
  <c r="H635" i="6"/>
  <c r="H101" i="6"/>
  <c r="I100" i="6"/>
  <c r="T836" i="6"/>
  <c r="AA836" i="6" s="1"/>
  <c r="AE1374" i="6"/>
  <c r="S1375" i="6"/>
  <c r="R1916" i="6"/>
  <c r="AB1916" i="6" s="1"/>
  <c r="S299" i="6"/>
  <c r="AC1915" i="6"/>
  <c r="AD1915" i="6"/>
  <c r="R569" i="6"/>
  <c r="AB569" i="6" s="1"/>
  <c r="I1174" i="6"/>
  <c r="H1175" i="6"/>
  <c r="Q37" i="6"/>
  <c r="W36" i="6"/>
  <c r="V37" i="6" s="1"/>
  <c r="Z36" i="6"/>
  <c r="Y36" i="6"/>
  <c r="AA36" i="6"/>
  <c r="AE973" i="3"/>
  <c r="AC1509" i="3"/>
  <c r="AD1509" i="3"/>
  <c r="S1510" i="3"/>
  <c r="AC1109" i="3"/>
  <c r="S1110" i="3"/>
  <c r="AD1109" i="3"/>
  <c r="AE1644" i="3"/>
  <c r="AA1243" i="3"/>
  <c r="Z1243" i="3"/>
  <c r="W1243" i="3"/>
  <c r="V1244" i="3" s="1"/>
  <c r="Q1244" i="3"/>
  <c r="R1244" i="3" s="1"/>
  <c r="AB1244" i="3" s="1"/>
  <c r="Y1243" i="3"/>
  <c r="Q1646" i="3"/>
  <c r="R1646" i="3" s="1"/>
  <c r="AB1646" i="3" s="1"/>
  <c r="Z1645" i="3"/>
  <c r="AD1645" i="3" s="1"/>
  <c r="W1645" i="3"/>
  <c r="V1646" i="3" s="1"/>
  <c r="AA1645" i="3"/>
  <c r="AE298" i="3"/>
  <c r="Y164" i="3"/>
  <c r="Z164" i="3"/>
  <c r="W164" i="3"/>
  <c r="V165" i="3" s="1"/>
  <c r="Q165" i="3"/>
  <c r="R165" i="3" s="1"/>
  <c r="AB165" i="3" s="1"/>
  <c r="AA834" i="3"/>
  <c r="Z834" i="3"/>
  <c r="Y834" i="3"/>
  <c r="AA1913" i="3"/>
  <c r="Z1913" i="3"/>
  <c r="AC702" i="3"/>
  <c r="Q835" i="3"/>
  <c r="R835" i="3" s="1"/>
  <c r="AB835" i="3" s="1"/>
  <c r="W1913" i="3"/>
  <c r="V1914" i="3" s="1"/>
  <c r="W834" i="3"/>
  <c r="V835" i="3" s="1"/>
  <c r="I1712" i="3"/>
  <c r="H1713" i="3"/>
  <c r="T1375" i="3"/>
  <c r="Y1913" i="3"/>
  <c r="T299" i="3"/>
  <c r="Y299" i="3" s="1"/>
  <c r="AE432" i="3"/>
  <c r="S1914" i="3"/>
  <c r="S703" i="3"/>
  <c r="T433" i="3"/>
  <c r="Q1780" i="3"/>
  <c r="W1779" i="3"/>
  <c r="V1780" i="3" s="1"/>
  <c r="AA1779" i="3"/>
  <c r="Y1779" i="3"/>
  <c r="Z1779" i="3"/>
  <c r="I231" i="3"/>
  <c r="H232" i="3"/>
  <c r="I498" i="3"/>
  <c r="H499" i="3"/>
  <c r="I1310" i="3"/>
  <c r="H1311" i="3"/>
  <c r="R36" i="3"/>
  <c r="AB36" i="3" s="1"/>
  <c r="T974" i="3"/>
  <c r="AC35" i="3"/>
  <c r="AD35" i="3"/>
  <c r="I366" i="3"/>
  <c r="H367" i="3"/>
  <c r="I1443" i="3"/>
  <c r="H1444" i="3"/>
  <c r="AC34" i="13"/>
  <c r="AE34" i="13" s="1"/>
  <c r="AE299" i="13"/>
  <c r="T300" i="13"/>
  <c r="AE165" i="13"/>
  <c r="AA432" i="13"/>
  <c r="Z432" i="13"/>
  <c r="W432" i="13"/>
  <c r="V433" i="13" s="1"/>
  <c r="Y432" i="13"/>
  <c r="Q433" i="13"/>
  <c r="S35" i="13"/>
  <c r="T166" i="13"/>
  <c r="I100" i="13"/>
  <c r="O100" i="13" s="1"/>
  <c r="H101" i="13"/>
  <c r="H366" i="13"/>
  <c r="I365" i="13"/>
  <c r="O365" i="13" s="1"/>
  <c r="H232" i="13"/>
  <c r="I231" i="13"/>
  <c r="O231" i="13" s="1"/>
  <c r="H499" i="13"/>
  <c r="I498" i="13"/>
  <c r="O498" i="13" s="1"/>
  <c r="I101" i="3"/>
  <c r="H102" i="3"/>
  <c r="I768" i="9"/>
  <c r="H769" i="9"/>
  <c r="I1712" i="11"/>
  <c r="H1713" i="11"/>
  <c r="H232" i="11"/>
  <c r="I231" i="11"/>
  <c r="I902" i="6"/>
  <c r="H903" i="6"/>
  <c r="I1042" i="6"/>
  <c r="H1043" i="6"/>
  <c r="I904" i="3"/>
  <c r="H905" i="3"/>
  <c r="I367" i="6"/>
  <c r="H368" i="6"/>
  <c r="I770" i="6"/>
  <c r="H771" i="6"/>
  <c r="I1174" i="3"/>
  <c r="H1175" i="3"/>
  <c r="I905" i="9"/>
  <c r="H906" i="9"/>
  <c r="I498" i="11"/>
  <c r="H499" i="11"/>
  <c r="I1845" i="6"/>
  <c r="H1846" i="6"/>
  <c r="H1847" i="11"/>
  <c r="I1846" i="11"/>
  <c r="I1981" i="9"/>
  <c r="H1982" i="9"/>
  <c r="I101" i="9"/>
  <c r="H102" i="9"/>
  <c r="I500" i="9"/>
  <c r="H501" i="9"/>
  <c r="I771" i="11"/>
  <c r="H772" i="11"/>
  <c r="I1578" i="11"/>
  <c r="H1579" i="11"/>
  <c r="I635" i="3"/>
  <c r="H636" i="3"/>
  <c r="H1578" i="3"/>
  <c r="I1577" i="3"/>
  <c r="I1577" i="9"/>
  <c r="H1578" i="9"/>
  <c r="I1980" i="3"/>
  <c r="H1981" i="3"/>
  <c r="I1176" i="9"/>
  <c r="H1177" i="9"/>
  <c r="H1847" i="3"/>
  <c r="I1846" i="3"/>
  <c r="I634" i="9"/>
  <c r="H635" i="9"/>
  <c r="I1040" i="3"/>
  <c r="H1041" i="3"/>
  <c r="I1713" i="6"/>
  <c r="H1714" i="6"/>
  <c r="H770" i="3"/>
  <c r="I769" i="3"/>
  <c r="H101" i="11"/>
  <c r="I100" i="11"/>
  <c r="H1982" i="6"/>
  <c r="I1981" i="6"/>
  <c r="H1445" i="6"/>
  <c r="I1444" i="6"/>
  <c r="H232" i="6"/>
  <c r="I231" i="6"/>
  <c r="O1711" i="11" l="1"/>
  <c r="O1442" i="11"/>
  <c r="O1309" i="11"/>
  <c r="O1845" i="11"/>
  <c r="O1576" i="11"/>
  <c r="O768" i="11"/>
  <c r="O633" i="11"/>
  <c r="O1980" i="11"/>
  <c r="O231" i="11"/>
  <c r="O901" i="11"/>
  <c r="O1174" i="11"/>
  <c r="O1039" i="11"/>
  <c r="O100" i="11"/>
  <c r="O498" i="11"/>
  <c r="O365" i="11"/>
  <c r="O1712" i="9"/>
  <c r="O1577" i="9"/>
  <c r="O1310" i="9"/>
  <c r="O1040" i="9"/>
  <c r="O902" i="9"/>
  <c r="O769" i="9"/>
  <c r="O1846" i="9"/>
  <c r="O1981" i="9"/>
  <c r="O1175" i="9"/>
  <c r="O634" i="9"/>
  <c r="O499" i="9"/>
  <c r="O101" i="9"/>
  <c r="O1443" i="9"/>
  <c r="O366" i="9"/>
  <c r="O232" i="9"/>
  <c r="O1711" i="6"/>
  <c r="O1309" i="6"/>
  <c r="O1576" i="6"/>
  <c r="O1174" i="6"/>
  <c r="O1980" i="6"/>
  <c r="O1442" i="6"/>
  <c r="O768" i="6"/>
  <c r="O901" i="6"/>
  <c r="O1845" i="6"/>
  <c r="O231" i="6"/>
  <c r="O1039" i="6"/>
  <c r="O100" i="6"/>
  <c r="O633" i="6"/>
  <c r="O365" i="6"/>
  <c r="O498" i="6"/>
  <c r="AE567" i="3"/>
  <c r="O1577" i="3"/>
  <c r="O1310" i="3"/>
  <c r="O1981" i="3"/>
  <c r="O1712" i="3"/>
  <c r="O1175" i="3"/>
  <c r="O1040" i="3"/>
  <c r="O1846" i="3"/>
  <c r="O1443" i="3"/>
  <c r="O902" i="3"/>
  <c r="O769" i="3"/>
  <c r="O634" i="3"/>
  <c r="O366" i="3"/>
  <c r="O499" i="3"/>
  <c r="O232" i="3"/>
  <c r="O101" i="3"/>
  <c r="AE835" i="11"/>
  <c r="Y1244" i="11"/>
  <c r="Z1244" i="11"/>
  <c r="Q1245" i="11"/>
  <c r="W1244" i="11"/>
  <c r="V1245" i="11" s="1"/>
  <c r="AA1244" i="11"/>
  <c r="AC1915" i="11"/>
  <c r="AE1108" i="11"/>
  <c r="T1109" i="11"/>
  <c r="W1109" i="11" s="1"/>
  <c r="V1110" i="11" s="1"/>
  <c r="AD1915" i="11"/>
  <c r="AD1780" i="11"/>
  <c r="Y299" i="11"/>
  <c r="AD974" i="11"/>
  <c r="AA166" i="11"/>
  <c r="Q167" i="11"/>
  <c r="Y166" i="11"/>
  <c r="W166" i="11"/>
  <c r="V167" i="11" s="1"/>
  <c r="Z166" i="11"/>
  <c r="S975" i="11"/>
  <c r="AC974" i="11"/>
  <c r="AA299" i="11"/>
  <c r="W299" i="11"/>
  <c r="V300" i="11" s="1"/>
  <c r="Q300" i="11"/>
  <c r="R300" i="11" s="1"/>
  <c r="AB300" i="11" s="1"/>
  <c r="Z299" i="11"/>
  <c r="S1375" i="11"/>
  <c r="AC1780" i="11"/>
  <c r="S1509" i="11"/>
  <c r="AE1508" i="11"/>
  <c r="S1646" i="11"/>
  <c r="I902" i="11"/>
  <c r="H903" i="11"/>
  <c r="T434" i="11"/>
  <c r="AE1374" i="11"/>
  <c r="AB569" i="11"/>
  <c r="S569" i="11"/>
  <c r="H1444" i="11"/>
  <c r="I1443" i="11"/>
  <c r="I1310" i="11"/>
  <c r="H1311" i="11"/>
  <c r="AE1645" i="11"/>
  <c r="AE568" i="11"/>
  <c r="I636" i="11"/>
  <c r="H637" i="11"/>
  <c r="I1982" i="11"/>
  <c r="H1983" i="11"/>
  <c r="I368" i="11"/>
  <c r="H369" i="11"/>
  <c r="T836" i="11"/>
  <c r="H1041" i="11"/>
  <c r="I1040" i="11"/>
  <c r="S1781" i="11"/>
  <c r="T35" i="11"/>
  <c r="I1175" i="11"/>
  <c r="H1176" i="11"/>
  <c r="S1916" i="11"/>
  <c r="Z703" i="11"/>
  <c r="Y703" i="11"/>
  <c r="AA703" i="11"/>
  <c r="Q704" i="11"/>
  <c r="W703" i="11"/>
  <c r="V704" i="11" s="1"/>
  <c r="AC35" i="9"/>
  <c r="S36" i="9"/>
  <c r="AD35" i="9"/>
  <c r="AC433" i="9"/>
  <c r="AE433" i="9" s="1"/>
  <c r="S434" i="9"/>
  <c r="AE1376" i="9"/>
  <c r="Z1377" i="9"/>
  <c r="AA1377" i="9"/>
  <c r="AD165" i="9"/>
  <c r="T1779" i="9"/>
  <c r="Q1378" i="9"/>
  <c r="R1378" i="9" s="1"/>
  <c r="AB1378" i="9" s="1"/>
  <c r="Y1377" i="9"/>
  <c r="R166" i="9"/>
  <c r="S166" i="9" s="1"/>
  <c r="AC165" i="9"/>
  <c r="H234" i="9"/>
  <c r="I233" i="9"/>
  <c r="AC1913" i="9"/>
  <c r="AD1913" i="9"/>
  <c r="AE1510" i="9"/>
  <c r="AE1108" i="9"/>
  <c r="AA1645" i="9"/>
  <c r="AC1242" i="9"/>
  <c r="Y1645" i="9"/>
  <c r="Q1646" i="9"/>
  <c r="R1646" i="9" s="1"/>
  <c r="AB1646" i="9" s="1"/>
  <c r="Z1645" i="9"/>
  <c r="T974" i="9"/>
  <c r="W974" i="9" s="1"/>
  <c r="V975" i="9" s="1"/>
  <c r="S1914" i="9"/>
  <c r="W1645" i="9"/>
  <c r="V1646" i="9" s="1"/>
  <c r="AD834" i="9"/>
  <c r="S835" i="9"/>
  <c r="AC834" i="9"/>
  <c r="R568" i="9"/>
  <c r="AB568" i="9" s="1"/>
  <c r="AC567" i="9"/>
  <c r="AD567" i="9"/>
  <c r="T1109" i="9"/>
  <c r="Z1109" i="9" s="1"/>
  <c r="T703" i="9"/>
  <c r="AC300" i="9"/>
  <c r="AB1243" i="9"/>
  <c r="T1243" i="9"/>
  <c r="I1040" i="9"/>
  <c r="H1041" i="9"/>
  <c r="AD300" i="9"/>
  <c r="T1511" i="9"/>
  <c r="Y1511" i="9" s="1"/>
  <c r="I367" i="9"/>
  <c r="H368" i="9"/>
  <c r="H1311" i="9"/>
  <c r="I1310" i="9"/>
  <c r="I1713" i="9"/>
  <c r="H1714" i="9"/>
  <c r="H1847" i="9"/>
  <c r="I1846" i="9"/>
  <c r="S301" i="9"/>
  <c r="I1443" i="9"/>
  <c r="H1444" i="9"/>
  <c r="AD1779" i="6"/>
  <c r="AC1779" i="6"/>
  <c r="S166" i="6"/>
  <c r="AD165" i="6"/>
  <c r="AC165" i="6"/>
  <c r="S1647" i="6"/>
  <c r="AE432" i="6"/>
  <c r="AD1646" i="6"/>
  <c r="AE298" i="6"/>
  <c r="AC1646" i="6"/>
  <c r="W702" i="6"/>
  <c r="V703" i="6" s="1"/>
  <c r="Y702" i="6"/>
  <c r="Z702" i="6"/>
  <c r="AA702" i="6"/>
  <c r="Q703" i="6"/>
  <c r="T1110" i="6"/>
  <c r="Y1110" i="6" s="1"/>
  <c r="AC568" i="6"/>
  <c r="I1310" i="6"/>
  <c r="H1311" i="6"/>
  <c r="I1577" i="6"/>
  <c r="H1578" i="6"/>
  <c r="T433" i="6"/>
  <c r="AC974" i="6"/>
  <c r="AD568" i="6"/>
  <c r="AD974" i="6"/>
  <c r="W1241" i="6"/>
  <c r="V1242" i="6" s="1"/>
  <c r="AA1241" i="6"/>
  <c r="Y1241" i="6"/>
  <c r="Q1242" i="6"/>
  <c r="Z1241" i="6"/>
  <c r="AE1109" i="6"/>
  <c r="S1511" i="6"/>
  <c r="AE1510" i="6"/>
  <c r="Y836" i="6"/>
  <c r="Q837" i="6"/>
  <c r="R837" i="6" s="1"/>
  <c r="AB837" i="6" s="1"/>
  <c r="I635" i="6"/>
  <c r="H636" i="6"/>
  <c r="T299" i="6"/>
  <c r="AA299" i="6" s="1"/>
  <c r="W836" i="6"/>
  <c r="V837" i="6" s="1"/>
  <c r="Z836" i="6"/>
  <c r="I499" i="6"/>
  <c r="H500" i="6"/>
  <c r="S1780" i="6"/>
  <c r="I101" i="6"/>
  <c r="H102" i="6"/>
  <c r="S975" i="6"/>
  <c r="S569" i="6"/>
  <c r="S1916" i="6"/>
  <c r="T1375" i="6"/>
  <c r="AE1915" i="6"/>
  <c r="AC36" i="6"/>
  <c r="AD36" i="6"/>
  <c r="R37" i="6"/>
  <c r="AB37" i="6" s="1"/>
  <c r="I1175" i="6"/>
  <c r="H1176" i="6"/>
  <c r="AE1509" i="3"/>
  <c r="T1510" i="3"/>
  <c r="Y1510" i="3" s="1"/>
  <c r="AE1109" i="3"/>
  <c r="T1110" i="3"/>
  <c r="Z1110" i="3" s="1"/>
  <c r="S1244" i="3"/>
  <c r="AD1243" i="3"/>
  <c r="AC1243" i="3"/>
  <c r="AC1645" i="3"/>
  <c r="AE1645" i="3" s="1"/>
  <c r="AC164" i="3"/>
  <c r="AD164" i="3"/>
  <c r="S165" i="3"/>
  <c r="AC834" i="3"/>
  <c r="S1646" i="3"/>
  <c r="AD834" i="3"/>
  <c r="AE702" i="3"/>
  <c r="AC1913" i="3"/>
  <c r="I1713" i="3"/>
  <c r="H1714" i="3"/>
  <c r="Q300" i="3"/>
  <c r="R300" i="3" s="1"/>
  <c r="AB300" i="3" s="1"/>
  <c r="AA299" i="3"/>
  <c r="AD1913" i="3"/>
  <c r="S835" i="3"/>
  <c r="Z299" i="3"/>
  <c r="W299" i="3"/>
  <c r="V300" i="3" s="1"/>
  <c r="AA1375" i="3"/>
  <c r="Y1375" i="3"/>
  <c r="Q1376" i="3"/>
  <c r="Z1375" i="3"/>
  <c r="W1375" i="3"/>
  <c r="V1376" i="3" s="1"/>
  <c r="W568" i="3"/>
  <c r="V569" i="3" s="1"/>
  <c r="Y568" i="3"/>
  <c r="AA568" i="3"/>
  <c r="Z568" i="3"/>
  <c r="Q569" i="3"/>
  <c r="T1914" i="3"/>
  <c r="T703" i="3"/>
  <c r="AC1779" i="3"/>
  <c r="AD1779" i="3"/>
  <c r="R1780" i="3"/>
  <c r="AB1780" i="3" s="1"/>
  <c r="I232" i="3"/>
  <c r="H233" i="3"/>
  <c r="W433" i="3"/>
  <c r="V434" i="3" s="1"/>
  <c r="Z433" i="3"/>
  <c r="Q434" i="3"/>
  <c r="R434" i="3" s="1"/>
  <c r="AB434" i="3" s="1"/>
  <c r="AA433" i="3"/>
  <c r="Y433" i="3"/>
  <c r="S36" i="3"/>
  <c r="I1444" i="3"/>
  <c r="H1445" i="3"/>
  <c r="I1311" i="3"/>
  <c r="H1312" i="3"/>
  <c r="AE35" i="3"/>
  <c r="I367" i="3"/>
  <c r="H368" i="3"/>
  <c r="Y974" i="3"/>
  <c r="AA974" i="3"/>
  <c r="W974" i="3"/>
  <c r="V975" i="3" s="1"/>
  <c r="Z974" i="3"/>
  <c r="Q975" i="3"/>
  <c r="I499" i="3"/>
  <c r="H500" i="3"/>
  <c r="Z300" i="13"/>
  <c r="AA300" i="13"/>
  <c r="Q301" i="13"/>
  <c r="Y300" i="13"/>
  <c r="W300" i="13"/>
  <c r="V301" i="13" s="1"/>
  <c r="R433" i="13"/>
  <c r="AB433" i="13" s="1"/>
  <c r="AC432" i="13"/>
  <c r="AD432" i="13"/>
  <c r="W166" i="13"/>
  <c r="V167" i="13" s="1"/>
  <c r="Q167" i="13"/>
  <c r="R167" i="13" s="1"/>
  <c r="AB167" i="13" s="1"/>
  <c r="T35" i="13"/>
  <c r="Y166" i="13"/>
  <c r="AA166" i="13"/>
  <c r="Z166" i="13"/>
  <c r="H367" i="13"/>
  <c r="I366" i="13"/>
  <c r="O366" i="13" s="1"/>
  <c r="I101" i="13"/>
  <c r="O101" i="13" s="1"/>
  <c r="H102" i="13"/>
  <c r="I232" i="13"/>
  <c r="O232" i="13" s="1"/>
  <c r="H233" i="13"/>
  <c r="H500" i="13"/>
  <c r="I499" i="13"/>
  <c r="O499" i="13" s="1"/>
  <c r="I1713" i="11"/>
  <c r="H1714" i="11"/>
  <c r="I1578" i="3"/>
  <c r="H1579" i="3"/>
  <c r="I771" i="6"/>
  <c r="H772" i="6"/>
  <c r="I1043" i="6"/>
  <c r="H1044" i="6"/>
  <c r="I769" i="9"/>
  <c r="H770" i="9"/>
  <c r="H103" i="9"/>
  <c r="I102" i="9"/>
  <c r="I636" i="3"/>
  <c r="H637" i="3"/>
  <c r="I1041" i="3"/>
  <c r="H1042" i="3"/>
  <c r="I1981" i="3"/>
  <c r="H1982" i="3"/>
  <c r="I1578" i="9"/>
  <c r="H1579" i="9"/>
  <c r="I772" i="11"/>
  <c r="H773" i="11"/>
  <c r="H502" i="9"/>
  <c r="I501" i="9"/>
  <c r="H906" i="3"/>
  <c r="I905" i="3"/>
  <c r="I368" i="6"/>
  <c r="H369" i="6"/>
  <c r="I903" i="6"/>
  <c r="H904" i="6"/>
  <c r="I1982" i="6"/>
  <c r="H1983" i="6"/>
  <c r="I1847" i="3"/>
  <c r="H1848" i="3"/>
  <c r="I1846" i="6"/>
  <c r="H1847" i="6"/>
  <c r="I906" i="9"/>
  <c r="H907" i="9"/>
  <c r="I1579" i="11"/>
  <c r="H1580" i="11"/>
  <c r="I770" i="3"/>
  <c r="H771" i="3"/>
  <c r="I635" i="9"/>
  <c r="H636" i="9"/>
  <c r="I1177" i="9"/>
  <c r="H1178" i="9"/>
  <c r="I499" i="11"/>
  <c r="H500" i="11"/>
  <c r="I232" i="11"/>
  <c r="H233" i="11"/>
  <c r="I102" i="3"/>
  <c r="H103" i="3"/>
  <c r="H102" i="11"/>
  <c r="I101" i="11"/>
  <c r="H1715" i="6"/>
  <c r="I1714" i="6"/>
  <c r="I1445" i="6"/>
  <c r="H1446" i="6"/>
  <c r="I232" i="6"/>
  <c r="H233" i="6"/>
  <c r="I1982" i="9"/>
  <c r="H1983" i="9"/>
  <c r="H1848" i="11"/>
  <c r="I1847" i="11"/>
  <c r="H1176" i="3"/>
  <c r="I1175" i="3"/>
  <c r="O1981" i="11" l="1"/>
  <c r="O1846" i="11"/>
  <c r="O1712" i="11"/>
  <c r="O1577" i="11"/>
  <c r="O1443" i="11"/>
  <c r="O1310" i="11"/>
  <c r="O1175" i="11"/>
  <c r="O634" i="11"/>
  <c r="O1040" i="11"/>
  <c r="O499" i="11"/>
  <c r="O769" i="11"/>
  <c r="O101" i="11"/>
  <c r="O902" i="11"/>
  <c r="O366" i="11"/>
  <c r="O232" i="11"/>
  <c r="O1713" i="9"/>
  <c r="O1982" i="9"/>
  <c r="O1311" i="9"/>
  <c r="O1847" i="9"/>
  <c r="O1444" i="9"/>
  <c r="O1041" i="9"/>
  <c r="O1176" i="9"/>
  <c r="O1578" i="9"/>
  <c r="O233" i="9"/>
  <c r="O635" i="9"/>
  <c r="O500" i="9"/>
  <c r="O367" i="9"/>
  <c r="O102" i="9"/>
  <c r="O770" i="9"/>
  <c r="O903" i="9"/>
  <c r="O1981" i="6"/>
  <c r="O1846" i="6"/>
  <c r="O1712" i="6"/>
  <c r="O1577" i="6"/>
  <c r="O1175" i="6"/>
  <c r="O1040" i="6"/>
  <c r="O1310" i="6"/>
  <c r="O769" i="6"/>
  <c r="O499" i="6"/>
  <c r="O366" i="6"/>
  <c r="O232" i="6"/>
  <c r="O101" i="6"/>
  <c r="O1443" i="6"/>
  <c r="O902" i="6"/>
  <c r="O634" i="6"/>
  <c r="O1982" i="3"/>
  <c r="O1713" i="3"/>
  <c r="O1444" i="3"/>
  <c r="O1311" i="3"/>
  <c r="O1847" i="3"/>
  <c r="O1176" i="3"/>
  <c r="O1578" i="3"/>
  <c r="O367" i="3"/>
  <c r="O1041" i="3"/>
  <c r="O903" i="3"/>
  <c r="O635" i="3"/>
  <c r="O770" i="3"/>
  <c r="O500" i="3"/>
  <c r="O233" i="3"/>
  <c r="O102" i="3"/>
  <c r="R1245" i="11"/>
  <c r="AB1245" i="11" s="1"/>
  <c r="AC1244" i="11"/>
  <c r="AD1244" i="11"/>
  <c r="AA1109" i="11"/>
  <c r="Y1109" i="11"/>
  <c r="Q1110" i="11"/>
  <c r="R1110" i="11" s="1"/>
  <c r="AB1110" i="11" s="1"/>
  <c r="AE1915" i="11"/>
  <c r="Z1109" i="11"/>
  <c r="AE1780" i="11"/>
  <c r="AE974" i="11"/>
  <c r="AD299" i="11"/>
  <c r="R167" i="11"/>
  <c r="AB167" i="11" s="1"/>
  <c r="AD166" i="11"/>
  <c r="AC166" i="11"/>
  <c r="T975" i="11"/>
  <c r="AA975" i="11" s="1"/>
  <c r="AC299" i="11"/>
  <c r="S300" i="11"/>
  <c r="T1375" i="11"/>
  <c r="Y1375" i="11" s="1"/>
  <c r="T1509" i="11"/>
  <c r="T1646" i="11"/>
  <c r="AA434" i="11"/>
  <c r="Z434" i="11"/>
  <c r="Y434" i="11"/>
  <c r="Q435" i="11"/>
  <c r="R435" i="11" s="1"/>
  <c r="AB435" i="11" s="1"/>
  <c r="W434" i="11"/>
  <c r="V435" i="11" s="1"/>
  <c r="H904" i="11"/>
  <c r="I903" i="11"/>
  <c r="T569" i="11"/>
  <c r="I637" i="11"/>
  <c r="H638" i="11"/>
  <c r="I1444" i="11"/>
  <c r="H1445" i="11"/>
  <c r="H1312" i="11"/>
  <c r="I1311" i="11"/>
  <c r="AA836" i="11"/>
  <c r="W836" i="11"/>
  <c r="V837" i="11" s="1"/>
  <c r="Y836" i="11"/>
  <c r="Z836" i="11"/>
  <c r="Q837" i="11"/>
  <c r="AC703" i="11"/>
  <c r="AD703" i="11"/>
  <c r="T1916" i="11"/>
  <c r="R704" i="11"/>
  <c r="AB704" i="11" s="1"/>
  <c r="I1983" i="11"/>
  <c r="H1984" i="11"/>
  <c r="I1176" i="11"/>
  <c r="H1177" i="11"/>
  <c r="I1041" i="11"/>
  <c r="H1042" i="11"/>
  <c r="AA35" i="11"/>
  <c r="Q36" i="11"/>
  <c r="Z35" i="11"/>
  <c r="W35" i="11"/>
  <c r="V36" i="11" s="1"/>
  <c r="Y35" i="11"/>
  <c r="T1781" i="11"/>
  <c r="I369" i="11"/>
  <c r="H370" i="11"/>
  <c r="AE35" i="9"/>
  <c r="T36" i="9"/>
  <c r="Q37" i="9" s="1"/>
  <c r="R37" i="9" s="1"/>
  <c r="AB37" i="9" s="1"/>
  <c r="T434" i="9"/>
  <c r="Q435" i="9" s="1"/>
  <c r="R435" i="9" s="1"/>
  <c r="AB435" i="9" s="1"/>
  <c r="AC1377" i="9"/>
  <c r="AD1377" i="9"/>
  <c r="Y1779" i="9"/>
  <c r="AA1779" i="9"/>
  <c r="Q1780" i="9"/>
  <c r="W1779" i="9"/>
  <c r="V1780" i="9" s="1"/>
  <c r="Z1779" i="9"/>
  <c r="H235" i="9"/>
  <c r="I234" i="9"/>
  <c r="AE165" i="9"/>
  <c r="AB166" i="9"/>
  <c r="T166" i="9"/>
  <c r="AE1913" i="9"/>
  <c r="T1914" i="9"/>
  <c r="Q1915" i="9" s="1"/>
  <c r="R1915" i="9" s="1"/>
  <c r="AB1915" i="9" s="1"/>
  <c r="AE1242" i="9"/>
  <c r="Y974" i="9"/>
  <c r="Z974" i="9"/>
  <c r="AA974" i="9"/>
  <c r="Q975" i="9"/>
  <c r="R975" i="9" s="1"/>
  <c r="AB975" i="9" s="1"/>
  <c r="AC1645" i="9"/>
  <c r="AD1645" i="9"/>
  <c r="AE834" i="9"/>
  <c r="T835" i="9"/>
  <c r="AA835" i="9" s="1"/>
  <c r="S568" i="9"/>
  <c r="Y1109" i="9"/>
  <c r="AA1109" i="9"/>
  <c r="Q1110" i="9"/>
  <c r="R1110" i="9" s="1"/>
  <c r="AB1110" i="9" s="1"/>
  <c r="AA703" i="9"/>
  <c r="W1109" i="9"/>
  <c r="V1110" i="9" s="1"/>
  <c r="AE567" i="9"/>
  <c r="Y703" i="9"/>
  <c r="W703" i="9"/>
  <c r="V704" i="9" s="1"/>
  <c r="Z703" i="9"/>
  <c r="S1378" i="9"/>
  <c r="AE300" i="9"/>
  <c r="Q704" i="9"/>
  <c r="R704" i="9" s="1"/>
  <c r="S704" i="9" s="1"/>
  <c r="AA1511" i="9"/>
  <c r="Q1244" i="9"/>
  <c r="R1244" i="9" s="1"/>
  <c r="AB1244" i="9" s="1"/>
  <c r="Z1243" i="9"/>
  <c r="AA1243" i="9"/>
  <c r="Y1243" i="9"/>
  <c r="W1243" i="9"/>
  <c r="V1244" i="9" s="1"/>
  <c r="W1511" i="9"/>
  <c r="V1512" i="9" s="1"/>
  <c r="I1041" i="9"/>
  <c r="H1042" i="9"/>
  <c r="Q1512" i="9"/>
  <c r="R1512" i="9" s="1"/>
  <c r="AB1512" i="9" s="1"/>
  <c r="Z1511" i="9"/>
  <c r="H1312" i="9"/>
  <c r="I1311" i="9"/>
  <c r="I368" i="9"/>
  <c r="H369" i="9"/>
  <c r="I1444" i="9"/>
  <c r="H1445" i="9"/>
  <c r="I1847" i="9"/>
  <c r="H1848" i="9"/>
  <c r="I1714" i="9"/>
  <c r="H1715" i="9"/>
  <c r="S1646" i="9"/>
  <c r="T301" i="9"/>
  <c r="AE1779" i="6"/>
  <c r="T166" i="6"/>
  <c r="Q167" i="6" s="1"/>
  <c r="AE165" i="6"/>
  <c r="T1647" i="6"/>
  <c r="AA1647" i="6" s="1"/>
  <c r="AE1646" i="6"/>
  <c r="Y433" i="6"/>
  <c r="Q1111" i="6"/>
  <c r="R1111" i="6" s="1"/>
  <c r="AB1111" i="6" s="1"/>
  <c r="R703" i="6"/>
  <c r="AB703" i="6" s="1"/>
  <c r="W1110" i="6"/>
  <c r="V1111" i="6" s="1"/>
  <c r="AA1110" i="6"/>
  <c r="AC702" i="6"/>
  <c r="AD702" i="6"/>
  <c r="Z1110" i="6"/>
  <c r="AD1110" i="6" s="1"/>
  <c r="AA433" i="6"/>
  <c r="Q300" i="6"/>
  <c r="R300" i="6" s="1"/>
  <c r="AB300" i="6" s="1"/>
  <c r="I1311" i="6"/>
  <c r="H1312" i="6"/>
  <c r="Q434" i="6"/>
  <c r="R434" i="6" s="1"/>
  <c r="AB434" i="6" s="1"/>
  <c r="Z433" i="6"/>
  <c r="W433" i="6"/>
  <c r="V434" i="6" s="1"/>
  <c r="I1578" i="6"/>
  <c r="H1579" i="6"/>
  <c r="AE568" i="6"/>
  <c r="AE974" i="6"/>
  <c r="AC836" i="6"/>
  <c r="AD836" i="6"/>
  <c r="AC1241" i="6"/>
  <c r="AD1241" i="6"/>
  <c r="R1242" i="6"/>
  <c r="AB1242" i="6" s="1"/>
  <c r="T975" i="6"/>
  <c r="AA975" i="6" s="1"/>
  <c r="T1511" i="6"/>
  <c r="Y299" i="6"/>
  <c r="Z299" i="6"/>
  <c r="H637" i="6"/>
  <c r="I636" i="6"/>
  <c r="W299" i="6"/>
  <c r="V300" i="6" s="1"/>
  <c r="T1780" i="6"/>
  <c r="Z1780" i="6" s="1"/>
  <c r="H501" i="6"/>
  <c r="I500" i="6"/>
  <c r="H103" i="6"/>
  <c r="I102" i="6"/>
  <c r="T1916" i="6"/>
  <c r="W1916" i="6" s="1"/>
  <c r="V1917" i="6" s="1"/>
  <c r="T569" i="6"/>
  <c r="W569" i="6" s="1"/>
  <c r="V570" i="6" s="1"/>
  <c r="AA1375" i="6"/>
  <c r="W1375" i="6"/>
  <c r="V1376" i="6" s="1"/>
  <c r="Y1375" i="6"/>
  <c r="Z1375" i="6"/>
  <c r="Q1376" i="6"/>
  <c r="S837" i="6"/>
  <c r="S37" i="6"/>
  <c r="AE36" i="6"/>
  <c r="I1176" i="6"/>
  <c r="H1177" i="6"/>
  <c r="Q1511" i="3"/>
  <c r="R1511" i="3" s="1"/>
  <c r="AB1511" i="3" s="1"/>
  <c r="Z1510" i="3"/>
  <c r="AD1510" i="3" s="1"/>
  <c r="AA1510" i="3"/>
  <c r="W1510" i="3"/>
  <c r="V1511" i="3" s="1"/>
  <c r="Y1110" i="3"/>
  <c r="AD1110" i="3" s="1"/>
  <c r="AA1110" i="3"/>
  <c r="W1110" i="3"/>
  <c r="V1111" i="3" s="1"/>
  <c r="Q1111" i="3"/>
  <c r="R1111" i="3" s="1"/>
  <c r="AB1111" i="3" s="1"/>
  <c r="T1244" i="3"/>
  <c r="AE1243" i="3"/>
  <c r="AE164" i="3"/>
  <c r="T165" i="3"/>
  <c r="W165" i="3" s="1"/>
  <c r="V166" i="3" s="1"/>
  <c r="AE834" i="3"/>
  <c r="T1646" i="3"/>
  <c r="AE1913" i="3"/>
  <c r="AC299" i="3"/>
  <c r="H1715" i="3"/>
  <c r="I1714" i="3"/>
  <c r="S300" i="3"/>
  <c r="AD299" i="3"/>
  <c r="T835" i="3"/>
  <c r="R1376" i="3"/>
  <c r="AB1376" i="3" s="1"/>
  <c r="AC1375" i="3"/>
  <c r="AD1375" i="3"/>
  <c r="R569" i="3"/>
  <c r="AB569" i="3" s="1"/>
  <c r="S1780" i="3"/>
  <c r="AD568" i="3"/>
  <c r="AC568" i="3"/>
  <c r="S434" i="3"/>
  <c r="Z1914" i="3"/>
  <c r="W1914" i="3"/>
  <c r="V1915" i="3" s="1"/>
  <c r="Q1915" i="3"/>
  <c r="Y1914" i="3"/>
  <c r="AA1914" i="3"/>
  <c r="Q704" i="3"/>
  <c r="R704" i="3" s="1"/>
  <c r="AB704" i="3" s="1"/>
  <c r="AA703" i="3"/>
  <c r="W703" i="3"/>
  <c r="V704" i="3" s="1"/>
  <c r="Y703" i="3"/>
  <c r="Z703" i="3"/>
  <c r="T36" i="3"/>
  <c r="Z36" i="3" s="1"/>
  <c r="AD433" i="3"/>
  <c r="AC433" i="3"/>
  <c r="H234" i="3"/>
  <c r="I233" i="3"/>
  <c r="AE1779" i="3"/>
  <c r="I1312" i="3"/>
  <c r="H1313" i="3"/>
  <c r="I500" i="3"/>
  <c r="H501" i="3"/>
  <c r="I368" i="3"/>
  <c r="H369" i="3"/>
  <c r="R975" i="3"/>
  <c r="AB975" i="3" s="1"/>
  <c r="AC974" i="3"/>
  <c r="AD974" i="3"/>
  <c r="H1446" i="3"/>
  <c r="I1445" i="3"/>
  <c r="AC300" i="13"/>
  <c r="AD300" i="13"/>
  <c r="R301" i="13"/>
  <c r="AB301" i="13" s="1"/>
  <c r="S433" i="13"/>
  <c r="AE432" i="13"/>
  <c r="AC166" i="13"/>
  <c r="S167" i="13"/>
  <c r="Q36" i="13"/>
  <c r="AA35" i="13"/>
  <c r="W35" i="13"/>
  <c r="V36" i="13" s="1"/>
  <c r="Y35" i="13"/>
  <c r="Z35" i="13"/>
  <c r="AD166" i="13"/>
  <c r="I233" i="13"/>
  <c r="O233" i="13" s="1"/>
  <c r="H234" i="13"/>
  <c r="I367" i="13"/>
  <c r="O367" i="13" s="1"/>
  <c r="H368" i="13"/>
  <c r="H103" i="13"/>
  <c r="I102" i="13"/>
  <c r="O102" i="13" s="1"/>
  <c r="I500" i="13"/>
  <c r="O500" i="13" s="1"/>
  <c r="H501" i="13"/>
  <c r="I1983" i="9"/>
  <c r="H1984" i="9"/>
  <c r="I233" i="11"/>
  <c r="H234" i="11"/>
  <c r="H501" i="11"/>
  <c r="I500" i="11"/>
  <c r="I1580" i="11"/>
  <c r="H1581" i="11"/>
  <c r="I907" i="9"/>
  <c r="H908" i="9"/>
  <c r="I1847" i="6"/>
  <c r="H1848" i="6"/>
  <c r="I1983" i="6"/>
  <c r="H1984" i="6"/>
  <c r="I1982" i="3"/>
  <c r="H1983" i="3"/>
  <c r="I1042" i="3"/>
  <c r="H1043" i="3"/>
  <c r="I637" i="3"/>
  <c r="H638" i="3"/>
  <c r="I906" i="3"/>
  <c r="H907" i="3"/>
  <c r="I502" i="9"/>
  <c r="H503" i="9"/>
  <c r="I773" i="11"/>
  <c r="H774" i="11"/>
  <c r="I772" i="6"/>
  <c r="H773" i="6"/>
  <c r="I904" i="6"/>
  <c r="H905" i="6"/>
  <c r="I103" i="9"/>
  <c r="H104" i="9"/>
  <c r="I1044" i="6"/>
  <c r="H1045" i="6"/>
  <c r="H1715" i="11"/>
  <c r="I1714" i="11"/>
  <c r="H1179" i="9"/>
  <c r="I1178" i="9"/>
  <c r="I1446" i="6"/>
  <c r="H1447" i="6"/>
  <c r="I1848" i="11"/>
  <c r="H1849" i="11"/>
  <c r="H103" i="11"/>
  <c r="I102" i="11"/>
  <c r="I369" i="6"/>
  <c r="H370" i="6"/>
  <c r="I1579" i="3"/>
  <c r="H1580" i="3"/>
  <c r="I233" i="6"/>
  <c r="H234" i="6"/>
  <c r="H1177" i="3"/>
  <c r="I1176" i="3"/>
  <c r="I1579" i="9"/>
  <c r="H1580" i="9"/>
  <c r="H771" i="9"/>
  <c r="I770" i="9"/>
  <c r="I636" i="9"/>
  <c r="H637" i="9"/>
  <c r="I1715" i="6"/>
  <c r="H1716" i="6"/>
  <c r="I103" i="3"/>
  <c r="H104" i="3"/>
  <c r="I771" i="3"/>
  <c r="H772" i="3"/>
  <c r="H1849" i="3"/>
  <c r="I1848" i="3"/>
  <c r="O1311" i="11" l="1"/>
  <c r="O1176" i="11"/>
  <c r="O1578" i="11"/>
  <c r="O1041" i="11"/>
  <c r="O500" i="11"/>
  <c r="O233" i="11"/>
  <c r="O102" i="11"/>
  <c r="O1982" i="11"/>
  <c r="O367" i="11"/>
  <c r="O1713" i="11"/>
  <c r="O770" i="11"/>
  <c r="O1444" i="11"/>
  <c r="O635" i="11"/>
  <c r="O903" i="11"/>
  <c r="O1847" i="11"/>
  <c r="O1983" i="9"/>
  <c r="O1848" i="9"/>
  <c r="O1177" i="9"/>
  <c r="O1042" i="9"/>
  <c r="O1445" i="9"/>
  <c r="O1579" i="9"/>
  <c r="O1714" i="9"/>
  <c r="O636" i="9"/>
  <c r="O501" i="9"/>
  <c r="O1312" i="9"/>
  <c r="O368" i="9"/>
  <c r="O234" i="9"/>
  <c r="O103" i="9"/>
  <c r="O904" i="9"/>
  <c r="O771" i="9"/>
  <c r="O1982" i="6"/>
  <c r="O1444" i="6"/>
  <c r="O1311" i="6"/>
  <c r="O903" i="6"/>
  <c r="O770" i="6"/>
  <c r="O1847" i="6"/>
  <c r="O1176" i="6"/>
  <c r="O500" i="6"/>
  <c r="O367" i="6"/>
  <c r="O233" i="6"/>
  <c r="O102" i="6"/>
  <c r="O635" i="6"/>
  <c r="O1578" i="6"/>
  <c r="O1041" i="6"/>
  <c r="O1713" i="6"/>
  <c r="O1177" i="3"/>
  <c r="O1042" i="3"/>
  <c r="O1445" i="3"/>
  <c r="O1848" i="3"/>
  <c r="O1579" i="3"/>
  <c r="O1714" i="3"/>
  <c r="O1312" i="3"/>
  <c r="O1983" i="3"/>
  <c r="O904" i="3"/>
  <c r="O368" i="3"/>
  <c r="O771" i="3"/>
  <c r="O636" i="3"/>
  <c r="O501" i="3"/>
  <c r="O234" i="3"/>
  <c r="O103" i="3"/>
  <c r="S1245" i="11"/>
  <c r="AE1244" i="11"/>
  <c r="S1110" i="11"/>
  <c r="AC1109" i="11"/>
  <c r="AD1109" i="11"/>
  <c r="Y975" i="11"/>
  <c r="Q976" i="11"/>
  <c r="R976" i="11" s="1"/>
  <c r="AB976" i="11" s="1"/>
  <c r="W975" i="11"/>
  <c r="V976" i="11" s="1"/>
  <c r="S167" i="11"/>
  <c r="AE299" i="11"/>
  <c r="AE166" i="11"/>
  <c r="Z975" i="11"/>
  <c r="Z1375" i="11"/>
  <c r="AD1375" i="11" s="1"/>
  <c r="T300" i="11"/>
  <c r="W300" i="11" s="1"/>
  <c r="V301" i="11" s="1"/>
  <c r="W1375" i="11"/>
  <c r="V1376" i="11" s="1"/>
  <c r="Q1376" i="11"/>
  <c r="R1376" i="11" s="1"/>
  <c r="AB1376" i="11" s="1"/>
  <c r="AA1375" i="11"/>
  <c r="Z1509" i="11"/>
  <c r="Q1510" i="11"/>
  <c r="AA1509" i="11"/>
  <c r="W1509" i="11"/>
  <c r="V1510" i="11" s="1"/>
  <c r="Y1509" i="11"/>
  <c r="AA1646" i="11"/>
  <c r="Y1646" i="11"/>
  <c r="Z1646" i="11"/>
  <c r="W1646" i="11"/>
  <c r="V1647" i="11" s="1"/>
  <c r="Q1647" i="11"/>
  <c r="I904" i="11"/>
  <c r="H905" i="11"/>
  <c r="AC434" i="11"/>
  <c r="AD434" i="11"/>
  <c r="S435" i="11"/>
  <c r="H1446" i="11"/>
  <c r="I1445" i="11"/>
  <c r="I1312" i="11"/>
  <c r="H1313" i="11"/>
  <c r="S704" i="11"/>
  <c r="I638" i="11"/>
  <c r="H639" i="11"/>
  <c r="W569" i="11"/>
  <c r="V570" i="11" s="1"/>
  <c r="AA569" i="11"/>
  <c r="Z569" i="11"/>
  <c r="Q570" i="11"/>
  <c r="Y569" i="11"/>
  <c r="Z1781" i="11"/>
  <c r="Q1782" i="11"/>
  <c r="W1781" i="11"/>
  <c r="V1782" i="11" s="1"/>
  <c r="Y1781" i="11"/>
  <c r="AA1781" i="11"/>
  <c r="I1042" i="11"/>
  <c r="H1043" i="11"/>
  <c r="AC35" i="11"/>
  <c r="AD35" i="11"/>
  <c r="AE703" i="11"/>
  <c r="I370" i="11"/>
  <c r="H371" i="11"/>
  <c r="I1177" i="11"/>
  <c r="H1178" i="11"/>
  <c r="R36" i="11"/>
  <c r="AB36" i="11" s="1"/>
  <c r="I1984" i="11"/>
  <c r="H1985" i="11"/>
  <c r="R837" i="11"/>
  <c r="AB837" i="11" s="1"/>
  <c r="Y1916" i="11"/>
  <c r="AA1916" i="11"/>
  <c r="Q1917" i="11"/>
  <c r="Z1916" i="11"/>
  <c r="W1916" i="11"/>
  <c r="V1917" i="11" s="1"/>
  <c r="AC836" i="11"/>
  <c r="AD836" i="11"/>
  <c r="S37" i="9"/>
  <c r="Z36" i="9"/>
  <c r="AA36" i="9"/>
  <c r="Y36" i="9"/>
  <c r="W36" i="9"/>
  <c r="V37" i="9" s="1"/>
  <c r="Z434" i="9"/>
  <c r="Y434" i="9"/>
  <c r="AA434" i="9"/>
  <c r="W434" i="9"/>
  <c r="V435" i="9" s="1"/>
  <c r="AE1377" i="9"/>
  <c r="R1780" i="9"/>
  <c r="AB1780" i="9" s="1"/>
  <c r="AC1779" i="9"/>
  <c r="AD1779" i="9"/>
  <c r="W1914" i="9"/>
  <c r="V1915" i="9" s="1"/>
  <c r="AA1914" i="9"/>
  <c r="Z1914" i="9"/>
  <c r="Y166" i="9"/>
  <c r="W166" i="9"/>
  <c r="V167" i="9" s="1"/>
  <c r="Q167" i="9"/>
  <c r="AA166" i="9"/>
  <c r="Z166" i="9"/>
  <c r="Y1914" i="9"/>
  <c r="S975" i="9"/>
  <c r="AE1645" i="9"/>
  <c r="AD974" i="9"/>
  <c r="H236" i="9"/>
  <c r="I235" i="9"/>
  <c r="Q836" i="9"/>
  <c r="R836" i="9" s="1"/>
  <c r="AB836" i="9" s="1"/>
  <c r="Z835" i="9"/>
  <c r="AC974" i="9"/>
  <c r="Y835" i="9"/>
  <c r="W835" i="9"/>
  <c r="V836" i="9" s="1"/>
  <c r="T568" i="9"/>
  <c r="Y568" i="9" s="1"/>
  <c r="AC703" i="9"/>
  <c r="AD703" i="9"/>
  <c r="AC1109" i="9"/>
  <c r="S1915" i="9"/>
  <c r="AD1109" i="9"/>
  <c r="T1378" i="9"/>
  <c r="Y1378" i="9" s="1"/>
  <c r="AC1511" i="9"/>
  <c r="AC1243" i="9"/>
  <c r="AD1243" i="9"/>
  <c r="S1244" i="9"/>
  <c r="T1244" i="9" s="1"/>
  <c r="H1043" i="9"/>
  <c r="I1042" i="9"/>
  <c r="S1512" i="9"/>
  <c r="AD1511" i="9"/>
  <c r="T704" i="9"/>
  <c r="AB704" i="9"/>
  <c r="S1110" i="9"/>
  <c r="I369" i="9"/>
  <c r="H370" i="9"/>
  <c r="H1313" i="9"/>
  <c r="I1312" i="9"/>
  <c r="H1716" i="9"/>
  <c r="I1715" i="9"/>
  <c r="I1848" i="9"/>
  <c r="H1849" i="9"/>
  <c r="T1646" i="9"/>
  <c r="I1445" i="9"/>
  <c r="H1446" i="9"/>
  <c r="AA301" i="9"/>
  <c r="Q302" i="9"/>
  <c r="W301" i="9"/>
  <c r="V302" i="9" s="1"/>
  <c r="Z301" i="9"/>
  <c r="Y301" i="9"/>
  <c r="S435" i="9"/>
  <c r="Z166" i="6"/>
  <c r="Y166" i="6"/>
  <c r="W166" i="6"/>
  <c r="V167" i="6" s="1"/>
  <c r="AA166" i="6"/>
  <c r="Q1648" i="6"/>
  <c r="R1648" i="6" s="1"/>
  <c r="AB1648" i="6" s="1"/>
  <c r="Y1647" i="6"/>
  <c r="W1647" i="6"/>
  <c r="V1648" i="6" s="1"/>
  <c r="Z1647" i="6"/>
  <c r="S703" i="6"/>
  <c r="R167" i="6"/>
  <c r="AB167" i="6" s="1"/>
  <c r="AD433" i="6"/>
  <c r="AC1110" i="6"/>
  <c r="AE1110" i="6" s="1"/>
  <c r="AE702" i="6"/>
  <c r="I1312" i="6"/>
  <c r="H1313" i="6"/>
  <c r="AC433" i="6"/>
  <c r="S434" i="6"/>
  <c r="T434" i="6" s="1"/>
  <c r="I1579" i="6"/>
  <c r="H1580" i="6"/>
  <c r="Z975" i="6"/>
  <c r="Y975" i="6"/>
  <c r="AE836" i="6"/>
  <c r="W975" i="6"/>
  <c r="V976" i="6" s="1"/>
  <c r="Q976" i="6"/>
  <c r="R976" i="6" s="1"/>
  <c r="AB976" i="6" s="1"/>
  <c r="AC299" i="6"/>
  <c r="S1242" i="6"/>
  <c r="AE1241" i="6"/>
  <c r="AD299" i="6"/>
  <c r="AA1511" i="6"/>
  <c r="Z1511" i="6"/>
  <c r="W1511" i="6"/>
  <c r="V1512" i="6" s="1"/>
  <c r="Q1512" i="6"/>
  <c r="Y1511" i="6"/>
  <c r="AA1780" i="6"/>
  <c r="W1780" i="6"/>
  <c r="V1781" i="6" s="1"/>
  <c r="Q1781" i="6"/>
  <c r="R1781" i="6" s="1"/>
  <c r="AB1781" i="6" s="1"/>
  <c r="Y1780" i="6"/>
  <c r="AD1780" i="6" s="1"/>
  <c r="AA1916" i="6"/>
  <c r="Y1916" i="6"/>
  <c r="I501" i="6"/>
  <c r="H502" i="6"/>
  <c r="I637" i="6"/>
  <c r="H638" i="6"/>
  <c r="Q1917" i="6"/>
  <c r="R1917" i="6" s="1"/>
  <c r="AB1917" i="6" s="1"/>
  <c r="AA569" i="6"/>
  <c r="Z569" i="6"/>
  <c r="Q570" i="6"/>
  <c r="Y569" i="6"/>
  <c r="Z1916" i="6"/>
  <c r="H104" i="6"/>
  <c r="I103" i="6"/>
  <c r="T837" i="6"/>
  <c r="W837" i="6" s="1"/>
  <c r="V838" i="6" s="1"/>
  <c r="R1376" i="6"/>
  <c r="AB1376" i="6" s="1"/>
  <c r="AC1375" i="6"/>
  <c r="AD1375" i="6"/>
  <c r="S300" i="6"/>
  <c r="T37" i="6"/>
  <c r="Z37" i="6" s="1"/>
  <c r="S1111" i="6"/>
  <c r="I1177" i="6"/>
  <c r="H1178" i="6"/>
  <c r="AC1510" i="3"/>
  <c r="AE1510" i="3" s="1"/>
  <c r="S1511" i="3"/>
  <c r="AC1110" i="3"/>
  <c r="Q1245" i="3"/>
  <c r="R1245" i="3" s="1"/>
  <c r="AB1245" i="3" s="1"/>
  <c r="AA1244" i="3"/>
  <c r="Z1244" i="3"/>
  <c r="T300" i="3"/>
  <c r="Y1244" i="3"/>
  <c r="W1244" i="3"/>
  <c r="V1245" i="3" s="1"/>
  <c r="AA165" i="3"/>
  <c r="Q166" i="3"/>
  <c r="R166" i="3" s="1"/>
  <c r="S166" i="3" s="1"/>
  <c r="Z165" i="3"/>
  <c r="Y165" i="3"/>
  <c r="W1646" i="3"/>
  <c r="V1647" i="3" s="1"/>
  <c r="Y1646" i="3"/>
  <c r="AA1646" i="3"/>
  <c r="Q1647" i="3"/>
  <c r="Z1646" i="3"/>
  <c r="AE299" i="3"/>
  <c r="T434" i="3"/>
  <c r="Z434" i="3" s="1"/>
  <c r="I1715" i="3"/>
  <c r="H1716" i="3"/>
  <c r="S569" i="3"/>
  <c r="S1376" i="3"/>
  <c r="AA835" i="3"/>
  <c r="Z835" i="3"/>
  <c r="Q836" i="3"/>
  <c r="Y835" i="3"/>
  <c r="W835" i="3"/>
  <c r="V836" i="3" s="1"/>
  <c r="AE1375" i="3"/>
  <c r="T1780" i="3"/>
  <c r="Z1780" i="3" s="1"/>
  <c r="AE568" i="3"/>
  <c r="AD1914" i="3"/>
  <c r="AC1914" i="3"/>
  <c r="S975" i="3"/>
  <c r="R1915" i="3"/>
  <c r="S1915" i="3" s="1"/>
  <c r="AC703" i="3"/>
  <c r="AD703" i="3"/>
  <c r="S1111" i="3"/>
  <c r="S704" i="3"/>
  <c r="T704" i="3" s="1"/>
  <c r="Q37" i="3"/>
  <c r="R37" i="3" s="1"/>
  <c r="AB37" i="3" s="1"/>
  <c r="Y36" i="3"/>
  <c r="I234" i="3"/>
  <c r="H235" i="3"/>
  <c r="W36" i="3"/>
  <c r="V37" i="3" s="1"/>
  <c r="AA36" i="3"/>
  <c r="AE433" i="3"/>
  <c r="I369" i="3"/>
  <c r="H370" i="3"/>
  <c r="I1446" i="3"/>
  <c r="H1447" i="3"/>
  <c r="H1314" i="3"/>
  <c r="I1313" i="3"/>
  <c r="AE974" i="3"/>
  <c r="I501" i="3"/>
  <c r="H502" i="3"/>
  <c r="AE166" i="13"/>
  <c r="S301" i="13"/>
  <c r="AE300" i="13"/>
  <c r="T433" i="13"/>
  <c r="Y433" i="13" s="1"/>
  <c r="T167" i="13"/>
  <c r="W167" i="13" s="1"/>
  <c r="V168" i="13" s="1"/>
  <c r="AD35" i="13"/>
  <c r="AC35" i="13"/>
  <c r="R36" i="13"/>
  <c r="H235" i="13"/>
  <c r="I234" i="13"/>
  <c r="O234" i="13" s="1"/>
  <c r="H369" i="13"/>
  <c r="I368" i="13"/>
  <c r="O368" i="13" s="1"/>
  <c r="H104" i="13"/>
  <c r="I103" i="13"/>
  <c r="O103" i="13" s="1"/>
  <c r="I501" i="13"/>
  <c r="O501" i="13" s="1"/>
  <c r="H502" i="13"/>
  <c r="H1850" i="11"/>
  <c r="I1849" i="11"/>
  <c r="I905" i="6"/>
  <c r="H906" i="6"/>
  <c r="I503" i="9"/>
  <c r="H504" i="9"/>
  <c r="I1983" i="3"/>
  <c r="H1984" i="3"/>
  <c r="H1582" i="11"/>
  <c r="I1581" i="11"/>
  <c r="H1180" i="9"/>
  <c r="I1179" i="9"/>
  <c r="I1045" i="6"/>
  <c r="H1046" i="6"/>
  <c r="I1984" i="6"/>
  <c r="H1985" i="6"/>
  <c r="I1849" i="3"/>
  <c r="H1850" i="3"/>
  <c r="I1447" i="6"/>
  <c r="H1448" i="6"/>
  <c r="I774" i="11"/>
  <c r="H775" i="11"/>
  <c r="I501" i="11"/>
  <c r="H502" i="11"/>
  <c r="H772" i="9"/>
  <c r="I771" i="9"/>
  <c r="I234" i="6"/>
  <c r="H235" i="6"/>
  <c r="I370" i="6"/>
  <c r="H371" i="6"/>
  <c r="I638" i="3"/>
  <c r="H639" i="3"/>
  <c r="I1043" i="3"/>
  <c r="H1044" i="3"/>
  <c r="I1848" i="6"/>
  <c r="H1849" i="6"/>
  <c r="H105" i="3"/>
  <c r="I104" i="3"/>
  <c r="I907" i="3"/>
  <c r="H908" i="3"/>
  <c r="I772" i="3"/>
  <c r="H773" i="3"/>
  <c r="I1177" i="3"/>
  <c r="H1178" i="3"/>
  <c r="I1984" i="9"/>
  <c r="H1985" i="9"/>
  <c r="I637" i="9"/>
  <c r="H638" i="9"/>
  <c r="I1580" i="9"/>
  <c r="H1581" i="9"/>
  <c r="H105" i="9"/>
  <c r="I104" i="9"/>
  <c r="I908" i="9"/>
  <c r="H909" i="9"/>
  <c r="H235" i="11"/>
  <c r="I234" i="11"/>
  <c r="I1716" i="6"/>
  <c r="H1717" i="6"/>
  <c r="H1581" i="3"/>
  <c r="I1580" i="3"/>
  <c r="H104" i="11"/>
  <c r="I103" i="11"/>
  <c r="H1716" i="11"/>
  <c r="I1715" i="11"/>
  <c r="I773" i="6"/>
  <c r="H774" i="6"/>
  <c r="O1983" i="11" l="1"/>
  <c r="O1714" i="11"/>
  <c r="O1445" i="11"/>
  <c r="O1312" i="11"/>
  <c r="O1848" i="11"/>
  <c r="O1177" i="11"/>
  <c r="O368" i="11"/>
  <c r="O234" i="11"/>
  <c r="O103" i="11"/>
  <c r="O636" i="11"/>
  <c r="O904" i="11"/>
  <c r="O501" i="11"/>
  <c r="O1579" i="11"/>
  <c r="O771" i="11"/>
  <c r="O1042" i="11"/>
  <c r="O1984" i="9"/>
  <c r="O1580" i="9"/>
  <c r="O1446" i="9"/>
  <c r="O1849" i="9"/>
  <c r="O1043" i="9"/>
  <c r="O905" i="9"/>
  <c r="O1313" i="9"/>
  <c r="O637" i="9"/>
  <c r="O502" i="9"/>
  <c r="O1715" i="9"/>
  <c r="O369" i="9"/>
  <c r="O235" i="9"/>
  <c r="O104" i="9"/>
  <c r="O1178" i="9"/>
  <c r="O772" i="9"/>
  <c r="O1983" i="6"/>
  <c r="O1445" i="6"/>
  <c r="O1714" i="6"/>
  <c r="O1579" i="6"/>
  <c r="O1177" i="6"/>
  <c r="O904" i="6"/>
  <c r="O771" i="6"/>
  <c r="O636" i="6"/>
  <c r="O1848" i="6"/>
  <c r="O1312" i="6"/>
  <c r="O1042" i="6"/>
  <c r="O234" i="6"/>
  <c r="O501" i="6"/>
  <c r="O103" i="6"/>
  <c r="O368" i="6"/>
  <c r="O1446" i="3"/>
  <c r="O1849" i="3"/>
  <c r="O1580" i="3"/>
  <c r="O1984" i="3"/>
  <c r="O1715" i="3"/>
  <c r="O1313" i="3"/>
  <c r="O905" i="3"/>
  <c r="O1043" i="3"/>
  <c r="O772" i="3"/>
  <c r="O502" i="3"/>
  <c r="O1178" i="3"/>
  <c r="O637" i="3"/>
  <c r="O369" i="3"/>
  <c r="O235" i="3"/>
  <c r="O104" i="3"/>
  <c r="T1245" i="11"/>
  <c r="Z1245" i="11" s="1"/>
  <c r="T1110" i="11"/>
  <c r="AA1110" i="11" s="1"/>
  <c r="AD975" i="11"/>
  <c r="AE1109" i="11"/>
  <c r="T167" i="11"/>
  <c r="Y167" i="11" s="1"/>
  <c r="AA300" i="11"/>
  <c r="Q301" i="11"/>
  <c r="R301" i="11" s="1"/>
  <c r="AB301" i="11" s="1"/>
  <c r="S36" i="11"/>
  <c r="AC975" i="11"/>
  <c r="AC1375" i="11"/>
  <c r="AE1375" i="11" s="1"/>
  <c r="Y300" i="11"/>
  <c r="Z300" i="11"/>
  <c r="T704" i="11"/>
  <c r="Z704" i="11" s="1"/>
  <c r="S1376" i="11"/>
  <c r="AC1509" i="11"/>
  <c r="AD1509" i="11"/>
  <c r="R1510" i="11"/>
  <c r="AB1510" i="11" s="1"/>
  <c r="T435" i="11"/>
  <c r="Q436" i="11" s="1"/>
  <c r="R1647" i="11"/>
  <c r="AB1647" i="11" s="1"/>
  <c r="AC1646" i="11"/>
  <c r="AD1646" i="11"/>
  <c r="S976" i="11"/>
  <c r="H906" i="11"/>
  <c r="I905" i="11"/>
  <c r="AE434" i="11"/>
  <c r="AD569" i="11"/>
  <c r="AC569" i="11"/>
  <c r="R570" i="11"/>
  <c r="AB570" i="11" s="1"/>
  <c r="H1314" i="11"/>
  <c r="I1313" i="11"/>
  <c r="S837" i="11"/>
  <c r="H640" i="11"/>
  <c r="I639" i="11"/>
  <c r="I1446" i="11"/>
  <c r="H1447" i="11"/>
  <c r="AE35" i="11"/>
  <c r="R1782" i="11"/>
  <c r="AB1782" i="11" s="1"/>
  <c r="I1043" i="11"/>
  <c r="H1044" i="11"/>
  <c r="AC1916" i="11"/>
  <c r="AD1916" i="11"/>
  <c r="AC1781" i="11"/>
  <c r="AD1781" i="11"/>
  <c r="AE836" i="11"/>
  <c r="H372" i="11"/>
  <c r="I371" i="11"/>
  <c r="I1178" i="11"/>
  <c r="H1179" i="11"/>
  <c r="R1917" i="11"/>
  <c r="AB1917" i="11" s="1"/>
  <c r="I1985" i="11"/>
  <c r="H1986" i="11"/>
  <c r="T37" i="9"/>
  <c r="W37" i="9" s="1"/>
  <c r="V38" i="9" s="1"/>
  <c r="AD36" i="9"/>
  <c r="AC36" i="9"/>
  <c r="AD434" i="9"/>
  <c r="AC434" i="9"/>
  <c r="AC835" i="9"/>
  <c r="AD835" i="9"/>
  <c r="S1780" i="9"/>
  <c r="AE974" i="9"/>
  <c r="AE1779" i="9"/>
  <c r="AC1914" i="9"/>
  <c r="T975" i="9"/>
  <c r="W975" i="9" s="1"/>
  <c r="V976" i="9" s="1"/>
  <c r="AD1914" i="9"/>
  <c r="AD166" i="9"/>
  <c r="R167" i="9"/>
  <c r="AC166" i="9"/>
  <c r="I236" i="9"/>
  <c r="H237" i="9"/>
  <c r="AA1378" i="9"/>
  <c r="AA568" i="9"/>
  <c r="Q569" i="9"/>
  <c r="R569" i="9" s="1"/>
  <c r="AB569" i="9" s="1"/>
  <c r="Z568" i="9"/>
  <c r="AD568" i="9" s="1"/>
  <c r="AE703" i="9"/>
  <c r="W568" i="9"/>
  <c r="V569" i="9" s="1"/>
  <c r="AE1109" i="9"/>
  <c r="Z1378" i="9"/>
  <c r="T1915" i="9"/>
  <c r="Q1379" i="9"/>
  <c r="R1379" i="9" s="1"/>
  <c r="AB1379" i="9" s="1"/>
  <c r="W1378" i="9"/>
  <c r="V1379" i="9" s="1"/>
  <c r="AE1511" i="9"/>
  <c r="T1512" i="9"/>
  <c r="Y1512" i="9" s="1"/>
  <c r="AE1243" i="9"/>
  <c r="H1044" i="9"/>
  <c r="I1043" i="9"/>
  <c r="Z1244" i="9"/>
  <c r="Y1244" i="9"/>
  <c r="AA1244" i="9"/>
  <c r="Q1245" i="9"/>
  <c r="W1244" i="9"/>
  <c r="V1245" i="9" s="1"/>
  <c r="T1110" i="9"/>
  <c r="Q1111" i="9" s="1"/>
  <c r="W704" i="9"/>
  <c r="V705" i="9" s="1"/>
  <c r="Y704" i="9"/>
  <c r="Q705" i="9"/>
  <c r="Z704" i="9"/>
  <c r="AA704" i="9"/>
  <c r="I1313" i="9"/>
  <c r="H1314" i="9"/>
  <c r="I370" i="9"/>
  <c r="H371" i="9"/>
  <c r="AA1646" i="9"/>
  <c r="W1646" i="9"/>
  <c r="V1647" i="9" s="1"/>
  <c r="Y1646" i="9"/>
  <c r="Z1646" i="9"/>
  <c r="Q1647" i="9"/>
  <c r="AC301" i="9"/>
  <c r="AD301" i="9"/>
  <c r="I1849" i="9"/>
  <c r="H1850" i="9"/>
  <c r="I1446" i="9"/>
  <c r="H1447" i="9"/>
  <c r="R302" i="9"/>
  <c r="AB302" i="9" s="1"/>
  <c r="T435" i="9"/>
  <c r="S836" i="9"/>
  <c r="I1716" i="9"/>
  <c r="H1717" i="9"/>
  <c r="AD166" i="6"/>
  <c r="AC166" i="6"/>
  <c r="AD1647" i="6"/>
  <c r="AC1647" i="6"/>
  <c r="T703" i="6"/>
  <c r="Y703" i="6" s="1"/>
  <c r="AE433" i="6"/>
  <c r="AD975" i="6"/>
  <c r="S167" i="6"/>
  <c r="AC975" i="6"/>
  <c r="S1781" i="6"/>
  <c r="I1313" i="6"/>
  <c r="H1314" i="6"/>
  <c r="H1581" i="6"/>
  <c r="I1580" i="6"/>
  <c r="AE299" i="6"/>
  <c r="Y837" i="6"/>
  <c r="T1242" i="6"/>
  <c r="AA837" i="6"/>
  <c r="AD569" i="6"/>
  <c r="Q838" i="6"/>
  <c r="R838" i="6" s="1"/>
  <c r="AB838" i="6" s="1"/>
  <c r="Z837" i="6"/>
  <c r="S1376" i="6"/>
  <c r="AC1780" i="6"/>
  <c r="AC1916" i="6"/>
  <c r="S1917" i="6"/>
  <c r="T1917" i="6" s="1"/>
  <c r="Q1918" i="6" s="1"/>
  <c r="AD1916" i="6"/>
  <c r="AC1511" i="6"/>
  <c r="AD1511" i="6"/>
  <c r="R1512" i="6"/>
  <c r="AB1512" i="6" s="1"/>
  <c r="Q38" i="6"/>
  <c r="R38" i="6" s="1"/>
  <c r="AB38" i="6" s="1"/>
  <c r="I638" i="6"/>
  <c r="H639" i="6"/>
  <c r="T300" i="6"/>
  <c r="Q301" i="6" s="1"/>
  <c r="I502" i="6"/>
  <c r="H503" i="6"/>
  <c r="W37" i="6"/>
  <c r="V38" i="6" s="1"/>
  <c r="AC569" i="6"/>
  <c r="R570" i="6"/>
  <c r="AB570" i="6" s="1"/>
  <c r="H105" i="6"/>
  <c r="I104" i="6"/>
  <c r="AA37" i="6"/>
  <c r="AE1375" i="6"/>
  <c r="Y37" i="6"/>
  <c r="AD37" i="6" s="1"/>
  <c r="S976" i="6"/>
  <c r="H1179" i="6"/>
  <c r="I1178" i="6"/>
  <c r="T1111" i="6"/>
  <c r="S1648" i="6"/>
  <c r="Y434" i="6"/>
  <c r="Z434" i="6"/>
  <c r="Q435" i="6"/>
  <c r="W434" i="6"/>
  <c r="V435" i="6" s="1"/>
  <c r="AA434" i="6"/>
  <c r="T1511" i="3"/>
  <c r="AE1110" i="3"/>
  <c r="S1245" i="3"/>
  <c r="AD1244" i="3"/>
  <c r="W300" i="3"/>
  <c r="V301" i="3" s="1"/>
  <c r="AA300" i="3"/>
  <c r="Y300" i="3"/>
  <c r="Z300" i="3"/>
  <c r="Q301" i="3"/>
  <c r="R301" i="3" s="1"/>
  <c r="S301" i="3" s="1"/>
  <c r="AC1244" i="3"/>
  <c r="AC165" i="3"/>
  <c r="AD165" i="3"/>
  <c r="R1647" i="3"/>
  <c r="AB1647" i="3" s="1"/>
  <c r="AC1646" i="3"/>
  <c r="AD1646" i="3"/>
  <c r="AA434" i="3"/>
  <c r="Y434" i="3"/>
  <c r="AD434" i="3" s="1"/>
  <c r="Q435" i="3"/>
  <c r="R435" i="3" s="1"/>
  <c r="AB435" i="3" s="1"/>
  <c r="T569" i="3"/>
  <c r="W569" i="3" s="1"/>
  <c r="V570" i="3" s="1"/>
  <c r="W434" i="3"/>
  <c r="V435" i="3" s="1"/>
  <c r="AB166" i="3"/>
  <c r="T166" i="3"/>
  <c r="H1717" i="3"/>
  <c r="I1716" i="3"/>
  <c r="T1376" i="3"/>
  <c r="R836" i="3"/>
  <c r="AB836" i="3" s="1"/>
  <c r="Q1781" i="3"/>
  <c r="R1781" i="3" s="1"/>
  <c r="AB1781" i="3" s="1"/>
  <c r="Y1780" i="3"/>
  <c r="AD1780" i="3" s="1"/>
  <c r="AC835" i="3"/>
  <c r="AD835" i="3"/>
  <c r="W1780" i="3"/>
  <c r="V1781" i="3" s="1"/>
  <c r="AA1780" i="3"/>
  <c r="T975" i="3"/>
  <c r="Q976" i="3" s="1"/>
  <c r="R976" i="3" s="1"/>
  <c r="AB976" i="3" s="1"/>
  <c r="T1111" i="3"/>
  <c r="AB1915" i="3"/>
  <c r="T1915" i="3"/>
  <c r="AE1914" i="3"/>
  <c r="AE703" i="3"/>
  <c r="AC36" i="3"/>
  <c r="AD36" i="3"/>
  <c r="H236" i="3"/>
  <c r="I235" i="3"/>
  <c r="I1447" i="3"/>
  <c r="H1448" i="3"/>
  <c r="S37" i="3"/>
  <c r="I502" i="3"/>
  <c r="H503" i="3"/>
  <c r="W704" i="3"/>
  <c r="V705" i="3" s="1"/>
  <c r="Y704" i="3"/>
  <c r="Z704" i="3"/>
  <c r="Q705" i="3"/>
  <c r="AA704" i="3"/>
  <c r="H1315" i="3"/>
  <c r="I1314" i="3"/>
  <c r="I370" i="3"/>
  <c r="H371" i="3"/>
  <c r="T301" i="13"/>
  <c r="W301" i="13" s="1"/>
  <c r="V302" i="13" s="1"/>
  <c r="W433" i="13"/>
  <c r="V434" i="13" s="1"/>
  <c r="Z433" i="13"/>
  <c r="AD433" i="13" s="1"/>
  <c r="Q434" i="13"/>
  <c r="R434" i="13" s="1"/>
  <c r="AB434" i="13" s="1"/>
  <c r="AA433" i="13"/>
  <c r="Q168" i="13"/>
  <c r="R168" i="13" s="1"/>
  <c r="AB168" i="13" s="1"/>
  <c r="Y167" i="13"/>
  <c r="AA167" i="13"/>
  <c r="Z167" i="13"/>
  <c r="AE35" i="13"/>
  <c r="AB36" i="13"/>
  <c r="S36" i="13"/>
  <c r="I104" i="13"/>
  <c r="O104" i="13" s="1"/>
  <c r="H105" i="13"/>
  <c r="H370" i="13"/>
  <c r="I369" i="13"/>
  <c r="O369" i="13" s="1"/>
  <c r="H236" i="13"/>
  <c r="I235" i="13"/>
  <c r="O235" i="13" s="1"/>
  <c r="H503" i="13"/>
  <c r="I502" i="13"/>
  <c r="O502" i="13" s="1"/>
  <c r="I1985" i="9"/>
  <c r="H1986" i="9"/>
  <c r="H106" i="3"/>
  <c r="I105" i="3"/>
  <c r="I1044" i="3"/>
  <c r="H1045" i="3"/>
  <c r="I775" i="11"/>
  <c r="H776" i="11"/>
  <c r="I1850" i="11"/>
  <c r="H1851" i="11"/>
  <c r="H1851" i="3"/>
  <c r="I1850" i="3"/>
  <c r="I1180" i="9"/>
  <c r="H1181" i="9"/>
  <c r="H236" i="11"/>
  <c r="I235" i="11"/>
  <c r="I774" i="6"/>
  <c r="H775" i="6"/>
  <c r="I1717" i="6"/>
  <c r="H1718" i="6"/>
  <c r="H910" i="9"/>
  <c r="I909" i="9"/>
  <c r="I502" i="11"/>
  <c r="H503" i="11"/>
  <c r="I1046" i="6"/>
  <c r="H1047" i="6"/>
  <c r="I908" i="3"/>
  <c r="H909" i="3"/>
  <c r="I371" i="6"/>
  <c r="H372" i="6"/>
  <c r="I1582" i="11"/>
  <c r="H1583" i="11"/>
  <c r="I1581" i="9"/>
  <c r="H1582" i="9"/>
  <c r="I504" i="9"/>
  <c r="H505" i="9"/>
  <c r="I1849" i="6"/>
  <c r="H1850" i="6"/>
  <c r="I1448" i="6"/>
  <c r="H1449" i="6"/>
  <c r="I1716" i="11"/>
  <c r="H1717" i="11"/>
  <c r="I638" i="9"/>
  <c r="H639" i="9"/>
  <c r="I639" i="3"/>
  <c r="H640" i="3"/>
  <c r="H236" i="6"/>
  <c r="I235" i="6"/>
  <c r="I1984" i="3"/>
  <c r="H1985" i="3"/>
  <c r="I906" i="6"/>
  <c r="H907" i="6"/>
  <c r="H1179" i="3"/>
  <c r="I1178" i="3"/>
  <c r="H105" i="11"/>
  <c r="I104" i="11"/>
  <c r="I1581" i="3"/>
  <c r="H1582" i="3"/>
  <c r="I105" i="9"/>
  <c r="H106" i="9"/>
  <c r="I773" i="3"/>
  <c r="H774" i="3"/>
  <c r="I772" i="9"/>
  <c r="H773" i="9"/>
  <c r="I1985" i="6"/>
  <c r="H1986" i="6"/>
  <c r="O1984" i="11" l="1"/>
  <c r="O1313" i="11"/>
  <c r="O1178" i="11"/>
  <c r="O1849" i="11"/>
  <c r="O1715" i="11"/>
  <c r="O1043" i="11"/>
  <c r="O905" i="11"/>
  <c r="O1446" i="11"/>
  <c r="O502" i="11"/>
  <c r="O637" i="11"/>
  <c r="O104" i="11"/>
  <c r="O1580" i="11"/>
  <c r="O369" i="11"/>
  <c r="O235" i="11"/>
  <c r="O772" i="11"/>
  <c r="O1581" i="9"/>
  <c r="O1314" i="9"/>
  <c r="O1850" i="9"/>
  <c r="O906" i="9"/>
  <c r="O773" i="9"/>
  <c r="O1716" i="9"/>
  <c r="O638" i="9"/>
  <c r="O1985" i="9"/>
  <c r="O105" i="9"/>
  <c r="O503" i="9"/>
  <c r="O370" i="9"/>
  <c r="O236" i="9"/>
  <c r="O1044" i="9"/>
  <c r="O1447" i="9"/>
  <c r="O1179" i="9"/>
  <c r="O1849" i="6"/>
  <c r="O1984" i="6"/>
  <c r="O1313" i="6"/>
  <c r="O637" i="6"/>
  <c r="O1715" i="6"/>
  <c r="O1580" i="6"/>
  <c r="O1043" i="6"/>
  <c r="O1178" i="6"/>
  <c r="O502" i="6"/>
  <c r="O369" i="6"/>
  <c r="O235" i="6"/>
  <c r="O104" i="6"/>
  <c r="O772" i="6"/>
  <c r="O1446" i="6"/>
  <c r="O905" i="6"/>
  <c r="O1985" i="3"/>
  <c r="O1850" i="3"/>
  <c r="O1716" i="3"/>
  <c r="O1581" i="3"/>
  <c r="O1447" i="3"/>
  <c r="O1314" i="3"/>
  <c r="O1044" i="3"/>
  <c r="O906" i="3"/>
  <c r="O773" i="3"/>
  <c r="O503" i="3"/>
  <c r="O1179" i="3"/>
  <c r="O370" i="3"/>
  <c r="O638" i="3"/>
  <c r="O236" i="3"/>
  <c r="O105" i="3"/>
  <c r="AA1245" i="11"/>
  <c r="Q1246" i="11"/>
  <c r="R1246" i="11" s="1"/>
  <c r="S1246" i="11" s="1"/>
  <c r="W1245" i="11"/>
  <c r="V1246" i="11" s="1"/>
  <c r="Y1245" i="11"/>
  <c r="AD1245" i="11" s="1"/>
  <c r="Y1110" i="11"/>
  <c r="Q1111" i="11"/>
  <c r="R1111" i="11" s="1"/>
  <c r="AB1111" i="11" s="1"/>
  <c r="Z1110" i="11"/>
  <c r="W1110" i="11"/>
  <c r="V1111" i="11" s="1"/>
  <c r="W167" i="11"/>
  <c r="V168" i="11" s="1"/>
  <c r="Q168" i="11"/>
  <c r="R168" i="11" s="1"/>
  <c r="AB168" i="11" s="1"/>
  <c r="Z167" i="11"/>
  <c r="AD167" i="11" s="1"/>
  <c r="AA167" i="11"/>
  <c r="AE975" i="11"/>
  <c r="T36" i="11"/>
  <c r="S1647" i="11"/>
  <c r="AD300" i="11"/>
  <c r="S570" i="11"/>
  <c r="AC300" i="11"/>
  <c r="Y704" i="11"/>
  <c r="AD704" i="11" s="1"/>
  <c r="W704" i="11"/>
  <c r="V705" i="11" s="1"/>
  <c r="AA704" i="11"/>
  <c r="Q705" i="11"/>
  <c r="R705" i="11" s="1"/>
  <c r="AB705" i="11" s="1"/>
  <c r="T1376" i="11"/>
  <c r="Q1377" i="11" s="1"/>
  <c r="R1377" i="11" s="1"/>
  <c r="AB1377" i="11" s="1"/>
  <c r="S1510" i="11"/>
  <c r="Z435" i="11"/>
  <c r="AA435" i="11"/>
  <c r="W435" i="11"/>
  <c r="V436" i="11" s="1"/>
  <c r="Y435" i="11"/>
  <c r="AE1509" i="11"/>
  <c r="T976" i="11"/>
  <c r="Q977" i="11" s="1"/>
  <c r="AE1646" i="11"/>
  <c r="H907" i="11"/>
  <c r="I906" i="11"/>
  <c r="T837" i="11"/>
  <c r="AA837" i="11" s="1"/>
  <c r="S301" i="11"/>
  <c r="I1447" i="11"/>
  <c r="H1448" i="11"/>
  <c r="H641" i="11"/>
  <c r="I640" i="11"/>
  <c r="S1782" i="11"/>
  <c r="I1314" i="11"/>
  <c r="H1315" i="11"/>
  <c r="AE569" i="11"/>
  <c r="AE1781" i="11"/>
  <c r="I1179" i="11"/>
  <c r="H1180" i="11"/>
  <c r="AE1916" i="11"/>
  <c r="H1987" i="11"/>
  <c r="I1986" i="11"/>
  <c r="I1044" i="11"/>
  <c r="H1045" i="11"/>
  <c r="R436" i="11"/>
  <c r="AB436" i="11" s="1"/>
  <c r="S1917" i="11"/>
  <c r="H373" i="11"/>
  <c r="I372" i="11"/>
  <c r="Y37" i="9"/>
  <c r="Z37" i="9"/>
  <c r="AA37" i="9"/>
  <c r="Q38" i="9"/>
  <c r="R38" i="9" s="1"/>
  <c r="AB38" i="9" s="1"/>
  <c r="AE36" i="9"/>
  <c r="AE434" i="9"/>
  <c r="AE835" i="9"/>
  <c r="Y975" i="9"/>
  <c r="Q976" i="9"/>
  <c r="R976" i="9" s="1"/>
  <c r="AB976" i="9" s="1"/>
  <c r="AE1914" i="9"/>
  <c r="T1780" i="9"/>
  <c r="Z975" i="9"/>
  <c r="AE166" i="9"/>
  <c r="AA975" i="9"/>
  <c r="I237" i="9"/>
  <c r="H238" i="9"/>
  <c r="S167" i="9"/>
  <c r="AB167" i="9"/>
  <c r="AC1378" i="9"/>
  <c r="Z1512" i="9"/>
  <c r="AD1512" i="9" s="1"/>
  <c r="AC568" i="9"/>
  <c r="AD1378" i="9"/>
  <c r="Q1916" i="9"/>
  <c r="Y1915" i="9"/>
  <c r="W1915" i="9"/>
  <c r="V1916" i="9" s="1"/>
  <c r="AA1915" i="9"/>
  <c r="Z1915" i="9"/>
  <c r="W1110" i="9"/>
  <c r="V1111" i="9" s="1"/>
  <c r="S1379" i="9"/>
  <c r="W1512" i="9"/>
  <c r="V1513" i="9" s="1"/>
  <c r="AA1512" i="9"/>
  <c r="AA1110" i="9"/>
  <c r="Z1110" i="9"/>
  <c r="Q1513" i="9"/>
  <c r="R1513" i="9" s="1"/>
  <c r="AB1513" i="9" s="1"/>
  <c r="Y1110" i="9"/>
  <c r="S569" i="9"/>
  <c r="H1045" i="9"/>
  <c r="I1044" i="9"/>
  <c r="R1245" i="9"/>
  <c r="AB1245" i="9" s="1"/>
  <c r="AC1244" i="9"/>
  <c r="AD1244" i="9"/>
  <c r="S302" i="9"/>
  <c r="R705" i="9"/>
  <c r="AB705" i="9" s="1"/>
  <c r="AC704" i="9"/>
  <c r="AD704" i="9"/>
  <c r="H372" i="9"/>
  <c r="I371" i="9"/>
  <c r="I1314" i="9"/>
  <c r="H1315" i="9"/>
  <c r="I1850" i="9"/>
  <c r="H1851" i="9"/>
  <c r="I1447" i="9"/>
  <c r="H1448" i="9"/>
  <c r="R1647" i="9"/>
  <c r="AB1647" i="9" s="1"/>
  <c r="AC1646" i="9"/>
  <c r="AD1646" i="9"/>
  <c r="Y435" i="9"/>
  <c r="Z435" i="9"/>
  <c r="Q436" i="9"/>
  <c r="AA435" i="9"/>
  <c r="W435" i="9"/>
  <c r="V436" i="9" s="1"/>
  <c r="R1111" i="9"/>
  <c r="AB1111" i="9" s="1"/>
  <c r="T836" i="9"/>
  <c r="AE301" i="9"/>
  <c r="I1717" i="9"/>
  <c r="H1718" i="9"/>
  <c r="AE166" i="6"/>
  <c r="AE1647" i="6"/>
  <c r="AA703" i="6"/>
  <c r="Q704" i="6"/>
  <c r="R704" i="6" s="1"/>
  <c r="AB704" i="6" s="1"/>
  <c r="W703" i="6"/>
  <c r="V704" i="6" s="1"/>
  <c r="Z703" i="6"/>
  <c r="T167" i="6"/>
  <c r="AE975" i="6"/>
  <c r="T1781" i="6"/>
  <c r="AA1781" i="6" s="1"/>
  <c r="I1314" i="6"/>
  <c r="H1315" i="6"/>
  <c r="H1582" i="6"/>
  <c r="I1581" i="6"/>
  <c r="AA1917" i="6"/>
  <c r="W1917" i="6"/>
  <c r="V1918" i="6" s="1"/>
  <c r="AE1780" i="6"/>
  <c r="Y1917" i="6"/>
  <c r="AD837" i="6"/>
  <c r="S1512" i="6"/>
  <c r="AE1916" i="6"/>
  <c r="Z300" i="6"/>
  <c r="AC837" i="6"/>
  <c r="AA1242" i="6"/>
  <c r="Z1242" i="6"/>
  <c r="Q1243" i="6"/>
  <c r="R1243" i="6" s="1"/>
  <c r="AB1243" i="6" s="1"/>
  <c r="W1242" i="6"/>
  <c r="V1243" i="6" s="1"/>
  <c r="Y1242" i="6"/>
  <c r="T1376" i="6"/>
  <c r="W1376" i="6" s="1"/>
  <c r="V1377" i="6" s="1"/>
  <c r="AA300" i="6"/>
  <c r="Z1917" i="6"/>
  <c r="Y300" i="6"/>
  <c r="W300" i="6"/>
  <c r="V301" i="6" s="1"/>
  <c r="T976" i="6"/>
  <c r="Q977" i="6" s="1"/>
  <c r="R977" i="6" s="1"/>
  <c r="AB977" i="6" s="1"/>
  <c r="S570" i="6"/>
  <c r="AE1511" i="6"/>
  <c r="H640" i="6"/>
  <c r="I639" i="6"/>
  <c r="H504" i="6"/>
  <c r="I503" i="6"/>
  <c r="S838" i="6"/>
  <c r="I105" i="6"/>
  <c r="H106" i="6"/>
  <c r="AC37" i="6"/>
  <c r="AE569" i="6"/>
  <c r="S38" i="6"/>
  <c r="T1648" i="6"/>
  <c r="Q1649" i="6" s="1"/>
  <c r="R301" i="6"/>
  <c r="AB301" i="6" s="1"/>
  <c r="AC434" i="6"/>
  <c r="AD434" i="6"/>
  <c r="R1918" i="6"/>
  <c r="AB1918" i="6" s="1"/>
  <c r="H1180" i="6"/>
  <c r="I1179" i="6"/>
  <c r="R435" i="6"/>
  <c r="AB435" i="6" s="1"/>
  <c r="Y1111" i="6"/>
  <c r="W1111" i="6"/>
  <c r="V1112" i="6" s="1"/>
  <c r="Z1111" i="6"/>
  <c r="AA1111" i="6"/>
  <c r="Q1112" i="6"/>
  <c r="AA1511" i="3"/>
  <c r="Y1511" i="3"/>
  <c r="Z1511" i="3"/>
  <c r="W1511" i="3"/>
  <c r="V1512" i="3" s="1"/>
  <c r="Q1512" i="3"/>
  <c r="R1512" i="3" s="1"/>
  <c r="AB1512" i="3" s="1"/>
  <c r="AE1244" i="3"/>
  <c r="T1245" i="3"/>
  <c r="Y1245" i="3" s="1"/>
  <c r="AD300" i="3"/>
  <c r="AC300" i="3"/>
  <c r="AB301" i="3"/>
  <c r="T301" i="3"/>
  <c r="AA301" i="3" s="1"/>
  <c r="AE165" i="3"/>
  <c r="S1647" i="3"/>
  <c r="AC434" i="3"/>
  <c r="AE434" i="3" s="1"/>
  <c r="AA569" i="3"/>
  <c r="S435" i="3"/>
  <c r="AE1646" i="3"/>
  <c r="Z569" i="3"/>
  <c r="Y569" i="3"/>
  <c r="Q570" i="3"/>
  <c r="R570" i="3" s="1"/>
  <c r="AB570" i="3" s="1"/>
  <c r="AA166" i="3"/>
  <c r="Y166" i="3"/>
  <c r="Z166" i="3"/>
  <c r="Q167" i="3"/>
  <c r="R167" i="3" s="1"/>
  <c r="AB167" i="3" s="1"/>
  <c r="W166" i="3"/>
  <c r="V167" i="3" s="1"/>
  <c r="Y1376" i="3"/>
  <c r="AC1780" i="3"/>
  <c r="H1718" i="3"/>
  <c r="I1717" i="3"/>
  <c r="S836" i="3"/>
  <c r="Z1376" i="3"/>
  <c r="Q1377" i="3"/>
  <c r="AA1376" i="3"/>
  <c r="W1376" i="3"/>
  <c r="V1377" i="3" s="1"/>
  <c r="AE835" i="3"/>
  <c r="Z1111" i="3"/>
  <c r="Z975" i="3"/>
  <c r="Y1111" i="3"/>
  <c r="AA975" i="3"/>
  <c r="Y975" i="3"/>
  <c r="W975" i="3"/>
  <c r="V976" i="3" s="1"/>
  <c r="AE36" i="3"/>
  <c r="S1781" i="3"/>
  <c r="Q1916" i="3"/>
  <c r="W1915" i="3"/>
  <c r="V1916" i="3" s="1"/>
  <c r="AA1915" i="3"/>
  <c r="Z1915" i="3"/>
  <c r="Y1915" i="3"/>
  <c r="S976" i="3"/>
  <c r="W1111" i="3"/>
  <c r="V1112" i="3" s="1"/>
  <c r="AA1111" i="3"/>
  <c r="Q1112" i="3"/>
  <c r="R1112" i="3" s="1"/>
  <c r="AB1112" i="3" s="1"/>
  <c r="H237" i="3"/>
  <c r="I236" i="3"/>
  <c r="R705" i="3"/>
  <c r="AB705" i="3" s="1"/>
  <c r="T37" i="3"/>
  <c r="I503" i="3"/>
  <c r="H504" i="3"/>
  <c r="I1315" i="3"/>
  <c r="H1316" i="3"/>
  <c r="AC704" i="3"/>
  <c r="AD704" i="3"/>
  <c r="I1448" i="3"/>
  <c r="H1449" i="3"/>
  <c r="H372" i="3"/>
  <c r="I371" i="3"/>
  <c r="Q302" i="13"/>
  <c r="R302" i="13" s="1"/>
  <c r="AB302" i="13" s="1"/>
  <c r="Z301" i="13"/>
  <c r="AA301" i="13"/>
  <c r="Y301" i="13"/>
  <c r="AC433" i="13"/>
  <c r="S434" i="13"/>
  <c r="AC167" i="13"/>
  <c r="AD167" i="13"/>
  <c r="S168" i="13"/>
  <c r="T36" i="13"/>
  <c r="H371" i="13"/>
  <c r="I370" i="13"/>
  <c r="O370" i="13" s="1"/>
  <c r="H106" i="13"/>
  <c r="I105" i="13"/>
  <c r="O105" i="13" s="1"/>
  <c r="H237" i="13"/>
  <c r="I236" i="13"/>
  <c r="O236" i="13" s="1"/>
  <c r="I503" i="13"/>
  <c r="O503" i="13" s="1"/>
  <c r="H504" i="13"/>
  <c r="I773" i="9"/>
  <c r="H774" i="9"/>
  <c r="I1717" i="11"/>
  <c r="H1718" i="11"/>
  <c r="I505" i="9"/>
  <c r="H506" i="9"/>
  <c r="I1582" i="9"/>
  <c r="H1583" i="9"/>
  <c r="I909" i="3"/>
  <c r="H910" i="3"/>
  <c r="I1047" i="6"/>
  <c r="H1048" i="6"/>
  <c r="I1181" i="9"/>
  <c r="H1182" i="9"/>
  <c r="I776" i="11"/>
  <c r="H777" i="11"/>
  <c r="H1450" i="6"/>
  <c r="I1449" i="6"/>
  <c r="H237" i="11"/>
  <c r="I236" i="11"/>
  <c r="I1986" i="9"/>
  <c r="H1987" i="9"/>
  <c r="I105" i="11"/>
  <c r="H106" i="11"/>
  <c r="I1045" i="3"/>
  <c r="H1046" i="3"/>
  <c r="I1179" i="3"/>
  <c r="H1180" i="3"/>
  <c r="I907" i="6"/>
  <c r="H908" i="6"/>
  <c r="I236" i="6"/>
  <c r="H237" i="6"/>
  <c r="I639" i="9"/>
  <c r="H640" i="9"/>
  <c r="I372" i="6"/>
  <c r="H373" i="6"/>
  <c r="I910" i="9"/>
  <c r="H911" i="9"/>
  <c r="I775" i="6"/>
  <c r="H776" i="6"/>
  <c r="I1986" i="6"/>
  <c r="H1987" i="6"/>
  <c r="H1583" i="3"/>
  <c r="I1582" i="3"/>
  <c r="H1719" i="6"/>
  <c r="I1718" i="6"/>
  <c r="H107" i="9"/>
  <c r="I106" i="9"/>
  <c r="I1985" i="3"/>
  <c r="H1986" i="3"/>
  <c r="I640" i="3"/>
  <c r="H641" i="3"/>
  <c r="H1851" i="6"/>
  <c r="I1850" i="6"/>
  <c r="I1851" i="3"/>
  <c r="H1852" i="3"/>
  <c r="H107" i="3"/>
  <c r="I106" i="3"/>
  <c r="I503" i="11"/>
  <c r="H504" i="11"/>
  <c r="I1851" i="11"/>
  <c r="H1852" i="11"/>
  <c r="I774" i="3"/>
  <c r="H775" i="3"/>
  <c r="I1583" i="11"/>
  <c r="H1584" i="11"/>
  <c r="O1985" i="11" l="1"/>
  <c r="O1716" i="11"/>
  <c r="O1044" i="11"/>
  <c r="O906" i="11"/>
  <c r="O773" i="11"/>
  <c r="O638" i="11"/>
  <c r="O503" i="11"/>
  <c r="O370" i="11"/>
  <c r="O1581" i="11"/>
  <c r="O1179" i="11"/>
  <c r="O1850" i="11"/>
  <c r="O236" i="11"/>
  <c r="O105" i="11"/>
  <c r="O1447" i="11"/>
  <c r="O1314" i="11"/>
  <c r="O1986" i="9"/>
  <c r="O1851" i="9"/>
  <c r="O1717" i="9"/>
  <c r="O1582" i="9"/>
  <c r="O1448" i="9"/>
  <c r="O1315" i="9"/>
  <c r="O1180" i="9"/>
  <c r="O774" i="9"/>
  <c r="O907" i="9"/>
  <c r="O504" i="9"/>
  <c r="O371" i="9"/>
  <c r="O1045" i="9"/>
  <c r="O639" i="9"/>
  <c r="O237" i="9"/>
  <c r="O106" i="9"/>
  <c r="O1850" i="6"/>
  <c r="O1985" i="6"/>
  <c r="O1447" i="6"/>
  <c r="O1716" i="6"/>
  <c r="O1044" i="6"/>
  <c r="O906" i="6"/>
  <c r="O773" i="6"/>
  <c r="O1581" i="6"/>
  <c r="O1314" i="6"/>
  <c r="O503" i="6"/>
  <c r="O105" i="6"/>
  <c r="O638" i="6"/>
  <c r="O1179" i="6"/>
  <c r="O236" i="6"/>
  <c r="O370" i="6"/>
  <c r="O1986" i="3"/>
  <c r="O1851" i="3"/>
  <c r="O1717" i="3"/>
  <c r="O1582" i="3"/>
  <c r="O1180" i="3"/>
  <c r="O1315" i="3"/>
  <c r="O1448" i="3"/>
  <c r="O504" i="3"/>
  <c r="O1045" i="3"/>
  <c r="O774" i="3"/>
  <c r="O371" i="3"/>
  <c r="O639" i="3"/>
  <c r="O907" i="3"/>
  <c r="O237" i="3"/>
  <c r="O106" i="3"/>
  <c r="AC1245" i="11"/>
  <c r="AE1245" i="11" s="1"/>
  <c r="AC1110" i="11"/>
  <c r="AD1110" i="11"/>
  <c r="AB1246" i="11"/>
  <c r="T1246" i="11"/>
  <c r="S168" i="11"/>
  <c r="AC167" i="11"/>
  <c r="AA36" i="11"/>
  <c r="AE300" i="11"/>
  <c r="Y36" i="11"/>
  <c r="W36" i="11"/>
  <c r="V37" i="11" s="1"/>
  <c r="Z36" i="11"/>
  <c r="Q37" i="11"/>
  <c r="R37" i="11" s="1"/>
  <c r="AB37" i="11" s="1"/>
  <c r="T1647" i="11"/>
  <c r="T570" i="11"/>
  <c r="Q571" i="11" s="1"/>
  <c r="AC704" i="11"/>
  <c r="AA1376" i="11"/>
  <c r="W1376" i="11"/>
  <c r="V1377" i="11" s="1"/>
  <c r="T1510" i="11"/>
  <c r="S1111" i="11"/>
  <c r="AC435" i="11"/>
  <c r="Z1376" i="11"/>
  <c r="Y1376" i="11"/>
  <c r="Z837" i="11"/>
  <c r="Q838" i="11"/>
  <c r="R838" i="11" s="1"/>
  <c r="AB838" i="11" s="1"/>
  <c r="AD435" i="11"/>
  <c r="Y837" i="11"/>
  <c r="W837" i="11"/>
  <c r="V838" i="11" s="1"/>
  <c r="W976" i="11"/>
  <c r="V977" i="11" s="1"/>
  <c r="S436" i="11"/>
  <c r="Z976" i="11"/>
  <c r="AA976" i="11"/>
  <c r="T1917" i="11"/>
  <c r="Y1917" i="11" s="1"/>
  <c r="Y976" i="11"/>
  <c r="T301" i="11"/>
  <c r="I907" i="11"/>
  <c r="H908" i="11"/>
  <c r="S1377" i="11"/>
  <c r="T1782" i="11"/>
  <c r="Z1782" i="11" s="1"/>
  <c r="R977" i="11"/>
  <c r="AB977" i="11" s="1"/>
  <c r="I641" i="11"/>
  <c r="H642" i="11"/>
  <c r="I1315" i="11"/>
  <c r="H1316" i="11"/>
  <c r="I1448" i="11"/>
  <c r="H1449" i="11"/>
  <c r="I1180" i="11"/>
  <c r="H1181" i="11"/>
  <c r="I1045" i="11"/>
  <c r="H1046" i="11"/>
  <c r="S705" i="11"/>
  <c r="H374" i="11"/>
  <c r="I373" i="11"/>
  <c r="H1988" i="11"/>
  <c r="I1987" i="11"/>
  <c r="AD37" i="9"/>
  <c r="AC37" i="9"/>
  <c r="S38" i="9"/>
  <c r="AD975" i="9"/>
  <c r="S976" i="9"/>
  <c r="Y1780" i="9"/>
  <c r="AA1780" i="9"/>
  <c r="W1780" i="9"/>
  <c r="V1781" i="9" s="1"/>
  <c r="Q1781" i="9"/>
  <c r="Z1780" i="9"/>
  <c r="AC975" i="9"/>
  <c r="H239" i="9"/>
  <c r="I238" i="9"/>
  <c r="T167" i="9"/>
  <c r="AC1512" i="9"/>
  <c r="AE568" i="9"/>
  <c r="AE1378" i="9"/>
  <c r="T1379" i="9"/>
  <c r="Q1380" i="9" s="1"/>
  <c r="AD1110" i="9"/>
  <c r="AD1915" i="9"/>
  <c r="AC1915" i="9"/>
  <c r="R1916" i="9"/>
  <c r="AC1110" i="9"/>
  <c r="T569" i="9"/>
  <c r="W569" i="9" s="1"/>
  <c r="V570" i="9" s="1"/>
  <c r="S1245" i="9"/>
  <c r="AE1244" i="9"/>
  <c r="I1045" i="9"/>
  <c r="H1046" i="9"/>
  <c r="AE704" i="9"/>
  <c r="T302" i="9"/>
  <c r="Q303" i="9" s="1"/>
  <c r="R303" i="9" s="1"/>
  <c r="AB303" i="9" s="1"/>
  <c r="S705" i="9"/>
  <c r="H1316" i="9"/>
  <c r="I1315" i="9"/>
  <c r="I372" i="9"/>
  <c r="H373" i="9"/>
  <c r="I1718" i="9"/>
  <c r="H1719" i="9"/>
  <c r="AC435" i="9"/>
  <c r="AD435" i="9"/>
  <c r="S1111" i="9"/>
  <c r="H1449" i="9"/>
  <c r="I1448" i="9"/>
  <c r="S1647" i="9"/>
  <c r="AE1646" i="9"/>
  <c r="AA836" i="9"/>
  <c r="W836" i="9"/>
  <c r="V837" i="9" s="1"/>
  <c r="Y836" i="9"/>
  <c r="Z836" i="9"/>
  <c r="Q837" i="9"/>
  <c r="R436" i="9"/>
  <c r="AB436" i="9" s="1"/>
  <c r="I1851" i="9"/>
  <c r="H1852" i="9"/>
  <c r="S1513" i="9"/>
  <c r="AC703" i="6"/>
  <c r="S704" i="6"/>
  <c r="Y167" i="6"/>
  <c r="Q168" i="6"/>
  <c r="R168" i="6" s="1"/>
  <c r="AB168" i="6" s="1"/>
  <c r="AD703" i="6"/>
  <c r="W167" i="6"/>
  <c r="V168" i="6" s="1"/>
  <c r="AA167" i="6"/>
  <c r="Z167" i="6"/>
  <c r="Q1782" i="6"/>
  <c r="R1782" i="6" s="1"/>
  <c r="AB1782" i="6" s="1"/>
  <c r="Y1781" i="6"/>
  <c r="Z1781" i="6"/>
  <c r="W1781" i="6"/>
  <c r="V1782" i="6" s="1"/>
  <c r="T1512" i="6"/>
  <c r="Y1376" i="6"/>
  <c r="I1315" i="6"/>
  <c r="H1316" i="6"/>
  <c r="H1583" i="6"/>
  <c r="I1582" i="6"/>
  <c r="AE837" i="6"/>
  <c r="Q1377" i="6"/>
  <c r="R1377" i="6" s="1"/>
  <c r="AB1377" i="6" s="1"/>
  <c r="AD300" i="6"/>
  <c r="Z1648" i="6"/>
  <c r="Z1376" i="6"/>
  <c r="AD1917" i="6"/>
  <c r="AA1376" i="6"/>
  <c r="AC1917" i="6"/>
  <c r="Y976" i="6"/>
  <c r="S1243" i="6"/>
  <c r="AC300" i="6"/>
  <c r="AD1242" i="6"/>
  <c r="AC1242" i="6"/>
  <c r="AA976" i="6"/>
  <c r="AE37" i="6"/>
  <c r="Z976" i="6"/>
  <c r="W976" i="6"/>
  <c r="V977" i="6" s="1"/>
  <c r="T570" i="6"/>
  <c r="AA1648" i="6"/>
  <c r="Y1648" i="6"/>
  <c r="W1648" i="6"/>
  <c r="V1649" i="6" s="1"/>
  <c r="I504" i="6"/>
  <c r="H505" i="6"/>
  <c r="I640" i="6"/>
  <c r="H641" i="6"/>
  <c r="H107" i="6"/>
  <c r="I106" i="6"/>
  <c r="T838" i="6"/>
  <c r="T38" i="6"/>
  <c r="AE434" i="6"/>
  <c r="S977" i="6"/>
  <c r="R1112" i="6"/>
  <c r="AB1112" i="6" s="1"/>
  <c r="R1649" i="6"/>
  <c r="AB1649" i="6" s="1"/>
  <c r="H1181" i="6"/>
  <c r="I1180" i="6"/>
  <c r="S301" i="6"/>
  <c r="AC1111" i="6"/>
  <c r="AD1111" i="6"/>
  <c r="S1918" i="6"/>
  <c r="S435" i="6"/>
  <c r="AC1511" i="3"/>
  <c r="AD1511" i="3"/>
  <c r="S1512" i="3"/>
  <c r="AE300" i="3"/>
  <c r="AA1245" i="3"/>
  <c r="Z1245" i="3"/>
  <c r="AD1245" i="3" s="1"/>
  <c r="Q1246" i="3"/>
  <c r="R1246" i="3" s="1"/>
  <c r="AB1246" i="3" s="1"/>
  <c r="W1245" i="3"/>
  <c r="V1246" i="3" s="1"/>
  <c r="W301" i="3"/>
  <c r="V302" i="3" s="1"/>
  <c r="Z301" i="3"/>
  <c r="Y301" i="3"/>
  <c r="Q302" i="3"/>
  <c r="R302" i="3" s="1"/>
  <c r="AB302" i="3" s="1"/>
  <c r="T1647" i="3"/>
  <c r="W1647" i="3" s="1"/>
  <c r="V1648" i="3" s="1"/>
  <c r="T435" i="3"/>
  <c r="Y435" i="3" s="1"/>
  <c r="AD569" i="3"/>
  <c r="S570" i="3"/>
  <c r="T570" i="3" s="1"/>
  <c r="Q571" i="3" s="1"/>
  <c r="AC569" i="3"/>
  <c r="AD1376" i="3"/>
  <c r="S167" i="3"/>
  <c r="AC166" i="3"/>
  <c r="AD166" i="3"/>
  <c r="AE1780" i="3"/>
  <c r="I1718" i="3"/>
  <c r="H1719" i="3"/>
  <c r="T836" i="3"/>
  <c r="R1377" i="3"/>
  <c r="S1377" i="3" s="1"/>
  <c r="AD975" i="3"/>
  <c r="AC1376" i="3"/>
  <c r="AD1111" i="3"/>
  <c r="AC975" i="3"/>
  <c r="AC1111" i="3"/>
  <c r="T1781" i="3"/>
  <c r="Z1781" i="3" s="1"/>
  <c r="AD1915" i="3"/>
  <c r="AC1915" i="3"/>
  <c r="S1112" i="3"/>
  <c r="R1916" i="3"/>
  <c r="AB1916" i="3" s="1"/>
  <c r="T976" i="3"/>
  <c r="H238" i="3"/>
  <c r="I237" i="3"/>
  <c r="S705" i="3"/>
  <c r="I504" i="3"/>
  <c r="H505" i="3"/>
  <c r="H1450" i="3"/>
  <c r="I1449" i="3"/>
  <c r="I372" i="3"/>
  <c r="H373" i="3"/>
  <c r="I1316" i="3"/>
  <c r="H1317" i="3"/>
  <c r="AE704" i="3"/>
  <c r="AA37" i="3"/>
  <c r="Z37" i="3"/>
  <c r="Q38" i="3"/>
  <c r="W37" i="3"/>
  <c r="V38" i="3" s="1"/>
  <c r="Y37" i="3"/>
  <c r="AD301" i="13"/>
  <c r="S302" i="13"/>
  <c r="AC301" i="13"/>
  <c r="AE433" i="13"/>
  <c r="T434" i="13"/>
  <c r="Y434" i="13" s="1"/>
  <c r="AE167" i="13"/>
  <c r="T168" i="13"/>
  <c r="W168" i="13" s="1"/>
  <c r="V169" i="13" s="1"/>
  <c r="W36" i="13"/>
  <c r="V37" i="13" s="1"/>
  <c r="Z36" i="13"/>
  <c r="Q37" i="13"/>
  <c r="AA36" i="13"/>
  <c r="Y36" i="13"/>
  <c r="I237" i="13"/>
  <c r="O237" i="13" s="1"/>
  <c r="H238" i="13"/>
  <c r="I106" i="13"/>
  <c r="O106" i="13" s="1"/>
  <c r="H107" i="13"/>
  <c r="I371" i="13"/>
  <c r="O371" i="13" s="1"/>
  <c r="H372" i="13"/>
  <c r="I504" i="13"/>
  <c r="O504" i="13" s="1"/>
  <c r="H505" i="13"/>
  <c r="I911" i="9"/>
  <c r="H912" i="9"/>
  <c r="I237" i="6"/>
  <c r="H238" i="6"/>
  <c r="H107" i="11"/>
  <c r="I106" i="11"/>
  <c r="I1987" i="9"/>
  <c r="H1988" i="9"/>
  <c r="H238" i="11"/>
  <c r="I237" i="11"/>
  <c r="I641" i="3"/>
  <c r="H642" i="3"/>
  <c r="I1048" i="6"/>
  <c r="H1049" i="6"/>
  <c r="I1851" i="6"/>
  <c r="H1852" i="6"/>
  <c r="I775" i="3"/>
  <c r="H776" i="3"/>
  <c r="I1719" i="6"/>
  <c r="H1720" i="6"/>
  <c r="H1584" i="3"/>
  <c r="I1583" i="3"/>
  <c r="I908" i="6"/>
  <c r="H909" i="6"/>
  <c r="I1046" i="3"/>
  <c r="H1047" i="3"/>
  <c r="I777" i="11"/>
  <c r="H778" i="11"/>
  <c r="H1853" i="3"/>
  <c r="I1852" i="3"/>
  <c r="I1987" i="6"/>
  <c r="H1988" i="6"/>
  <c r="I1450" i="6"/>
  <c r="H1451" i="6"/>
  <c r="I1583" i="9"/>
  <c r="H1584" i="9"/>
  <c r="I774" i="9"/>
  <c r="H775" i="9"/>
  <c r="I1986" i="3"/>
  <c r="H1987" i="3"/>
  <c r="I1182" i="9"/>
  <c r="H1183" i="9"/>
  <c r="I1718" i="11"/>
  <c r="H1719" i="11"/>
  <c r="I1852" i="11"/>
  <c r="H1853" i="11"/>
  <c r="I107" i="3"/>
  <c r="H108" i="3"/>
  <c r="I1584" i="11"/>
  <c r="H1585" i="11"/>
  <c r="I506" i="9"/>
  <c r="H507" i="9"/>
  <c r="I776" i="6"/>
  <c r="H777" i="6"/>
  <c r="I640" i="9"/>
  <c r="H641" i="9"/>
  <c r="I504" i="11"/>
  <c r="H505" i="11"/>
  <c r="I107" i="9"/>
  <c r="H108" i="9"/>
  <c r="I373" i="6"/>
  <c r="H374" i="6"/>
  <c r="I1180" i="3"/>
  <c r="H1181" i="3"/>
  <c r="I910" i="3"/>
  <c r="H911" i="3"/>
  <c r="O1851" i="11" l="1"/>
  <c r="O1315" i="11"/>
  <c r="O1180" i="11"/>
  <c r="O1986" i="11"/>
  <c r="O1582" i="11"/>
  <c r="O907" i="11"/>
  <c r="O1045" i="11"/>
  <c r="O371" i="11"/>
  <c r="O106" i="11"/>
  <c r="O1717" i="11"/>
  <c r="O504" i="11"/>
  <c r="O774" i="11"/>
  <c r="O639" i="11"/>
  <c r="O237" i="11"/>
  <c r="O1448" i="11"/>
  <c r="O1987" i="9"/>
  <c r="O1852" i="9"/>
  <c r="O1718" i="9"/>
  <c r="O1583" i="9"/>
  <c r="O1449" i="9"/>
  <c r="O1316" i="9"/>
  <c r="O1181" i="9"/>
  <c r="O1046" i="9"/>
  <c r="O908" i="9"/>
  <c r="O775" i="9"/>
  <c r="O505" i="9"/>
  <c r="O372" i="9"/>
  <c r="O640" i="9"/>
  <c r="O238" i="9"/>
  <c r="O107" i="9"/>
  <c r="O1986" i="6"/>
  <c r="O1851" i="6"/>
  <c r="O1717" i="6"/>
  <c r="O1582" i="6"/>
  <c r="O1448" i="6"/>
  <c r="O1045" i="6"/>
  <c r="O1315" i="6"/>
  <c r="O774" i="6"/>
  <c r="O639" i="6"/>
  <c r="O504" i="6"/>
  <c r="O371" i="6"/>
  <c r="O106" i="6"/>
  <c r="O237" i="6"/>
  <c r="O907" i="6"/>
  <c r="O1180" i="6"/>
  <c r="O1987" i="3"/>
  <c r="O1852" i="3"/>
  <c r="O1718" i="3"/>
  <c r="O1583" i="3"/>
  <c r="O1449" i="3"/>
  <c r="O1316" i="3"/>
  <c r="O1181" i="3"/>
  <c r="O1046" i="3"/>
  <c r="O775" i="3"/>
  <c r="O640" i="3"/>
  <c r="O505" i="3"/>
  <c r="O372" i="3"/>
  <c r="O908" i="3"/>
  <c r="O238" i="3"/>
  <c r="O107" i="3"/>
  <c r="AE1110" i="11"/>
  <c r="W1246" i="11"/>
  <c r="V1247" i="11" s="1"/>
  <c r="Y1246" i="11"/>
  <c r="Z1246" i="11"/>
  <c r="Q1247" i="11"/>
  <c r="R1247" i="11" s="1"/>
  <c r="S1247" i="11" s="1"/>
  <c r="AA1246" i="11"/>
  <c r="AE167" i="11"/>
  <c r="T168" i="11"/>
  <c r="AC36" i="11"/>
  <c r="W570" i="11"/>
  <c r="V571" i="11" s="1"/>
  <c r="Y570" i="11"/>
  <c r="W1647" i="11"/>
  <c r="V1648" i="11" s="1"/>
  <c r="AA570" i="11"/>
  <c r="AE704" i="11"/>
  <c r="AD36" i="11"/>
  <c r="AA1647" i="11"/>
  <c r="Z570" i="11"/>
  <c r="Y1647" i="11"/>
  <c r="Q1648" i="11"/>
  <c r="R1648" i="11" s="1"/>
  <c r="AB1648" i="11" s="1"/>
  <c r="Z1647" i="11"/>
  <c r="AD1376" i="11"/>
  <c r="T1111" i="11"/>
  <c r="Q1511" i="11"/>
  <c r="R1511" i="11" s="1"/>
  <c r="AB1511" i="11" s="1"/>
  <c r="W1510" i="11"/>
  <c r="V1511" i="11" s="1"/>
  <c r="Y1510" i="11"/>
  <c r="Z1510" i="11"/>
  <c r="AA1510" i="11"/>
  <c r="AE435" i="11"/>
  <c r="AC837" i="11"/>
  <c r="AC1376" i="11"/>
  <c r="AD837" i="11"/>
  <c r="AA1782" i="11"/>
  <c r="AC976" i="11"/>
  <c r="W1917" i="11"/>
  <c r="V1918" i="11" s="1"/>
  <c r="S977" i="11"/>
  <c r="AA1917" i="11"/>
  <c r="AD976" i="11"/>
  <c r="Z1917" i="11"/>
  <c r="AD1917" i="11" s="1"/>
  <c r="Q1918" i="11"/>
  <c r="R1918" i="11" s="1"/>
  <c r="AB1918" i="11" s="1"/>
  <c r="T436" i="11"/>
  <c r="Q1783" i="11"/>
  <c r="R1783" i="11" s="1"/>
  <c r="AB1783" i="11" s="1"/>
  <c r="Y1782" i="11"/>
  <c r="AD1782" i="11" s="1"/>
  <c r="T1377" i="11"/>
  <c r="I908" i="11"/>
  <c r="H909" i="11"/>
  <c r="W1782" i="11"/>
  <c r="V1783" i="11" s="1"/>
  <c r="AA301" i="11"/>
  <c r="Y301" i="11"/>
  <c r="W301" i="11"/>
  <c r="V302" i="11" s="1"/>
  <c r="Z301" i="11"/>
  <c r="Q302" i="11"/>
  <c r="H643" i="11"/>
  <c r="I642" i="11"/>
  <c r="R571" i="11"/>
  <c r="AB571" i="11" s="1"/>
  <c r="S838" i="11"/>
  <c r="I1449" i="11"/>
  <c r="H1450" i="11"/>
  <c r="I1316" i="11"/>
  <c r="H1317" i="11"/>
  <c r="H1047" i="11"/>
  <c r="I1046" i="11"/>
  <c r="H1989" i="11"/>
  <c r="I1988" i="11"/>
  <c r="I1181" i="11"/>
  <c r="H1182" i="11"/>
  <c r="T705" i="11"/>
  <c r="S37" i="11"/>
  <c r="H375" i="11"/>
  <c r="I374" i="11"/>
  <c r="AE37" i="9"/>
  <c r="T38" i="9"/>
  <c r="T976" i="9"/>
  <c r="W976" i="9" s="1"/>
  <c r="V977" i="9" s="1"/>
  <c r="AE975" i="9"/>
  <c r="R1781" i="9"/>
  <c r="AB1781" i="9" s="1"/>
  <c r="AC1780" i="9"/>
  <c r="AD1780" i="9"/>
  <c r="Z167" i="9"/>
  <c r="AA167" i="9"/>
  <c r="W167" i="9"/>
  <c r="V168" i="9" s="1"/>
  <c r="Q168" i="9"/>
  <c r="Y167" i="9"/>
  <c r="H240" i="9"/>
  <c r="I239" i="9"/>
  <c r="AE1512" i="9"/>
  <c r="Z1379" i="9"/>
  <c r="W1379" i="9"/>
  <c r="V1380" i="9" s="1"/>
  <c r="AE1915" i="9"/>
  <c r="AA1379" i="9"/>
  <c r="Y1379" i="9"/>
  <c r="AE1110" i="9"/>
  <c r="AB1916" i="9"/>
  <c r="Z569" i="9"/>
  <c r="S1916" i="9"/>
  <c r="Y569" i="9"/>
  <c r="Q570" i="9"/>
  <c r="AA569" i="9"/>
  <c r="Y302" i="9"/>
  <c r="T1245" i="9"/>
  <c r="Z1245" i="9" s="1"/>
  <c r="R1380" i="9"/>
  <c r="AB1380" i="9" s="1"/>
  <c r="W302" i="9"/>
  <c r="V303" i="9" s="1"/>
  <c r="I1046" i="9"/>
  <c r="H1047" i="9"/>
  <c r="Z302" i="9"/>
  <c r="AA302" i="9"/>
  <c r="T705" i="9"/>
  <c r="H1317" i="9"/>
  <c r="I1316" i="9"/>
  <c r="T1513" i="9"/>
  <c r="Z1513" i="9" s="1"/>
  <c r="I373" i="9"/>
  <c r="H374" i="9"/>
  <c r="T1111" i="9"/>
  <c r="H1853" i="9"/>
  <c r="I1852" i="9"/>
  <c r="R837" i="9"/>
  <c r="AB837" i="9" s="1"/>
  <c r="S303" i="9"/>
  <c r="T1647" i="9"/>
  <c r="AC836" i="9"/>
  <c r="AD836" i="9"/>
  <c r="S436" i="9"/>
  <c r="I1719" i="9"/>
  <c r="H1720" i="9"/>
  <c r="AE435" i="9"/>
  <c r="H1450" i="9"/>
  <c r="I1449" i="9"/>
  <c r="AE703" i="6"/>
  <c r="T704" i="6"/>
  <c r="AA704" i="6" s="1"/>
  <c r="AC167" i="6"/>
  <c r="AD167" i="6"/>
  <c r="S168" i="6"/>
  <c r="AC1781" i="6"/>
  <c r="AD1781" i="6"/>
  <c r="S1782" i="6"/>
  <c r="W1512" i="6"/>
  <c r="V1513" i="6" s="1"/>
  <c r="AA1512" i="6"/>
  <c r="Z1512" i="6"/>
  <c r="Y1512" i="6"/>
  <c r="Q1513" i="6"/>
  <c r="R1513" i="6" s="1"/>
  <c r="AB1513" i="6" s="1"/>
  <c r="I1316" i="6"/>
  <c r="H1317" i="6"/>
  <c r="S1377" i="6"/>
  <c r="AE1917" i="6"/>
  <c r="I1583" i="6"/>
  <c r="H1584" i="6"/>
  <c r="AC1376" i="6"/>
  <c r="AD1376" i="6"/>
  <c r="AC1648" i="6"/>
  <c r="AE300" i="6"/>
  <c r="T1243" i="6"/>
  <c r="Q1244" i="6" s="1"/>
  <c r="AE1242" i="6"/>
  <c r="AD1648" i="6"/>
  <c r="AC976" i="6"/>
  <c r="Q571" i="6"/>
  <c r="Z570" i="6"/>
  <c r="AA570" i="6"/>
  <c r="Y570" i="6"/>
  <c r="W570" i="6"/>
  <c r="V571" i="6" s="1"/>
  <c r="AD976" i="6"/>
  <c r="I505" i="6"/>
  <c r="H506" i="6"/>
  <c r="S1649" i="6"/>
  <c r="S1112" i="6"/>
  <c r="H642" i="6"/>
  <c r="I641" i="6"/>
  <c r="I107" i="6"/>
  <c r="H108" i="6"/>
  <c r="Q39" i="6"/>
  <c r="R39" i="6" s="1"/>
  <c r="AB39" i="6" s="1"/>
  <c r="AA38" i="6"/>
  <c r="W838" i="6"/>
  <c r="V839" i="6" s="1"/>
  <c r="Y838" i="6"/>
  <c r="AA838" i="6"/>
  <c r="Q839" i="6"/>
  <c r="Z838" i="6"/>
  <c r="T977" i="6"/>
  <c r="T435" i="6"/>
  <c r="Q436" i="6" s="1"/>
  <c r="W38" i="6"/>
  <c r="V39" i="6" s="1"/>
  <c r="AE1111" i="6"/>
  <c r="Z38" i="6"/>
  <c r="Y38" i="6"/>
  <c r="T301" i="6"/>
  <c r="Q302" i="6" s="1"/>
  <c r="T1918" i="6"/>
  <c r="I1181" i="6"/>
  <c r="H1182" i="6"/>
  <c r="AE1511" i="3"/>
  <c r="T1512" i="3"/>
  <c r="AA1512" i="3" s="1"/>
  <c r="AC1245" i="3"/>
  <c r="S1246" i="3"/>
  <c r="T1246" i="3" s="1"/>
  <c r="Y1246" i="3" s="1"/>
  <c r="AC301" i="3"/>
  <c r="AD301" i="3"/>
  <c r="AA1647" i="3"/>
  <c r="S302" i="3"/>
  <c r="Z1647" i="3"/>
  <c r="Q1648" i="3"/>
  <c r="R1648" i="3" s="1"/>
  <c r="S1648" i="3" s="1"/>
  <c r="Y1647" i="3"/>
  <c r="Z435" i="3"/>
  <c r="AD435" i="3" s="1"/>
  <c r="W435" i="3"/>
  <c r="V436" i="3" s="1"/>
  <c r="AA435" i="3"/>
  <c r="Q436" i="3"/>
  <c r="R436" i="3" s="1"/>
  <c r="AB436" i="3" s="1"/>
  <c r="Y570" i="3"/>
  <c r="AA570" i="3"/>
  <c r="W570" i="3"/>
  <c r="V571" i="3" s="1"/>
  <c r="Z570" i="3"/>
  <c r="AE569" i="3"/>
  <c r="AE1376" i="3"/>
  <c r="T167" i="3"/>
  <c r="AE166" i="3"/>
  <c r="AA1781" i="3"/>
  <c r="AE1111" i="3"/>
  <c r="Q837" i="3"/>
  <c r="W836" i="3"/>
  <c r="V837" i="3" s="1"/>
  <c r="Y836" i="3"/>
  <c r="AA836" i="3"/>
  <c r="Z836" i="3"/>
  <c r="I1719" i="3"/>
  <c r="H1720" i="3"/>
  <c r="AB1377" i="3"/>
  <c r="T1377" i="3"/>
  <c r="AE975" i="3"/>
  <c r="S1916" i="3"/>
  <c r="Q1782" i="3"/>
  <c r="R1782" i="3" s="1"/>
  <c r="AB1782" i="3" s="1"/>
  <c r="Y1781" i="3"/>
  <c r="AD1781" i="3" s="1"/>
  <c r="W1781" i="3"/>
  <c r="V1782" i="3" s="1"/>
  <c r="W976" i="3"/>
  <c r="V977" i="3" s="1"/>
  <c r="Y976" i="3"/>
  <c r="AA976" i="3"/>
  <c r="Z976" i="3"/>
  <c r="Q977" i="3"/>
  <c r="R977" i="3" s="1"/>
  <c r="AB977" i="3" s="1"/>
  <c r="T1112" i="3"/>
  <c r="AE1915" i="3"/>
  <c r="T705" i="3"/>
  <c r="AA705" i="3" s="1"/>
  <c r="I238" i="3"/>
  <c r="H239" i="3"/>
  <c r="R571" i="3"/>
  <c r="AB571" i="3" s="1"/>
  <c r="I505" i="3"/>
  <c r="H506" i="3"/>
  <c r="AC37" i="3"/>
  <c r="AD37" i="3"/>
  <c r="H1318" i="3"/>
  <c r="I1317" i="3"/>
  <c r="I1450" i="3"/>
  <c r="H1451" i="3"/>
  <c r="R38" i="3"/>
  <c r="AB38" i="3" s="1"/>
  <c r="I373" i="3"/>
  <c r="H374" i="3"/>
  <c r="T302" i="13"/>
  <c r="AE301" i="13"/>
  <c r="AA434" i="13"/>
  <c r="Z434" i="13"/>
  <c r="AD434" i="13" s="1"/>
  <c r="W434" i="13"/>
  <c r="V435" i="13" s="1"/>
  <c r="Q435" i="13"/>
  <c r="R435" i="13" s="1"/>
  <c r="AB435" i="13" s="1"/>
  <c r="Y168" i="13"/>
  <c r="AA168" i="13"/>
  <c r="Q169" i="13"/>
  <c r="R169" i="13" s="1"/>
  <c r="AB169" i="13" s="1"/>
  <c r="Z168" i="13"/>
  <c r="AD36" i="13"/>
  <c r="AC36" i="13"/>
  <c r="R37" i="13"/>
  <c r="AB37" i="13" s="1"/>
  <c r="I372" i="13"/>
  <c r="O372" i="13" s="1"/>
  <c r="H373" i="13"/>
  <c r="I107" i="13"/>
  <c r="O107" i="13" s="1"/>
  <c r="H108" i="13"/>
  <c r="I238" i="13"/>
  <c r="O238" i="13" s="1"/>
  <c r="H239" i="13"/>
  <c r="H506" i="13"/>
  <c r="I505" i="13"/>
  <c r="O505" i="13" s="1"/>
  <c r="I1853" i="11"/>
  <c r="H1854" i="11"/>
  <c r="I1584" i="9"/>
  <c r="H1585" i="9"/>
  <c r="I1451" i="6"/>
  <c r="H1452" i="6"/>
  <c r="I1988" i="6"/>
  <c r="H1989" i="6"/>
  <c r="I1720" i="6"/>
  <c r="H1721" i="6"/>
  <c r="I1585" i="11"/>
  <c r="H1586" i="11"/>
  <c r="I775" i="9"/>
  <c r="H776" i="9"/>
  <c r="I1853" i="3"/>
  <c r="H1854" i="3"/>
  <c r="I909" i="6"/>
  <c r="H910" i="6"/>
  <c r="I505" i="11"/>
  <c r="H506" i="11"/>
  <c r="I374" i="6"/>
  <c r="H375" i="6"/>
  <c r="I641" i="9"/>
  <c r="H642" i="9"/>
  <c r="I642" i="3"/>
  <c r="H643" i="3"/>
  <c r="I107" i="11"/>
  <c r="H108" i="11"/>
  <c r="I776" i="3"/>
  <c r="H777" i="3"/>
  <c r="I1049" i="6"/>
  <c r="H1050" i="6"/>
  <c r="I507" i="9"/>
  <c r="H508" i="9"/>
  <c r="I1183" i="9"/>
  <c r="H1184" i="9"/>
  <c r="I1987" i="3"/>
  <c r="H1988" i="3"/>
  <c r="I238" i="6"/>
  <c r="H239" i="6"/>
  <c r="I108" i="3"/>
  <c r="H109" i="3"/>
  <c r="I1584" i="3"/>
  <c r="H1585" i="3"/>
  <c r="H239" i="11"/>
  <c r="I238" i="11"/>
  <c r="H913" i="9"/>
  <c r="I912" i="9"/>
  <c r="I911" i="3"/>
  <c r="H912" i="3"/>
  <c r="I1852" i="6"/>
  <c r="H1853" i="6"/>
  <c r="I1988" i="9"/>
  <c r="H1989" i="9"/>
  <c r="I778" i="11"/>
  <c r="H779" i="11"/>
  <c r="H1048" i="3"/>
  <c r="I1047" i="3"/>
  <c r="H1182" i="3"/>
  <c r="I1181" i="3"/>
  <c r="H109" i="9"/>
  <c r="I108" i="9"/>
  <c r="I777" i="6"/>
  <c r="H778" i="6"/>
  <c r="I1719" i="11"/>
  <c r="H1720" i="11"/>
  <c r="O1987" i="11" l="1"/>
  <c r="O1852" i="11"/>
  <c r="O1718" i="11"/>
  <c r="O1583" i="11"/>
  <c r="O1046" i="11"/>
  <c r="O908" i="11"/>
  <c r="O1449" i="11"/>
  <c r="O505" i="11"/>
  <c r="O372" i="11"/>
  <c r="O640" i="11"/>
  <c r="O238" i="11"/>
  <c r="O107" i="11"/>
  <c r="O1181" i="11"/>
  <c r="O1316" i="11"/>
  <c r="O775" i="11"/>
  <c r="O1988" i="9"/>
  <c r="O1853" i="9"/>
  <c r="O1719" i="9"/>
  <c r="O1584" i="9"/>
  <c r="O1450" i="9"/>
  <c r="O909" i="9"/>
  <c r="O776" i="9"/>
  <c r="O1182" i="9"/>
  <c r="O1317" i="9"/>
  <c r="O239" i="9"/>
  <c r="O108" i="9"/>
  <c r="O641" i="9"/>
  <c r="O373" i="9"/>
  <c r="O506" i="9"/>
  <c r="O1047" i="9"/>
  <c r="O1987" i="6"/>
  <c r="O1852" i="6"/>
  <c r="O1718" i="6"/>
  <c r="O1583" i="6"/>
  <c r="O1449" i="6"/>
  <c r="O1316" i="6"/>
  <c r="O1046" i="6"/>
  <c r="O908" i="6"/>
  <c r="O775" i="6"/>
  <c r="O107" i="6"/>
  <c r="O1181" i="6"/>
  <c r="O238" i="6"/>
  <c r="O372" i="6"/>
  <c r="O640" i="6"/>
  <c r="O505" i="6"/>
  <c r="O1988" i="3"/>
  <c r="O1853" i="3"/>
  <c r="O1719" i="3"/>
  <c r="O1584" i="3"/>
  <c r="O1450" i="3"/>
  <c r="O1182" i="3"/>
  <c r="O1047" i="3"/>
  <c r="O641" i="3"/>
  <c r="O1317" i="3"/>
  <c r="O909" i="3"/>
  <c r="O776" i="3"/>
  <c r="O373" i="3"/>
  <c r="O506" i="3"/>
  <c r="O239" i="3"/>
  <c r="O108" i="3"/>
  <c r="AB1247" i="11"/>
  <c r="AC1246" i="11"/>
  <c r="AD1246" i="11"/>
  <c r="T1247" i="11"/>
  <c r="AA168" i="11"/>
  <c r="Q169" i="11"/>
  <c r="R169" i="11" s="1"/>
  <c r="AB169" i="11" s="1"/>
  <c r="W168" i="11"/>
  <c r="V169" i="11" s="1"/>
  <c r="Z168" i="11"/>
  <c r="Y168" i="11"/>
  <c r="AE36" i="11"/>
  <c r="AC570" i="11"/>
  <c r="AD570" i="11"/>
  <c r="AC1647" i="11"/>
  <c r="S1648" i="11"/>
  <c r="AD1647" i="11"/>
  <c r="AE1376" i="11"/>
  <c r="AE837" i="11"/>
  <c r="AD1510" i="11"/>
  <c r="AC1510" i="11"/>
  <c r="Y1111" i="11"/>
  <c r="Q1112" i="11"/>
  <c r="Z1111" i="11"/>
  <c r="AA1111" i="11"/>
  <c r="W1111" i="11"/>
  <c r="V1112" i="11" s="1"/>
  <c r="S1511" i="11"/>
  <c r="AC1782" i="11"/>
  <c r="AE1782" i="11" s="1"/>
  <c r="AE976" i="11"/>
  <c r="T977" i="11"/>
  <c r="Q978" i="11" s="1"/>
  <c r="W436" i="11"/>
  <c r="V437" i="11" s="1"/>
  <c r="Y436" i="11"/>
  <c r="Z436" i="11"/>
  <c r="AA436" i="11"/>
  <c r="Q437" i="11"/>
  <c r="R437" i="11" s="1"/>
  <c r="AB437" i="11" s="1"/>
  <c r="AC1917" i="11"/>
  <c r="I909" i="11"/>
  <c r="H910" i="11"/>
  <c r="Z1377" i="11"/>
  <c r="Q1378" i="11"/>
  <c r="W1377" i="11"/>
  <c r="V1378" i="11" s="1"/>
  <c r="AA1377" i="11"/>
  <c r="Y1377" i="11"/>
  <c r="AC301" i="11"/>
  <c r="AD301" i="11"/>
  <c r="R302" i="11"/>
  <c r="AB302" i="11" s="1"/>
  <c r="S571" i="11"/>
  <c r="T838" i="11"/>
  <c r="H1318" i="11"/>
  <c r="I1317" i="11"/>
  <c r="S1918" i="11"/>
  <c r="I1450" i="11"/>
  <c r="H1451" i="11"/>
  <c r="H644" i="11"/>
  <c r="I643" i="11"/>
  <c r="Y705" i="11"/>
  <c r="Z705" i="11"/>
  <c r="AA705" i="11"/>
  <c r="W705" i="11"/>
  <c r="V706" i="11" s="1"/>
  <c r="Q706" i="11"/>
  <c r="I375" i="11"/>
  <c r="H376" i="11"/>
  <c r="I1182" i="11"/>
  <c r="H1183" i="11"/>
  <c r="S1783" i="11"/>
  <c r="I1047" i="11"/>
  <c r="H1048" i="11"/>
  <c r="T37" i="11"/>
  <c r="H1990" i="11"/>
  <c r="I1989" i="11"/>
  <c r="W38" i="9"/>
  <c r="V39" i="9" s="1"/>
  <c r="AA38" i="9"/>
  <c r="Q39" i="9"/>
  <c r="R39" i="9" s="1"/>
  <c r="AB39" i="9" s="1"/>
  <c r="Y38" i="9"/>
  <c r="Z38" i="9"/>
  <c r="AA976" i="9"/>
  <c r="Q977" i="9"/>
  <c r="R977" i="9" s="1"/>
  <c r="AB977" i="9" s="1"/>
  <c r="Z976" i="9"/>
  <c r="Y976" i="9"/>
  <c r="S1781" i="9"/>
  <c r="AE1780" i="9"/>
  <c r="H241" i="9"/>
  <c r="I240" i="9"/>
  <c r="AD167" i="9"/>
  <c r="AC167" i="9"/>
  <c r="R168" i="9"/>
  <c r="AB168" i="9" s="1"/>
  <c r="AC1379" i="9"/>
  <c r="AD1379" i="9"/>
  <c r="AA1245" i="9"/>
  <c r="AC569" i="9"/>
  <c r="W1245" i="9"/>
  <c r="V1246" i="9" s="1"/>
  <c r="Q1246" i="9"/>
  <c r="R1246" i="9" s="1"/>
  <c r="AB1246" i="9" s="1"/>
  <c r="AD302" i="9"/>
  <c r="T1916" i="9"/>
  <c r="AD569" i="9"/>
  <c r="R570" i="9"/>
  <c r="AB570" i="9" s="1"/>
  <c r="Y1245" i="9"/>
  <c r="S1380" i="9"/>
  <c r="Q1514" i="9"/>
  <c r="R1514" i="9" s="1"/>
  <c r="AB1514" i="9" s="1"/>
  <c r="I1047" i="9"/>
  <c r="H1048" i="9"/>
  <c r="W1513" i="9"/>
  <c r="V1514" i="9" s="1"/>
  <c r="AA1513" i="9"/>
  <c r="AC302" i="9"/>
  <c r="AA705" i="9"/>
  <c r="W705" i="9"/>
  <c r="V706" i="9" s="1"/>
  <c r="Z705" i="9"/>
  <c r="Y705" i="9"/>
  <c r="Q706" i="9"/>
  <c r="T436" i="9"/>
  <c r="Z436" i="9" s="1"/>
  <c r="I374" i="9"/>
  <c r="H375" i="9"/>
  <c r="Y1513" i="9"/>
  <c r="I1317" i="9"/>
  <c r="H1318" i="9"/>
  <c r="S837" i="9"/>
  <c r="AE836" i="9"/>
  <c r="H1854" i="9"/>
  <c r="I1853" i="9"/>
  <c r="H1721" i="9"/>
  <c r="I1720" i="9"/>
  <c r="Z1647" i="9"/>
  <c r="W1647" i="9"/>
  <c r="V1648" i="9" s="1"/>
  <c r="Y1647" i="9"/>
  <c r="Q1648" i="9"/>
  <c r="AA1647" i="9"/>
  <c r="H1451" i="9"/>
  <c r="I1450" i="9"/>
  <c r="T303" i="9"/>
  <c r="Y1111" i="9"/>
  <c r="W1111" i="9"/>
  <c r="V1112" i="9" s="1"/>
  <c r="Q1112" i="9"/>
  <c r="Z1111" i="9"/>
  <c r="AA1111" i="9"/>
  <c r="W704" i="6"/>
  <c r="V705" i="6" s="1"/>
  <c r="Q705" i="6"/>
  <c r="R705" i="6" s="1"/>
  <c r="AB705" i="6" s="1"/>
  <c r="Z704" i="6"/>
  <c r="Y704" i="6"/>
  <c r="AE167" i="6"/>
  <c r="T168" i="6"/>
  <c r="Y168" i="6" s="1"/>
  <c r="AE1781" i="6"/>
  <c r="S1513" i="6"/>
  <c r="T1782" i="6"/>
  <c r="AC1512" i="6"/>
  <c r="AE1648" i="6"/>
  <c r="AD1512" i="6"/>
  <c r="T1377" i="6"/>
  <c r="Z1377" i="6" s="1"/>
  <c r="I1317" i="6"/>
  <c r="H1318" i="6"/>
  <c r="AE1376" i="6"/>
  <c r="I1584" i="6"/>
  <c r="H1585" i="6"/>
  <c r="Y1243" i="6"/>
  <c r="AA1243" i="6"/>
  <c r="Z1243" i="6"/>
  <c r="W1243" i="6"/>
  <c r="V1244" i="6" s="1"/>
  <c r="AE976" i="6"/>
  <c r="AD838" i="6"/>
  <c r="R1244" i="6"/>
  <c r="AB1244" i="6" s="1"/>
  <c r="T1649" i="6"/>
  <c r="W1649" i="6" s="1"/>
  <c r="V1650" i="6" s="1"/>
  <c r="AC570" i="6"/>
  <c r="AD570" i="6"/>
  <c r="W301" i="6"/>
  <c r="V302" i="6" s="1"/>
  <c r="R571" i="6"/>
  <c r="AB571" i="6" s="1"/>
  <c r="I642" i="6"/>
  <c r="H643" i="6"/>
  <c r="Z301" i="6"/>
  <c r="H507" i="6"/>
  <c r="I506" i="6"/>
  <c r="Y301" i="6"/>
  <c r="T1112" i="6"/>
  <c r="AC38" i="6"/>
  <c r="Q978" i="6"/>
  <c r="R978" i="6" s="1"/>
  <c r="AB978" i="6" s="1"/>
  <c r="I108" i="6"/>
  <c r="H109" i="6"/>
  <c r="R839" i="6"/>
  <c r="S839" i="6" s="1"/>
  <c r="AA301" i="6"/>
  <c r="AC838" i="6"/>
  <c r="S39" i="6"/>
  <c r="Y435" i="6"/>
  <c r="AA977" i="6"/>
  <c r="Z977" i="6"/>
  <c r="W435" i="6"/>
  <c r="V436" i="6" s="1"/>
  <c r="AA435" i="6"/>
  <c r="Z435" i="6"/>
  <c r="AD38" i="6"/>
  <c r="W977" i="6"/>
  <c r="V978" i="6" s="1"/>
  <c r="Y977" i="6"/>
  <c r="Z1918" i="6"/>
  <c r="AA1918" i="6"/>
  <c r="Q1919" i="6"/>
  <c r="Y1918" i="6"/>
  <c r="W1918" i="6"/>
  <c r="V1919" i="6" s="1"/>
  <c r="R436" i="6"/>
  <c r="AB436" i="6" s="1"/>
  <c r="R302" i="6"/>
  <c r="AB302" i="6" s="1"/>
  <c r="I1182" i="6"/>
  <c r="H1183" i="6"/>
  <c r="Q1513" i="3"/>
  <c r="R1513" i="3" s="1"/>
  <c r="AB1513" i="3" s="1"/>
  <c r="W1512" i="3"/>
  <c r="V1513" i="3" s="1"/>
  <c r="Y1512" i="3"/>
  <c r="Z1512" i="3"/>
  <c r="AE1245" i="3"/>
  <c r="W1246" i="3"/>
  <c r="V1247" i="3" s="1"/>
  <c r="AA1246" i="3"/>
  <c r="Q1247" i="3"/>
  <c r="R1247" i="3" s="1"/>
  <c r="AB1247" i="3" s="1"/>
  <c r="Z1246" i="3"/>
  <c r="AD1246" i="3" s="1"/>
  <c r="AE301" i="3"/>
  <c r="T302" i="3"/>
  <c r="Q303" i="3" s="1"/>
  <c r="R303" i="3" s="1"/>
  <c r="AB303" i="3" s="1"/>
  <c r="AB1648" i="3"/>
  <c r="AC435" i="3"/>
  <c r="AE435" i="3" s="1"/>
  <c r="AD1647" i="3"/>
  <c r="AC1647" i="3"/>
  <c r="T1648" i="3"/>
  <c r="W1648" i="3" s="1"/>
  <c r="V1649" i="3" s="1"/>
  <c r="AD570" i="3"/>
  <c r="AC570" i="3"/>
  <c r="Y167" i="3"/>
  <c r="AA167" i="3"/>
  <c r="Q168" i="3"/>
  <c r="R168" i="3" s="1"/>
  <c r="S168" i="3" s="1"/>
  <c r="W167" i="3"/>
  <c r="V168" i="3" s="1"/>
  <c r="Z167" i="3"/>
  <c r="AC1781" i="3"/>
  <c r="I1720" i="3"/>
  <c r="H1721" i="3"/>
  <c r="AC836" i="3"/>
  <c r="AD836" i="3"/>
  <c r="T1916" i="3"/>
  <c r="Z1916" i="3" s="1"/>
  <c r="R837" i="3"/>
  <c r="W1377" i="3"/>
  <c r="V1378" i="3" s="1"/>
  <c r="Z1377" i="3"/>
  <c r="Y1377" i="3"/>
  <c r="AA1377" i="3"/>
  <c r="Q1378" i="3"/>
  <c r="W1112" i="3"/>
  <c r="V1113" i="3" s="1"/>
  <c r="Q1113" i="3"/>
  <c r="R1113" i="3" s="1"/>
  <c r="AB1113" i="3" s="1"/>
  <c r="Z1112" i="3"/>
  <c r="Y1112" i="3"/>
  <c r="S38" i="3"/>
  <c r="AA1112" i="3"/>
  <c r="S977" i="3"/>
  <c r="Z705" i="3"/>
  <c r="Y705" i="3"/>
  <c r="S1782" i="3"/>
  <c r="AC976" i="3"/>
  <c r="AD976" i="3"/>
  <c r="W705" i="3"/>
  <c r="V706" i="3" s="1"/>
  <c r="Q706" i="3"/>
  <c r="R706" i="3" s="1"/>
  <c r="AB706" i="3" s="1"/>
  <c r="S571" i="3"/>
  <c r="H240" i="3"/>
  <c r="I239" i="3"/>
  <c r="S436" i="3"/>
  <c r="H375" i="3"/>
  <c r="I374" i="3"/>
  <c r="AE37" i="3"/>
  <c r="H1452" i="3"/>
  <c r="I1451" i="3"/>
  <c r="I506" i="3"/>
  <c r="H507" i="3"/>
  <c r="H1319" i="3"/>
  <c r="I1318" i="3"/>
  <c r="Q303" i="13"/>
  <c r="R303" i="13" s="1"/>
  <c r="AB303" i="13" s="1"/>
  <c r="Z302" i="13"/>
  <c r="Y302" i="13"/>
  <c r="AA302" i="13"/>
  <c r="W302" i="13"/>
  <c r="V303" i="13" s="1"/>
  <c r="AC434" i="13"/>
  <c r="S435" i="13"/>
  <c r="AC168" i="13"/>
  <c r="AD168" i="13"/>
  <c r="S169" i="13"/>
  <c r="S37" i="13"/>
  <c r="AE36" i="13"/>
  <c r="I108" i="13"/>
  <c r="O108" i="13" s="1"/>
  <c r="H109" i="13"/>
  <c r="H374" i="13"/>
  <c r="I373" i="13"/>
  <c r="O373" i="13" s="1"/>
  <c r="I239" i="13"/>
  <c r="O239" i="13" s="1"/>
  <c r="H240" i="13"/>
  <c r="I506" i="13"/>
  <c r="O506" i="13" s="1"/>
  <c r="H507" i="13"/>
  <c r="I1989" i="9"/>
  <c r="H1990" i="9"/>
  <c r="I1853" i="6"/>
  <c r="H1854" i="6"/>
  <c r="I239" i="11"/>
  <c r="H240" i="11"/>
  <c r="I1854" i="3"/>
  <c r="H1855" i="3"/>
  <c r="I1721" i="6"/>
  <c r="H1722" i="6"/>
  <c r="I1182" i="3"/>
  <c r="H1183" i="3"/>
  <c r="H778" i="3"/>
  <c r="I777" i="3"/>
  <c r="H240" i="6"/>
  <c r="I239" i="6"/>
  <c r="I1988" i="3"/>
  <c r="H1989" i="3"/>
  <c r="I776" i="9"/>
  <c r="H777" i="9"/>
  <c r="I1989" i="6"/>
  <c r="H1990" i="6"/>
  <c r="I1720" i="11"/>
  <c r="H1721" i="11"/>
  <c r="I375" i="6"/>
  <c r="H376" i="6"/>
  <c r="I109" i="9"/>
  <c r="H110" i="9"/>
  <c r="H1185" i="9"/>
  <c r="I1184" i="9"/>
  <c r="I1452" i="6"/>
  <c r="H1453" i="6"/>
  <c r="I778" i="6"/>
  <c r="H779" i="6"/>
  <c r="I913" i="9"/>
  <c r="H914" i="9"/>
  <c r="H109" i="11"/>
  <c r="I108" i="11"/>
  <c r="I910" i="6"/>
  <c r="H911" i="6"/>
  <c r="I1048" i="3"/>
  <c r="H1049" i="3"/>
  <c r="I109" i="3"/>
  <c r="H110" i="3"/>
  <c r="I642" i="9"/>
  <c r="H643" i="9"/>
  <c r="I506" i="11"/>
  <c r="H507" i="11"/>
  <c r="I1585" i="9"/>
  <c r="H1586" i="9"/>
  <c r="I1854" i="11"/>
  <c r="H1855" i="11"/>
  <c r="I779" i="11"/>
  <c r="H780" i="11"/>
  <c r="I912" i="3"/>
  <c r="H913" i="3"/>
  <c r="H1586" i="3"/>
  <c r="I1585" i="3"/>
  <c r="I508" i="9"/>
  <c r="H509" i="9"/>
  <c r="I1050" i="6"/>
  <c r="H1051" i="6"/>
  <c r="I643" i="3"/>
  <c r="H644" i="3"/>
  <c r="I1586" i="11"/>
  <c r="H1587" i="11"/>
  <c r="O1853" i="11" l="1"/>
  <c r="O1584" i="11"/>
  <c r="O1450" i="11"/>
  <c r="O1988" i="11"/>
  <c r="O1719" i="11"/>
  <c r="O909" i="11"/>
  <c r="O776" i="11"/>
  <c r="O1182" i="11"/>
  <c r="O373" i="11"/>
  <c r="O1317" i="11"/>
  <c r="O641" i="11"/>
  <c r="O239" i="11"/>
  <c r="O108" i="11"/>
  <c r="O1047" i="11"/>
  <c r="O506" i="11"/>
  <c r="O1854" i="9"/>
  <c r="O1720" i="9"/>
  <c r="O1585" i="9"/>
  <c r="O1183" i="9"/>
  <c r="O1989" i="9"/>
  <c r="O1451" i="9"/>
  <c r="O1048" i="9"/>
  <c r="O642" i="9"/>
  <c r="O507" i="9"/>
  <c r="O374" i="9"/>
  <c r="O1318" i="9"/>
  <c r="O910" i="9"/>
  <c r="O777" i="9"/>
  <c r="O240" i="9"/>
  <c r="O109" i="9"/>
  <c r="O1853" i="6"/>
  <c r="O1317" i="6"/>
  <c r="O1182" i="6"/>
  <c r="O1719" i="6"/>
  <c r="O1988" i="6"/>
  <c r="O1047" i="6"/>
  <c r="O1584" i="6"/>
  <c r="O909" i="6"/>
  <c r="O239" i="6"/>
  <c r="O373" i="6"/>
  <c r="O641" i="6"/>
  <c r="O1450" i="6"/>
  <c r="O506" i="6"/>
  <c r="O776" i="6"/>
  <c r="O108" i="6"/>
  <c r="O1854" i="3"/>
  <c r="O1318" i="3"/>
  <c r="O1183" i="3"/>
  <c r="O1048" i="3"/>
  <c r="O1989" i="3"/>
  <c r="O1720" i="3"/>
  <c r="O1585" i="3"/>
  <c r="O910" i="3"/>
  <c r="O777" i="3"/>
  <c r="O642" i="3"/>
  <c r="O1451" i="3"/>
  <c r="O374" i="3"/>
  <c r="O507" i="3"/>
  <c r="O240" i="3"/>
  <c r="O109" i="3"/>
  <c r="W1247" i="11"/>
  <c r="V1248" i="11" s="1"/>
  <c r="Q1248" i="11"/>
  <c r="R1248" i="11" s="1"/>
  <c r="Y1247" i="11"/>
  <c r="AE1246" i="11"/>
  <c r="Z1247" i="11"/>
  <c r="AA1247" i="11"/>
  <c r="AE1647" i="11"/>
  <c r="S169" i="11"/>
  <c r="AC168" i="11"/>
  <c r="AD168" i="11"/>
  <c r="AE570" i="11"/>
  <c r="AE1917" i="11"/>
  <c r="T1648" i="11"/>
  <c r="Q1649" i="11" s="1"/>
  <c r="R1649" i="11" s="1"/>
  <c r="AE1510" i="11"/>
  <c r="T1511" i="11"/>
  <c r="AA1511" i="11" s="1"/>
  <c r="R1112" i="11"/>
  <c r="AB1112" i="11" s="1"/>
  <c r="AC1111" i="11"/>
  <c r="AD1111" i="11"/>
  <c r="Z977" i="11"/>
  <c r="Y977" i="11"/>
  <c r="W977" i="11"/>
  <c r="V978" i="11" s="1"/>
  <c r="AA977" i="11"/>
  <c r="S437" i="11"/>
  <c r="AE301" i="11"/>
  <c r="AC436" i="11"/>
  <c r="AD436" i="11"/>
  <c r="S302" i="11"/>
  <c r="R1378" i="11"/>
  <c r="AB1378" i="11" s="1"/>
  <c r="H911" i="11"/>
  <c r="I910" i="11"/>
  <c r="R978" i="11"/>
  <c r="AB978" i="11" s="1"/>
  <c r="AC1377" i="11"/>
  <c r="AD1377" i="11"/>
  <c r="H645" i="11"/>
  <c r="I644" i="11"/>
  <c r="T1918" i="11"/>
  <c r="Y1918" i="11" s="1"/>
  <c r="T1783" i="11"/>
  <c r="AA1783" i="11" s="1"/>
  <c r="I1451" i="11"/>
  <c r="H1452" i="11"/>
  <c r="I1318" i="11"/>
  <c r="H1319" i="11"/>
  <c r="W838" i="11"/>
  <c r="V839" i="11" s="1"/>
  <c r="AA838" i="11"/>
  <c r="Q839" i="11"/>
  <c r="R839" i="11" s="1"/>
  <c r="AB839" i="11" s="1"/>
  <c r="Y838" i="11"/>
  <c r="Z838" i="11"/>
  <c r="T571" i="11"/>
  <c r="AC705" i="11"/>
  <c r="AD705" i="11"/>
  <c r="Z37" i="11"/>
  <c r="AA37" i="11"/>
  <c r="W37" i="11"/>
  <c r="V38" i="11" s="1"/>
  <c r="Y37" i="11"/>
  <c r="Q38" i="11"/>
  <c r="H1184" i="11"/>
  <c r="I1183" i="11"/>
  <c r="I1990" i="11"/>
  <c r="H1991" i="11"/>
  <c r="H377" i="11"/>
  <c r="I376" i="11"/>
  <c r="R706" i="11"/>
  <c r="AB706" i="11" s="1"/>
  <c r="I1048" i="11"/>
  <c r="H1049" i="11"/>
  <c r="S39" i="9"/>
  <c r="AD38" i="9"/>
  <c r="AC38" i="9"/>
  <c r="AC976" i="9"/>
  <c r="S977" i="9"/>
  <c r="AD976" i="9"/>
  <c r="T1781" i="9"/>
  <c r="W1781" i="9" s="1"/>
  <c r="V1782" i="9" s="1"/>
  <c r="S168" i="9"/>
  <c r="AE167" i="9"/>
  <c r="I241" i="9"/>
  <c r="H242" i="9"/>
  <c r="AC1245" i="9"/>
  <c r="AE1379" i="9"/>
  <c r="AE569" i="9"/>
  <c r="AE302" i="9"/>
  <c r="S570" i="9"/>
  <c r="T837" i="9"/>
  <c r="W837" i="9" s="1"/>
  <c r="V838" i="9" s="1"/>
  <c r="AC1513" i="9"/>
  <c r="AD1245" i="9"/>
  <c r="W1916" i="9"/>
  <c r="V1917" i="9" s="1"/>
  <c r="Y1916" i="9"/>
  <c r="Z1916" i="9"/>
  <c r="AA1916" i="9"/>
  <c r="Q1917" i="9"/>
  <c r="T1380" i="9"/>
  <c r="W436" i="9"/>
  <c r="V437" i="9" s="1"/>
  <c r="AA436" i="9"/>
  <c r="Q437" i="9"/>
  <c r="R437" i="9" s="1"/>
  <c r="AB437" i="9" s="1"/>
  <c r="Y436" i="9"/>
  <c r="S1246" i="9"/>
  <c r="H1049" i="9"/>
  <c r="I1048" i="9"/>
  <c r="AD1513" i="9"/>
  <c r="R706" i="9"/>
  <c r="AB706" i="9" s="1"/>
  <c r="AC705" i="9"/>
  <c r="AD705" i="9"/>
  <c r="S1514" i="9"/>
  <c r="H1319" i="9"/>
  <c r="I1318" i="9"/>
  <c r="H376" i="9"/>
  <c r="I375" i="9"/>
  <c r="AA303" i="9"/>
  <c r="Z303" i="9"/>
  <c r="W303" i="9"/>
  <c r="V304" i="9" s="1"/>
  <c r="Y303" i="9"/>
  <c r="Q304" i="9"/>
  <c r="R1648" i="9"/>
  <c r="AB1648" i="9" s="1"/>
  <c r="I1854" i="9"/>
  <c r="H1855" i="9"/>
  <c r="R1112" i="9"/>
  <c r="AB1112" i="9" s="1"/>
  <c r="H1452" i="9"/>
  <c r="I1451" i="9"/>
  <c r="AC1647" i="9"/>
  <c r="AD1647" i="9"/>
  <c r="AC1111" i="9"/>
  <c r="AD1111" i="9"/>
  <c r="H1722" i="9"/>
  <c r="I1721" i="9"/>
  <c r="AD704" i="6"/>
  <c r="AC704" i="6"/>
  <c r="S705" i="6"/>
  <c r="AA168" i="6"/>
  <c r="T1513" i="6"/>
  <c r="Z1513" i="6" s="1"/>
  <c r="Q169" i="6"/>
  <c r="R169" i="6" s="1"/>
  <c r="AB169" i="6" s="1"/>
  <c r="W168" i="6"/>
  <c r="V169" i="6" s="1"/>
  <c r="Z168" i="6"/>
  <c r="Z1782" i="6"/>
  <c r="Q1783" i="6"/>
  <c r="R1783" i="6" s="1"/>
  <c r="AB1783" i="6" s="1"/>
  <c r="W1377" i="6"/>
  <c r="V1378" i="6" s="1"/>
  <c r="W1782" i="6"/>
  <c r="V1783" i="6" s="1"/>
  <c r="Y1782" i="6"/>
  <c r="AA1782" i="6"/>
  <c r="AA1377" i="6"/>
  <c r="AE1512" i="6"/>
  <c r="Q1378" i="6"/>
  <c r="R1378" i="6" s="1"/>
  <c r="AB1378" i="6" s="1"/>
  <c r="Y1377" i="6"/>
  <c r="AD1377" i="6" s="1"/>
  <c r="AC1243" i="6"/>
  <c r="H1319" i="6"/>
  <c r="I1318" i="6"/>
  <c r="H1586" i="6"/>
  <c r="I1585" i="6"/>
  <c r="AD1243" i="6"/>
  <c r="S1244" i="6"/>
  <c r="Z1649" i="6"/>
  <c r="AD301" i="6"/>
  <c r="Q1650" i="6"/>
  <c r="R1650" i="6" s="1"/>
  <c r="AB1650" i="6" s="1"/>
  <c r="Y1649" i="6"/>
  <c r="S571" i="6"/>
  <c r="AD435" i="6"/>
  <c r="AA1649" i="6"/>
  <c r="AE570" i="6"/>
  <c r="H508" i="6"/>
  <c r="I507" i="6"/>
  <c r="AE838" i="6"/>
  <c r="Y1112" i="6"/>
  <c r="Z1112" i="6"/>
  <c r="W1112" i="6"/>
  <c r="V1113" i="6" s="1"/>
  <c r="AA1112" i="6"/>
  <c r="Q1113" i="6"/>
  <c r="R1113" i="6" s="1"/>
  <c r="AB1113" i="6" s="1"/>
  <c r="AC301" i="6"/>
  <c r="I643" i="6"/>
  <c r="H644" i="6"/>
  <c r="AC435" i="6"/>
  <c r="AE38" i="6"/>
  <c r="T39" i="6"/>
  <c r="AA39" i="6" s="1"/>
  <c r="S978" i="6"/>
  <c r="AB839" i="6"/>
  <c r="T839" i="6"/>
  <c r="I109" i="6"/>
  <c r="H110" i="6"/>
  <c r="S436" i="6"/>
  <c r="AD977" i="6"/>
  <c r="AC977" i="6"/>
  <c r="AC1918" i="6"/>
  <c r="AD1918" i="6"/>
  <c r="R1919" i="6"/>
  <c r="AB1919" i="6" s="1"/>
  <c r="S302" i="6"/>
  <c r="I1183" i="6"/>
  <c r="H1184" i="6"/>
  <c r="AD1512" i="3"/>
  <c r="AC1512" i="3"/>
  <c r="S1513" i="3"/>
  <c r="S1247" i="3"/>
  <c r="AC1246" i="3"/>
  <c r="AE1246" i="3" s="1"/>
  <c r="AE1647" i="3"/>
  <c r="S303" i="3"/>
  <c r="Z302" i="3"/>
  <c r="AA302" i="3"/>
  <c r="Y302" i="3"/>
  <c r="W302" i="3"/>
  <c r="V303" i="3" s="1"/>
  <c r="Q1649" i="3"/>
  <c r="R1649" i="3" s="1"/>
  <c r="AB1649" i="3" s="1"/>
  <c r="Y1648" i="3"/>
  <c r="AA1648" i="3"/>
  <c r="Z1648" i="3"/>
  <c r="AE570" i="3"/>
  <c r="AC167" i="3"/>
  <c r="AB168" i="3"/>
  <c r="AE1781" i="3"/>
  <c r="AD167" i="3"/>
  <c r="T168" i="3"/>
  <c r="W1916" i="3"/>
  <c r="V1917" i="3" s="1"/>
  <c r="AD1112" i="3"/>
  <c r="AA1916" i="3"/>
  <c r="Y1916" i="3"/>
  <c r="AD1916" i="3" s="1"/>
  <c r="AB837" i="3"/>
  <c r="AE836" i="3"/>
  <c r="Q1917" i="3"/>
  <c r="R1917" i="3" s="1"/>
  <c r="AB1917" i="3" s="1"/>
  <c r="I1721" i="3"/>
  <c r="H1722" i="3"/>
  <c r="S837" i="3"/>
  <c r="AD1377" i="3"/>
  <c r="AC1377" i="3"/>
  <c r="R1378" i="3"/>
  <c r="AB1378" i="3" s="1"/>
  <c r="AC1112" i="3"/>
  <c r="AC705" i="3"/>
  <c r="T38" i="3"/>
  <c r="Y38" i="3" s="1"/>
  <c r="S1113" i="3"/>
  <c r="AD705" i="3"/>
  <c r="T977" i="3"/>
  <c r="W977" i="3" s="1"/>
  <c r="V978" i="3" s="1"/>
  <c r="T571" i="3"/>
  <c r="AA571" i="3" s="1"/>
  <c r="S706" i="3"/>
  <c r="AE976" i="3"/>
  <c r="T1782" i="3"/>
  <c r="T436" i="3"/>
  <c r="H241" i="3"/>
  <c r="I240" i="3"/>
  <c r="H508" i="3"/>
  <c r="I507" i="3"/>
  <c r="I1452" i="3"/>
  <c r="H1453" i="3"/>
  <c r="I1319" i="3"/>
  <c r="H1320" i="3"/>
  <c r="I375" i="3"/>
  <c r="H376" i="3"/>
  <c r="S303" i="13"/>
  <c r="AD302" i="13"/>
  <c r="AC302" i="13"/>
  <c r="T435" i="13"/>
  <c r="W435" i="13" s="1"/>
  <c r="V436" i="13" s="1"/>
  <c r="AE434" i="13"/>
  <c r="AE168" i="13"/>
  <c r="T169" i="13"/>
  <c r="AA169" i="13" s="1"/>
  <c r="T37" i="13"/>
  <c r="W37" i="13" s="1"/>
  <c r="V38" i="13" s="1"/>
  <c r="I374" i="13"/>
  <c r="O374" i="13" s="1"/>
  <c r="H375" i="13"/>
  <c r="I240" i="13"/>
  <c r="O240" i="13" s="1"/>
  <c r="H241" i="13"/>
  <c r="H110" i="13"/>
  <c r="I109" i="13"/>
  <c r="O109" i="13" s="1"/>
  <c r="I507" i="13"/>
  <c r="O507" i="13" s="1"/>
  <c r="H508" i="13"/>
  <c r="I914" i="9"/>
  <c r="H915" i="9"/>
  <c r="I1453" i="6"/>
  <c r="H1454" i="6"/>
  <c r="H111" i="9"/>
  <c r="I110" i="9"/>
  <c r="I376" i="6"/>
  <c r="H377" i="6"/>
  <c r="I1183" i="3"/>
  <c r="H1184" i="3"/>
  <c r="I240" i="11"/>
  <c r="H241" i="11"/>
  <c r="I1587" i="11"/>
  <c r="H1588" i="11"/>
  <c r="H1722" i="11"/>
  <c r="I1721" i="11"/>
  <c r="I778" i="3"/>
  <c r="H779" i="3"/>
  <c r="I1722" i="6"/>
  <c r="H1723" i="6"/>
  <c r="I1854" i="6"/>
  <c r="H1855" i="6"/>
  <c r="I644" i="3"/>
  <c r="H645" i="3"/>
  <c r="I110" i="3"/>
  <c r="H111" i="3"/>
  <c r="H644" i="9"/>
  <c r="I643" i="9"/>
  <c r="I1990" i="9"/>
  <c r="H1991" i="9"/>
  <c r="H1856" i="11"/>
  <c r="I1855" i="11"/>
  <c r="I1989" i="3"/>
  <c r="H1990" i="3"/>
  <c r="I1051" i="6"/>
  <c r="H1052" i="6"/>
  <c r="H914" i="3"/>
  <c r="I913" i="3"/>
  <c r="I780" i="11"/>
  <c r="H781" i="11"/>
  <c r="I507" i="11"/>
  <c r="H508" i="11"/>
  <c r="H1186" i="9"/>
  <c r="I1185" i="9"/>
  <c r="I777" i="9"/>
  <c r="H778" i="9"/>
  <c r="I1586" i="3"/>
  <c r="H1587" i="3"/>
  <c r="H1856" i="3"/>
  <c r="I1855" i="3"/>
  <c r="I1586" i="9"/>
  <c r="H1587" i="9"/>
  <c r="I1049" i="3"/>
  <c r="H1050" i="3"/>
  <c r="I911" i="6"/>
  <c r="H912" i="6"/>
  <c r="I240" i="6"/>
  <c r="H241" i="6"/>
  <c r="H510" i="9"/>
  <c r="I509" i="9"/>
  <c r="H110" i="11"/>
  <c r="I109" i="11"/>
  <c r="I779" i="6"/>
  <c r="H780" i="6"/>
  <c r="I1990" i="6"/>
  <c r="H1991" i="6"/>
  <c r="O1989" i="11" l="1"/>
  <c r="O1854" i="11"/>
  <c r="O1720" i="11"/>
  <c r="O1585" i="11"/>
  <c r="O1451" i="11"/>
  <c r="O1318" i="11"/>
  <c r="O1183" i="11"/>
  <c r="O777" i="11"/>
  <c r="O642" i="11"/>
  <c r="O374" i="11"/>
  <c r="O910" i="11"/>
  <c r="O1048" i="11"/>
  <c r="O240" i="11"/>
  <c r="O507" i="11"/>
  <c r="O109" i="11"/>
  <c r="O1855" i="9"/>
  <c r="O1452" i="9"/>
  <c r="O1721" i="9"/>
  <c r="O1184" i="9"/>
  <c r="O1990" i="9"/>
  <c r="O778" i="9"/>
  <c r="O1319" i="9"/>
  <c r="O911" i="9"/>
  <c r="O375" i="9"/>
  <c r="O241" i="9"/>
  <c r="O110" i="9"/>
  <c r="O508" i="9"/>
  <c r="O1049" i="9"/>
  <c r="O1586" i="9"/>
  <c r="O643" i="9"/>
  <c r="O1989" i="6"/>
  <c r="O1854" i="6"/>
  <c r="O1720" i="6"/>
  <c r="O1318" i="6"/>
  <c r="O1183" i="6"/>
  <c r="O1048" i="6"/>
  <c r="O1585" i="6"/>
  <c r="O910" i="6"/>
  <c r="O507" i="6"/>
  <c r="O374" i="6"/>
  <c r="O240" i="6"/>
  <c r="O109" i="6"/>
  <c r="O642" i="6"/>
  <c r="O1451" i="6"/>
  <c r="O777" i="6"/>
  <c r="O1855" i="3"/>
  <c r="O1319" i="3"/>
  <c r="O1586" i="3"/>
  <c r="O1452" i="3"/>
  <c r="O1990" i="3"/>
  <c r="O1049" i="3"/>
  <c r="O1721" i="3"/>
  <c r="O643" i="3"/>
  <c r="O1184" i="3"/>
  <c r="O375" i="3"/>
  <c r="O508" i="3"/>
  <c r="O778" i="3"/>
  <c r="O911" i="3"/>
  <c r="O241" i="3"/>
  <c r="O110" i="3"/>
  <c r="AB1248" i="11"/>
  <c r="S1248" i="11"/>
  <c r="AD1247" i="11"/>
  <c r="AC1247" i="11"/>
  <c r="T169" i="11"/>
  <c r="Q170" i="11" s="1"/>
  <c r="R170" i="11" s="1"/>
  <c r="AB170" i="11" s="1"/>
  <c r="AE168" i="11"/>
  <c r="Z1648" i="11"/>
  <c r="Y1648" i="11"/>
  <c r="W1648" i="11"/>
  <c r="V1649" i="11" s="1"/>
  <c r="AA1648" i="11"/>
  <c r="W1511" i="11"/>
  <c r="V1512" i="11" s="1"/>
  <c r="S1112" i="11"/>
  <c r="Y1511" i="11"/>
  <c r="AD977" i="11"/>
  <c r="Z1511" i="11"/>
  <c r="AC977" i="11"/>
  <c r="Q1512" i="11"/>
  <c r="R1512" i="11" s="1"/>
  <c r="S1512" i="11" s="1"/>
  <c r="S706" i="11"/>
  <c r="AE1111" i="11"/>
  <c r="W1783" i="11"/>
  <c r="V1784" i="11" s="1"/>
  <c r="T437" i="11"/>
  <c r="Z1783" i="11"/>
  <c r="Y1783" i="11"/>
  <c r="Q1784" i="11"/>
  <c r="R1784" i="11" s="1"/>
  <c r="AE436" i="11"/>
  <c r="Q1919" i="11"/>
  <c r="R1919" i="11" s="1"/>
  <c r="AB1919" i="11" s="1"/>
  <c r="S1378" i="11"/>
  <c r="AE1377" i="11"/>
  <c r="I911" i="11"/>
  <c r="H912" i="11"/>
  <c r="T302" i="11"/>
  <c r="S978" i="11"/>
  <c r="W1918" i="11"/>
  <c r="V1919" i="11" s="1"/>
  <c r="H1320" i="11"/>
  <c r="I1319" i="11"/>
  <c r="AC838" i="11"/>
  <c r="AD838" i="11"/>
  <c r="Z1918" i="11"/>
  <c r="AD1918" i="11" s="1"/>
  <c r="Y571" i="11"/>
  <c r="AA571" i="11"/>
  <c r="W571" i="11"/>
  <c r="V572" i="11" s="1"/>
  <c r="Z571" i="11"/>
  <c r="Q572" i="11"/>
  <c r="I1452" i="11"/>
  <c r="H1453" i="11"/>
  <c r="AA1918" i="11"/>
  <c r="AB1649" i="11"/>
  <c r="I645" i="11"/>
  <c r="H646" i="11"/>
  <c r="S839" i="11"/>
  <c r="S1649" i="11"/>
  <c r="I377" i="11"/>
  <c r="H378" i="11"/>
  <c r="I1184" i="11"/>
  <c r="H1185" i="11"/>
  <c r="AE705" i="11"/>
  <c r="R38" i="11"/>
  <c r="AB38" i="11" s="1"/>
  <c r="H1050" i="11"/>
  <c r="I1049" i="11"/>
  <c r="AC37" i="11"/>
  <c r="AD37" i="11"/>
  <c r="I1991" i="11"/>
  <c r="H1992" i="11"/>
  <c r="T39" i="9"/>
  <c r="Y39" i="9" s="1"/>
  <c r="AE38" i="9"/>
  <c r="AE976" i="9"/>
  <c r="T977" i="9"/>
  <c r="AA977" i="9" s="1"/>
  <c r="Y1781" i="9"/>
  <c r="Q1782" i="9"/>
  <c r="R1782" i="9" s="1"/>
  <c r="AB1782" i="9" s="1"/>
  <c r="AA1781" i="9"/>
  <c r="Z1781" i="9"/>
  <c r="T168" i="9"/>
  <c r="Z168" i="9" s="1"/>
  <c r="I242" i="9"/>
  <c r="H243" i="9"/>
  <c r="AE1513" i="9"/>
  <c r="Q838" i="9"/>
  <c r="R838" i="9" s="1"/>
  <c r="AB838" i="9" s="1"/>
  <c r="T570" i="9"/>
  <c r="Q571" i="9" s="1"/>
  <c r="R571" i="9" s="1"/>
  <c r="AB571" i="9" s="1"/>
  <c r="AE1245" i="9"/>
  <c r="Z837" i="9"/>
  <c r="AA837" i="9"/>
  <c r="Y837" i="9"/>
  <c r="S1112" i="9"/>
  <c r="R1917" i="9"/>
  <c r="AB1917" i="9" s="1"/>
  <c r="AC1916" i="9"/>
  <c r="AD1916" i="9"/>
  <c r="AC436" i="9"/>
  <c r="Q1381" i="9"/>
  <c r="R1381" i="9" s="1"/>
  <c r="AB1381" i="9" s="1"/>
  <c r="Z1380" i="9"/>
  <c r="AA1380" i="9"/>
  <c r="Y1380" i="9"/>
  <c r="W1380" i="9"/>
  <c r="V1381" i="9" s="1"/>
  <c r="AD436" i="9"/>
  <c r="T1246" i="9"/>
  <c r="H1050" i="9"/>
  <c r="I1049" i="9"/>
  <c r="T1514" i="9"/>
  <c r="W1514" i="9" s="1"/>
  <c r="V1515" i="9" s="1"/>
  <c r="S706" i="9"/>
  <c r="AE705" i="9"/>
  <c r="I1319" i="9"/>
  <c r="H1320" i="9"/>
  <c r="S437" i="9"/>
  <c r="I376" i="9"/>
  <c r="H377" i="9"/>
  <c r="S1648" i="9"/>
  <c r="AE1647" i="9"/>
  <c r="AE1111" i="9"/>
  <c r="H1453" i="9"/>
  <c r="I1452" i="9"/>
  <c r="R304" i="9"/>
  <c r="AB304" i="9" s="1"/>
  <c r="AC303" i="9"/>
  <c r="AD303" i="9"/>
  <c r="I1855" i="9"/>
  <c r="H1856" i="9"/>
  <c r="I1722" i="9"/>
  <c r="H1723" i="9"/>
  <c r="AE704" i="6"/>
  <c r="T705" i="6"/>
  <c r="AC168" i="6"/>
  <c r="Y1513" i="6"/>
  <c r="AD1513" i="6" s="1"/>
  <c r="W1513" i="6"/>
  <c r="V1514" i="6" s="1"/>
  <c r="Q1514" i="6"/>
  <c r="R1514" i="6" s="1"/>
  <c r="AB1514" i="6" s="1"/>
  <c r="AA1513" i="6"/>
  <c r="AD168" i="6"/>
  <c r="AD1782" i="6"/>
  <c r="S1783" i="6"/>
  <c r="AC1782" i="6"/>
  <c r="S169" i="6"/>
  <c r="AC1377" i="6"/>
  <c r="AE1243" i="6"/>
  <c r="H1320" i="6"/>
  <c r="I1319" i="6"/>
  <c r="T1244" i="6"/>
  <c r="S1113" i="6"/>
  <c r="T1113" i="6" s="1"/>
  <c r="I1586" i="6"/>
  <c r="H1587" i="6"/>
  <c r="AC1649" i="6"/>
  <c r="T978" i="6"/>
  <c r="W978" i="6" s="1"/>
  <c r="V979" i="6" s="1"/>
  <c r="AD1649" i="6"/>
  <c r="AE435" i="6"/>
  <c r="T571" i="6"/>
  <c r="AA571" i="6" s="1"/>
  <c r="W39" i="6"/>
  <c r="V40" i="6" s="1"/>
  <c r="AE301" i="6"/>
  <c r="Y39" i="6"/>
  <c r="AE977" i="6"/>
  <c r="Q40" i="6"/>
  <c r="R40" i="6" s="1"/>
  <c r="AB40" i="6" s="1"/>
  <c r="H645" i="6"/>
  <c r="I644" i="6"/>
  <c r="AC1112" i="6"/>
  <c r="AD1112" i="6"/>
  <c r="Z39" i="6"/>
  <c r="H509" i="6"/>
  <c r="I508" i="6"/>
  <c r="H111" i="6"/>
  <c r="I110" i="6"/>
  <c r="Z839" i="6"/>
  <c r="Y839" i="6"/>
  <c r="AA839" i="6"/>
  <c r="Q840" i="6"/>
  <c r="W839" i="6"/>
  <c r="V840" i="6" s="1"/>
  <c r="T436" i="6"/>
  <c r="S1378" i="6"/>
  <c r="AE1918" i="6"/>
  <c r="T302" i="6"/>
  <c r="S1919" i="6"/>
  <c r="S1650" i="6"/>
  <c r="H1185" i="6"/>
  <c r="I1184" i="6"/>
  <c r="AE1512" i="3"/>
  <c r="T1513" i="3"/>
  <c r="Q1514" i="3" s="1"/>
  <c r="R1514" i="3" s="1"/>
  <c r="AB1514" i="3" s="1"/>
  <c r="T1247" i="3"/>
  <c r="T303" i="3"/>
  <c r="AA303" i="3" s="1"/>
  <c r="AC302" i="3"/>
  <c r="AD302" i="3"/>
  <c r="AC1648" i="3"/>
  <c r="AD1648" i="3"/>
  <c r="AE167" i="3"/>
  <c r="S1649" i="3"/>
  <c r="AE1112" i="3"/>
  <c r="Z168" i="3"/>
  <c r="AA168" i="3"/>
  <c r="W168" i="3"/>
  <c r="V169" i="3" s="1"/>
  <c r="Q169" i="3"/>
  <c r="Y168" i="3"/>
  <c r="AC1916" i="3"/>
  <c r="AE1916" i="3" s="1"/>
  <c r="T837" i="3"/>
  <c r="AA837" i="3" s="1"/>
  <c r="H1723" i="3"/>
  <c r="I1722" i="3"/>
  <c r="AE1377" i="3"/>
  <c r="S1378" i="3"/>
  <c r="AE705" i="3"/>
  <c r="Q39" i="3"/>
  <c r="R39" i="3" s="1"/>
  <c r="AB39" i="3" s="1"/>
  <c r="W38" i="3"/>
  <c r="V39" i="3" s="1"/>
  <c r="Z38" i="3"/>
  <c r="AD38" i="3" s="1"/>
  <c r="AA38" i="3"/>
  <c r="T706" i="3"/>
  <c r="AA706" i="3" s="1"/>
  <c r="T1113" i="3"/>
  <c r="Q1114" i="3" s="1"/>
  <c r="R1114" i="3" s="1"/>
  <c r="AB1114" i="3" s="1"/>
  <c r="Q572" i="3"/>
  <c r="R572" i="3" s="1"/>
  <c r="AB572" i="3" s="1"/>
  <c r="Z571" i="3"/>
  <c r="S1917" i="3"/>
  <c r="W571" i="3"/>
  <c r="V572" i="3" s="1"/>
  <c r="Q978" i="3"/>
  <c r="R978" i="3" s="1"/>
  <c r="AB978" i="3" s="1"/>
  <c r="Y571" i="3"/>
  <c r="Y977" i="3"/>
  <c r="Z977" i="3"/>
  <c r="AA977" i="3"/>
  <c r="AA1782" i="3"/>
  <c r="W1782" i="3"/>
  <c r="V1783" i="3" s="1"/>
  <c r="Z1782" i="3"/>
  <c r="Q1783" i="3"/>
  <c r="R1783" i="3" s="1"/>
  <c r="AB1783" i="3" s="1"/>
  <c r="Y1782" i="3"/>
  <c r="Q437" i="3"/>
  <c r="R437" i="3" s="1"/>
  <c r="AB437" i="3" s="1"/>
  <c r="AA436" i="3"/>
  <c r="W436" i="3"/>
  <c r="V437" i="3" s="1"/>
  <c r="Y436" i="3"/>
  <c r="Z436" i="3"/>
  <c r="H242" i="3"/>
  <c r="I241" i="3"/>
  <c r="I508" i="3"/>
  <c r="H509" i="3"/>
  <c r="H1454" i="3"/>
  <c r="I1453" i="3"/>
  <c r="I376" i="3"/>
  <c r="H377" i="3"/>
  <c r="H1321" i="3"/>
  <c r="I1320" i="3"/>
  <c r="T303" i="13"/>
  <c r="W303" i="13" s="1"/>
  <c r="V304" i="13" s="1"/>
  <c r="AE302" i="13"/>
  <c r="Q436" i="13"/>
  <c r="R436" i="13" s="1"/>
  <c r="AB436" i="13" s="1"/>
  <c r="Y435" i="13"/>
  <c r="Z435" i="13"/>
  <c r="AA435" i="13"/>
  <c r="Z169" i="13"/>
  <c r="W169" i="13"/>
  <c r="V170" i="13" s="1"/>
  <c r="Q170" i="13"/>
  <c r="R170" i="13" s="1"/>
  <c r="AB170" i="13" s="1"/>
  <c r="Y169" i="13"/>
  <c r="Z37" i="13"/>
  <c r="Q38" i="13"/>
  <c r="R38" i="13" s="1"/>
  <c r="AB38" i="13" s="1"/>
  <c r="AA37" i="13"/>
  <c r="Y37" i="13"/>
  <c r="H111" i="13"/>
  <c r="I110" i="13"/>
  <c r="O110" i="13" s="1"/>
  <c r="H376" i="13"/>
  <c r="I375" i="13"/>
  <c r="O375" i="13" s="1"/>
  <c r="H242" i="13"/>
  <c r="I241" i="13"/>
  <c r="O241" i="13" s="1"/>
  <c r="I508" i="13"/>
  <c r="O508" i="13" s="1"/>
  <c r="H509" i="13"/>
  <c r="I1991" i="9"/>
  <c r="H1992" i="9"/>
  <c r="I1855" i="6"/>
  <c r="H1856" i="6"/>
  <c r="I1588" i="11"/>
  <c r="H1589" i="11"/>
  <c r="I241" i="11"/>
  <c r="H242" i="11"/>
  <c r="I915" i="9"/>
  <c r="H916" i="9"/>
  <c r="I1856" i="3"/>
  <c r="H1857" i="3"/>
  <c r="H511" i="9"/>
  <c r="I510" i="9"/>
  <c r="I241" i="6"/>
  <c r="H242" i="6"/>
  <c r="I780" i="6"/>
  <c r="H781" i="6"/>
  <c r="I912" i="6"/>
  <c r="H913" i="6"/>
  <c r="I508" i="11"/>
  <c r="H509" i="11"/>
  <c r="I914" i="3"/>
  <c r="H915" i="3"/>
  <c r="I377" i="6"/>
  <c r="H378" i="6"/>
  <c r="I111" i="3"/>
  <c r="H112" i="3"/>
  <c r="I1722" i="11"/>
  <c r="H1723" i="11"/>
  <c r="I1587" i="3"/>
  <c r="H1588" i="3"/>
  <c r="H1992" i="6"/>
  <c r="I1991" i="6"/>
  <c r="I1050" i="3"/>
  <c r="H1051" i="3"/>
  <c r="I779" i="3"/>
  <c r="H780" i="3"/>
  <c r="I111" i="9"/>
  <c r="H112" i="9"/>
  <c r="I110" i="11"/>
  <c r="H111" i="11"/>
  <c r="I778" i="9"/>
  <c r="H779" i="9"/>
  <c r="I644" i="9"/>
  <c r="H645" i="9"/>
  <c r="I1723" i="6"/>
  <c r="H1724" i="6"/>
  <c r="H1185" i="3"/>
  <c r="I1184" i="3"/>
  <c r="I1587" i="9"/>
  <c r="H1588" i="9"/>
  <c r="I1186" i="9"/>
  <c r="H1187" i="9"/>
  <c r="I781" i="11"/>
  <c r="H782" i="11"/>
  <c r="I1856" i="11"/>
  <c r="H1857" i="11"/>
  <c r="I645" i="3"/>
  <c r="H646" i="3"/>
  <c r="I1454" i="6"/>
  <c r="H1455" i="6"/>
  <c r="I1052" i="6"/>
  <c r="H1053" i="6"/>
  <c r="I1990" i="3"/>
  <c r="H1991" i="3"/>
  <c r="O1452" i="11" l="1"/>
  <c r="O1184" i="11"/>
  <c r="O1721" i="11"/>
  <c r="O1319" i="11"/>
  <c r="O1586" i="11"/>
  <c r="O1855" i="11"/>
  <c r="O1990" i="11"/>
  <c r="O643" i="11"/>
  <c r="O508" i="11"/>
  <c r="O241" i="11"/>
  <c r="O110" i="11"/>
  <c r="O911" i="11"/>
  <c r="O1049" i="11"/>
  <c r="O375" i="11"/>
  <c r="O778" i="11"/>
  <c r="O1453" i="9"/>
  <c r="O1991" i="9"/>
  <c r="O1320" i="9"/>
  <c r="O1185" i="9"/>
  <c r="O1050" i="9"/>
  <c r="O1856" i="9"/>
  <c r="O779" i="9"/>
  <c r="O1722" i="9"/>
  <c r="O912" i="9"/>
  <c r="O509" i="9"/>
  <c r="O376" i="9"/>
  <c r="O242" i="9"/>
  <c r="O111" i="9"/>
  <c r="O644" i="9"/>
  <c r="O1587" i="9"/>
  <c r="O1586" i="6"/>
  <c r="O1855" i="6"/>
  <c r="O1452" i="6"/>
  <c r="O1184" i="6"/>
  <c r="O911" i="6"/>
  <c r="O778" i="6"/>
  <c r="O1990" i="6"/>
  <c r="O1049" i="6"/>
  <c r="O508" i="6"/>
  <c r="O375" i="6"/>
  <c r="O241" i="6"/>
  <c r="O110" i="6"/>
  <c r="O1721" i="6"/>
  <c r="O1319" i="6"/>
  <c r="O643" i="6"/>
  <c r="O1320" i="3"/>
  <c r="O1185" i="3"/>
  <c r="O1050" i="3"/>
  <c r="O1587" i="3"/>
  <c r="O1991" i="3"/>
  <c r="O1453" i="3"/>
  <c r="O1856" i="3"/>
  <c r="O912" i="3"/>
  <c r="O779" i="3"/>
  <c r="O644" i="3"/>
  <c r="O509" i="3"/>
  <c r="O376" i="3"/>
  <c r="O1722" i="3"/>
  <c r="O242" i="3"/>
  <c r="O111" i="3"/>
  <c r="T1248" i="11"/>
  <c r="Z1248" i="11" s="1"/>
  <c r="AE1247" i="11"/>
  <c r="AA169" i="11"/>
  <c r="W169" i="11"/>
  <c r="V170" i="11" s="1"/>
  <c r="Y169" i="11"/>
  <c r="Z169" i="11"/>
  <c r="AD1648" i="11"/>
  <c r="AC1648" i="11"/>
  <c r="T1112" i="11"/>
  <c r="W1112" i="11" s="1"/>
  <c r="V1113" i="11" s="1"/>
  <c r="AC1511" i="11"/>
  <c r="S170" i="11"/>
  <c r="AD1511" i="11"/>
  <c r="AE977" i="11"/>
  <c r="T706" i="11"/>
  <c r="Y437" i="11"/>
  <c r="W437" i="11"/>
  <c r="V438" i="11" s="1"/>
  <c r="Z437" i="11"/>
  <c r="AC1783" i="11"/>
  <c r="AB1784" i="11"/>
  <c r="S1784" i="11"/>
  <c r="AD1783" i="11"/>
  <c r="Q438" i="11"/>
  <c r="AA437" i="11"/>
  <c r="AB1512" i="11"/>
  <c r="T1512" i="11"/>
  <c r="T978" i="11"/>
  <c r="Z978" i="11" s="1"/>
  <c r="Z302" i="11"/>
  <c r="AA302" i="11"/>
  <c r="Y302" i="11"/>
  <c r="W302" i="11"/>
  <c r="V303" i="11" s="1"/>
  <c r="Q303" i="11"/>
  <c r="H913" i="11"/>
  <c r="I912" i="11"/>
  <c r="AC1918" i="11"/>
  <c r="AE1918" i="11" s="1"/>
  <c r="T1378" i="11"/>
  <c r="I1320" i="11"/>
  <c r="H1321" i="11"/>
  <c r="AD571" i="11"/>
  <c r="AC571" i="11"/>
  <c r="AE838" i="11"/>
  <c r="T839" i="11"/>
  <c r="H1454" i="11"/>
  <c r="I1453" i="11"/>
  <c r="H647" i="11"/>
  <c r="I646" i="11"/>
  <c r="R572" i="11"/>
  <c r="AB572" i="11" s="1"/>
  <c r="T1649" i="11"/>
  <c r="AE37" i="11"/>
  <c r="H379" i="11"/>
  <c r="I378" i="11"/>
  <c r="I1185" i="11"/>
  <c r="H1186" i="11"/>
  <c r="S38" i="11"/>
  <c r="S1919" i="11"/>
  <c r="I1992" i="11"/>
  <c r="H1993" i="11"/>
  <c r="I1050" i="11"/>
  <c r="H1051" i="11"/>
  <c r="Z39" i="9"/>
  <c r="AD39" i="9" s="1"/>
  <c r="AA39" i="9"/>
  <c r="W39" i="9"/>
  <c r="V40" i="9" s="1"/>
  <c r="Q40" i="9"/>
  <c r="R40" i="9" s="1"/>
  <c r="AB40" i="9" s="1"/>
  <c r="Q978" i="9"/>
  <c r="R978" i="9" s="1"/>
  <c r="AB978" i="9" s="1"/>
  <c r="Y977" i="9"/>
  <c r="Z977" i="9"/>
  <c r="W977" i="9"/>
  <c r="V978" i="9" s="1"/>
  <c r="S1782" i="9"/>
  <c r="AD1781" i="9"/>
  <c r="AC1781" i="9"/>
  <c r="W168" i="9"/>
  <c r="V169" i="9" s="1"/>
  <c r="Q169" i="9"/>
  <c r="R169" i="9" s="1"/>
  <c r="AB169" i="9" s="1"/>
  <c r="Y168" i="9"/>
  <c r="AA168" i="9"/>
  <c r="H244" i="9"/>
  <c r="I243" i="9"/>
  <c r="S838" i="9"/>
  <c r="S571" i="9"/>
  <c r="AD837" i="9"/>
  <c r="W570" i="9"/>
  <c r="V571" i="9" s="1"/>
  <c r="AA570" i="9"/>
  <c r="AC837" i="9"/>
  <c r="Z570" i="9"/>
  <c r="Y570" i="9"/>
  <c r="S1381" i="9"/>
  <c r="T1112" i="9"/>
  <c r="Y1112" i="9" s="1"/>
  <c r="S1917" i="9"/>
  <c r="AE1916" i="9"/>
  <c r="AE436" i="9"/>
  <c r="AC1380" i="9"/>
  <c r="AD1380" i="9"/>
  <c r="AA1514" i="9"/>
  <c r="Q1515" i="9"/>
  <c r="R1515" i="9" s="1"/>
  <c r="AB1515" i="9" s="1"/>
  <c r="Q1247" i="9"/>
  <c r="W1246" i="9"/>
  <c r="V1247" i="9" s="1"/>
  <c r="Z1246" i="9"/>
  <c r="AA1246" i="9"/>
  <c r="Y1246" i="9"/>
  <c r="H1051" i="9"/>
  <c r="I1050" i="9"/>
  <c r="Y1514" i="9"/>
  <c r="Z1514" i="9"/>
  <c r="T706" i="9"/>
  <c r="I1320" i="9"/>
  <c r="H1321" i="9"/>
  <c r="I377" i="9"/>
  <c r="H378" i="9"/>
  <c r="T1648" i="9"/>
  <c r="T437" i="9"/>
  <c r="W437" i="9" s="1"/>
  <c r="V438" i="9" s="1"/>
  <c r="S304" i="9"/>
  <c r="I1723" i="9"/>
  <c r="H1724" i="9"/>
  <c r="AE303" i="9"/>
  <c r="I1856" i="9"/>
  <c r="H1857" i="9"/>
  <c r="I1453" i="9"/>
  <c r="H1454" i="9"/>
  <c r="Q706" i="6"/>
  <c r="R706" i="6" s="1"/>
  <c r="AB706" i="6" s="1"/>
  <c r="Y705" i="6"/>
  <c r="AA705" i="6"/>
  <c r="Z705" i="6"/>
  <c r="W705" i="6"/>
  <c r="V706" i="6" s="1"/>
  <c r="AC1513" i="6"/>
  <c r="AE1513" i="6" s="1"/>
  <c r="AE168" i="6"/>
  <c r="AE1782" i="6"/>
  <c r="T1783" i="6"/>
  <c r="AE1377" i="6"/>
  <c r="T169" i="6"/>
  <c r="Q1245" i="6"/>
  <c r="R1245" i="6" s="1"/>
  <c r="AB1245" i="6" s="1"/>
  <c r="Y1244" i="6"/>
  <c r="W1244" i="6"/>
  <c r="V1245" i="6" s="1"/>
  <c r="Z1244" i="6"/>
  <c r="AA1244" i="6"/>
  <c r="Y978" i="6"/>
  <c r="Z978" i="6"/>
  <c r="I1320" i="6"/>
  <c r="H1321" i="6"/>
  <c r="AE1649" i="6"/>
  <c r="H1588" i="6"/>
  <c r="I1587" i="6"/>
  <c r="Q979" i="6"/>
  <c r="R979" i="6" s="1"/>
  <c r="AB979" i="6" s="1"/>
  <c r="AA978" i="6"/>
  <c r="AD39" i="6"/>
  <c r="W571" i="6"/>
  <c r="V572" i="6" s="1"/>
  <c r="Q572" i="6"/>
  <c r="R572" i="6" s="1"/>
  <c r="AB572" i="6" s="1"/>
  <c r="Z571" i="6"/>
  <c r="Y571" i="6"/>
  <c r="S1514" i="6"/>
  <c r="AC39" i="6"/>
  <c r="I509" i="6"/>
  <c r="H510" i="6"/>
  <c r="AE1112" i="6"/>
  <c r="Z436" i="6"/>
  <c r="I645" i="6"/>
  <c r="H646" i="6"/>
  <c r="T1650" i="6"/>
  <c r="Q1651" i="6" s="1"/>
  <c r="AA436" i="6"/>
  <c r="R840" i="6"/>
  <c r="AB840" i="6" s="1"/>
  <c r="W436" i="6"/>
  <c r="V437" i="6" s="1"/>
  <c r="AD839" i="6"/>
  <c r="AC839" i="6"/>
  <c r="Y436" i="6"/>
  <c r="H112" i="6"/>
  <c r="I111" i="6"/>
  <c r="Q437" i="6"/>
  <c r="R437" i="6" s="1"/>
  <c r="AB437" i="6" s="1"/>
  <c r="T1378" i="6"/>
  <c r="Y302" i="6"/>
  <c r="Z302" i="6"/>
  <c r="W302" i="6"/>
  <c r="V303" i="6" s="1"/>
  <c r="Q303" i="6"/>
  <c r="AA302" i="6"/>
  <c r="T1919" i="6"/>
  <c r="I1185" i="6"/>
  <c r="H1186" i="6"/>
  <c r="S40" i="6"/>
  <c r="Q1114" i="6"/>
  <c r="W1113" i="6"/>
  <c r="V1114" i="6" s="1"/>
  <c r="AA1113" i="6"/>
  <c r="Z1113" i="6"/>
  <c r="Y1113" i="6"/>
  <c r="Z1513" i="3"/>
  <c r="W1513" i="3"/>
  <c r="V1514" i="3" s="1"/>
  <c r="Y1513" i="3"/>
  <c r="AA1513" i="3"/>
  <c r="Y1247" i="3"/>
  <c r="S1514" i="3"/>
  <c r="W1247" i="3"/>
  <c r="V1248" i="3" s="1"/>
  <c r="Q1248" i="3"/>
  <c r="R1248" i="3" s="1"/>
  <c r="AB1248" i="3" s="1"/>
  <c r="Z1247" i="3"/>
  <c r="AA1247" i="3"/>
  <c r="Z303" i="3"/>
  <c r="W303" i="3"/>
  <c r="V304" i="3" s="1"/>
  <c r="AE302" i="3"/>
  <c r="Y303" i="3"/>
  <c r="Q304" i="3"/>
  <c r="R304" i="3" s="1"/>
  <c r="AB304" i="3" s="1"/>
  <c r="AE1648" i="3"/>
  <c r="T1649" i="3"/>
  <c r="Z1649" i="3" s="1"/>
  <c r="W837" i="3"/>
  <c r="V838" i="3" s="1"/>
  <c r="Q838" i="3"/>
  <c r="R838" i="3" s="1"/>
  <c r="AB838" i="3" s="1"/>
  <c r="Z837" i="3"/>
  <c r="AC168" i="3"/>
  <c r="AD168" i="3"/>
  <c r="R169" i="3"/>
  <c r="AB169" i="3" s="1"/>
  <c r="Y837" i="3"/>
  <c r="AC38" i="3"/>
  <c r="AE38" i="3" s="1"/>
  <c r="T1378" i="3"/>
  <c r="Z1378" i="3" s="1"/>
  <c r="AC571" i="3"/>
  <c r="I1723" i="3"/>
  <c r="H1724" i="3"/>
  <c r="Q707" i="3"/>
  <c r="R707" i="3" s="1"/>
  <c r="AB707" i="3" s="1"/>
  <c r="W706" i="3"/>
  <c r="V707" i="3" s="1"/>
  <c r="AD977" i="3"/>
  <c r="Z706" i="3"/>
  <c r="Y706" i="3"/>
  <c r="Y1113" i="3"/>
  <c r="AA1113" i="3"/>
  <c r="Z1113" i="3"/>
  <c r="AD571" i="3"/>
  <c r="W1113" i="3"/>
  <c r="V1114" i="3" s="1"/>
  <c r="T1917" i="3"/>
  <c r="Q1918" i="3" s="1"/>
  <c r="AC977" i="3"/>
  <c r="S437" i="3"/>
  <c r="AC1782" i="3"/>
  <c r="AD1782" i="3"/>
  <c r="S1783" i="3"/>
  <c r="S1114" i="3"/>
  <c r="S572" i="3"/>
  <c r="AD436" i="3"/>
  <c r="AC436" i="3"/>
  <c r="H243" i="3"/>
  <c r="I242" i="3"/>
  <c r="H510" i="3"/>
  <c r="I509" i="3"/>
  <c r="H1322" i="3"/>
  <c r="I1321" i="3"/>
  <c r="I377" i="3"/>
  <c r="H378" i="3"/>
  <c r="S978" i="3"/>
  <c r="H1455" i="3"/>
  <c r="I1454" i="3"/>
  <c r="S39" i="3"/>
  <c r="AA303" i="13"/>
  <c r="Y303" i="13"/>
  <c r="Z303" i="13"/>
  <c r="Q304" i="13"/>
  <c r="R304" i="13" s="1"/>
  <c r="AB304" i="13" s="1"/>
  <c r="S436" i="13"/>
  <c r="AC435" i="13"/>
  <c r="AD435" i="13"/>
  <c r="AD169" i="13"/>
  <c r="AC169" i="13"/>
  <c r="S38" i="13"/>
  <c r="AC37" i="13"/>
  <c r="AD37" i="13"/>
  <c r="I376" i="13"/>
  <c r="O376" i="13" s="1"/>
  <c r="H377" i="13"/>
  <c r="I242" i="13"/>
  <c r="O242" i="13" s="1"/>
  <c r="H243" i="13"/>
  <c r="S170" i="13"/>
  <c r="I111" i="13"/>
  <c r="O111" i="13" s="1"/>
  <c r="H112" i="13"/>
  <c r="I509" i="13"/>
  <c r="O509" i="13" s="1"/>
  <c r="H510" i="13"/>
  <c r="I1053" i="6"/>
  <c r="H1054" i="6"/>
  <c r="H1858" i="11"/>
  <c r="I1857" i="11"/>
  <c r="I1187" i="9"/>
  <c r="H1188" i="9"/>
  <c r="H1993" i="6"/>
  <c r="I1992" i="6"/>
  <c r="I1991" i="3"/>
  <c r="H1992" i="3"/>
  <c r="H1725" i="6"/>
  <c r="I1724" i="6"/>
  <c r="I915" i="3"/>
  <c r="H916" i="3"/>
  <c r="I913" i="6"/>
  <c r="H914" i="6"/>
  <c r="I781" i="6"/>
  <c r="H782" i="6"/>
  <c r="I1856" i="6"/>
  <c r="H1857" i="6"/>
  <c r="I1185" i="3"/>
  <c r="H1186" i="3"/>
  <c r="I780" i="3"/>
  <c r="H781" i="3"/>
  <c r="H1589" i="3"/>
  <c r="I1588" i="3"/>
  <c r="I1723" i="11"/>
  <c r="H1724" i="11"/>
  <c r="H1858" i="3"/>
  <c r="I1857" i="3"/>
  <c r="I916" i="9"/>
  <c r="H917" i="9"/>
  <c r="I782" i="11"/>
  <c r="H783" i="11"/>
  <c r="I645" i="9"/>
  <c r="H646" i="9"/>
  <c r="H780" i="9"/>
  <c r="I779" i="9"/>
  <c r="H113" i="3"/>
  <c r="I112" i="3"/>
  <c r="I242" i="6"/>
  <c r="H243" i="6"/>
  <c r="I1051" i="3"/>
  <c r="H1052" i="3"/>
  <c r="I378" i="6"/>
  <c r="H379" i="6"/>
  <c r="I646" i="3"/>
  <c r="H647" i="3"/>
  <c r="H113" i="9"/>
  <c r="I112" i="9"/>
  <c r="H243" i="11"/>
  <c r="I242" i="11"/>
  <c r="H510" i="11"/>
  <c r="I509" i="11"/>
  <c r="H512" i="9"/>
  <c r="I511" i="9"/>
  <c r="I1992" i="9"/>
  <c r="H1993" i="9"/>
  <c r="H1456" i="6"/>
  <c r="I1455" i="6"/>
  <c r="I1588" i="9"/>
  <c r="H1589" i="9"/>
  <c r="I111" i="11"/>
  <c r="H112" i="11"/>
  <c r="I1589" i="11"/>
  <c r="H1590" i="11"/>
  <c r="O1722" i="11" l="1"/>
  <c r="O1320" i="11"/>
  <c r="O1856" i="11"/>
  <c r="O1587" i="11"/>
  <c r="O1991" i="11"/>
  <c r="O1185" i="11"/>
  <c r="O509" i="11"/>
  <c r="O242" i="11"/>
  <c r="O111" i="11"/>
  <c r="O1453" i="11"/>
  <c r="O376" i="11"/>
  <c r="O779" i="11"/>
  <c r="O1050" i="11"/>
  <c r="O912" i="11"/>
  <c r="O644" i="11"/>
  <c r="O1723" i="9"/>
  <c r="O1588" i="9"/>
  <c r="O1992" i="9"/>
  <c r="O1321" i="9"/>
  <c r="O1051" i="9"/>
  <c r="O913" i="9"/>
  <c r="O1454" i="9"/>
  <c r="O1186" i="9"/>
  <c r="O645" i="9"/>
  <c r="O510" i="9"/>
  <c r="O1857" i="9"/>
  <c r="O377" i="9"/>
  <c r="O243" i="9"/>
  <c r="O112" i="9"/>
  <c r="O780" i="9"/>
  <c r="O1587" i="6"/>
  <c r="O1722" i="6"/>
  <c r="O1856" i="6"/>
  <c r="O1320" i="6"/>
  <c r="O1185" i="6"/>
  <c r="O1453" i="6"/>
  <c r="O912" i="6"/>
  <c r="O779" i="6"/>
  <c r="O644" i="6"/>
  <c r="O1991" i="6"/>
  <c r="O1050" i="6"/>
  <c r="O376" i="6"/>
  <c r="O242" i="6"/>
  <c r="O509" i="6"/>
  <c r="O111" i="6"/>
  <c r="O1588" i="3"/>
  <c r="O1992" i="3"/>
  <c r="O1723" i="3"/>
  <c r="O1051" i="3"/>
  <c r="O1857" i="3"/>
  <c r="O1186" i="3"/>
  <c r="O1454" i="3"/>
  <c r="O913" i="3"/>
  <c r="O510" i="3"/>
  <c r="O645" i="3"/>
  <c r="O780" i="3"/>
  <c r="O377" i="3"/>
  <c r="O1321" i="3"/>
  <c r="O243" i="3"/>
  <c r="O112" i="3"/>
  <c r="Q1249" i="11"/>
  <c r="R1249" i="11" s="1"/>
  <c r="S1249" i="11" s="1"/>
  <c r="Y1248" i="11"/>
  <c r="AD1248" i="11" s="1"/>
  <c r="W1248" i="11"/>
  <c r="V1249" i="11" s="1"/>
  <c r="AA1248" i="11"/>
  <c r="AC169" i="11"/>
  <c r="AD169" i="11"/>
  <c r="Q1113" i="11"/>
  <c r="R1113" i="11" s="1"/>
  <c r="AB1113" i="11" s="1"/>
  <c r="AE1648" i="11"/>
  <c r="AA1112" i="11"/>
  <c r="Y1112" i="11"/>
  <c r="Z1112" i="11"/>
  <c r="W706" i="11"/>
  <c r="V707" i="11" s="1"/>
  <c r="AE1511" i="11"/>
  <c r="T170" i="11"/>
  <c r="AA170" i="11" s="1"/>
  <c r="AA706" i="11"/>
  <c r="Q707" i="11"/>
  <c r="R707" i="11" s="1"/>
  <c r="AB707" i="11" s="1"/>
  <c r="Z706" i="11"/>
  <c r="Y706" i="11"/>
  <c r="T1784" i="11"/>
  <c r="Q1785" i="11" s="1"/>
  <c r="R1785" i="11" s="1"/>
  <c r="AB1785" i="11" s="1"/>
  <c r="AD437" i="11"/>
  <c r="AC437" i="11"/>
  <c r="W978" i="11"/>
  <c r="V979" i="11" s="1"/>
  <c r="AE1783" i="11"/>
  <c r="R438" i="11"/>
  <c r="AB438" i="11" s="1"/>
  <c r="Q979" i="11"/>
  <c r="R979" i="11" s="1"/>
  <c r="AB979" i="11" s="1"/>
  <c r="S572" i="11"/>
  <c r="AA978" i="11"/>
  <c r="Y1512" i="11"/>
  <c r="W1512" i="11"/>
  <c r="V1513" i="11" s="1"/>
  <c r="Z1512" i="11"/>
  <c r="Q1513" i="11"/>
  <c r="R1513" i="11" s="1"/>
  <c r="AB1513" i="11" s="1"/>
  <c r="AA1512" i="11"/>
  <c r="Y978" i="11"/>
  <c r="AD978" i="11" s="1"/>
  <c r="I913" i="11"/>
  <c r="H914" i="11"/>
  <c r="AC302" i="11"/>
  <c r="AD302" i="11"/>
  <c r="R303" i="11"/>
  <c r="AB303" i="11" s="1"/>
  <c r="W1378" i="11"/>
  <c r="V1379" i="11" s="1"/>
  <c r="Q1379" i="11"/>
  <c r="Y1378" i="11"/>
  <c r="Z1378" i="11"/>
  <c r="AA1378" i="11"/>
  <c r="Z1649" i="11"/>
  <c r="Q1650" i="11"/>
  <c r="W1649" i="11"/>
  <c r="V1650" i="11" s="1"/>
  <c r="Y1649" i="11"/>
  <c r="AA1649" i="11"/>
  <c r="Q840" i="11"/>
  <c r="Y839" i="11"/>
  <c r="W839" i="11"/>
  <c r="V840" i="11" s="1"/>
  <c r="AA839" i="11"/>
  <c r="Z839" i="11"/>
  <c r="H648" i="11"/>
  <c r="I647" i="11"/>
  <c r="I1454" i="11"/>
  <c r="H1455" i="11"/>
  <c r="I1321" i="11"/>
  <c r="H1322" i="11"/>
  <c r="AE571" i="11"/>
  <c r="I1051" i="11"/>
  <c r="H1052" i="11"/>
  <c r="I1186" i="11"/>
  <c r="H1187" i="11"/>
  <c r="I379" i="11"/>
  <c r="H380" i="11"/>
  <c r="I1993" i="11"/>
  <c r="H1994" i="11"/>
  <c r="T38" i="11"/>
  <c r="T1919" i="11"/>
  <c r="AC39" i="9"/>
  <c r="AE39" i="9" s="1"/>
  <c r="S40" i="9"/>
  <c r="T40" i="9" s="1"/>
  <c r="S978" i="9"/>
  <c r="AD977" i="9"/>
  <c r="AC977" i="9"/>
  <c r="T1782" i="9"/>
  <c r="AE1781" i="9"/>
  <c r="S169" i="9"/>
  <c r="AC168" i="9"/>
  <c r="AD168" i="9"/>
  <c r="I244" i="9"/>
  <c r="H245" i="9"/>
  <c r="T838" i="9"/>
  <c r="Y838" i="9" s="1"/>
  <c r="T571" i="9"/>
  <c r="Q572" i="9" s="1"/>
  <c r="R572" i="9" s="1"/>
  <c r="AB572" i="9" s="1"/>
  <c r="AD570" i="9"/>
  <c r="AE837" i="9"/>
  <c r="W1112" i="9"/>
  <c r="V1113" i="9" s="1"/>
  <c r="Z1112" i="9"/>
  <c r="AD1112" i="9" s="1"/>
  <c r="AA1112" i="9"/>
  <c r="AC570" i="9"/>
  <c r="T1381" i="9"/>
  <c r="W1381" i="9" s="1"/>
  <c r="V1382" i="9" s="1"/>
  <c r="Q1113" i="9"/>
  <c r="R1113" i="9" s="1"/>
  <c r="AB1113" i="9" s="1"/>
  <c r="T1917" i="9"/>
  <c r="Y1917" i="9" s="1"/>
  <c r="AE1380" i="9"/>
  <c r="AD1246" i="9"/>
  <c r="R1247" i="9"/>
  <c r="AB1247" i="9" s="1"/>
  <c r="AC1514" i="9"/>
  <c r="AC1246" i="9"/>
  <c r="H1052" i="9"/>
  <c r="I1051" i="9"/>
  <c r="AD1514" i="9"/>
  <c r="Z706" i="9"/>
  <c r="W706" i="9"/>
  <c r="V707" i="9" s="1"/>
  <c r="Q707" i="9"/>
  <c r="Y706" i="9"/>
  <c r="AA706" i="9"/>
  <c r="AA437" i="9"/>
  <c r="W1648" i="9"/>
  <c r="V1649" i="9" s="1"/>
  <c r="Q1649" i="9"/>
  <c r="Y1648" i="9"/>
  <c r="Z1648" i="9"/>
  <c r="AA1648" i="9"/>
  <c r="T304" i="9"/>
  <c r="W304" i="9" s="1"/>
  <c r="V305" i="9" s="1"/>
  <c r="H379" i="9"/>
  <c r="I378" i="9"/>
  <c r="Z437" i="9"/>
  <c r="Y437" i="9"/>
  <c r="Q438" i="9"/>
  <c r="R438" i="9" s="1"/>
  <c r="AB438" i="9" s="1"/>
  <c r="I1321" i="9"/>
  <c r="H1322" i="9"/>
  <c r="I1857" i="9"/>
  <c r="H1858" i="9"/>
  <c r="I1724" i="9"/>
  <c r="H1725" i="9"/>
  <c r="S1515" i="9"/>
  <c r="I1454" i="9"/>
  <c r="H1455" i="9"/>
  <c r="AD705" i="6"/>
  <c r="AC705" i="6"/>
  <c r="Z1783" i="6"/>
  <c r="W1783" i="6"/>
  <c r="V1784" i="6" s="1"/>
  <c r="Q1784" i="6"/>
  <c r="Y1783" i="6"/>
  <c r="AA1783" i="6"/>
  <c r="Y169" i="6"/>
  <c r="W169" i="6"/>
  <c r="V170" i="6" s="1"/>
  <c r="AD1244" i="6"/>
  <c r="Z169" i="6"/>
  <c r="Q170" i="6"/>
  <c r="R170" i="6" s="1"/>
  <c r="AB170" i="6" s="1"/>
  <c r="AA169" i="6"/>
  <c r="AC1244" i="6"/>
  <c r="S979" i="6"/>
  <c r="S706" i="6"/>
  <c r="AD978" i="6"/>
  <c r="AC978" i="6"/>
  <c r="H1322" i="6"/>
  <c r="I1321" i="6"/>
  <c r="I1588" i="6"/>
  <c r="H1589" i="6"/>
  <c r="T1514" i="6"/>
  <c r="AC571" i="6"/>
  <c r="AD571" i="6"/>
  <c r="S1245" i="6"/>
  <c r="Z1650" i="6"/>
  <c r="W1650" i="6"/>
  <c r="V1651" i="6" s="1"/>
  <c r="AD436" i="6"/>
  <c r="AE39" i="6"/>
  <c r="S572" i="6"/>
  <c r="AC436" i="6"/>
  <c r="I510" i="6"/>
  <c r="H511" i="6"/>
  <c r="Y1650" i="6"/>
  <c r="I646" i="6"/>
  <c r="H647" i="6"/>
  <c r="AA1650" i="6"/>
  <c r="AE839" i="6"/>
  <c r="I112" i="6"/>
  <c r="H113" i="6"/>
  <c r="S840" i="6"/>
  <c r="Z1378" i="6"/>
  <c r="W1378" i="6"/>
  <c r="V1379" i="6" s="1"/>
  <c r="Q1379" i="6"/>
  <c r="Y1378" i="6"/>
  <c r="AA1378" i="6"/>
  <c r="T40" i="6"/>
  <c r="W40" i="6" s="1"/>
  <c r="V41" i="6" s="1"/>
  <c r="S437" i="6"/>
  <c r="R1114" i="6"/>
  <c r="AB1114" i="6" s="1"/>
  <c r="R303" i="6"/>
  <c r="AB303" i="6" s="1"/>
  <c r="R1651" i="6"/>
  <c r="AB1651" i="6" s="1"/>
  <c r="AC1113" i="6"/>
  <c r="AD1113" i="6"/>
  <c r="AC302" i="6"/>
  <c r="AD302" i="6"/>
  <c r="I1186" i="6"/>
  <c r="H1187" i="6"/>
  <c r="W1919" i="6"/>
  <c r="V1920" i="6" s="1"/>
  <c r="Y1919" i="6"/>
  <c r="AA1919" i="6"/>
  <c r="Z1919" i="6"/>
  <c r="Q1920" i="6"/>
  <c r="AD1513" i="3"/>
  <c r="AC1513" i="3"/>
  <c r="S1248" i="3"/>
  <c r="AD1247" i="3"/>
  <c r="AC1247" i="3"/>
  <c r="T1514" i="3"/>
  <c r="AD303" i="3"/>
  <c r="AC303" i="3"/>
  <c r="S304" i="3"/>
  <c r="Q1650" i="3"/>
  <c r="R1650" i="3" s="1"/>
  <c r="S1650" i="3" s="1"/>
  <c r="AA1649" i="3"/>
  <c r="Y1649" i="3"/>
  <c r="AD1649" i="3" s="1"/>
  <c r="W1649" i="3"/>
  <c r="V1650" i="3" s="1"/>
  <c r="S838" i="3"/>
  <c r="AC837" i="3"/>
  <c r="AD837" i="3"/>
  <c r="S169" i="3"/>
  <c r="AE168" i="3"/>
  <c r="AD706" i="3"/>
  <c r="AE977" i="3"/>
  <c r="AA1378" i="3"/>
  <c r="Q1379" i="3"/>
  <c r="Y1378" i="3"/>
  <c r="W1378" i="3"/>
  <c r="V1379" i="3" s="1"/>
  <c r="AC706" i="3"/>
  <c r="I1724" i="3"/>
  <c r="H1725" i="3"/>
  <c r="Z1917" i="3"/>
  <c r="AE571" i="3"/>
  <c r="W1917" i="3"/>
  <c r="V1918" i="3" s="1"/>
  <c r="AD1113" i="3"/>
  <c r="AC1113" i="3"/>
  <c r="AA1917" i="3"/>
  <c r="T1114" i="3"/>
  <c r="W1114" i="3" s="1"/>
  <c r="V1115" i="3" s="1"/>
  <c r="Y1917" i="3"/>
  <c r="T437" i="3"/>
  <c r="Z437" i="3" s="1"/>
  <c r="R1918" i="3"/>
  <c r="AB1918" i="3" s="1"/>
  <c r="T1783" i="3"/>
  <c r="Z1783" i="3" s="1"/>
  <c r="AE1782" i="3"/>
  <c r="AE436" i="3"/>
  <c r="T572" i="3"/>
  <c r="H244" i="3"/>
  <c r="I243" i="3"/>
  <c r="S707" i="3"/>
  <c r="T39" i="3"/>
  <c r="T978" i="3"/>
  <c r="I378" i="3"/>
  <c r="H379" i="3"/>
  <c r="I1322" i="3"/>
  <c r="H1323" i="3"/>
  <c r="I510" i="3"/>
  <c r="H511" i="3"/>
  <c r="H1456" i="3"/>
  <c r="I1455" i="3"/>
  <c r="AD303" i="13"/>
  <c r="AC303" i="13"/>
  <c r="AE435" i="13"/>
  <c r="T436" i="13"/>
  <c r="AE169" i="13"/>
  <c r="S304" i="13"/>
  <c r="T38" i="13"/>
  <c r="W38" i="13" s="1"/>
  <c r="V39" i="13" s="1"/>
  <c r="AE37" i="13"/>
  <c r="H244" i="13"/>
  <c r="I243" i="13"/>
  <c r="O243" i="13" s="1"/>
  <c r="H378" i="13"/>
  <c r="I377" i="13"/>
  <c r="O377" i="13" s="1"/>
  <c r="I112" i="13"/>
  <c r="O112" i="13" s="1"/>
  <c r="H113" i="13"/>
  <c r="T170" i="13"/>
  <c r="I510" i="13"/>
  <c r="O510" i="13" s="1"/>
  <c r="H511" i="13"/>
  <c r="I780" i="9"/>
  <c r="H781" i="9"/>
  <c r="I914" i="6"/>
  <c r="H915" i="6"/>
  <c r="H918" i="9"/>
  <c r="I917" i="9"/>
  <c r="I1589" i="3"/>
  <c r="H1590" i="3"/>
  <c r="I1858" i="11"/>
  <c r="H1859" i="11"/>
  <c r="H1187" i="3"/>
  <c r="I1186" i="3"/>
  <c r="H1994" i="9"/>
  <c r="I1993" i="9"/>
  <c r="I1858" i="3"/>
  <c r="H1859" i="3"/>
  <c r="H1725" i="11"/>
  <c r="I1724" i="11"/>
  <c r="I781" i="3"/>
  <c r="H782" i="3"/>
  <c r="I916" i="3"/>
  <c r="H917" i="3"/>
  <c r="I1725" i="6"/>
  <c r="H1726" i="6"/>
  <c r="I1992" i="3"/>
  <c r="H1993" i="3"/>
  <c r="H113" i="11"/>
  <c r="I112" i="11"/>
  <c r="I1590" i="11"/>
  <c r="H1591" i="11"/>
  <c r="I647" i="3"/>
  <c r="H648" i="3"/>
  <c r="I512" i="9"/>
  <c r="H513" i="9"/>
  <c r="H647" i="9"/>
  <c r="I646" i="9"/>
  <c r="I243" i="11"/>
  <c r="H244" i="11"/>
  <c r="I1857" i="6"/>
  <c r="H1858" i="6"/>
  <c r="I782" i="6"/>
  <c r="H783" i="6"/>
  <c r="I1188" i="9"/>
  <c r="H1189" i="9"/>
  <c r="I1054" i="6"/>
  <c r="H1055" i="6"/>
  <c r="I510" i="11"/>
  <c r="H511" i="11"/>
  <c r="I113" i="9"/>
  <c r="H114" i="9"/>
  <c r="H114" i="3"/>
  <c r="I113" i="3"/>
  <c r="H784" i="11"/>
  <c r="I783" i="11"/>
  <c r="I1589" i="9"/>
  <c r="H1590" i="9"/>
  <c r="I1456" i="6"/>
  <c r="H1457" i="6"/>
  <c r="I379" i="6"/>
  <c r="H380" i="6"/>
  <c r="I1052" i="3"/>
  <c r="H1053" i="3"/>
  <c r="H244" i="6"/>
  <c r="I243" i="6"/>
  <c r="H1994" i="6"/>
  <c r="I1993" i="6"/>
  <c r="O1454" i="11" l="1"/>
  <c r="O1186" i="11"/>
  <c r="O1992" i="11"/>
  <c r="O1588" i="11"/>
  <c r="O1051" i="11"/>
  <c r="O913" i="11"/>
  <c r="O377" i="11"/>
  <c r="O1857" i="11"/>
  <c r="O1321" i="11"/>
  <c r="O645" i="11"/>
  <c r="O1723" i="11"/>
  <c r="O243" i="11"/>
  <c r="O780" i="11"/>
  <c r="O510" i="11"/>
  <c r="O112" i="11"/>
  <c r="O1724" i="9"/>
  <c r="O1993" i="9"/>
  <c r="O1322" i="9"/>
  <c r="O1052" i="9"/>
  <c r="O914" i="9"/>
  <c r="O781" i="9"/>
  <c r="O1858" i="9"/>
  <c r="O1589" i="9"/>
  <c r="O646" i="9"/>
  <c r="O511" i="9"/>
  <c r="O244" i="9"/>
  <c r="O1455" i="9"/>
  <c r="O113" i="9"/>
  <c r="O378" i="9"/>
  <c r="O1187" i="9"/>
  <c r="O1723" i="6"/>
  <c r="O1454" i="6"/>
  <c r="O1992" i="6"/>
  <c r="O1857" i="6"/>
  <c r="O1588" i="6"/>
  <c r="O1186" i="6"/>
  <c r="O780" i="6"/>
  <c r="O645" i="6"/>
  <c r="O1321" i="6"/>
  <c r="O1051" i="6"/>
  <c r="O510" i="6"/>
  <c r="O377" i="6"/>
  <c r="O243" i="6"/>
  <c r="O112" i="6"/>
  <c r="O913" i="6"/>
  <c r="O1993" i="3"/>
  <c r="O1858" i="3"/>
  <c r="O1724" i="3"/>
  <c r="O1589" i="3"/>
  <c r="O1455" i="3"/>
  <c r="O1322" i="3"/>
  <c r="O1187" i="3"/>
  <c r="O914" i="3"/>
  <c r="O781" i="3"/>
  <c r="O646" i="3"/>
  <c r="O511" i="3"/>
  <c r="O378" i="3"/>
  <c r="O1052" i="3"/>
  <c r="O244" i="3"/>
  <c r="O113" i="3"/>
  <c r="AB1249" i="11"/>
  <c r="T1249" i="11"/>
  <c r="Y1249" i="11" s="1"/>
  <c r="AC1248" i="11"/>
  <c r="AE1248" i="11" s="1"/>
  <c r="AE169" i="11"/>
  <c r="AC1112" i="11"/>
  <c r="AD1112" i="11"/>
  <c r="W170" i="11"/>
  <c r="V171" i="11" s="1"/>
  <c r="Y170" i="11"/>
  <c r="Z170" i="11"/>
  <c r="Q171" i="11"/>
  <c r="R171" i="11" s="1"/>
  <c r="AB171" i="11" s="1"/>
  <c r="AC706" i="11"/>
  <c r="S1113" i="11"/>
  <c r="AE437" i="11"/>
  <c r="Y1784" i="11"/>
  <c r="Z1784" i="11"/>
  <c r="AA1784" i="11"/>
  <c r="W1784" i="11"/>
  <c r="V1785" i="11" s="1"/>
  <c r="AD706" i="11"/>
  <c r="T572" i="11"/>
  <c r="W572" i="11" s="1"/>
  <c r="V573" i="11" s="1"/>
  <c r="AC978" i="11"/>
  <c r="S438" i="11"/>
  <c r="AC1512" i="11"/>
  <c r="AD1512" i="11"/>
  <c r="S1513" i="11"/>
  <c r="S979" i="11"/>
  <c r="AE302" i="11"/>
  <c r="S303" i="11"/>
  <c r="S707" i="11"/>
  <c r="R1379" i="11"/>
  <c r="AB1379" i="11" s="1"/>
  <c r="H915" i="11"/>
  <c r="I914" i="11"/>
  <c r="AC1378" i="11"/>
  <c r="AD1378" i="11"/>
  <c r="H649" i="11"/>
  <c r="I648" i="11"/>
  <c r="I1322" i="11"/>
  <c r="H1323" i="11"/>
  <c r="AD1649" i="11"/>
  <c r="AC1649" i="11"/>
  <c r="I1455" i="11"/>
  <c r="H1456" i="11"/>
  <c r="R1650" i="11"/>
  <c r="AB1650" i="11" s="1"/>
  <c r="AC839" i="11"/>
  <c r="AD839" i="11"/>
  <c r="S1785" i="11"/>
  <c r="R840" i="11"/>
  <c r="S840" i="11" s="1"/>
  <c r="H1188" i="11"/>
  <c r="I1187" i="11"/>
  <c r="I1994" i="11"/>
  <c r="H1995" i="11"/>
  <c r="I1052" i="11"/>
  <c r="H1053" i="11"/>
  <c r="Y38" i="11"/>
  <c r="Z38" i="11"/>
  <c r="Q39" i="11"/>
  <c r="AA38" i="11"/>
  <c r="W38" i="11"/>
  <c r="V39" i="11" s="1"/>
  <c r="Z1919" i="11"/>
  <c r="W1919" i="11"/>
  <c r="V1920" i="11" s="1"/>
  <c r="AA1919" i="11"/>
  <c r="Q1920" i="11"/>
  <c r="Y1919" i="11"/>
  <c r="H381" i="11"/>
  <c r="I380" i="11"/>
  <c r="T978" i="9"/>
  <c r="W978" i="9" s="1"/>
  <c r="V979" i="9" s="1"/>
  <c r="AE977" i="9"/>
  <c r="Q1783" i="9"/>
  <c r="R1783" i="9" s="1"/>
  <c r="AB1783" i="9" s="1"/>
  <c r="Y1782" i="9"/>
  <c r="AA1782" i="9"/>
  <c r="W1782" i="9"/>
  <c r="V1783" i="9" s="1"/>
  <c r="Z1782" i="9"/>
  <c r="T169" i="9"/>
  <c r="W169" i="9" s="1"/>
  <c r="V170" i="9" s="1"/>
  <c r="AE168" i="9"/>
  <c r="AA838" i="9"/>
  <c r="W838" i="9"/>
  <c r="V839" i="9" s="1"/>
  <c r="I245" i="9"/>
  <c r="H246" i="9"/>
  <c r="Y571" i="9"/>
  <c r="Q839" i="9"/>
  <c r="R839" i="9" s="1"/>
  <c r="AB839" i="9" s="1"/>
  <c r="W571" i="9"/>
  <c r="V572" i="9" s="1"/>
  <c r="Z838" i="9"/>
  <c r="AD838" i="9" s="1"/>
  <c r="AA571" i="9"/>
  <c r="Z571" i="9"/>
  <c r="S572" i="9"/>
  <c r="AC1112" i="9"/>
  <c r="AE1112" i="9" s="1"/>
  <c r="AE570" i="9"/>
  <c r="Q1382" i="9"/>
  <c r="R1382" i="9" s="1"/>
  <c r="AB1382" i="9" s="1"/>
  <c r="Y1381" i="9"/>
  <c r="AA1381" i="9"/>
  <c r="W1917" i="9"/>
  <c r="V1918" i="9" s="1"/>
  <c r="Z1381" i="9"/>
  <c r="Z1917" i="9"/>
  <c r="AD1917" i="9" s="1"/>
  <c r="Q1918" i="9"/>
  <c r="R1918" i="9" s="1"/>
  <c r="AB1918" i="9" s="1"/>
  <c r="AA1917" i="9"/>
  <c r="S1113" i="9"/>
  <c r="S1247" i="9"/>
  <c r="AE1514" i="9"/>
  <c r="AE1246" i="9"/>
  <c r="Q305" i="9"/>
  <c r="R305" i="9" s="1"/>
  <c r="AB305" i="9" s="1"/>
  <c r="I1052" i="9"/>
  <c r="H1053" i="9"/>
  <c r="AC706" i="9"/>
  <c r="AD706" i="9"/>
  <c r="R707" i="9"/>
  <c r="AB707" i="9" s="1"/>
  <c r="Y304" i="9"/>
  <c r="AA304" i="9"/>
  <c r="Z304" i="9"/>
  <c r="AC437" i="9"/>
  <c r="AD437" i="9"/>
  <c r="AC1648" i="9"/>
  <c r="AD1648" i="9"/>
  <c r="I1322" i="9"/>
  <c r="H1323" i="9"/>
  <c r="H380" i="9"/>
  <c r="I379" i="9"/>
  <c r="R1649" i="9"/>
  <c r="AB1649" i="9" s="1"/>
  <c r="T1515" i="9"/>
  <c r="I1725" i="9"/>
  <c r="H1726" i="9"/>
  <c r="H1859" i="9"/>
  <c r="I1858" i="9"/>
  <c r="S438" i="9"/>
  <c r="Z40" i="9"/>
  <c r="Q41" i="9"/>
  <c r="W40" i="9"/>
  <c r="V41" i="9" s="1"/>
  <c r="Y40" i="9"/>
  <c r="AA40" i="9"/>
  <c r="I1455" i="9"/>
  <c r="H1456" i="9"/>
  <c r="AE705" i="6"/>
  <c r="AD1783" i="6"/>
  <c r="AC1783" i="6"/>
  <c r="AC169" i="6"/>
  <c r="R1784" i="6"/>
  <c r="AB1784" i="6" s="1"/>
  <c r="AD169" i="6"/>
  <c r="AE1244" i="6"/>
  <c r="S170" i="6"/>
  <c r="T979" i="6"/>
  <c r="AE978" i="6"/>
  <c r="T706" i="6"/>
  <c r="Z1514" i="6"/>
  <c r="Y1514" i="6"/>
  <c r="AA1514" i="6"/>
  <c r="W1514" i="6"/>
  <c r="V1515" i="6" s="1"/>
  <c r="I1322" i="6"/>
  <c r="H1323" i="6"/>
  <c r="Q1515" i="6"/>
  <c r="R1515" i="6" s="1"/>
  <c r="AB1515" i="6" s="1"/>
  <c r="H1590" i="6"/>
  <c r="I1589" i="6"/>
  <c r="AE571" i="6"/>
  <c r="AD1650" i="6"/>
  <c r="T1245" i="6"/>
  <c r="AA1245" i="6" s="1"/>
  <c r="AC1650" i="6"/>
  <c r="T572" i="6"/>
  <c r="Y572" i="6" s="1"/>
  <c r="AE436" i="6"/>
  <c r="I647" i="6"/>
  <c r="H648" i="6"/>
  <c r="H512" i="6"/>
  <c r="I511" i="6"/>
  <c r="T840" i="6"/>
  <c r="I113" i="6"/>
  <c r="H114" i="6"/>
  <c r="T437" i="6"/>
  <c r="AA437" i="6" s="1"/>
  <c r="AC1378" i="6"/>
  <c r="AD1378" i="6"/>
  <c r="R1379" i="6"/>
  <c r="AB1379" i="6" s="1"/>
  <c r="S1114" i="6"/>
  <c r="S1651" i="6"/>
  <c r="Y40" i="6"/>
  <c r="Q41" i="6"/>
  <c r="R41" i="6" s="1"/>
  <c r="AB41" i="6" s="1"/>
  <c r="AA40" i="6"/>
  <c r="Z40" i="6"/>
  <c r="R1920" i="6"/>
  <c r="AB1920" i="6" s="1"/>
  <c r="AE302" i="6"/>
  <c r="AC1919" i="6"/>
  <c r="AD1919" i="6"/>
  <c r="AE1113" i="6"/>
  <c r="I1187" i="6"/>
  <c r="H1188" i="6"/>
  <c r="S303" i="6"/>
  <c r="AE1513" i="3"/>
  <c r="T1248" i="3"/>
  <c r="Y1248" i="3" s="1"/>
  <c r="AE1247" i="3"/>
  <c r="AA1514" i="3"/>
  <c r="W1514" i="3"/>
  <c r="V1515" i="3" s="1"/>
  <c r="Q1515" i="3"/>
  <c r="Z1514" i="3"/>
  <c r="Y1514" i="3"/>
  <c r="AE303" i="3"/>
  <c r="T304" i="3"/>
  <c r="Q305" i="3" s="1"/>
  <c r="R305" i="3" s="1"/>
  <c r="AB305" i="3" s="1"/>
  <c r="AC1649" i="3"/>
  <c r="T838" i="3"/>
  <c r="AA838" i="3" s="1"/>
  <c r="AE837" i="3"/>
  <c r="T169" i="3"/>
  <c r="Y169" i="3" s="1"/>
  <c r="AE706" i="3"/>
  <c r="AB1650" i="3"/>
  <c r="T1650" i="3"/>
  <c r="AC1378" i="3"/>
  <c r="S1918" i="3"/>
  <c r="AD1378" i="3"/>
  <c r="R1379" i="3"/>
  <c r="AB1379" i="3" s="1"/>
  <c r="I1725" i="3"/>
  <c r="H1726" i="3"/>
  <c r="AC1917" i="3"/>
  <c r="AD1917" i="3"/>
  <c r="AE1113" i="3"/>
  <c r="AA1114" i="3"/>
  <c r="Q1115" i="3"/>
  <c r="R1115" i="3" s="1"/>
  <c r="AB1115" i="3" s="1"/>
  <c r="Z1114" i="3"/>
  <c r="Y1114" i="3"/>
  <c r="AA437" i="3"/>
  <c r="Y1783" i="3"/>
  <c r="AD1783" i="3" s="1"/>
  <c r="T707" i="3"/>
  <c r="Y437" i="3"/>
  <c r="W437" i="3"/>
  <c r="V438" i="3" s="1"/>
  <c r="Q438" i="3"/>
  <c r="R438" i="3" s="1"/>
  <c r="AB438" i="3" s="1"/>
  <c r="AA1783" i="3"/>
  <c r="W1783" i="3"/>
  <c r="V1784" i="3" s="1"/>
  <c r="Q1784" i="3"/>
  <c r="R1784" i="3" s="1"/>
  <c r="AB1784" i="3" s="1"/>
  <c r="H245" i="3"/>
  <c r="I244" i="3"/>
  <c r="AA572" i="3"/>
  <c r="W572" i="3"/>
  <c r="V573" i="3" s="1"/>
  <c r="Y572" i="3"/>
  <c r="Q573" i="3"/>
  <c r="Z572" i="3"/>
  <c r="I1456" i="3"/>
  <c r="H1457" i="3"/>
  <c r="I379" i="3"/>
  <c r="H380" i="3"/>
  <c r="I511" i="3"/>
  <c r="H512" i="3"/>
  <c r="Y978" i="3"/>
  <c r="Z978" i="3"/>
  <c r="AA978" i="3"/>
  <c r="Q979" i="3"/>
  <c r="W978" i="3"/>
  <c r="V979" i="3" s="1"/>
  <c r="I1323" i="3"/>
  <c r="H1324" i="3"/>
  <c r="Q40" i="3"/>
  <c r="W39" i="3"/>
  <c r="V40" i="3" s="1"/>
  <c r="AA39" i="3"/>
  <c r="Y39" i="3"/>
  <c r="Z39" i="3"/>
  <c r="AE303" i="13"/>
  <c r="W436" i="13"/>
  <c r="V437" i="13" s="1"/>
  <c r="AA436" i="13"/>
  <c r="Y436" i="13"/>
  <c r="Z436" i="13"/>
  <c r="Q437" i="13"/>
  <c r="R437" i="13" s="1"/>
  <c r="AB437" i="13" s="1"/>
  <c r="T304" i="13"/>
  <c r="Z304" i="13" s="1"/>
  <c r="Z38" i="13"/>
  <c r="Y38" i="13"/>
  <c r="AA38" i="13"/>
  <c r="Q39" i="13"/>
  <c r="R39" i="13" s="1"/>
  <c r="AB39" i="13" s="1"/>
  <c r="AA170" i="13"/>
  <c r="Q171" i="13"/>
  <c r="Z170" i="13"/>
  <c r="W170" i="13"/>
  <c r="V171" i="13" s="1"/>
  <c r="Y170" i="13"/>
  <c r="I378" i="13"/>
  <c r="O378" i="13" s="1"/>
  <c r="H379" i="13"/>
  <c r="I244" i="13"/>
  <c r="O244" i="13" s="1"/>
  <c r="H245" i="13"/>
  <c r="I113" i="13"/>
  <c r="O113" i="13" s="1"/>
  <c r="H114" i="13"/>
  <c r="I511" i="13"/>
  <c r="O511" i="13" s="1"/>
  <c r="H512" i="13"/>
  <c r="H115" i="3"/>
  <c r="I114" i="3"/>
  <c r="I511" i="11"/>
  <c r="H512" i="11"/>
  <c r="H245" i="11"/>
  <c r="I244" i="11"/>
  <c r="I1590" i="3"/>
  <c r="H1591" i="3"/>
  <c r="I648" i="3"/>
  <c r="H649" i="3"/>
  <c r="I1726" i="6"/>
  <c r="H1727" i="6"/>
  <c r="I782" i="3"/>
  <c r="H783" i="3"/>
  <c r="I1187" i="3"/>
  <c r="H1188" i="3"/>
  <c r="I915" i="6"/>
  <c r="H916" i="6"/>
  <c r="I1055" i="6"/>
  <c r="H1056" i="6"/>
  <c r="I781" i="9"/>
  <c r="H782" i="9"/>
  <c r="I244" i="6"/>
  <c r="H245" i="6"/>
  <c r="I1457" i="6"/>
  <c r="H1458" i="6"/>
  <c r="H115" i="9"/>
  <c r="I114" i="9"/>
  <c r="I917" i="3"/>
  <c r="H918" i="3"/>
  <c r="I1725" i="11"/>
  <c r="H1726" i="11"/>
  <c r="I1994" i="9"/>
  <c r="H1995" i="9"/>
  <c r="H919" i="9"/>
  <c r="I918" i="9"/>
  <c r="I1994" i="6"/>
  <c r="H1995" i="6"/>
  <c r="I380" i="6"/>
  <c r="H381" i="6"/>
  <c r="I783" i="6"/>
  <c r="H784" i="6"/>
  <c r="I1859" i="3"/>
  <c r="H1860" i="3"/>
  <c r="I1859" i="11"/>
  <c r="H1860" i="11"/>
  <c r="I647" i="9"/>
  <c r="H648" i="9"/>
  <c r="I1591" i="11"/>
  <c r="H1592" i="11"/>
  <c r="I1590" i="9"/>
  <c r="H1591" i="9"/>
  <c r="H785" i="11"/>
  <c r="I784" i="11"/>
  <c r="I1189" i="9"/>
  <c r="H1190" i="9"/>
  <c r="I1053" i="3"/>
  <c r="H1054" i="3"/>
  <c r="I1858" i="6"/>
  <c r="H1859" i="6"/>
  <c r="I513" i="9"/>
  <c r="H514" i="9"/>
  <c r="I113" i="11"/>
  <c r="H114" i="11"/>
  <c r="I1993" i="3"/>
  <c r="H1994" i="3"/>
  <c r="O1993" i="11" l="1"/>
  <c r="O1724" i="11"/>
  <c r="O1322" i="11"/>
  <c r="O1187" i="11"/>
  <c r="O1052" i="11"/>
  <c r="O914" i="11"/>
  <c r="O781" i="11"/>
  <c r="O646" i="11"/>
  <c r="O511" i="11"/>
  <c r="O378" i="11"/>
  <c r="O1455" i="11"/>
  <c r="O1858" i="11"/>
  <c r="O1589" i="11"/>
  <c r="O244" i="11"/>
  <c r="O113" i="11"/>
  <c r="O1994" i="9"/>
  <c r="O1859" i="9"/>
  <c r="O1725" i="9"/>
  <c r="O1590" i="9"/>
  <c r="O1456" i="9"/>
  <c r="O1323" i="9"/>
  <c r="O1188" i="9"/>
  <c r="O915" i="9"/>
  <c r="O782" i="9"/>
  <c r="O1053" i="9"/>
  <c r="O647" i="9"/>
  <c r="O114" i="9"/>
  <c r="O379" i="9"/>
  <c r="O245" i="9"/>
  <c r="O512" i="9"/>
  <c r="O1455" i="6"/>
  <c r="O1993" i="6"/>
  <c r="O1589" i="6"/>
  <c r="O1322" i="6"/>
  <c r="O1724" i="6"/>
  <c r="O914" i="6"/>
  <c r="O781" i="6"/>
  <c r="O646" i="6"/>
  <c r="O1187" i="6"/>
  <c r="O1858" i="6"/>
  <c r="O244" i="6"/>
  <c r="O511" i="6"/>
  <c r="O113" i="6"/>
  <c r="O1052" i="6"/>
  <c r="O378" i="6"/>
  <c r="O1994" i="3"/>
  <c r="O1859" i="3"/>
  <c r="O1725" i="3"/>
  <c r="O1456" i="3"/>
  <c r="O1323" i="3"/>
  <c r="O1590" i="3"/>
  <c r="O1188" i="3"/>
  <c r="O512" i="3"/>
  <c r="O915" i="3"/>
  <c r="O647" i="3"/>
  <c r="O1053" i="3"/>
  <c r="O782" i="3"/>
  <c r="O379" i="3"/>
  <c r="O245" i="3"/>
  <c r="O114" i="3"/>
  <c r="Q1250" i="11"/>
  <c r="R1250" i="11" s="1"/>
  <c r="AB1250" i="11" s="1"/>
  <c r="Z1249" i="11"/>
  <c r="AD1249" i="11" s="1"/>
  <c r="W1249" i="11"/>
  <c r="V1250" i="11" s="1"/>
  <c r="AA1249" i="11"/>
  <c r="AE1112" i="11"/>
  <c r="AC170" i="11"/>
  <c r="AD170" i="11"/>
  <c r="T1113" i="11"/>
  <c r="Z1113" i="11" s="1"/>
  <c r="AE706" i="11"/>
  <c r="S171" i="11"/>
  <c r="AC1784" i="11"/>
  <c r="AD1784" i="11"/>
  <c r="Z572" i="11"/>
  <c r="Q573" i="11"/>
  <c r="R573" i="11" s="1"/>
  <c r="AB573" i="11" s="1"/>
  <c r="AA572" i="11"/>
  <c r="Y572" i="11"/>
  <c r="AE978" i="11"/>
  <c r="T707" i="11"/>
  <c r="T1513" i="11"/>
  <c r="Z1513" i="11" s="1"/>
  <c r="AE1512" i="11"/>
  <c r="T438" i="11"/>
  <c r="T979" i="11"/>
  <c r="AA979" i="11" s="1"/>
  <c r="AE839" i="11"/>
  <c r="T303" i="11"/>
  <c r="I915" i="11"/>
  <c r="H916" i="11"/>
  <c r="AE1378" i="11"/>
  <c r="S1379" i="11"/>
  <c r="I649" i="11"/>
  <c r="H650" i="11"/>
  <c r="T1785" i="11"/>
  <c r="S1650" i="11"/>
  <c r="AE1649" i="11"/>
  <c r="I1456" i="11"/>
  <c r="H1457" i="11"/>
  <c r="I1323" i="11"/>
  <c r="H1324" i="11"/>
  <c r="AB840" i="11"/>
  <c r="T840" i="11"/>
  <c r="I1188" i="11"/>
  <c r="H1189" i="11"/>
  <c r="AC1919" i="11"/>
  <c r="AD1919" i="11"/>
  <c r="R1920" i="11"/>
  <c r="AB1920" i="11" s="1"/>
  <c r="AC38" i="11"/>
  <c r="AD38" i="11"/>
  <c r="R39" i="11"/>
  <c r="AB39" i="11" s="1"/>
  <c r="I1995" i="11"/>
  <c r="H1996" i="11"/>
  <c r="H1054" i="11"/>
  <c r="I1053" i="11"/>
  <c r="I381" i="11"/>
  <c r="H382" i="11"/>
  <c r="AA978" i="9"/>
  <c r="Q979" i="9"/>
  <c r="R979" i="9" s="1"/>
  <c r="AB979" i="9" s="1"/>
  <c r="Z978" i="9"/>
  <c r="Y978" i="9"/>
  <c r="S1783" i="9"/>
  <c r="AC1782" i="9"/>
  <c r="AD1782" i="9"/>
  <c r="Z169" i="9"/>
  <c r="Q170" i="9"/>
  <c r="R170" i="9" s="1"/>
  <c r="AB170" i="9" s="1"/>
  <c r="AA169" i="9"/>
  <c r="Y169" i="9"/>
  <c r="S839" i="9"/>
  <c r="AD571" i="9"/>
  <c r="AD1381" i="9"/>
  <c r="AC838" i="9"/>
  <c r="AC571" i="9"/>
  <c r="S1382" i="9"/>
  <c r="I246" i="9"/>
  <c r="H247" i="9"/>
  <c r="T572" i="9"/>
  <c r="W572" i="9" s="1"/>
  <c r="V573" i="9" s="1"/>
  <c r="AC1381" i="9"/>
  <c r="T1113" i="9"/>
  <c r="Y1113" i="9" s="1"/>
  <c r="AC1917" i="9"/>
  <c r="T1247" i="9"/>
  <c r="Z1247" i="9" s="1"/>
  <c r="S1918" i="9"/>
  <c r="AC304" i="9"/>
  <c r="I1053" i="9"/>
  <c r="H1054" i="9"/>
  <c r="S305" i="9"/>
  <c r="AD304" i="9"/>
  <c r="AE437" i="9"/>
  <c r="AE706" i="9"/>
  <c r="S707" i="9"/>
  <c r="T438" i="9"/>
  <c r="AA438" i="9" s="1"/>
  <c r="AE1648" i="9"/>
  <c r="S1649" i="9"/>
  <c r="I1323" i="9"/>
  <c r="H1324" i="9"/>
  <c r="I380" i="9"/>
  <c r="H381" i="9"/>
  <c r="H1457" i="9"/>
  <c r="I1456" i="9"/>
  <c r="R41" i="9"/>
  <c r="AB41" i="9" s="1"/>
  <c r="I1859" i="9"/>
  <c r="H1860" i="9"/>
  <c r="I1726" i="9"/>
  <c r="H1727" i="9"/>
  <c r="AC40" i="9"/>
  <c r="AD40" i="9"/>
  <c r="Y1515" i="9"/>
  <c r="Q1516" i="9"/>
  <c r="W1515" i="9"/>
  <c r="V1516" i="9" s="1"/>
  <c r="Z1515" i="9"/>
  <c r="AA1515" i="9"/>
  <c r="AE169" i="6"/>
  <c r="AE1783" i="6"/>
  <c r="S1784" i="6"/>
  <c r="AA979" i="6"/>
  <c r="Z979" i="6"/>
  <c r="Y979" i="6"/>
  <c r="W979" i="6"/>
  <c r="V980" i="6" s="1"/>
  <c r="Q980" i="6"/>
  <c r="R980" i="6" s="1"/>
  <c r="AB980" i="6" s="1"/>
  <c r="T170" i="6"/>
  <c r="AC1514" i="6"/>
  <c r="AD1514" i="6"/>
  <c r="Q707" i="6"/>
  <c r="AA706" i="6"/>
  <c r="Z706" i="6"/>
  <c r="W706" i="6"/>
  <c r="V707" i="6" s="1"/>
  <c r="Y706" i="6"/>
  <c r="H1324" i="6"/>
  <c r="I1323" i="6"/>
  <c r="AE1650" i="6"/>
  <c r="W1245" i="6"/>
  <c r="V1246" i="6" s="1"/>
  <c r="I1590" i="6"/>
  <c r="H1591" i="6"/>
  <c r="S1515" i="6"/>
  <c r="Y1245" i="6"/>
  <c r="Z1245" i="6"/>
  <c r="Q1246" i="6"/>
  <c r="R1246" i="6" s="1"/>
  <c r="AB1246" i="6" s="1"/>
  <c r="Q573" i="6"/>
  <c r="R573" i="6" s="1"/>
  <c r="S573" i="6" s="1"/>
  <c r="W572" i="6"/>
  <c r="V573" i="6" s="1"/>
  <c r="Z572" i="6"/>
  <c r="AD572" i="6" s="1"/>
  <c r="AA572" i="6"/>
  <c r="S1920" i="6"/>
  <c r="Q438" i="6"/>
  <c r="R438" i="6" s="1"/>
  <c r="AB438" i="6" s="1"/>
  <c r="Z437" i="6"/>
  <c r="Y437" i="6"/>
  <c r="I512" i="6"/>
  <c r="H513" i="6"/>
  <c r="W437" i="6"/>
  <c r="V438" i="6" s="1"/>
  <c r="T1651" i="6"/>
  <c r="H649" i="6"/>
  <c r="I648" i="6"/>
  <c r="T1114" i="6"/>
  <c r="Q1115" i="6" s="1"/>
  <c r="R1115" i="6" s="1"/>
  <c r="AB1115" i="6" s="1"/>
  <c r="AD40" i="6"/>
  <c r="S1379" i="6"/>
  <c r="Z840" i="6"/>
  <c r="Q841" i="6"/>
  <c r="W840" i="6"/>
  <c r="V841" i="6" s="1"/>
  <c r="AA840" i="6"/>
  <c r="Y840" i="6"/>
  <c r="H115" i="6"/>
  <c r="I114" i="6"/>
  <c r="AE1378" i="6"/>
  <c r="AC40" i="6"/>
  <c r="S41" i="6"/>
  <c r="I1188" i="6"/>
  <c r="H1189" i="6"/>
  <c r="AE1919" i="6"/>
  <c r="T303" i="6"/>
  <c r="Q1249" i="3"/>
  <c r="R1249" i="3" s="1"/>
  <c r="AB1249" i="3" s="1"/>
  <c r="W1248" i="3"/>
  <c r="V1249" i="3" s="1"/>
  <c r="Z1248" i="3"/>
  <c r="AD1248" i="3" s="1"/>
  <c r="AA1248" i="3"/>
  <c r="R1515" i="3"/>
  <c r="S1515" i="3" s="1"/>
  <c r="AD1514" i="3"/>
  <c r="AC1514" i="3"/>
  <c r="Y304" i="3"/>
  <c r="AA304" i="3"/>
  <c r="S305" i="3"/>
  <c r="Z304" i="3"/>
  <c r="W304" i="3"/>
  <c r="V305" i="3" s="1"/>
  <c r="AE1649" i="3"/>
  <c r="Z169" i="3"/>
  <c r="AD169" i="3" s="1"/>
  <c r="Q839" i="3"/>
  <c r="R839" i="3" s="1"/>
  <c r="S839" i="3" s="1"/>
  <c r="W838" i="3"/>
  <c r="V839" i="3" s="1"/>
  <c r="Y838" i="3"/>
  <c r="Z838" i="3"/>
  <c r="W169" i="3"/>
  <c r="V170" i="3" s="1"/>
  <c r="AE1378" i="3"/>
  <c r="AA169" i="3"/>
  <c r="Q170" i="3"/>
  <c r="R170" i="3" s="1"/>
  <c r="AB170" i="3" s="1"/>
  <c r="T1918" i="3"/>
  <c r="W1918" i="3" s="1"/>
  <c r="V1919" i="3" s="1"/>
  <c r="Y1650" i="3"/>
  <c r="AA1650" i="3"/>
  <c r="Z1650" i="3"/>
  <c r="Q1651" i="3"/>
  <c r="R1651" i="3" s="1"/>
  <c r="AB1651" i="3" s="1"/>
  <c r="W1650" i="3"/>
  <c r="V1651" i="3" s="1"/>
  <c r="S1379" i="3"/>
  <c r="I1726" i="3"/>
  <c r="H1727" i="3"/>
  <c r="AC1114" i="3"/>
  <c r="AE1917" i="3"/>
  <c r="AD1114" i="3"/>
  <c r="Y707" i="3"/>
  <c r="W707" i="3"/>
  <c r="V708" i="3" s="1"/>
  <c r="AC1783" i="3"/>
  <c r="AE1783" i="3" s="1"/>
  <c r="Z707" i="3"/>
  <c r="S1115" i="3"/>
  <c r="Q708" i="3"/>
  <c r="R708" i="3" s="1"/>
  <c r="AB708" i="3" s="1"/>
  <c r="S438" i="3"/>
  <c r="AA707" i="3"/>
  <c r="AC437" i="3"/>
  <c r="AD437" i="3"/>
  <c r="S1784" i="3"/>
  <c r="H246" i="3"/>
  <c r="I245" i="3"/>
  <c r="R573" i="3"/>
  <c r="AB573" i="3" s="1"/>
  <c r="AD572" i="3"/>
  <c r="AC572" i="3"/>
  <c r="R40" i="3"/>
  <c r="AB40" i="3" s="1"/>
  <c r="R979" i="3"/>
  <c r="AB979" i="3" s="1"/>
  <c r="I380" i="3"/>
  <c r="H381" i="3"/>
  <c r="I1457" i="3"/>
  <c r="H1458" i="3"/>
  <c r="AC978" i="3"/>
  <c r="AD978" i="3"/>
  <c r="I1324" i="3"/>
  <c r="H1325" i="3"/>
  <c r="AC39" i="3"/>
  <c r="AD39" i="3"/>
  <c r="H513" i="3"/>
  <c r="I512" i="3"/>
  <c r="AD436" i="13"/>
  <c r="S437" i="13"/>
  <c r="AC436" i="13"/>
  <c r="Q305" i="13"/>
  <c r="R305" i="13" s="1"/>
  <c r="AB305" i="13" s="1"/>
  <c r="W304" i="13"/>
  <c r="V305" i="13" s="1"/>
  <c r="Y304" i="13"/>
  <c r="AD304" i="13" s="1"/>
  <c r="AA304" i="13"/>
  <c r="AD38" i="13"/>
  <c r="AC38" i="13"/>
  <c r="S39" i="13"/>
  <c r="H246" i="13"/>
  <c r="I245" i="13"/>
  <c r="O245" i="13" s="1"/>
  <c r="AC170" i="13"/>
  <c r="AD170" i="13"/>
  <c r="H115" i="13"/>
  <c r="I114" i="13"/>
  <c r="O114" i="13" s="1"/>
  <c r="R171" i="13"/>
  <c r="AB171" i="13" s="1"/>
  <c r="I379" i="13"/>
  <c r="O379" i="13" s="1"/>
  <c r="H380" i="13"/>
  <c r="I512" i="13"/>
  <c r="O512" i="13" s="1"/>
  <c r="H513" i="13"/>
  <c r="I245" i="6"/>
  <c r="H246" i="6"/>
  <c r="I512" i="11"/>
  <c r="H513" i="11"/>
  <c r="H1191" i="9"/>
  <c r="I1190" i="9"/>
  <c r="I1054" i="3"/>
  <c r="H1055" i="3"/>
  <c r="I1995" i="6"/>
  <c r="H1996" i="6"/>
  <c r="I782" i="9"/>
  <c r="H783" i="9"/>
  <c r="H786" i="11"/>
  <c r="I785" i="11"/>
  <c r="I1592" i="11"/>
  <c r="H1593" i="11"/>
  <c r="I1860" i="11"/>
  <c r="H1861" i="11"/>
  <c r="I381" i="6"/>
  <c r="H382" i="6"/>
  <c r="I1726" i="11"/>
  <c r="H1727" i="11"/>
  <c r="I115" i="9"/>
  <c r="H116" i="9"/>
  <c r="I783" i="3"/>
  <c r="H784" i="3"/>
  <c r="H246" i="11"/>
  <c r="I245" i="11"/>
  <c r="I916" i="6"/>
  <c r="H917" i="6"/>
  <c r="H920" i="9"/>
  <c r="I919" i="9"/>
  <c r="I1591" i="9"/>
  <c r="H1592" i="9"/>
  <c r="I648" i="9"/>
  <c r="H649" i="9"/>
  <c r="I918" i="3"/>
  <c r="H919" i="3"/>
  <c r="I1056" i="6"/>
  <c r="H1057" i="6"/>
  <c r="I1860" i="3"/>
  <c r="H1861" i="3"/>
  <c r="I784" i="6"/>
  <c r="H785" i="6"/>
  <c r="H115" i="11"/>
  <c r="I114" i="11"/>
  <c r="I514" i="9"/>
  <c r="H515" i="9"/>
  <c r="I649" i="3"/>
  <c r="H650" i="3"/>
  <c r="H1592" i="3"/>
  <c r="I1591" i="3"/>
  <c r="I1994" i="3"/>
  <c r="H1995" i="3"/>
  <c r="I1859" i="6"/>
  <c r="H1860" i="6"/>
  <c r="H1459" i="6"/>
  <c r="I1458" i="6"/>
  <c r="I1995" i="9"/>
  <c r="H1996" i="9"/>
  <c r="I1188" i="3"/>
  <c r="H1189" i="3"/>
  <c r="I1727" i="6"/>
  <c r="H1728" i="6"/>
  <c r="I115" i="3"/>
  <c r="H116" i="3"/>
  <c r="O1994" i="11" l="1"/>
  <c r="O1456" i="11"/>
  <c r="O1590" i="11"/>
  <c r="O1323" i="11"/>
  <c r="O1053" i="11"/>
  <c r="O512" i="11"/>
  <c r="O245" i="11"/>
  <c r="O782" i="11"/>
  <c r="O1188" i="11"/>
  <c r="O379" i="11"/>
  <c r="O114" i="11"/>
  <c r="O1859" i="11"/>
  <c r="O647" i="11"/>
  <c r="O1725" i="11"/>
  <c r="O915" i="11"/>
  <c r="O1995" i="9"/>
  <c r="O1860" i="9"/>
  <c r="O1726" i="9"/>
  <c r="O1591" i="9"/>
  <c r="O1457" i="9"/>
  <c r="O1324" i="9"/>
  <c r="O1189" i="9"/>
  <c r="O1054" i="9"/>
  <c r="O648" i="9"/>
  <c r="O115" i="9"/>
  <c r="O916" i="9"/>
  <c r="O783" i="9"/>
  <c r="O513" i="9"/>
  <c r="O246" i="9"/>
  <c r="O380" i="9"/>
  <c r="O1994" i="6"/>
  <c r="O1859" i="6"/>
  <c r="O1725" i="6"/>
  <c r="O1590" i="6"/>
  <c r="O1456" i="6"/>
  <c r="O1323" i="6"/>
  <c r="O1053" i="6"/>
  <c r="O1188" i="6"/>
  <c r="O782" i="6"/>
  <c r="O915" i="6"/>
  <c r="O512" i="6"/>
  <c r="O114" i="6"/>
  <c r="O245" i="6"/>
  <c r="O379" i="6"/>
  <c r="O647" i="6"/>
  <c r="O1995" i="3"/>
  <c r="O1860" i="3"/>
  <c r="O1726" i="3"/>
  <c r="O1591" i="3"/>
  <c r="O1457" i="3"/>
  <c r="O1324" i="3"/>
  <c r="O1054" i="3"/>
  <c r="O916" i="3"/>
  <c r="O783" i="3"/>
  <c r="O513" i="3"/>
  <c r="O380" i="3"/>
  <c r="O648" i="3"/>
  <c r="O1189" i="3"/>
  <c r="O246" i="3"/>
  <c r="O115" i="3"/>
  <c r="S1250" i="11"/>
  <c r="AC1249" i="11"/>
  <c r="AE1249" i="11" s="1"/>
  <c r="AE170" i="11"/>
  <c r="Y1113" i="11"/>
  <c r="AD1113" i="11" s="1"/>
  <c r="AE1784" i="11"/>
  <c r="T171" i="11"/>
  <c r="W171" i="11" s="1"/>
  <c r="V172" i="11" s="1"/>
  <c r="Q1114" i="11"/>
  <c r="R1114" i="11" s="1"/>
  <c r="AB1114" i="11" s="1"/>
  <c r="AA1113" i="11"/>
  <c r="W1113" i="11"/>
  <c r="V1114" i="11" s="1"/>
  <c r="AD572" i="11"/>
  <c r="AC572" i="11"/>
  <c r="Z707" i="11"/>
  <c r="W707" i="11"/>
  <c r="V708" i="11" s="1"/>
  <c r="Q1514" i="11"/>
  <c r="R1514" i="11" s="1"/>
  <c r="Q708" i="11"/>
  <c r="R708" i="11" s="1"/>
  <c r="AB708" i="11" s="1"/>
  <c r="Y707" i="11"/>
  <c r="Y1513" i="11"/>
  <c r="AD1513" i="11" s="1"/>
  <c r="W1513" i="11"/>
  <c r="V1514" i="11" s="1"/>
  <c r="AA707" i="11"/>
  <c r="AA1513" i="11"/>
  <c r="Z438" i="11"/>
  <c r="AA438" i="11"/>
  <c r="Q439" i="11"/>
  <c r="R439" i="11" s="1"/>
  <c r="AB439" i="11" s="1"/>
  <c r="W438" i="11"/>
  <c r="V439" i="11" s="1"/>
  <c r="Y438" i="11"/>
  <c r="Q980" i="11"/>
  <c r="R980" i="11" s="1"/>
  <c r="AB980" i="11" s="1"/>
  <c r="W979" i="11"/>
  <c r="V980" i="11" s="1"/>
  <c r="T1650" i="11"/>
  <c r="AA1650" i="11" s="1"/>
  <c r="Z979" i="11"/>
  <c r="Y979" i="11"/>
  <c r="Q304" i="11"/>
  <c r="Y303" i="11"/>
  <c r="AA303" i="11"/>
  <c r="Z303" i="11"/>
  <c r="W303" i="11"/>
  <c r="V304" i="11" s="1"/>
  <c r="S573" i="11"/>
  <c r="T1379" i="11"/>
  <c r="H917" i="11"/>
  <c r="I916" i="11"/>
  <c r="Z1785" i="11"/>
  <c r="W1785" i="11"/>
  <c r="V1786" i="11" s="1"/>
  <c r="AA1785" i="11"/>
  <c r="Q1786" i="11"/>
  <c r="Y1785" i="11"/>
  <c r="I650" i="11"/>
  <c r="H651" i="11"/>
  <c r="I1324" i="11"/>
  <c r="H1325" i="11"/>
  <c r="Q841" i="11"/>
  <c r="Y840" i="11"/>
  <c r="W840" i="11"/>
  <c r="V841" i="11" s="1"/>
  <c r="AA840" i="11"/>
  <c r="Z840" i="11"/>
  <c r="H1458" i="11"/>
  <c r="I1457" i="11"/>
  <c r="S39" i="11"/>
  <c r="I1189" i="11"/>
  <c r="H1190" i="11"/>
  <c r="AE38" i="11"/>
  <c r="H383" i="11"/>
  <c r="I382" i="11"/>
  <c r="H1055" i="11"/>
  <c r="I1054" i="11"/>
  <c r="AE1919" i="11"/>
  <c r="H1997" i="11"/>
  <c r="I1996" i="11"/>
  <c r="S1920" i="11"/>
  <c r="S979" i="9"/>
  <c r="AC978" i="9"/>
  <c r="AD978" i="9"/>
  <c r="T1783" i="9"/>
  <c r="Q1784" i="9" s="1"/>
  <c r="R1784" i="9" s="1"/>
  <c r="S1784" i="9" s="1"/>
  <c r="AE1782" i="9"/>
  <c r="S170" i="9"/>
  <c r="AD169" i="9"/>
  <c r="AC169" i="9"/>
  <c r="T839" i="9"/>
  <c r="W839" i="9" s="1"/>
  <c r="V840" i="9" s="1"/>
  <c r="AE838" i="9"/>
  <c r="T1382" i="9"/>
  <c r="AA1382" i="9" s="1"/>
  <c r="AE571" i="9"/>
  <c r="AA572" i="9"/>
  <c r="AE1381" i="9"/>
  <c r="Q573" i="9"/>
  <c r="R573" i="9" s="1"/>
  <c r="AB573" i="9" s="1"/>
  <c r="I247" i="9"/>
  <c r="H248" i="9"/>
  <c r="Y572" i="9"/>
  <c r="Z572" i="9"/>
  <c r="W1113" i="9"/>
  <c r="V1114" i="9" s="1"/>
  <c r="Q1114" i="9"/>
  <c r="R1114" i="9" s="1"/>
  <c r="AB1114" i="9" s="1"/>
  <c r="Z1113" i="9"/>
  <c r="AE1917" i="9"/>
  <c r="AA1113" i="9"/>
  <c r="Z438" i="9"/>
  <c r="Q1248" i="9"/>
  <c r="R1248" i="9" s="1"/>
  <c r="AB1248" i="9" s="1"/>
  <c r="T1918" i="9"/>
  <c r="AA1918" i="9" s="1"/>
  <c r="AA1247" i="9"/>
  <c r="Y1247" i="9"/>
  <c r="W1247" i="9"/>
  <c r="V1248" i="9" s="1"/>
  <c r="S41" i="9"/>
  <c r="AE304" i="9"/>
  <c r="W438" i="9"/>
  <c r="V439" i="9" s="1"/>
  <c r="I1054" i="9"/>
  <c r="H1055" i="9"/>
  <c r="Y438" i="9"/>
  <c r="Q439" i="9"/>
  <c r="R439" i="9" s="1"/>
  <c r="AB439" i="9" s="1"/>
  <c r="T707" i="9"/>
  <c r="AA707" i="9" s="1"/>
  <c r="T305" i="9"/>
  <c r="H1325" i="9"/>
  <c r="I1324" i="9"/>
  <c r="H382" i="9"/>
  <c r="I381" i="9"/>
  <c r="T1649" i="9"/>
  <c r="R1516" i="9"/>
  <c r="AB1516" i="9" s="1"/>
  <c r="H1728" i="9"/>
  <c r="I1727" i="9"/>
  <c r="AC1515" i="9"/>
  <c r="AD1515" i="9"/>
  <c r="I1860" i="9"/>
  <c r="H1861" i="9"/>
  <c r="AE40" i="9"/>
  <c r="H1458" i="9"/>
  <c r="I1457" i="9"/>
  <c r="AC979" i="6"/>
  <c r="T1784" i="6"/>
  <c r="AD979" i="6"/>
  <c r="Y170" i="6"/>
  <c r="Z170" i="6"/>
  <c r="AA170" i="6"/>
  <c r="W170" i="6"/>
  <c r="V171" i="6" s="1"/>
  <c r="Q171" i="6"/>
  <c r="R171" i="6" s="1"/>
  <c r="AB171" i="6" s="1"/>
  <c r="AE1514" i="6"/>
  <c r="AD1245" i="6"/>
  <c r="AD706" i="6"/>
  <c r="AC706" i="6"/>
  <c r="R707" i="6"/>
  <c r="AB707" i="6" s="1"/>
  <c r="AC1245" i="6"/>
  <c r="H1325" i="6"/>
  <c r="I1324" i="6"/>
  <c r="H1592" i="6"/>
  <c r="I1591" i="6"/>
  <c r="T1515" i="6"/>
  <c r="Q1516" i="6" s="1"/>
  <c r="R1516" i="6" s="1"/>
  <c r="AB1516" i="6" s="1"/>
  <c r="AD437" i="6"/>
  <c r="S1246" i="6"/>
  <c r="T1920" i="6"/>
  <c r="Q1921" i="6" s="1"/>
  <c r="R1921" i="6" s="1"/>
  <c r="AB1921" i="6" s="1"/>
  <c r="AC572" i="6"/>
  <c r="AC437" i="6"/>
  <c r="T1379" i="6"/>
  <c r="S980" i="6"/>
  <c r="AA1651" i="6"/>
  <c r="AB573" i="6"/>
  <c r="T573" i="6"/>
  <c r="Q1652" i="6"/>
  <c r="R1652" i="6" s="1"/>
  <c r="AB1652" i="6" s="1"/>
  <c r="W1651" i="6"/>
  <c r="V1652" i="6" s="1"/>
  <c r="W1114" i="6"/>
  <c r="V1115" i="6" s="1"/>
  <c r="Y1114" i="6"/>
  <c r="Z1114" i="6"/>
  <c r="Y1651" i="6"/>
  <c r="AA1114" i="6"/>
  <c r="Z1651" i="6"/>
  <c r="I513" i="6"/>
  <c r="H514" i="6"/>
  <c r="H650" i="6"/>
  <c r="I649" i="6"/>
  <c r="AC840" i="6"/>
  <c r="AD840" i="6"/>
  <c r="I115" i="6"/>
  <c r="H116" i="6"/>
  <c r="R841" i="6"/>
  <c r="AB841" i="6" s="1"/>
  <c r="AE40" i="6"/>
  <c r="T41" i="6"/>
  <c r="Q42" i="6" s="1"/>
  <c r="S438" i="6"/>
  <c r="S1115" i="6"/>
  <c r="Y303" i="6"/>
  <c r="Z303" i="6"/>
  <c r="Q304" i="6"/>
  <c r="W303" i="6"/>
  <c r="V304" i="6" s="1"/>
  <c r="AA303" i="6"/>
  <c r="H1190" i="6"/>
  <c r="I1189" i="6"/>
  <c r="S1249" i="3"/>
  <c r="AC1248" i="3"/>
  <c r="AE1248" i="3" s="1"/>
  <c r="AD304" i="3"/>
  <c r="T305" i="3"/>
  <c r="AA305" i="3" s="1"/>
  <c r="AE1514" i="3"/>
  <c r="AB1515" i="3"/>
  <c r="T1515" i="3"/>
  <c r="AC304" i="3"/>
  <c r="AC838" i="3"/>
  <c r="AC169" i="3"/>
  <c r="AB839" i="3"/>
  <c r="T839" i="3"/>
  <c r="AA839" i="3" s="1"/>
  <c r="AD838" i="3"/>
  <c r="Y1918" i="3"/>
  <c r="Z1918" i="3"/>
  <c r="Q1919" i="3"/>
  <c r="R1919" i="3" s="1"/>
  <c r="AB1919" i="3" s="1"/>
  <c r="AA1918" i="3"/>
  <c r="S170" i="3"/>
  <c r="S1651" i="3"/>
  <c r="AC1650" i="3"/>
  <c r="AD1650" i="3"/>
  <c r="T1379" i="3"/>
  <c r="H1728" i="3"/>
  <c r="I1727" i="3"/>
  <c r="AE1114" i="3"/>
  <c r="T1115" i="3"/>
  <c r="W1115" i="3" s="1"/>
  <c r="V1116" i="3" s="1"/>
  <c r="AC707" i="3"/>
  <c r="AD707" i="3"/>
  <c r="T438" i="3"/>
  <c r="Q439" i="3" s="1"/>
  <c r="R439" i="3" s="1"/>
  <c r="AB439" i="3" s="1"/>
  <c r="T1784" i="3"/>
  <c r="W1784" i="3" s="1"/>
  <c r="V1785" i="3" s="1"/>
  <c r="AE437" i="3"/>
  <c r="S573" i="3"/>
  <c r="AE572" i="3"/>
  <c r="S979" i="3"/>
  <c r="S40" i="3"/>
  <c r="H247" i="3"/>
  <c r="I246" i="3"/>
  <c r="S708" i="3"/>
  <c r="AE39" i="3"/>
  <c r="I381" i="3"/>
  <c r="H382" i="3"/>
  <c r="I513" i="3"/>
  <c r="H514" i="3"/>
  <c r="I1325" i="3"/>
  <c r="H1326" i="3"/>
  <c r="AE978" i="3"/>
  <c r="I1458" i="3"/>
  <c r="H1459" i="3"/>
  <c r="AE436" i="13"/>
  <c r="T437" i="13"/>
  <c r="S305" i="13"/>
  <c r="AC304" i="13"/>
  <c r="AE38" i="13"/>
  <c r="T39" i="13"/>
  <c r="S171" i="13"/>
  <c r="I380" i="13"/>
  <c r="O380" i="13" s="1"/>
  <c r="H381" i="13"/>
  <c r="I115" i="13"/>
  <c r="O115" i="13" s="1"/>
  <c r="H116" i="13"/>
  <c r="AE170" i="13"/>
  <c r="H247" i="13"/>
  <c r="I246" i="13"/>
  <c r="O246" i="13" s="1"/>
  <c r="H514" i="13"/>
  <c r="I513" i="13"/>
  <c r="O513" i="13" s="1"/>
  <c r="I116" i="3"/>
  <c r="H117" i="3"/>
  <c r="I1459" i="6"/>
  <c r="H1460" i="6"/>
  <c r="H117" i="9"/>
  <c r="I116" i="9"/>
  <c r="I1996" i="6"/>
  <c r="H1997" i="6"/>
  <c r="H1997" i="9"/>
  <c r="I1996" i="9"/>
  <c r="I1592" i="3"/>
  <c r="H1593" i="3"/>
  <c r="I115" i="11"/>
  <c r="H116" i="11"/>
  <c r="I1592" i="9"/>
  <c r="H1593" i="9"/>
  <c r="I1860" i="6"/>
  <c r="H1861" i="6"/>
  <c r="I917" i="6"/>
  <c r="H918" i="6"/>
  <c r="I1728" i="6"/>
  <c r="H1729" i="6"/>
  <c r="I650" i="3"/>
  <c r="H651" i="3"/>
  <c r="I785" i="6"/>
  <c r="H786" i="6"/>
  <c r="I246" i="11"/>
  <c r="H247" i="11"/>
  <c r="I1593" i="11"/>
  <c r="H1594" i="11"/>
  <c r="I1191" i="9"/>
  <c r="H1192" i="9"/>
  <c r="H1190" i="3"/>
  <c r="I1189" i="3"/>
  <c r="I919" i="3"/>
  <c r="H920" i="3"/>
  <c r="H921" i="9"/>
  <c r="I920" i="9"/>
  <c r="I382" i="6"/>
  <c r="H383" i="6"/>
  <c r="I783" i="9"/>
  <c r="H784" i="9"/>
  <c r="H1056" i="3"/>
  <c r="I1055" i="3"/>
  <c r="I784" i="3"/>
  <c r="H785" i="3"/>
  <c r="I1861" i="3"/>
  <c r="H1862" i="3"/>
  <c r="I1995" i="3"/>
  <c r="H1996" i="3"/>
  <c r="H787" i="11"/>
  <c r="I786" i="11"/>
  <c r="I246" i="6"/>
  <c r="H247" i="6"/>
  <c r="H516" i="9"/>
  <c r="I515" i="9"/>
  <c r="I649" i="9"/>
  <c r="H650" i="9"/>
  <c r="I1861" i="11"/>
  <c r="H1862" i="11"/>
  <c r="I1057" i="6"/>
  <c r="H1058" i="6"/>
  <c r="I1727" i="11"/>
  <c r="H1728" i="11"/>
  <c r="I513" i="11"/>
  <c r="H514" i="11"/>
  <c r="O1995" i="11" l="1"/>
  <c r="O1860" i="11"/>
  <c r="O1726" i="11"/>
  <c r="O1324" i="11"/>
  <c r="O1189" i="11"/>
  <c r="O1054" i="11"/>
  <c r="O916" i="11"/>
  <c r="O1457" i="11"/>
  <c r="O380" i="11"/>
  <c r="O783" i="11"/>
  <c r="O1591" i="11"/>
  <c r="O648" i="11"/>
  <c r="O115" i="11"/>
  <c r="O513" i="11"/>
  <c r="O246" i="11"/>
  <c r="O1996" i="9"/>
  <c r="O1861" i="9"/>
  <c r="O1727" i="9"/>
  <c r="O1592" i="9"/>
  <c r="O1458" i="9"/>
  <c r="O1325" i="9"/>
  <c r="O1190" i="9"/>
  <c r="O1055" i="9"/>
  <c r="O917" i="9"/>
  <c r="O784" i="9"/>
  <c r="O649" i="9"/>
  <c r="O116" i="9"/>
  <c r="O247" i="9"/>
  <c r="O514" i="9"/>
  <c r="O381" i="9"/>
  <c r="O1995" i="6"/>
  <c r="O1860" i="6"/>
  <c r="O1726" i="6"/>
  <c r="O1591" i="6"/>
  <c r="O1457" i="6"/>
  <c r="O1324" i="6"/>
  <c r="O1054" i="6"/>
  <c r="O783" i="6"/>
  <c r="O1189" i="6"/>
  <c r="O648" i="6"/>
  <c r="O246" i="6"/>
  <c r="O115" i="6"/>
  <c r="O916" i="6"/>
  <c r="O513" i="6"/>
  <c r="O380" i="6"/>
  <c r="O1996" i="3"/>
  <c r="O1861" i="3"/>
  <c r="O1727" i="3"/>
  <c r="O1592" i="3"/>
  <c r="O1458" i="3"/>
  <c r="O1325" i="3"/>
  <c r="O1190" i="3"/>
  <c r="O784" i="3"/>
  <c r="O1055" i="3"/>
  <c r="O381" i="3"/>
  <c r="O649" i="3"/>
  <c r="O917" i="3"/>
  <c r="O514" i="3"/>
  <c r="O247" i="3"/>
  <c r="O116" i="3"/>
  <c r="T1250" i="11"/>
  <c r="Y1250" i="11" s="1"/>
  <c r="AC1113" i="11"/>
  <c r="Z171" i="11"/>
  <c r="Y171" i="11"/>
  <c r="Q172" i="11"/>
  <c r="R172" i="11" s="1"/>
  <c r="AB172" i="11" s="1"/>
  <c r="AA171" i="11"/>
  <c r="S1114" i="11"/>
  <c r="AD707" i="11"/>
  <c r="AE572" i="11"/>
  <c r="AC707" i="11"/>
  <c r="AC1513" i="11"/>
  <c r="Z1650" i="11"/>
  <c r="S439" i="11"/>
  <c r="AC979" i="11"/>
  <c r="Y1650" i="11"/>
  <c r="Q1651" i="11"/>
  <c r="R1651" i="11" s="1"/>
  <c r="AB1651" i="11" s="1"/>
  <c r="AD438" i="11"/>
  <c r="AC438" i="11"/>
  <c r="AD979" i="11"/>
  <c r="W1650" i="11"/>
  <c r="V1651" i="11" s="1"/>
  <c r="T39" i="11"/>
  <c r="Y39" i="11" s="1"/>
  <c r="AD303" i="11"/>
  <c r="AC303" i="11"/>
  <c r="R304" i="11"/>
  <c r="S304" i="11" s="1"/>
  <c r="T573" i="11"/>
  <c r="AB1514" i="11"/>
  <c r="S1514" i="11"/>
  <c r="S980" i="11"/>
  <c r="W1379" i="11"/>
  <c r="V1380" i="11" s="1"/>
  <c r="AA1379" i="11"/>
  <c r="Y1379" i="11"/>
  <c r="Z1379" i="11"/>
  <c r="Q1380" i="11"/>
  <c r="I917" i="11"/>
  <c r="H918" i="11"/>
  <c r="R841" i="11"/>
  <c r="S841" i="11" s="1"/>
  <c r="AC1785" i="11"/>
  <c r="AD1785" i="11"/>
  <c r="I1325" i="11"/>
  <c r="H1326" i="11"/>
  <c r="I1458" i="11"/>
  <c r="H1459" i="11"/>
  <c r="R1786" i="11"/>
  <c r="S1786" i="11" s="1"/>
  <c r="S708" i="11"/>
  <c r="AC840" i="11"/>
  <c r="AD840" i="11"/>
  <c r="H652" i="11"/>
  <c r="I651" i="11"/>
  <c r="H1191" i="11"/>
  <c r="I1190" i="11"/>
  <c r="I1997" i="11"/>
  <c r="H1998" i="11"/>
  <c r="H1056" i="11"/>
  <c r="I1055" i="11"/>
  <c r="T1920" i="11"/>
  <c r="I383" i="11"/>
  <c r="H384" i="11"/>
  <c r="T979" i="9"/>
  <c r="AA979" i="9" s="1"/>
  <c r="AE978" i="9"/>
  <c r="Z1783" i="9"/>
  <c r="AA1783" i="9"/>
  <c r="W1783" i="9"/>
  <c r="V1784" i="9" s="1"/>
  <c r="Y1783" i="9"/>
  <c r="T170" i="9"/>
  <c r="AA170" i="9" s="1"/>
  <c r="AE169" i="9"/>
  <c r="Q840" i="9"/>
  <c r="R840" i="9" s="1"/>
  <c r="AB840" i="9" s="1"/>
  <c r="Y839" i="9"/>
  <c r="Z839" i="9"/>
  <c r="Q1383" i="9"/>
  <c r="R1383" i="9" s="1"/>
  <c r="AB1383" i="9" s="1"/>
  <c r="Y1382" i="9"/>
  <c r="AA839" i="9"/>
  <c r="W1382" i="9"/>
  <c r="V1383" i="9" s="1"/>
  <c r="Z1382" i="9"/>
  <c r="AB1784" i="9"/>
  <c r="T1784" i="9"/>
  <c r="AD572" i="9"/>
  <c r="S573" i="9"/>
  <c r="T573" i="9" s="1"/>
  <c r="H249" i="9"/>
  <c r="I248" i="9"/>
  <c r="AC572" i="9"/>
  <c r="AC1113" i="9"/>
  <c r="AD1113" i="9"/>
  <c r="AC1247" i="9"/>
  <c r="S1114" i="9"/>
  <c r="Z707" i="9"/>
  <c r="W1918" i="9"/>
  <c r="V1919" i="9" s="1"/>
  <c r="AD438" i="9"/>
  <c r="S1248" i="9"/>
  <c r="Z1918" i="9"/>
  <c r="Q1919" i="9"/>
  <c r="R1919" i="9" s="1"/>
  <c r="AB1919" i="9" s="1"/>
  <c r="Y1918" i="9"/>
  <c r="T41" i="9"/>
  <c r="AD1247" i="9"/>
  <c r="I1055" i="9"/>
  <c r="H1056" i="9"/>
  <c r="Y707" i="9"/>
  <c r="AC438" i="9"/>
  <c r="W707" i="9"/>
  <c r="V708" i="9" s="1"/>
  <c r="Q708" i="9"/>
  <c r="R708" i="9" s="1"/>
  <c r="AB708" i="9" s="1"/>
  <c r="AA305" i="9"/>
  <c r="Q306" i="9"/>
  <c r="R306" i="9" s="1"/>
  <c r="AB306" i="9" s="1"/>
  <c r="W305" i="9"/>
  <c r="V306" i="9" s="1"/>
  <c r="Y305" i="9"/>
  <c r="Z305" i="9"/>
  <c r="Q1650" i="9"/>
  <c r="W1649" i="9"/>
  <c r="V1650" i="9" s="1"/>
  <c r="Y1649" i="9"/>
  <c r="AA1649" i="9"/>
  <c r="Z1649" i="9"/>
  <c r="H1326" i="9"/>
  <c r="I1325" i="9"/>
  <c r="I382" i="9"/>
  <c r="H383" i="9"/>
  <c r="S439" i="9"/>
  <c r="S1516" i="9"/>
  <c r="H1862" i="9"/>
  <c r="I1861" i="9"/>
  <c r="I1728" i="9"/>
  <c r="H1729" i="9"/>
  <c r="I1458" i="9"/>
  <c r="H1459" i="9"/>
  <c r="AE1515" i="9"/>
  <c r="AE979" i="6"/>
  <c r="Q1785" i="6"/>
  <c r="R1785" i="6" s="1"/>
  <c r="S1785" i="6" s="1"/>
  <c r="Y1784" i="6"/>
  <c r="W1784" i="6"/>
  <c r="V1785" i="6" s="1"/>
  <c r="AA1784" i="6"/>
  <c r="Z1784" i="6"/>
  <c r="AD170" i="6"/>
  <c r="S171" i="6"/>
  <c r="AC170" i="6"/>
  <c r="S707" i="6"/>
  <c r="AE706" i="6"/>
  <c r="AE1245" i="6"/>
  <c r="Z1515" i="6"/>
  <c r="H1326" i="6"/>
  <c r="I1325" i="6"/>
  <c r="Y1515" i="6"/>
  <c r="AA1515" i="6"/>
  <c r="W1515" i="6"/>
  <c r="V1516" i="6" s="1"/>
  <c r="H1593" i="6"/>
  <c r="I1592" i="6"/>
  <c r="T1246" i="6"/>
  <c r="Y1920" i="6"/>
  <c r="Z1920" i="6"/>
  <c r="Y41" i="6"/>
  <c r="AE572" i="6"/>
  <c r="W41" i="6"/>
  <c r="V42" i="6" s="1"/>
  <c r="AE437" i="6"/>
  <c r="W1920" i="6"/>
  <c r="V1921" i="6" s="1"/>
  <c r="AA1920" i="6"/>
  <c r="T980" i="6"/>
  <c r="S1516" i="6"/>
  <c r="AC1651" i="6"/>
  <c r="Y1379" i="6"/>
  <c r="AD1651" i="6"/>
  <c r="Q1380" i="6"/>
  <c r="R1380" i="6" s="1"/>
  <c r="AB1380" i="6" s="1"/>
  <c r="W573" i="6"/>
  <c r="V574" i="6" s="1"/>
  <c r="Y573" i="6"/>
  <c r="AA573" i="6"/>
  <c r="Z573" i="6"/>
  <c r="Q574" i="6"/>
  <c r="Z1379" i="6"/>
  <c r="AA1379" i="6"/>
  <c r="W1379" i="6"/>
  <c r="V1380" i="6" s="1"/>
  <c r="AC1114" i="6"/>
  <c r="H651" i="6"/>
  <c r="I650" i="6"/>
  <c r="AD1114" i="6"/>
  <c r="Z41" i="6"/>
  <c r="I514" i="6"/>
  <c r="H515" i="6"/>
  <c r="H117" i="6"/>
  <c r="I116" i="6"/>
  <c r="AA41" i="6"/>
  <c r="T438" i="6"/>
  <c r="AE840" i="6"/>
  <c r="S841" i="6"/>
  <c r="T1115" i="6"/>
  <c r="AA1115" i="6" s="1"/>
  <c r="S1921" i="6"/>
  <c r="S1652" i="6"/>
  <c r="AC303" i="6"/>
  <c r="AD303" i="6"/>
  <c r="I1190" i="6"/>
  <c r="H1191" i="6"/>
  <c r="R42" i="6"/>
  <c r="AB42" i="6" s="1"/>
  <c r="R304" i="6"/>
  <c r="AB304" i="6" s="1"/>
  <c r="T1249" i="3"/>
  <c r="Y1249" i="3" s="1"/>
  <c r="AE304" i="3"/>
  <c r="W305" i="3"/>
  <c r="V306" i="3" s="1"/>
  <c r="Z305" i="3"/>
  <c r="Y305" i="3"/>
  <c r="Q306" i="3"/>
  <c r="R306" i="3" s="1"/>
  <c r="AB306" i="3" s="1"/>
  <c r="W1515" i="3"/>
  <c r="V1516" i="3" s="1"/>
  <c r="Q1516" i="3"/>
  <c r="AA1515" i="3"/>
  <c r="Y1515" i="3"/>
  <c r="Z1515" i="3"/>
  <c r="AE838" i="3"/>
  <c r="AD1918" i="3"/>
  <c r="AE169" i="3"/>
  <c r="Z839" i="3"/>
  <c r="Q840" i="3"/>
  <c r="R840" i="3" s="1"/>
  <c r="AB840" i="3" s="1"/>
  <c r="Y839" i="3"/>
  <c r="AC1918" i="3"/>
  <c r="W839" i="3"/>
  <c r="V840" i="3" s="1"/>
  <c r="T170" i="3"/>
  <c r="W170" i="3" s="1"/>
  <c r="V171" i="3" s="1"/>
  <c r="T1651" i="3"/>
  <c r="Q1652" i="3" s="1"/>
  <c r="AE1650" i="3"/>
  <c r="Q1380" i="3"/>
  <c r="Z1379" i="3"/>
  <c r="W1379" i="3"/>
  <c r="V1380" i="3" s="1"/>
  <c r="Y1379" i="3"/>
  <c r="AA1379" i="3"/>
  <c r="I1728" i="3"/>
  <c r="H1729" i="3"/>
  <c r="AE707" i="3"/>
  <c r="Q1116" i="3"/>
  <c r="R1116" i="3" s="1"/>
  <c r="AB1116" i="3" s="1"/>
  <c r="Y1115" i="3"/>
  <c r="AA1115" i="3"/>
  <c r="Z1115" i="3"/>
  <c r="Z1784" i="3"/>
  <c r="Q1785" i="3"/>
  <c r="R1785" i="3" s="1"/>
  <c r="AB1785" i="3" s="1"/>
  <c r="W438" i="3"/>
  <c r="V439" i="3" s="1"/>
  <c r="T40" i="3"/>
  <c r="AA1784" i="3"/>
  <c r="Y438" i="3"/>
  <c r="Z438" i="3"/>
  <c r="AA438" i="3"/>
  <c r="Y1784" i="3"/>
  <c r="S439" i="3"/>
  <c r="T573" i="3"/>
  <c r="W573" i="3" s="1"/>
  <c r="V574" i="3" s="1"/>
  <c r="S1919" i="3"/>
  <c r="I247" i="3"/>
  <c r="H248" i="3"/>
  <c r="T979" i="3"/>
  <c r="I514" i="3"/>
  <c r="H515" i="3"/>
  <c r="T708" i="3"/>
  <c r="I382" i="3"/>
  <c r="H383" i="3"/>
  <c r="H1460" i="3"/>
  <c r="I1459" i="3"/>
  <c r="I1326" i="3"/>
  <c r="H1327" i="3"/>
  <c r="W437" i="13"/>
  <c r="V438" i="13" s="1"/>
  <c r="AA437" i="13"/>
  <c r="Y437" i="13"/>
  <c r="Z437" i="13"/>
  <c r="Q438" i="13"/>
  <c r="R438" i="13" s="1"/>
  <c r="S438" i="13" s="1"/>
  <c r="T305" i="13"/>
  <c r="W305" i="13" s="1"/>
  <c r="V306" i="13" s="1"/>
  <c r="AE304" i="13"/>
  <c r="W39" i="13"/>
  <c r="V40" i="13" s="1"/>
  <c r="Q40" i="13"/>
  <c r="R40" i="13" s="1"/>
  <c r="Y39" i="13"/>
  <c r="Z39" i="13"/>
  <c r="AA39" i="13"/>
  <c r="T171" i="13"/>
  <c r="W171" i="13" s="1"/>
  <c r="V172" i="13" s="1"/>
  <c r="I116" i="13"/>
  <c r="O116" i="13" s="1"/>
  <c r="H117" i="13"/>
  <c r="H248" i="13"/>
  <c r="I247" i="13"/>
  <c r="O247" i="13" s="1"/>
  <c r="I381" i="13"/>
  <c r="O381" i="13" s="1"/>
  <c r="H382" i="13"/>
  <c r="H515" i="13"/>
  <c r="I514" i="13"/>
  <c r="O514" i="13" s="1"/>
  <c r="I918" i="6"/>
  <c r="H919" i="6"/>
  <c r="I1861" i="6"/>
  <c r="H1862" i="6"/>
  <c r="I1593" i="9"/>
  <c r="H1594" i="9"/>
  <c r="I1997" i="9"/>
  <c r="H1998" i="9"/>
  <c r="H1461" i="6"/>
  <c r="I1460" i="6"/>
  <c r="H1863" i="3"/>
  <c r="I1862" i="3"/>
  <c r="I1728" i="11"/>
  <c r="H1729" i="11"/>
  <c r="I787" i="11"/>
  <c r="H788" i="11"/>
  <c r="I1190" i="3"/>
  <c r="H1191" i="3"/>
  <c r="I247" i="11"/>
  <c r="H248" i="11"/>
  <c r="I786" i="6"/>
  <c r="H787" i="6"/>
  <c r="I514" i="11"/>
  <c r="H515" i="11"/>
  <c r="I1996" i="3"/>
  <c r="H1997" i="3"/>
  <c r="I784" i="9"/>
  <c r="H785" i="9"/>
  <c r="I117" i="9"/>
  <c r="H118" i="9"/>
  <c r="H117" i="11"/>
  <c r="I116" i="11"/>
  <c r="I1997" i="6"/>
  <c r="H1998" i="6"/>
  <c r="I1594" i="11"/>
  <c r="H1595" i="11"/>
  <c r="I785" i="3"/>
  <c r="H786" i="3"/>
  <c r="I383" i="6"/>
  <c r="H384" i="6"/>
  <c r="I117" i="3"/>
  <c r="H118" i="3"/>
  <c r="I516" i="9"/>
  <c r="H517" i="9"/>
  <c r="H248" i="6"/>
  <c r="I247" i="6"/>
  <c r="H1594" i="3"/>
  <c r="I1593" i="3"/>
  <c r="I1058" i="6"/>
  <c r="H1059" i="6"/>
  <c r="I1862" i="11"/>
  <c r="H1863" i="11"/>
  <c r="I1056" i="3"/>
  <c r="H1057" i="3"/>
  <c r="I921" i="9"/>
  <c r="H922" i="9"/>
  <c r="I651" i="3"/>
  <c r="H652" i="3"/>
  <c r="I1192" i="9"/>
  <c r="H1193" i="9"/>
  <c r="I650" i="9"/>
  <c r="H651" i="9"/>
  <c r="I920" i="3"/>
  <c r="H921" i="3"/>
  <c r="I1729" i="6"/>
  <c r="H1730" i="6"/>
  <c r="O1996" i="11" l="1"/>
  <c r="O1592" i="11"/>
  <c r="O1325" i="11"/>
  <c r="O1458" i="11"/>
  <c r="O1055" i="11"/>
  <c r="O1727" i="11"/>
  <c r="O1861" i="11"/>
  <c r="O649" i="11"/>
  <c r="O116" i="11"/>
  <c r="O1190" i="11"/>
  <c r="O381" i="11"/>
  <c r="O784" i="11"/>
  <c r="O917" i="11"/>
  <c r="O514" i="11"/>
  <c r="O247" i="11"/>
  <c r="O1326" i="9"/>
  <c r="O1997" i="9"/>
  <c r="O1862" i="9"/>
  <c r="O1728" i="9"/>
  <c r="O1056" i="9"/>
  <c r="O785" i="9"/>
  <c r="O650" i="9"/>
  <c r="O1593" i="9"/>
  <c r="O1459" i="9"/>
  <c r="O1191" i="9"/>
  <c r="O382" i="9"/>
  <c r="O918" i="9"/>
  <c r="O117" i="9"/>
  <c r="O515" i="9"/>
  <c r="O248" i="9"/>
  <c r="O1996" i="6"/>
  <c r="O1190" i="6"/>
  <c r="O1727" i="6"/>
  <c r="O1861" i="6"/>
  <c r="O1458" i="6"/>
  <c r="O1592" i="6"/>
  <c r="O116" i="6"/>
  <c r="O381" i="6"/>
  <c r="O917" i="6"/>
  <c r="O514" i="6"/>
  <c r="O1325" i="6"/>
  <c r="O784" i="6"/>
  <c r="O1055" i="6"/>
  <c r="O649" i="6"/>
  <c r="O247" i="6"/>
  <c r="O1997" i="3"/>
  <c r="O1728" i="3"/>
  <c r="O1459" i="3"/>
  <c r="O1191" i="3"/>
  <c r="O1056" i="3"/>
  <c r="O1862" i="3"/>
  <c r="O1326" i="3"/>
  <c r="O918" i="3"/>
  <c r="O785" i="3"/>
  <c r="O650" i="3"/>
  <c r="O1593" i="3"/>
  <c r="O382" i="3"/>
  <c r="O515" i="3"/>
  <c r="O248" i="3"/>
  <c r="O117" i="3"/>
  <c r="Z1250" i="11"/>
  <c r="AD1250" i="11" s="1"/>
  <c r="AA1250" i="11"/>
  <c r="Q1251" i="11"/>
  <c r="R1251" i="11" s="1"/>
  <c r="AB1251" i="11" s="1"/>
  <c r="W1250" i="11"/>
  <c r="V1251" i="11" s="1"/>
  <c r="AE1113" i="11"/>
  <c r="AD171" i="11"/>
  <c r="AC171" i="11"/>
  <c r="T1114" i="11"/>
  <c r="W1114" i="11" s="1"/>
  <c r="V1115" i="11" s="1"/>
  <c r="AE707" i="11"/>
  <c r="AE1513" i="11"/>
  <c r="S172" i="11"/>
  <c r="AC1650" i="11"/>
  <c r="AE979" i="11"/>
  <c r="AE438" i="11"/>
  <c r="Z39" i="11"/>
  <c r="AD39" i="11" s="1"/>
  <c r="AD1650" i="11"/>
  <c r="AA39" i="11"/>
  <c r="T439" i="11"/>
  <c r="Q440" i="11" s="1"/>
  <c r="Q40" i="11"/>
  <c r="R40" i="11" s="1"/>
  <c r="AB40" i="11" s="1"/>
  <c r="W39" i="11"/>
  <c r="V40" i="11" s="1"/>
  <c r="T980" i="11"/>
  <c r="W980" i="11" s="1"/>
  <c r="V981" i="11" s="1"/>
  <c r="AE303" i="11"/>
  <c r="Z573" i="11"/>
  <c r="AA573" i="11"/>
  <c r="W573" i="11"/>
  <c r="V574" i="11" s="1"/>
  <c r="Q574" i="11"/>
  <c r="R574" i="11" s="1"/>
  <c r="AB574" i="11" s="1"/>
  <c r="Y573" i="11"/>
  <c r="AB304" i="11"/>
  <c r="T304" i="11"/>
  <c r="T1514" i="11"/>
  <c r="S1651" i="11"/>
  <c r="R1380" i="11"/>
  <c r="AB1380" i="11" s="1"/>
  <c r="AE840" i="11"/>
  <c r="AC1379" i="11"/>
  <c r="AD1379" i="11"/>
  <c r="T708" i="11"/>
  <c r="Y708" i="11" s="1"/>
  <c r="I918" i="11"/>
  <c r="H919" i="11"/>
  <c r="H1327" i="11"/>
  <c r="I1326" i="11"/>
  <c r="AB1786" i="11"/>
  <c r="T1786" i="11"/>
  <c r="H653" i="11"/>
  <c r="I652" i="11"/>
  <c r="AE1785" i="11"/>
  <c r="AB841" i="11"/>
  <c r="T841" i="11"/>
  <c r="I1459" i="11"/>
  <c r="H1460" i="11"/>
  <c r="I1056" i="11"/>
  <c r="H1057" i="11"/>
  <c r="H385" i="11"/>
  <c r="I384" i="11"/>
  <c r="H1192" i="11"/>
  <c r="I1191" i="11"/>
  <c r="I1998" i="11"/>
  <c r="H1999" i="11"/>
  <c r="W1920" i="11"/>
  <c r="V1921" i="11" s="1"/>
  <c r="Y1920" i="11"/>
  <c r="AA1920" i="11"/>
  <c r="Q1921" i="11"/>
  <c r="Z1920" i="11"/>
  <c r="Q980" i="9"/>
  <c r="R980" i="9" s="1"/>
  <c r="AB980" i="9" s="1"/>
  <c r="W979" i="9"/>
  <c r="V980" i="9" s="1"/>
  <c r="Y979" i="9"/>
  <c r="Z979" i="9"/>
  <c r="AC1783" i="9"/>
  <c r="AD1783" i="9"/>
  <c r="Q171" i="9"/>
  <c r="R171" i="9" s="1"/>
  <c r="AB171" i="9" s="1"/>
  <c r="Z170" i="9"/>
  <c r="Y170" i="9"/>
  <c r="W170" i="9"/>
  <c r="V171" i="9" s="1"/>
  <c r="AD839" i="9"/>
  <c r="AC839" i="9"/>
  <c r="AD1382" i="9"/>
  <c r="S1383" i="9"/>
  <c r="AC1382" i="9"/>
  <c r="AE572" i="9"/>
  <c r="Q574" i="9"/>
  <c r="R574" i="9" s="1"/>
  <c r="AB574" i="9" s="1"/>
  <c r="Z1784" i="9"/>
  <c r="Q1785" i="9"/>
  <c r="W1784" i="9"/>
  <c r="V1785" i="9" s="1"/>
  <c r="AA1784" i="9"/>
  <c r="Y1784" i="9"/>
  <c r="AA573" i="9"/>
  <c r="Z573" i="9"/>
  <c r="Y573" i="9"/>
  <c r="W573" i="9"/>
  <c r="V574" i="9" s="1"/>
  <c r="I249" i="9"/>
  <c r="H250" i="9"/>
  <c r="AE1113" i="9"/>
  <c r="T1114" i="9"/>
  <c r="Q1115" i="9" s="1"/>
  <c r="AC707" i="9"/>
  <c r="T1248" i="9"/>
  <c r="W1248" i="9" s="1"/>
  <c r="V1249" i="9" s="1"/>
  <c r="AC1918" i="9"/>
  <c r="AD1918" i="9"/>
  <c r="Q42" i="9"/>
  <c r="R42" i="9" s="1"/>
  <c r="AB42" i="9" s="1"/>
  <c r="AE1247" i="9"/>
  <c r="AE438" i="9"/>
  <c r="AA41" i="9"/>
  <c r="Y41" i="9"/>
  <c r="W41" i="9"/>
  <c r="V42" i="9" s="1"/>
  <c r="Z41" i="9"/>
  <c r="S1919" i="9"/>
  <c r="AD707" i="9"/>
  <c r="I1056" i="9"/>
  <c r="H1057" i="9"/>
  <c r="T439" i="9"/>
  <c r="Z439" i="9" s="1"/>
  <c r="S708" i="9"/>
  <c r="S840" i="9"/>
  <c r="S306" i="9"/>
  <c r="T1516" i="9"/>
  <c r="AA1516" i="9" s="1"/>
  <c r="AD305" i="9"/>
  <c r="AC305" i="9"/>
  <c r="I383" i="9"/>
  <c r="H384" i="9"/>
  <c r="AC1649" i="9"/>
  <c r="AD1649" i="9"/>
  <c r="R1650" i="9"/>
  <c r="AB1650" i="9" s="1"/>
  <c r="I1326" i="9"/>
  <c r="H1327" i="9"/>
  <c r="I1862" i="9"/>
  <c r="H1863" i="9"/>
  <c r="I1459" i="9"/>
  <c r="H1460" i="9"/>
  <c r="I1729" i="9"/>
  <c r="H1730" i="9"/>
  <c r="AD1784" i="6"/>
  <c r="AC1784" i="6"/>
  <c r="T171" i="6"/>
  <c r="Z171" i="6" s="1"/>
  <c r="AB1785" i="6"/>
  <c r="T1785" i="6"/>
  <c r="AE170" i="6"/>
  <c r="T707" i="6"/>
  <c r="W707" i="6" s="1"/>
  <c r="V708" i="6" s="1"/>
  <c r="AC1515" i="6"/>
  <c r="AD41" i="6"/>
  <c r="AD1515" i="6"/>
  <c r="I1326" i="6"/>
  <c r="H1327" i="6"/>
  <c r="AC1920" i="6"/>
  <c r="H1594" i="6"/>
  <c r="I1593" i="6"/>
  <c r="Q1247" i="6"/>
  <c r="W1246" i="6"/>
  <c r="V1247" i="6" s="1"/>
  <c r="Y1246" i="6"/>
  <c r="AA1246" i="6"/>
  <c r="Z1246" i="6"/>
  <c r="AA980" i="6"/>
  <c r="AD1920" i="6"/>
  <c r="W980" i="6"/>
  <c r="V981" i="6" s="1"/>
  <c r="Y980" i="6"/>
  <c r="Z980" i="6"/>
  <c r="Q981" i="6"/>
  <c r="R981" i="6" s="1"/>
  <c r="AB981" i="6" s="1"/>
  <c r="T1516" i="6"/>
  <c r="Y438" i="6"/>
  <c r="AD1379" i="6"/>
  <c r="AE1651" i="6"/>
  <c r="AC1379" i="6"/>
  <c r="Z438" i="6"/>
  <c r="R574" i="6"/>
  <c r="AB574" i="6" s="1"/>
  <c r="AC573" i="6"/>
  <c r="AD573" i="6"/>
  <c r="W438" i="6"/>
  <c r="V439" i="6" s="1"/>
  <c r="Z1115" i="6"/>
  <c r="I651" i="6"/>
  <c r="H652" i="6"/>
  <c r="AC41" i="6"/>
  <c r="H516" i="6"/>
  <c r="I515" i="6"/>
  <c r="AE1114" i="6"/>
  <c r="Q439" i="6"/>
  <c r="R439" i="6" s="1"/>
  <c r="AB439" i="6" s="1"/>
  <c r="AA438" i="6"/>
  <c r="S1380" i="6"/>
  <c r="Y1115" i="6"/>
  <c r="H118" i="6"/>
  <c r="I117" i="6"/>
  <c r="T841" i="6"/>
  <c r="Q1116" i="6"/>
  <c r="R1116" i="6" s="1"/>
  <c r="AB1116" i="6" s="1"/>
  <c r="W1115" i="6"/>
  <c r="V1116" i="6" s="1"/>
  <c r="T1652" i="6"/>
  <c r="T1921" i="6"/>
  <c r="S42" i="6"/>
  <c r="AE303" i="6"/>
  <c r="H1192" i="6"/>
  <c r="I1191" i="6"/>
  <c r="S304" i="6"/>
  <c r="W1249" i="3"/>
  <c r="V1250" i="3" s="1"/>
  <c r="AA1249" i="3"/>
  <c r="Z1249" i="3"/>
  <c r="AD1249" i="3" s="1"/>
  <c r="Q1250" i="3"/>
  <c r="R1250" i="3" s="1"/>
  <c r="AB1250" i="3" s="1"/>
  <c r="AC305" i="3"/>
  <c r="AD305" i="3"/>
  <c r="S306" i="3"/>
  <c r="AC1515" i="3"/>
  <c r="AD1515" i="3"/>
  <c r="R1516" i="3"/>
  <c r="AB1516" i="3" s="1"/>
  <c r="AE1918" i="3"/>
  <c r="AD839" i="3"/>
  <c r="S840" i="3"/>
  <c r="AC839" i="3"/>
  <c r="Z170" i="3"/>
  <c r="AA170" i="3"/>
  <c r="Y170" i="3"/>
  <c r="Q171" i="3"/>
  <c r="R171" i="3" s="1"/>
  <c r="AB171" i="3" s="1"/>
  <c r="W1651" i="3"/>
  <c r="V1652" i="3" s="1"/>
  <c r="AA1651" i="3"/>
  <c r="Y1651" i="3"/>
  <c r="Z1651" i="3"/>
  <c r="AD1379" i="3"/>
  <c r="AC1379" i="3"/>
  <c r="AD1115" i="3"/>
  <c r="R1380" i="3"/>
  <c r="AB1380" i="3" s="1"/>
  <c r="AA40" i="3"/>
  <c r="I1729" i="3"/>
  <c r="H1730" i="3"/>
  <c r="S1116" i="3"/>
  <c r="Z40" i="3"/>
  <c r="AD1784" i="3"/>
  <c r="Q41" i="3"/>
  <c r="R41" i="3" s="1"/>
  <c r="AB41" i="3" s="1"/>
  <c r="AC1784" i="3"/>
  <c r="AC1115" i="3"/>
  <c r="W40" i="3"/>
  <c r="V41" i="3" s="1"/>
  <c r="Y40" i="3"/>
  <c r="AC438" i="3"/>
  <c r="AD438" i="3"/>
  <c r="AA573" i="3"/>
  <c r="Q574" i="3"/>
  <c r="R574" i="3" s="1"/>
  <c r="AB574" i="3" s="1"/>
  <c r="Z573" i="3"/>
  <c r="T439" i="3"/>
  <c r="Z439" i="3" s="1"/>
  <c r="Y573" i="3"/>
  <c r="S1785" i="3"/>
  <c r="T1919" i="3"/>
  <c r="Y979" i="3"/>
  <c r="AA979" i="3"/>
  <c r="Q980" i="3"/>
  <c r="R980" i="3" s="1"/>
  <c r="AB980" i="3" s="1"/>
  <c r="Z979" i="3"/>
  <c r="W979" i="3"/>
  <c r="V980" i="3" s="1"/>
  <c r="H249" i="3"/>
  <c r="I248" i="3"/>
  <c r="I515" i="3"/>
  <c r="H516" i="3"/>
  <c r="I383" i="3"/>
  <c r="H384" i="3"/>
  <c r="R1652" i="3"/>
  <c r="AB1652" i="3" s="1"/>
  <c r="AA708" i="3"/>
  <c r="Y708" i="3"/>
  <c r="Q709" i="3"/>
  <c r="Z708" i="3"/>
  <c r="W708" i="3"/>
  <c r="V709" i="3" s="1"/>
  <c r="H1461" i="3"/>
  <c r="I1460" i="3"/>
  <c r="H1328" i="3"/>
  <c r="I1327" i="3"/>
  <c r="T438" i="13"/>
  <c r="Q439" i="13" s="1"/>
  <c r="AD437" i="13"/>
  <c r="AC437" i="13"/>
  <c r="Q306" i="13"/>
  <c r="R306" i="13" s="1"/>
  <c r="AB306" i="13" s="1"/>
  <c r="AB438" i="13"/>
  <c r="AA305" i="13"/>
  <c r="Y305" i="13"/>
  <c r="Z305" i="13"/>
  <c r="AD39" i="13"/>
  <c r="AC39" i="13"/>
  <c r="Q172" i="13"/>
  <c r="R172" i="13" s="1"/>
  <c r="AB172" i="13" s="1"/>
  <c r="Y171" i="13"/>
  <c r="AA171" i="13"/>
  <c r="Z171" i="13"/>
  <c r="AB40" i="13"/>
  <c r="S40" i="13"/>
  <c r="I248" i="13"/>
  <c r="O248" i="13" s="1"/>
  <c r="H249" i="13"/>
  <c r="I117" i="13"/>
  <c r="O117" i="13" s="1"/>
  <c r="H118" i="13"/>
  <c r="I382" i="13"/>
  <c r="O382" i="13" s="1"/>
  <c r="H383" i="13"/>
  <c r="I515" i="13"/>
  <c r="O515" i="13" s="1"/>
  <c r="H516" i="13"/>
  <c r="H652" i="9"/>
  <c r="I651" i="9"/>
  <c r="I1730" i="6"/>
  <c r="H1731" i="6"/>
  <c r="I788" i="11"/>
  <c r="H789" i="11"/>
  <c r="I1594" i="9"/>
  <c r="H1595" i="9"/>
  <c r="I1863" i="11"/>
  <c r="H1864" i="11"/>
  <c r="I1594" i="3"/>
  <c r="H1595" i="3"/>
  <c r="I786" i="3"/>
  <c r="H787" i="3"/>
  <c r="I1729" i="11"/>
  <c r="H1730" i="11"/>
  <c r="I1461" i="6"/>
  <c r="H1462" i="6"/>
  <c r="I919" i="6"/>
  <c r="H920" i="6"/>
  <c r="H922" i="3"/>
  <c r="I921" i="3"/>
  <c r="I1193" i="9"/>
  <c r="H1194" i="9"/>
  <c r="I1059" i="6"/>
  <c r="H1060" i="6"/>
  <c r="H518" i="9"/>
  <c r="I517" i="9"/>
  <c r="H118" i="11"/>
  <c r="I117" i="11"/>
  <c r="I1998" i="6"/>
  <c r="H1999" i="6"/>
  <c r="H119" i="9"/>
  <c r="I118" i="9"/>
  <c r="I785" i="9"/>
  <c r="H786" i="9"/>
  <c r="I1997" i="3"/>
  <c r="H1998" i="3"/>
  <c r="I787" i="6"/>
  <c r="H788" i="6"/>
  <c r="I1191" i="3"/>
  <c r="H1192" i="3"/>
  <c r="I1862" i="6"/>
  <c r="H1863" i="6"/>
  <c r="I1057" i="3"/>
  <c r="H1058" i="3"/>
  <c r="H249" i="11"/>
  <c r="I248" i="11"/>
  <c r="I1998" i="9"/>
  <c r="H1999" i="9"/>
  <c r="I248" i="6"/>
  <c r="H249" i="6"/>
  <c r="I652" i="3"/>
  <c r="H653" i="3"/>
  <c r="I922" i="9"/>
  <c r="H923" i="9"/>
  <c r="I118" i="3"/>
  <c r="H119" i="3"/>
  <c r="I384" i="6"/>
  <c r="H385" i="6"/>
  <c r="I1595" i="11"/>
  <c r="H1596" i="11"/>
  <c r="H516" i="11"/>
  <c r="I515" i="11"/>
  <c r="I1863" i="3"/>
  <c r="H1864" i="3"/>
  <c r="O1997" i="11" l="1"/>
  <c r="O1862" i="11"/>
  <c r="O1728" i="11"/>
  <c r="O1593" i="11"/>
  <c r="O1459" i="11"/>
  <c r="O1326" i="11"/>
  <c r="O1191" i="11"/>
  <c r="O785" i="11"/>
  <c r="O650" i="11"/>
  <c r="O117" i="11"/>
  <c r="O515" i="11"/>
  <c r="O1056" i="11"/>
  <c r="O918" i="11"/>
  <c r="O248" i="11"/>
  <c r="O382" i="11"/>
  <c r="O1998" i="9"/>
  <c r="O1594" i="9"/>
  <c r="O1460" i="9"/>
  <c r="O1729" i="9"/>
  <c r="O1327" i="9"/>
  <c r="O383" i="9"/>
  <c r="O249" i="9"/>
  <c r="O118" i="9"/>
  <c r="O516" i="9"/>
  <c r="O1192" i="9"/>
  <c r="O1057" i="9"/>
  <c r="O919" i="9"/>
  <c r="O786" i="9"/>
  <c r="O1863" i="9"/>
  <c r="O651" i="9"/>
  <c r="O1997" i="6"/>
  <c r="O1862" i="6"/>
  <c r="O1728" i="6"/>
  <c r="O1191" i="6"/>
  <c r="O1056" i="6"/>
  <c r="O1326" i="6"/>
  <c r="O1459" i="6"/>
  <c r="O1593" i="6"/>
  <c r="O515" i="6"/>
  <c r="O382" i="6"/>
  <c r="O248" i="6"/>
  <c r="O117" i="6"/>
  <c r="O785" i="6"/>
  <c r="O918" i="6"/>
  <c r="O650" i="6"/>
  <c r="O1998" i="3"/>
  <c r="O1729" i="3"/>
  <c r="O1460" i="3"/>
  <c r="O1594" i="3"/>
  <c r="O1192" i="3"/>
  <c r="O1863" i="3"/>
  <c r="O1327" i="3"/>
  <c r="O786" i="3"/>
  <c r="O651" i="3"/>
  <c r="O383" i="3"/>
  <c r="O1057" i="3"/>
  <c r="O919" i="3"/>
  <c r="O516" i="3"/>
  <c r="O249" i="3"/>
  <c r="O118" i="3"/>
  <c r="AC1250" i="11"/>
  <c r="S1251" i="11"/>
  <c r="AE171" i="11"/>
  <c r="AA1114" i="11"/>
  <c r="Z1114" i="11"/>
  <c r="Y1114" i="11"/>
  <c r="Q1115" i="11"/>
  <c r="R1115" i="11" s="1"/>
  <c r="AB1115" i="11" s="1"/>
  <c r="T172" i="11"/>
  <c r="W172" i="11" s="1"/>
  <c r="V173" i="11" s="1"/>
  <c r="AE1650" i="11"/>
  <c r="Q981" i="11"/>
  <c r="R981" i="11" s="1"/>
  <c r="AB981" i="11" s="1"/>
  <c r="Z439" i="11"/>
  <c r="Z980" i="11"/>
  <c r="AC39" i="11"/>
  <c r="AE39" i="11" s="1"/>
  <c r="T1651" i="11"/>
  <c r="Y980" i="11"/>
  <c r="Y439" i="11"/>
  <c r="W439" i="11"/>
  <c r="V440" i="11" s="1"/>
  <c r="AA439" i="11"/>
  <c r="AA980" i="11"/>
  <c r="S574" i="11"/>
  <c r="Q305" i="11"/>
  <c r="AA304" i="11"/>
  <c r="W304" i="11"/>
  <c r="V305" i="11" s="1"/>
  <c r="Z304" i="11"/>
  <c r="Y304" i="11"/>
  <c r="AC573" i="11"/>
  <c r="AD573" i="11"/>
  <c r="S1380" i="11"/>
  <c r="AA1514" i="11"/>
  <c r="Z1514" i="11"/>
  <c r="Y1514" i="11"/>
  <c r="Q1515" i="11"/>
  <c r="W1514" i="11"/>
  <c r="V1515" i="11" s="1"/>
  <c r="Q709" i="11"/>
  <c r="R709" i="11" s="1"/>
  <c r="AB709" i="11" s="1"/>
  <c r="AE1379" i="11"/>
  <c r="W708" i="11"/>
  <c r="V709" i="11" s="1"/>
  <c r="AA708" i="11"/>
  <c r="Z708" i="11"/>
  <c r="AD708" i="11" s="1"/>
  <c r="I919" i="11"/>
  <c r="H920" i="11"/>
  <c r="Z1786" i="11"/>
  <c r="AA1786" i="11"/>
  <c r="W1786" i="11"/>
  <c r="V1787" i="11" s="1"/>
  <c r="Q1787" i="11"/>
  <c r="Y1786" i="11"/>
  <c r="I1460" i="11"/>
  <c r="H1461" i="11"/>
  <c r="I653" i="11"/>
  <c r="H654" i="11"/>
  <c r="W841" i="11"/>
  <c r="V842" i="11" s="1"/>
  <c r="Y841" i="11"/>
  <c r="Q842" i="11"/>
  <c r="AA841" i="11"/>
  <c r="Z841" i="11"/>
  <c r="H1328" i="11"/>
  <c r="I1327" i="11"/>
  <c r="R1921" i="11"/>
  <c r="AB1921" i="11" s="1"/>
  <c r="H386" i="11"/>
  <c r="I385" i="11"/>
  <c r="I1192" i="11"/>
  <c r="H1193" i="11"/>
  <c r="H1058" i="11"/>
  <c r="I1057" i="11"/>
  <c r="I1999" i="11"/>
  <c r="H2000" i="11"/>
  <c r="AC1920" i="11"/>
  <c r="AD1920" i="11"/>
  <c r="R440" i="11"/>
  <c r="AB440" i="11" s="1"/>
  <c r="S40" i="11"/>
  <c r="S980" i="9"/>
  <c r="AD979" i="9"/>
  <c r="AC979" i="9"/>
  <c r="AE1783" i="9"/>
  <c r="AC170" i="9"/>
  <c r="AD170" i="9"/>
  <c r="AE839" i="9"/>
  <c r="AE1382" i="9"/>
  <c r="T1383" i="9"/>
  <c r="AA1383" i="9" s="1"/>
  <c r="AC1784" i="9"/>
  <c r="AD1784" i="9"/>
  <c r="R1785" i="9"/>
  <c r="AB1785" i="9" s="1"/>
  <c r="Z1114" i="9"/>
  <c r="AD573" i="9"/>
  <c r="AC573" i="9"/>
  <c r="AA1114" i="9"/>
  <c r="Y1114" i="9"/>
  <c r="S171" i="9"/>
  <c r="I250" i="9"/>
  <c r="H251" i="9"/>
  <c r="Q1249" i="9"/>
  <c r="R1249" i="9" s="1"/>
  <c r="AB1249" i="9" s="1"/>
  <c r="W1114" i="9"/>
  <c r="V1115" i="9" s="1"/>
  <c r="Z1248" i="9"/>
  <c r="Y1248" i="9"/>
  <c r="AA1248" i="9"/>
  <c r="AE1918" i="9"/>
  <c r="S574" i="9"/>
  <c r="T840" i="9"/>
  <c r="Z840" i="9" s="1"/>
  <c r="AC41" i="9"/>
  <c r="AD41" i="9"/>
  <c r="AE707" i="9"/>
  <c r="T1919" i="9"/>
  <c r="W439" i="9"/>
  <c r="V440" i="9" s="1"/>
  <c r="Y439" i="9"/>
  <c r="AD439" i="9" s="1"/>
  <c r="T708" i="9"/>
  <c r="W708" i="9" s="1"/>
  <c r="V709" i="9" s="1"/>
  <c r="AA439" i="9"/>
  <c r="Q440" i="9"/>
  <c r="R440" i="9" s="1"/>
  <c r="AB440" i="9" s="1"/>
  <c r="H1058" i="9"/>
  <c r="I1057" i="9"/>
  <c r="S1650" i="9"/>
  <c r="T306" i="9"/>
  <c r="AE305" i="9"/>
  <c r="Z1516" i="9"/>
  <c r="W1516" i="9"/>
  <c r="V1517" i="9" s="1"/>
  <c r="Q1517" i="9"/>
  <c r="Y1516" i="9"/>
  <c r="AE1649" i="9"/>
  <c r="I1327" i="9"/>
  <c r="H1328" i="9"/>
  <c r="I384" i="9"/>
  <c r="H385" i="9"/>
  <c r="H1461" i="9"/>
  <c r="I1460" i="9"/>
  <c r="I1863" i="9"/>
  <c r="H1864" i="9"/>
  <c r="R1115" i="9"/>
  <c r="AB1115" i="9" s="1"/>
  <c r="I1730" i="9"/>
  <c r="H1731" i="9"/>
  <c r="S42" i="9"/>
  <c r="AE1784" i="6"/>
  <c r="AA171" i="6"/>
  <c r="W171" i="6"/>
  <c r="V172" i="6" s="1"/>
  <c r="Y171" i="6"/>
  <c r="Q172" i="6"/>
  <c r="R172" i="6" s="1"/>
  <c r="AB172" i="6" s="1"/>
  <c r="AA1785" i="6"/>
  <c r="Y1785" i="6"/>
  <c r="Z1785" i="6"/>
  <c r="Q1786" i="6"/>
  <c r="R1786" i="6" s="1"/>
  <c r="AB1786" i="6" s="1"/>
  <c r="W1785" i="6"/>
  <c r="V1786" i="6" s="1"/>
  <c r="Z707" i="6"/>
  <c r="Y707" i="6"/>
  <c r="AA707" i="6"/>
  <c r="Q708" i="6"/>
  <c r="R708" i="6" s="1"/>
  <c r="AB708" i="6" s="1"/>
  <c r="AE1515" i="6"/>
  <c r="H1328" i="6"/>
  <c r="I1327" i="6"/>
  <c r="AE1379" i="6"/>
  <c r="AC1246" i="6"/>
  <c r="I1594" i="6"/>
  <c r="H1595" i="6"/>
  <c r="AD438" i="6"/>
  <c r="AD1246" i="6"/>
  <c r="R1247" i="6"/>
  <c r="S1247" i="6" s="1"/>
  <c r="S574" i="6"/>
  <c r="AD980" i="6"/>
  <c r="AE1920" i="6"/>
  <c r="AC980" i="6"/>
  <c r="AE41" i="6"/>
  <c r="AD1115" i="6"/>
  <c r="Q1517" i="6"/>
  <c r="R1517" i="6" s="1"/>
  <c r="AB1517" i="6" s="1"/>
  <c r="W1516" i="6"/>
  <c r="V1517" i="6" s="1"/>
  <c r="AA1516" i="6"/>
  <c r="Y1516" i="6"/>
  <c r="Z1516" i="6"/>
  <c r="AC438" i="6"/>
  <c r="AE573" i="6"/>
  <c r="I516" i="6"/>
  <c r="H517" i="6"/>
  <c r="S439" i="6"/>
  <c r="I652" i="6"/>
  <c r="H653" i="6"/>
  <c r="AC1115" i="6"/>
  <c r="H119" i="6"/>
  <c r="I118" i="6"/>
  <c r="T1380" i="6"/>
  <c r="Q842" i="6"/>
  <c r="Y841" i="6"/>
  <c r="Z841" i="6"/>
  <c r="AA841" i="6"/>
  <c r="W841" i="6"/>
  <c r="V842" i="6" s="1"/>
  <c r="S981" i="6"/>
  <c r="Q1922" i="6"/>
  <c r="Z1921" i="6"/>
  <c r="AA1921" i="6"/>
  <c r="W1921" i="6"/>
  <c r="V1922" i="6" s="1"/>
  <c r="Y1921" i="6"/>
  <c r="Q1653" i="6"/>
  <c r="W1652" i="6"/>
  <c r="V1653" i="6" s="1"/>
  <c r="Y1652" i="6"/>
  <c r="AA1652" i="6"/>
  <c r="Z1652" i="6"/>
  <c r="S1116" i="6"/>
  <c r="T42" i="6"/>
  <c r="Z42" i="6" s="1"/>
  <c r="I1192" i="6"/>
  <c r="H1193" i="6"/>
  <c r="T304" i="6"/>
  <c r="AC1249" i="3"/>
  <c r="S1250" i="3"/>
  <c r="AE305" i="3"/>
  <c r="T306" i="3"/>
  <c r="AA306" i="3" s="1"/>
  <c r="S1516" i="3"/>
  <c r="AE1515" i="3"/>
  <c r="AE839" i="3"/>
  <c r="T840" i="3"/>
  <c r="Z840" i="3" s="1"/>
  <c r="AD170" i="3"/>
  <c r="AC170" i="3"/>
  <c r="S171" i="3"/>
  <c r="S1380" i="3"/>
  <c r="AC1651" i="3"/>
  <c r="AD1651" i="3"/>
  <c r="AE1115" i="3"/>
  <c r="AE1379" i="3"/>
  <c r="T1116" i="3"/>
  <c r="W1116" i="3" s="1"/>
  <c r="V1117" i="3" s="1"/>
  <c r="AE1784" i="3"/>
  <c r="H1731" i="3"/>
  <c r="I1730" i="3"/>
  <c r="AC40" i="3"/>
  <c r="Y439" i="3"/>
  <c r="AA439" i="3"/>
  <c r="AD40" i="3"/>
  <c r="AE438" i="3"/>
  <c r="W439" i="3"/>
  <c r="V440" i="3" s="1"/>
  <c r="AD573" i="3"/>
  <c r="Q440" i="3"/>
  <c r="R440" i="3" s="1"/>
  <c r="AB440" i="3" s="1"/>
  <c r="AC573" i="3"/>
  <c r="T1785" i="3"/>
  <c r="W1919" i="3"/>
  <c r="V1920" i="3" s="1"/>
  <c r="Z1919" i="3"/>
  <c r="AA1919" i="3"/>
  <c r="Y1919" i="3"/>
  <c r="Q1920" i="3"/>
  <c r="AC979" i="3"/>
  <c r="S980" i="3"/>
  <c r="S41" i="3"/>
  <c r="I249" i="3"/>
  <c r="H250" i="3"/>
  <c r="AD979" i="3"/>
  <c r="S574" i="3"/>
  <c r="R709" i="3"/>
  <c r="AB709" i="3" s="1"/>
  <c r="S1652" i="3"/>
  <c r="AC708" i="3"/>
  <c r="AD708" i="3"/>
  <c r="H1462" i="3"/>
  <c r="I1461" i="3"/>
  <c r="H1329" i="3"/>
  <c r="I1328" i="3"/>
  <c r="I384" i="3"/>
  <c r="H385" i="3"/>
  <c r="I516" i="3"/>
  <c r="H517" i="3"/>
  <c r="Y438" i="13"/>
  <c r="AA438" i="13"/>
  <c r="W438" i="13"/>
  <c r="V439" i="13" s="1"/>
  <c r="Z438" i="13"/>
  <c r="AE437" i="13"/>
  <c r="AD305" i="13"/>
  <c r="S306" i="13"/>
  <c r="AC305" i="13"/>
  <c r="AE39" i="13"/>
  <c r="R439" i="13"/>
  <c r="AC171" i="13"/>
  <c r="AD171" i="13"/>
  <c r="T40" i="13"/>
  <c r="S172" i="13"/>
  <c r="I249" i="13"/>
  <c r="O249" i="13" s="1"/>
  <c r="H250" i="13"/>
  <c r="I383" i="13"/>
  <c r="O383" i="13" s="1"/>
  <c r="H384" i="13"/>
  <c r="H119" i="13"/>
  <c r="I118" i="13"/>
  <c r="O118" i="13" s="1"/>
  <c r="H517" i="13"/>
  <c r="I516" i="13"/>
  <c r="O516" i="13" s="1"/>
  <c r="I249" i="6"/>
  <c r="H250" i="6"/>
  <c r="H250" i="11"/>
  <c r="I249" i="11"/>
  <c r="I1060" i="6"/>
  <c r="H1061" i="6"/>
  <c r="I920" i="6"/>
  <c r="H921" i="6"/>
  <c r="I787" i="3"/>
  <c r="H788" i="3"/>
  <c r="I1864" i="11"/>
  <c r="H1865" i="11"/>
  <c r="I1998" i="3"/>
  <c r="H1999" i="3"/>
  <c r="I1462" i="6"/>
  <c r="H1463" i="6"/>
  <c r="H1865" i="3"/>
  <c r="I1864" i="3"/>
  <c r="I1595" i="9"/>
  <c r="H1596" i="9"/>
  <c r="I922" i="3"/>
  <c r="H923" i="3"/>
  <c r="H1597" i="11"/>
  <c r="I1596" i="11"/>
  <c r="I119" i="3"/>
  <c r="H120" i="3"/>
  <c r="H119" i="11"/>
  <c r="I118" i="11"/>
  <c r="H1731" i="11"/>
  <c r="I1730" i="11"/>
  <c r="I1731" i="6"/>
  <c r="H1732" i="6"/>
  <c r="I786" i="9"/>
  <c r="H787" i="9"/>
  <c r="I788" i="6"/>
  <c r="H789" i="6"/>
  <c r="I1194" i="9"/>
  <c r="H1195" i="9"/>
  <c r="I1595" i="3"/>
  <c r="H1596" i="3"/>
  <c r="I1192" i="3"/>
  <c r="H1193" i="3"/>
  <c r="I119" i="9"/>
  <c r="H120" i="9"/>
  <c r="H519" i="9"/>
  <c r="I518" i="9"/>
  <c r="I923" i="9"/>
  <c r="H924" i="9"/>
  <c r="I1999" i="9"/>
  <c r="H2000" i="9"/>
  <c r="I1058" i="3"/>
  <c r="H1059" i="3"/>
  <c r="H2000" i="6"/>
  <c r="I1999" i="6"/>
  <c r="I789" i="11"/>
  <c r="H790" i="11"/>
  <c r="I516" i="11"/>
  <c r="H517" i="11"/>
  <c r="I385" i="6"/>
  <c r="H386" i="6"/>
  <c r="I653" i="3"/>
  <c r="H654" i="3"/>
  <c r="H1864" i="6"/>
  <c r="I1863" i="6"/>
  <c r="I652" i="9"/>
  <c r="H653" i="9"/>
  <c r="O1998" i="11" l="1"/>
  <c r="O1594" i="11"/>
  <c r="O1192" i="11"/>
  <c r="O1863" i="11"/>
  <c r="O1460" i="11"/>
  <c r="O1327" i="11"/>
  <c r="O786" i="11"/>
  <c r="O249" i="11"/>
  <c r="O118" i="11"/>
  <c r="O1729" i="11"/>
  <c r="O919" i="11"/>
  <c r="O651" i="11"/>
  <c r="O1057" i="11"/>
  <c r="O516" i="11"/>
  <c r="O383" i="11"/>
  <c r="O1999" i="9"/>
  <c r="O1595" i="9"/>
  <c r="O1864" i="9"/>
  <c r="O1193" i="9"/>
  <c r="O1058" i="9"/>
  <c r="O1461" i="9"/>
  <c r="O920" i="9"/>
  <c r="O1730" i="9"/>
  <c r="O384" i="9"/>
  <c r="O250" i="9"/>
  <c r="O119" i="9"/>
  <c r="O517" i="9"/>
  <c r="O787" i="9"/>
  <c r="O652" i="9"/>
  <c r="O1328" i="9"/>
  <c r="O1998" i="6"/>
  <c r="O1327" i="6"/>
  <c r="O919" i="6"/>
  <c r="O786" i="6"/>
  <c r="O1460" i="6"/>
  <c r="O1057" i="6"/>
  <c r="O1729" i="6"/>
  <c r="O1192" i="6"/>
  <c r="O516" i="6"/>
  <c r="O383" i="6"/>
  <c r="O249" i="6"/>
  <c r="O118" i="6"/>
  <c r="O1594" i="6"/>
  <c r="O1863" i="6"/>
  <c r="O651" i="6"/>
  <c r="O1193" i="3"/>
  <c r="O1058" i="3"/>
  <c r="O1999" i="3"/>
  <c r="O1328" i="3"/>
  <c r="O1595" i="3"/>
  <c r="O1461" i="3"/>
  <c r="O652" i="3"/>
  <c r="O920" i="3"/>
  <c r="O1864" i="3"/>
  <c r="O384" i="3"/>
  <c r="O517" i="3"/>
  <c r="O1730" i="3"/>
  <c r="O787" i="3"/>
  <c r="O250" i="3"/>
  <c r="O119" i="3"/>
  <c r="AE1250" i="11"/>
  <c r="T1251" i="11"/>
  <c r="W1251" i="11" s="1"/>
  <c r="V1252" i="11" s="1"/>
  <c r="AC1114" i="11"/>
  <c r="AD1114" i="11"/>
  <c r="Z172" i="11"/>
  <c r="Q173" i="11"/>
  <c r="R173" i="11" s="1"/>
  <c r="AB173" i="11" s="1"/>
  <c r="Y172" i="11"/>
  <c r="AA172" i="11"/>
  <c r="AD980" i="11"/>
  <c r="Q1652" i="11"/>
  <c r="R1652" i="11" s="1"/>
  <c r="AB1652" i="11" s="1"/>
  <c r="AD439" i="11"/>
  <c r="S1115" i="11"/>
  <c r="AC980" i="11"/>
  <c r="AC439" i="11"/>
  <c r="AA1651" i="11"/>
  <c r="Y1651" i="11"/>
  <c r="Z1651" i="11"/>
  <c r="W1651" i="11"/>
  <c r="V1652" i="11" s="1"/>
  <c r="AE573" i="11"/>
  <c r="S440" i="11"/>
  <c r="T574" i="11"/>
  <c r="Q575" i="11" s="1"/>
  <c r="S981" i="11"/>
  <c r="T1380" i="11"/>
  <c r="Q1381" i="11" s="1"/>
  <c r="R1515" i="11"/>
  <c r="AB1515" i="11" s="1"/>
  <c r="AC1514" i="11"/>
  <c r="AD1514" i="11"/>
  <c r="AC304" i="11"/>
  <c r="AD304" i="11"/>
  <c r="R305" i="11"/>
  <c r="AB305" i="11" s="1"/>
  <c r="T40" i="11"/>
  <c r="Q41" i="11" s="1"/>
  <c r="AC708" i="11"/>
  <c r="AE708" i="11" s="1"/>
  <c r="H921" i="11"/>
  <c r="I920" i="11"/>
  <c r="S709" i="11"/>
  <c r="S1921" i="11"/>
  <c r="R842" i="11"/>
  <c r="S842" i="11" s="1"/>
  <c r="AC841" i="11"/>
  <c r="AD841" i="11"/>
  <c r="AD1786" i="11"/>
  <c r="AC1786" i="11"/>
  <c r="H655" i="11"/>
  <c r="I654" i="11"/>
  <c r="R1787" i="11"/>
  <c r="AB1787" i="11" s="1"/>
  <c r="I1328" i="11"/>
  <c r="H1329" i="11"/>
  <c r="H1462" i="11"/>
  <c r="I1461" i="11"/>
  <c r="I386" i="11"/>
  <c r="H387" i="11"/>
  <c r="AE1920" i="11"/>
  <c r="H1059" i="11"/>
  <c r="I1058" i="11"/>
  <c r="I2000" i="11"/>
  <c r="H2001" i="11"/>
  <c r="H1194" i="11"/>
  <c r="I1193" i="11"/>
  <c r="T980" i="9"/>
  <c r="W980" i="9" s="1"/>
  <c r="V981" i="9" s="1"/>
  <c r="AE979" i="9"/>
  <c r="AE170" i="9"/>
  <c r="W1383" i="9"/>
  <c r="V1384" i="9" s="1"/>
  <c r="Y1383" i="9"/>
  <c r="Q1384" i="9"/>
  <c r="S1785" i="9"/>
  <c r="Z1383" i="9"/>
  <c r="AD1114" i="9"/>
  <c r="AE573" i="9"/>
  <c r="AE1784" i="9"/>
  <c r="AC1248" i="9"/>
  <c r="AC1114" i="9"/>
  <c r="H252" i="9"/>
  <c r="I251" i="9"/>
  <c r="T171" i="9"/>
  <c r="AD1248" i="9"/>
  <c r="Q841" i="9"/>
  <c r="R841" i="9" s="1"/>
  <c r="AB841" i="9" s="1"/>
  <c r="T574" i="9"/>
  <c r="Z574" i="9" s="1"/>
  <c r="AA840" i="9"/>
  <c r="W840" i="9"/>
  <c r="V841" i="9" s="1"/>
  <c r="Y840" i="9"/>
  <c r="AE41" i="9"/>
  <c r="W1919" i="9"/>
  <c r="V1920" i="9" s="1"/>
  <c r="AA1919" i="9"/>
  <c r="Y1919" i="9"/>
  <c r="Q1920" i="9"/>
  <c r="Z1919" i="9"/>
  <c r="AC439" i="9"/>
  <c r="S1249" i="9"/>
  <c r="Q709" i="9"/>
  <c r="R709" i="9" s="1"/>
  <c r="AB709" i="9" s="1"/>
  <c r="AA708" i="9"/>
  <c r="Z708" i="9"/>
  <c r="S1115" i="9"/>
  <c r="Y708" i="9"/>
  <c r="W306" i="9"/>
  <c r="V307" i="9" s="1"/>
  <c r="Y306" i="9"/>
  <c r="I1058" i="9"/>
  <c r="H1059" i="9"/>
  <c r="Q307" i="9"/>
  <c r="R307" i="9" s="1"/>
  <c r="AB307" i="9" s="1"/>
  <c r="AA306" i="9"/>
  <c r="Z306" i="9"/>
  <c r="T1650" i="9"/>
  <c r="Z1650" i="9" s="1"/>
  <c r="S440" i="9"/>
  <c r="AD1516" i="9"/>
  <c r="AC1516" i="9"/>
  <c r="R1517" i="9"/>
  <c r="AB1517" i="9" s="1"/>
  <c r="I385" i="9"/>
  <c r="H386" i="9"/>
  <c r="H1329" i="9"/>
  <c r="I1328" i="9"/>
  <c r="H1462" i="9"/>
  <c r="I1461" i="9"/>
  <c r="T42" i="9"/>
  <c r="I1731" i="9"/>
  <c r="H1732" i="9"/>
  <c r="I1864" i="9"/>
  <c r="H1865" i="9"/>
  <c r="AC171" i="6"/>
  <c r="AD171" i="6"/>
  <c r="S172" i="6"/>
  <c r="T172" i="6" s="1"/>
  <c r="W172" i="6" s="1"/>
  <c r="V173" i="6" s="1"/>
  <c r="AD707" i="6"/>
  <c r="S1786" i="6"/>
  <c r="AC1785" i="6"/>
  <c r="AD1785" i="6"/>
  <c r="AC707" i="6"/>
  <c r="S1517" i="6"/>
  <c r="S708" i="6"/>
  <c r="AE1246" i="6"/>
  <c r="AE1115" i="6"/>
  <c r="AE438" i="6"/>
  <c r="I1328" i="6"/>
  <c r="H1329" i="6"/>
  <c r="AE980" i="6"/>
  <c r="H1596" i="6"/>
  <c r="I1595" i="6"/>
  <c r="T574" i="6"/>
  <c r="Q575" i="6" s="1"/>
  <c r="AB1247" i="6"/>
  <c r="T1247" i="6"/>
  <c r="T439" i="6"/>
  <c r="AA439" i="6" s="1"/>
  <c r="AD1516" i="6"/>
  <c r="AC1516" i="6"/>
  <c r="T1116" i="6"/>
  <c r="Z1116" i="6" s="1"/>
  <c r="H654" i="6"/>
  <c r="I653" i="6"/>
  <c r="AA42" i="6"/>
  <c r="Y42" i="6"/>
  <c r="AD42" i="6" s="1"/>
  <c r="I517" i="6"/>
  <c r="H518" i="6"/>
  <c r="Q43" i="6"/>
  <c r="R43" i="6" s="1"/>
  <c r="AB43" i="6" s="1"/>
  <c r="R842" i="6"/>
  <c r="AB842" i="6" s="1"/>
  <c r="T981" i="6"/>
  <c r="Q982" i="6" s="1"/>
  <c r="W1380" i="6"/>
  <c r="V1381" i="6" s="1"/>
  <c r="Y1380" i="6"/>
  <c r="Q1381" i="6"/>
  <c r="R1381" i="6" s="1"/>
  <c r="AB1381" i="6" s="1"/>
  <c r="AA1380" i="6"/>
  <c r="Z1380" i="6"/>
  <c r="I119" i="6"/>
  <c r="H120" i="6"/>
  <c r="AC841" i="6"/>
  <c r="AD841" i="6"/>
  <c r="AD1921" i="6"/>
  <c r="AC1921" i="6"/>
  <c r="AC1652" i="6"/>
  <c r="AD1652" i="6"/>
  <c r="R1653" i="6"/>
  <c r="S1653" i="6" s="1"/>
  <c r="R1922" i="6"/>
  <c r="AB1922" i="6" s="1"/>
  <c r="W42" i="6"/>
  <c r="V43" i="6" s="1"/>
  <c r="W304" i="6"/>
  <c r="V305" i="6" s="1"/>
  <c r="AA304" i="6"/>
  <c r="Y304" i="6"/>
  <c r="Z304" i="6"/>
  <c r="Q305" i="6"/>
  <c r="I1193" i="6"/>
  <c r="H1194" i="6"/>
  <c r="AE1249" i="3"/>
  <c r="T1250" i="3"/>
  <c r="Y1250" i="3" s="1"/>
  <c r="W306" i="3"/>
  <c r="V307" i="3" s="1"/>
  <c r="Z306" i="3"/>
  <c r="Q307" i="3"/>
  <c r="R307" i="3" s="1"/>
  <c r="AB307" i="3" s="1"/>
  <c r="Y306" i="3"/>
  <c r="T1516" i="3"/>
  <c r="W840" i="3"/>
  <c r="V841" i="3" s="1"/>
  <c r="AE170" i="3"/>
  <c r="Q841" i="3"/>
  <c r="R841" i="3" s="1"/>
  <c r="AB841" i="3" s="1"/>
  <c r="Y840" i="3"/>
  <c r="AD840" i="3" s="1"/>
  <c r="AA840" i="3"/>
  <c r="T171" i="3"/>
  <c r="W171" i="3" s="1"/>
  <c r="V172" i="3" s="1"/>
  <c r="AE1651" i="3"/>
  <c r="T1380" i="3"/>
  <c r="Q1381" i="3" s="1"/>
  <c r="R1381" i="3" s="1"/>
  <c r="AB1381" i="3" s="1"/>
  <c r="Q1117" i="3"/>
  <c r="R1117" i="3" s="1"/>
  <c r="AB1117" i="3" s="1"/>
  <c r="Z1116" i="3"/>
  <c r="Y1116" i="3"/>
  <c r="AA1116" i="3"/>
  <c r="AC439" i="3"/>
  <c r="H1732" i="3"/>
  <c r="I1731" i="3"/>
  <c r="AE40" i="3"/>
  <c r="AD439" i="3"/>
  <c r="AE573" i="3"/>
  <c r="T41" i="3"/>
  <c r="AA41" i="3" s="1"/>
  <c r="T980" i="3"/>
  <c r="Z1785" i="3"/>
  <c r="Q1786" i="3"/>
  <c r="R1786" i="3" s="1"/>
  <c r="AB1786" i="3" s="1"/>
  <c r="W1785" i="3"/>
  <c r="V1786" i="3" s="1"/>
  <c r="AA1785" i="3"/>
  <c r="Y1785" i="3"/>
  <c r="R1920" i="3"/>
  <c r="AB1920" i="3" s="1"/>
  <c r="AD1919" i="3"/>
  <c r="AC1919" i="3"/>
  <c r="T1652" i="3"/>
  <c r="AA1652" i="3" s="1"/>
  <c r="T574" i="3"/>
  <c r="AE979" i="3"/>
  <c r="H251" i="3"/>
  <c r="I250" i="3"/>
  <c r="I1329" i="3"/>
  <c r="H1330" i="3"/>
  <c r="AE708" i="3"/>
  <c r="H518" i="3"/>
  <c r="I517" i="3"/>
  <c r="I1462" i="3"/>
  <c r="H1463" i="3"/>
  <c r="I385" i="3"/>
  <c r="H386" i="3"/>
  <c r="S709" i="3"/>
  <c r="S440" i="3"/>
  <c r="AD438" i="13"/>
  <c r="AC438" i="13"/>
  <c r="T306" i="13"/>
  <c r="AE305" i="13"/>
  <c r="AE171" i="13"/>
  <c r="S439" i="13"/>
  <c r="AB439" i="13"/>
  <c r="T172" i="13"/>
  <c r="Y172" i="13" s="1"/>
  <c r="Y40" i="13"/>
  <c r="AA40" i="13"/>
  <c r="Q41" i="13"/>
  <c r="Z40" i="13"/>
  <c r="W40" i="13"/>
  <c r="V41" i="13" s="1"/>
  <c r="I119" i="13"/>
  <c r="O119" i="13" s="1"/>
  <c r="H120" i="13"/>
  <c r="I384" i="13"/>
  <c r="O384" i="13" s="1"/>
  <c r="H385" i="13"/>
  <c r="I250" i="13"/>
  <c r="O250" i="13" s="1"/>
  <c r="H251" i="13"/>
  <c r="I517" i="13"/>
  <c r="O517" i="13" s="1"/>
  <c r="H518" i="13"/>
  <c r="I1732" i="6"/>
  <c r="H1733" i="6"/>
  <c r="I654" i="3"/>
  <c r="H655" i="3"/>
  <c r="H2001" i="6"/>
  <c r="I2000" i="6"/>
  <c r="I924" i="9"/>
  <c r="H925" i="9"/>
  <c r="I925" i="9" s="1"/>
  <c r="I1193" i="3"/>
  <c r="H1194" i="3"/>
  <c r="I789" i="6"/>
  <c r="H790" i="6"/>
  <c r="H1732" i="11"/>
  <c r="I1731" i="11"/>
  <c r="H120" i="11"/>
  <c r="I119" i="11"/>
  <c r="I1596" i="9"/>
  <c r="H1597" i="9"/>
  <c r="I250" i="11"/>
  <c r="H251" i="11"/>
  <c r="H518" i="11"/>
  <c r="I517" i="11"/>
  <c r="H1866" i="11"/>
  <c r="I1865" i="11"/>
  <c r="I1061" i="6"/>
  <c r="H1062" i="6"/>
  <c r="I250" i="6"/>
  <c r="H251" i="6"/>
  <c r="I1865" i="3"/>
  <c r="H1866" i="3"/>
  <c r="I1059" i="3"/>
  <c r="H1060" i="3"/>
  <c r="H121" i="3"/>
  <c r="I120" i="3"/>
  <c r="I1463" i="6"/>
  <c r="H1464" i="6"/>
  <c r="I1864" i="6"/>
  <c r="H1865" i="6"/>
  <c r="I386" i="6"/>
  <c r="H387" i="6"/>
  <c r="I790" i="11"/>
  <c r="H791" i="11"/>
  <c r="H1597" i="3"/>
  <c r="I1596" i="3"/>
  <c r="I519" i="9"/>
  <c r="H520" i="9"/>
  <c r="H788" i="9"/>
  <c r="I787" i="9"/>
  <c r="I1999" i="3"/>
  <c r="H2000" i="3"/>
  <c r="I788" i="3"/>
  <c r="H789" i="3"/>
  <c r="I921" i="6"/>
  <c r="H922" i="6"/>
  <c r="I653" i="9"/>
  <c r="H654" i="9"/>
  <c r="I2000" i="9"/>
  <c r="H2001" i="9"/>
  <c r="H121" i="9"/>
  <c r="I120" i="9"/>
  <c r="I1195" i="9"/>
  <c r="H1196" i="9"/>
  <c r="I1597" i="11"/>
  <c r="H1598" i="11"/>
  <c r="I923" i="3"/>
  <c r="H924" i="3"/>
  <c r="O1999" i="11" l="1"/>
  <c r="O1864" i="11"/>
  <c r="O1461" i="11"/>
  <c r="O1328" i="11"/>
  <c r="O1730" i="11"/>
  <c r="O920" i="11"/>
  <c r="O652" i="11"/>
  <c r="O250" i="11"/>
  <c r="O119" i="11"/>
  <c r="O517" i="11"/>
  <c r="O1595" i="11"/>
  <c r="O1193" i="11"/>
  <c r="O384" i="11"/>
  <c r="O1058" i="11"/>
  <c r="O787" i="11"/>
  <c r="O2000" i="9"/>
  <c r="O1865" i="9"/>
  <c r="O1731" i="9"/>
  <c r="O1462" i="9"/>
  <c r="O921" i="9"/>
  <c r="O1329" i="9"/>
  <c r="O788" i="9"/>
  <c r="O653" i="9"/>
  <c r="O518" i="9"/>
  <c r="O1596" i="9"/>
  <c r="O1194" i="9"/>
  <c r="O385" i="9"/>
  <c r="O251" i="9"/>
  <c r="O120" i="9"/>
  <c r="O1059" i="9"/>
  <c r="O1999" i="6"/>
  <c r="O1864" i="6"/>
  <c r="O1193" i="6"/>
  <c r="O920" i="6"/>
  <c r="O787" i="6"/>
  <c r="O652" i="6"/>
  <c r="O1328" i="6"/>
  <c r="O1461" i="6"/>
  <c r="O1730" i="6"/>
  <c r="O517" i="6"/>
  <c r="O119" i="6"/>
  <c r="O1058" i="6"/>
  <c r="O250" i="6"/>
  <c r="O1595" i="6"/>
  <c r="O384" i="6"/>
  <c r="O2000" i="3"/>
  <c r="O1329" i="3"/>
  <c r="O1865" i="3"/>
  <c r="O1194" i="3"/>
  <c r="O1731" i="3"/>
  <c r="O1462" i="3"/>
  <c r="O1059" i="3"/>
  <c r="O653" i="3"/>
  <c r="O518" i="3"/>
  <c r="O1596" i="3"/>
  <c r="O385" i="3"/>
  <c r="O921" i="3"/>
  <c r="O788" i="3"/>
  <c r="O251" i="3"/>
  <c r="O120" i="3"/>
  <c r="Q1252" i="11"/>
  <c r="R1252" i="11" s="1"/>
  <c r="AB1252" i="11" s="1"/>
  <c r="Z1251" i="11"/>
  <c r="AA1251" i="11"/>
  <c r="Y1251" i="11"/>
  <c r="AD172" i="11"/>
  <c r="AE1114" i="11"/>
  <c r="AD1651" i="11"/>
  <c r="AC172" i="11"/>
  <c r="AE439" i="11"/>
  <c r="S173" i="11"/>
  <c r="AE980" i="11"/>
  <c r="T1115" i="11"/>
  <c r="AC1651" i="11"/>
  <c r="T709" i="11"/>
  <c r="AA709" i="11" s="1"/>
  <c r="T981" i="11"/>
  <c r="Z981" i="11" s="1"/>
  <c r="T440" i="11"/>
  <c r="Q441" i="11" s="1"/>
  <c r="AA1380" i="11"/>
  <c r="Z574" i="11"/>
  <c r="Y574" i="11"/>
  <c r="W574" i="11"/>
  <c r="V575" i="11" s="1"/>
  <c r="W1380" i="11"/>
  <c r="V1381" i="11" s="1"/>
  <c r="AA574" i="11"/>
  <c r="Z1380" i="11"/>
  <c r="Y1380" i="11"/>
  <c r="Y40" i="11"/>
  <c r="S1515" i="11"/>
  <c r="S305" i="11"/>
  <c r="T1921" i="11"/>
  <c r="AA1921" i="11" s="1"/>
  <c r="AE304" i="11"/>
  <c r="AE1514" i="11"/>
  <c r="AA40" i="11"/>
  <c r="Z40" i="11"/>
  <c r="W40" i="11"/>
  <c r="V41" i="11" s="1"/>
  <c r="S1652" i="11"/>
  <c r="AE841" i="11"/>
  <c r="H922" i="11"/>
  <c r="I921" i="11"/>
  <c r="R1381" i="11"/>
  <c r="AB1381" i="11" s="1"/>
  <c r="I1329" i="11"/>
  <c r="H1330" i="11"/>
  <c r="H656" i="11"/>
  <c r="I655" i="11"/>
  <c r="AE1786" i="11"/>
  <c r="I1462" i="11"/>
  <c r="H1463" i="11"/>
  <c r="S1787" i="11"/>
  <c r="AB842" i="11"/>
  <c r="T842" i="11"/>
  <c r="R575" i="11"/>
  <c r="AB575" i="11" s="1"/>
  <c r="I1194" i="11"/>
  <c r="H1195" i="11"/>
  <c r="H2002" i="11"/>
  <c r="I2001" i="11"/>
  <c r="R41" i="11"/>
  <c r="AB41" i="11" s="1"/>
  <c r="H388" i="11"/>
  <c r="I387" i="11"/>
  <c r="I1059" i="11"/>
  <c r="H1060" i="11"/>
  <c r="Y980" i="9"/>
  <c r="AA980" i="9"/>
  <c r="Q981" i="9"/>
  <c r="R981" i="9" s="1"/>
  <c r="AB981" i="9" s="1"/>
  <c r="Z980" i="9"/>
  <c r="AC1383" i="9"/>
  <c r="AD1383" i="9"/>
  <c r="R1384" i="9"/>
  <c r="S1384" i="9" s="1"/>
  <c r="T1785" i="9"/>
  <c r="AE1114" i="9"/>
  <c r="AA574" i="9"/>
  <c r="AE1248" i="9"/>
  <c r="AA171" i="9"/>
  <c r="Q172" i="9"/>
  <c r="Y171" i="9"/>
  <c r="W171" i="9"/>
  <c r="V172" i="9" s="1"/>
  <c r="Z171" i="9"/>
  <c r="H253" i="9"/>
  <c r="I252" i="9"/>
  <c r="Y574" i="9"/>
  <c r="AD574" i="9" s="1"/>
  <c r="AC840" i="9"/>
  <c r="Q575" i="9"/>
  <c r="R575" i="9" s="1"/>
  <c r="AB575" i="9" s="1"/>
  <c r="W574" i="9"/>
  <c r="V575" i="9" s="1"/>
  <c r="AD840" i="9"/>
  <c r="T1115" i="9"/>
  <c r="W1115" i="9" s="1"/>
  <c r="V1116" i="9" s="1"/>
  <c r="AE439" i="9"/>
  <c r="R1920" i="9"/>
  <c r="AB1920" i="9" s="1"/>
  <c r="AC1919" i="9"/>
  <c r="AD1919" i="9"/>
  <c r="W1650" i="9"/>
  <c r="V1651" i="9" s="1"/>
  <c r="AA1650" i="9"/>
  <c r="T1249" i="9"/>
  <c r="AD708" i="9"/>
  <c r="AC708" i="9"/>
  <c r="S709" i="9"/>
  <c r="AC306" i="9"/>
  <c r="Q1651" i="9"/>
  <c r="R1651" i="9" s="1"/>
  <c r="S1651" i="9" s="1"/>
  <c r="I1059" i="9"/>
  <c r="H1060" i="9"/>
  <c r="AD306" i="9"/>
  <c r="Y1650" i="9"/>
  <c r="AE1516" i="9"/>
  <c r="S1517" i="9"/>
  <c r="T440" i="9"/>
  <c r="Y440" i="9" s="1"/>
  <c r="S307" i="9"/>
  <c r="I386" i="9"/>
  <c r="H387" i="9"/>
  <c r="S841" i="9"/>
  <c r="I1329" i="9"/>
  <c r="H1330" i="9"/>
  <c r="W42" i="9"/>
  <c r="V43" i="9" s="1"/>
  <c r="Y42" i="9"/>
  <c r="Z42" i="9"/>
  <c r="AA42" i="9"/>
  <c r="Q43" i="9"/>
  <c r="I1865" i="9"/>
  <c r="H1866" i="9"/>
  <c r="I1732" i="9"/>
  <c r="H1733" i="9"/>
  <c r="H1463" i="9"/>
  <c r="I1462" i="9"/>
  <c r="Z172" i="6"/>
  <c r="Q173" i="6"/>
  <c r="R173" i="6" s="1"/>
  <c r="AB173" i="6" s="1"/>
  <c r="AE171" i="6"/>
  <c r="AA172" i="6"/>
  <c r="Y172" i="6"/>
  <c r="T1786" i="6"/>
  <c r="Z1786" i="6" s="1"/>
  <c r="AE707" i="6"/>
  <c r="AE1785" i="6"/>
  <c r="T1517" i="6"/>
  <c r="AA1517" i="6" s="1"/>
  <c r="T708" i="6"/>
  <c r="Z439" i="6"/>
  <c r="W574" i="6"/>
  <c r="V575" i="6" s="1"/>
  <c r="Z574" i="6"/>
  <c r="AA574" i="6"/>
  <c r="H1330" i="6"/>
  <c r="I1329" i="6"/>
  <c r="Y574" i="6"/>
  <c r="W439" i="6"/>
  <c r="V440" i="6" s="1"/>
  <c r="Q440" i="6"/>
  <c r="R440" i="6" s="1"/>
  <c r="AB440" i="6" s="1"/>
  <c r="H1597" i="6"/>
  <c r="I1596" i="6"/>
  <c r="Y439" i="6"/>
  <c r="AA1247" i="6"/>
  <c r="Z1247" i="6"/>
  <c r="Q1248" i="6"/>
  <c r="W1247" i="6"/>
  <c r="V1248" i="6" s="1"/>
  <c r="Y1247" i="6"/>
  <c r="W1116" i="6"/>
  <c r="V1117" i="6" s="1"/>
  <c r="Q1117" i="6"/>
  <c r="R1117" i="6" s="1"/>
  <c r="AB1117" i="6" s="1"/>
  <c r="Y1116" i="6"/>
  <c r="AD1116" i="6" s="1"/>
  <c r="AA1116" i="6"/>
  <c r="AE1516" i="6"/>
  <c r="AC42" i="6"/>
  <c r="R575" i="6"/>
  <c r="AB575" i="6" s="1"/>
  <c r="S842" i="6"/>
  <c r="Z981" i="6"/>
  <c r="W981" i="6"/>
  <c r="V982" i="6" s="1"/>
  <c r="I654" i="6"/>
  <c r="H655" i="6"/>
  <c r="I518" i="6"/>
  <c r="H519" i="6"/>
  <c r="AC1380" i="6"/>
  <c r="I120" i="6"/>
  <c r="H121" i="6"/>
  <c r="Y981" i="6"/>
  <c r="AA981" i="6"/>
  <c r="AE841" i="6"/>
  <c r="S1381" i="6"/>
  <c r="AD1380" i="6"/>
  <c r="AE1652" i="6"/>
  <c r="AE1921" i="6"/>
  <c r="S1922" i="6"/>
  <c r="AB1653" i="6"/>
  <c r="T1653" i="6"/>
  <c r="AC304" i="6"/>
  <c r="AD304" i="6"/>
  <c r="S43" i="6"/>
  <c r="R305" i="6"/>
  <c r="AB305" i="6" s="1"/>
  <c r="I1194" i="6"/>
  <c r="H1195" i="6"/>
  <c r="R982" i="6"/>
  <c r="AB982" i="6" s="1"/>
  <c r="W1250" i="3"/>
  <c r="V1251" i="3" s="1"/>
  <c r="Z1250" i="3"/>
  <c r="AD1250" i="3" s="1"/>
  <c r="Q1251" i="3"/>
  <c r="R1251" i="3" s="1"/>
  <c r="AB1251" i="3" s="1"/>
  <c r="AA1250" i="3"/>
  <c r="AD306" i="3"/>
  <c r="S307" i="3"/>
  <c r="AC306" i="3"/>
  <c r="Y1516" i="3"/>
  <c r="W1516" i="3"/>
  <c r="V1517" i="3" s="1"/>
  <c r="Q1517" i="3"/>
  <c r="R1517" i="3" s="1"/>
  <c r="AB1517" i="3" s="1"/>
  <c r="Z1516" i="3"/>
  <c r="AA1516" i="3"/>
  <c r="S841" i="3"/>
  <c r="AC840" i="3"/>
  <c r="AE840" i="3" s="1"/>
  <c r="Y171" i="3"/>
  <c r="AA171" i="3"/>
  <c r="Q172" i="3"/>
  <c r="R172" i="3" s="1"/>
  <c r="AB172" i="3" s="1"/>
  <c r="Z171" i="3"/>
  <c r="AA1380" i="3"/>
  <c r="Y1380" i="3"/>
  <c r="W1380" i="3"/>
  <c r="V1381" i="3" s="1"/>
  <c r="Z1380" i="3"/>
  <c r="AE439" i="3"/>
  <c r="AD1116" i="3"/>
  <c r="AC1116" i="3"/>
  <c r="S1920" i="3"/>
  <c r="S1381" i="3"/>
  <c r="H1733" i="3"/>
  <c r="I1732" i="3"/>
  <c r="Q575" i="3"/>
  <c r="R575" i="3" s="1"/>
  <c r="AB575" i="3" s="1"/>
  <c r="Q42" i="3"/>
  <c r="R42" i="3" s="1"/>
  <c r="AB42" i="3" s="1"/>
  <c r="Y41" i="3"/>
  <c r="AC1785" i="3"/>
  <c r="Z41" i="3"/>
  <c r="W41" i="3"/>
  <c r="V42" i="3" s="1"/>
  <c r="Z980" i="3"/>
  <c r="AD1785" i="3"/>
  <c r="Y980" i="3"/>
  <c r="W980" i="3"/>
  <c r="V981" i="3" s="1"/>
  <c r="Q981" i="3"/>
  <c r="R981" i="3" s="1"/>
  <c r="AB981" i="3" s="1"/>
  <c r="AA980" i="3"/>
  <c r="Q1653" i="3"/>
  <c r="R1653" i="3" s="1"/>
  <c r="AB1653" i="3" s="1"/>
  <c r="AA574" i="3"/>
  <c r="Z574" i="3"/>
  <c r="W574" i="3"/>
  <c r="V575" i="3" s="1"/>
  <c r="Y574" i="3"/>
  <c r="Z1652" i="3"/>
  <c r="Y1652" i="3"/>
  <c r="S1786" i="3"/>
  <c r="W1652" i="3"/>
  <c r="V1653" i="3" s="1"/>
  <c r="AE1919" i="3"/>
  <c r="T709" i="3"/>
  <c r="S1117" i="3"/>
  <c r="H252" i="3"/>
  <c r="I251" i="3"/>
  <c r="I1330" i="3"/>
  <c r="H1331" i="3"/>
  <c r="I386" i="3"/>
  <c r="H387" i="3"/>
  <c r="T440" i="3"/>
  <c r="I518" i="3"/>
  <c r="H519" i="3"/>
  <c r="H1464" i="3"/>
  <c r="I1463" i="3"/>
  <c r="AE438" i="13"/>
  <c r="Y306" i="13"/>
  <c r="Q307" i="13"/>
  <c r="R307" i="13" s="1"/>
  <c r="AB307" i="13" s="1"/>
  <c r="Z306" i="13"/>
  <c r="W306" i="13"/>
  <c r="V307" i="13" s="1"/>
  <c r="AA306" i="13"/>
  <c r="W172" i="13"/>
  <c r="V173" i="13" s="1"/>
  <c r="AA172" i="13"/>
  <c r="Z172" i="13"/>
  <c r="T439" i="13"/>
  <c r="Q173" i="13"/>
  <c r="R173" i="13" s="1"/>
  <c r="AB173" i="13" s="1"/>
  <c r="R41" i="13"/>
  <c r="AB41" i="13" s="1"/>
  <c r="AC40" i="13"/>
  <c r="AD40" i="13"/>
  <c r="I120" i="13"/>
  <c r="O120" i="13" s="1"/>
  <c r="H121" i="13"/>
  <c r="I251" i="13"/>
  <c r="O251" i="13" s="1"/>
  <c r="H252" i="13"/>
  <c r="H386" i="13"/>
  <c r="I385" i="13"/>
  <c r="O385" i="13" s="1"/>
  <c r="I518" i="13"/>
  <c r="O518" i="13" s="1"/>
  <c r="H519" i="13"/>
  <c r="I1060" i="3"/>
  <c r="H1061" i="3"/>
  <c r="I1062" i="6"/>
  <c r="H1063" i="6"/>
  <c r="I1063" i="6" s="1"/>
  <c r="I1732" i="11"/>
  <c r="H1733" i="11"/>
  <c r="H925" i="3"/>
  <c r="I925" i="3" s="1"/>
  <c r="I924" i="3"/>
  <c r="H2002" i="9"/>
  <c r="I2001" i="9"/>
  <c r="H2002" i="6"/>
  <c r="I2001" i="6"/>
  <c r="I1597" i="9"/>
  <c r="H1598" i="9"/>
  <c r="H1195" i="3"/>
  <c r="I1194" i="3"/>
  <c r="H1867" i="3"/>
  <c r="I1866" i="3"/>
  <c r="I518" i="11"/>
  <c r="H519" i="11"/>
  <c r="I789" i="3"/>
  <c r="H790" i="3"/>
  <c r="I788" i="9"/>
  <c r="H789" i="9"/>
  <c r="I251" i="11"/>
  <c r="H252" i="11"/>
  <c r="I1733" i="6"/>
  <c r="H1734" i="6"/>
  <c r="H792" i="11"/>
  <c r="I792" i="11" s="1"/>
  <c r="I791" i="11"/>
  <c r="I387" i="6"/>
  <c r="H388" i="6"/>
  <c r="H1465" i="6"/>
  <c r="I1464" i="6"/>
  <c r="H122" i="3"/>
  <c r="I121" i="3"/>
  <c r="H252" i="6"/>
  <c r="I251" i="6"/>
  <c r="I1866" i="11"/>
  <c r="H1867" i="11"/>
  <c r="I922" i="6"/>
  <c r="H923" i="6"/>
  <c r="I1598" i="11"/>
  <c r="H1599" i="11"/>
  <c r="I654" i="9"/>
  <c r="H655" i="9"/>
  <c r="I1196" i="9"/>
  <c r="H1197" i="9"/>
  <c r="I1865" i="6"/>
  <c r="H1866" i="6"/>
  <c r="H121" i="11"/>
  <c r="I120" i="11"/>
  <c r="I790" i="6"/>
  <c r="H791" i="6"/>
  <c r="I2000" i="3"/>
  <c r="H2001" i="3"/>
  <c r="I520" i="9"/>
  <c r="H521" i="9"/>
  <c r="I121" i="9"/>
  <c r="H122" i="9"/>
  <c r="I1597" i="3"/>
  <c r="H1598" i="3"/>
  <c r="I655" i="3"/>
  <c r="H656" i="3"/>
  <c r="O2000" i="11" l="1"/>
  <c r="O1329" i="11"/>
  <c r="O1731" i="11"/>
  <c r="O1596" i="11"/>
  <c r="O1194" i="11"/>
  <c r="O1865" i="11"/>
  <c r="O1059" i="11"/>
  <c r="O921" i="11"/>
  <c r="O518" i="11"/>
  <c r="O385" i="11"/>
  <c r="O788" i="11"/>
  <c r="O1462" i="11"/>
  <c r="O251" i="11"/>
  <c r="O120" i="11"/>
  <c r="O653" i="11"/>
  <c r="O2001" i="9"/>
  <c r="O1866" i="9"/>
  <c r="O1463" i="9"/>
  <c r="O1330" i="9"/>
  <c r="O922" i="9"/>
  <c r="O789" i="9"/>
  <c r="O1195" i="9"/>
  <c r="O1060" i="9"/>
  <c r="O654" i="9"/>
  <c r="O1597" i="9"/>
  <c r="O1732" i="9"/>
  <c r="O519" i="9"/>
  <c r="O386" i="9"/>
  <c r="O252" i="9"/>
  <c r="O121" i="9"/>
  <c r="O2000" i="6"/>
  <c r="O1865" i="6"/>
  <c r="O1596" i="6"/>
  <c r="O1329" i="6"/>
  <c r="O1462" i="6"/>
  <c r="O1059" i="6"/>
  <c r="O921" i="6"/>
  <c r="O1731" i="6"/>
  <c r="O518" i="6"/>
  <c r="O385" i="6"/>
  <c r="O251" i="6"/>
  <c r="O120" i="6"/>
  <c r="O1194" i="6"/>
  <c r="O653" i="6"/>
  <c r="O788" i="6"/>
  <c r="O2001" i="3"/>
  <c r="O1866" i="3"/>
  <c r="O1732" i="3"/>
  <c r="O1597" i="3"/>
  <c r="O1463" i="3"/>
  <c r="O1330" i="3"/>
  <c r="O1060" i="3"/>
  <c r="O922" i="3"/>
  <c r="O789" i="3"/>
  <c r="O654" i="3"/>
  <c r="O519" i="3"/>
  <c r="O386" i="3"/>
  <c r="O1195" i="3"/>
  <c r="O252" i="3"/>
  <c r="O121" i="3"/>
  <c r="S1252" i="11"/>
  <c r="AD1251" i="11"/>
  <c r="AC1251" i="11"/>
  <c r="AE1651" i="11"/>
  <c r="AE172" i="11"/>
  <c r="T173" i="11"/>
  <c r="W440" i="11"/>
  <c r="V441" i="11" s="1"/>
  <c r="Q1116" i="11"/>
  <c r="Z1115" i="11"/>
  <c r="AA1115" i="11"/>
  <c r="Y1115" i="11"/>
  <c r="W1115" i="11"/>
  <c r="V1116" i="11" s="1"/>
  <c r="AD574" i="11"/>
  <c r="Q982" i="11"/>
  <c r="R982" i="11" s="1"/>
  <c r="AB982" i="11" s="1"/>
  <c r="AA981" i="11"/>
  <c r="AD40" i="11"/>
  <c r="Y981" i="11"/>
  <c r="AD981" i="11" s="1"/>
  <c r="W981" i="11"/>
  <c r="V982" i="11" s="1"/>
  <c r="Q710" i="11"/>
  <c r="R710" i="11" s="1"/>
  <c r="AB710" i="11" s="1"/>
  <c r="W709" i="11"/>
  <c r="V710" i="11" s="1"/>
  <c r="AA440" i="11"/>
  <c r="Y709" i="11"/>
  <c r="Z709" i="11"/>
  <c r="Y440" i="11"/>
  <c r="Z440" i="11"/>
  <c r="AC574" i="11"/>
  <c r="AC1380" i="11"/>
  <c r="Y1921" i="11"/>
  <c r="Q1922" i="11"/>
  <c r="R1922" i="11" s="1"/>
  <c r="AB1922" i="11" s="1"/>
  <c r="W1921" i="11"/>
  <c r="V1922" i="11" s="1"/>
  <c r="Z1921" i="11"/>
  <c r="AD1380" i="11"/>
  <c r="S1381" i="11"/>
  <c r="AC40" i="11"/>
  <c r="T305" i="11"/>
  <c r="T1515" i="11"/>
  <c r="T1652" i="11"/>
  <c r="Z1652" i="11" s="1"/>
  <c r="S575" i="11"/>
  <c r="H923" i="11"/>
  <c r="I922" i="11"/>
  <c r="H657" i="11"/>
  <c r="I657" i="11" s="1"/>
  <c r="I656" i="11"/>
  <c r="Q843" i="11"/>
  <c r="Y842" i="11"/>
  <c r="W842" i="11"/>
  <c r="V843" i="11" s="1"/>
  <c r="Z842" i="11"/>
  <c r="AA842" i="11"/>
  <c r="I1463" i="11"/>
  <c r="H1464" i="11"/>
  <c r="S41" i="11"/>
  <c r="T1787" i="11"/>
  <c r="I1330" i="11"/>
  <c r="H1331" i="11"/>
  <c r="H1061" i="11"/>
  <c r="I1060" i="11"/>
  <c r="R441" i="11"/>
  <c r="AB441" i="11" s="1"/>
  <c r="H1196" i="11"/>
  <c r="I1195" i="11"/>
  <c r="H2003" i="11"/>
  <c r="I2002" i="11"/>
  <c r="I388" i="11"/>
  <c r="H389" i="11"/>
  <c r="I389" i="11" s="1"/>
  <c r="AC980" i="9"/>
  <c r="AD980" i="9"/>
  <c r="S981" i="9"/>
  <c r="Q1786" i="9"/>
  <c r="R1786" i="9" s="1"/>
  <c r="AB1786" i="9" s="1"/>
  <c r="AE1383" i="9"/>
  <c r="Y1785" i="9"/>
  <c r="AA1785" i="9"/>
  <c r="Z1785" i="9"/>
  <c r="W1785" i="9"/>
  <c r="V1786" i="9" s="1"/>
  <c r="AB1384" i="9"/>
  <c r="T1384" i="9"/>
  <c r="AC574" i="9"/>
  <c r="AE840" i="9"/>
  <c r="I253" i="9"/>
  <c r="H254" i="9"/>
  <c r="AC171" i="9"/>
  <c r="AD171" i="9"/>
  <c r="R172" i="9"/>
  <c r="AA1115" i="9"/>
  <c r="Z1115" i="9"/>
  <c r="S575" i="9"/>
  <c r="Y1115" i="9"/>
  <c r="Q1116" i="9"/>
  <c r="R1116" i="9" s="1"/>
  <c r="AB1116" i="9" s="1"/>
  <c r="AE1919" i="9"/>
  <c r="S1920" i="9"/>
  <c r="T709" i="9"/>
  <c r="W709" i="9" s="1"/>
  <c r="V710" i="9" s="1"/>
  <c r="AE306" i="9"/>
  <c r="AE708" i="9"/>
  <c r="Y1249" i="9"/>
  <c r="W1249" i="9"/>
  <c r="V1250" i="9" s="1"/>
  <c r="Z1249" i="9"/>
  <c r="AA1249" i="9"/>
  <c r="Q1250" i="9"/>
  <c r="AD1650" i="9"/>
  <c r="AC1650" i="9"/>
  <c r="I1060" i="9"/>
  <c r="H1061" i="9"/>
  <c r="T841" i="9"/>
  <c r="Q842" i="9" s="1"/>
  <c r="Z440" i="9"/>
  <c r="AD440" i="9" s="1"/>
  <c r="T1517" i="9"/>
  <c r="Q441" i="9"/>
  <c r="R441" i="9" s="1"/>
  <c r="AB441" i="9" s="1"/>
  <c r="W440" i="9"/>
  <c r="V441" i="9" s="1"/>
  <c r="AA440" i="9"/>
  <c r="AB1651" i="9"/>
  <c r="T1651" i="9"/>
  <c r="T307" i="9"/>
  <c r="W307" i="9" s="1"/>
  <c r="V308" i="9" s="1"/>
  <c r="I1330" i="9"/>
  <c r="H1331" i="9"/>
  <c r="H388" i="9"/>
  <c r="I387" i="9"/>
  <c r="I1733" i="9"/>
  <c r="H1734" i="9"/>
  <c r="H1867" i="9"/>
  <c r="I1866" i="9"/>
  <c r="AC42" i="9"/>
  <c r="AD42" i="9"/>
  <c r="I1463" i="9"/>
  <c r="H1464" i="9"/>
  <c r="R43" i="9"/>
  <c r="AB43" i="9" s="1"/>
  <c r="AD172" i="6"/>
  <c r="AC172" i="6"/>
  <c r="Q1787" i="6"/>
  <c r="R1787" i="6" s="1"/>
  <c r="AB1787" i="6" s="1"/>
  <c r="W1786" i="6"/>
  <c r="V1787" i="6" s="1"/>
  <c r="Y1786" i="6"/>
  <c r="AD1786" i="6" s="1"/>
  <c r="AA1786" i="6"/>
  <c r="S173" i="6"/>
  <c r="Y1517" i="6"/>
  <c r="Q1518" i="6"/>
  <c r="R1518" i="6" s="1"/>
  <c r="AB1518" i="6" s="1"/>
  <c r="AC439" i="6"/>
  <c r="Z1517" i="6"/>
  <c r="W1517" i="6"/>
  <c r="V1518" i="6" s="1"/>
  <c r="Q709" i="6"/>
  <c r="R709" i="6" s="1"/>
  <c r="AB709" i="6" s="1"/>
  <c r="AA708" i="6"/>
  <c r="Z708" i="6"/>
  <c r="Y708" i="6"/>
  <c r="W708" i="6"/>
  <c r="V709" i="6" s="1"/>
  <c r="AC574" i="6"/>
  <c r="AC1116" i="6"/>
  <c r="AD439" i="6"/>
  <c r="AD574" i="6"/>
  <c r="S982" i="6"/>
  <c r="I1330" i="6"/>
  <c r="H1331" i="6"/>
  <c r="I1597" i="6"/>
  <c r="H1598" i="6"/>
  <c r="AC1247" i="6"/>
  <c r="AD1247" i="6"/>
  <c r="R1248" i="6"/>
  <c r="S1248" i="6" s="1"/>
  <c r="T842" i="6"/>
  <c r="Z842" i="6" s="1"/>
  <c r="AD981" i="6"/>
  <c r="AE42" i="6"/>
  <c r="AC981" i="6"/>
  <c r="S575" i="6"/>
  <c r="I655" i="6"/>
  <c r="H656" i="6"/>
  <c r="I519" i="6"/>
  <c r="H520" i="6"/>
  <c r="S1117" i="6"/>
  <c r="I121" i="6"/>
  <c r="H122" i="6"/>
  <c r="T1381" i="6"/>
  <c r="AE1380" i="6"/>
  <c r="W1653" i="6"/>
  <c r="V1654" i="6" s="1"/>
  <c r="Q1654" i="6"/>
  <c r="AA1653" i="6"/>
  <c r="Z1653" i="6"/>
  <c r="Y1653" i="6"/>
  <c r="T1922" i="6"/>
  <c r="T43" i="6"/>
  <c r="S305" i="6"/>
  <c r="S440" i="6"/>
  <c r="H1196" i="6"/>
  <c r="I1195" i="6"/>
  <c r="AE304" i="6"/>
  <c r="AC1250" i="3"/>
  <c r="AE1250" i="3" s="1"/>
  <c r="S1251" i="3"/>
  <c r="T307" i="3"/>
  <c r="AE306" i="3"/>
  <c r="S1517" i="3"/>
  <c r="AD1516" i="3"/>
  <c r="AC1516" i="3"/>
  <c r="T841" i="3"/>
  <c r="Z841" i="3" s="1"/>
  <c r="AD171" i="3"/>
  <c r="S172" i="3"/>
  <c r="AC171" i="3"/>
  <c r="AC1380" i="3"/>
  <c r="AD1380" i="3"/>
  <c r="AE1116" i="3"/>
  <c r="T1381" i="3"/>
  <c r="Q1382" i="3" s="1"/>
  <c r="T1920" i="3"/>
  <c r="W1920" i="3" s="1"/>
  <c r="V1921" i="3" s="1"/>
  <c r="I1733" i="3"/>
  <c r="H1734" i="3"/>
  <c r="AD41" i="3"/>
  <c r="AC980" i="3"/>
  <c r="AD980" i="3"/>
  <c r="Z709" i="3"/>
  <c r="AE1785" i="3"/>
  <c r="AC1652" i="3"/>
  <c r="AC41" i="3"/>
  <c r="AD1652" i="3"/>
  <c r="AD574" i="3"/>
  <c r="AC574" i="3"/>
  <c r="T1786" i="3"/>
  <c r="Y1786" i="3" s="1"/>
  <c r="Y709" i="3"/>
  <c r="S981" i="3"/>
  <c r="S575" i="3"/>
  <c r="AA709" i="3"/>
  <c r="W709" i="3"/>
  <c r="V710" i="3" s="1"/>
  <c r="Q710" i="3"/>
  <c r="R710" i="3" s="1"/>
  <c r="AB710" i="3" s="1"/>
  <c r="T1117" i="3"/>
  <c r="Q1118" i="3" s="1"/>
  <c r="R1118" i="3" s="1"/>
  <c r="AB1118" i="3" s="1"/>
  <c r="S1653" i="3"/>
  <c r="H253" i="3"/>
  <c r="I252" i="3"/>
  <c r="I519" i="3"/>
  <c r="H520" i="3"/>
  <c r="W440" i="3"/>
  <c r="V441" i="3" s="1"/>
  <c r="Y440" i="3"/>
  <c r="Z440" i="3"/>
  <c r="AA440" i="3"/>
  <c r="Q441" i="3"/>
  <c r="I1464" i="3"/>
  <c r="H1465" i="3"/>
  <c r="I1331" i="3"/>
  <c r="H1332" i="3"/>
  <c r="I387" i="3"/>
  <c r="H388" i="3"/>
  <c r="S42" i="3"/>
  <c r="AD306" i="13"/>
  <c r="S307" i="13"/>
  <c r="AC306" i="13"/>
  <c r="AC172" i="13"/>
  <c r="AD172" i="13"/>
  <c r="S41" i="13"/>
  <c r="Z439" i="13"/>
  <c r="Y439" i="13"/>
  <c r="AA439" i="13"/>
  <c r="Q440" i="13"/>
  <c r="W439" i="13"/>
  <c r="V440" i="13" s="1"/>
  <c r="AE40" i="13"/>
  <c r="S173" i="13"/>
  <c r="I386" i="13"/>
  <c r="O386" i="13" s="1"/>
  <c r="H387" i="13"/>
  <c r="I252" i="13"/>
  <c r="O252" i="13" s="1"/>
  <c r="H253" i="13"/>
  <c r="I121" i="13"/>
  <c r="O121" i="13" s="1"/>
  <c r="H122" i="13"/>
  <c r="I519" i="13"/>
  <c r="O519" i="13" s="1"/>
  <c r="H520" i="13"/>
  <c r="I923" i="6"/>
  <c r="H924" i="6"/>
  <c r="I1195" i="3"/>
  <c r="H1196" i="3"/>
  <c r="I252" i="6"/>
  <c r="H253" i="6"/>
  <c r="H123" i="3"/>
  <c r="I122" i="3"/>
  <c r="H253" i="11"/>
  <c r="I252" i="11"/>
  <c r="I2002" i="6"/>
  <c r="H2003" i="6"/>
  <c r="I1061" i="3"/>
  <c r="H1062" i="3"/>
  <c r="I121" i="11"/>
  <c r="H122" i="11"/>
  <c r="I655" i="9"/>
  <c r="H656" i="9"/>
  <c r="I1733" i="11"/>
  <c r="H1734" i="11"/>
  <c r="H1198" i="9"/>
  <c r="I1198" i="9" s="1"/>
  <c r="I1197" i="9"/>
  <c r="I1599" i="11"/>
  <c r="H1600" i="11"/>
  <c r="I1600" i="11" s="1"/>
  <c r="H1466" i="6"/>
  <c r="I1466" i="6" s="1"/>
  <c r="I1465" i="6"/>
  <c r="I789" i="9"/>
  <c r="H790" i="9"/>
  <c r="I1598" i="3"/>
  <c r="H1599" i="3"/>
  <c r="I521" i="9"/>
  <c r="H522" i="9"/>
  <c r="I522" i="9" s="1"/>
  <c r="I791" i="6"/>
  <c r="H792" i="6"/>
  <c r="I792" i="6" s="1"/>
  <c r="I519" i="11"/>
  <c r="H520" i="11"/>
  <c r="I1598" i="9"/>
  <c r="H1599" i="9"/>
  <c r="H1735" i="6"/>
  <c r="I1735" i="6" s="1"/>
  <c r="I1734" i="6"/>
  <c r="I790" i="3"/>
  <c r="H791" i="3"/>
  <c r="I656" i="3"/>
  <c r="H657" i="3"/>
  <c r="I657" i="3" s="1"/>
  <c r="I2001" i="3"/>
  <c r="H2002" i="3"/>
  <c r="I1867" i="11"/>
  <c r="H1868" i="11"/>
  <c r="H123" i="9"/>
  <c r="I122" i="9"/>
  <c r="I1866" i="6"/>
  <c r="H1867" i="6"/>
  <c r="I388" i="6"/>
  <c r="H389" i="6"/>
  <c r="I389" i="6" s="1"/>
  <c r="I1867" i="3"/>
  <c r="H1868" i="3"/>
  <c r="H2003" i="9"/>
  <c r="I2002" i="9"/>
  <c r="O2001" i="11" l="1"/>
  <c r="O1732" i="11"/>
  <c r="O1866" i="11"/>
  <c r="O1463" i="11"/>
  <c r="O1060" i="11"/>
  <c r="O922" i="11"/>
  <c r="O789" i="11"/>
  <c r="O654" i="11"/>
  <c r="O519" i="11"/>
  <c r="O386" i="11"/>
  <c r="O1330" i="11"/>
  <c r="O252" i="11"/>
  <c r="O121" i="11"/>
  <c r="O1195" i="11"/>
  <c r="O1597" i="11"/>
  <c r="O2002" i="9"/>
  <c r="O1867" i="9"/>
  <c r="O1733" i="9"/>
  <c r="O1598" i="9"/>
  <c r="O1464" i="9"/>
  <c r="O1331" i="9"/>
  <c r="O1196" i="9"/>
  <c r="O1061" i="9"/>
  <c r="O790" i="9"/>
  <c r="O520" i="9"/>
  <c r="O655" i="9"/>
  <c r="O387" i="9"/>
  <c r="O253" i="9"/>
  <c r="O122" i="9"/>
  <c r="O923" i="9"/>
  <c r="O2001" i="6"/>
  <c r="O1597" i="6"/>
  <c r="O1866" i="6"/>
  <c r="O922" i="6"/>
  <c r="O789" i="6"/>
  <c r="O1060" i="6"/>
  <c r="O654" i="6"/>
  <c r="O1195" i="6"/>
  <c r="O1463" i="6"/>
  <c r="O121" i="6"/>
  <c r="O1330" i="6"/>
  <c r="O386" i="6"/>
  <c r="O1732" i="6"/>
  <c r="O252" i="6"/>
  <c r="O519" i="6"/>
  <c r="O2002" i="3"/>
  <c r="O1867" i="3"/>
  <c r="O1733" i="3"/>
  <c r="O1331" i="3"/>
  <c r="O1598" i="3"/>
  <c r="O1464" i="3"/>
  <c r="O1061" i="3"/>
  <c r="O1196" i="3"/>
  <c r="O520" i="3"/>
  <c r="O923" i="3"/>
  <c r="O790" i="3"/>
  <c r="O655" i="3"/>
  <c r="O387" i="3"/>
  <c r="O253" i="3"/>
  <c r="O122" i="3"/>
  <c r="T1252" i="11"/>
  <c r="AA1252" i="11" s="1"/>
  <c r="AE1251" i="11"/>
  <c r="AA173" i="11"/>
  <c r="Z173" i="11"/>
  <c r="W173" i="11"/>
  <c r="V174" i="11" s="1"/>
  <c r="Q174" i="11"/>
  <c r="R174" i="11" s="1"/>
  <c r="AB174" i="11" s="1"/>
  <c r="Y173" i="11"/>
  <c r="AD709" i="11"/>
  <c r="AE574" i="11"/>
  <c r="AC1921" i="11"/>
  <c r="AC1115" i="11"/>
  <c r="AD1115" i="11"/>
  <c r="AC440" i="11"/>
  <c r="AC709" i="11"/>
  <c r="R1116" i="11"/>
  <c r="AB1116" i="11" s="1"/>
  <c r="AD440" i="11"/>
  <c r="Q1653" i="11"/>
  <c r="R1653" i="11" s="1"/>
  <c r="AB1653" i="11" s="1"/>
  <c r="AE40" i="11"/>
  <c r="AD1921" i="11"/>
  <c r="AC981" i="11"/>
  <c r="W1652" i="11"/>
  <c r="V1653" i="11" s="1"/>
  <c r="AA1652" i="11"/>
  <c r="Y1652" i="11"/>
  <c r="AD1652" i="11" s="1"/>
  <c r="T1381" i="11"/>
  <c r="Q1382" i="11" s="1"/>
  <c r="R1382" i="11" s="1"/>
  <c r="AB1382" i="11" s="1"/>
  <c r="S982" i="11"/>
  <c r="AE1380" i="11"/>
  <c r="T575" i="11"/>
  <c r="AA575" i="11" s="1"/>
  <c r="AA1515" i="11"/>
  <c r="Q1516" i="11"/>
  <c r="Y1515" i="11"/>
  <c r="Z1515" i="11"/>
  <c r="W1515" i="11"/>
  <c r="V1516" i="11" s="1"/>
  <c r="W305" i="11"/>
  <c r="V306" i="11" s="1"/>
  <c r="Z305" i="11"/>
  <c r="Q306" i="11"/>
  <c r="R306" i="11" s="1"/>
  <c r="AB306" i="11" s="1"/>
  <c r="Y305" i="11"/>
  <c r="AA305" i="11"/>
  <c r="I923" i="11"/>
  <c r="H924" i="11"/>
  <c r="S710" i="11"/>
  <c r="AC842" i="11"/>
  <c r="AD842" i="11"/>
  <c r="Y1787" i="11"/>
  <c r="W1787" i="11"/>
  <c r="V1788" i="11" s="1"/>
  <c r="Z1787" i="11"/>
  <c r="Q1788" i="11"/>
  <c r="AA1787" i="11"/>
  <c r="T41" i="11"/>
  <c r="I1331" i="11"/>
  <c r="H1332" i="11"/>
  <c r="I1464" i="11"/>
  <c r="H1465" i="11"/>
  <c r="R843" i="11"/>
  <c r="AB843" i="11" s="1"/>
  <c r="S1922" i="11"/>
  <c r="H2004" i="11"/>
  <c r="I2004" i="11" s="1"/>
  <c r="I2003" i="11"/>
  <c r="S441" i="11"/>
  <c r="I1196" i="11"/>
  <c r="H1197" i="11"/>
  <c r="I1061" i="11"/>
  <c r="H1062" i="11"/>
  <c r="AE980" i="9"/>
  <c r="T981" i="9"/>
  <c r="Q982" i="9" s="1"/>
  <c r="R982" i="9" s="1"/>
  <c r="AB982" i="9" s="1"/>
  <c r="AC1785" i="9"/>
  <c r="AD1785" i="9"/>
  <c r="Y1384" i="9"/>
  <c r="Z1384" i="9"/>
  <c r="W1384" i="9"/>
  <c r="V1385" i="9" s="1"/>
  <c r="Q1385" i="9"/>
  <c r="AA1384" i="9"/>
  <c r="S1786" i="9"/>
  <c r="AE574" i="9"/>
  <c r="T575" i="9"/>
  <c r="Y575" i="9" s="1"/>
  <c r="AC1115" i="9"/>
  <c r="S172" i="9"/>
  <c r="AB172" i="9"/>
  <c r="AE171" i="9"/>
  <c r="I254" i="9"/>
  <c r="H255" i="9"/>
  <c r="I255" i="9" s="1"/>
  <c r="AD1115" i="9"/>
  <c r="Y709" i="9"/>
  <c r="Q710" i="9"/>
  <c r="R710" i="9" s="1"/>
  <c r="AB710" i="9" s="1"/>
  <c r="AA709" i="9"/>
  <c r="S1116" i="9"/>
  <c r="Z709" i="9"/>
  <c r="T1920" i="9"/>
  <c r="S43" i="9"/>
  <c r="R1250" i="9"/>
  <c r="AB1250" i="9" s="1"/>
  <c r="AC440" i="9"/>
  <c r="AD1249" i="9"/>
  <c r="AC1249" i="9"/>
  <c r="AA841" i="9"/>
  <c r="Z841" i="9"/>
  <c r="AE1650" i="9"/>
  <c r="W841" i="9"/>
  <c r="V842" i="9" s="1"/>
  <c r="H1062" i="9"/>
  <c r="I1061" i="9"/>
  <c r="Y841" i="9"/>
  <c r="Q308" i="9"/>
  <c r="R308" i="9" s="1"/>
  <c r="AB308" i="9" s="1"/>
  <c r="Y307" i="9"/>
  <c r="Z307" i="9"/>
  <c r="AA307" i="9"/>
  <c r="W1651" i="9"/>
  <c r="V1652" i="9" s="1"/>
  <c r="Z1651" i="9"/>
  <c r="Y1651" i="9"/>
  <c r="Q1652" i="9"/>
  <c r="AA1651" i="9"/>
  <c r="S441" i="9"/>
  <c r="Z1517" i="9"/>
  <c r="W1517" i="9"/>
  <c r="V1518" i="9" s="1"/>
  <c r="AA1517" i="9"/>
  <c r="Y1517" i="9"/>
  <c r="Q1518" i="9"/>
  <c r="I388" i="9"/>
  <c r="H389" i="9"/>
  <c r="I389" i="9" s="1"/>
  <c r="H1332" i="9"/>
  <c r="I1331" i="9"/>
  <c r="H1465" i="9"/>
  <c r="I1464" i="9"/>
  <c r="R842" i="9"/>
  <c r="AB842" i="9" s="1"/>
  <c r="I1867" i="9"/>
  <c r="H1868" i="9"/>
  <c r="AE42" i="9"/>
  <c r="H1735" i="9"/>
  <c r="I1735" i="9" s="1"/>
  <c r="I1734" i="9"/>
  <c r="AE172" i="6"/>
  <c r="S709" i="6"/>
  <c r="AC1786" i="6"/>
  <c r="AE1786" i="6" s="1"/>
  <c r="T173" i="6"/>
  <c r="Z173" i="6" s="1"/>
  <c r="AD1517" i="6"/>
  <c r="AC1517" i="6"/>
  <c r="AE439" i="6"/>
  <c r="S1518" i="6"/>
  <c r="AE1116" i="6"/>
  <c r="AC708" i="6"/>
  <c r="AD708" i="6"/>
  <c r="AE574" i="6"/>
  <c r="T982" i="6"/>
  <c r="W982" i="6" s="1"/>
  <c r="V983" i="6" s="1"/>
  <c r="H1332" i="6"/>
  <c r="I1331" i="6"/>
  <c r="H1599" i="6"/>
  <c r="I1598" i="6"/>
  <c r="AB1248" i="6"/>
  <c r="T1248" i="6"/>
  <c r="AE1247" i="6"/>
  <c r="Y842" i="6"/>
  <c r="AD842" i="6" s="1"/>
  <c r="AA842" i="6"/>
  <c r="W842" i="6"/>
  <c r="V843" i="6" s="1"/>
  <c r="Q843" i="6"/>
  <c r="R843" i="6" s="1"/>
  <c r="AB843" i="6" s="1"/>
  <c r="AE981" i="6"/>
  <c r="T1117" i="6"/>
  <c r="T575" i="6"/>
  <c r="I520" i="6"/>
  <c r="H521" i="6"/>
  <c r="H657" i="6"/>
  <c r="I657" i="6" s="1"/>
  <c r="I656" i="6"/>
  <c r="Y1381" i="6"/>
  <c r="W1381" i="6"/>
  <c r="V1382" i="6" s="1"/>
  <c r="Q1382" i="6"/>
  <c r="Z1381" i="6"/>
  <c r="AA1381" i="6"/>
  <c r="H123" i="6"/>
  <c r="I122" i="6"/>
  <c r="S1787" i="6"/>
  <c r="T440" i="6"/>
  <c r="Y440" i="6" s="1"/>
  <c r="AC1653" i="6"/>
  <c r="AD1653" i="6"/>
  <c r="AA1922" i="6"/>
  <c r="W1922" i="6"/>
  <c r="V1923" i="6" s="1"/>
  <c r="Y1922" i="6"/>
  <c r="Z1922" i="6"/>
  <c r="Q1923" i="6"/>
  <c r="R1654" i="6"/>
  <c r="S1654" i="6" s="1"/>
  <c r="I1196" i="6"/>
  <c r="H1197" i="6"/>
  <c r="AA43" i="6"/>
  <c r="Q44" i="6"/>
  <c r="W43" i="6"/>
  <c r="V44" i="6" s="1"/>
  <c r="Y43" i="6"/>
  <c r="Z43" i="6"/>
  <c r="T305" i="6"/>
  <c r="T1251" i="3"/>
  <c r="W307" i="3"/>
  <c r="V308" i="3" s="1"/>
  <c r="AA307" i="3"/>
  <c r="Q308" i="3"/>
  <c r="R308" i="3" s="1"/>
  <c r="AB308" i="3" s="1"/>
  <c r="Y307" i="3"/>
  <c r="Z307" i="3"/>
  <c r="T1517" i="3"/>
  <c r="Q1518" i="3" s="1"/>
  <c r="AE1516" i="3"/>
  <c r="Y841" i="3"/>
  <c r="AD841" i="3" s="1"/>
  <c r="W841" i="3"/>
  <c r="V842" i="3" s="1"/>
  <c r="AA841" i="3"/>
  <c r="Q842" i="3"/>
  <c r="R842" i="3" s="1"/>
  <c r="S842" i="3" s="1"/>
  <c r="AE171" i="3"/>
  <c r="T172" i="3"/>
  <c r="Q173" i="3" s="1"/>
  <c r="R173" i="3" s="1"/>
  <c r="S173" i="3" s="1"/>
  <c r="AE1380" i="3"/>
  <c r="Z1381" i="3"/>
  <c r="Y1381" i="3"/>
  <c r="W1381" i="3"/>
  <c r="V1382" i="3" s="1"/>
  <c r="AA1381" i="3"/>
  <c r="AA1920" i="3"/>
  <c r="AD709" i="3"/>
  <c r="Q1921" i="3"/>
  <c r="R1921" i="3" s="1"/>
  <c r="AB1921" i="3" s="1"/>
  <c r="Z1920" i="3"/>
  <c r="Y1920" i="3"/>
  <c r="R1382" i="3"/>
  <c r="AE980" i="3"/>
  <c r="AE41" i="3"/>
  <c r="H1735" i="3"/>
  <c r="I1735" i="3" s="1"/>
  <c r="I1734" i="3"/>
  <c r="AE574" i="3"/>
  <c r="AE1652" i="3"/>
  <c r="T575" i="3"/>
  <c r="AC709" i="3"/>
  <c r="W1786" i="3"/>
  <c r="V1787" i="3" s="1"/>
  <c r="Q1787" i="3"/>
  <c r="R1787" i="3" s="1"/>
  <c r="AB1787" i="3" s="1"/>
  <c r="Z1786" i="3"/>
  <c r="AD1786" i="3" s="1"/>
  <c r="W1117" i="3"/>
  <c r="V1118" i="3" s="1"/>
  <c r="AA1786" i="3"/>
  <c r="Z1117" i="3"/>
  <c r="Y1117" i="3"/>
  <c r="T981" i="3"/>
  <c r="AA1117" i="3"/>
  <c r="I253" i="3"/>
  <c r="H254" i="3"/>
  <c r="T1653" i="3"/>
  <c r="S710" i="3"/>
  <c r="R441" i="3"/>
  <c r="AB441" i="3" s="1"/>
  <c r="T42" i="3"/>
  <c r="I1332" i="3"/>
  <c r="H1333" i="3"/>
  <c r="I1333" i="3" s="1"/>
  <c r="S1118" i="3"/>
  <c r="AC440" i="3"/>
  <c r="AD440" i="3"/>
  <c r="I520" i="3"/>
  <c r="H521" i="3"/>
  <c r="I388" i="3"/>
  <c r="H389" i="3"/>
  <c r="I389" i="3" s="1"/>
  <c r="H1466" i="3"/>
  <c r="I1466" i="3" s="1"/>
  <c r="I1465" i="3"/>
  <c r="AE306" i="13"/>
  <c r="T307" i="13"/>
  <c r="Q308" i="13" s="1"/>
  <c r="R308" i="13" s="1"/>
  <c r="AB308" i="13" s="1"/>
  <c r="AE172" i="13"/>
  <c r="AD439" i="13"/>
  <c r="AC439" i="13"/>
  <c r="T41" i="13"/>
  <c r="R440" i="13"/>
  <c r="AB440" i="13" s="1"/>
  <c r="T173" i="13"/>
  <c r="Y173" i="13" s="1"/>
  <c r="I387" i="13"/>
  <c r="O387" i="13" s="1"/>
  <c r="H388" i="13"/>
  <c r="I253" i="13"/>
  <c r="O253" i="13" s="1"/>
  <c r="H254" i="13"/>
  <c r="I122" i="13"/>
  <c r="O122" i="13" s="1"/>
  <c r="H123" i="13"/>
  <c r="H521" i="13"/>
  <c r="I520" i="13"/>
  <c r="O520" i="13" s="1"/>
  <c r="H254" i="11"/>
  <c r="I253" i="11"/>
  <c r="I122" i="11"/>
  <c r="H123" i="11"/>
  <c r="I1062" i="3"/>
  <c r="H1063" i="3"/>
  <c r="I1063" i="3" s="1"/>
  <c r="I791" i="3"/>
  <c r="H792" i="3"/>
  <c r="I792" i="3" s="1"/>
  <c r="I123" i="3"/>
  <c r="H124" i="3"/>
  <c r="I124" i="3" s="1"/>
  <c r="I253" i="6"/>
  <c r="H254" i="6"/>
  <c r="I924" i="6"/>
  <c r="H925" i="6"/>
  <c r="I925" i="6" s="1"/>
  <c r="I790" i="9"/>
  <c r="H791" i="9"/>
  <c r="H1869" i="3"/>
  <c r="I1869" i="3" s="1"/>
  <c r="I1868" i="3"/>
  <c r="H1868" i="6"/>
  <c r="I1867" i="6"/>
  <c r="I1868" i="11"/>
  <c r="H1869" i="11"/>
  <c r="I1869" i="11" s="1"/>
  <c r="I2002" i="3"/>
  <c r="H2003" i="3"/>
  <c r="I123" i="9"/>
  <c r="H124" i="9"/>
  <c r="I124" i="9" s="1"/>
  <c r="I1599" i="9"/>
  <c r="H1600" i="9"/>
  <c r="I1600" i="9" s="1"/>
  <c r="I520" i="11"/>
  <c r="H521" i="11"/>
  <c r="I1599" i="3"/>
  <c r="H1600" i="3"/>
  <c r="I1600" i="3" s="1"/>
  <c r="I1734" i="11"/>
  <c r="H1735" i="11"/>
  <c r="I1735" i="11" s="1"/>
  <c r="I656" i="9"/>
  <c r="H657" i="9"/>
  <c r="I657" i="9" s="1"/>
  <c r="I1196" i="3"/>
  <c r="H1197" i="3"/>
  <c r="I2003" i="9"/>
  <c r="H2004" i="9"/>
  <c r="I2004" i="9" s="1"/>
  <c r="I2003" i="6"/>
  <c r="H2004" i="6"/>
  <c r="I2004" i="6" s="1"/>
  <c r="O2002" i="11" l="1"/>
  <c r="O1331" i="11"/>
  <c r="O1867" i="11"/>
  <c r="O1733" i="11"/>
  <c r="O387" i="11"/>
  <c r="O1196" i="11"/>
  <c r="O1464" i="11"/>
  <c r="O655" i="11"/>
  <c r="O1598" i="11"/>
  <c r="O520" i="11"/>
  <c r="O790" i="11"/>
  <c r="O253" i="11"/>
  <c r="O122" i="11"/>
  <c r="O923" i="11"/>
  <c r="O1061" i="11"/>
  <c r="O2004" i="9"/>
  <c r="O1869" i="9"/>
  <c r="O1735" i="9"/>
  <c r="O1600" i="9"/>
  <c r="O1466" i="9"/>
  <c r="O1198" i="9"/>
  <c r="O925" i="9"/>
  <c r="O792" i="9"/>
  <c r="O1333" i="9"/>
  <c r="O1063" i="9"/>
  <c r="O657" i="9"/>
  <c r="O255" i="9"/>
  <c r="O522" i="9"/>
  <c r="O389" i="9"/>
  <c r="O124" i="9"/>
  <c r="O2003" i="9"/>
  <c r="O1868" i="9"/>
  <c r="O1734" i="9"/>
  <c r="O1599" i="9"/>
  <c r="O1465" i="9"/>
  <c r="O1332" i="9"/>
  <c r="O1197" i="9"/>
  <c r="O1062" i="9"/>
  <c r="O924" i="9"/>
  <c r="O388" i="9"/>
  <c r="O254" i="9"/>
  <c r="O521" i="9"/>
  <c r="O656" i="9"/>
  <c r="O123" i="9"/>
  <c r="O791" i="9"/>
  <c r="O2002" i="6"/>
  <c r="O1867" i="6"/>
  <c r="O1733" i="6"/>
  <c r="O1598" i="6"/>
  <c r="O1464" i="6"/>
  <c r="O1196" i="6"/>
  <c r="O1061" i="6"/>
  <c r="O655" i="6"/>
  <c r="O923" i="6"/>
  <c r="O790" i="6"/>
  <c r="O1331" i="6"/>
  <c r="O387" i="6"/>
  <c r="O520" i="6"/>
  <c r="O122" i="6"/>
  <c r="O253" i="6"/>
  <c r="O2004" i="3"/>
  <c r="O1869" i="3"/>
  <c r="O1735" i="3"/>
  <c r="O1600" i="3"/>
  <c r="O1466" i="3"/>
  <c r="O1333" i="3"/>
  <c r="O925" i="3"/>
  <c r="O1063" i="3"/>
  <c r="O1198" i="3"/>
  <c r="O657" i="3"/>
  <c r="O522" i="3"/>
  <c r="O792" i="3"/>
  <c r="O389" i="3"/>
  <c r="O255" i="3"/>
  <c r="O124" i="3"/>
  <c r="O2003" i="3"/>
  <c r="O1868" i="3"/>
  <c r="O1734" i="3"/>
  <c r="O1599" i="3"/>
  <c r="O1465" i="3"/>
  <c r="O1332" i="3"/>
  <c r="O1197" i="3"/>
  <c r="O1062" i="3"/>
  <c r="O924" i="3"/>
  <c r="O388" i="3"/>
  <c r="O791" i="3"/>
  <c r="O656" i="3"/>
  <c r="O521" i="3"/>
  <c r="O254" i="3"/>
  <c r="O123" i="3"/>
  <c r="Z1252" i="11"/>
  <c r="W1252" i="11"/>
  <c r="V1253" i="11" s="1"/>
  <c r="Y1252" i="11"/>
  <c r="Q1253" i="11"/>
  <c r="R1253" i="11" s="1"/>
  <c r="AB1253" i="11" s="1"/>
  <c r="AD173" i="11"/>
  <c r="AC173" i="11"/>
  <c r="S1116" i="11"/>
  <c r="AE981" i="11"/>
  <c r="AE709" i="11"/>
  <c r="AE1115" i="11"/>
  <c r="AE440" i="11"/>
  <c r="AE1921" i="11"/>
  <c r="AA1381" i="11"/>
  <c r="W1381" i="11"/>
  <c r="V1382" i="11" s="1"/>
  <c r="AC1652" i="11"/>
  <c r="Z1381" i="11"/>
  <c r="Y1381" i="11"/>
  <c r="S174" i="11"/>
  <c r="Q576" i="11"/>
  <c r="R576" i="11" s="1"/>
  <c r="AB576" i="11" s="1"/>
  <c r="T982" i="11"/>
  <c r="Q983" i="11" s="1"/>
  <c r="W575" i="11"/>
  <c r="V576" i="11" s="1"/>
  <c r="Y575" i="11"/>
  <c r="Z575" i="11"/>
  <c r="AC305" i="11"/>
  <c r="S306" i="11"/>
  <c r="AD1515" i="11"/>
  <c r="AC1515" i="11"/>
  <c r="R1516" i="11"/>
  <c r="AB1516" i="11" s="1"/>
  <c r="AD305" i="11"/>
  <c r="T1922" i="11"/>
  <c r="W1922" i="11" s="1"/>
  <c r="V1923" i="11" s="1"/>
  <c r="S1382" i="11"/>
  <c r="I924" i="11"/>
  <c r="H925" i="11"/>
  <c r="I925" i="11" s="1"/>
  <c r="T710" i="11"/>
  <c r="I1465" i="11"/>
  <c r="H1466" i="11"/>
  <c r="I1466" i="11" s="1"/>
  <c r="R1788" i="11"/>
  <c r="AB1788" i="11" s="1"/>
  <c r="S1653" i="11"/>
  <c r="AE842" i="11"/>
  <c r="S843" i="11"/>
  <c r="I1332" i="11"/>
  <c r="H1333" i="11"/>
  <c r="I1333" i="11" s="1"/>
  <c r="AC1787" i="11"/>
  <c r="AD1787" i="11"/>
  <c r="W41" i="11"/>
  <c r="V42" i="11" s="1"/>
  <c r="Z41" i="11"/>
  <c r="AA41" i="11"/>
  <c r="Q42" i="11"/>
  <c r="R42" i="11" s="1"/>
  <c r="AB42" i="11" s="1"/>
  <c r="Y41" i="11"/>
  <c r="T441" i="11"/>
  <c r="I1062" i="11"/>
  <c r="H1063" i="11"/>
  <c r="I1063" i="11" s="1"/>
  <c r="I1197" i="11"/>
  <c r="H1198" i="11"/>
  <c r="I1198" i="11" s="1"/>
  <c r="S982" i="9"/>
  <c r="AA981" i="9"/>
  <c r="Y981" i="9"/>
  <c r="Z981" i="9"/>
  <c r="W981" i="9"/>
  <c r="V982" i="9" s="1"/>
  <c r="AE1785" i="9"/>
  <c r="T1786" i="9"/>
  <c r="Y1786" i="9" s="1"/>
  <c r="R1385" i="9"/>
  <c r="S1385" i="9" s="1"/>
  <c r="AC1384" i="9"/>
  <c r="AD1384" i="9"/>
  <c r="AA575" i="9"/>
  <c r="Z575" i="9"/>
  <c r="AD575" i="9" s="1"/>
  <c r="Q576" i="9"/>
  <c r="R576" i="9" s="1"/>
  <c r="AB576" i="9" s="1"/>
  <c r="W575" i="9"/>
  <c r="V576" i="9" s="1"/>
  <c r="AE1115" i="9"/>
  <c r="T172" i="9"/>
  <c r="AD307" i="9"/>
  <c r="T43" i="9"/>
  <c r="AA43" i="9" s="1"/>
  <c r="T1116" i="9"/>
  <c r="AA1116" i="9" s="1"/>
  <c r="S1250" i="9"/>
  <c r="AC709" i="9"/>
  <c r="AE440" i="9"/>
  <c r="AD709" i="9"/>
  <c r="Z1920" i="9"/>
  <c r="Q1921" i="9"/>
  <c r="W1920" i="9"/>
  <c r="V1921" i="9" s="1"/>
  <c r="AA1920" i="9"/>
  <c r="Y1920" i="9"/>
  <c r="S842" i="9"/>
  <c r="AC841" i="9"/>
  <c r="AE1249" i="9"/>
  <c r="AD841" i="9"/>
  <c r="I1062" i="9"/>
  <c r="H1063" i="9"/>
  <c r="I1063" i="9" s="1"/>
  <c r="AC307" i="9"/>
  <c r="T441" i="9"/>
  <c r="Q442" i="9" s="1"/>
  <c r="S710" i="9"/>
  <c r="AC1517" i="9"/>
  <c r="AD1517" i="9"/>
  <c r="S308" i="9"/>
  <c r="R1652" i="9"/>
  <c r="AB1652" i="9" s="1"/>
  <c r="AD1651" i="9"/>
  <c r="AC1651" i="9"/>
  <c r="R1518" i="9"/>
  <c r="AB1518" i="9" s="1"/>
  <c r="I1332" i="9"/>
  <c r="H1333" i="9"/>
  <c r="I1333" i="9" s="1"/>
  <c r="I1868" i="9"/>
  <c r="H1869" i="9"/>
  <c r="I1869" i="9" s="1"/>
  <c r="I1465" i="9"/>
  <c r="H1466" i="9"/>
  <c r="I1466" i="9" s="1"/>
  <c r="T709" i="6"/>
  <c r="AA709" i="6" s="1"/>
  <c r="AA173" i="6"/>
  <c r="Q174" i="6"/>
  <c r="R174" i="6" s="1"/>
  <c r="AB174" i="6" s="1"/>
  <c r="Y173" i="6"/>
  <c r="AD173" i="6" s="1"/>
  <c r="W173" i="6"/>
  <c r="V174" i="6" s="1"/>
  <c r="AE1517" i="6"/>
  <c r="T1518" i="6"/>
  <c r="Q983" i="6"/>
  <c r="R983" i="6" s="1"/>
  <c r="AB983" i="6" s="1"/>
  <c r="AE708" i="6"/>
  <c r="Z982" i="6"/>
  <c r="Y982" i="6"/>
  <c r="AA982" i="6"/>
  <c r="H1333" i="6"/>
  <c r="I1333" i="6" s="1"/>
  <c r="I1332" i="6"/>
  <c r="I1599" i="6"/>
  <c r="H1600" i="6"/>
  <c r="I1600" i="6" s="1"/>
  <c r="W1248" i="6"/>
  <c r="V1249" i="6" s="1"/>
  <c r="Q1249" i="6"/>
  <c r="Y1248" i="6"/>
  <c r="Z1248" i="6"/>
  <c r="AA1248" i="6"/>
  <c r="AC842" i="6"/>
  <c r="AE842" i="6" s="1"/>
  <c r="Y1117" i="6"/>
  <c r="S843" i="6"/>
  <c r="Q1118" i="6"/>
  <c r="R1118" i="6" s="1"/>
  <c r="AB1118" i="6" s="1"/>
  <c r="AA1117" i="6"/>
  <c r="Z1117" i="6"/>
  <c r="W1117" i="6"/>
  <c r="V1118" i="6" s="1"/>
  <c r="AA575" i="6"/>
  <c r="W575" i="6"/>
  <c r="V576" i="6" s="1"/>
  <c r="Y575" i="6"/>
  <c r="Q576" i="6"/>
  <c r="Z575" i="6"/>
  <c r="H522" i="6"/>
  <c r="I522" i="6" s="1"/>
  <c r="I521" i="6"/>
  <c r="Z440" i="6"/>
  <c r="AD440" i="6" s="1"/>
  <c r="R1382" i="6"/>
  <c r="S1382" i="6" s="1"/>
  <c r="AD1381" i="6"/>
  <c r="AC1381" i="6"/>
  <c r="I123" i="6"/>
  <c r="H124" i="6"/>
  <c r="I124" i="6" s="1"/>
  <c r="W440" i="6"/>
  <c r="V441" i="6" s="1"/>
  <c r="AA440" i="6"/>
  <c r="T1787" i="6"/>
  <c r="AA1787" i="6" s="1"/>
  <c r="Q441" i="6"/>
  <c r="R441" i="6" s="1"/>
  <c r="AB441" i="6" s="1"/>
  <c r="AE1653" i="6"/>
  <c r="R1923" i="6"/>
  <c r="AB1923" i="6" s="1"/>
  <c r="AC1922" i="6"/>
  <c r="AD1922" i="6"/>
  <c r="AB1654" i="6"/>
  <c r="T1654" i="6"/>
  <c r="R44" i="6"/>
  <c r="AB44" i="6" s="1"/>
  <c r="Y305" i="6"/>
  <c r="Z305" i="6"/>
  <c r="AA305" i="6"/>
  <c r="W305" i="6"/>
  <c r="V306" i="6" s="1"/>
  <c r="Q306" i="6"/>
  <c r="AC43" i="6"/>
  <c r="AD43" i="6"/>
  <c r="I1197" i="6"/>
  <c r="H1198" i="6"/>
  <c r="I1198" i="6" s="1"/>
  <c r="Y1251" i="3"/>
  <c r="Z1251" i="3"/>
  <c r="AA1251" i="3"/>
  <c r="W1251" i="3"/>
  <c r="V1252" i="3" s="1"/>
  <c r="Q1252" i="3"/>
  <c r="AD307" i="3"/>
  <c r="AC307" i="3"/>
  <c r="W1517" i="3"/>
  <c r="V1518" i="3" s="1"/>
  <c r="AA1517" i="3"/>
  <c r="Y1517" i="3"/>
  <c r="Z1517" i="3"/>
  <c r="R1518" i="3"/>
  <c r="AB1518" i="3" s="1"/>
  <c r="AC841" i="3"/>
  <c r="AE841" i="3" s="1"/>
  <c r="T842" i="3"/>
  <c r="Q843" i="3" s="1"/>
  <c r="AB842" i="3"/>
  <c r="Z172" i="3"/>
  <c r="Y172" i="3"/>
  <c r="W172" i="3"/>
  <c r="V173" i="3" s="1"/>
  <c r="AA172" i="3"/>
  <c r="AD1381" i="3"/>
  <c r="AC1381" i="3"/>
  <c r="AB173" i="3"/>
  <c r="T173" i="3"/>
  <c r="AE709" i="3"/>
  <c r="AD1920" i="3"/>
  <c r="AC1920" i="3"/>
  <c r="S1921" i="3"/>
  <c r="S1382" i="3"/>
  <c r="AB1382" i="3"/>
  <c r="S1787" i="3"/>
  <c r="W575" i="3"/>
  <c r="V576" i="3" s="1"/>
  <c r="AA575" i="3"/>
  <c r="Q576" i="3"/>
  <c r="R576" i="3" s="1"/>
  <c r="AB576" i="3" s="1"/>
  <c r="Z575" i="3"/>
  <c r="Y575" i="3"/>
  <c r="AC1786" i="3"/>
  <c r="AD1117" i="3"/>
  <c r="W981" i="3"/>
  <c r="V982" i="3" s="1"/>
  <c r="Y981" i="3"/>
  <c r="AA981" i="3"/>
  <c r="Q982" i="3"/>
  <c r="Z981" i="3"/>
  <c r="AC1117" i="3"/>
  <c r="S308" i="3"/>
  <c r="I254" i="3"/>
  <c r="H255" i="3"/>
  <c r="I255" i="3" s="1"/>
  <c r="S441" i="3"/>
  <c r="W1653" i="3"/>
  <c r="V1654" i="3" s="1"/>
  <c r="Z1653" i="3"/>
  <c r="Y1653" i="3"/>
  <c r="AA1653" i="3"/>
  <c r="Q1654" i="3"/>
  <c r="T1118" i="3"/>
  <c r="W1118" i="3" s="1"/>
  <c r="V1119" i="3" s="1"/>
  <c r="T710" i="3"/>
  <c r="Y710" i="3" s="1"/>
  <c r="W42" i="3"/>
  <c r="V43" i="3" s="1"/>
  <c r="Y42" i="3"/>
  <c r="AA42" i="3"/>
  <c r="Z42" i="3"/>
  <c r="Q43" i="3"/>
  <c r="AE440" i="3"/>
  <c r="I521" i="3"/>
  <c r="H522" i="3"/>
  <c r="I522" i="3" s="1"/>
  <c r="Y307" i="13"/>
  <c r="Z307" i="13"/>
  <c r="AA307" i="13"/>
  <c r="W307" i="13"/>
  <c r="V308" i="13" s="1"/>
  <c r="S308" i="13"/>
  <c r="AE439" i="13"/>
  <c r="S440" i="13"/>
  <c r="T440" i="13" s="1"/>
  <c r="Z41" i="13"/>
  <c r="Z173" i="13"/>
  <c r="AD173" i="13" s="1"/>
  <c r="Y41" i="13"/>
  <c r="W41" i="13"/>
  <c r="V42" i="13" s="1"/>
  <c r="Q42" i="13"/>
  <c r="R42" i="13" s="1"/>
  <c r="AB42" i="13" s="1"/>
  <c r="AA41" i="13"/>
  <c r="Q174" i="13"/>
  <c r="R174" i="13" s="1"/>
  <c r="AB174" i="13" s="1"/>
  <c r="W173" i="13"/>
  <c r="V174" i="13" s="1"/>
  <c r="AA173" i="13"/>
  <c r="H124" i="13"/>
  <c r="I124" i="13" s="1"/>
  <c r="O124" i="13" s="1"/>
  <c r="I123" i="13"/>
  <c r="O123" i="13" s="1"/>
  <c r="H255" i="13"/>
  <c r="I255" i="13" s="1"/>
  <c r="O255" i="13" s="1"/>
  <c r="I254" i="13"/>
  <c r="O254" i="13" s="1"/>
  <c r="H389" i="13"/>
  <c r="I389" i="13" s="1"/>
  <c r="O389" i="13" s="1"/>
  <c r="I388" i="13"/>
  <c r="O388" i="13" s="1"/>
  <c r="I521" i="13"/>
  <c r="O521" i="13" s="1"/>
  <c r="H522" i="13"/>
  <c r="I522" i="13" s="1"/>
  <c r="O522" i="13" s="1"/>
  <c r="I1197" i="3"/>
  <c r="H1198" i="3"/>
  <c r="I1198" i="3" s="1"/>
  <c r="I1868" i="6"/>
  <c r="H1869" i="6"/>
  <c r="I1869" i="6" s="1"/>
  <c r="I123" i="11"/>
  <c r="H124" i="11"/>
  <c r="I124" i="11" s="1"/>
  <c r="I254" i="11"/>
  <c r="H255" i="11"/>
  <c r="I255" i="11" s="1"/>
  <c r="I521" i="11"/>
  <c r="H522" i="11"/>
  <c r="I522" i="11" s="1"/>
  <c r="I2003" i="3"/>
  <c r="H2004" i="3"/>
  <c r="I2004" i="3" s="1"/>
  <c r="I791" i="9"/>
  <c r="H792" i="9"/>
  <c r="I792" i="9" s="1"/>
  <c r="I254" i="6"/>
  <c r="H255" i="6"/>
  <c r="I255" i="6" s="1"/>
  <c r="O2004" i="11" l="1"/>
  <c r="O1735" i="11"/>
  <c r="O1600" i="11"/>
  <c r="O1198" i="11"/>
  <c r="O1333" i="11"/>
  <c r="O925" i="11"/>
  <c r="O389" i="11"/>
  <c r="O255" i="11"/>
  <c r="O1466" i="11"/>
  <c r="O1869" i="11"/>
  <c r="O792" i="11"/>
  <c r="O124" i="11"/>
  <c r="O657" i="11"/>
  <c r="O1063" i="11"/>
  <c r="O522" i="11"/>
  <c r="O2003" i="11"/>
  <c r="O1868" i="11"/>
  <c r="O1734" i="11"/>
  <c r="O1599" i="11"/>
  <c r="O1197" i="11"/>
  <c r="O1062" i="11"/>
  <c r="O924" i="11"/>
  <c r="O521" i="11"/>
  <c r="O388" i="11"/>
  <c r="O1332" i="11"/>
  <c r="O254" i="11"/>
  <c r="O123" i="11"/>
  <c r="O1465" i="11"/>
  <c r="O791" i="11"/>
  <c r="O656" i="11"/>
  <c r="O2004" i="6"/>
  <c r="O1735" i="6"/>
  <c r="O1466" i="6"/>
  <c r="O1198" i="6"/>
  <c r="O1063" i="6"/>
  <c r="O1869" i="6"/>
  <c r="O1333" i="6"/>
  <c r="O792" i="6"/>
  <c r="O657" i="6"/>
  <c r="O925" i="6"/>
  <c r="O255" i="6"/>
  <c r="O1600" i="6"/>
  <c r="O389" i="6"/>
  <c r="O522" i="6"/>
  <c r="O124" i="6"/>
  <c r="O2003" i="6"/>
  <c r="O1868" i="6"/>
  <c r="O1734" i="6"/>
  <c r="O1599" i="6"/>
  <c r="O1465" i="6"/>
  <c r="O1332" i="6"/>
  <c r="O1197" i="6"/>
  <c r="O1062" i="6"/>
  <c r="O924" i="6"/>
  <c r="O388" i="6"/>
  <c r="O254" i="6"/>
  <c r="O521" i="6"/>
  <c r="O791" i="6"/>
  <c r="O656" i="6"/>
  <c r="O123" i="6"/>
  <c r="AC440" i="6"/>
  <c r="AC1252" i="11"/>
  <c r="S1253" i="11"/>
  <c r="AD1252" i="11"/>
  <c r="AE173" i="11"/>
  <c r="T1116" i="11"/>
  <c r="AE1652" i="11"/>
  <c r="Q1923" i="11"/>
  <c r="R1923" i="11" s="1"/>
  <c r="AB1923" i="11" s="1"/>
  <c r="AD575" i="11"/>
  <c r="AC575" i="11"/>
  <c r="AD1381" i="11"/>
  <c r="AC1381" i="11"/>
  <c r="Z982" i="11"/>
  <c r="AA982" i="11"/>
  <c r="Y982" i="11"/>
  <c r="W982" i="11"/>
  <c r="V983" i="11" s="1"/>
  <c r="AE305" i="11"/>
  <c r="T174" i="11"/>
  <c r="AA1922" i="11"/>
  <c r="AE1515" i="11"/>
  <c r="S1788" i="11"/>
  <c r="T306" i="11"/>
  <c r="S1516" i="11"/>
  <c r="S42" i="11"/>
  <c r="AD41" i="11"/>
  <c r="Z1922" i="11"/>
  <c r="Y1922" i="11"/>
  <c r="T843" i="11"/>
  <c r="T1653" i="11"/>
  <c r="Y710" i="11"/>
  <c r="Z710" i="11"/>
  <c r="AA710" i="11"/>
  <c r="W710" i="11"/>
  <c r="V711" i="11" s="1"/>
  <c r="Q711" i="11"/>
  <c r="R983" i="11"/>
  <c r="AB983" i="11" s="1"/>
  <c r="T1382" i="11"/>
  <c r="S576" i="11"/>
  <c r="AC41" i="11"/>
  <c r="AE1787" i="11"/>
  <c r="W441" i="11"/>
  <c r="V442" i="11" s="1"/>
  <c r="Z441" i="11"/>
  <c r="AA441" i="11"/>
  <c r="Y441" i="11"/>
  <c r="Q442" i="11"/>
  <c r="AC981" i="9"/>
  <c r="AD981" i="9"/>
  <c r="T982" i="9"/>
  <c r="AA982" i="9" s="1"/>
  <c r="Q1787" i="9"/>
  <c r="R1787" i="9" s="1"/>
  <c r="AB1787" i="9" s="1"/>
  <c r="Z1786" i="9"/>
  <c r="AD1786" i="9" s="1"/>
  <c r="W1786" i="9"/>
  <c r="V1787" i="9" s="1"/>
  <c r="AA1786" i="9"/>
  <c r="AE1384" i="9"/>
  <c r="AB1385" i="9"/>
  <c r="T1385" i="9"/>
  <c r="AC575" i="9"/>
  <c r="S576" i="9"/>
  <c r="Y172" i="9"/>
  <c r="W172" i="9"/>
  <c r="V173" i="9" s="1"/>
  <c r="Q173" i="9"/>
  <c r="Z172" i="9"/>
  <c r="AA172" i="9"/>
  <c r="W43" i="9"/>
  <c r="V44" i="9" s="1"/>
  <c r="AE307" i="9"/>
  <c r="Z43" i="9"/>
  <c r="Q44" i="9"/>
  <c r="R44" i="9" s="1"/>
  <c r="AB44" i="9" s="1"/>
  <c r="Y43" i="9"/>
  <c r="S1518" i="9"/>
  <c r="Q1117" i="9"/>
  <c r="R1117" i="9" s="1"/>
  <c r="AB1117" i="9" s="1"/>
  <c r="Z1116" i="9"/>
  <c r="AE709" i="9"/>
  <c r="Y1116" i="9"/>
  <c r="W1116" i="9"/>
  <c r="V1117" i="9" s="1"/>
  <c r="T1250" i="9"/>
  <c r="Q1251" i="9" s="1"/>
  <c r="R1251" i="9" s="1"/>
  <c r="AB1251" i="9" s="1"/>
  <c r="AC1920" i="9"/>
  <c r="AD1920" i="9"/>
  <c r="R1921" i="9"/>
  <c r="AB1921" i="9" s="1"/>
  <c r="Y441" i="9"/>
  <c r="T308" i="9"/>
  <c r="W308" i="9" s="1"/>
  <c r="V309" i="9" s="1"/>
  <c r="T842" i="9"/>
  <c r="AE841" i="9"/>
  <c r="W441" i="9"/>
  <c r="V442" i="9" s="1"/>
  <c r="AA441" i="9"/>
  <c r="Z441" i="9"/>
  <c r="T710" i="9"/>
  <c r="Y710" i="9" s="1"/>
  <c r="AE1651" i="9"/>
  <c r="AE1517" i="9"/>
  <c r="S1652" i="9"/>
  <c r="R442" i="9"/>
  <c r="AB442" i="9" s="1"/>
  <c r="Q710" i="6"/>
  <c r="R710" i="6" s="1"/>
  <c r="AB710" i="6" s="1"/>
  <c r="Z709" i="6"/>
  <c r="W709" i="6"/>
  <c r="V710" i="6" s="1"/>
  <c r="Y709" i="6"/>
  <c r="AC173" i="6"/>
  <c r="S174" i="6"/>
  <c r="W1518" i="6"/>
  <c r="V1519" i="6" s="1"/>
  <c r="Y1518" i="6"/>
  <c r="Q1519" i="6"/>
  <c r="R1519" i="6" s="1"/>
  <c r="AB1519" i="6" s="1"/>
  <c r="AA1518" i="6"/>
  <c r="Z1518" i="6"/>
  <c r="AD982" i="6"/>
  <c r="AC982" i="6"/>
  <c r="AD1248" i="6"/>
  <c r="AC1248" i="6"/>
  <c r="R1249" i="6"/>
  <c r="S1249" i="6" s="1"/>
  <c r="AC1117" i="6"/>
  <c r="T843" i="6"/>
  <c r="Q844" i="6" s="1"/>
  <c r="R844" i="6" s="1"/>
  <c r="AB844" i="6" s="1"/>
  <c r="AD1117" i="6"/>
  <c r="Z1787" i="6"/>
  <c r="AD575" i="6"/>
  <c r="AC575" i="6"/>
  <c r="R576" i="6"/>
  <c r="AB576" i="6" s="1"/>
  <c r="W1787" i="6"/>
  <c r="V1788" i="6" s="1"/>
  <c r="Q1788" i="6"/>
  <c r="R1788" i="6" s="1"/>
  <c r="AB1788" i="6" s="1"/>
  <c r="Y1787" i="6"/>
  <c r="AE1381" i="6"/>
  <c r="S983" i="6"/>
  <c r="S1923" i="6"/>
  <c r="AB1382" i="6"/>
  <c r="T1382" i="6"/>
  <c r="S44" i="6"/>
  <c r="AE1922" i="6"/>
  <c r="S1118" i="6"/>
  <c r="Q1655" i="6"/>
  <c r="Z1654" i="6"/>
  <c r="Y1654" i="6"/>
  <c r="W1654" i="6"/>
  <c r="V1655" i="6" s="1"/>
  <c r="AA1654" i="6"/>
  <c r="AE43" i="6"/>
  <c r="AC305" i="6"/>
  <c r="AD305" i="6"/>
  <c r="R306" i="6"/>
  <c r="AB306" i="6" s="1"/>
  <c r="S441" i="6"/>
  <c r="AD1251" i="3"/>
  <c r="AC1251" i="3"/>
  <c r="R1252" i="3"/>
  <c r="S1252" i="3" s="1"/>
  <c r="AE307" i="3"/>
  <c r="AD1517" i="3"/>
  <c r="AC1517" i="3"/>
  <c r="S1518" i="3"/>
  <c r="AA842" i="3"/>
  <c r="Z842" i="3"/>
  <c r="Y842" i="3"/>
  <c r="W842" i="3"/>
  <c r="V843" i="3" s="1"/>
  <c r="AD172" i="3"/>
  <c r="AC172" i="3"/>
  <c r="AE1381" i="3"/>
  <c r="AE1920" i="3"/>
  <c r="T1921" i="3"/>
  <c r="Y1921" i="3" s="1"/>
  <c r="Z173" i="3"/>
  <c r="Q174" i="3"/>
  <c r="Y173" i="3"/>
  <c r="W173" i="3"/>
  <c r="V174" i="3" s="1"/>
  <c r="AA173" i="3"/>
  <c r="S576" i="3"/>
  <c r="AD575" i="3"/>
  <c r="T1787" i="3"/>
  <c r="Z1787" i="3" s="1"/>
  <c r="T1382" i="3"/>
  <c r="AE1786" i="3"/>
  <c r="AC575" i="3"/>
  <c r="Y1118" i="3"/>
  <c r="R843" i="3"/>
  <c r="AB843" i="3" s="1"/>
  <c r="AE1117" i="3"/>
  <c r="R982" i="3"/>
  <c r="AB982" i="3" s="1"/>
  <c r="AA710" i="3"/>
  <c r="AC981" i="3"/>
  <c r="AD981" i="3"/>
  <c r="Z710" i="3"/>
  <c r="AD710" i="3" s="1"/>
  <c r="Q1119" i="3"/>
  <c r="R1119" i="3" s="1"/>
  <c r="AB1119" i="3" s="1"/>
  <c r="AA1118" i="3"/>
  <c r="W710" i="3"/>
  <c r="V711" i="3" s="1"/>
  <c r="Z1118" i="3"/>
  <c r="Q711" i="3"/>
  <c r="R711" i="3" s="1"/>
  <c r="AB711" i="3" s="1"/>
  <c r="T308" i="3"/>
  <c r="AC1653" i="3"/>
  <c r="AD1653" i="3"/>
  <c r="R1654" i="3"/>
  <c r="S1654" i="3" s="1"/>
  <c r="T441" i="3"/>
  <c r="R43" i="3"/>
  <c r="AB43" i="3" s="1"/>
  <c r="AC42" i="3"/>
  <c r="AD42" i="3"/>
  <c r="AD307" i="13"/>
  <c r="AC307" i="13"/>
  <c r="T308" i="13"/>
  <c r="AC41" i="13"/>
  <c r="AD41" i="13"/>
  <c r="AC173" i="13"/>
  <c r="Y440" i="13"/>
  <c r="W440" i="13"/>
  <c r="V441" i="13" s="1"/>
  <c r="AA440" i="13"/>
  <c r="Q441" i="13"/>
  <c r="Z440" i="13"/>
  <c r="S42" i="13"/>
  <c r="S174" i="13"/>
  <c r="AE440" i="6" l="1"/>
  <c r="T1253" i="11"/>
  <c r="Q1254" i="11" s="1"/>
  <c r="R1254" i="11" s="1"/>
  <c r="AB1254" i="11" s="1"/>
  <c r="AE1252" i="11"/>
  <c r="Z1116" i="11"/>
  <c r="Q1117" i="11"/>
  <c r="W1116" i="11"/>
  <c r="V1117" i="11" s="1"/>
  <c r="AA1116" i="11"/>
  <c r="Y1116" i="11"/>
  <c r="AE575" i="11"/>
  <c r="Z843" i="11"/>
  <c r="AD982" i="11"/>
  <c r="AC982" i="11"/>
  <c r="AE1381" i="11"/>
  <c r="AA174" i="11"/>
  <c r="Z174" i="11"/>
  <c r="Y174" i="11"/>
  <c r="Q175" i="11"/>
  <c r="W174" i="11"/>
  <c r="V175" i="11" s="1"/>
  <c r="Y843" i="11"/>
  <c r="Q844" i="11"/>
  <c r="R844" i="11" s="1"/>
  <c r="AB844" i="11" s="1"/>
  <c r="T1516" i="11"/>
  <c r="W1516" i="11" s="1"/>
  <c r="V1517" i="11" s="1"/>
  <c r="T1788" i="11"/>
  <c r="AA1788" i="11" s="1"/>
  <c r="Y1653" i="11"/>
  <c r="S983" i="11"/>
  <c r="W843" i="11"/>
  <c r="V844" i="11" s="1"/>
  <c r="W1653" i="11"/>
  <c r="V1654" i="11" s="1"/>
  <c r="AA1653" i="11"/>
  <c r="AA306" i="11"/>
  <c r="Q307" i="11"/>
  <c r="R307" i="11" s="1"/>
  <c r="AB307" i="11" s="1"/>
  <c r="W306" i="11"/>
  <c r="V307" i="11" s="1"/>
  <c r="Y306" i="11"/>
  <c r="Z306" i="11"/>
  <c r="AA843" i="11"/>
  <c r="S1923" i="11"/>
  <c r="T42" i="11"/>
  <c r="W42" i="11" s="1"/>
  <c r="V43" i="11" s="1"/>
  <c r="AD1922" i="11"/>
  <c r="AC1922" i="11"/>
  <c r="Z1653" i="11"/>
  <c r="Q1654" i="11"/>
  <c r="R1654" i="11" s="1"/>
  <c r="AB1654" i="11" s="1"/>
  <c r="AA1382" i="11"/>
  <c r="Q1383" i="11"/>
  <c r="Z1382" i="11"/>
  <c r="W1382" i="11"/>
  <c r="V1383" i="11" s="1"/>
  <c r="Y1382" i="11"/>
  <c r="AD710" i="11"/>
  <c r="AC710" i="11"/>
  <c r="R711" i="11"/>
  <c r="AE41" i="11"/>
  <c r="T576" i="11"/>
  <c r="R442" i="11"/>
  <c r="AB442" i="11" s="1"/>
  <c r="AC441" i="11"/>
  <c r="AD441" i="11"/>
  <c r="AE981" i="9"/>
  <c r="Q983" i="9"/>
  <c r="R983" i="9" s="1"/>
  <c r="AB983" i="9" s="1"/>
  <c r="Z982" i="9"/>
  <c r="Y982" i="9"/>
  <c r="W982" i="9"/>
  <c r="V983" i="9" s="1"/>
  <c r="S1787" i="9"/>
  <c r="AC1786" i="9"/>
  <c r="AE1786" i="9" s="1"/>
  <c r="AE575" i="9"/>
  <c r="T576" i="9"/>
  <c r="W576" i="9" s="1"/>
  <c r="V577" i="9" s="1"/>
  <c r="W1385" i="9"/>
  <c r="V1386" i="9" s="1"/>
  <c r="AA1385" i="9"/>
  <c r="Y1385" i="9"/>
  <c r="Z1385" i="9"/>
  <c r="Q1386" i="9"/>
  <c r="AD172" i="9"/>
  <c r="R173" i="9"/>
  <c r="AB173" i="9" s="1"/>
  <c r="AC172" i="9"/>
  <c r="AD1116" i="9"/>
  <c r="AC43" i="9"/>
  <c r="AC1116" i="9"/>
  <c r="AD43" i="9"/>
  <c r="Z1250" i="9"/>
  <c r="T1518" i="9"/>
  <c r="W1518" i="9" s="1"/>
  <c r="V1519" i="9" s="1"/>
  <c r="AA1250" i="9"/>
  <c r="S1251" i="9"/>
  <c r="Y1250" i="9"/>
  <c r="S44" i="9"/>
  <c r="W1250" i="9"/>
  <c r="V1251" i="9" s="1"/>
  <c r="Q309" i="9"/>
  <c r="R309" i="9" s="1"/>
  <c r="AB309" i="9" s="1"/>
  <c r="Z308" i="9"/>
  <c r="AD441" i="9"/>
  <c r="S1921" i="9"/>
  <c r="AA842" i="9"/>
  <c r="Y842" i="9"/>
  <c r="AA308" i="9"/>
  <c r="Y308" i="9"/>
  <c r="AE1920" i="9"/>
  <c r="Z842" i="9"/>
  <c r="Q711" i="9"/>
  <c r="R711" i="9" s="1"/>
  <c r="AB711" i="9" s="1"/>
  <c r="Q843" i="9"/>
  <c r="R843" i="9" s="1"/>
  <c r="AB843" i="9" s="1"/>
  <c r="W842" i="9"/>
  <c r="V843" i="9" s="1"/>
  <c r="AA710" i="9"/>
  <c r="AC441" i="9"/>
  <c r="W710" i="9"/>
  <c r="V711" i="9" s="1"/>
  <c r="Z710" i="9"/>
  <c r="T1652" i="9"/>
  <c r="AA1652" i="9" s="1"/>
  <c r="S1117" i="9"/>
  <c r="S442" i="9"/>
  <c r="AC709" i="6"/>
  <c r="AE173" i="6"/>
  <c r="AD709" i="6"/>
  <c r="T174" i="6"/>
  <c r="Z174" i="6" s="1"/>
  <c r="AC1518" i="6"/>
  <c r="AD1518" i="6"/>
  <c r="S1519" i="6"/>
  <c r="AE982" i="6"/>
  <c r="S710" i="6"/>
  <c r="AA843" i="6"/>
  <c r="Y843" i="6"/>
  <c r="Z843" i="6"/>
  <c r="W843" i="6"/>
  <c r="V844" i="6" s="1"/>
  <c r="AB1249" i="6"/>
  <c r="T1249" i="6"/>
  <c r="AE1117" i="6"/>
  <c r="AE1248" i="6"/>
  <c r="AD1787" i="6"/>
  <c r="AC1787" i="6"/>
  <c r="S576" i="6"/>
  <c r="AE575" i="6"/>
  <c r="T983" i="6"/>
  <c r="W983" i="6" s="1"/>
  <c r="V984" i="6" s="1"/>
  <c r="S844" i="6"/>
  <c r="T1923" i="6"/>
  <c r="Y1923" i="6" s="1"/>
  <c r="AA1382" i="6"/>
  <c r="Z1382" i="6"/>
  <c r="Q1383" i="6"/>
  <c r="Y1382" i="6"/>
  <c r="W1382" i="6"/>
  <c r="V1383" i="6" s="1"/>
  <c r="T44" i="6"/>
  <c r="S306" i="6"/>
  <c r="S1788" i="6"/>
  <c r="AC1654" i="6"/>
  <c r="AD1654" i="6"/>
  <c r="R1655" i="6"/>
  <c r="AB1655" i="6" s="1"/>
  <c r="T1118" i="6"/>
  <c r="Z1118" i="6" s="1"/>
  <c r="AE305" i="6"/>
  <c r="T441" i="6"/>
  <c r="AE1251" i="3"/>
  <c r="AB1252" i="3"/>
  <c r="T1252" i="3"/>
  <c r="AE1517" i="3"/>
  <c r="T1518" i="3"/>
  <c r="Y1518" i="3" s="1"/>
  <c r="AC842" i="3"/>
  <c r="AD842" i="3"/>
  <c r="AE172" i="3"/>
  <c r="Z1921" i="3"/>
  <c r="AD1921" i="3" s="1"/>
  <c r="W1921" i="3"/>
  <c r="V1922" i="3" s="1"/>
  <c r="Q1922" i="3"/>
  <c r="R1922" i="3" s="1"/>
  <c r="AB1922" i="3" s="1"/>
  <c r="AA1921" i="3"/>
  <c r="R174" i="3"/>
  <c r="S174" i="3" s="1"/>
  <c r="AC173" i="3"/>
  <c r="AD173" i="3"/>
  <c r="T576" i="3"/>
  <c r="Q577" i="3" s="1"/>
  <c r="R577" i="3" s="1"/>
  <c r="AB577" i="3" s="1"/>
  <c r="Y1787" i="3"/>
  <c r="AD1787" i="3" s="1"/>
  <c r="AE575" i="3"/>
  <c r="AA1787" i="3"/>
  <c r="Q1788" i="3"/>
  <c r="R1788" i="3" s="1"/>
  <c r="AB1788" i="3" s="1"/>
  <c r="W1787" i="3"/>
  <c r="V1788" i="3" s="1"/>
  <c r="AA1382" i="3"/>
  <c r="W1382" i="3"/>
  <c r="V1383" i="3" s="1"/>
  <c r="Z1382" i="3"/>
  <c r="Q1383" i="3"/>
  <c r="Y1382" i="3"/>
  <c r="S843" i="3"/>
  <c r="AC1118" i="3"/>
  <c r="AC710" i="3"/>
  <c r="AE981" i="3"/>
  <c r="S982" i="3"/>
  <c r="AD1118" i="3"/>
  <c r="W308" i="3"/>
  <c r="V309" i="3" s="1"/>
  <c r="Y308" i="3"/>
  <c r="AA308" i="3"/>
  <c r="Z308" i="3"/>
  <c r="Q309" i="3"/>
  <c r="R309" i="3" s="1"/>
  <c r="AB309" i="3" s="1"/>
  <c r="AB1654" i="3"/>
  <c r="T1654" i="3"/>
  <c r="W441" i="3"/>
  <c r="V442" i="3" s="1"/>
  <c r="Z441" i="3"/>
  <c r="AA441" i="3"/>
  <c r="Y441" i="3"/>
  <c r="Q442" i="3"/>
  <c r="AE1653" i="3"/>
  <c r="S1119" i="3"/>
  <c r="S711" i="3"/>
  <c r="S43" i="3"/>
  <c r="AE42" i="3"/>
  <c r="AE307" i="13"/>
  <c r="Z308" i="13"/>
  <c r="Y308" i="13"/>
  <c r="Q309" i="13"/>
  <c r="R309" i="13" s="1"/>
  <c r="AB309" i="13" s="1"/>
  <c r="AA308" i="13"/>
  <c r="W308" i="13"/>
  <c r="V309" i="13" s="1"/>
  <c r="AE41" i="13"/>
  <c r="AE173" i="13"/>
  <c r="R441" i="13"/>
  <c r="AB441" i="13" s="1"/>
  <c r="AC440" i="13"/>
  <c r="AD440" i="13"/>
  <c r="T42" i="13"/>
  <c r="T174" i="13"/>
  <c r="Y1253" i="11" l="1"/>
  <c r="Z1253" i="11"/>
  <c r="S1254" i="11"/>
  <c r="T1254" i="11" s="1"/>
  <c r="AA1254" i="11" s="1"/>
  <c r="W1253" i="11"/>
  <c r="V1254" i="11" s="1"/>
  <c r="AA1253" i="11"/>
  <c r="R1117" i="11"/>
  <c r="S1117" i="11" s="1"/>
  <c r="AD1116" i="11"/>
  <c r="AC1116" i="11"/>
  <c r="AE982" i="11"/>
  <c r="AD843" i="11"/>
  <c r="T983" i="11"/>
  <c r="Y1516" i="11"/>
  <c r="Q1517" i="11"/>
  <c r="R1517" i="11" s="1"/>
  <c r="S1517" i="11" s="1"/>
  <c r="AE1922" i="11"/>
  <c r="S844" i="11"/>
  <c r="Z1516" i="11"/>
  <c r="AA1516" i="11"/>
  <c r="R175" i="11"/>
  <c r="AB175" i="11" s="1"/>
  <c r="AC174" i="11"/>
  <c r="AD174" i="11"/>
  <c r="Q43" i="11"/>
  <c r="R43" i="11" s="1"/>
  <c r="AB43" i="11" s="1"/>
  <c r="AC843" i="11"/>
  <c r="Z1788" i="11"/>
  <c r="AD1653" i="11"/>
  <c r="W1788" i="11"/>
  <c r="V1789" i="11" s="1"/>
  <c r="Q1789" i="11"/>
  <c r="R1789" i="11" s="1"/>
  <c r="AB1789" i="11" s="1"/>
  <c r="Y1788" i="11"/>
  <c r="AA42" i="11"/>
  <c r="Z42" i="11"/>
  <c r="T1923" i="11"/>
  <c r="AA1923" i="11" s="1"/>
  <c r="AC306" i="11"/>
  <c r="AD306" i="11"/>
  <c r="Y42" i="11"/>
  <c r="AC1653" i="11"/>
  <c r="S307" i="11"/>
  <c r="S442" i="11"/>
  <c r="AB711" i="11"/>
  <c r="R1383" i="11"/>
  <c r="AB1383" i="11" s="1"/>
  <c r="AE710" i="11"/>
  <c r="AD1382" i="11"/>
  <c r="AC1382" i="11"/>
  <c r="S711" i="11"/>
  <c r="Y576" i="11"/>
  <c r="Z576" i="11"/>
  <c r="AA576" i="11"/>
  <c r="Q577" i="11"/>
  <c r="W576" i="11"/>
  <c r="V577" i="11" s="1"/>
  <c r="S1654" i="11"/>
  <c r="AE441" i="11"/>
  <c r="S983" i="9"/>
  <c r="T983" i="9" s="1"/>
  <c r="AD982" i="9"/>
  <c r="AC982" i="9"/>
  <c r="Y576" i="9"/>
  <c r="T1787" i="9"/>
  <c r="Y1787" i="9" s="1"/>
  <c r="AA576" i="9"/>
  <c r="Z576" i="9"/>
  <c r="AC1385" i="9"/>
  <c r="AD1385" i="9"/>
  <c r="Q577" i="9"/>
  <c r="R577" i="9" s="1"/>
  <c r="S577" i="9" s="1"/>
  <c r="R1386" i="9"/>
  <c r="AB1386" i="9" s="1"/>
  <c r="S173" i="9"/>
  <c r="AE1116" i="9"/>
  <c r="AE172" i="9"/>
  <c r="AC308" i="9"/>
  <c r="S309" i="9"/>
  <c r="AE43" i="9"/>
  <c r="Y1518" i="9"/>
  <c r="Z1518" i="9"/>
  <c r="Q1519" i="9"/>
  <c r="R1519" i="9" s="1"/>
  <c r="AB1519" i="9" s="1"/>
  <c r="AD1250" i="9"/>
  <c r="AA1518" i="9"/>
  <c r="T44" i="9"/>
  <c r="Z44" i="9" s="1"/>
  <c r="T1251" i="9"/>
  <c r="Q1252" i="9" s="1"/>
  <c r="AC1250" i="9"/>
  <c r="AC842" i="9"/>
  <c r="AD842" i="9"/>
  <c r="AD308" i="9"/>
  <c r="T1921" i="9"/>
  <c r="AE441" i="9"/>
  <c r="AC710" i="9"/>
  <c r="S843" i="9"/>
  <c r="Q1653" i="9"/>
  <c r="R1653" i="9" s="1"/>
  <c r="AB1653" i="9" s="1"/>
  <c r="Z1652" i="9"/>
  <c r="Y1652" i="9"/>
  <c r="AD710" i="9"/>
  <c r="W1652" i="9"/>
  <c r="V1653" i="9" s="1"/>
  <c r="S711" i="9"/>
  <c r="T1117" i="9"/>
  <c r="T442" i="9"/>
  <c r="Q443" i="9" s="1"/>
  <c r="AE709" i="6"/>
  <c r="Q175" i="6"/>
  <c r="R175" i="6" s="1"/>
  <c r="AB175" i="6" s="1"/>
  <c r="W174" i="6"/>
  <c r="V175" i="6" s="1"/>
  <c r="AA174" i="6"/>
  <c r="Y174" i="6"/>
  <c r="AE1518" i="6"/>
  <c r="T1519" i="6"/>
  <c r="T710" i="6"/>
  <c r="W710" i="6" s="1"/>
  <c r="V711" i="6" s="1"/>
  <c r="AC843" i="6"/>
  <c r="AD843" i="6"/>
  <c r="AE1787" i="6"/>
  <c r="Y1249" i="6"/>
  <c r="Q1250" i="6"/>
  <c r="R1250" i="6" s="1"/>
  <c r="AB1250" i="6" s="1"/>
  <c r="AA1249" i="6"/>
  <c r="Z1249" i="6"/>
  <c r="W1249" i="6"/>
  <c r="V1250" i="6" s="1"/>
  <c r="AA983" i="6"/>
  <c r="T576" i="6"/>
  <c r="Q984" i="6"/>
  <c r="R984" i="6" s="1"/>
  <c r="AB984" i="6" s="1"/>
  <c r="Z1923" i="6"/>
  <c r="AD1923" i="6" s="1"/>
  <c r="Y983" i="6"/>
  <c r="W1923" i="6"/>
  <c r="V1924" i="6" s="1"/>
  <c r="Q1924" i="6"/>
  <c r="R1924" i="6" s="1"/>
  <c r="AB1924" i="6" s="1"/>
  <c r="T306" i="6"/>
  <c r="Y306" i="6" s="1"/>
  <c r="Z983" i="6"/>
  <c r="S1655" i="6"/>
  <c r="W44" i="6"/>
  <c r="V45" i="6" s="1"/>
  <c r="AA1923" i="6"/>
  <c r="Y44" i="6"/>
  <c r="Y1118" i="6"/>
  <c r="W1118" i="6"/>
  <c r="V1119" i="6" s="1"/>
  <c r="AA1118" i="6"/>
  <c r="T844" i="6"/>
  <c r="Q1119" i="6"/>
  <c r="R1119" i="6" s="1"/>
  <c r="AB1119" i="6" s="1"/>
  <c r="T1788" i="6"/>
  <c r="W1788" i="6" s="1"/>
  <c r="V1789" i="6" s="1"/>
  <c r="AC1382" i="6"/>
  <c r="AD1382" i="6"/>
  <c r="Z44" i="6"/>
  <c r="R1383" i="6"/>
  <c r="AB1383" i="6" s="1"/>
  <c r="Q45" i="6"/>
  <c r="AA44" i="6"/>
  <c r="AE1654" i="6"/>
  <c r="Q442" i="6"/>
  <c r="AA441" i="6"/>
  <c r="W441" i="6"/>
  <c r="V442" i="6" s="1"/>
  <c r="Y441" i="6"/>
  <c r="Z441" i="6"/>
  <c r="Y1252" i="3"/>
  <c r="AA1252" i="3"/>
  <c r="Z1252" i="3"/>
  <c r="W1252" i="3"/>
  <c r="V1253" i="3" s="1"/>
  <c r="Q1253" i="3"/>
  <c r="Z1518" i="3"/>
  <c r="AD1518" i="3" s="1"/>
  <c r="AA1518" i="3"/>
  <c r="Q1519" i="3"/>
  <c r="W1518" i="3"/>
  <c r="V1519" i="3" s="1"/>
  <c r="AE842" i="3"/>
  <c r="S1922" i="3"/>
  <c r="AC1787" i="3"/>
  <c r="AE1787" i="3" s="1"/>
  <c r="AC1921" i="3"/>
  <c r="AE1921" i="3" s="1"/>
  <c r="Z576" i="3"/>
  <c r="AA576" i="3"/>
  <c r="Y576" i="3"/>
  <c r="W576" i="3"/>
  <c r="V577" i="3" s="1"/>
  <c r="AE173" i="3"/>
  <c r="AB174" i="3"/>
  <c r="T174" i="3"/>
  <c r="AC1382" i="3"/>
  <c r="AD1382" i="3"/>
  <c r="R1383" i="3"/>
  <c r="AB1383" i="3" s="1"/>
  <c r="AE710" i="3"/>
  <c r="T843" i="3"/>
  <c r="T982" i="3"/>
  <c r="Q983" i="3" s="1"/>
  <c r="AE1118" i="3"/>
  <c r="S309" i="3"/>
  <c r="AC308" i="3"/>
  <c r="AD308" i="3"/>
  <c r="T711" i="3"/>
  <c r="Z711" i="3" s="1"/>
  <c r="S1788" i="3"/>
  <c r="R442" i="3"/>
  <c r="S442" i="3" s="1"/>
  <c r="Z1654" i="3"/>
  <c r="W1654" i="3"/>
  <c r="V1655" i="3" s="1"/>
  <c r="AA1654" i="3"/>
  <c r="Q1655" i="3"/>
  <c r="Y1654" i="3"/>
  <c r="AC441" i="3"/>
  <c r="AD441" i="3"/>
  <c r="S577" i="3"/>
  <c r="T1119" i="3"/>
  <c r="T43" i="3"/>
  <c r="AD308" i="13"/>
  <c r="AC308" i="13"/>
  <c r="S309" i="13"/>
  <c r="S441" i="13"/>
  <c r="AE440" i="13"/>
  <c r="AA42" i="13"/>
  <c r="Y42" i="13"/>
  <c r="Z42" i="13"/>
  <c r="Q43" i="13"/>
  <c r="W42" i="13"/>
  <c r="V43" i="13" s="1"/>
  <c r="Q175" i="13"/>
  <c r="W174" i="13"/>
  <c r="V175" i="13" s="1"/>
  <c r="Y174" i="13"/>
  <c r="AA174" i="13"/>
  <c r="Z174" i="13"/>
  <c r="AD1253" i="11" l="1"/>
  <c r="AC1253" i="11"/>
  <c r="AE1116" i="11"/>
  <c r="AB1117" i="11"/>
  <c r="T1117" i="11"/>
  <c r="Z1254" i="11"/>
  <c r="Q1255" i="11"/>
  <c r="R1255" i="11" s="1"/>
  <c r="AB1255" i="11" s="1"/>
  <c r="Z983" i="11"/>
  <c r="W983" i="11"/>
  <c r="V984" i="11" s="1"/>
  <c r="AA983" i="11"/>
  <c r="Y983" i="11"/>
  <c r="AE843" i="11"/>
  <c r="Q984" i="11"/>
  <c r="R984" i="11" s="1"/>
  <c r="AB984" i="11" s="1"/>
  <c r="W1254" i="11"/>
  <c r="V1255" i="11" s="1"/>
  <c r="AC1516" i="11"/>
  <c r="T844" i="11"/>
  <c r="Z844" i="11" s="1"/>
  <c r="AD1516" i="11"/>
  <c r="Y1254" i="11"/>
  <c r="AC1788" i="11"/>
  <c r="AE1653" i="11"/>
  <c r="AE174" i="11"/>
  <c r="S175" i="11"/>
  <c r="Q1924" i="11"/>
  <c r="R1924" i="11" s="1"/>
  <c r="AB1924" i="11" s="1"/>
  <c r="S1789" i="11"/>
  <c r="AD1788" i="11"/>
  <c r="Z1923" i="11"/>
  <c r="T307" i="11"/>
  <c r="Q308" i="11" s="1"/>
  <c r="AC42" i="11"/>
  <c r="AE306" i="11"/>
  <c r="Y1923" i="11"/>
  <c r="AD42" i="11"/>
  <c r="W1923" i="11"/>
  <c r="V1924" i="11" s="1"/>
  <c r="AB1517" i="11"/>
  <c r="T1517" i="11"/>
  <c r="T1654" i="11"/>
  <c r="Z1654" i="11" s="1"/>
  <c r="T442" i="11"/>
  <c r="W442" i="11" s="1"/>
  <c r="V443" i="11" s="1"/>
  <c r="S1383" i="11"/>
  <c r="T711" i="11"/>
  <c r="AE1382" i="11"/>
  <c r="R577" i="11"/>
  <c r="AB577" i="11" s="1"/>
  <c r="AC576" i="11"/>
  <c r="AD576" i="11"/>
  <c r="S43" i="11"/>
  <c r="AE982" i="9"/>
  <c r="AC576" i="9"/>
  <c r="AD576" i="9"/>
  <c r="Q1788" i="9"/>
  <c r="R1788" i="9" s="1"/>
  <c r="S1788" i="9" s="1"/>
  <c r="W1787" i="9"/>
  <c r="V1788" i="9" s="1"/>
  <c r="Z1787" i="9"/>
  <c r="AA1787" i="9"/>
  <c r="T173" i="9"/>
  <c r="Q174" i="9" s="1"/>
  <c r="R174" i="9" s="1"/>
  <c r="AB174" i="9" s="1"/>
  <c r="AE1385" i="9"/>
  <c r="S1386" i="9"/>
  <c r="AA1251" i="9"/>
  <c r="AB577" i="9"/>
  <c r="T577" i="9"/>
  <c r="T309" i="9"/>
  <c r="Y309" i="9" s="1"/>
  <c r="Y44" i="9"/>
  <c r="AA44" i="9"/>
  <c r="AE842" i="9"/>
  <c r="AC1518" i="9"/>
  <c r="W44" i="9"/>
  <c r="V45" i="9" s="1"/>
  <c r="W1251" i="9"/>
  <c r="V1252" i="9" s="1"/>
  <c r="AD1518" i="9"/>
  <c r="S1519" i="9"/>
  <c r="Y1251" i="9"/>
  <c r="Q45" i="9"/>
  <c r="R45" i="9" s="1"/>
  <c r="AB45" i="9" s="1"/>
  <c r="AE1250" i="9"/>
  <c r="AE710" i="9"/>
  <c r="Z1251" i="9"/>
  <c r="AE308" i="9"/>
  <c r="AD1652" i="9"/>
  <c r="Z1921" i="9"/>
  <c r="S1653" i="9"/>
  <c r="T843" i="9"/>
  <c r="Z843" i="9" s="1"/>
  <c r="W1921" i="9"/>
  <c r="V1922" i="9" s="1"/>
  <c r="Y1921" i="9"/>
  <c r="AA1921" i="9"/>
  <c r="Q1922" i="9"/>
  <c r="R1922" i="9" s="1"/>
  <c r="AB1922" i="9" s="1"/>
  <c r="AC1652" i="9"/>
  <c r="R1252" i="9"/>
  <c r="AB1252" i="9" s="1"/>
  <c r="T711" i="9"/>
  <c r="Q712" i="9" s="1"/>
  <c r="Y442" i="9"/>
  <c r="AA442" i="9"/>
  <c r="Z442" i="9"/>
  <c r="W442" i="9"/>
  <c r="V443" i="9" s="1"/>
  <c r="Z1117" i="9"/>
  <c r="Q1118" i="9"/>
  <c r="AA1117" i="9"/>
  <c r="W1117" i="9"/>
  <c r="V1118" i="9" s="1"/>
  <c r="Y1117" i="9"/>
  <c r="R443" i="9"/>
  <c r="AB443" i="9" s="1"/>
  <c r="Z983" i="9"/>
  <c r="W983" i="9"/>
  <c r="V984" i="9" s="1"/>
  <c r="AA983" i="9"/>
  <c r="Q984" i="9"/>
  <c r="Y983" i="9"/>
  <c r="S175" i="6"/>
  <c r="AC174" i="6"/>
  <c r="AD174" i="6"/>
  <c r="W1519" i="6"/>
  <c r="V1520" i="6" s="1"/>
  <c r="AA1519" i="6"/>
  <c r="Y1519" i="6"/>
  <c r="Q1520" i="6"/>
  <c r="R1520" i="6" s="1"/>
  <c r="AB1520" i="6" s="1"/>
  <c r="Z1519" i="6"/>
  <c r="Y1788" i="6"/>
  <c r="Y710" i="6"/>
  <c r="AA710" i="6"/>
  <c r="Q711" i="6"/>
  <c r="R711" i="6" s="1"/>
  <c r="Z710" i="6"/>
  <c r="AE843" i="6"/>
  <c r="S1250" i="6"/>
  <c r="AC983" i="6"/>
  <c r="AD1249" i="6"/>
  <c r="AC1249" i="6"/>
  <c r="W306" i="6"/>
  <c r="V307" i="6" s="1"/>
  <c r="Z306" i="6"/>
  <c r="AD306" i="6" s="1"/>
  <c r="AC1923" i="6"/>
  <c r="AA306" i="6"/>
  <c r="Q307" i="6"/>
  <c r="R307" i="6" s="1"/>
  <c r="AB307" i="6" s="1"/>
  <c r="Q1789" i="6"/>
  <c r="R1789" i="6" s="1"/>
  <c r="AB1789" i="6" s="1"/>
  <c r="Z1788" i="6"/>
  <c r="S1383" i="6"/>
  <c r="Y576" i="6"/>
  <c r="AA576" i="6"/>
  <c r="Z576" i="6"/>
  <c r="Q577" i="6"/>
  <c r="R577" i="6" s="1"/>
  <c r="AB577" i="6" s="1"/>
  <c r="W576" i="6"/>
  <c r="V577" i="6" s="1"/>
  <c r="AD983" i="6"/>
  <c r="T1655" i="6"/>
  <c r="Q1656" i="6" s="1"/>
  <c r="R1656" i="6" s="1"/>
  <c r="AB1656" i="6" s="1"/>
  <c r="AC1118" i="6"/>
  <c r="AA1788" i="6"/>
  <c r="AD44" i="6"/>
  <c r="S1119" i="6"/>
  <c r="AD1118" i="6"/>
  <c r="Q845" i="6"/>
  <c r="Y844" i="6"/>
  <c r="AA844" i="6"/>
  <c r="W844" i="6"/>
  <c r="V845" i="6" s="1"/>
  <c r="Z844" i="6"/>
  <c r="AE1382" i="6"/>
  <c r="AC44" i="6"/>
  <c r="S984" i="6"/>
  <c r="R45" i="6"/>
  <c r="S45" i="6" s="1"/>
  <c r="S1924" i="6"/>
  <c r="AC441" i="6"/>
  <c r="AD441" i="6"/>
  <c r="R442" i="6"/>
  <c r="AB442" i="6" s="1"/>
  <c r="AD1252" i="3"/>
  <c r="R1253" i="3"/>
  <c r="S1253" i="3" s="1"/>
  <c r="AC1252" i="3"/>
  <c r="AC1518" i="3"/>
  <c r="R1519" i="3"/>
  <c r="S1519" i="3" s="1"/>
  <c r="T1922" i="3"/>
  <c r="AA1922" i="3" s="1"/>
  <c r="AD576" i="3"/>
  <c r="S1383" i="3"/>
  <c r="AC576" i="3"/>
  <c r="AA174" i="3"/>
  <c r="W174" i="3"/>
  <c r="V175" i="3" s="1"/>
  <c r="Q175" i="3"/>
  <c r="Z174" i="3"/>
  <c r="Y174" i="3"/>
  <c r="AE1382" i="3"/>
  <c r="W843" i="3"/>
  <c r="V844" i="3" s="1"/>
  <c r="Z843" i="3"/>
  <c r="Y843" i="3"/>
  <c r="Q844" i="3"/>
  <c r="AA843" i="3"/>
  <c r="W982" i="3"/>
  <c r="V983" i="3" s="1"/>
  <c r="Z982" i="3"/>
  <c r="Y982" i="3"/>
  <c r="AA982" i="3"/>
  <c r="R983" i="3"/>
  <c r="S983" i="3" s="1"/>
  <c r="T309" i="3"/>
  <c r="W711" i="3"/>
  <c r="V712" i="3" s="1"/>
  <c r="Y711" i="3"/>
  <c r="AA711" i="3"/>
  <c r="Q712" i="3"/>
  <c r="T1788" i="3"/>
  <c r="W1788" i="3" s="1"/>
  <c r="V1789" i="3" s="1"/>
  <c r="AE308" i="3"/>
  <c r="AC1654" i="3"/>
  <c r="AD1654" i="3"/>
  <c r="AE441" i="3"/>
  <c r="R1655" i="3"/>
  <c r="AB1655" i="3" s="1"/>
  <c r="T577" i="3"/>
  <c r="AB442" i="3"/>
  <c r="T442" i="3"/>
  <c r="W1119" i="3"/>
  <c r="V1120" i="3" s="1"/>
  <c r="Q1120" i="3"/>
  <c r="Z1119" i="3"/>
  <c r="AA1119" i="3"/>
  <c r="Y1119" i="3"/>
  <c r="Z43" i="3"/>
  <c r="AA43" i="3"/>
  <c r="Q44" i="3"/>
  <c r="Y43" i="3"/>
  <c r="W43" i="3"/>
  <c r="V44" i="3" s="1"/>
  <c r="AE308" i="13"/>
  <c r="T309" i="13"/>
  <c r="Y309" i="13" s="1"/>
  <c r="T441" i="13"/>
  <c r="R43" i="13"/>
  <c r="AB43" i="13" s="1"/>
  <c r="AD42" i="13"/>
  <c r="AC42" i="13"/>
  <c r="R175" i="13"/>
  <c r="AB175" i="13" s="1"/>
  <c r="AC174" i="13"/>
  <c r="AD174" i="13"/>
  <c r="AE1253" i="11" l="1"/>
  <c r="AC1254" i="11"/>
  <c r="AA1117" i="11"/>
  <c r="W1117" i="11"/>
  <c r="V1118" i="11" s="1"/>
  <c r="Y1117" i="11"/>
  <c r="Z1117" i="11"/>
  <c r="Q1118" i="11"/>
  <c r="AC983" i="11"/>
  <c r="AD983" i="11"/>
  <c r="Y844" i="11"/>
  <c r="AD844" i="11" s="1"/>
  <c r="W844" i="11"/>
  <c r="V845" i="11" s="1"/>
  <c r="AE1516" i="11"/>
  <c r="AA844" i="11"/>
  <c r="Q845" i="11"/>
  <c r="R845" i="11" s="1"/>
  <c r="S845" i="11" s="1"/>
  <c r="AD1254" i="11"/>
  <c r="S577" i="11"/>
  <c r="AA442" i="11"/>
  <c r="W307" i="11"/>
  <c r="V308" i="11" s="1"/>
  <c r="T175" i="11"/>
  <c r="Z175" i="11" s="1"/>
  <c r="T1789" i="11"/>
  <c r="W1654" i="11"/>
  <c r="V1655" i="11" s="1"/>
  <c r="S984" i="11"/>
  <c r="Q443" i="11"/>
  <c r="R443" i="11" s="1"/>
  <c r="AB443" i="11" s="1"/>
  <c r="Z307" i="11"/>
  <c r="AA307" i="11"/>
  <c r="AC1923" i="11"/>
  <c r="AE42" i="11"/>
  <c r="AD1923" i="11"/>
  <c r="Y307" i="11"/>
  <c r="AE1788" i="11"/>
  <c r="S1255" i="11"/>
  <c r="AA1517" i="11"/>
  <c r="W1517" i="11"/>
  <c r="V1518" i="11" s="1"/>
  <c r="Q1518" i="11"/>
  <c r="Y1517" i="11"/>
  <c r="Z1517" i="11"/>
  <c r="R308" i="11"/>
  <c r="AB308" i="11" s="1"/>
  <c r="Q1655" i="11"/>
  <c r="R1655" i="11" s="1"/>
  <c r="T1383" i="11"/>
  <c r="AA1654" i="11"/>
  <c r="Y1654" i="11"/>
  <c r="AD1654" i="11" s="1"/>
  <c r="Y442" i="11"/>
  <c r="Z442" i="11"/>
  <c r="Q712" i="11"/>
  <c r="W711" i="11"/>
  <c r="V712" i="11" s="1"/>
  <c r="Z711" i="11"/>
  <c r="AA711" i="11"/>
  <c r="Y711" i="11"/>
  <c r="AE576" i="11"/>
  <c r="S1924" i="11"/>
  <c r="T43" i="11"/>
  <c r="AE576" i="9"/>
  <c r="AC1787" i="9"/>
  <c r="AD1787" i="9"/>
  <c r="W173" i="9"/>
  <c r="V174" i="9" s="1"/>
  <c r="Z173" i="9"/>
  <c r="Y173" i="9"/>
  <c r="AA173" i="9"/>
  <c r="T1386" i="9"/>
  <c r="T1788" i="9"/>
  <c r="AB1788" i="9"/>
  <c r="AA309" i="9"/>
  <c r="W309" i="9"/>
  <c r="V310" i="9" s="1"/>
  <c r="Z309" i="9"/>
  <c r="S174" i="9"/>
  <c r="AC44" i="9"/>
  <c r="AD44" i="9"/>
  <c r="Q310" i="9"/>
  <c r="R310" i="9" s="1"/>
  <c r="AB310" i="9" s="1"/>
  <c r="AD1251" i="9"/>
  <c r="Y577" i="9"/>
  <c r="AA577" i="9"/>
  <c r="Q578" i="9"/>
  <c r="W577" i="9"/>
  <c r="V578" i="9" s="1"/>
  <c r="Z577" i="9"/>
  <c r="AC1251" i="9"/>
  <c r="AE1518" i="9"/>
  <c r="T1519" i="9"/>
  <c r="Q1520" i="9" s="1"/>
  <c r="AD1921" i="9"/>
  <c r="T1653" i="9"/>
  <c r="Y1653" i="9" s="1"/>
  <c r="S1922" i="9"/>
  <c r="AA711" i="9"/>
  <c r="AE1652" i="9"/>
  <c r="AC1921" i="9"/>
  <c r="W843" i="9"/>
  <c r="V844" i="9" s="1"/>
  <c r="Z711" i="9"/>
  <c r="Q844" i="9"/>
  <c r="R844" i="9" s="1"/>
  <c r="AB844" i="9" s="1"/>
  <c r="Y843" i="9"/>
  <c r="AA843" i="9"/>
  <c r="S443" i="9"/>
  <c r="S1252" i="9"/>
  <c r="W711" i="9"/>
  <c r="V712" i="9" s="1"/>
  <c r="Y711" i="9"/>
  <c r="AC442" i="9"/>
  <c r="R712" i="9"/>
  <c r="AB712" i="9" s="1"/>
  <c r="AD442" i="9"/>
  <c r="AD1117" i="9"/>
  <c r="R1118" i="9"/>
  <c r="AB1118" i="9" s="1"/>
  <c r="AC1117" i="9"/>
  <c r="S45" i="9"/>
  <c r="R984" i="9"/>
  <c r="AB984" i="9" s="1"/>
  <c r="AC983" i="9"/>
  <c r="AD983" i="9"/>
  <c r="T175" i="6"/>
  <c r="AE174" i="6"/>
  <c r="AD1519" i="6"/>
  <c r="S1520" i="6"/>
  <c r="AC1519" i="6"/>
  <c r="AD1788" i="6"/>
  <c r="AC710" i="6"/>
  <c r="AD710" i="6"/>
  <c r="S711" i="6"/>
  <c r="AB711" i="6"/>
  <c r="T1383" i="6"/>
  <c r="AA1383" i="6" s="1"/>
  <c r="T1250" i="6"/>
  <c r="AA1250" i="6" s="1"/>
  <c r="AE1249" i="6"/>
  <c r="AC306" i="6"/>
  <c r="AE306" i="6" s="1"/>
  <c r="AE1923" i="6"/>
  <c r="Z1655" i="6"/>
  <c r="W1655" i="6"/>
  <c r="V1656" i="6" s="1"/>
  <c r="AC1788" i="6"/>
  <c r="AE44" i="6"/>
  <c r="AA1655" i="6"/>
  <c r="S1656" i="6"/>
  <c r="AD576" i="6"/>
  <c r="AC576" i="6"/>
  <c r="AE983" i="6"/>
  <c r="Y1655" i="6"/>
  <c r="S577" i="6"/>
  <c r="AE1118" i="6"/>
  <c r="S442" i="6"/>
  <c r="T1119" i="6"/>
  <c r="AC844" i="6"/>
  <c r="AD844" i="6"/>
  <c r="R845" i="6"/>
  <c r="AB845" i="6" s="1"/>
  <c r="S1789" i="6"/>
  <c r="AB45" i="6"/>
  <c r="T45" i="6"/>
  <c r="T984" i="6"/>
  <c r="S307" i="6"/>
  <c r="T1924" i="6"/>
  <c r="AE441" i="6"/>
  <c r="AE1252" i="3"/>
  <c r="AB1253" i="3"/>
  <c r="T1253" i="3"/>
  <c r="AE1518" i="3"/>
  <c r="AB1519" i="3"/>
  <c r="T1519" i="3"/>
  <c r="Q1923" i="3"/>
  <c r="R1923" i="3" s="1"/>
  <c r="AB1923" i="3" s="1"/>
  <c r="Z1922" i="3"/>
  <c r="W1922" i="3"/>
  <c r="V1923" i="3" s="1"/>
  <c r="Y1922" i="3"/>
  <c r="T1383" i="3"/>
  <c r="AA1383" i="3" s="1"/>
  <c r="AE576" i="3"/>
  <c r="S1655" i="3"/>
  <c r="AC174" i="3"/>
  <c r="AD174" i="3"/>
  <c r="R175" i="3"/>
  <c r="AB175" i="3" s="1"/>
  <c r="R844" i="3"/>
  <c r="AB844" i="3" s="1"/>
  <c r="AD982" i="3"/>
  <c r="AD843" i="3"/>
  <c r="AC843" i="3"/>
  <c r="Q310" i="3"/>
  <c r="R310" i="3" s="1"/>
  <c r="AB310" i="3" s="1"/>
  <c r="Z309" i="3"/>
  <c r="AC982" i="3"/>
  <c r="Y309" i="3"/>
  <c r="AA309" i="3"/>
  <c r="Y1788" i="3"/>
  <c r="Q1789" i="3"/>
  <c r="R1789" i="3" s="1"/>
  <c r="AB1789" i="3" s="1"/>
  <c r="AC711" i="3"/>
  <c r="W309" i="3"/>
  <c r="V310" i="3" s="1"/>
  <c r="AD711" i="3"/>
  <c r="AB983" i="3"/>
  <c r="T983" i="3"/>
  <c r="R712" i="3"/>
  <c r="AB712" i="3" s="1"/>
  <c r="Z1788" i="3"/>
  <c r="AA1788" i="3"/>
  <c r="W442" i="3"/>
  <c r="V443" i="3" s="1"/>
  <c r="Z442" i="3"/>
  <c r="Y442" i="3"/>
  <c r="Q443" i="3"/>
  <c r="R443" i="3" s="1"/>
  <c r="AB443" i="3" s="1"/>
  <c r="AA442" i="3"/>
  <c r="Q578" i="3"/>
  <c r="AA577" i="3"/>
  <c r="W577" i="3"/>
  <c r="V578" i="3" s="1"/>
  <c r="Y577" i="3"/>
  <c r="Z577" i="3"/>
  <c r="AE1654" i="3"/>
  <c r="AC43" i="3"/>
  <c r="AD43" i="3"/>
  <c r="R44" i="3"/>
  <c r="AB44" i="3" s="1"/>
  <c r="AC1119" i="3"/>
  <c r="AD1119" i="3"/>
  <c r="R1120" i="3"/>
  <c r="AB1120" i="3" s="1"/>
  <c r="W309" i="13"/>
  <c r="V310" i="13" s="1"/>
  <c r="Q310" i="13"/>
  <c r="R310" i="13" s="1"/>
  <c r="AB310" i="13" s="1"/>
  <c r="AA309" i="13"/>
  <c r="Z309" i="13"/>
  <c r="AD309" i="13" s="1"/>
  <c r="AA441" i="13"/>
  <c r="Y441" i="13"/>
  <c r="W441" i="13"/>
  <c r="V442" i="13" s="1"/>
  <c r="Q442" i="13"/>
  <c r="Z441" i="13"/>
  <c r="AE42" i="13"/>
  <c r="S43" i="13"/>
  <c r="S175" i="13"/>
  <c r="AE174" i="13"/>
  <c r="AC1117" i="11" l="1"/>
  <c r="AD1117" i="11"/>
  <c r="R1118" i="11"/>
  <c r="AB1118" i="11" s="1"/>
  <c r="AE983" i="11"/>
  <c r="AC844" i="11"/>
  <c r="AE1254" i="11"/>
  <c r="T577" i="11"/>
  <c r="Q578" i="11" s="1"/>
  <c r="R578" i="11" s="1"/>
  <c r="AB578" i="11" s="1"/>
  <c r="W175" i="11"/>
  <c r="V176" i="11" s="1"/>
  <c r="AE1923" i="11"/>
  <c r="W1789" i="11"/>
  <c r="V1790" i="11" s="1"/>
  <c r="Z1789" i="11"/>
  <c r="Q1790" i="11"/>
  <c r="R1790" i="11" s="1"/>
  <c r="AB1790" i="11" s="1"/>
  <c r="AA175" i="11"/>
  <c r="Y175" i="11"/>
  <c r="AD307" i="11"/>
  <c r="AA1789" i="11"/>
  <c r="Q176" i="11"/>
  <c r="R176" i="11" s="1"/>
  <c r="AC1654" i="11"/>
  <c r="Y1789" i="11"/>
  <c r="T984" i="11"/>
  <c r="S443" i="11"/>
  <c r="T443" i="11" s="1"/>
  <c r="AC307" i="11"/>
  <c r="AB1655" i="11"/>
  <c r="S1655" i="11"/>
  <c r="T1255" i="11"/>
  <c r="AD442" i="11"/>
  <c r="AD1517" i="11"/>
  <c r="AC1517" i="11"/>
  <c r="R1518" i="11"/>
  <c r="AB1518" i="11" s="1"/>
  <c r="S308" i="11"/>
  <c r="AC442" i="11"/>
  <c r="Z1383" i="11"/>
  <c r="Y1383" i="11"/>
  <c r="W1383" i="11"/>
  <c r="V1384" i="11" s="1"/>
  <c r="Q1384" i="11"/>
  <c r="R1384" i="11" s="1"/>
  <c r="AB1384" i="11" s="1"/>
  <c r="AA1383" i="11"/>
  <c r="T1924" i="11"/>
  <c r="Z1924" i="11" s="1"/>
  <c r="R712" i="11"/>
  <c r="AB712" i="11" s="1"/>
  <c r="AC711" i="11"/>
  <c r="AD711" i="11"/>
  <c r="AB845" i="11"/>
  <c r="T845" i="11"/>
  <c r="AA43" i="11"/>
  <c r="Z43" i="11"/>
  <c r="Y43" i="11"/>
  <c r="Q44" i="11"/>
  <c r="W43" i="11"/>
  <c r="V44" i="11" s="1"/>
  <c r="AD173" i="9"/>
  <c r="AC173" i="9"/>
  <c r="AE1787" i="9"/>
  <c r="AA1386" i="9"/>
  <c r="W1386" i="9"/>
  <c r="V1387" i="9" s="1"/>
  <c r="Q1387" i="9"/>
  <c r="Z1386" i="9"/>
  <c r="Y1386" i="9"/>
  <c r="Y1788" i="9"/>
  <c r="AA1788" i="9"/>
  <c r="Z1788" i="9"/>
  <c r="W1788" i="9"/>
  <c r="V1789" i="9" s="1"/>
  <c r="Q1789" i="9"/>
  <c r="R1789" i="9" s="1"/>
  <c r="AB1789" i="9" s="1"/>
  <c r="AC309" i="9"/>
  <c r="AD309" i="9"/>
  <c r="T174" i="9"/>
  <c r="AC577" i="9"/>
  <c r="AE1251" i="9"/>
  <c r="AE44" i="9"/>
  <c r="W1519" i="9"/>
  <c r="V1520" i="9" s="1"/>
  <c r="R578" i="9"/>
  <c r="S578" i="9" s="1"/>
  <c r="AD577" i="9"/>
  <c r="Z1519" i="9"/>
  <c r="AA1519" i="9"/>
  <c r="Y1519" i="9"/>
  <c r="Q1654" i="9"/>
  <c r="R1654" i="9" s="1"/>
  <c r="AB1654" i="9" s="1"/>
  <c r="S712" i="9"/>
  <c r="AE1921" i="9"/>
  <c r="AA1653" i="9"/>
  <c r="Z1653" i="9"/>
  <c r="W1653" i="9"/>
  <c r="V1654" i="9" s="1"/>
  <c r="T1922" i="9"/>
  <c r="S844" i="9"/>
  <c r="AC843" i="9"/>
  <c r="AD843" i="9"/>
  <c r="AD711" i="9"/>
  <c r="T443" i="9"/>
  <c r="AE442" i="9"/>
  <c r="S1118" i="9"/>
  <c r="S310" i="9"/>
  <c r="T1252" i="9"/>
  <c r="AC711" i="9"/>
  <c r="R1520" i="9"/>
  <c r="S1520" i="9" s="1"/>
  <c r="AE1117" i="9"/>
  <c r="T45" i="9"/>
  <c r="Y45" i="9" s="1"/>
  <c r="AE983" i="9"/>
  <c r="S984" i="9"/>
  <c r="Y175" i="6"/>
  <c r="AA175" i="6"/>
  <c r="W175" i="6"/>
  <c r="V176" i="6" s="1"/>
  <c r="Q176" i="6"/>
  <c r="R176" i="6" s="1"/>
  <c r="AB176" i="6" s="1"/>
  <c r="Z175" i="6"/>
  <c r="AE1519" i="6"/>
  <c r="T1520" i="6"/>
  <c r="Z1383" i="6"/>
  <c r="T711" i="6"/>
  <c r="Z711" i="6" s="1"/>
  <c r="W1383" i="6"/>
  <c r="V1384" i="6" s="1"/>
  <c r="AE710" i="6"/>
  <c r="Y1383" i="6"/>
  <c r="Q1384" i="6"/>
  <c r="R1384" i="6" s="1"/>
  <c r="S1384" i="6" s="1"/>
  <c r="Y1250" i="6"/>
  <c r="Z1250" i="6"/>
  <c r="W1250" i="6"/>
  <c r="V1251" i="6" s="1"/>
  <c r="Q1251" i="6"/>
  <c r="R1251" i="6" s="1"/>
  <c r="AB1251" i="6" s="1"/>
  <c r="AD1655" i="6"/>
  <c r="AE1788" i="6"/>
  <c r="S845" i="6"/>
  <c r="AC1655" i="6"/>
  <c r="T1656" i="6"/>
  <c r="Q1657" i="6" s="1"/>
  <c r="T577" i="6"/>
  <c r="Y577" i="6" s="1"/>
  <c r="AE576" i="6"/>
  <c r="Q1120" i="6"/>
  <c r="R1120" i="6" s="1"/>
  <c r="AB1120" i="6" s="1"/>
  <c r="Z1119" i="6"/>
  <c r="Y1119" i="6"/>
  <c r="W1119" i="6"/>
  <c r="V1120" i="6" s="1"/>
  <c r="AA1119" i="6"/>
  <c r="T442" i="6"/>
  <c r="AE844" i="6"/>
  <c r="T307" i="6"/>
  <c r="Z307" i="6" s="1"/>
  <c r="Q46" i="6"/>
  <c r="R46" i="6" s="1"/>
  <c r="AB46" i="6" s="1"/>
  <c r="W45" i="6"/>
  <c r="V46" i="6" s="1"/>
  <c r="AA45" i="6"/>
  <c r="Z45" i="6"/>
  <c r="Y45" i="6"/>
  <c r="Y984" i="6"/>
  <c r="W984" i="6"/>
  <c r="V985" i="6" s="1"/>
  <c r="Q985" i="6"/>
  <c r="R985" i="6" s="1"/>
  <c r="AB985" i="6" s="1"/>
  <c r="AA984" i="6"/>
  <c r="Z984" i="6"/>
  <c r="T1789" i="6"/>
  <c r="Y1924" i="6"/>
  <c r="AA1924" i="6"/>
  <c r="W1924" i="6"/>
  <c r="V1925" i="6" s="1"/>
  <c r="Z1924" i="6"/>
  <c r="Q1925" i="6"/>
  <c r="Q1254" i="3"/>
  <c r="W1253" i="3"/>
  <c r="V1254" i="3" s="1"/>
  <c r="Z1253" i="3"/>
  <c r="Y1253" i="3"/>
  <c r="AA1253" i="3"/>
  <c r="AA1519" i="3"/>
  <c r="Q1520" i="3"/>
  <c r="Z1519" i="3"/>
  <c r="Y1519" i="3"/>
  <c r="W1519" i="3"/>
  <c r="V1520" i="3" s="1"/>
  <c r="S1923" i="3"/>
  <c r="AD1922" i="3"/>
  <c r="Q1384" i="3"/>
  <c r="R1384" i="3" s="1"/>
  <c r="AB1384" i="3" s="1"/>
  <c r="AC1922" i="3"/>
  <c r="Y1383" i="3"/>
  <c r="W1383" i="3"/>
  <c r="V1384" i="3" s="1"/>
  <c r="Z1383" i="3"/>
  <c r="T1655" i="3"/>
  <c r="AA1655" i="3" s="1"/>
  <c r="S175" i="3"/>
  <c r="AE174" i="3"/>
  <c r="AD309" i="3"/>
  <c r="AC309" i="3"/>
  <c r="AE982" i="3"/>
  <c r="S844" i="3"/>
  <c r="AE843" i="3"/>
  <c r="AE711" i="3"/>
  <c r="AD1788" i="3"/>
  <c r="Y983" i="3"/>
  <c r="Z983" i="3"/>
  <c r="Q984" i="3"/>
  <c r="R984" i="3" s="1"/>
  <c r="AB984" i="3" s="1"/>
  <c r="W983" i="3"/>
  <c r="V984" i="3" s="1"/>
  <c r="AA983" i="3"/>
  <c r="AC1788" i="3"/>
  <c r="S712" i="3"/>
  <c r="S1789" i="3"/>
  <c r="AD577" i="3"/>
  <c r="R578" i="3"/>
  <c r="AB578" i="3" s="1"/>
  <c r="S443" i="3"/>
  <c r="AD442" i="3"/>
  <c r="AC442" i="3"/>
  <c r="AC577" i="3"/>
  <c r="AE43" i="3"/>
  <c r="S310" i="3"/>
  <c r="AE1119" i="3"/>
  <c r="S44" i="3"/>
  <c r="S1120" i="3"/>
  <c r="S310" i="13"/>
  <c r="AC309" i="13"/>
  <c r="R442" i="13"/>
  <c r="S442" i="13" s="1"/>
  <c r="AD441" i="13"/>
  <c r="AC441" i="13"/>
  <c r="T43" i="13"/>
  <c r="AA43" i="13" s="1"/>
  <c r="T175" i="13"/>
  <c r="T310" i="13" l="1"/>
  <c r="S1118" i="11"/>
  <c r="AE844" i="11"/>
  <c r="Z577" i="11"/>
  <c r="AE1117" i="11"/>
  <c r="Y577" i="11"/>
  <c r="AA577" i="11"/>
  <c r="W577" i="11"/>
  <c r="V578" i="11" s="1"/>
  <c r="AE1654" i="11"/>
  <c r="AE307" i="11"/>
  <c r="AC175" i="11"/>
  <c r="AB176" i="11"/>
  <c r="S176" i="11"/>
  <c r="Q985" i="11"/>
  <c r="R985" i="11" s="1"/>
  <c r="AB985" i="11" s="1"/>
  <c r="S1790" i="11"/>
  <c r="AD175" i="11"/>
  <c r="T1655" i="11"/>
  <c r="Y1655" i="11" s="1"/>
  <c r="W984" i="11"/>
  <c r="V985" i="11" s="1"/>
  <c r="Z984" i="11"/>
  <c r="AC1789" i="11"/>
  <c r="AD1789" i="11"/>
  <c r="Y984" i="11"/>
  <c r="AA984" i="11"/>
  <c r="Q1925" i="11"/>
  <c r="R1925" i="11" s="1"/>
  <c r="AB1925" i="11" s="1"/>
  <c r="S1518" i="11"/>
  <c r="W1255" i="11"/>
  <c r="V1256" i="11" s="1"/>
  <c r="Z1255" i="11"/>
  <c r="Q1256" i="11"/>
  <c r="R1256" i="11" s="1"/>
  <c r="AB1256" i="11" s="1"/>
  <c r="Y1255" i="11"/>
  <c r="AA1255" i="11"/>
  <c r="AE1517" i="11"/>
  <c r="W1924" i="11"/>
  <c r="V1925" i="11" s="1"/>
  <c r="S1384" i="11"/>
  <c r="Y1924" i="11"/>
  <c r="AA1924" i="11"/>
  <c r="AD1383" i="11"/>
  <c r="AC1383" i="11"/>
  <c r="AE442" i="11"/>
  <c r="T308" i="11"/>
  <c r="S712" i="11"/>
  <c r="AE711" i="11"/>
  <c r="S578" i="11"/>
  <c r="Y845" i="11"/>
  <c r="W845" i="11"/>
  <c r="V846" i="11" s="1"/>
  <c r="AA845" i="11"/>
  <c r="Z845" i="11"/>
  <c r="Q846" i="11"/>
  <c r="R846" i="11" s="1"/>
  <c r="AB846" i="11" s="1"/>
  <c r="AC43" i="11"/>
  <c r="AD43" i="11"/>
  <c r="Y443" i="11"/>
  <c r="Z443" i="11"/>
  <c r="W443" i="11"/>
  <c r="V444" i="11" s="1"/>
  <c r="Q444" i="11"/>
  <c r="AA443" i="11"/>
  <c r="R44" i="11"/>
  <c r="AB44" i="11" s="1"/>
  <c r="AE173" i="9"/>
  <c r="AE309" i="9"/>
  <c r="AC1386" i="9"/>
  <c r="AD1386" i="9"/>
  <c r="R1387" i="9"/>
  <c r="AB1387" i="9" s="1"/>
  <c r="S1789" i="9"/>
  <c r="AD1788" i="9"/>
  <c r="AC1788" i="9"/>
  <c r="S1654" i="9"/>
  <c r="AC1519" i="9"/>
  <c r="Z174" i="9"/>
  <c r="Y174" i="9"/>
  <c r="Q175" i="9"/>
  <c r="W174" i="9"/>
  <c r="V175" i="9" s="1"/>
  <c r="AA174" i="9"/>
  <c r="AE577" i="9"/>
  <c r="AD1519" i="9"/>
  <c r="AB578" i="9"/>
  <c r="T578" i="9"/>
  <c r="T712" i="9"/>
  <c r="Z712" i="9" s="1"/>
  <c r="AC1653" i="9"/>
  <c r="AE843" i="9"/>
  <c r="AD1653" i="9"/>
  <c r="Y443" i="9"/>
  <c r="Q444" i="9"/>
  <c r="R444" i="9" s="1"/>
  <c r="AB444" i="9" s="1"/>
  <c r="Z443" i="9"/>
  <c r="Y1922" i="9"/>
  <c r="Q1923" i="9"/>
  <c r="R1923" i="9" s="1"/>
  <c r="AB1923" i="9" s="1"/>
  <c r="W1922" i="9"/>
  <c r="V1923" i="9" s="1"/>
  <c r="AA1922" i="9"/>
  <c r="Z1922" i="9"/>
  <c r="T844" i="9"/>
  <c r="W844" i="9" s="1"/>
  <c r="V845" i="9" s="1"/>
  <c r="AA443" i="9"/>
  <c r="W443" i="9"/>
  <c r="V444" i="9" s="1"/>
  <c r="T1118" i="9"/>
  <c r="Y1118" i="9" s="1"/>
  <c r="AE711" i="9"/>
  <c r="Q1253" i="9"/>
  <c r="W1252" i="9"/>
  <c r="V1253" i="9" s="1"/>
  <c r="Y1252" i="9"/>
  <c r="Z1252" i="9"/>
  <c r="AA1252" i="9"/>
  <c r="T310" i="9"/>
  <c r="AB1520" i="9"/>
  <c r="T1520" i="9"/>
  <c r="AA45" i="9"/>
  <c r="Q46" i="9"/>
  <c r="R46" i="9" s="1"/>
  <c r="AB46" i="9" s="1"/>
  <c r="W45" i="9"/>
  <c r="V46" i="9" s="1"/>
  <c r="Z45" i="9"/>
  <c r="AD45" i="9" s="1"/>
  <c r="T984" i="9"/>
  <c r="AD175" i="6"/>
  <c r="S176" i="6"/>
  <c r="AC175" i="6"/>
  <c r="Q1521" i="6"/>
  <c r="R1521" i="6" s="1"/>
  <c r="AB1521" i="6" s="1"/>
  <c r="AC1383" i="6"/>
  <c r="W1520" i="6"/>
  <c r="V1521" i="6" s="1"/>
  <c r="AA1520" i="6"/>
  <c r="Y1520" i="6"/>
  <c r="Z1520" i="6"/>
  <c r="Y711" i="6"/>
  <c r="AD711" i="6" s="1"/>
  <c r="AA711" i="6"/>
  <c r="AD1383" i="6"/>
  <c r="W711" i="6"/>
  <c r="V712" i="6" s="1"/>
  <c r="Q712" i="6"/>
  <c r="AC1250" i="6"/>
  <c r="AD1250" i="6"/>
  <c r="W1656" i="6"/>
  <c r="V1657" i="6" s="1"/>
  <c r="S1251" i="6"/>
  <c r="AE1655" i="6"/>
  <c r="Z1656" i="6"/>
  <c r="T845" i="6"/>
  <c r="Q578" i="6"/>
  <c r="R578" i="6" s="1"/>
  <c r="AB578" i="6" s="1"/>
  <c r="AA577" i="6"/>
  <c r="Z577" i="6"/>
  <c r="AD577" i="6" s="1"/>
  <c r="W577" i="6"/>
  <c r="V578" i="6" s="1"/>
  <c r="Y1656" i="6"/>
  <c r="AA1656" i="6"/>
  <c r="AD1119" i="6"/>
  <c r="AC1119" i="6"/>
  <c r="Y307" i="6"/>
  <c r="AD307" i="6" s="1"/>
  <c r="Q443" i="6"/>
  <c r="R443" i="6" s="1"/>
  <c r="AB443" i="6" s="1"/>
  <c r="AA442" i="6"/>
  <c r="Z442" i="6"/>
  <c r="Y442" i="6"/>
  <c r="W442" i="6"/>
  <c r="V443" i="6" s="1"/>
  <c r="AB1384" i="6"/>
  <c r="T1384" i="6"/>
  <c r="W307" i="6"/>
  <c r="V308" i="6" s="1"/>
  <c r="Q308" i="6"/>
  <c r="R308" i="6" s="1"/>
  <c r="AB308" i="6" s="1"/>
  <c r="S46" i="6"/>
  <c r="AA307" i="6"/>
  <c r="AC45" i="6"/>
  <c r="AD45" i="6"/>
  <c r="W1789" i="6"/>
  <c r="V1790" i="6" s="1"/>
  <c r="AA1789" i="6"/>
  <c r="Y1789" i="6"/>
  <c r="Z1789" i="6"/>
  <c r="Q1790" i="6"/>
  <c r="R1790" i="6" s="1"/>
  <c r="AB1790" i="6" s="1"/>
  <c r="AD984" i="6"/>
  <c r="AC984" i="6"/>
  <c r="S985" i="6"/>
  <c r="R1925" i="6"/>
  <c r="AB1925" i="6" s="1"/>
  <c r="AC1924" i="6"/>
  <c r="AD1924" i="6"/>
  <c r="R1657" i="6"/>
  <c r="AB1657" i="6" s="1"/>
  <c r="S1120" i="6"/>
  <c r="AD1253" i="3"/>
  <c r="AC1253" i="3"/>
  <c r="R1254" i="3"/>
  <c r="AB1254" i="3" s="1"/>
  <c r="R1520" i="3"/>
  <c r="AB1520" i="3" s="1"/>
  <c r="AC1519" i="3"/>
  <c r="AD1519" i="3"/>
  <c r="T1923" i="3"/>
  <c r="Q1924" i="3" s="1"/>
  <c r="R1924" i="3" s="1"/>
  <c r="AB1924" i="3" s="1"/>
  <c r="AE1922" i="3"/>
  <c r="AD1383" i="3"/>
  <c r="AC1383" i="3"/>
  <c r="W1655" i="3"/>
  <c r="V1656" i="3" s="1"/>
  <c r="Y1655" i="3"/>
  <c r="Q1656" i="3"/>
  <c r="R1656" i="3" s="1"/>
  <c r="AB1656" i="3" s="1"/>
  <c r="Z1655" i="3"/>
  <c r="S1384" i="3"/>
  <c r="T175" i="3"/>
  <c r="W175" i="3" s="1"/>
  <c r="V176" i="3" s="1"/>
  <c r="AE309" i="3"/>
  <c r="T844" i="3"/>
  <c r="S578" i="3"/>
  <c r="AE1788" i="3"/>
  <c r="T443" i="3"/>
  <c r="Y443" i="3" s="1"/>
  <c r="S984" i="3"/>
  <c r="AD983" i="3"/>
  <c r="AC983" i="3"/>
  <c r="AE442" i="3"/>
  <c r="T712" i="3"/>
  <c r="T1789" i="3"/>
  <c r="AE577" i="3"/>
  <c r="T310" i="3"/>
  <c r="W310" i="3" s="1"/>
  <c r="V311" i="3" s="1"/>
  <c r="T1120" i="3"/>
  <c r="T44" i="3"/>
  <c r="AE309" i="13"/>
  <c r="AE441" i="13"/>
  <c r="AB442" i="13"/>
  <c r="T442" i="13"/>
  <c r="AA310" i="13"/>
  <c r="W43" i="13"/>
  <c r="V44" i="13" s="1"/>
  <c r="Y43" i="13"/>
  <c r="Q44" i="13"/>
  <c r="R44" i="13" s="1"/>
  <c r="AB44" i="13" s="1"/>
  <c r="Z43" i="13"/>
  <c r="Q176" i="13"/>
  <c r="Y175" i="13"/>
  <c r="W175" i="13"/>
  <c r="V176" i="13" s="1"/>
  <c r="Z175" i="13"/>
  <c r="AA175" i="13"/>
  <c r="W310" i="13" l="1"/>
  <c r="V311" i="13" s="1"/>
  <c r="Y310" i="13"/>
  <c r="Q311" i="13"/>
  <c r="R311" i="13" s="1"/>
  <c r="Z310" i="13"/>
  <c r="T1118" i="11"/>
  <c r="Z1118" i="11" s="1"/>
  <c r="AD577" i="11"/>
  <c r="AC577" i="11"/>
  <c r="T1790" i="11"/>
  <c r="Y1790" i="11" s="1"/>
  <c r="AD984" i="11"/>
  <c r="AC984" i="11"/>
  <c r="S985" i="11"/>
  <c r="AE175" i="11"/>
  <c r="W1655" i="11"/>
  <c r="V1656" i="11" s="1"/>
  <c r="AE1789" i="11"/>
  <c r="T176" i="11"/>
  <c r="W176" i="11" s="1"/>
  <c r="V177" i="11" s="1"/>
  <c r="Z1655" i="11"/>
  <c r="AD1655" i="11" s="1"/>
  <c r="Q1656" i="11"/>
  <c r="R1656" i="11" s="1"/>
  <c r="AB1656" i="11" s="1"/>
  <c r="AA1655" i="11"/>
  <c r="S1256" i="11"/>
  <c r="T1518" i="11"/>
  <c r="AD1255" i="11"/>
  <c r="AC1255" i="11"/>
  <c r="AC1924" i="11"/>
  <c r="AD1924" i="11"/>
  <c r="T1384" i="11"/>
  <c r="AE1383" i="11"/>
  <c r="T712" i="11"/>
  <c r="S44" i="11"/>
  <c r="T578" i="11"/>
  <c r="W578" i="11" s="1"/>
  <c r="V579" i="11" s="1"/>
  <c r="Z308" i="11"/>
  <c r="AA308" i="11"/>
  <c r="Y308" i="11"/>
  <c r="W308" i="11"/>
  <c r="V309" i="11" s="1"/>
  <c r="Q309" i="11"/>
  <c r="S846" i="11"/>
  <c r="S1925" i="11"/>
  <c r="AC845" i="11"/>
  <c r="AD845" i="11"/>
  <c r="AE43" i="11"/>
  <c r="R444" i="11"/>
  <c r="AB444" i="11" s="1"/>
  <c r="AC443" i="11"/>
  <c r="AD443" i="11"/>
  <c r="S1387" i="9"/>
  <c r="T1789" i="9"/>
  <c r="W1789" i="9" s="1"/>
  <c r="V1790" i="9" s="1"/>
  <c r="AE1386" i="9"/>
  <c r="AE1788" i="9"/>
  <c r="T1654" i="9"/>
  <c r="Y1654" i="9" s="1"/>
  <c r="AE1519" i="9"/>
  <c r="AE1653" i="9"/>
  <c r="R175" i="9"/>
  <c r="AB175" i="9" s="1"/>
  <c r="AD174" i="9"/>
  <c r="AC174" i="9"/>
  <c r="AA712" i="9"/>
  <c r="Y712" i="9"/>
  <c r="AD712" i="9" s="1"/>
  <c r="Y578" i="9"/>
  <c r="AA578" i="9"/>
  <c r="Z578" i="9"/>
  <c r="Q579" i="9"/>
  <c r="W578" i="9"/>
  <c r="V579" i="9" s="1"/>
  <c r="Q845" i="9"/>
  <c r="R845" i="9" s="1"/>
  <c r="AB845" i="9" s="1"/>
  <c r="W712" i="9"/>
  <c r="V713" i="9" s="1"/>
  <c r="Q713" i="9"/>
  <c r="R713" i="9" s="1"/>
  <c r="AB713" i="9" s="1"/>
  <c r="AD443" i="9"/>
  <c r="AC443" i="9"/>
  <c r="S444" i="9"/>
  <c r="Y844" i="9"/>
  <c r="Z844" i="9"/>
  <c r="S1923" i="9"/>
  <c r="AA844" i="9"/>
  <c r="AD1922" i="9"/>
  <c r="AC1922" i="9"/>
  <c r="W1118" i="9"/>
  <c r="V1119" i="9" s="1"/>
  <c r="AC45" i="9"/>
  <c r="AA1118" i="9"/>
  <c r="Z1118" i="9"/>
  <c r="AD1118" i="9" s="1"/>
  <c r="Q1119" i="9"/>
  <c r="R1119" i="9" s="1"/>
  <c r="AB1119" i="9" s="1"/>
  <c r="Q311" i="9"/>
  <c r="Y310" i="9"/>
  <c r="AA310" i="9"/>
  <c r="Z310" i="9"/>
  <c r="W310" i="9"/>
  <c r="V311" i="9" s="1"/>
  <c r="AC1252" i="9"/>
  <c r="AD1252" i="9"/>
  <c r="R1253" i="9"/>
  <c r="AB1253" i="9" s="1"/>
  <c r="AA1520" i="9"/>
  <c r="Z1520" i="9"/>
  <c r="Q1521" i="9"/>
  <c r="R1521" i="9" s="1"/>
  <c r="AB1521" i="9" s="1"/>
  <c r="Y1520" i="9"/>
  <c r="W1520" i="9"/>
  <c r="V1521" i="9" s="1"/>
  <c r="S46" i="9"/>
  <c r="Y984" i="9"/>
  <c r="W984" i="9"/>
  <c r="V985" i="9" s="1"/>
  <c r="AA984" i="9"/>
  <c r="Q985" i="9"/>
  <c r="Z984" i="9"/>
  <c r="AE175" i="6"/>
  <c r="T176" i="6"/>
  <c r="AA176" i="6" s="1"/>
  <c r="S1521" i="6"/>
  <c r="AC1520" i="6"/>
  <c r="AD1520" i="6"/>
  <c r="AC711" i="6"/>
  <c r="AE711" i="6" s="1"/>
  <c r="AE1383" i="6"/>
  <c r="R712" i="6"/>
  <c r="S712" i="6" s="1"/>
  <c r="AE1250" i="6"/>
  <c r="T1251" i="6"/>
  <c r="Y1251" i="6" s="1"/>
  <c r="AD1656" i="6"/>
  <c r="AA845" i="6"/>
  <c r="Q846" i="6"/>
  <c r="R846" i="6" s="1"/>
  <c r="AB846" i="6" s="1"/>
  <c r="Z845" i="6"/>
  <c r="W845" i="6"/>
  <c r="V846" i="6" s="1"/>
  <c r="Y845" i="6"/>
  <c r="AC577" i="6"/>
  <c r="AE1119" i="6"/>
  <c r="AC1656" i="6"/>
  <c r="AC307" i="6"/>
  <c r="T46" i="6"/>
  <c r="Q47" i="6" s="1"/>
  <c r="AE984" i="6"/>
  <c r="AC442" i="6"/>
  <c r="S1790" i="6"/>
  <c r="S578" i="6"/>
  <c r="S308" i="6"/>
  <c r="AD442" i="6"/>
  <c r="Z1384" i="6"/>
  <c r="AA1384" i="6"/>
  <c r="W1384" i="6"/>
  <c r="V1385" i="6" s="1"/>
  <c r="Y1384" i="6"/>
  <c r="Q1385" i="6"/>
  <c r="R1385" i="6" s="1"/>
  <c r="AB1385" i="6" s="1"/>
  <c r="S1925" i="6"/>
  <c r="AE45" i="6"/>
  <c r="T985" i="6"/>
  <c r="AC1789" i="6"/>
  <c r="AD1789" i="6"/>
  <c r="AE1924" i="6"/>
  <c r="T1120" i="6"/>
  <c r="S1657" i="6"/>
  <c r="S443" i="6"/>
  <c r="S1254" i="3"/>
  <c r="AE1253" i="3"/>
  <c r="S1520" i="3"/>
  <c r="AE1519" i="3"/>
  <c r="AA1923" i="3"/>
  <c r="Y1923" i="3"/>
  <c r="W1923" i="3"/>
  <c r="V1924" i="3" s="1"/>
  <c r="S1924" i="3"/>
  <c r="Z1923" i="3"/>
  <c r="AE1383" i="3"/>
  <c r="AC1655" i="3"/>
  <c r="AD1655" i="3"/>
  <c r="AA175" i="3"/>
  <c r="Y175" i="3"/>
  <c r="Q176" i="3"/>
  <c r="R176" i="3" s="1"/>
  <c r="AB176" i="3" s="1"/>
  <c r="Z175" i="3"/>
  <c r="T1384" i="3"/>
  <c r="T578" i="3"/>
  <c r="T984" i="3"/>
  <c r="AA984" i="3" s="1"/>
  <c r="Y844" i="3"/>
  <c r="Q845" i="3"/>
  <c r="W844" i="3"/>
  <c r="V845" i="3" s="1"/>
  <c r="Z844" i="3"/>
  <c r="AA844" i="3"/>
  <c r="AA443" i="3"/>
  <c r="W443" i="3"/>
  <c r="V444" i="3" s="1"/>
  <c r="S1656" i="3"/>
  <c r="Q444" i="3"/>
  <c r="R444" i="3" s="1"/>
  <c r="AB444" i="3" s="1"/>
  <c r="Z443" i="3"/>
  <c r="AD443" i="3" s="1"/>
  <c r="Q1790" i="3"/>
  <c r="R1790" i="3" s="1"/>
  <c r="AB1790" i="3" s="1"/>
  <c r="AA1789" i="3"/>
  <c r="AA310" i="3"/>
  <c r="Q311" i="3"/>
  <c r="R311" i="3" s="1"/>
  <c r="AB311" i="3" s="1"/>
  <c r="AE983" i="3"/>
  <c r="Y712" i="3"/>
  <c r="Z712" i="3"/>
  <c r="Q713" i="3"/>
  <c r="W712" i="3"/>
  <c r="V713" i="3" s="1"/>
  <c r="AA712" i="3"/>
  <c r="Y310" i="3"/>
  <c r="Y1789" i="3"/>
  <c r="Z1789" i="3"/>
  <c r="Z310" i="3"/>
  <c r="W1789" i="3"/>
  <c r="V1790" i="3" s="1"/>
  <c r="Q1121" i="3"/>
  <c r="W1120" i="3"/>
  <c r="V1121" i="3" s="1"/>
  <c r="Y1120" i="3"/>
  <c r="Z1120" i="3"/>
  <c r="AA1120" i="3"/>
  <c r="W44" i="3"/>
  <c r="V45" i="3" s="1"/>
  <c r="Y44" i="3"/>
  <c r="Q45" i="3"/>
  <c r="Z44" i="3"/>
  <c r="AA44" i="3"/>
  <c r="W442" i="13"/>
  <c r="V443" i="13" s="1"/>
  <c r="AA442" i="13"/>
  <c r="Y442" i="13"/>
  <c r="Q443" i="13"/>
  <c r="Z442" i="13"/>
  <c r="AC43" i="13"/>
  <c r="AD43" i="13"/>
  <c r="S44" i="13"/>
  <c r="AD175" i="13"/>
  <c r="AC175" i="13"/>
  <c r="R176" i="13"/>
  <c r="S176" i="13" s="1"/>
  <c r="AD310" i="13" l="1"/>
  <c r="AC310" i="13"/>
  <c r="Y1118" i="11"/>
  <c r="AD1118" i="11" s="1"/>
  <c r="W1118" i="11"/>
  <c r="V1119" i="11" s="1"/>
  <c r="Q1119" i="11"/>
  <c r="R1119" i="11" s="1"/>
  <c r="S1119" i="11" s="1"/>
  <c r="AA1118" i="11"/>
  <c r="AE577" i="11"/>
  <c r="AA1790" i="11"/>
  <c r="AC1655" i="11"/>
  <c r="W1790" i="11"/>
  <c r="V1791" i="11" s="1"/>
  <c r="Z1790" i="11"/>
  <c r="AE984" i="11"/>
  <c r="T985" i="11"/>
  <c r="Q986" i="11" s="1"/>
  <c r="R986" i="11" s="1"/>
  <c r="AB986" i="11" s="1"/>
  <c r="Q1791" i="11"/>
  <c r="R1791" i="11" s="1"/>
  <c r="AB1791" i="11" s="1"/>
  <c r="Q177" i="11"/>
  <c r="R177" i="11" s="1"/>
  <c r="AA176" i="11"/>
  <c r="Q1385" i="11"/>
  <c r="R1385" i="11" s="1"/>
  <c r="AB1385" i="11" s="1"/>
  <c r="Z176" i="11"/>
  <c r="Y176" i="11"/>
  <c r="W1384" i="11"/>
  <c r="V1385" i="11" s="1"/>
  <c r="Z1384" i="11"/>
  <c r="Y1384" i="11"/>
  <c r="T1256" i="11"/>
  <c r="Q1257" i="11" s="1"/>
  <c r="R1257" i="11" s="1"/>
  <c r="AB1257" i="11" s="1"/>
  <c r="AE1255" i="11"/>
  <c r="AA1384" i="11"/>
  <c r="AE1924" i="11"/>
  <c r="AA1518" i="11"/>
  <c r="Y1518" i="11"/>
  <c r="W1518" i="11"/>
  <c r="V1519" i="11" s="1"/>
  <c r="Z1518" i="11"/>
  <c r="Q1519" i="11"/>
  <c r="T44" i="11"/>
  <c r="W44" i="11" s="1"/>
  <c r="V45" i="11" s="1"/>
  <c r="AA578" i="11"/>
  <c r="Z578" i="11"/>
  <c r="Q579" i="11"/>
  <c r="R579" i="11" s="1"/>
  <c r="AC308" i="11"/>
  <c r="AD308" i="11"/>
  <c r="Y578" i="11"/>
  <c r="Q713" i="11"/>
  <c r="R713" i="11" s="1"/>
  <c r="S713" i="11" s="1"/>
  <c r="Z712" i="11"/>
  <c r="W712" i="11"/>
  <c r="V713" i="11" s="1"/>
  <c r="AA712" i="11"/>
  <c r="Y712" i="11"/>
  <c r="R309" i="11"/>
  <c r="AB309" i="11" s="1"/>
  <c r="T846" i="11"/>
  <c r="AA846" i="11" s="1"/>
  <c r="T1925" i="11"/>
  <c r="AE845" i="11"/>
  <c r="S444" i="11"/>
  <c r="S1656" i="11"/>
  <c r="AE443" i="11"/>
  <c r="T1387" i="9"/>
  <c r="Z1387" i="9" s="1"/>
  <c r="Z1789" i="9"/>
  <c r="AA1789" i="9"/>
  <c r="Y1789" i="9"/>
  <c r="Q1790" i="9"/>
  <c r="R1790" i="9" s="1"/>
  <c r="AB1790" i="9" s="1"/>
  <c r="Z1654" i="9"/>
  <c r="AD1654" i="9" s="1"/>
  <c r="AA1654" i="9"/>
  <c r="W1654" i="9"/>
  <c r="V1655" i="9" s="1"/>
  <c r="AE443" i="9"/>
  <c r="Q1655" i="9"/>
  <c r="R1655" i="9" s="1"/>
  <c r="AB1655" i="9" s="1"/>
  <c r="AC712" i="9"/>
  <c r="AE712" i="9" s="1"/>
  <c r="AD578" i="9"/>
  <c r="AE174" i="9"/>
  <c r="S175" i="9"/>
  <c r="AD844" i="9"/>
  <c r="R579" i="9"/>
  <c r="AB579" i="9" s="1"/>
  <c r="AC844" i="9"/>
  <c r="AC578" i="9"/>
  <c r="AE1922" i="9"/>
  <c r="T444" i="9"/>
  <c r="W444" i="9" s="1"/>
  <c r="V445" i="9" s="1"/>
  <c r="T1923" i="9"/>
  <c r="Y1923" i="9" s="1"/>
  <c r="S1253" i="9"/>
  <c r="AE45" i="9"/>
  <c r="AC1118" i="9"/>
  <c r="S1119" i="9"/>
  <c r="S1521" i="9"/>
  <c r="AD310" i="9"/>
  <c r="AC310" i="9"/>
  <c r="AE1252" i="9"/>
  <c r="R311" i="9"/>
  <c r="S311" i="9" s="1"/>
  <c r="AC1520" i="9"/>
  <c r="AD1520" i="9"/>
  <c r="S713" i="9"/>
  <c r="T46" i="9"/>
  <c r="AA46" i="9" s="1"/>
  <c r="R985" i="9"/>
  <c r="AB985" i="9" s="1"/>
  <c r="S845" i="9"/>
  <c r="AC984" i="9"/>
  <c r="AD984" i="9"/>
  <c r="Q177" i="6"/>
  <c r="R177" i="6" s="1"/>
  <c r="AB177" i="6" s="1"/>
  <c r="Z176" i="6"/>
  <c r="W176" i="6"/>
  <c r="V177" i="6" s="1"/>
  <c r="Y176" i="6"/>
  <c r="T1521" i="6"/>
  <c r="Y1521" i="6" s="1"/>
  <c r="AE1520" i="6"/>
  <c r="AB712" i="6"/>
  <c r="T712" i="6"/>
  <c r="AA1251" i="6"/>
  <c r="Q1252" i="6"/>
  <c r="R1252" i="6" s="1"/>
  <c r="AB1252" i="6" s="1"/>
  <c r="Z1251" i="6"/>
  <c r="AD1251" i="6" s="1"/>
  <c r="W1251" i="6"/>
  <c r="V1252" i="6" s="1"/>
  <c r="AE577" i="6"/>
  <c r="AE1656" i="6"/>
  <c r="S846" i="6"/>
  <c r="AD845" i="6"/>
  <c r="AC845" i="6"/>
  <c r="AE307" i="6"/>
  <c r="T1790" i="6"/>
  <c r="Y1790" i="6" s="1"/>
  <c r="AA46" i="6"/>
  <c r="Z46" i="6"/>
  <c r="S1385" i="6"/>
  <c r="AE442" i="6"/>
  <c r="T308" i="6"/>
  <c r="Y308" i="6" s="1"/>
  <c r="Y46" i="6"/>
  <c r="W46" i="6"/>
  <c r="V47" i="6" s="1"/>
  <c r="T578" i="6"/>
  <c r="AC1384" i="6"/>
  <c r="AD1384" i="6"/>
  <c r="T1925" i="6"/>
  <c r="AE1789" i="6"/>
  <c r="W985" i="6"/>
  <c r="V986" i="6" s="1"/>
  <c r="AA985" i="6"/>
  <c r="Y985" i="6"/>
  <c r="Z985" i="6"/>
  <c r="Q986" i="6"/>
  <c r="R986" i="6" s="1"/>
  <c r="AB986" i="6" s="1"/>
  <c r="T1657" i="6"/>
  <c r="T443" i="6"/>
  <c r="R47" i="6"/>
  <c r="AB47" i="6" s="1"/>
  <c r="Z1120" i="6"/>
  <c r="W1120" i="6"/>
  <c r="V1121" i="6" s="1"/>
  <c r="AA1120" i="6"/>
  <c r="Q1121" i="6"/>
  <c r="Y1120" i="6"/>
  <c r="T1254" i="3"/>
  <c r="T1520" i="3"/>
  <c r="Y1520" i="3" s="1"/>
  <c r="AD1923" i="3"/>
  <c r="AC1923" i="3"/>
  <c r="T1924" i="3"/>
  <c r="Y1924" i="3" s="1"/>
  <c r="AE1655" i="3"/>
  <c r="AD175" i="3"/>
  <c r="AC175" i="3"/>
  <c r="Y1384" i="3"/>
  <c r="W1384" i="3"/>
  <c r="V1385" i="3" s="1"/>
  <c r="Z1384" i="3"/>
  <c r="Q1385" i="3"/>
  <c r="AA1384" i="3"/>
  <c r="S176" i="3"/>
  <c r="Q579" i="3"/>
  <c r="R579" i="3" s="1"/>
  <c r="AB579" i="3" s="1"/>
  <c r="AA578" i="3"/>
  <c r="Z578" i="3"/>
  <c r="W984" i="3"/>
  <c r="V985" i="3" s="1"/>
  <c r="W578" i="3"/>
  <c r="V579" i="3" s="1"/>
  <c r="Y578" i="3"/>
  <c r="Q985" i="3"/>
  <c r="R985" i="3" s="1"/>
  <c r="AB985" i="3" s="1"/>
  <c r="Z984" i="3"/>
  <c r="Y984" i="3"/>
  <c r="R845" i="3"/>
  <c r="AB845" i="3" s="1"/>
  <c r="AC443" i="3"/>
  <c r="AC844" i="3"/>
  <c r="AD844" i="3"/>
  <c r="T1656" i="3"/>
  <c r="Y1656" i="3" s="1"/>
  <c r="AC310" i="3"/>
  <c r="AC1789" i="3"/>
  <c r="AC712" i="3"/>
  <c r="AD1789" i="3"/>
  <c r="S1790" i="3"/>
  <c r="AD310" i="3"/>
  <c r="R713" i="3"/>
  <c r="AB713" i="3" s="1"/>
  <c r="AD712" i="3"/>
  <c r="S444" i="3"/>
  <c r="R45" i="3"/>
  <c r="AB45" i="3" s="1"/>
  <c r="AC44" i="3"/>
  <c r="AD44" i="3"/>
  <c r="S311" i="3"/>
  <c r="R1121" i="3"/>
  <c r="AB1121" i="3" s="1"/>
  <c r="AC1120" i="3"/>
  <c r="AD1120" i="3"/>
  <c r="AE43" i="13"/>
  <c r="AC442" i="13"/>
  <c r="AD442" i="13"/>
  <c r="R443" i="13"/>
  <c r="AB443" i="13" s="1"/>
  <c r="T44" i="13"/>
  <c r="AA44" i="13" s="1"/>
  <c r="S311" i="13"/>
  <c r="AB311" i="13"/>
  <c r="AE175" i="13"/>
  <c r="AB176" i="13"/>
  <c r="T176" i="13"/>
  <c r="AE310" i="13" l="1"/>
  <c r="AC1118" i="11"/>
  <c r="AC1790" i="11"/>
  <c r="AD1790" i="11"/>
  <c r="Z985" i="11"/>
  <c r="AB1119" i="11"/>
  <c r="T1119" i="11"/>
  <c r="AE1655" i="11"/>
  <c r="S1791" i="11"/>
  <c r="AA985" i="11"/>
  <c r="Y985" i="11"/>
  <c r="S986" i="11"/>
  <c r="W985" i="11"/>
  <c r="V986" i="11" s="1"/>
  <c r="AD176" i="11"/>
  <c r="AD1384" i="11"/>
  <c r="AC176" i="11"/>
  <c r="AB177" i="11"/>
  <c r="S177" i="11"/>
  <c r="S309" i="11"/>
  <c r="AC1384" i="11"/>
  <c r="AD578" i="11"/>
  <c r="W1256" i="11"/>
  <c r="V1257" i="11" s="1"/>
  <c r="S1385" i="11"/>
  <c r="Y1256" i="11"/>
  <c r="Z44" i="11"/>
  <c r="Q45" i="11"/>
  <c r="R45" i="11" s="1"/>
  <c r="AB45" i="11" s="1"/>
  <c r="Z1256" i="11"/>
  <c r="AA1256" i="11"/>
  <c r="AA44" i="11"/>
  <c r="Y44" i="11"/>
  <c r="AC1518" i="11"/>
  <c r="AD1518" i="11"/>
  <c r="R1519" i="11"/>
  <c r="AB1519" i="11" s="1"/>
  <c r="AC578" i="11"/>
  <c r="AE308" i="11"/>
  <c r="AB579" i="11"/>
  <c r="S579" i="11"/>
  <c r="S1257" i="11"/>
  <c r="AB713" i="11"/>
  <c r="AD712" i="11"/>
  <c r="AC712" i="11"/>
  <c r="T713" i="11"/>
  <c r="Y713" i="11" s="1"/>
  <c r="Y846" i="11"/>
  <c r="Z846" i="11"/>
  <c r="Q847" i="11"/>
  <c r="R847" i="11" s="1"/>
  <c r="AB847" i="11" s="1"/>
  <c r="Y1925" i="11"/>
  <c r="AA1925" i="11"/>
  <c r="Z1925" i="11"/>
  <c r="Q1926" i="11"/>
  <c r="R1926" i="11" s="1"/>
  <c r="AB1926" i="11" s="1"/>
  <c r="W1925" i="11"/>
  <c r="V1926" i="11" s="1"/>
  <c r="T1656" i="11"/>
  <c r="W846" i="11"/>
  <c r="V847" i="11" s="1"/>
  <c r="T444" i="11"/>
  <c r="AA1387" i="9"/>
  <c r="Q1388" i="9"/>
  <c r="R1388" i="9" s="1"/>
  <c r="AB1388" i="9" s="1"/>
  <c r="W1387" i="9"/>
  <c r="V1388" i="9" s="1"/>
  <c r="Y1387" i="9"/>
  <c r="AD1387" i="9" s="1"/>
  <c r="AC1654" i="9"/>
  <c r="AC1789" i="9"/>
  <c r="AD1789" i="9"/>
  <c r="S1655" i="9"/>
  <c r="S1790" i="9"/>
  <c r="AE844" i="9"/>
  <c r="T175" i="9"/>
  <c r="Q1924" i="9"/>
  <c r="R1924" i="9" s="1"/>
  <c r="AB1924" i="9" s="1"/>
  <c r="W1923" i="9"/>
  <c r="V1924" i="9" s="1"/>
  <c r="Z444" i="9"/>
  <c r="Y444" i="9"/>
  <c r="AE578" i="9"/>
  <c r="AE1118" i="9"/>
  <c r="S579" i="9"/>
  <c r="Q445" i="9"/>
  <c r="R445" i="9" s="1"/>
  <c r="AB445" i="9" s="1"/>
  <c r="AA444" i="9"/>
  <c r="AA1923" i="9"/>
  <c r="Z1923" i="9"/>
  <c r="T1253" i="9"/>
  <c r="W1253" i="9" s="1"/>
  <c r="V1254" i="9" s="1"/>
  <c r="T1119" i="9"/>
  <c r="Q1120" i="9" s="1"/>
  <c r="R1120" i="9" s="1"/>
  <c r="AB1120" i="9" s="1"/>
  <c r="T1521" i="9"/>
  <c r="AA1521" i="9" s="1"/>
  <c r="W46" i="9"/>
  <c r="V47" i="9" s="1"/>
  <c r="AE310" i="9"/>
  <c r="Z46" i="9"/>
  <c r="T713" i="9"/>
  <c r="W713" i="9" s="1"/>
  <c r="V714" i="9" s="1"/>
  <c r="Y46" i="9"/>
  <c r="Q47" i="9"/>
  <c r="R47" i="9" s="1"/>
  <c r="AB47" i="9" s="1"/>
  <c r="AB311" i="9"/>
  <c r="T311" i="9"/>
  <c r="AE1520" i="9"/>
  <c r="S985" i="9"/>
  <c r="T845" i="9"/>
  <c r="AE984" i="9"/>
  <c r="S177" i="6"/>
  <c r="AD176" i="6"/>
  <c r="Q1522" i="6"/>
  <c r="R1522" i="6" s="1"/>
  <c r="AB1522" i="6" s="1"/>
  <c r="Z1521" i="6"/>
  <c r="AD1521" i="6" s="1"/>
  <c r="AA1521" i="6"/>
  <c r="AC176" i="6"/>
  <c r="W1521" i="6"/>
  <c r="V1522" i="6" s="1"/>
  <c r="Y712" i="6"/>
  <c r="W712" i="6"/>
  <c r="V713" i="6" s="1"/>
  <c r="Q713" i="6"/>
  <c r="R713" i="6" s="1"/>
  <c r="AB713" i="6" s="1"/>
  <c r="AA712" i="6"/>
  <c r="Z712" i="6"/>
  <c r="AC1251" i="6"/>
  <c r="S1252" i="6"/>
  <c r="T1252" i="6" s="1"/>
  <c r="W1252" i="6" s="1"/>
  <c r="V1253" i="6" s="1"/>
  <c r="T846" i="6"/>
  <c r="AA846" i="6" s="1"/>
  <c r="AE845" i="6"/>
  <c r="AA1790" i="6"/>
  <c r="Z1790" i="6"/>
  <c r="AD1790" i="6" s="1"/>
  <c r="AC46" i="6"/>
  <c r="S47" i="6"/>
  <c r="W1790" i="6"/>
  <c r="V1791" i="6" s="1"/>
  <c r="Q1791" i="6"/>
  <c r="R1791" i="6" s="1"/>
  <c r="AB1791" i="6" s="1"/>
  <c r="W308" i="6"/>
  <c r="V309" i="6" s="1"/>
  <c r="AA308" i="6"/>
  <c r="Z308" i="6"/>
  <c r="AD308" i="6" s="1"/>
  <c r="AD46" i="6"/>
  <c r="W578" i="6"/>
  <c r="V579" i="6" s="1"/>
  <c r="Y578" i="6"/>
  <c r="Q579" i="6"/>
  <c r="AA578" i="6"/>
  <c r="Z578" i="6"/>
  <c r="Q309" i="6"/>
  <c r="R309" i="6" s="1"/>
  <c r="AB309" i="6" s="1"/>
  <c r="T1385" i="6"/>
  <c r="S986" i="6"/>
  <c r="Y1925" i="6"/>
  <c r="W1925" i="6"/>
  <c r="V1926" i="6" s="1"/>
  <c r="Q1926" i="6"/>
  <c r="AA1925" i="6"/>
  <c r="Z1925" i="6"/>
  <c r="AE1384" i="6"/>
  <c r="AC985" i="6"/>
  <c r="AD985" i="6"/>
  <c r="R1121" i="6"/>
  <c r="AB1121" i="6" s="1"/>
  <c r="W443" i="6"/>
  <c r="V444" i="6" s="1"/>
  <c r="Y443" i="6"/>
  <c r="AA443" i="6"/>
  <c r="Z443" i="6"/>
  <c r="Q444" i="6"/>
  <c r="AA1657" i="6"/>
  <c r="W1657" i="6"/>
  <c r="V1658" i="6" s="1"/>
  <c r="Q1658" i="6"/>
  <c r="Y1657" i="6"/>
  <c r="Z1657" i="6"/>
  <c r="AC1120" i="6"/>
  <c r="AD1120" i="6"/>
  <c r="Q1255" i="3"/>
  <c r="R1255" i="3" s="1"/>
  <c r="S1255" i="3" s="1"/>
  <c r="W1254" i="3"/>
  <c r="V1255" i="3" s="1"/>
  <c r="Y1254" i="3"/>
  <c r="Z1254" i="3"/>
  <c r="AA1254" i="3"/>
  <c r="Z1520" i="3"/>
  <c r="Q1521" i="3"/>
  <c r="R1521" i="3" s="1"/>
  <c r="AB1521" i="3" s="1"/>
  <c r="AA1520" i="3"/>
  <c r="W1520" i="3"/>
  <c r="V1521" i="3" s="1"/>
  <c r="AA1924" i="3"/>
  <c r="AE1923" i="3"/>
  <c r="Q1925" i="3"/>
  <c r="R1925" i="3" s="1"/>
  <c r="AB1925" i="3" s="1"/>
  <c r="W1924" i="3"/>
  <c r="V1925" i="3" s="1"/>
  <c r="Z1924" i="3"/>
  <c r="AD1924" i="3" s="1"/>
  <c r="AE175" i="3"/>
  <c r="R1385" i="3"/>
  <c r="AB1385" i="3" s="1"/>
  <c r="AC1384" i="3"/>
  <c r="AD1384" i="3"/>
  <c r="T176" i="3"/>
  <c r="AE443" i="3"/>
  <c r="S845" i="3"/>
  <c r="AC578" i="3"/>
  <c r="AC984" i="3"/>
  <c r="AE844" i="3"/>
  <c r="AD578" i="3"/>
  <c r="S985" i="3"/>
  <c r="AD984" i="3"/>
  <c r="Z1656" i="3"/>
  <c r="AD1656" i="3" s="1"/>
  <c r="W1656" i="3"/>
  <c r="V1657" i="3" s="1"/>
  <c r="Q1657" i="3"/>
  <c r="R1657" i="3" s="1"/>
  <c r="S1657" i="3" s="1"/>
  <c r="AE310" i="3"/>
  <c r="S713" i="3"/>
  <c r="T1790" i="3"/>
  <c r="AE1789" i="3"/>
  <c r="AA1656" i="3"/>
  <c r="AE712" i="3"/>
  <c r="T444" i="3"/>
  <c r="Q445" i="3" s="1"/>
  <c r="S579" i="3"/>
  <c r="S1121" i="3"/>
  <c r="AE44" i="3"/>
  <c r="S45" i="3"/>
  <c r="AE1120" i="3"/>
  <c r="T311" i="3"/>
  <c r="Z44" i="13"/>
  <c r="S443" i="13"/>
  <c r="AE442" i="13"/>
  <c r="W44" i="13"/>
  <c r="V45" i="13" s="1"/>
  <c r="Y44" i="13"/>
  <c r="Q45" i="13"/>
  <c r="R45" i="13" s="1"/>
  <c r="AB45" i="13" s="1"/>
  <c r="T311" i="13"/>
  <c r="Y176" i="13"/>
  <c r="W176" i="13"/>
  <c r="V177" i="13" s="1"/>
  <c r="AA176" i="13"/>
  <c r="Z176" i="13"/>
  <c r="Q177" i="13"/>
  <c r="R177" i="13" s="1"/>
  <c r="AB177" i="13" s="1"/>
  <c r="AD985" i="11" l="1"/>
  <c r="AE1118" i="11"/>
  <c r="T579" i="11"/>
  <c r="Y579" i="11" s="1"/>
  <c r="AE1790" i="11"/>
  <c r="S1519" i="11"/>
  <c r="W1119" i="11"/>
  <c r="V1120" i="11" s="1"/>
  <c r="AA1119" i="11"/>
  <c r="Q1120" i="11"/>
  <c r="Y1119" i="11"/>
  <c r="Z1119" i="11"/>
  <c r="AC985" i="11"/>
  <c r="AE1384" i="11"/>
  <c r="T1791" i="11"/>
  <c r="AE176" i="11"/>
  <c r="T986" i="11"/>
  <c r="Q987" i="11" s="1"/>
  <c r="T177" i="11"/>
  <c r="W177" i="11" s="1"/>
  <c r="V178" i="11" s="1"/>
  <c r="T309" i="11"/>
  <c r="AA309" i="11" s="1"/>
  <c r="T1385" i="11"/>
  <c r="AA1385" i="11" s="1"/>
  <c r="AE578" i="11"/>
  <c r="AD1256" i="11"/>
  <c r="AD44" i="11"/>
  <c r="AC44" i="11"/>
  <c r="AC1256" i="11"/>
  <c r="AE1518" i="11"/>
  <c r="Q714" i="11"/>
  <c r="R714" i="11" s="1"/>
  <c r="AB714" i="11" s="1"/>
  <c r="W713" i="11"/>
  <c r="V714" i="11" s="1"/>
  <c r="AA713" i="11"/>
  <c r="AA444" i="11"/>
  <c r="T1257" i="11"/>
  <c r="Z713" i="11"/>
  <c r="AD713" i="11" s="1"/>
  <c r="AD846" i="11"/>
  <c r="AE712" i="11"/>
  <c r="W444" i="11"/>
  <c r="V445" i="11" s="1"/>
  <c r="AC846" i="11"/>
  <c r="S847" i="11"/>
  <c r="Z444" i="11"/>
  <c r="Y444" i="11"/>
  <c r="Q445" i="11"/>
  <c r="R445" i="11" s="1"/>
  <c r="AB445" i="11" s="1"/>
  <c r="W1656" i="11"/>
  <c r="V1657" i="11" s="1"/>
  <c r="Y1656" i="11"/>
  <c r="AA1656" i="11"/>
  <c r="Z1656" i="11"/>
  <c r="Q1657" i="11"/>
  <c r="AD1925" i="11"/>
  <c r="AC1925" i="11"/>
  <c r="S1926" i="11"/>
  <c r="S45" i="11"/>
  <c r="S1388" i="9"/>
  <c r="AC1387" i="9"/>
  <c r="AE1654" i="9"/>
  <c r="AE1789" i="9"/>
  <c r="T1655" i="9"/>
  <c r="W1655" i="9" s="1"/>
  <c r="V1656" i="9" s="1"/>
  <c r="T1790" i="9"/>
  <c r="Q1791" i="9" s="1"/>
  <c r="AC1923" i="9"/>
  <c r="S1924" i="9"/>
  <c r="W175" i="9"/>
  <c r="V176" i="9" s="1"/>
  <c r="Q176" i="9"/>
  <c r="Y175" i="9"/>
  <c r="Z175" i="9"/>
  <c r="AA175" i="9"/>
  <c r="AC444" i="9"/>
  <c r="AD444" i="9"/>
  <c r="T579" i="9"/>
  <c r="AD1923" i="9"/>
  <c r="Y1521" i="9"/>
  <c r="Z1253" i="9"/>
  <c r="Q1254" i="9"/>
  <c r="R1254" i="9" s="1"/>
  <c r="AB1254" i="9" s="1"/>
  <c r="AA1253" i="9"/>
  <c r="Y1253" i="9"/>
  <c r="W1119" i="9"/>
  <c r="V1120" i="9" s="1"/>
  <c r="AA1119" i="9"/>
  <c r="Z1119" i="9"/>
  <c r="Y1119" i="9"/>
  <c r="Z1521" i="9"/>
  <c r="Q1522" i="9"/>
  <c r="R1522" i="9" s="1"/>
  <c r="AB1522" i="9" s="1"/>
  <c r="S1120" i="9"/>
  <c r="W1521" i="9"/>
  <c r="V1522" i="9" s="1"/>
  <c r="AD46" i="9"/>
  <c r="AC46" i="9"/>
  <c r="Q312" i="9"/>
  <c r="Y311" i="9"/>
  <c r="W311" i="9"/>
  <c r="V312" i="9" s="1"/>
  <c r="AA311" i="9"/>
  <c r="Z311" i="9"/>
  <c r="AA713" i="9"/>
  <c r="Z713" i="9"/>
  <c r="Y713" i="9"/>
  <c r="Q714" i="9"/>
  <c r="R714" i="9" s="1"/>
  <c r="AB714" i="9" s="1"/>
  <c r="S445" i="9"/>
  <c r="S47" i="9"/>
  <c r="T985" i="9"/>
  <c r="Q986" i="9" s="1"/>
  <c r="Y845" i="9"/>
  <c r="AA845" i="9"/>
  <c r="Z845" i="9"/>
  <c r="W845" i="9"/>
  <c r="V846" i="9" s="1"/>
  <c r="Q846" i="9"/>
  <c r="T177" i="6"/>
  <c r="Q178" i="6" s="1"/>
  <c r="R178" i="6" s="1"/>
  <c r="AB178" i="6" s="1"/>
  <c r="S1522" i="6"/>
  <c r="AE176" i="6"/>
  <c r="AC1521" i="6"/>
  <c r="AE1521" i="6" s="1"/>
  <c r="S713" i="6"/>
  <c r="AC712" i="6"/>
  <c r="AD712" i="6"/>
  <c r="Y1252" i="6"/>
  <c r="AE1251" i="6"/>
  <c r="Z1252" i="6"/>
  <c r="Q1253" i="6"/>
  <c r="R1253" i="6" s="1"/>
  <c r="AB1253" i="6" s="1"/>
  <c r="AA1252" i="6"/>
  <c r="Z846" i="6"/>
  <c r="Q847" i="6"/>
  <c r="R847" i="6" s="1"/>
  <c r="AB847" i="6" s="1"/>
  <c r="W846" i="6"/>
  <c r="V847" i="6" s="1"/>
  <c r="Y846" i="6"/>
  <c r="AC1790" i="6"/>
  <c r="AE1790" i="6" s="1"/>
  <c r="T47" i="6"/>
  <c r="Y47" i="6" s="1"/>
  <c r="AC308" i="6"/>
  <c r="AE46" i="6"/>
  <c r="AD1925" i="6"/>
  <c r="AC578" i="6"/>
  <c r="AD578" i="6"/>
  <c r="R579" i="6"/>
  <c r="AB579" i="6" s="1"/>
  <c r="Q1386" i="6"/>
  <c r="Y1385" i="6"/>
  <c r="Z1385" i="6"/>
  <c r="W1385" i="6"/>
  <c r="V1386" i="6" s="1"/>
  <c r="AA1385" i="6"/>
  <c r="AC1925" i="6"/>
  <c r="R1926" i="6"/>
  <c r="S1926" i="6" s="1"/>
  <c r="T986" i="6"/>
  <c r="AE985" i="6"/>
  <c r="AE1120" i="6"/>
  <c r="S309" i="6"/>
  <c r="S1121" i="6"/>
  <c r="S1791" i="6"/>
  <c r="AC443" i="6"/>
  <c r="AD443" i="6"/>
  <c r="AC1657" i="6"/>
  <c r="AD1657" i="6"/>
  <c r="R1658" i="6"/>
  <c r="AB1658" i="6" s="1"/>
  <c r="R444" i="6"/>
  <c r="AB444" i="6" s="1"/>
  <c r="T1255" i="3"/>
  <c r="Y1255" i="3" s="1"/>
  <c r="AB1255" i="3"/>
  <c r="AD1254" i="3"/>
  <c r="AC1254" i="3"/>
  <c r="AC1520" i="3"/>
  <c r="AD1520" i="3"/>
  <c r="S1521" i="3"/>
  <c r="S1925" i="3"/>
  <c r="AC1924" i="3"/>
  <c r="AE1924" i="3" s="1"/>
  <c r="AE1384" i="3"/>
  <c r="S1385" i="3"/>
  <c r="T845" i="3"/>
  <c r="Q846" i="3" s="1"/>
  <c r="Z176" i="3"/>
  <c r="W176" i="3"/>
  <c r="V177" i="3" s="1"/>
  <c r="Y176" i="3"/>
  <c r="Q177" i="3"/>
  <c r="R177" i="3" s="1"/>
  <c r="S177" i="3" s="1"/>
  <c r="AA176" i="3"/>
  <c r="AE578" i="3"/>
  <c r="AE984" i="3"/>
  <c r="AC1656" i="3"/>
  <c r="T985" i="3"/>
  <c r="T713" i="3"/>
  <c r="AA1790" i="3"/>
  <c r="Y444" i="3"/>
  <c r="Z1790" i="3"/>
  <c r="Q1791" i="3"/>
  <c r="R1791" i="3" s="1"/>
  <c r="AB1791" i="3" s="1"/>
  <c r="Y1790" i="3"/>
  <c r="W1790" i="3"/>
  <c r="V1791" i="3" s="1"/>
  <c r="T579" i="3"/>
  <c r="W579" i="3" s="1"/>
  <c r="V580" i="3" s="1"/>
  <c r="Z444" i="3"/>
  <c r="AA444" i="3"/>
  <c r="AB1657" i="3"/>
  <c r="T1657" i="3"/>
  <c r="W444" i="3"/>
  <c r="V445" i="3" s="1"/>
  <c r="T1121" i="3"/>
  <c r="R445" i="3"/>
  <c r="AB445" i="3" s="1"/>
  <c r="AA311" i="3"/>
  <c r="Y311" i="3"/>
  <c r="W311" i="3"/>
  <c r="V312" i="3" s="1"/>
  <c r="Z311" i="3"/>
  <c r="Q312" i="3"/>
  <c r="T45" i="3"/>
  <c r="AC44" i="13"/>
  <c r="AD44" i="13"/>
  <c r="T443" i="13"/>
  <c r="Z311" i="13"/>
  <c r="AA311" i="13"/>
  <c r="Q312" i="13"/>
  <c r="W311" i="13"/>
  <c r="V312" i="13" s="1"/>
  <c r="Y311" i="13"/>
  <c r="S45" i="13"/>
  <c r="S177" i="13"/>
  <c r="AD176" i="13"/>
  <c r="AC176" i="13"/>
  <c r="AA579" i="11" l="1"/>
  <c r="T1519" i="11"/>
  <c r="AA1519" i="11" s="1"/>
  <c r="Q580" i="11"/>
  <c r="R580" i="11" s="1"/>
  <c r="S580" i="11" s="1"/>
  <c r="Z579" i="11"/>
  <c r="AD579" i="11" s="1"/>
  <c r="W579" i="11"/>
  <c r="V580" i="11" s="1"/>
  <c r="AE985" i="11"/>
  <c r="Z1791" i="11"/>
  <c r="Y1791" i="11"/>
  <c r="W1791" i="11"/>
  <c r="V1792" i="11" s="1"/>
  <c r="AD1119" i="11"/>
  <c r="AC1119" i="11"/>
  <c r="R1120" i="11"/>
  <c r="AB1120" i="11" s="1"/>
  <c r="AA1791" i="11"/>
  <c r="Q1792" i="11"/>
  <c r="R1792" i="11" s="1"/>
  <c r="AB1792" i="11" s="1"/>
  <c r="AA177" i="11"/>
  <c r="AA986" i="11"/>
  <c r="Z177" i="11"/>
  <c r="W986" i="11"/>
  <c r="V987" i="11" s="1"/>
  <c r="Y986" i="11"/>
  <c r="Q310" i="11"/>
  <c r="R310" i="11" s="1"/>
  <c r="AB310" i="11" s="1"/>
  <c r="Z986" i="11"/>
  <c r="Q1386" i="11"/>
  <c r="R1386" i="11" s="1"/>
  <c r="AB1386" i="11" s="1"/>
  <c r="Z1385" i="11"/>
  <c r="W309" i="11"/>
  <c r="V310" i="11" s="1"/>
  <c r="Y1385" i="11"/>
  <c r="Z309" i="11"/>
  <c r="Y177" i="11"/>
  <c r="W1385" i="11"/>
  <c r="V1386" i="11" s="1"/>
  <c r="Y309" i="11"/>
  <c r="Q178" i="11"/>
  <c r="R178" i="11" s="1"/>
  <c r="AB178" i="11" s="1"/>
  <c r="AE1256" i="11"/>
  <c r="AE44" i="11"/>
  <c r="AC713" i="11"/>
  <c r="AE713" i="11" s="1"/>
  <c r="T1926" i="11"/>
  <c r="Y1926" i="11" s="1"/>
  <c r="AC444" i="11"/>
  <c r="S714" i="11"/>
  <c r="T847" i="11"/>
  <c r="Z847" i="11" s="1"/>
  <c r="AE846" i="11"/>
  <c r="AA1257" i="11"/>
  <c r="Q1258" i="11"/>
  <c r="W1257" i="11"/>
  <c r="V1258" i="11" s="1"/>
  <c r="Y1257" i="11"/>
  <c r="Z1257" i="11"/>
  <c r="AD444" i="11"/>
  <c r="R987" i="11"/>
  <c r="AB987" i="11" s="1"/>
  <c r="AC1656" i="11"/>
  <c r="AD1656" i="11"/>
  <c r="AE1925" i="11"/>
  <c r="R1657" i="11"/>
  <c r="AB1657" i="11" s="1"/>
  <c r="S445" i="11"/>
  <c r="T45" i="11"/>
  <c r="T1388" i="9"/>
  <c r="Q1389" i="9" s="1"/>
  <c r="R1389" i="9" s="1"/>
  <c r="AB1389" i="9" s="1"/>
  <c r="AE1387" i="9"/>
  <c r="Z1655" i="9"/>
  <c r="Y1655" i="9"/>
  <c r="Q1656" i="9"/>
  <c r="R1656" i="9" s="1"/>
  <c r="AB1656" i="9" s="1"/>
  <c r="AA1655" i="9"/>
  <c r="AA1790" i="9"/>
  <c r="Z1790" i="9"/>
  <c r="Y1790" i="9"/>
  <c r="W1790" i="9"/>
  <c r="V1791" i="9" s="1"/>
  <c r="AE1923" i="9"/>
  <c r="T1924" i="9"/>
  <c r="AA1924" i="9" s="1"/>
  <c r="R1791" i="9"/>
  <c r="AB1791" i="9" s="1"/>
  <c r="AC175" i="9"/>
  <c r="AD175" i="9"/>
  <c r="R176" i="9"/>
  <c r="AB176" i="9" s="1"/>
  <c r="AE444" i="9"/>
  <c r="Z579" i="9"/>
  <c r="Y579" i="9"/>
  <c r="W579" i="9"/>
  <c r="V580" i="9" s="1"/>
  <c r="AA579" i="9"/>
  <c r="Q580" i="9"/>
  <c r="AD1521" i="9"/>
  <c r="AC1253" i="9"/>
  <c r="S1254" i="9"/>
  <c r="AC1521" i="9"/>
  <c r="AD1253" i="9"/>
  <c r="T1120" i="9"/>
  <c r="AA1120" i="9" s="1"/>
  <c r="AC1119" i="9"/>
  <c r="AD1119" i="9"/>
  <c r="AE46" i="9"/>
  <c r="S1522" i="9"/>
  <c r="S714" i="9"/>
  <c r="T445" i="9"/>
  <c r="AD713" i="9"/>
  <c r="AC713" i="9"/>
  <c r="AC311" i="9"/>
  <c r="AD311" i="9"/>
  <c r="AA985" i="9"/>
  <c r="R312" i="9"/>
  <c r="AB312" i="9" s="1"/>
  <c r="Z985" i="9"/>
  <c r="W985" i="9"/>
  <c r="V986" i="9" s="1"/>
  <c r="T47" i="9"/>
  <c r="AA47" i="9" s="1"/>
  <c r="Y985" i="9"/>
  <c r="R846" i="9"/>
  <c r="AB846" i="9" s="1"/>
  <c r="AC845" i="9"/>
  <c r="AD845" i="9"/>
  <c r="R986" i="9"/>
  <c r="AB986" i="9" s="1"/>
  <c r="AA177" i="6"/>
  <c r="Z177" i="6"/>
  <c r="S178" i="6"/>
  <c r="W177" i="6"/>
  <c r="V178" i="6" s="1"/>
  <c r="Y177" i="6"/>
  <c r="T1522" i="6"/>
  <c r="Y1522" i="6" s="1"/>
  <c r="T713" i="6"/>
  <c r="Y713" i="6" s="1"/>
  <c r="AE712" i="6"/>
  <c r="AD1252" i="6"/>
  <c r="AE308" i="6"/>
  <c r="AC1252" i="6"/>
  <c r="AD846" i="6"/>
  <c r="AC846" i="6"/>
  <c r="Q48" i="6"/>
  <c r="R48" i="6" s="1"/>
  <c r="AB48" i="6" s="1"/>
  <c r="AA47" i="6"/>
  <c r="W47" i="6"/>
  <c r="V48" i="6" s="1"/>
  <c r="Z47" i="6"/>
  <c r="T309" i="6"/>
  <c r="Y309" i="6" s="1"/>
  <c r="S579" i="6"/>
  <c r="S1253" i="6"/>
  <c r="AD1385" i="6"/>
  <c r="AE578" i="6"/>
  <c r="R1386" i="6"/>
  <c r="S847" i="6"/>
  <c r="AC1385" i="6"/>
  <c r="T1121" i="6"/>
  <c r="Z1121" i="6" s="1"/>
  <c r="AE1925" i="6"/>
  <c r="Y986" i="6"/>
  <c r="W986" i="6"/>
  <c r="V987" i="6" s="1"/>
  <c r="Z986" i="6"/>
  <c r="AA986" i="6"/>
  <c r="Q987" i="6"/>
  <c r="R987" i="6" s="1"/>
  <c r="AB987" i="6" s="1"/>
  <c r="AB1926" i="6"/>
  <c r="T1926" i="6"/>
  <c r="S444" i="6"/>
  <c r="T1791" i="6"/>
  <c r="S1658" i="6"/>
  <c r="AE443" i="6"/>
  <c r="AE1657" i="6"/>
  <c r="W1255" i="3"/>
  <c r="V1256" i="3" s="1"/>
  <c r="Q1256" i="3"/>
  <c r="R1256" i="3" s="1"/>
  <c r="S1256" i="3" s="1"/>
  <c r="AA1255" i="3"/>
  <c r="Z1255" i="3"/>
  <c r="AD1255" i="3" s="1"/>
  <c r="AE1254" i="3"/>
  <c r="AE1520" i="3"/>
  <c r="T1521" i="3"/>
  <c r="Z1521" i="3" s="1"/>
  <c r="T1925" i="3"/>
  <c r="Q1926" i="3" s="1"/>
  <c r="R1926" i="3" s="1"/>
  <c r="AB1926" i="3" s="1"/>
  <c r="W845" i="3"/>
  <c r="V846" i="3" s="1"/>
  <c r="AA845" i="3"/>
  <c r="Z845" i="3"/>
  <c r="Y845" i="3"/>
  <c r="T1385" i="3"/>
  <c r="T177" i="3"/>
  <c r="AB177" i="3"/>
  <c r="AD176" i="3"/>
  <c r="AC176" i="3"/>
  <c r="Q986" i="3"/>
  <c r="R986" i="3" s="1"/>
  <c r="AB986" i="3" s="1"/>
  <c r="AE1656" i="3"/>
  <c r="W985" i="3"/>
  <c r="V986" i="3" s="1"/>
  <c r="Z985" i="3"/>
  <c r="Y985" i="3"/>
  <c r="AA985" i="3"/>
  <c r="Z713" i="3"/>
  <c r="AD1790" i="3"/>
  <c r="AD444" i="3"/>
  <c r="AA713" i="3"/>
  <c r="AA579" i="3"/>
  <c r="Y713" i="3"/>
  <c r="Q714" i="3"/>
  <c r="R714" i="3" s="1"/>
  <c r="AB714" i="3" s="1"/>
  <c r="Q580" i="3"/>
  <c r="R580" i="3" s="1"/>
  <c r="AB580" i="3" s="1"/>
  <c r="W713" i="3"/>
  <c r="V714" i="3" s="1"/>
  <c r="R846" i="3"/>
  <c r="AB846" i="3" s="1"/>
  <c r="AC1790" i="3"/>
  <c r="Z579" i="3"/>
  <c r="Y579" i="3"/>
  <c r="S1791" i="3"/>
  <c r="AC444" i="3"/>
  <c r="Q1658" i="3"/>
  <c r="Z1657" i="3"/>
  <c r="Y1657" i="3"/>
  <c r="W1657" i="3"/>
  <c r="V1658" i="3" s="1"/>
  <c r="AA1657" i="3"/>
  <c r="Q1122" i="3"/>
  <c r="AA1121" i="3"/>
  <c r="Y1121" i="3"/>
  <c r="W1121" i="3"/>
  <c r="V1122" i="3" s="1"/>
  <c r="Z1121" i="3"/>
  <c r="R312" i="3"/>
  <c r="AB312" i="3" s="1"/>
  <c r="S445" i="3"/>
  <c r="AC311" i="3"/>
  <c r="AD311" i="3"/>
  <c r="AA45" i="3"/>
  <c r="Y45" i="3"/>
  <c r="Z45" i="3"/>
  <c r="W45" i="3"/>
  <c r="V46" i="3" s="1"/>
  <c r="Q46" i="3"/>
  <c r="AE44" i="13"/>
  <c r="AA443" i="13"/>
  <c r="Q444" i="13"/>
  <c r="Y443" i="13"/>
  <c r="Z443" i="13"/>
  <c r="W443" i="13"/>
  <c r="V444" i="13" s="1"/>
  <c r="AC311" i="13"/>
  <c r="AD311" i="13"/>
  <c r="R312" i="13"/>
  <c r="AB312" i="13" s="1"/>
  <c r="T45" i="13"/>
  <c r="T177" i="13"/>
  <c r="AE176" i="13"/>
  <c r="Q1520" i="11" l="1"/>
  <c r="R1520" i="11" s="1"/>
  <c r="AB1520" i="11" s="1"/>
  <c r="Z1519" i="11"/>
  <c r="Y1519" i="11"/>
  <c r="W1519" i="11"/>
  <c r="V1520" i="11" s="1"/>
  <c r="T580" i="11"/>
  <c r="AA580" i="11" s="1"/>
  <c r="AB580" i="11"/>
  <c r="AC579" i="11"/>
  <c r="AC1791" i="11"/>
  <c r="S1792" i="11"/>
  <c r="T1792" i="11" s="1"/>
  <c r="Y1792" i="11" s="1"/>
  <c r="AD1791" i="11"/>
  <c r="S1120" i="11"/>
  <c r="AE1119" i="11"/>
  <c r="AD177" i="11"/>
  <c r="S310" i="11"/>
  <c r="AD986" i="11"/>
  <c r="AC1385" i="11"/>
  <c r="AD309" i="11"/>
  <c r="AC986" i="11"/>
  <c r="AD1385" i="11"/>
  <c r="AC177" i="11"/>
  <c r="S178" i="11"/>
  <c r="AC309" i="11"/>
  <c r="W1926" i="11"/>
  <c r="V1927" i="11" s="1"/>
  <c r="Q1927" i="11"/>
  <c r="Z1926" i="11"/>
  <c r="AD1926" i="11" s="1"/>
  <c r="AA1926" i="11"/>
  <c r="AE444" i="11"/>
  <c r="T714" i="11"/>
  <c r="W847" i="11"/>
  <c r="V848" i="11" s="1"/>
  <c r="S1657" i="11"/>
  <c r="AA847" i="11"/>
  <c r="R1258" i="11"/>
  <c r="AB1258" i="11" s="1"/>
  <c r="Y847" i="11"/>
  <c r="S987" i="11"/>
  <c r="AC1257" i="11"/>
  <c r="AD1257" i="11"/>
  <c r="Q848" i="11"/>
  <c r="R848" i="11" s="1"/>
  <c r="AB848" i="11" s="1"/>
  <c r="AE1656" i="11"/>
  <c r="S1386" i="11"/>
  <c r="T445" i="11"/>
  <c r="Q46" i="11"/>
  <c r="Z45" i="11"/>
  <c r="Y45" i="11"/>
  <c r="W45" i="11"/>
  <c r="V46" i="11" s="1"/>
  <c r="AA45" i="11"/>
  <c r="W1388" i="9"/>
  <c r="V1389" i="9" s="1"/>
  <c r="Y1388" i="9"/>
  <c r="AA1388" i="9"/>
  <c r="Z1388" i="9"/>
  <c r="AD1655" i="9"/>
  <c r="AC1655" i="9"/>
  <c r="S1656" i="9"/>
  <c r="AC1790" i="9"/>
  <c r="S1389" i="9"/>
  <c r="Y1924" i="9"/>
  <c r="AD1790" i="9"/>
  <c r="S176" i="9"/>
  <c r="Z1924" i="9"/>
  <c r="W1924" i="9"/>
  <c r="V1925" i="9" s="1"/>
  <c r="Q1925" i="9"/>
  <c r="R1925" i="9" s="1"/>
  <c r="AB1925" i="9" s="1"/>
  <c r="S1791" i="9"/>
  <c r="AE175" i="9"/>
  <c r="T1254" i="9"/>
  <c r="Z1254" i="9" s="1"/>
  <c r="R580" i="9"/>
  <c r="AB580" i="9" s="1"/>
  <c r="AD579" i="9"/>
  <c r="AC579" i="9"/>
  <c r="AE1253" i="9"/>
  <c r="AE1521" i="9"/>
  <c r="S312" i="9"/>
  <c r="Y1120" i="9"/>
  <c r="AE1119" i="9"/>
  <c r="W1120" i="9"/>
  <c r="V1121" i="9" s="1"/>
  <c r="Z1120" i="9"/>
  <c r="Q1121" i="9"/>
  <c r="R1121" i="9" s="1"/>
  <c r="AB1121" i="9" s="1"/>
  <c r="AA445" i="9"/>
  <c r="W445" i="9"/>
  <c r="V446" i="9" s="1"/>
  <c r="Y445" i="9"/>
  <c r="Q446" i="9"/>
  <c r="R446" i="9" s="1"/>
  <c r="AB446" i="9" s="1"/>
  <c r="T714" i="9"/>
  <c r="Y714" i="9" s="1"/>
  <c r="Z445" i="9"/>
  <c r="Y47" i="9"/>
  <c r="T1522" i="9"/>
  <c r="W1522" i="9" s="1"/>
  <c r="V1523" i="9" s="1"/>
  <c r="Q48" i="9"/>
  <c r="R48" i="9" s="1"/>
  <c r="AB48" i="9" s="1"/>
  <c r="Z47" i="9"/>
  <c r="AE713" i="9"/>
  <c r="W47" i="9"/>
  <c r="V48" i="9" s="1"/>
  <c r="AE311" i="9"/>
  <c r="AD985" i="9"/>
  <c r="AC985" i="9"/>
  <c r="S986" i="9"/>
  <c r="AE845" i="9"/>
  <c r="S846" i="9"/>
  <c r="AD177" i="6"/>
  <c r="T178" i="6"/>
  <c r="Y178" i="6" s="1"/>
  <c r="AC177" i="6"/>
  <c r="Q1523" i="6"/>
  <c r="R1523" i="6" s="1"/>
  <c r="AB1523" i="6" s="1"/>
  <c r="Z1522" i="6"/>
  <c r="AD1522" i="6" s="1"/>
  <c r="W1522" i="6"/>
  <c r="V1523" i="6" s="1"/>
  <c r="AA1522" i="6"/>
  <c r="AE1252" i="6"/>
  <c r="AA713" i="6"/>
  <c r="W713" i="6"/>
  <c r="V714" i="6" s="1"/>
  <c r="Q714" i="6"/>
  <c r="R714" i="6" s="1"/>
  <c r="S714" i="6" s="1"/>
  <c r="Z713" i="6"/>
  <c r="AD713" i="6" s="1"/>
  <c r="AE846" i="6"/>
  <c r="Z309" i="6"/>
  <c r="AD309" i="6" s="1"/>
  <c r="AC47" i="6"/>
  <c r="W309" i="6"/>
  <c r="V310" i="6" s="1"/>
  <c r="AD47" i="6"/>
  <c r="AA309" i="6"/>
  <c r="Q310" i="6"/>
  <c r="R310" i="6" s="1"/>
  <c r="AB310" i="6" s="1"/>
  <c r="S48" i="6"/>
  <c r="T579" i="6"/>
  <c r="Z579" i="6" s="1"/>
  <c r="T1253" i="6"/>
  <c r="Y1121" i="6"/>
  <c r="AD1121" i="6" s="1"/>
  <c r="W1121" i="6"/>
  <c r="V1122" i="6" s="1"/>
  <c r="AA1121" i="6"/>
  <c r="AB1386" i="6"/>
  <c r="S1386" i="6"/>
  <c r="T847" i="6"/>
  <c r="Q1122" i="6"/>
  <c r="R1122" i="6" s="1"/>
  <c r="AB1122" i="6" s="1"/>
  <c r="AE1385" i="6"/>
  <c r="Q1927" i="6"/>
  <c r="W1926" i="6"/>
  <c r="V1927" i="6" s="1"/>
  <c r="Z1926" i="6"/>
  <c r="Y1926" i="6"/>
  <c r="AA1926" i="6"/>
  <c r="S987" i="6"/>
  <c r="AC986" i="6"/>
  <c r="AD986" i="6"/>
  <c r="T444" i="6"/>
  <c r="Q1792" i="6"/>
  <c r="Z1791" i="6"/>
  <c r="W1791" i="6"/>
  <c r="V1792" i="6" s="1"/>
  <c r="AA1791" i="6"/>
  <c r="Y1791" i="6"/>
  <c r="T1658" i="6"/>
  <c r="AC1255" i="3"/>
  <c r="AE1255" i="3" s="1"/>
  <c r="AB1256" i="3"/>
  <c r="T1256" i="3"/>
  <c r="Q1522" i="3"/>
  <c r="R1522" i="3" s="1"/>
  <c r="AB1522" i="3" s="1"/>
  <c r="Y1521" i="3"/>
  <c r="W1521" i="3"/>
  <c r="V1522" i="3" s="1"/>
  <c r="AA1521" i="3"/>
  <c r="W1925" i="3"/>
  <c r="V1926" i="3" s="1"/>
  <c r="Z1925" i="3"/>
  <c r="AA1925" i="3"/>
  <c r="Y1925" i="3"/>
  <c r="AD845" i="3"/>
  <c r="AC845" i="3"/>
  <c r="AA177" i="3"/>
  <c r="Q178" i="3"/>
  <c r="R178" i="3" s="1"/>
  <c r="S178" i="3" s="1"/>
  <c r="W177" i="3"/>
  <c r="V178" i="3" s="1"/>
  <c r="Y177" i="3"/>
  <c r="Z177" i="3"/>
  <c r="Z1385" i="3"/>
  <c r="AA1385" i="3"/>
  <c r="W1385" i="3"/>
  <c r="V1386" i="3" s="1"/>
  <c r="Y1385" i="3"/>
  <c r="Q1386" i="3"/>
  <c r="S986" i="3"/>
  <c r="S846" i="3"/>
  <c r="AE176" i="3"/>
  <c r="AC985" i="3"/>
  <c r="AC713" i="3"/>
  <c r="AD985" i="3"/>
  <c r="AE1790" i="3"/>
  <c r="AD713" i="3"/>
  <c r="AC579" i="3"/>
  <c r="AD579" i="3"/>
  <c r="AE444" i="3"/>
  <c r="S714" i="3"/>
  <c r="T1791" i="3"/>
  <c r="AA1791" i="3" s="1"/>
  <c r="AD1657" i="3"/>
  <c r="AC1657" i="3"/>
  <c r="R1658" i="3"/>
  <c r="S1658" i="3" s="1"/>
  <c r="R1122" i="3"/>
  <c r="S1122" i="3" s="1"/>
  <c r="S312" i="3"/>
  <c r="AD1121" i="3"/>
  <c r="AC1121" i="3"/>
  <c r="S580" i="3"/>
  <c r="R46" i="3"/>
  <c r="AB46" i="3" s="1"/>
  <c r="AC45" i="3"/>
  <c r="AD45" i="3"/>
  <c r="T445" i="3"/>
  <c r="AE311" i="3"/>
  <c r="S1926" i="3"/>
  <c r="S312" i="13"/>
  <c r="AC443" i="13"/>
  <c r="AD443" i="13"/>
  <c r="R444" i="13"/>
  <c r="AB444" i="13" s="1"/>
  <c r="AE311" i="13"/>
  <c r="W45" i="13"/>
  <c r="V46" i="13" s="1"/>
  <c r="Q46" i="13"/>
  <c r="Y45" i="13"/>
  <c r="Z45" i="13"/>
  <c r="AA45" i="13"/>
  <c r="Y177" i="13"/>
  <c r="Q178" i="13"/>
  <c r="AA177" i="13"/>
  <c r="W177" i="13"/>
  <c r="V178" i="13" s="1"/>
  <c r="Z177" i="13"/>
  <c r="AD1519" i="11" l="1"/>
  <c r="S1520" i="11"/>
  <c r="Z580" i="11"/>
  <c r="W580" i="11"/>
  <c r="V581" i="11" s="1"/>
  <c r="AC1519" i="11"/>
  <c r="Q581" i="11"/>
  <c r="R581" i="11" s="1"/>
  <c r="Y580" i="11"/>
  <c r="AE579" i="11"/>
  <c r="Q1793" i="11"/>
  <c r="R1793" i="11" s="1"/>
  <c r="AB1793" i="11" s="1"/>
  <c r="Z1792" i="11"/>
  <c r="AD1792" i="11" s="1"/>
  <c r="AE1791" i="11"/>
  <c r="W1792" i="11"/>
  <c r="V1793" i="11" s="1"/>
  <c r="AA1792" i="11"/>
  <c r="T1120" i="11"/>
  <c r="Q1121" i="11" s="1"/>
  <c r="R1121" i="11" s="1"/>
  <c r="AB1121" i="11" s="1"/>
  <c r="T310" i="11"/>
  <c r="AA310" i="11" s="1"/>
  <c r="AE1385" i="11"/>
  <c r="AE986" i="11"/>
  <c r="AE177" i="11"/>
  <c r="T178" i="11"/>
  <c r="AE309" i="11"/>
  <c r="AC1926" i="11"/>
  <c r="R1927" i="11"/>
  <c r="AB1927" i="11" s="1"/>
  <c r="Q715" i="11"/>
  <c r="Y714" i="11"/>
  <c r="Z714" i="11"/>
  <c r="W714" i="11"/>
  <c r="V715" i="11" s="1"/>
  <c r="AA714" i="11"/>
  <c r="AC847" i="11"/>
  <c r="T1657" i="11"/>
  <c r="S1258" i="11"/>
  <c r="AD847" i="11"/>
  <c r="AE1257" i="11"/>
  <c r="T987" i="11"/>
  <c r="T1386" i="11"/>
  <c r="AC45" i="11"/>
  <c r="AD45" i="11"/>
  <c r="R46" i="11"/>
  <c r="AB46" i="11" s="1"/>
  <c r="S848" i="11"/>
  <c r="AA445" i="11"/>
  <c r="Y445" i="11"/>
  <c r="Z445" i="11"/>
  <c r="W445" i="11"/>
  <c r="V446" i="11" s="1"/>
  <c r="Q446" i="11"/>
  <c r="AC1388" i="9"/>
  <c r="AD1388" i="9"/>
  <c r="AE1655" i="9"/>
  <c r="T1656" i="9"/>
  <c r="Z1656" i="9" s="1"/>
  <c r="AD1924" i="9"/>
  <c r="AE1790" i="9"/>
  <c r="AC1924" i="9"/>
  <c r="T176" i="9"/>
  <c r="T1389" i="9"/>
  <c r="S1925" i="9"/>
  <c r="T1791" i="9"/>
  <c r="AE579" i="9"/>
  <c r="Y1254" i="9"/>
  <c r="AD1254" i="9" s="1"/>
  <c r="Q1255" i="9"/>
  <c r="R1255" i="9" s="1"/>
  <c r="AB1255" i="9" s="1"/>
  <c r="AA1254" i="9"/>
  <c r="W1254" i="9"/>
  <c r="V1255" i="9" s="1"/>
  <c r="S580" i="9"/>
  <c r="T312" i="9"/>
  <c r="Y312" i="9" s="1"/>
  <c r="AD1120" i="9"/>
  <c r="AC1120" i="9"/>
  <c r="S446" i="9"/>
  <c r="S1121" i="9"/>
  <c r="AC47" i="9"/>
  <c r="AC445" i="9"/>
  <c r="Q715" i="9"/>
  <c r="R715" i="9" s="1"/>
  <c r="AB715" i="9" s="1"/>
  <c r="AD445" i="9"/>
  <c r="Z714" i="9"/>
  <c r="Z1522" i="9"/>
  <c r="AD47" i="9"/>
  <c r="Y1522" i="9"/>
  <c r="AA1522" i="9"/>
  <c r="AA714" i="9"/>
  <c r="Q1523" i="9"/>
  <c r="R1523" i="9" s="1"/>
  <c r="AB1523" i="9" s="1"/>
  <c r="W714" i="9"/>
  <c r="V715" i="9" s="1"/>
  <c r="AE985" i="9"/>
  <c r="T986" i="9"/>
  <c r="Q987" i="9" s="1"/>
  <c r="T846" i="9"/>
  <c r="Y846" i="9" s="1"/>
  <c r="S48" i="9"/>
  <c r="AE177" i="6"/>
  <c r="Q179" i="6"/>
  <c r="R179" i="6" s="1"/>
  <c r="AB179" i="6" s="1"/>
  <c r="W178" i="6"/>
  <c r="V179" i="6" s="1"/>
  <c r="Z178" i="6"/>
  <c r="AD178" i="6" s="1"/>
  <c r="AA178" i="6"/>
  <c r="AC1522" i="6"/>
  <c r="AE1522" i="6" s="1"/>
  <c r="AC713" i="6"/>
  <c r="AB714" i="6"/>
  <c r="T714" i="6"/>
  <c r="AC309" i="6"/>
  <c r="AE47" i="6"/>
  <c r="W579" i="6"/>
  <c r="V580" i="6" s="1"/>
  <c r="AA579" i="6"/>
  <c r="Q580" i="6"/>
  <c r="R580" i="6" s="1"/>
  <c r="AB580" i="6" s="1"/>
  <c r="AC1121" i="6"/>
  <c r="AE1121" i="6" s="1"/>
  <c r="Y579" i="6"/>
  <c r="AD579" i="6" s="1"/>
  <c r="T48" i="6"/>
  <c r="Q49" i="6" s="1"/>
  <c r="W1253" i="6"/>
  <c r="V1254" i="6" s="1"/>
  <c r="Y1253" i="6"/>
  <c r="AA1253" i="6"/>
  <c r="Z1253" i="6"/>
  <c r="Q1254" i="6"/>
  <c r="R1254" i="6" s="1"/>
  <c r="AB1254" i="6" s="1"/>
  <c r="T1386" i="6"/>
  <c r="Z1386" i="6" s="1"/>
  <c r="W444" i="6"/>
  <c r="V445" i="6" s="1"/>
  <c r="Q848" i="6"/>
  <c r="AA847" i="6"/>
  <c r="W847" i="6"/>
  <c r="V848" i="6" s="1"/>
  <c r="Z847" i="6"/>
  <c r="Y847" i="6"/>
  <c r="T987" i="6"/>
  <c r="W987" i="6" s="1"/>
  <c r="V988" i="6" s="1"/>
  <c r="Z444" i="6"/>
  <c r="Y444" i="6"/>
  <c r="AE986" i="6"/>
  <c r="R1927" i="6"/>
  <c r="S1927" i="6" s="1"/>
  <c r="AC1926" i="6"/>
  <c r="AD1926" i="6"/>
  <c r="Q445" i="6"/>
  <c r="R445" i="6" s="1"/>
  <c r="AB445" i="6" s="1"/>
  <c r="AA444" i="6"/>
  <c r="R1792" i="6"/>
  <c r="AB1792" i="6" s="1"/>
  <c r="AC1791" i="6"/>
  <c r="AD1791" i="6"/>
  <c r="S1122" i="6"/>
  <c r="W1658" i="6"/>
  <c r="V1659" i="6" s="1"/>
  <c r="Y1658" i="6"/>
  <c r="Z1658" i="6"/>
  <c r="AA1658" i="6"/>
  <c r="Q1659" i="6"/>
  <c r="S1523" i="6"/>
  <c r="S310" i="6"/>
  <c r="Q1257" i="3"/>
  <c r="AA1256" i="3"/>
  <c r="W1256" i="3"/>
  <c r="V1257" i="3" s="1"/>
  <c r="Y1256" i="3"/>
  <c r="Z1256" i="3"/>
  <c r="AC1521" i="3"/>
  <c r="AD1521" i="3"/>
  <c r="S1522" i="3"/>
  <c r="AD1925" i="3"/>
  <c r="AC1925" i="3"/>
  <c r="AE845" i="3"/>
  <c r="AC177" i="3"/>
  <c r="AD177" i="3"/>
  <c r="AC1385" i="3"/>
  <c r="AD1385" i="3"/>
  <c r="T986" i="3"/>
  <c r="Y986" i="3" s="1"/>
  <c r="R1386" i="3"/>
  <c r="AB1386" i="3" s="1"/>
  <c r="T846" i="3"/>
  <c r="Q847" i="3" s="1"/>
  <c r="R847" i="3" s="1"/>
  <c r="AB847" i="3" s="1"/>
  <c r="AE713" i="3"/>
  <c r="AE985" i="3"/>
  <c r="T714" i="3"/>
  <c r="Q715" i="3" s="1"/>
  <c r="R715" i="3" s="1"/>
  <c r="AB715" i="3" s="1"/>
  <c r="AE579" i="3"/>
  <c r="AB178" i="3"/>
  <c r="T178" i="3"/>
  <c r="Z1791" i="3"/>
  <c r="W1791" i="3"/>
  <c r="V1792" i="3" s="1"/>
  <c r="Q1792" i="3"/>
  <c r="R1792" i="3" s="1"/>
  <c r="AB1792" i="3" s="1"/>
  <c r="Y1791" i="3"/>
  <c r="AB1658" i="3"/>
  <c r="T1658" i="3"/>
  <c r="AE1657" i="3"/>
  <c r="AE1121" i="3"/>
  <c r="T580" i="3"/>
  <c r="AB1122" i="3"/>
  <c r="T1122" i="3"/>
  <c r="T312" i="3"/>
  <c r="T1926" i="3"/>
  <c r="AE45" i="3"/>
  <c r="AA445" i="3"/>
  <c r="Y445" i="3"/>
  <c r="Z445" i="3"/>
  <c r="Q446" i="3"/>
  <c r="W445" i="3"/>
  <c r="V446" i="3" s="1"/>
  <c r="S46" i="3"/>
  <c r="S444" i="13"/>
  <c r="T312" i="13"/>
  <c r="AE443" i="13"/>
  <c r="AC45" i="13"/>
  <c r="AD45" i="13"/>
  <c r="R46" i="13"/>
  <c r="AB46" i="13" s="1"/>
  <c r="R178" i="13"/>
  <c r="AB178" i="13" s="1"/>
  <c r="AD177" i="13"/>
  <c r="AC177" i="13"/>
  <c r="AD580" i="11" l="1"/>
  <c r="T1520" i="11"/>
  <c r="AA1520" i="11" s="1"/>
  <c r="AE1519" i="11"/>
  <c r="AC580" i="11"/>
  <c r="S1793" i="11"/>
  <c r="Q311" i="11"/>
  <c r="R311" i="11" s="1"/>
  <c r="AB311" i="11" s="1"/>
  <c r="AC1792" i="11"/>
  <c r="AE1792" i="11" s="1"/>
  <c r="AA1120" i="11"/>
  <c r="W1120" i="11"/>
  <c r="V1121" i="11" s="1"/>
  <c r="Y1120" i="11"/>
  <c r="Z1120" i="11"/>
  <c r="Y310" i="11"/>
  <c r="S1121" i="11"/>
  <c r="W310" i="11"/>
  <c r="V311" i="11" s="1"/>
  <c r="Z310" i="11"/>
  <c r="Y178" i="11"/>
  <c r="Q179" i="11"/>
  <c r="R179" i="11" s="1"/>
  <c r="AB179" i="11" s="1"/>
  <c r="Z178" i="11"/>
  <c r="AA178" i="11"/>
  <c r="W178" i="11"/>
  <c r="V179" i="11" s="1"/>
  <c r="S46" i="11"/>
  <c r="T1258" i="11"/>
  <c r="AA1258" i="11" s="1"/>
  <c r="AE1926" i="11"/>
  <c r="AE847" i="11"/>
  <c r="S1927" i="11"/>
  <c r="AD714" i="11"/>
  <c r="AC714" i="11"/>
  <c r="R715" i="11"/>
  <c r="S715" i="11" s="1"/>
  <c r="Q1658" i="11"/>
  <c r="R1658" i="11" s="1"/>
  <c r="AB1658" i="11" s="1"/>
  <c r="W1657" i="11"/>
  <c r="V1658" i="11" s="1"/>
  <c r="Y1657" i="11"/>
  <c r="Z1657" i="11"/>
  <c r="AA1657" i="11"/>
  <c r="W987" i="11"/>
  <c r="V988" i="11" s="1"/>
  <c r="Y987" i="11"/>
  <c r="AA987" i="11"/>
  <c r="Z987" i="11"/>
  <c r="Q988" i="11"/>
  <c r="AA1386" i="11"/>
  <c r="Y1386" i="11"/>
  <c r="Z1386" i="11"/>
  <c r="Q1387" i="11"/>
  <c r="W1386" i="11"/>
  <c r="V1387" i="11" s="1"/>
  <c r="AB581" i="11"/>
  <c r="S581" i="11"/>
  <c r="AE45" i="11"/>
  <c r="T848" i="11"/>
  <c r="R446" i="11"/>
  <c r="AB446" i="11" s="1"/>
  <c r="AC445" i="11"/>
  <c r="AD445" i="11"/>
  <c r="AE1388" i="9"/>
  <c r="AA1656" i="9"/>
  <c r="Q1657" i="9"/>
  <c r="R1657" i="9" s="1"/>
  <c r="AB1657" i="9" s="1"/>
  <c r="W1656" i="9"/>
  <c r="V1657" i="9" s="1"/>
  <c r="Y1656" i="9"/>
  <c r="AD1656" i="9" s="1"/>
  <c r="AE1924" i="9"/>
  <c r="Y176" i="9"/>
  <c r="Z176" i="9"/>
  <c r="Q177" i="9"/>
  <c r="R177" i="9" s="1"/>
  <c r="AB177" i="9" s="1"/>
  <c r="AA176" i="9"/>
  <c r="W176" i="9"/>
  <c r="V177" i="9" s="1"/>
  <c r="Y1389" i="9"/>
  <c r="Q1390" i="9"/>
  <c r="AA1389" i="9"/>
  <c r="Z1389" i="9"/>
  <c r="W1389" i="9"/>
  <c r="V1390" i="9" s="1"/>
  <c r="T1925" i="9"/>
  <c r="Q1926" i="9" s="1"/>
  <c r="Y1791" i="9"/>
  <c r="Z1791" i="9"/>
  <c r="AA1791" i="9"/>
  <c r="Q1792" i="9"/>
  <c r="W1791" i="9"/>
  <c r="V1792" i="9" s="1"/>
  <c r="AC1254" i="9"/>
  <c r="T580" i="9"/>
  <c r="Q313" i="9"/>
  <c r="R313" i="9" s="1"/>
  <c r="AB313" i="9" s="1"/>
  <c r="W312" i="9"/>
  <c r="V313" i="9" s="1"/>
  <c r="AA312" i="9"/>
  <c r="AE1120" i="9"/>
  <c r="Z312" i="9"/>
  <c r="AD312" i="9" s="1"/>
  <c r="T446" i="9"/>
  <c r="Z446" i="9" s="1"/>
  <c r="T1121" i="9"/>
  <c r="AC714" i="9"/>
  <c r="AE47" i="9"/>
  <c r="AC1522" i="9"/>
  <c r="S715" i="9"/>
  <c r="S1523" i="9"/>
  <c r="AE445" i="9"/>
  <c r="AD714" i="9"/>
  <c r="AD1522" i="9"/>
  <c r="S1255" i="9"/>
  <c r="AA986" i="9"/>
  <c r="Y986" i="9"/>
  <c r="W986" i="9"/>
  <c r="V987" i="9" s="1"/>
  <c r="Z986" i="9"/>
  <c r="Q847" i="9"/>
  <c r="R847" i="9" s="1"/>
  <c r="AB847" i="9" s="1"/>
  <c r="W846" i="9"/>
  <c r="V847" i="9" s="1"/>
  <c r="Z846" i="9"/>
  <c r="AD846" i="9" s="1"/>
  <c r="AA846" i="9"/>
  <c r="T48" i="9"/>
  <c r="R987" i="9"/>
  <c r="AB987" i="9" s="1"/>
  <c r="AC178" i="6"/>
  <c r="AE713" i="6"/>
  <c r="AA714" i="6"/>
  <c r="Z714" i="6"/>
  <c r="Q715" i="6"/>
  <c r="W714" i="6"/>
  <c r="V715" i="6" s="1"/>
  <c r="Y714" i="6"/>
  <c r="S179" i="6"/>
  <c r="AE309" i="6"/>
  <c r="S580" i="6"/>
  <c r="W48" i="6"/>
  <c r="V49" i="6" s="1"/>
  <c r="AC579" i="6"/>
  <c r="AE579" i="6" s="1"/>
  <c r="AA48" i="6"/>
  <c r="Z48" i="6"/>
  <c r="Y48" i="6"/>
  <c r="Y987" i="6"/>
  <c r="Q1387" i="6"/>
  <c r="Y1386" i="6"/>
  <c r="AD1386" i="6" s="1"/>
  <c r="AA1386" i="6"/>
  <c r="W1386" i="6"/>
  <c r="V1387" i="6" s="1"/>
  <c r="AD1253" i="6"/>
  <c r="AC1253" i="6"/>
  <c r="S1254" i="6"/>
  <c r="AC847" i="6"/>
  <c r="AD847" i="6"/>
  <c r="Z987" i="6"/>
  <c r="AD444" i="6"/>
  <c r="R848" i="6"/>
  <c r="AB848" i="6" s="1"/>
  <c r="AA987" i="6"/>
  <c r="Q988" i="6"/>
  <c r="R988" i="6" s="1"/>
  <c r="AB988" i="6" s="1"/>
  <c r="S445" i="6"/>
  <c r="T1122" i="6"/>
  <c r="Q1123" i="6" s="1"/>
  <c r="AC444" i="6"/>
  <c r="AE1926" i="6"/>
  <c r="AB1927" i="6"/>
  <c r="T1927" i="6"/>
  <c r="S1792" i="6"/>
  <c r="AE1791" i="6"/>
  <c r="R1659" i="6"/>
  <c r="AB1659" i="6" s="1"/>
  <c r="T310" i="6"/>
  <c r="AC1658" i="6"/>
  <c r="AD1658" i="6"/>
  <c r="T1523" i="6"/>
  <c r="R49" i="6"/>
  <c r="AB49" i="6" s="1"/>
  <c r="AC1256" i="3"/>
  <c r="AD1256" i="3"/>
  <c r="R1257" i="3"/>
  <c r="AB1257" i="3" s="1"/>
  <c r="AE1521" i="3"/>
  <c r="T1522" i="3"/>
  <c r="Y1522" i="3" s="1"/>
  <c r="AE1925" i="3"/>
  <c r="AE177" i="3"/>
  <c r="S1386" i="3"/>
  <c r="Y846" i="3"/>
  <c r="Y714" i="3"/>
  <c r="Z714" i="3"/>
  <c r="W846" i="3"/>
  <c r="V847" i="3" s="1"/>
  <c r="AA846" i="3"/>
  <c r="Z846" i="3"/>
  <c r="AA714" i="3"/>
  <c r="W714" i="3"/>
  <c r="V715" i="3" s="1"/>
  <c r="Z986" i="3"/>
  <c r="AD986" i="3" s="1"/>
  <c r="W986" i="3"/>
  <c r="V987" i="3" s="1"/>
  <c r="AA986" i="3"/>
  <c r="Q987" i="3"/>
  <c r="R987" i="3" s="1"/>
  <c r="AB987" i="3" s="1"/>
  <c r="AE1385" i="3"/>
  <c r="AD1791" i="3"/>
  <c r="S715" i="3"/>
  <c r="W178" i="3"/>
  <c r="V179" i="3" s="1"/>
  <c r="Y178" i="3"/>
  <c r="AA178" i="3"/>
  <c r="Z178" i="3"/>
  <c r="Q179" i="3"/>
  <c r="S1792" i="3"/>
  <c r="AC1791" i="3"/>
  <c r="S847" i="3"/>
  <c r="W1658" i="3"/>
  <c r="V1659" i="3" s="1"/>
  <c r="Z1658" i="3"/>
  <c r="Y1658" i="3"/>
  <c r="AA1658" i="3"/>
  <c r="Q1659" i="3"/>
  <c r="R1659" i="3" s="1"/>
  <c r="AB1659" i="3" s="1"/>
  <c r="AA1122" i="3"/>
  <c r="W1122" i="3"/>
  <c r="V1123" i="3" s="1"/>
  <c r="Z1122" i="3"/>
  <c r="Q1123" i="3"/>
  <c r="R1123" i="3" s="1"/>
  <c r="AB1123" i="3" s="1"/>
  <c r="Y1122" i="3"/>
  <c r="AA580" i="3"/>
  <c r="W580" i="3"/>
  <c r="V581" i="3" s="1"/>
  <c r="Z580" i="3"/>
  <c r="Y580" i="3"/>
  <c r="Q581" i="3"/>
  <c r="AA312" i="3"/>
  <c r="W312" i="3"/>
  <c r="V313" i="3" s="1"/>
  <c r="Z312" i="3"/>
  <c r="Q313" i="3"/>
  <c r="R313" i="3" s="1"/>
  <c r="AB313" i="3" s="1"/>
  <c r="Y312" i="3"/>
  <c r="W1926" i="3"/>
  <c r="V1927" i="3" s="1"/>
  <c r="AA1926" i="3"/>
  <c r="Q1927" i="3"/>
  <c r="Z1926" i="3"/>
  <c r="Y1926" i="3"/>
  <c r="R446" i="3"/>
  <c r="AB446" i="3" s="1"/>
  <c r="AC445" i="3"/>
  <c r="AD445" i="3"/>
  <c r="T46" i="3"/>
  <c r="T444" i="13"/>
  <c r="Q445" i="13" s="1"/>
  <c r="R445" i="13" s="1"/>
  <c r="AB445" i="13" s="1"/>
  <c r="Z312" i="13"/>
  <c r="Y312" i="13"/>
  <c r="AA312" i="13"/>
  <c r="W312" i="13"/>
  <c r="V313" i="13" s="1"/>
  <c r="Q313" i="13"/>
  <c r="R313" i="13" s="1"/>
  <c r="AB313" i="13" s="1"/>
  <c r="S46" i="13"/>
  <c r="AE177" i="13"/>
  <c r="AE45" i="13"/>
  <c r="S178" i="13"/>
  <c r="W1520" i="11" l="1"/>
  <c r="V1521" i="11" s="1"/>
  <c r="Q1521" i="11"/>
  <c r="R1521" i="11" s="1"/>
  <c r="S1521" i="11" s="1"/>
  <c r="Y1520" i="11"/>
  <c r="Z1520" i="11"/>
  <c r="AE580" i="11"/>
  <c r="T1793" i="11"/>
  <c r="AA1793" i="11" s="1"/>
  <c r="S311" i="11"/>
  <c r="AD310" i="11"/>
  <c r="T1121" i="11"/>
  <c r="AC310" i="11"/>
  <c r="AC1120" i="11"/>
  <c r="AD1120" i="11"/>
  <c r="AD178" i="11"/>
  <c r="AC178" i="11"/>
  <c r="S179" i="11"/>
  <c r="Q1259" i="11"/>
  <c r="R1259" i="11" s="1"/>
  <c r="S1259" i="11" s="1"/>
  <c r="W1258" i="11"/>
  <c r="V1259" i="11" s="1"/>
  <c r="Z1258" i="11"/>
  <c r="Y1258" i="11"/>
  <c r="T46" i="11"/>
  <c r="W46" i="11" s="1"/>
  <c r="V47" i="11" s="1"/>
  <c r="T1927" i="11"/>
  <c r="AE714" i="11"/>
  <c r="AD1657" i="11"/>
  <c r="AB715" i="11"/>
  <c r="T715" i="11"/>
  <c r="S1658" i="11"/>
  <c r="AC1657" i="11"/>
  <c r="AD987" i="11"/>
  <c r="AC987" i="11"/>
  <c r="R988" i="11"/>
  <c r="AB988" i="11" s="1"/>
  <c r="R1387" i="11"/>
  <c r="AB1387" i="11" s="1"/>
  <c r="AC1386" i="11"/>
  <c r="AD1386" i="11"/>
  <c r="S446" i="11"/>
  <c r="T581" i="11"/>
  <c r="Y848" i="11"/>
  <c r="Q849" i="11"/>
  <c r="AA848" i="11"/>
  <c r="W848" i="11"/>
  <c r="V849" i="11" s="1"/>
  <c r="Z848" i="11"/>
  <c r="AE445" i="11"/>
  <c r="S1657" i="9"/>
  <c r="AC1656" i="9"/>
  <c r="AD176" i="9"/>
  <c r="AC176" i="9"/>
  <c r="AD1389" i="9"/>
  <c r="Y1925" i="9"/>
  <c r="Z1925" i="9"/>
  <c r="AC1389" i="9"/>
  <c r="R1390" i="9"/>
  <c r="S1390" i="9" s="1"/>
  <c r="AA1925" i="9"/>
  <c r="W1925" i="9"/>
  <c r="V1926" i="9" s="1"/>
  <c r="AD1791" i="9"/>
  <c r="R1792" i="9"/>
  <c r="AB1792" i="9" s="1"/>
  <c r="AC1791" i="9"/>
  <c r="AE1254" i="9"/>
  <c r="S177" i="9"/>
  <c r="Q447" i="9"/>
  <c r="R447" i="9" s="1"/>
  <c r="AB447" i="9" s="1"/>
  <c r="S313" i="9"/>
  <c r="AA580" i="9"/>
  <c r="W580" i="9"/>
  <c r="V581" i="9" s="1"/>
  <c r="Y580" i="9"/>
  <c r="Z580" i="9"/>
  <c r="Q581" i="9"/>
  <c r="AA446" i="9"/>
  <c r="Y446" i="9"/>
  <c r="W1121" i="9"/>
  <c r="V1122" i="9" s="1"/>
  <c r="Y1121" i="9"/>
  <c r="AC312" i="9"/>
  <c r="W446" i="9"/>
  <c r="V447" i="9" s="1"/>
  <c r="AA1121" i="9"/>
  <c r="T1523" i="9"/>
  <c r="Y1523" i="9" s="1"/>
  <c r="Z1121" i="9"/>
  <c r="AE1522" i="9"/>
  <c r="Q1122" i="9"/>
  <c r="R1122" i="9" s="1"/>
  <c r="AB1122" i="9" s="1"/>
  <c r="R1926" i="9"/>
  <c r="S1926" i="9" s="1"/>
  <c r="T715" i="9"/>
  <c r="T1255" i="9"/>
  <c r="Q1256" i="9" s="1"/>
  <c r="AE714" i="9"/>
  <c r="AC846" i="9"/>
  <c r="AD986" i="9"/>
  <c r="AC986" i="9"/>
  <c r="S987" i="9"/>
  <c r="S847" i="9"/>
  <c r="Y48" i="9"/>
  <c r="W48" i="9"/>
  <c r="V49" i="9" s="1"/>
  <c r="Z48" i="9"/>
  <c r="AA48" i="9"/>
  <c r="Q49" i="9"/>
  <c r="AE178" i="6"/>
  <c r="AD714" i="6"/>
  <c r="AC714" i="6"/>
  <c r="R715" i="6"/>
  <c r="S715" i="6" s="1"/>
  <c r="T179" i="6"/>
  <c r="T580" i="6"/>
  <c r="Y580" i="6" s="1"/>
  <c r="AC48" i="6"/>
  <c r="AD48" i="6"/>
  <c r="AC1386" i="6"/>
  <c r="AE1386" i="6" s="1"/>
  <c r="AC987" i="6"/>
  <c r="AE444" i="6"/>
  <c r="R1387" i="6"/>
  <c r="S1387" i="6" s="1"/>
  <c r="T1254" i="6"/>
  <c r="AD987" i="6"/>
  <c r="S848" i="6"/>
  <c r="AE1253" i="6"/>
  <c r="T445" i="6"/>
  <c r="W445" i="6" s="1"/>
  <c r="V446" i="6" s="1"/>
  <c r="AE847" i="6"/>
  <c r="Y1122" i="6"/>
  <c r="R1123" i="6"/>
  <c r="AB1123" i="6" s="1"/>
  <c r="W1122" i="6"/>
  <c r="V1123" i="6" s="1"/>
  <c r="S1659" i="6"/>
  <c r="Z1122" i="6"/>
  <c r="AA1122" i="6"/>
  <c r="Z1927" i="6"/>
  <c r="Y1927" i="6"/>
  <c r="AA1927" i="6"/>
  <c r="W1927" i="6"/>
  <c r="V1928" i="6" s="1"/>
  <c r="Q1928" i="6"/>
  <c r="T1792" i="6"/>
  <c r="AA1523" i="6"/>
  <c r="Z1523" i="6"/>
  <c r="Y1523" i="6"/>
  <c r="Q1524" i="6"/>
  <c r="W1523" i="6"/>
  <c r="V1524" i="6" s="1"/>
  <c r="AE1658" i="6"/>
  <c r="Y310" i="6"/>
  <c r="Z310" i="6"/>
  <c r="AA310" i="6"/>
  <c r="Q311" i="6"/>
  <c r="W310" i="6"/>
  <c r="V311" i="6" s="1"/>
  <c r="S988" i="6"/>
  <c r="S49" i="6"/>
  <c r="S1257" i="3"/>
  <c r="AE1256" i="3"/>
  <c r="AA1522" i="3"/>
  <c r="W1522" i="3"/>
  <c r="V1523" i="3" s="1"/>
  <c r="Z1522" i="3"/>
  <c r="AD1522" i="3" s="1"/>
  <c r="Q1523" i="3"/>
  <c r="R1523" i="3" s="1"/>
  <c r="AB1523" i="3" s="1"/>
  <c r="T1386" i="3"/>
  <c r="W1386" i="3" s="1"/>
  <c r="V1387" i="3" s="1"/>
  <c r="AD714" i="3"/>
  <c r="AC846" i="3"/>
  <c r="AC714" i="3"/>
  <c r="AD846" i="3"/>
  <c r="AC986" i="3"/>
  <c r="AE1791" i="3"/>
  <c r="S987" i="3"/>
  <c r="T715" i="3"/>
  <c r="AD178" i="3"/>
  <c r="AC178" i="3"/>
  <c r="R179" i="3"/>
  <c r="S179" i="3" s="1"/>
  <c r="T1792" i="3"/>
  <c r="Z1792" i="3" s="1"/>
  <c r="T847" i="3"/>
  <c r="S446" i="3"/>
  <c r="S1123" i="3"/>
  <c r="AC1658" i="3"/>
  <c r="AD1658" i="3"/>
  <c r="S1659" i="3"/>
  <c r="S313" i="3"/>
  <c r="T313" i="3" s="1"/>
  <c r="AC312" i="3"/>
  <c r="AD312" i="3"/>
  <c r="R581" i="3"/>
  <c r="AB581" i="3" s="1"/>
  <c r="AD1122" i="3"/>
  <c r="AC1122" i="3"/>
  <c r="AC580" i="3"/>
  <c r="AD580" i="3"/>
  <c r="AE445" i="3"/>
  <c r="R1927" i="3"/>
  <c r="AB1927" i="3" s="1"/>
  <c r="AA46" i="3"/>
  <c r="W46" i="3"/>
  <c r="V47" i="3" s="1"/>
  <c r="Y46" i="3"/>
  <c r="Q47" i="3"/>
  <c r="Z46" i="3"/>
  <c r="AC1926" i="3"/>
  <c r="AD1926" i="3"/>
  <c r="Y444" i="13"/>
  <c r="AA444" i="13"/>
  <c r="W444" i="13"/>
  <c r="V445" i="13" s="1"/>
  <c r="Z444" i="13"/>
  <c r="S445" i="13"/>
  <c r="AC312" i="13"/>
  <c r="AD312" i="13"/>
  <c r="S313" i="13"/>
  <c r="T46" i="13"/>
  <c r="T178" i="13"/>
  <c r="Q1794" i="11" l="1"/>
  <c r="R1794" i="11" s="1"/>
  <c r="AB1794" i="11" s="1"/>
  <c r="Z1793" i="11"/>
  <c r="AD1520" i="11"/>
  <c r="Y1793" i="11"/>
  <c r="AC1520" i="11"/>
  <c r="W1793" i="11"/>
  <c r="V1794" i="11" s="1"/>
  <c r="AA1121" i="11"/>
  <c r="T311" i="11"/>
  <c r="W311" i="11" s="1"/>
  <c r="V312" i="11" s="1"/>
  <c r="AE310" i="11"/>
  <c r="W1121" i="11"/>
  <c r="V1122" i="11" s="1"/>
  <c r="Z1121" i="11"/>
  <c r="Y1121" i="11"/>
  <c r="Q1122" i="11"/>
  <c r="R1122" i="11" s="1"/>
  <c r="AE178" i="11"/>
  <c r="AE1120" i="11"/>
  <c r="Y46" i="11"/>
  <c r="Z46" i="11"/>
  <c r="Q47" i="11"/>
  <c r="R47" i="11" s="1"/>
  <c r="AB47" i="11" s="1"/>
  <c r="T179" i="11"/>
  <c r="AA46" i="11"/>
  <c r="AC1258" i="11"/>
  <c r="AD1258" i="11"/>
  <c r="AB1521" i="11"/>
  <c r="T1521" i="11"/>
  <c r="S988" i="11"/>
  <c r="Y1927" i="11"/>
  <c r="AA1927" i="11"/>
  <c r="Q1928" i="11"/>
  <c r="R1928" i="11" s="1"/>
  <c r="AB1928" i="11" s="1"/>
  <c r="Z1927" i="11"/>
  <c r="W1927" i="11"/>
  <c r="V1928" i="11" s="1"/>
  <c r="S1387" i="11"/>
  <c r="T1658" i="11"/>
  <c r="Y1658" i="11" s="1"/>
  <c r="W715" i="11"/>
  <c r="V716" i="11" s="1"/>
  <c r="AA715" i="11"/>
  <c r="Z715" i="11"/>
  <c r="Q716" i="11"/>
  <c r="R716" i="11" s="1"/>
  <c r="AB716" i="11" s="1"/>
  <c r="Y715" i="11"/>
  <c r="AE1657" i="11"/>
  <c r="AB1259" i="11"/>
  <c r="T1259" i="11"/>
  <c r="AE1386" i="11"/>
  <c r="T446" i="11"/>
  <c r="Z446" i="11" s="1"/>
  <c r="AE987" i="11"/>
  <c r="Q582" i="11"/>
  <c r="W581" i="11"/>
  <c r="V582" i="11" s="1"/>
  <c r="Y581" i="11"/>
  <c r="Z581" i="11"/>
  <c r="AA581" i="11"/>
  <c r="R849" i="11"/>
  <c r="AB849" i="11" s="1"/>
  <c r="AC848" i="11"/>
  <c r="AD848" i="11"/>
  <c r="T1657" i="9"/>
  <c r="Q1658" i="9" s="1"/>
  <c r="R1658" i="9" s="1"/>
  <c r="AB1658" i="9" s="1"/>
  <c r="AE1656" i="9"/>
  <c r="S1792" i="9"/>
  <c r="AE176" i="9"/>
  <c r="AD1925" i="9"/>
  <c r="AC1925" i="9"/>
  <c r="AE1389" i="9"/>
  <c r="AB1390" i="9"/>
  <c r="T1390" i="9"/>
  <c r="AC446" i="9"/>
  <c r="AD1121" i="9"/>
  <c r="AE1791" i="9"/>
  <c r="T313" i="9"/>
  <c r="AE312" i="9"/>
  <c r="S447" i="9"/>
  <c r="T177" i="9"/>
  <c r="AD446" i="9"/>
  <c r="R581" i="9"/>
  <c r="AB581" i="9" s="1"/>
  <c r="AD580" i="9"/>
  <c r="AC580" i="9"/>
  <c r="W1523" i="9"/>
  <c r="V1524" i="9" s="1"/>
  <c r="Q1524" i="9"/>
  <c r="R1524" i="9" s="1"/>
  <c r="AB1524" i="9" s="1"/>
  <c r="Z1523" i="9"/>
  <c r="AD1523" i="9" s="1"/>
  <c r="AC1121" i="9"/>
  <c r="AA1523" i="9"/>
  <c r="S1122" i="9"/>
  <c r="AA1255" i="9"/>
  <c r="AB1926" i="9"/>
  <c r="T1926" i="9"/>
  <c r="AE986" i="9"/>
  <c r="W1255" i="9"/>
  <c r="V1256" i="9" s="1"/>
  <c r="Z1255" i="9"/>
  <c r="AE846" i="9"/>
  <c r="Q716" i="9"/>
  <c r="AA715" i="9"/>
  <c r="Y715" i="9"/>
  <c r="Y1255" i="9"/>
  <c r="W715" i="9"/>
  <c r="V716" i="9" s="1"/>
  <c r="Z715" i="9"/>
  <c r="R1256" i="9"/>
  <c r="AB1256" i="9" s="1"/>
  <c r="T847" i="9"/>
  <c r="T987" i="9"/>
  <c r="AC48" i="9"/>
  <c r="AD48" i="9"/>
  <c r="R49" i="9"/>
  <c r="AB49" i="9" s="1"/>
  <c r="AA580" i="6"/>
  <c r="Z580" i="6"/>
  <c r="AD580" i="6" s="1"/>
  <c r="AE714" i="6"/>
  <c r="AB715" i="6"/>
  <c r="T715" i="6"/>
  <c r="Q581" i="6"/>
  <c r="R581" i="6" s="1"/>
  <c r="AB581" i="6" s="1"/>
  <c r="AA179" i="6"/>
  <c r="Q180" i="6"/>
  <c r="R180" i="6" s="1"/>
  <c r="AB180" i="6" s="1"/>
  <c r="Y179" i="6"/>
  <c r="Z179" i="6"/>
  <c r="W179" i="6"/>
  <c r="V180" i="6" s="1"/>
  <c r="W580" i="6"/>
  <c r="V581" i="6" s="1"/>
  <c r="AE48" i="6"/>
  <c r="Q446" i="6"/>
  <c r="R446" i="6" s="1"/>
  <c r="AB446" i="6" s="1"/>
  <c r="T49" i="6"/>
  <c r="Y49" i="6" s="1"/>
  <c r="AE987" i="6"/>
  <c r="Y445" i="6"/>
  <c r="Z445" i="6"/>
  <c r="AB1387" i="6"/>
  <c r="T1387" i="6"/>
  <c r="AA445" i="6"/>
  <c r="T848" i="6"/>
  <c r="AA1254" i="6"/>
  <c r="Z1254" i="6"/>
  <c r="Y1254" i="6"/>
  <c r="Q1255" i="6"/>
  <c r="W1254" i="6"/>
  <c r="V1255" i="6" s="1"/>
  <c r="AC1122" i="6"/>
  <c r="AD1122" i="6"/>
  <c r="T1659" i="6"/>
  <c r="R1928" i="6"/>
  <c r="AB1928" i="6" s="1"/>
  <c r="AC1927" i="6"/>
  <c r="AD1927" i="6"/>
  <c r="S1123" i="6"/>
  <c r="Q1793" i="6"/>
  <c r="Z1792" i="6"/>
  <c r="W1792" i="6"/>
  <c r="V1793" i="6" s="1"/>
  <c r="Y1792" i="6"/>
  <c r="AA1792" i="6"/>
  <c r="T988" i="6"/>
  <c r="AC310" i="6"/>
  <c r="AD310" i="6"/>
  <c r="R1524" i="6"/>
  <c r="AB1524" i="6" s="1"/>
  <c r="AC1523" i="6"/>
  <c r="AD1523" i="6"/>
  <c r="R311" i="6"/>
  <c r="AB311" i="6" s="1"/>
  <c r="T1257" i="3"/>
  <c r="AC1522" i="3"/>
  <c r="AE1522" i="3" s="1"/>
  <c r="S1523" i="3"/>
  <c r="Z1386" i="3"/>
  <c r="Q1387" i="3"/>
  <c r="R1387" i="3" s="1"/>
  <c r="AB1387" i="3" s="1"/>
  <c r="Y1386" i="3"/>
  <c r="AA1386" i="3"/>
  <c r="AE986" i="3"/>
  <c r="AE846" i="3"/>
  <c r="AE714" i="3"/>
  <c r="W715" i="3"/>
  <c r="V716" i="3" s="1"/>
  <c r="Y715" i="3"/>
  <c r="Q716" i="3"/>
  <c r="R716" i="3" s="1"/>
  <c r="AB716" i="3" s="1"/>
  <c r="T987" i="3"/>
  <c r="AA715" i="3"/>
  <c r="Z715" i="3"/>
  <c r="AB179" i="3"/>
  <c r="T179" i="3"/>
  <c r="AE178" i="3"/>
  <c r="Y1792" i="3"/>
  <c r="AA1792" i="3"/>
  <c r="Q1793" i="3"/>
  <c r="W1792" i="3"/>
  <c r="V1793" i="3" s="1"/>
  <c r="S1927" i="3"/>
  <c r="W847" i="3"/>
  <c r="V848" i="3" s="1"/>
  <c r="AA847" i="3"/>
  <c r="Y847" i="3"/>
  <c r="Z847" i="3"/>
  <c r="Q848" i="3"/>
  <c r="T446" i="3"/>
  <c r="AA446" i="3" s="1"/>
  <c r="T1123" i="3"/>
  <c r="Q1124" i="3" s="1"/>
  <c r="AE1658" i="3"/>
  <c r="T1659" i="3"/>
  <c r="S581" i="3"/>
  <c r="AE580" i="3"/>
  <c r="AE1122" i="3"/>
  <c r="AE312" i="3"/>
  <c r="R47" i="3"/>
  <c r="AB47" i="3" s="1"/>
  <c r="AC46" i="3"/>
  <c r="AD46" i="3"/>
  <c r="AE1926" i="3"/>
  <c r="Z313" i="3"/>
  <c r="Q314" i="3"/>
  <c r="AA313" i="3"/>
  <c r="W313" i="3"/>
  <c r="V314" i="3" s="1"/>
  <c r="Y313" i="3"/>
  <c r="AD444" i="13"/>
  <c r="AC444" i="13"/>
  <c r="T445" i="13"/>
  <c r="T313" i="13"/>
  <c r="Z313" i="13" s="1"/>
  <c r="AE312" i="13"/>
  <c r="Z46" i="13"/>
  <c r="Q47" i="13"/>
  <c r="R47" i="13" s="1"/>
  <c r="AB47" i="13" s="1"/>
  <c r="W46" i="13"/>
  <c r="V47" i="13" s="1"/>
  <c r="AA46" i="13"/>
  <c r="Y46" i="13"/>
  <c r="Y178" i="13"/>
  <c r="AA178" i="13"/>
  <c r="Z178" i="13"/>
  <c r="W178" i="13"/>
  <c r="V179" i="13" s="1"/>
  <c r="Q179" i="13"/>
  <c r="AC1793" i="11" l="1"/>
  <c r="AE1520" i="11"/>
  <c r="AD1793" i="11"/>
  <c r="AC1121" i="11"/>
  <c r="Q312" i="11"/>
  <c r="R312" i="11" s="1"/>
  <c r="AB312" i="11" s="1"/>
  <c r="AA311" i="11"/>
  <c r="Y311" i="11"/>
  <c r="Z311" i="11"/>
  <c r="AD1121" i="11"/>
  <c r="AB1122" i="11"/>
  <c r="S1122" i="11"/>
  <c r="AD46" i="11"/>
  <c r="S47" i="11"/>
  <c r="AC46" i="11"/>
  <c r="AE1258" i="11"/>
  <c r="W179" i="11"/>
  <c r="V180" i="11" s="1"/>
  <c r="Y179" i="11"/>
  <c r="Z179" i="11"/>
  <c r="AA179" i="11"/>
  <c r="Q180" i="11"/>
  <c r="Q1522" i="11"/>
  <c r="AA1521" i="11"/>
  <c r="W1521" i="11"/>
  <c r="V1522" i="11" s="1"/>
  <c r="Z1521" i="11"/>
  <c r="Y1521" i="11"/>
  <c r="AA446" i="11"/>
  <c r="T988" i="11"/>
  <c r="Z988" i="11" s="1"/>
  <c r="T1387" i="11"/>
  <c r="W1387" i="11" s="1"/>
  <c r="V1388" i="11" s="1"/>
  <c r="W1658" i="11"/>
  <c r="V1659" i="11" s="1"/>
  <c r="AC1927" i="11"/>
  <c r="AD1927" i="11"/>
  <c r="S1928" i="11"/>
  <c r="S716" i="11"/>
  <c r="Z1658" i="11"/>
  <c r="AD1658" i="11" s="1"/>
  <c r="AA1658" i="11"/>
  <c r="AC715" i="11"/>
  <c r="AD715" i="11"/>
  <c r="S1794" i="11"/>
  <c r="Q1659" i="11"/>
  <c r="R1659" i="11" s="1"/>
  <c r="S1659" i="11" s="1"/>
  <c r="W446" i="11"/>
  <c r="V447" i="11" s="1"/>
  <c r="Y446" i="11"/>
  <c r="AD446" i="11" s="1"/>
  <c r="Q447" i="11"/>
  <c r="R447" i="11" s="1"/>
  <c r="AB447" i="11" s="1"/>
  <c r="AA1259" i="11"/>
  <c r="Y1259" i="11"/>
  <c r="Z1259" i="11"/>
  <c r="W1259" i="11"/>
  <c r="V1260" i="11" s="1"/>
  <c r="Q1260" i="11"/>
  <c r="AC581" i="11"/>
  <c r="AD581" i="11"/>
  <c r="R582" i="11"/>
  <c r="AB582" i="11" s="1"/>
  <c r="S849" i="11"/>
  <c r="AE848" i="11"/>
  <c r="Z1657" i="9"/>
  <c r="W1657" i="9"/>
  <c r="V1658" i="9" s="1"/>
  <c r="Y1657" i="9"/>
  <c r="AA1657" i="9"/>
  <c r="T1792" i="9"/>
  <c r="AA1792" i="9" s="1"/>
  <c r="AE1925" i="9"/>
  <c r="Q1391" i="9"/>
  <c r="Y1390" i="9"/>
  <c r="Z1390" i="9"/>
  <c r="W1390" i="9"/>
  <c r="V1391" i="9" s="1"/>
  <c r="AA1390" i="9"/>
  <c r="AE446" i="9"/>
  <c r="AE1121" i="9"/>
  <c r="W313" i="9"/>
  <c r="V314" i="9" s="1"/>
  <c r="Y313" i="9"/>
  <c r="S581" i="9"/>
  <c r="Q314" i="9"/>
  <c r="R314" i="9" s="1"/>
  <c r="AB314" i="9" s="1"/>
  <c r="Z313" i="9"/>
  <c r="AA313" i="9"/>
  <c r="S1524" i="9"/>
  <c r="T447" i="9"/>
  <c r="Y447" i="9" s="1"/>
  <c r="AC1523" i="9"/>
  <c r="AE1523" i="9" s="1"/>
  <c r="AA177" i="9"/>
  <c r="Y177" i="9"/>
  <c r="W177" i="9"/>
  <c r="V178" i="9" s="1"/>
  <c r="Q178" i="9"/>
  <c r="Z177" i="9"/>
  <c r="AE580" i="9"/>
  <c r="T1122" i="9"/>
  <c r="AA1122" i="9" s="1"/>
  <c r="AC715" i="9"/>
  <c r="AD1255" i="9"/>
  <c r="AA1926" i="9"/>
  <c r="W1926" i="9"/>
  <c r="V1927" i="9" s="1"/>
  <c r="Q1927" i="9"/>
  <c r="Z1926" i="9"/>
  <c r="Y1926" i="9"/>
  <c r="AC1255" i="9"/>
  <c r="AD715" i="9"/>
  <c r="R716" i="9"/>
  <c r="S716" i="9" s="1"/>
  <c r="S1256" i="9"/>
  <c r="AA847" i="9"/>
  <c r="Y847" i="9"/>
  <c r="S49" i="9"/>
  <c r="S1658" i="9"/>
  <c r="Y987" i="9"/>
  <c r="W987" i="9"/>
  <c r="V988" i="9" s="1"/>
  <c r="Q988" i="9"/>
  <c r="R988" i="9" s="1"/>
  <c r="AB988" i="9" s="1"/>
  <c r="AA987" i="9"/>
  <c r="Z987" i="9"/>
  <c r="Q848" i="9"/>
  <c r="R848" i="9" s="1"/>
  <c r="AB848" i="9" s="1"/>
  <c r="Z847" i="9"/>
  <c r="W847" i="9"/>
  <c r="V848" i="9" s="1"/>
  <c r="AE48" i="9"/>
  <c r="AC580" i="6"/>
  <c r="AD179" i="6"/>
  <c r="AA49" i="6"/>
  <c r="S581" i="6"/>
  <c r="AA715" i="6"/>
  <c r="Z715" i="6"/>
  <c r="Q716" i="6"/>
  <c r="R716" i="6" s="1"/>
  <c r="AB716" i="6" s="1"/>
  <c r="W715" i="6"/>
  <c r="V716" i="6" s="1"/>
  <c r="Y715" i="6"/>
  <c r="S180" i="6"/>
  <c r="AC179" i="6"/>
  <c r="Q50" i="6"/>
  <c r="R50" i="6" s="1"/>
  <c r="AB50" i="6" s="1"/>
  <c r="Z49" i="6"/>
  <c r="S446" i="6"/>
  <c r="AD445" i="6"/>
  <c r="W49" i="6"/>
  <c r="V50" i="6" s="1"/>
  <c r="AC445" i="6"/>
  <c r="Q1388" i="6"/>
  <c r="Y1387" i="6"/>
  <c r="W1387" i="6"/>
  <c r="V1388" i="6" s="1"/>
  <c r="Z1387" i="6"/>
  <c r="AA1387" i="6"/>
  <c r="R1255" i="6"/>
  <c r="AB1255" i="6" s="1"/>
  <c r="AC1254" i="6"/>
  <c r="AD1254" i="6"/>
  <c r="AE1122" i="6"/>
  <c r="Y848" i="6"/>
  <c r="W848" i="6"/>
  <c r="V849" i="6" s="1"/>
  <c r="AA848" i="6"/>
  <c r="Q849" i="6"/>
  <c r="Z848" i="6"/>
  <c r="T1123" i="6"/>
  <c r="W1659" i="6"/>
  <c r="V1660" i="6" s="1"/>
  <c r="Q1660" i="6"/>
  <c r="R1660" i="6" s="1"/>
  <c r="AB1660" i="6" s="1"/>
  <c r="Z1659" i="6"/>
  <c r="Y1659" i="6"/>
  <c r="AA1659" i="6"/>
  <c r="AE1927" i="6"/>
  <c r="S1928" i="6"/>
  <c r="AC1792" i="6"/>
  <c r="AD1792" i="6"/>
  <c r="R1793" i="6"/>
  <c r="AB1793" i="6" s="1"/>
  <c r="S311" i="6"/>
  <c r="AE1523" i="6"/>
  <c r="Q989" i="6"/>
  <c r="W988" i="6"/>
  <c r="V989" i="6" s="1"/>
  <c r="Y988" i="6"/>
  <c r="Z988" i="6"/>
  <c r="AA988" i="6"/>
  <c r="S1524" i="6"/>
  <c r="AE310" i="6"/>
  <c r="Y1257" i="3"/>
  <c r="W1257" i="3"/>
  <c r="V1258" i="3" s="1"/>
  <c r="Z1257" i="3"/>
  <c r="Q1258" i="3"/>
  <c r="AA1257" i="3"/>
  <c r="T1523" i="3"/>
  <c r="Z1523" i="3" s="1"/>
  <c r="AD1386" i="3"/>
  <c r="AC1386" i="3"/>
  <c r="S1387" i="3"/>
  <c r="AC715" i="3"/>
  <c r="Y987" i="3"/>
  <c r="W987" i="3"/>
  <c r="V988" i="3" s="1"/>
  <c r="AD715" i="3"/>
  <c r="S716" i="3"/>
  <c r="AA987" i="3"/>
  <c r="Z987" i="3"/>
  <c r="Q988" i="3"/>
  <c r="R988" i="3" s="1"/>
  <c r="AB988" i="3" s="1"/>
  <c r="Q180" i="3"/>
  <c r="R180" i="3" s="1"/>
  <c r="AB180" i="3" s="1"/>
  <c r="AA179" i="3"/>
  <c r="W179" i="3"/>
  <c r="V180" i="3" s="1"/>
  <c r="Y179" i="3"/>
  <c r="Z179" i="3"/>
  <c r="AC1792" i="3"/>
  <c r="AD1792" i="3"/>
  <c r="R1793" i="3"/>
  <c r="AB1793" i="3" s="1"/>
  <c r="Y1123" i="3"/>
  <c r="R848" i="3"/>
  <c r="AB848" i="3" s="1"/>
  <c r="T1927" i="3"/>
  <c r="Y1927" i="3" s="1"/>
  <c r="AC847" i="3"/>
  <c r="AD847" i="3"/>
  <c r="Q447" i="3"/>
  <c r="R447" i="3" s="1"/>
  <c r="AB447" i="3" s="1"/>
  <c r="Y446" i="3"/>
  <c r="W446" i="3"/>
  <c r="V447" i="3" s="1"/>
  <c r="AA1123" i="3"/>
  <c r="W1123" i="3"/>
  <c r="V1124" i="3" s="1"/>
  <c r="Z446" i="3"/>
  <c r="Z1123" i="3"/>
  <c r="T581" i="3"/>
  <c r="AA581" i="3" s="1"/>
  <c r="W1659" i="3"/>
  <c r="V1660" i="3" s="1"/>
  <c r="Q1660" i="3"/>
  <c r="R1660" i="3" s="1"/>
  <c r="AB1660" i="3" s="1"/>
  <c r="Z1659" i="3"/>
  <c r="AA1659" i="3"/>
  <c r="Y1659" i="3"/>
  <c r="AE46" i="3"/>
  <c r="S47" i="3"/>
  <c r="AC313" i="3"/>
  <c r="AD313" i="3"/>
  <c r="R314" i="3"/>
  <c r="AB314" i="3" s="1"/>
  <c r="R1124" i="3"/>
  <c r="AB1124" i="3" s="1"/>
  <c r="AE444" i="13"/>
  <c r="W445" i="13"/>
  <c r="V446" i="13" s="1"/>
  <c r="AA445" i="13"/>
  <c r="Z445" i="13"/>
  <c r="Q446" i="13"/>
  <c r="R446" i="13" s="1"/>
  <c r="S446" i="13" s="1"/>
  <c r="Y445" i="13"/>
  <c r="AA313" i="13"/>
  <c r="Q314" i="13"/>
  <c r="R314" i="13" s="1"/>
  <c r="AB314" i="13" s="1"/>
  <c r="W313" i="13"/>
  <c r="V314" i="13" s="1"/>
  <c r="Y313" i="13"/>
  <c r="AD313" i="13" s="1"/>
  <c r="AD46" i="13"/>
  <c r="AC46" i="13"/>
  <c r="S47" i="13"/>
  <c r="R179" i="13"/>
  <c r="AB179" i="13" s="1"/>
  <c r="AC178" i="13"/>
  <c r="AD178" i="13"/>
  <c r="AE1793" i="11" l="1"/>
  <c r="AE1121" i="11"/>
  <c r="S312" i="11"/>
  <c r="AC311" i="11"/>
  <c r="AD311" i="11"/>
  <c r="T1122" i="11"/>
  <c r="Q1123" i="11" s="1"/>
  <c r="R1123" i="11" s="1"/>
  <c r="S1123" i="11" s="1"/>
  <c r="AE46" i="11"/>
  <c r="T47" i="11"/>
  <c r="W47" i="11" s="1"/>
  <c r="V48" i="11" s="1"/>
  <c r="R180" i="11"/>
  <c r="AB180" i="11" s="1"/>
  <c r="AD179" i="11"/>
  <c r="AC179" i="11"/>
  <c r="AD1521" i="11"/>
  <c r="AC1521" i="11"/>
  <c r="W988" i="11"/>
  <c r="V989" i="11" s="1"/>
  <c r="R1522" i="11"/>
  <c r="AB1522" i="11" s="1"/>
  <c r="Y988" i="11"/>
  <c r="AD988" i="11" s="1"/>
  <c r="AA1387" i="11"/>
  <c r="AA988" i="11"/>
  <c r="Q989" i="11"/>
  <c r="R989" i="11" s="1"/>
  <c r="AB989" i="11" s="1"/>
  <c r="AC1658" i="11"/>
  <c r="T1928" i="11"/>
  <c r="W1928" i="11" s="1"/>
  <c r="V1929" i="11" s="1"/>
  <c r="Q1388" i="11"/>
  <c r="R1388" i="11" s="1"/>
  <c r="AB1388" i="11" s="1"/>
  <c r="Z1387" i="11"/>
  <c r="Y1387" i="11"/>
  <c r="T1794" i="11"/>
  <c r="AA1794" i="11" s="1"/>
  <c r="AE1927" i="11"/>
  <c r="AE715" i="11"/>
  <c r="T716" i="11"/>
  <c r="Y716" i="11" s="1"/>
  <c r="AC446" i="11"/>
  <c r="AE446" i="11" s="1"/>
  <c r="AC1259" i="11"/>
  <c r="AD1259" i="11"/>
  <c r="AB1659" i="11"/>
  <c r="T1659" i="11"/>
  <c r="R1260" i="11"/>
  <c r="AB1260" i="11" s="1"/>
  <c r="S582" i="11"/>
  <c r="S447" i="11"/>
  <c r="T849" i="11"/>
  <c r="W849" i="11" s="1"/>
  <c r="V850" i="11" s="1"/>
  <c r="AE581" i="11"/>
  <c r="AC1657" i="9"/>
  <c r="AD1657" i="9"/>
  <c r="Q1793" i="9"/>
  <c r="R1793" i="9" s="1"/>
  <c r="AB1793" i="9" s="1"/>
  <c r="Y1792" i="9"/>
  <c r="W1792" i="9"/>
  <c r="V1793" i="9" s="1"/>
  <c r="Z1792" i="9"/>
  <c r="AD1390" i="9"/>
  <c r="AC1390" i="9"/>
  <c r="R1391" i="9"/>
  <c r="AB1391" i="9" s="1"/>
  <c r="T581" i="9"/>
  <c r="W581" i="9" s="1"/>
  <c r="V582" i="9" s="1"/>
  <c r="AC313" i="9"/>
  <c r="S314" i="9"/>
  <c r="AA447" i="9"/>
  <c r="AD313" i="9"/>
  <c r="T1524" i="9"/>
  <c r="W1524" i="9" s="1"/>
  <c r="V1525" i="9" s="1"/>
  <c r="W447" i="9"/>
  <c r="V448" i="9" s="1"/>
  <c r="Z447" i="9"/>
  <c r="AD447" i="9" s="1"/>
  <c r="Q448" i="9"/>
  <c r="R448" i="9" s="1"/>
  <c r="S448" i="9" s="1"/>
  <c r="W1122" i="9"/>
  <c r="V1123" i="9" s="1"/>
  <c r="R178" i="9"/>
  <c r="AB178" i="9" s="1"/>
  <c r="AC177" i="9"/>
  <c r="AD177" i="9"/>
  <c r="Y1122" i="9"/>
  <c r="Q1123" i="9"/>
  <c r="R1123" i="9" s="1"/>
  <c r="AB1123" i="9" s="1"/>
  <c r="Z1122" i="9"/>
  <c r="AE715" i="9"/>
  <c r="AC1926" i="9"/>
  <c r="AD1926" i="9"/>
  <c r="R1927" i="9"/>
  <c r="AB1927" i="9" s="1"/>
  <c r="AE1255" i="9"/>
  <c r="AB716" i="9"/>
  <c r="T716" i="9"/>
  <c r="AD847" i="9"/>
  <c r="T1256" i="9"/>
  <c r="T49" i="9"/>
  <c r="T1658" i="9"/>
  <c r="AA1658" i="9" s="1"/>
  <c r="AC847" i="9"/>
  <c r="S988" i="9"/>
  <c r="AC987" i="9"/>
  <c r="AD987" i="9"/>
  <c r="S848" i="9"/>
  <c r="AE580" i="6"/>
  <c r="AC49" i="6"/>
  <c r="T581" i="6"/>
  <c r="W581" i="6" s="1"/>
  <c r="V582" i="6" s="1"/>
  <c r="AC715" i="6"/>
  <c r="AD715" i="6"/>
  <c r="T180" i="6"/>
  <c r="Z180" i="6" s="1"/>
  <c r="S716" i="6"/>
  <c r="AD49" i="6"/>
  <c r="AE179" i="6"/>
  <c r="T446" i="6"/>
  <c r="Y446" i="6" s="1"/>
  <c r="AE445" i="6"/>
  <c r="S1793" i="6"/>
  <c r="AD1387" i="6"/>
  <c r="S1255" i="6"/>
  <c r="AD848" i="6"/>
  <c r="AC1387" i="6"/>
  <c r="R1388" i="6"/>
  <c r="AB1388" i="6" s="1"/>
  <c r="R849" i="6"/>
  <c r="AB849" i="6" s="1"/>
  <c r="AE1254" i="6"/>
  <c r="AC848" i="6"/>
  <c r="T1928" i="6"/>
  <c r="AA1928" i="6" s="1"/>
  <c r="AD1659" i="6"/>
  <c r="AC1659" i="6"/>
  <c r="S1660" i="6"/>
  <c r="AA1123" i="6"/>
  <c r="Y1123" i="6"/>
  <c r="Z1123" i="6"/>
  <c r="Q1124" i="6"/>
  <c r="R1124" i="6" s="1"/>
  <c r="AB1124" i="6" s="1"/>
  <c r="W1123" i="6"/>
  <c r="V1124" i="6" s="1"/>
  <c r="AE1792" i="6"/>
  <c r="T311" i="6"/>
  <c r="R989" i="6"/>
  <c r="AB989" i="6" s="1"/>
  <c r="T1524" i="6"/>
  <c r="AC988" i="6"/>
  <c r="AD988" i="6"/>
  <c r="S50" i="6"/>
  <c r="R1258" i="3"/>
  <c r="AB1258" i="3" s="1"/>
  <c r="AC1257" i="3"/>
  <c r="AD1257" i="3"/>
  <c r="W1523" i="3"/>
  <c r="V1524" i="3" s="1"/>
  <c r="AA1523" i="3"/>
  <c r="Q1524" i="3"/>
  <c r="R1524" i="3" s="1"/>
  <c r="AB1524" i="3" s="1"/>
  <c r="Y1523" i="3"/>
  <c r="AD1523" i="3" s="1"/>
  <c r="AE1386" i="3"/>
  <c r="AE715" i="3"/>
  <c r="T1387" i="3"/>
  <c r="W1387" i="3" s="1"/>
  <c r="V1388" i="3" s="1"/>
  <c r="AD987" i="3"/>
  <c r="T716" i="3"/>
  <c r="AA716" i="3" s="1"/>
  <c r="AC987" i="3"/>
  <c r="S988" i="3"/>
  <c r="Y581" i="3"/>
  <c r="S848" i="3"/>
  <c r="Z581" i="3"/>
  <c r="AC179" i="3"/>
  <c r="AD179" i="3"/>
  <c r="S180" i="3"/>
  <c r="W1927" i="3"/>
  <c r="V1928" i="3" s="1"/>
  <c r="S1793" i="3"/>
  <c r="AE1792" i="3"/>
  <c r="AE847" i="3"/>
  <c r="AC1123" i="3"/>
  <c r="Z1927" i="3"/>
  <c r="AA1927" i="3"/>
  <c r="Q1928" i="3"/>
  <c r="R1928" i="3" s="1"/>
  <c r="AB1928" i="3" s="1"/>
  <c r="AC446" i="3"/>
  <c r="AD446" i="3"/>
  <c r="AD1123" i="3"/>
  <c r="W581" i="3"/>
  <c r="V582" i="3" s="1"/>
  <c r="Q582" i="3"/>
  <c r="R582" i="3" s="1"/>
  <c r="AB582" i="3" s="1"/>
  <c r="S447" i="3"/>
  <c r="S1660" i="3"/>
  <c r="AD1659" i="3"/>
  <c r="AC1659" i="3"/>
  <c r="T47" i="3"/>
  <c r="W47" i="3" s="1"/>
  <c r="V48" i="3" s="1"/>
  <c r="S314" i="3"/>
  <c r="S1124" i="3"/>
  <c r="AE313" i="3"/>
  <c r="AD445" i="13"/>
  <c r="AB446" i="13"/>
  <c r="AC445" i="13"/>
  <c r="T446" i="13"/>
  <c r="AA446" i="13" s="1"/>
  <c r="S314" i="13"/>
  <c r="AC313" i="13"/>
  <c r="AE46" i="13"/>
  <c r="S179" i="13"/>
  <c r="T47" i="13"/>
  <c r="AE178" i="13"/>
  <c r="T312" i="11" l="1"/>
  <c r="W312" i="11" s="1"/>
  <c r="V313" i="11" s="1"/>
  <c r="AE311" i="11"/>
  <c r="Y1122" i="11"/>
  <c r="W1122" i="11"/>
  <c r="V1123" i="11" s="1"/>
  <c r="Z1122" i="11"/>
  <c r="AA1122" i="11"/>
  <c r="Q48" i="11"/>
  <c r="R48" i="11" s="1"/>
  <c r="AB48" i="11" s="1"/>
  <c r="Y47" i="11"/>
  <c r="AA47" i="11"/>
  <c r="Z47" i="11"/>
  <c r="S1522" i="11"/>
  <c r="AB1123" i="11"/>
  <c r="T1123" i="11"/>
  <c r="AC988" i="11"/>
  <c r="AE988" i="11" s="1"/>
  <c r="S180" i="11"/>
  <c r="AE179" i="11"/>
  <c r="Q1929" i="11"/>
  <c r="R1929" i="11" s="1"/>
  <c r="AB1929" i="11" s="1"/>
  <c r="AE1521" i="11"/>
  <c r="AC1387" i="11"/>
  <c r="AE1658" i="11"/>
  <c r="Z1928" i="11"/>
  <c r="S1388" i="11"/>
  <c r="AA1928" i="11"/>
  <c r="Y1928" i="11"/>
  <c r="Q1795" i="11"/>
  <c r="R1795" i="11" s="1"/>
  <c r="AB1795" i="11" s="1"/>
  <c r="AD1387" i="11"/>
  <c r="Y1794" i="11"/>
  <c r="Z1794" i="11"/>
  <c r="W1794" i="11"/>
  <c r="V1795" i="11" s="1"/>
  <c r="Q717" i="11"/>
  <c r="R717" i="11" s="1"/>
  <c r="S717" i="11" s="1"/>
  <c r="Z716" i="11"/>
  <c r="AA716" i="11"/>
  <c r="W716" i="11"/>
  <c r="V717" i="11" s="1"/>
  <c r="T582" i="11"/>
  <c r="Y582" i="11" s="1"/>
  <c r="AE1259" i="11"/>
  <c r="Q850" i="11"/>
  <c r="R850" i="11" s="1"/>
  <c r="AB850" i="11" s="1"/>
  <c r="T447" i="11"/>
  <c r="Q448" i="11" s="1"/>
  <c r="S1260" i="11"/>
  <c r="AA849" i="11"/>
  <c r="Z849" i="11"/>
  <c r="AA1659" i="11"/>
  <c r="Y1659" i="11"/>
  <c r="Z1659" i="11"/>
  <c r="W1659" i="11"/>
  <c r="V1660" i="11" s="1"/>
  <c r="Q1660" i="11"/>
  <c r="R1660" i="11" s="1"/>
  <c r="AB1660" i="11" s="1"/>
  <c r="Y849" i="11"/>
  <c r="S989" i="11"/>
  <c r="AE1657" i="9"/>
  <c r="S1793" i="9"/>
  <c r="AD1792" i="9"/>
  <c r="AC1792" i="9"/>
  <c r="S1391" i="9"/>
  <c r="AE313" i="9"/>
  <c r="AA581" i="9"/>
  <c r="Y581" i="9"/>
  <c r="Z581" i="9"/>
  <c r="AE1390" i="9"/>
  <c r="Q582" i="9"/>
  <c r="R582" i="9" s="1"/>
  <c r="AB582" i="9" s="1"/>
  <c r="Y1524" i="9"/>
  <c r="T314" i="9"/>
  <c r="Z314" i="9" s="1"/>
  <c r="Z1524" i="9"/>
  <c r="Q1525" i="9"/>
  <c r="R1525" i="9" s="1"/>
  <c r="S1525" i="9" s="1"/>
  <c r="AA1524" i="9"/>
  <c r="AC447" i="9"/>
  <c r="S178" i="9"/>
  <c r="AC1122" i="9"/>
  <c r="T448" i="9"/>
  <c r="AA448" i="9" s="1"/>
  <c r="AB448" i="9"/>
  <c r="AE177" i="9"/>
  <c r="AD1122" i="9"/>
  <c r="S1123" i="9"/>
  <c r="S1927" i="9"/>
  <c r="AE1926" i="9"/>
  <c r="AE847" i="9"/>
  <c r="Y716" i="9"/>
  <c r="Z716" i="9"/>
  <c r="W716" i="9"/>
  <c r="V717" i="9" s="1"/>
  <c r="AA716" i="9"/>
  <c r="Q717" i="9"/>
  <c r="Y1256" i="9"/>
  <c r="AA1256" i="9"/>
  <c r="W1256" i="9"/>
  <c r="V1257" i="9" s="1"/>
  <c r="Z1256" i="9"/>
  <c r="Q1257" i="9"/>
  <c r="W1658" i="9"/>
  <c r="V1659" i="9" s="1"/>
  <c r="Q1659" i="9"/>
  <c r="R1659" i="9" s="1"/>
  <c r="AB1659" i="9" s="1"/>
  <c r="Z1658" i="9"/>
  <c r="Y49" i="9"/>
  <c r="Z49" i="9"/>
  <c r="AA49" i="9"/>
  <c r="Q50" i="9"/>
  <c r="R50" i="9" s="1"/>
  <c r="AB50" i="9" s="1"/>
  <c r="W49" i="9"/>
  <c r="V50" i="9" s="1"/>
  <c r="Y1658" i="9"/>
  <c r="T848" i="9"/>
  <c r="W848" i="9" s="1"/>
  <c r="V849" i="9" s="1"/>
  <c r="T988" i="9"/>
  <c r="Z988" i="9" s="1"/>
  <c r="AE987" i="9"/>
  <c r="AA581" i="6"/>
  <c r="AE49" i="6"/>
  <c r="Z581" i="6"/>
  <c r="Q582" i="6"/>
  <c r="R582" i="6" s="1"/>
  <c r="AB582" i="6" s="1"/>
  <c r="Y581" i="6"/>
  <c r="Q181" i="6"/>
  <c r="R181" i="6" s="1"/>
  <c r="AB181" i="6" s="1"/>
  <c r="W180" i="6"/>
  <c r="V181" i="6" s="1"/>
  <c r="T716" i="6"/>
  <c r="W716" i="6" s="1"/>
  <c r="V717" i="6" s="1"/>
  <c r="AA180" i="6"/>
  <c r="Y180" i="6"/>
  <c r="AE715" i="6"/>
  <c r="T1793" i="6"/>
  <c r="Q1794" i="6" s="1"/>
  <c r="W446" i="6"/>
  <c r="V447" i="6" s="1"/>
  <c r="Q447" i="6"/>
  <c r="R447" i="6" s="1"/>
  <c r="AB447" i="6" s="1"/>
  <c r="AA446" i="6"/>
  <c r="Z446" i="6"/>
  <c r="AD446" i="6" s="1"/>
  <c r="S1388" i="6"/>
  <c r="AE1387" i="6"/>
  <c r="T1255" i="6"/>
  <c r="W1255" i="6" s="1"/>
  <c r="V1256" i="6" s="1"/>
  <c r="AE848" i="6"/>
  <c r="S849" i="6"/>
  <c r="Z1928" i="6"/>
  <c r="S1124" i="6"/>
  <c r="AE1659" i="6"/>
  <c r="T1660" i="6"/>
  <c r="Q1661" i="6" s="1"/>
  <c r="Y1928" i="6"/>
  <c r="Q1929" i="6"/>
  <c r="R1929" i="6" s="1"/>
  <c r="AB1929" i="6" s="1"/>
  <c r="W1928" i="6"/>
  <c r="V1929" i="6" s="1"/>
  <c r="AC1123" i="6"/>
  <c r="AD1123" i="6"/>
  <c r="S989" i="6"/>
  <c r="AE988" i="6"/>
  <c r="T50" i="6"/>
  <c r="W311" i="6"/>
  <c r="V312" i="6" s="1"/>
  <c r="Y311" i="6"/>
  <c r="Z311" i="6"/>
  <c r="Q312" i="6"/>
  <c r="AA311" i="6"/>
  <c r="Q1525" i="6"/>
  <c r="Y1524" i="6"/>
  <c r="Z1524" i="6"/>
  <c r="AA1524" i="6"/>
  <c r="W1524" i="6"/>
  <c r="V1525" i="6" s="1"/>
  <c r="S1258" i="3"/>
  <c r="AE1257" i="3"/>
  <c r="S1524" i="3"/>
  <c r="AC1523" i="3"/>
  <c r="AE1523" i="3" s="1"/>
  <c r="Y1387" i="3"/>
  <c r="AA1387" i="3"/>
  <c r="Q1388" i="3"/>
  <c r="R1388" i="3" s="1"/>
  <c r="S1388" i="3" s="1"/>
  <c r="Z1387" i="3"/>
  <c r="AE987" i="3"/>
  <c r="T988" i="3"/>
  <c r="Y716" i="3"/>
  <c r="Z716" i="3"/>
  <c r="Q717" i="3"/>
  <c r="R717" i="3" s="1"/>
  <c r="AB717" i="3" s="1"/>
  <c r="W716" i="3"/>
  <c r="V717" i="3" s="1"/>
  <c r="T848" i="3"/>
  <c r="AA848" i="3" s="1"/>
  <c r="AC581" i="3"/>
  <c r="AD581" i="3"/>
  <c r="T180" i="3"/>
  <c r="W180" i="3" s="1"/>
  <c r="V181" i="3" s="1"/>
  <c r="AE179" i="3"/>
  <c r="AE1123" i="3"/>
  <c r="T1793" i="3"/>
  <c r="AC1927" i="3"/>
  <c r="AD1927" i="3"/>
  <c r="AE446" i="3"/>
  <c r="Z47" i="3"/>
  <c r="Q48" i="3"/>
  <c r="R48" i="3" s="1"/>
  <c r="AB48" i="3" s="1"/>
  <c r="AA47" i="3"/>
  <c r="T1660" i="3"/>
  <c r="AA1660" i="3" s="1"/>
  <c r="AE1659" i="3"/>
  <c r="T447" i="3"/>
  <c r="S582" i="3"/>
  <c r="T314" i="3"/>
  <c r="AA314" i="3" s="1"/>
  <c r="Y47" i="3"/>
  <c r="S1928" i="3"/>
  <c r="T1124" i="3"/>
  <c r="AE445" i="13"/>
  <c r="T314" i="13"/>
  <c r="AA314" i="13" s="1"/>
  <c r="W446" i="13"/>
  <c r="V447" i="13" s="1"/>
  <c r="Q447" i="13"/>
  <c r="R447" i="13" s="1"/>
  <c r="S447" i="13" s="1"/>
  <c r="Y446" i="13"/>
  <c r="Z446" i="13"/>
  <c r="AE313" i="13"/>
  <c r="T179" i="13"/>
  <c r="AA179" i="13" s="1"/>
  <c r="AA47" i="13"/>
  <c r="Z47" i="13"/>
  <c r="W47" i="13"/>
  <c r="V48" i="13" s="1"/>
  <c r="Y47" i="13"/>
  <c r="Q48" i="13"/>
  <c r="Z312" i="11" l="1"/>
  <c r="Q313" i="11"/>
  <c r="R313" i="11" s="1"/>
  <c r="AB313" i="11" s="1"/>
  <c r="AA312" i="11"/>
  <c r="Y312" i="11"/>
  <c r="T1522" i="11"/>
  <c r="Q1523" i="11" s="1"/>
  <c r="R1523" i="11" s="1"/>
  <c r="AB1523" i="11" s="1"/>
  <c r="AC1122" i="11"/>
  <c r="AD1122" i="11"/>
  <c r="AD47" i="11"/>
  <c r="S48" i="11"/>
  <c r="AC47" i="11"/>
  <c r="Y1123" i="11"/>
  <c r="AA1123" i="11"/>
  <c r="W1123" i="11"/>
  <c r="V1124" i="11" s="1"/>
  <c r="Q1124" i="11"/>
  <c r="R1124" i="11" s="1"/>
  <c r="AB1124" i="11" s="1"/>
  <c r="Z1123" i="11"/>
  <c r="AD1794" i="11"/>
  <c r="T180" i="11"/>
  <c r="S1929" i="11"/>
  <c r="AD1928" i="11"/>
  <c r="AC1928" i="11"/>
  <c r="AD849" i="11"/>
  <c r="T1388" i="11"/>
  <c r="Z1388" i="11" s="1"/>
  <c r="S1795" i="11"/>
  <c r="AE1387" i="11"/>
  <c r="AC716" i="11"/>
  <c r="AA582" i="11"/>
  <c r="AD716" i="11"/>
  <c r="AC1794" i="11"/>
  <c r="Q583" i="11"/>
  <c r="R583" i="11" s="1"/>
  <c r="AB583" i="11" s="1"/>
  <c r="W582" i="11"/>
  <c r="V583" i="11" s="1"/>
  <c r="T1260" i="11"/>
  <c r="W1260" i="11" s="1"/>
  <c r="V1261" i="11" s="1"/>
  <c r="Z582" i="11"/>
  <c r="Z447" i="11"/>
  <c r="W447" i="11"/>
  <c r="V448" i="11" s="1"/>
  <c r="AC849" i="11"/>
  <c r="AA447" i="11"/>
  <c r="S1660" i="11"/>
  <c r="Y447" i="11"/>
  <c r="AC1659" i="11"/>
  <c r="AD1659" i="11"/>
  <c r="T989" i="11"/>
  <c r="S850" i="11"/>
  <c r="AB717" i="11"/>
  <c r="T717" i="11"/>
  <c r="R448" i="11"/>
  <c r="AB448" i="11" s="1"/>
  <c r="T1793" i="9"/>
  <c r="Q1794" i="9" s="1"/>
  <c r="R1794" i="9" s="1"/>
  <c r="AB1794" i="9" s="1"/>
  <c r="AE1792" i="9"/>
  <c r="AD581" i="9"/>
  <c r="T1391" i="9"/>
  <c r="AC581" i="9"/>
  <c r="S582" i="9"/>
  <c r="AA314" i="9"/>
  <c r="W314" i="9"/>
  <c r="V315" i="9" s="1"/>
  <c r="Q315" i="9"/>
  <c r="R315" i="9" s="1"/>
  <c r="AB315" i="9" s="1"/>
  <c r="AC1524" i="9"/>
  <c r="AD1524" i="9"/>
  <c r="Y314" i="9"/>
  <c r="AD314" i="9" s="1"/>
  <c r="AE447" i="9"/>
  <c r="AE1122" i="9"/>
  <c r="Z448" i="9"/>
  <c r="T178" i="9"/>
  <c r="Q179" i="9" s="1"/>
  <c r="R179" i="9" s="1"/>
  <c r="AB179" i="9" s="1"/>
  <c r="Q449" i="9"/>
  <c r="R449" i="9" s="1"/>
  <c r="AB449" i="9" s="1"/>
  <c r="Y448" i="9"/>
  <c r="W448" i="9"/>
  <c r="V449" i="9" s="1"/>
  <c r="T1123" i="9"/>
  <c r="W1123" i="9" s="1"/>
  <c r="V1124" i="9" s="1"/>
  <c r="T1927" i="9"/>
  <c r="AD716" i="9"/>
  <c r="AC716" i="9"/>
  <c r="R717" i="9"/>
  <c r="AB717" i="9" s="1"/>
  <c r="AC1256" i="9"/>
  <c r="AD1256" i="9"/>
  <c r="Q849" i="9"/>
  <c r="R849" i="9" s="1"/>
  <c r="AB849" i="9" s="1"/>
  <c r="R1257" i="9"/>
  <c r="AB1257" i="9" s="1"/>
  <c r="AA848" i="9"/>
  <c r="AB1525" i="9"/>
  <c r="T1525" i="9"/>
  <c r="S1659" i="9"/>
  <c r="AC1658" i="9"/>
  <c r="AD1658" i="9"/>
  <c r="S50" i="9"/>
  <c r="AD49" i="9"/>
  <c r="AC49" i="9"/>
  <c r="Y988" i="9"/>
  <c r="AA988" i="9"/>
  <c r="W988" i="9"/>
  <c r="V989" i="9" s="1"/>
  <c r="Q989" i="9"/>
  <c r="R989" i="9" s="1"/>
  <c r="AB989" i="9" s="1"/>
  <c r="Y848" i="9"/>
  <c r="Z848" i="9"/>
  <c r="AC581" i="6"/>
  <c r="AD581" i="6"/>
  <c r="AC180" i="6"/>
  <c r="Y1793" i="6"/>
  <c r="Z716" i="6"/>
  <c r="Q717" i="6"/>
  <c r="R717" i="6" s="1"/>
  <c r="AB717" i="6" s="1"/>
  <c r="Y716" i="6"/>
  <c r="AA716" i="6"/>
  <c r="AD180" i="6"/>
  <c r="Z1793" i="6"/>
  <c r="W1793" i="6"/>
  <c r="V1794" i="6" s="1"/>
  <c r="AA1793" i="6"/>
  <c r="Q1256" i="6"/>
  <c r="R1256" i="6" s="1"/>
  <c r="S1256" i="6" s="1"/>
  <c r="S181" i="6"/>
  <c r="S447" i="6"/>
  <c r="Z1255" i="6"/>
  <c r="T1388" i="6"/>
  <c r="AA1388" i="6" s="1"/>
  <c r="AA1255" i="6"/>
  <c r="Y1255" i="6"/>
  <c r="AC446" i="6"/>
  <c r="S582" i="6"/>
  <c r="T1124" i="6"/>
  <c r="AC1928" i="6"/>
  <c r="T849" i="6"/>
  <c r="AA1660" i="6"/>
  <c r="Y1660" i="6"/>
  <c r="W1660" i="6"/>
  <c r="V1661" i="6" s="1"/>
  <c r="Z1660" i="6"/>
  <c r="AD1928" i="6"/>
  <c r="T989" i="6"/>
  <c r="Q990" i="6" s="1"/>
  <c r="AE1123" i="6"/>
  <c r="S1929" i="6"/>
  <c r="R1794" i="6"/>
  <c r="AB1794" i="6" s="1"/>
  <c r="Q51" i="6"/>
  <c r="Z50" i="6"/>
  <c r="Y50" i="6"/>
  <c r="W50" i="6"/>
  <c r="V51" i="6" s="1"/>
  <c r="AA50" i="6"/>
  <c r="AC1524" i="6"/>
  <c r="AD1524" i="6"/>
  <c r="R312" i="6"/>
  <c r="AB312" i="6" s="1"/>
  <c r="AC311" i="6"/>
  <c r="AD311" i="6"/>
  <c r="R1661" i="6"/>
  <c r="AB1661" i="6" s="1"/>
  <c r="R1525" i="6"/>
  <c r="AB1525" i="6" s="1"/>
  <c r="T1258" i="3"/>
  <c r="T1524" i="3"/>
  <c r="AA1524" i="3" s="1"/>
  <c r="AD1387" i="3"/>
  <c r="T1388" i="3"/>
  <c r="Q1389" i="3" s="1"/>
  <c r="AB1388" i="3"/>
  <c r="AC1387" i="3"/>
  <c r="AC716" i="3"/>
  <c r="Y988" i="3"/>
  <c r="Z988" i="3"/>
  <c r="Q989" i="3"/>
  <c r="R989" i="3" s="1"/>
  <c r="AB989" i="3" s="1"/>
  <c r="W988" i="3"/>
  <c r="V989" i="3" s="1"/>
  <c r="AA988" i="3"/>
  <c r="AD716" i="3"/>
  <c r="S717" i="3"/>
  <c r="W848" i="3"/>
  <c r="V849" i="3" s="1"/>
  <c r="Y848" i="3"/>
  <c r="Z848" i="3"/>
  <c r="Q849" i="3"/>
  <c r="R849" i="3" s="1"/>
  <c r="AB849" i="3" s="1"/>
  <c r="Z180" i="3"/>
  <c r="Q181" i="3"/>
  <c r="R181" i="3" s="1"/>
  <c r="AB181" i="3" s="1"/>
  <c r="AE581" i="3"/>
  <c r="AA180" i="3"/>
  <c r="Y180" i="3"/>
  <c r="AE1927" i="3"/>
  <c r="W1793" i="3"/>
  <c r="V1794" i="3" s="1"/>
  <c r="Z1793" i="3"/>
  <c r="AA1793" i="3"/>
  <c r="Y1793" i="3"/>
  <c r="Q1794" i="3"/>
  <c r="AD47" i="3"/>
  <c r="Z314" i="3"/>
  <c r="AC47" i="3"/>
  <c r="W314" i="3"/>
  <c r="V315" i="3" s="1"/>
  <c r="Y314" i="3"/>
  <c r="Q315" i="3"/>
  <c r="R315" i="3" s="1"/>
  <c r="AB315" i="3" s="1"/>
  <c r="W1660" i="3"/>
  <c r="V1661" i="3" s="1"/>
  <c r="Y1660" i="3"/>
  <c r="Q1661" i="3"/>
  <c r="R1661" i="3" s="1"/>
  <c r="AB1661" i="3" s="1"/>
  <c r="Z1660" i="3"/>
  <c r="Y447" i="3"/>
  <c r="Q448" i="3"/>
  <c r="W447" i="3"/>
  <c r="V448" i="3" s="1"/>
  <c r="Z447" i="3"/>
  <c r="AA447" i="3"/>
  <c r="T582" i="3"/>
  <c r="Y1124" i="3"/>
  <c r="Z1124" i="3"/>
  <c r="W1124" i="3"/>
  <c r="V1125" i="3" s="1"/>
  <c r="AA1124" i="3"/>
  <c r="Q1125" i="3"/>
  <c r="S48" i="3"/>
  <c r="T1928" i="3"/>
  <c r="Z314" i="13"/>
  <c r="Y314" i="13"/>
  <c r="W314" i="13"/>
  <c r="V315" i="13" s="1"/>
  <c r="Q315" i="13"/>
  <c r="R315" i="13" s="1"/>
  <c r="AB315" i="13" s="1"/>
  <c r="AD446" i="13"/>
  <c r="AC446" i="13"/>
  <c r="Z179" i="13"/>
  <c r="Q180" i="13"/>
  <c r="R180" i="13" s="1"/>
  <c r="AB180" i="13" s="1"/>
  <c r="AB447" i="13"/>
  <c r="T447" i="13"/>
  <c r="Y179" i="13"/>
  <c r="W179" i="13"/>
  <c r="V180" i="13" s="1"/>
  <c r="R48" i="13"/>
  <c r="AB48" i="13" s="1"/>
  <c r="AC47" i="13"/>
  <c r="AD47" i="13"/>
  <c r="AD312" i="11" l="1"/>
  <c r="Z1522" i="11"/>
  <c r="W1522" i="11"/>
  <c r="V1523" i="11" s="1"/>
  <c r="AC312" i="11"/>
  <c r="S313" i="11"/>
  <c r="AA1522" i="11"/>
  <c r="AE1122" i="11"/>
  <c r="T48" i="11"/>
  <c r="Y48" i="11" s="1"/>
  <c r="Y1522" i="11"/>
  <c r="AE47" i="11"/>
  <c r="S1124" i="11"/>
  <c r="AC1123" i="11"/>
  <c r="AD1123" i="11"/>
  <c r="AE1794" i="11"/>
  <c r="T1929" i="11"/>
  <c r="Q1930" i="11" s="1"/>
  <c r="AA180" i="11"/>
  <c r="W180" i="11"/>
  <c r="V181" i="11" s="1"/>
  <c r="Y180" i="11"/>
  <c r="Q181" i="11"/>
  <c r="Z180" i="11"/>
  <c r="AA1388" i="11"/>
  <c r="S1523" i="11"/>
  <c r="AE1928" i="11"/>
  <c r="Q1389" i="11"/>
  <c r="R1389" i="11" s="1"/>
  <c r="AB1389" i="11" s="1"/>
  <c r="W1388" i="11"/>
  <c r="V1389" i="11" s="1"/>
  <c r="AE849" i="11"/>
  <c r="T1795" i="11"/>
  <c r="Q1796" i="11" s="1"/>
  <c r="R1796" i="11" s="1"/>
  <c r="AB1796" i="11" s="1"/>
  <c r="Y1388" i="11"/>
  <c r="AD1388" i="11" s="1"/>
  <c r="AE716" i="11"/>
  <c r="AA1260" i="11"/>
  <c r="Z1260" i="11"/>
  <c r="AC582" i="11"/>
  <c r="Y1260" i="11"/>
  <c r="Q1261" i="11"/>
  <c r="R1261" i="11" s="1"/>
  <c r="AB1261" i="11" s="1"/>
  <c r="AD582" i="11"/>
  <c r="AC447" i="11"/>
  <c r="AD447" i="11"/>
  <c r="T1660" i="11"/>
  <c r="T850" i="11"/>
  <c r="W989" i="11"/>
  <c r="V990" i="11" s="1"/>
  <c r="Q990" i="11"/>
  <c r="AA989" i="11"/>
  <c r="Z989" i="11"/>
  <c r="Y989" i="11"/>
  <c r="AE1659" i="11"/>
  <c r="S583" i="11"/>
  <c r="Y717" i="11"/>
  <c r="Z717" i="11"/>
  <c r="Q718" i="11"/>
  <c r="AA717" i="11"/>
  <c r="W717" i="11"/>
  <c r="V718" i="11" s="1"/>
  <c r="S448" i="11"/>
  <c r="AA1793" i="9"/>
  <c r="S1794" i="9"/>
  <c r="Y1793" i="9"/>
  <c r="W1793" i="9"/>
  <c r="V1794" i="9" s="1"/>
  <c r="Z1793" i="9"/>
  <c r="T582" i="9"/>
  <c r="AE581" i="9"/>
  <c r="AE1524" i="9"/>
  <c r="W1391" i="9"/>
  <c r="V1392" i="9" s="1"/>
  <c r="Z1391" i="9"/>
  <c r="Y1391" i="9"/>
  <c r="AA1391" i="9"/>
  <c r="Q1392" i="9"/>
  <c r="R1392" i="9" s="1"/>
  <c r="AB1392" i="9" s="1"/>
  <c r="AC448" i="9"/>
  <c r="AC314" i="9"/>
  <c r="AE314" i="9" s="1"/>
  <c r="AD448" i="9"/>
  <c r="Y178" i="9"/>
  <c r="Z178" i="9"/>
  <c r="AA1927" i="9"/>
  <c r="W178" i="9"/>
  <c r="V179" i="9" s="1"/>
  <c r="AA178" i="9"/>
  <c r="S179" i="9"/>
  <c r="Y1123" i="9"/>
  <c r="AA1123" i="9"/>
  <c r="Q1124" i="9"/>
  <c r="R1124" i="9" s="1"/>
  <c r="AB1124" i="9" s="1"/>
  <c r="Z1123" i="9"/>
  <c r="Z1927" i="9"/>
  <c r="W1927" i="9"/>
  <c r="V1928" i="9" s="1"/>
  <c r="AE716" i="9"/>
  <c r="Q1928" i="9"/>
  <c r="R1928" i="9" s="1"/>
  <c r="S1928" i="9" s="1"/>
  <c r="Y1927" i="9"/>
  <c r="S315" i="9"/>
  <c r="S1257" i="9"/>
  <c r="S717" i="9"/>
  <c r="T1659" i="9"/>
  <c r="Q1660" i="9" s="1"/>
  <c r="R1660" i="9" s="1"/>
  <c r="AB1660" i="9" s="1"/>
  <c r="T50" i="9"/>
  <c r="Z50" i="9" s="1"/>
  <c r="AE1256" i="9"/>
  <c r="AE49" i="9"/>
  <c r="AA1525" i="9"/>
  <c r="Y1525" i="9"/>
  <c r="Z1525" i="9"/>
  <c r="Q1526" i="9"/>
  <c r="R1526" i="9" s="1"/>
  <c r="AB1526" i="9" s="1"/>
  <c r="W1525" i="9"/>
  <c r="V1526" i="9" s="1"/>
  <c r="AC988" i="9"/>
  <c r="AE1658" i="9"/>
  <c r="AC848" i="9"/>
  <c r="S849" i="9"/>
  <c r="AD848" i="9"/>
  <c r="AD988" i="9"/>
  <c r="S449" i="9"/>
  <c r="S989" i="9"/>
  <c r="AE581" i="6"/>
  <c r="AD716" i="6"/>
  <c r="AE180" i="6"/>
  <c r="AC716" i="6"/>
  <c r="AE446" i="6"/>
  <c r="AC1793" i="6"/>
  <c r="AD1793" i="6"/>
  <c r="T447" i="6"/>
  <c r="T181" i="6"/>
  <c r="Z1388" i="6"/>
  <c r="AC1255" i="6"/>
  <c r="W989" i="6"/>
  <c r="V990" i="6" s="1"/>
  <c r="AD1255" i="6"/>
  <c r="Y1388" i="6"/>
  <c r="W1388" i="6"/>
  <c r="V1389" i="6" s="1"/>
  <c r="W1124" i="6"/>
  <c r="V1125" i="6" s="1"/>
  <c r="Q1389" i="6"/>
  <c r="R1389" i="6" s="1"/>
  <c r="S1389" i="6" s="1"/>
  <c r="Y1124" i="6"/>
  <c r="AA1124" i="6"/>
  <c r="Q1125" i="6"/>
  <c r="R1125" i="6" s="1"/>
  <c r="AB1125" i="6" s="1"/>
  <c r="T582" i="6"/>
  <c r="Y582" i="6" s="1"/>
  <c r="AD1660" i="6"/>
  <c r="Z1124" i="6"/>
  <c r="AC1660" i="6"/>
  <c r="AE1928" i="6"/>
  <c r="Q850" i="6"/>
  <c r="R850" i="6" s="1"/>
  <c r="AB850" i="6" s="1"/>
  <c r="Y849" i="6"/>
  <c r="AA849" i="6"/>
  <c r="W849" i="6"/>
  <c r="V850" i="6" s="1"/>
  <c r="Z849" i="6"/>
  <c r="Y989" i="6"/>
  <c r="Z989" i="6"/>
  <c r="AB1256" i="6"/>
  <c r="T1256" i="6"/>
  <c r="AA989" i="6"/>
  <c r="S1794" i="6"/>
  <c r="S717" i="6"/>
  <c r="T1929" i="6"/>
  <c r="S312" i="6"/>
  <c r="S1525" i="6"/>
  <c r="AE311" i="6"/>
  <c r="AE1524" i="6"/>
  <c r="R990" i="6"/>
  <c r="AB990" i="6" s="1"/>
  <c r="AC50" i="6"/>
  <c r="AD50" i="6"/>
  <c r="S1661" i="6"/>
  <c r="R51" i="6"/>
  <c r="AB51" i="6" s="1"/>
  <c r="Y1258" i="3"/>
  <c r="W1258" i="3"/>
  <c r="V1259" i="3" s="1"/>
  <c r="Z1258" i="3"/>
  <c r="AA1258" i="3"/>
  <c r="Q1259" i="3"/>
  <c r="W1524" i="3"/>
  <c r="V1525" i="3" s="1"/>
  <c r="Z1524" i="3"/>
  <c r="Q1525" i="3"/>
  <c r="R1525" i="3" s="1"/>
  <c r="AB1525" i="3" s="1"/>
  <c r="Y1524" i="3"/>
  <c r="Y1388" i="3"/>
  <c r="AA1388" i="3"/>
  <c r="Z1388" i="3"/>
  <c r="W1388" i="3"/>
  <c r="V1389" i="3" s="1"/>
  <c r="AE1387" i="3"/>
  <c r="AD988" i="3"/>
  <c r="S989" i="3"/>
  <c r="T717" i="3"/>
  <c r="AA717" i="3" s="1"/>
  <c r="AC988" i="3"/>
  <c r="AE716" i="3"/>
  <c r="AD848" i="3"/>
  <c r="S181" i="3"/>
  <c r="AC848" i="3"/>
  <c r="AD180" i="3"/>
  <c r="R1389" i="3"/>
  <c r="S849" i="3"/>
  <c r="AC180" i="3"/>
  <c r="AC314" i="3"/>
  <c r="AD1793" i="3"/>
  <c r="AC1793" i="3"/>
  <c r="AE47" i="3"/>
  <c r="R1794" i="3"/>
  <c r="AB1794" i="3" s="1"/>
  <c r="AD314" i="3"/>
  <c r="AD1660" i="3"/>
  <c r="AC1660" i="3"/>
  <c r="S1661" i="3"/>
  <c r="R448" i="3"/>
  <c r="AB448" i="3" s="1"/>
  <c r="AC447" i="3"/>
  <c r="AD447" i="3"/>
  <c r="T48" i="3"/>
  <c r="W48" i="3" s="1"/>
  <c r="V49" i="3" s="1"/>
  <c r="Q583" i="3"/>
  <c r="Z582" i="3"/>
  <c r="Y582" i="3"/>
  <c r="W582" i="3"/>
  <c r="V583" i="3" s="1"/>
  <c r="AA582" i="3"/>
  <c r="S315" i="3"/>
  <c r="R1125" i="3"/>
  <c r="AB1125" i="3" s="1"/>
  <c r="Z1928" i="3"/>
  <c r="Q1929" i="3"/>
  <c r="AA1928" i="3"/>
  <c r="Y1928" i="3"/>
  <c r="W1928" i="3"/>
  <c r="V1929" i="3" s="1"/>
  <c r="AC1124" i="3"/>
  <c r="AD1124" i="3"/>
  <c r="AC314" i="13"/>
  <c r="AD314" i="13"/>
  <c r="S315" i="13"/>
  <c r="AE446" i="13"/>
  <c r="AD179" i="13"/>
  <c r="AC179" i="13"/>
  <c r="W447" i="13"/>
  <c r="V448" i="13" s="1"/>
  <c r="Z447" i="13"/>
  <c r="Q448" i="13"/>
  <c r="AA447" i="13"/>
  <c r="Y447" i="13"/>
  <c r="S48" i="13"/>
  <c r="AE47" i="13"/>
  <c r="S180" i="13"/>
  <c r="AD1522" i="11" l="1"/>
  <c r="T313" i="11"/>
  <c r="Q314" i="11" s="1"/>
  <c r="AE312" i="11"/>
  <c r="Z48" i="11"/>
  <c r="AD48" i="11" s="1"/>
  <c r="AC1522" i="11"/>
  <c r="W48" i="11"/>
  <c r="V49" i="11" s="1"/>
  <c r="AA48" i="11"/>
  <c r="Q49" i="11"/>
  <c r="R49" i="11" s="1"/>
  <c r="AB49" i="11" s="1"/>
  <c r="T1124" i="11"/>
  <c r="AA1124" i="11" s="1"/>
  <c r="AD180" i="11"/>
  <c r="W1929" i="11"/>
  <c r="V1930" i="11" s="1"/>
  <c r="Y1795" i="11"/>
  <c r="AE1123" i="11"/>
  <c r="AA1929" i="11"/>
  <c r="R181" i="11"/>
  <c r="AB181" i="11" s="1"/>
  <c r="Z1929" i="11"/>
  <c r="AC180" i="11"/>
  <c r="Y1929" i="11"/>
  <c r="T1523" i="11"/>
  <c r="AA1795" i="11"/>
  <c r="Z1795" i="11"/>
  <c r="W1795" i="11"/>
  <c r="V1796" i="11" s="1"/>
  <c r="AC1388" i="11"/>
  <c r="AD1260" i="11"/>
  <c r="AE582" i="11"/>
  <c r="AC1260" i="11"/>
  <c r="S1389" i="11"/>
  <c r="S1261" i="11"/>
  <c r="AE447" i="11"/>
  <c r="R1930" i="11"/>
  <c r="AB1930" i="11" s="1"/>
  <c r="Q1661" i="11"/>
  <c r="R1661" i="11" s="1"/>
  <c r="AB1661" i="11" s="1"/>
  <c r="W1660" i="11"/>
  <c r="V1661" i="11" s="1"/>
  <c r="Z1660" i="11"/>
  <c r="AA1660" i="11"/>
  <c r="Y1660" i="11"/>
  <c r="T448" i="11"/>
  <c r="AA448" i="11" s="1"/>
  <c r="AC989" i="11"/>
  <c r="AD989" i="11"/>
  <c r="W850" i="11"/>
  <c r="V851" i="11" s="1"/>
  <c r="Z850" i="11"/>
  <c r="Q851" i="11"/>
  <c r="R851" i="11" s="1"/>
  <c r="AB851" i="11" s="1"/>
  <c r="AA850" i="11"/>
  <c r="Y850" i="11"/>
  <c r="R990" i="11"/>
  <c r="AB990" i="11" s="1"/>
  <c r="AD717" i="11"/>
  <c r="AC717" i="11"/>
  <c r="R718" i="11"/>
  <c r="S718" i="11" s="1"/>
  <c r="T583" i="11"/>
  <c r="Q584" i="11" s="1"/>
  <c r="S1796" i="11"/>
  <c r="AC1793" i="9"/>
  <c r="AD1793" i="9"/>
  <c r="T1794" i="9"/>
  <c r="W1794" i="9" s="1"/>
  <c r="V1795" i="9" s="1"/>
  <c r="Q583" i="9"/>
  <c r="R583" i="9" s="1"/>
  <c r="AB583" i="9" s="1"/>
  <c r="Y582" i="9"/>
  <c r="Z582" i="9"/>
  <c r="AA582" i="9"/>
  <c r="W582" i="9"/>
  <c r="V583" i="9" s="1"/>
  <c r="S1392" i="9"/>
  <c r="AC1391" i="9"/>
  <c r="AD1391" i="9"/>
  <c r="AE448" i="9"/>
  <c r="AD178" i="9"/>
  <c r="AC178" i="9"/>
  <c r="AD1123" i="9"/>
  <c r="S1124" i="9"/>
  <c r="T179" i="9"/>
  <c r="Y179" i="9" s="1"/>
  <c r="AC1123" i="9"/>
  <c r="AD1927" i="9"/>
  <c r="AC1927" i="9"/>
  <c r="T315" i="9"/>
  <c r="AB1928" i="9"/>
  <c r="T1928" i="9"/>
  <c r="W1928" i="9" s="1"/>
  <c r="V1929" i="9" s="1"/>
  <c r="T1257" i="9"/>
  <c r="Z1659" i="9"/>
  <c r="W50" i="9"/>
  <c r="V51" i="9" s="1"/>
  <c r="AA1659" i="9"/>
  <c r="T449" i="9"/>
  <c r="Q450" i="9" s="1"/>
  <c r="T717" i="9"/>
  <c r="W1659" i="9"/>
  <c r="V1660" i="9" s="1"/>
  <c r="S1526" i="9"/>
  <c r="AE988" i="9"/>
  <c r="Q51" i="9"/>
  <c r="R51" i="9" s="1"/>
  <c r="AA50" i="9"/>
  <c r="Y50" i="9"/>
  <c r="AD50" i="9" s="1"/>
  <c r="Y1659" i="9"/>
  <c r="AE848" i="9"/>
  <c r="AC1525" i="9"/>
  <c r="AD1525" i="9"/>
  <c r="T849" i="9"/>
  <c r="T989" i="9"/>
  <c r="Q990" i="9" s="1"/>
  <c r="S1660" i="9"/>
  <c r="W447" i="6"/>
  <c r="V448" i="6" s="1"/>
  <c r="AE716" i="6"/>
  <c r="Y447" i="6"/>
  <c r="AE1793" i="6"/>
  <c r="Z447" i="6"/>
  <c r="AA447" i="6"/>
  <c r="Q448" i="6"/>
  <c r="R448" i="6" s="1"/>
  <c r="AB448" i="6" s="1"/>
  <c r="AD1388" i="6"/>
  <c r="AC1388" i="6"/>
  <c r="AA181" i="6"/>
  <c r="Y181" i="6"/>
  <c r="Q182" i="6"/>
  <c r="Z181" i="6"/>
  <c r="W181" i="6"/>
  <c r="V182" i="6" s="1"/>
  <c r="AE1255" i="6"/>
  <c r="Z582" i="6"/>
  <c r="AD582" i="6" s="1"/>
  <c r="AC1124" i="6"/>
  <c r="AA582" i="6"/>
  <c r="Q583" i="6"/>
  <c r="R583" i="6" s="1"/>
  <c r="AB583" i="6" s="1"/>
  <c r="W582" i="6"/>
  <c r="V583" i="6" s="1"/>
  <c r="AE1660" i="6"/>
  <c r="AD1124" i="6"/>
  <c r="S850" i="6"/>
  <c r="T717" i="6"/>
  <c r="AA717" i="6" s="1"/>
  <c r="AC849" i="6"/>
  <c r="AD849" i="6"/>
  <c r="AC989" i="6"/>
  <c r="AB1389" i="6"/>
  <c r="T1389" i="6"/>
  <c r="T1661" i="6"/>
  <c r="Z1661" i="6" s="1"/>
  <c r="T1794" i="6"/>
  <c r="W1794" i="6" s="1"/>
  <c r="V1795" i="6" s="1"/>
  <c r="Z1256" i="6"/>
  <c r="Y1256" i="6"/>
  <c r="AA1256" i="6"/>
  <c r="Q1257" i="6"/>
  <c r="W1256" i="6"/>
  <c r="V1257" i="6" s="1"/>
  <c r="AD989" i="6"/>
  <c r="Y1929" i="6"/>
  <c r="W1929" i="6"/>
  <c r="V1930" i="6" s="1"/>
  <c r="Z1929" i="6"/>
  <c r="AA1929" i="6"/>
  <c r="Q1930" i="6"/>
  <c r="T1525" i="6"/>
  <c r="Q1526" i="6" s="1"/>
  <c r="S1125" i="6"/>
  <c r="T312" i="6"/>
  <c r="AE50" i="6"/>
  <c r="S990" i="6"/>
  <c r="S51" i="6"/>
  <c r="AD1258" i="3"/>
  <c r="R1259" i="3"/>
  <c r="AB1259" i="3" s="1"/>
  <c r="AC1258" i="3"/>
  <c r="AD1524" i="3"/>
  <c r="AC1524" i="3"/>
  <c r="S1525" i="3"/>
  <c r="AD1388" i="3"/>
  <c r="AC1388" i="3"/>
  <c r="AE988" i="3"/>
  <c r="Y717" i="3"/>
  <c r="W717" i="3"/>
  <c r="V718" i="3" s="1"/>
  <c r="T989" i="3"/>
  <c r="W989" i="3" s="1"/>
  <c r="V990" i="3" s="1"/>
  <c r="Q718" i="3"/>
  <c r="R718" i="3" s="1"/>
  <c r="AB718" i="3" s="1"/>
  <c r="Z717" i="3"/>
  <c r="T181" i="3"/>
  <c r="AE848" i="3"/>
  <c r="AE180" i="3"/>
  <c r="T849" i="3"/>
  <c r="AA849" i="3" s="1"/>
  <c r="S1389" i="3"/>
  <c r="AB1389" i="3"/>
  <c r="S1794" i="3"/>
  <c r="AE1793" i="3"/>
  <c r="AE314" i="3"/>
  <c r="S448" i="3"/>
  <c r="Y48" i="3"/>
  <c r="Z48" i="3"/>
  <c r="Q49" i="3"/>
  <c r="R49" i="3" s="1"/>
  <c r="AB49" i="3" s="1"/>
  <c r="AA48" i="3"/>
  <c r="T1661" i="3"/>
  <c r="AE1660" i="3"/>
  <c r="AE447" i="3"/>
  <c r="AD582" i="3"/>
  <c r="AC582" i="3"/>
  <c r="R583" i="3"/>
  <c r="S583" i="3" s="1"/>
  <c r="T315" i="3"/>
  <c r="Y315" i="3" s="1"/>
  <c r="AE1124" i="3"/>
  <c r="S1125" i="3"/>
  <c r="R1929" i="3"/>
  <c r="AB1929" i="3" s="1"/>
  <c r="AC1928" i="3"/>
  <c r="AD1928" i="3"/>
  <c r="AE314" i="13"/>
  <c r="T315" i="13"/>
  <c r="Q316" i="13" s="1"/>
  <c r="R316" i="13" s="1"/>
  <c r="S316" i="13" s="1"/>
  <c r="AE179" i="13"/>
  <c r="T48" i="13"/>
  <c r="Z48" i="13" s="1"/>
  <c r="R448" i="13"/>
  <c r="AB448" i="13" s="1"/>
  <c r="AD447" i="13"/>
  <c r="AC447" i="13"/>
  <c r="T180" i="13"/>
  <c r="W313" i="11" l="1"/>
  <c r="V314" i="11" s="1"/>
  <c r="Z313" i="11"/>
  <c r="Y313" i="11"/>
  <c r="AA313" i="11"/>
  <c r="AE1522" i="11"/>
  <c r="AC48" i="11"/>
  <c r="W1124" i="11"/>
  <c r="V1125" i="11" s="1"/>
  <c r="Z1124" i="11"/>
  <c r="Y1124" i="11"/>
  <c r="Q1125" i="11"/>
  <c r="R1125" i="11" s="1"/>
  <c r="S1125" i="11" s="1"/>
  <c r="S181" i="11"/>
  <c r="AC1929" i="11"/>
  <c r="AD1929" i="11"/>
  <c r="AE1388" i="11"/>
  <c r="AE180" i="11"/>
  <c r="AC1795" i="11"/>
  <c r="AA1523" i="11"/>
  <c r="W1523" i="11"/>
  <c r="V1524" i="11" s="1"/>
  <c r="Z1523" i="11"/>
  <c r="Y1523" i="11"/>
  <c r="Q1524" i="11"/>
  <c r="AD1795" i="11"/>
  <c r="AE1260" i="11"/>
  <c r="S1930" i="11"/>
  <c r="T1261" i="11"/>
  <c r="Z1261" i="11" s="1"/>
  <c r="Y448" i="11"/>
  <c r="W448" i="11"/>
  <c r="V449" i="11" s="1"/>
  <c r="T1389" i="11"/>
  <c r="Z448" i="11"/>
  <c r="AA583" i="11"/>
  <c r="R314" i="11"/>
  <c r="AB314" i="11" s="1"/>
  <c r="Z583" i="11"/>
  <c r="Y583" i="11"/>
  <c r="AE717" i="11"/>
  <c r="S990" i="11"/>
  <c r="AC1660" i="11"/>
  <c r="AD1660" i="11"/>
  <c r="Q449" i="11"/>
  <c r="R449" i="11" s="1"/>
  <c r="AB449" i="11" s="1"/>
  <c r="S1661" i="11"/>
  <c r="W583" i="11"/>
  <c r="V584" i="11" s="1"/>
  <c r="S851" i="11"/>
  <c r="AD850" i="11"/>
  <c r="AC850" i="11"/>
  <c r="AE989" i="11"/>
  <c r="AB718" i="11"/>
  <c r="T718" i="11"/>
  <c r="S49" i="11"/>
  <c r="R584" i="11"/>
  <c r="AB584" i="11" s="1"/>
  <c r="T1796" i="11"/>
  <c r="AE1793" i="9"/>
  <c r="Z1794" i="9"/>
  <c r="Y1794" i="9"/>
  <c r="Q1795" i="9"/>
  <c r="R1795" i="9" s="1"/>
  <c r="AB1795" i="9" s="1"/>
  <c r="S583" i="9"/>
  <c r="AA1794" i="9"/>
  <c r="AC582" i="9"/>
  <c r="AD582" i="9"/>
  <c r="T1392" i="9"/>
  <c r="Y1392" i="9" s="1"/>
  <c r="AE1391" i="9"/>
  <c r="AE178" i="9"/>
  <c r="AE1123" i="9"/>
  <c r="T1526" i="9"/>
  <c r="Q1527" i="9" s="1"/>
  <c r="AE1927" i="9"/>
  <c r="W179" i="9"/>
  <c r="V180" i="9" s="1"/>
  <c r="T1124" i="9"/>
  <c r="Z179" i="9"/>
  <c r="AD179" i="9" s="1"/>
  <c r="Q180" i="9"/>
  <c r="AA179" i="9"/>
  <c r="W315" i="9"/>
  <c r="V316" i="9" s="1"/>
  <c r="Q316" i="9"/>
  <c r="R316" i="9" s="1"/>
  <c r="AA315" i="9"/>
  <c r="Y315" i="9"/>
  <c r="Z315" i="9"/>
  <c r="Z1928" i="9"/>
  <c r="Q1929" i="9"/>
  <c r="R1929" i="9" s="1"/>
  <c r="AB1929" i="9" s="1"/>
  <c r="AA1928" i="9"/>
  <c r="Y1928" i="9"/>
  <c r="Z449" i="9"/>
  <c r="W1257" i="9"/>
  <c r="V1258" i="9" s="1"/>
  <c r="AA1257" i="9"/>
  <c r="Z1257" i="9"/>
  <c r="Y1257" i="9"/>
  <c r="Q1258" i="9"/>
  <c r="AD1659" i="9"/>
  <c r="AA449" i="9"/>
  <c r="Y449" i="9"/>
  <c r="W449" i="9"/>
  <c r="V450" i="9" s="1"/>
  <c r="Y717" i="9"/>
  <c r="Q718" i="9"/>
  <c r="AA717" i="9"/>
  <c r="W717" i="9"/>
  <c r="V718" i="9" s="1"/>
  <c r="Z717" i="9"/>
  <c r="AC50" i="9"/>
  <c r="AC1659" i="9"/>
  <c r="AE1525" i="9"/>
  <c r="W849" i="9"/>
  <c r="V850" i="9" s="1"/>
  <c r="Y849" i="9"/>
  <c r="Q850" i="9"/>
  <c r="R850" i="9" s="1"/>
  <c r="AB850" i="9" s="1"/>
  <c r="AA849" i="9"/>
  <c r="Z849" i="9"/>
  <c r="Z989" i="9"/>
  <c r="Y989" i="9"/>
  <c r="W989" i="9"/>
  <c r="V990" i="9" s="1"/>
  <c r="AB51" i="9"/>
  <c r="AA989" i="9"/>
  <c r="R450" i="9"/>
  <c r="S450" i="9" s="1"/>
  <c r="S51" i="9"/>
  <c r="T1660" i="9"/>
  <c r="R990" i="9"/>
  <c r="AB990" i="9" s="1"/>
  <c r="AC447" i="6"/>
  <c r="AD447" i="6"/>
  <c r="AC582" i="6"/>
  <c r="AE1388" i="6"/>
  <c r="AD181" i="6"/>
  <c r="AC181" i="6"/>
  <c r="R182" i="6"/>
  <c r="AB182" i="6" s="1"/>
  <c r="AE1124" i="6"/>
  <c r="S583" i="6"/>
  <c r="Q718" i="6"/>
  <c r="R718" i="6" s="1"/>
  <c r="AB718" i="6" s="1"/>
  <c r="Y1661" i="6"/>
  <c r="AD1661" i="6" s="1"/>
  <c r="T850" i="6"/>
  <c r="AA850" i="6" s="1"/>
  <c r="W717" i="6"/>
  <c r="V718" i="6" s="1"/>
  <c r="AE849" i="6"/>
  <c r="AE989" i="6"/>
  <c r="Z717" i="6"/>
  <c r="Y717" i="6"/>
  <c r="Q1662" i="6"/>
  <c r="R1662" i="6" s="1"/>
  <c r="AB1662" i="6" s="1"/>
  <c r="W1661" i="6"/>
  <c r="V1662" i="6" s="1"/>
  <c r="Z1794" i="6"/>
  <c r="W1389" i="6"/>
  <c r="V1390" i="6" s="1"/>
  <c r="Y1389" i="6"/>
  <c r="AA1389" i="6"/>
  <c r="Q1390" i="6"/>
  <c r="Z1389" i="6"/>
  <c r="AA1661" i="6"/>
  <c r="Q1795" i="6"/>
  <c r="R1795" i="6" s="1"/>
  <c r="AB1795" i="6" s="1"/>
  <c r="Y1794" i="6"/>
  <c r="AA1794" i="6"/>
  <c r="R1257" i="6"/>
  <c r="AB1257" i="6" s="1"/>
  <c r="AD1256" i="6"/>
  <c r="AC1256" i="6"/>
  <c r="AC1929" i="6"/>
  <c r="AD1929" i="6"/>
  <c r="R1930" i="6"/>
  <c r="Z1525" i="6"/>
  <c r="AA1525" i="6"/>
  <c r="T990" i="6"/>
  <c r="Q991" i="6" s="1"/>
  <c r="W1525" i="6"/>
  <c r="V1526" i="6" s="1"/>
  <c r="Y1525" i="6"/>
  <c r="AA312" i="6"/>
  <c r="Z312" i="6"/>
  <c r="W312" i="6"/>
  <c r="V313" i="6" s="1"/>
  <c r="Y312" i="6"/>
  <c r="Q313" i="6"/>
  <c r="S448" i="6"/>
  <c r="T1125" i="6"/>
  <c r="R1526" i="6"/>
  <c r="AB1526" i="6" s="1"/>
  <c r="T51" i="6"/>
  <c r="S1259" i="3"/>
  <c r="AE1258" i="3"/>
  <c r="AE1524" i="3"/>
  <c r="T1525" i="3"/>
  <c r="AE1388" i="3"/>
  <c r="Y989" i="3"/>
  <c r="AC717" i="3"/>
  <c r="Q990" i="3"/>
  <c r="R990" i="3" s="1"/>
  <c r="AB990" i="3" s="1"/>
  <c r="Z989" i="3"/>
  <c r="AA989" i="3"/>
  <c r="W181" i="3"/>
  <c r="V182" i="3" s="1"/>
  <c r="AD717" i="3"/>
  <c r="Y181" i="3"/>
  <c r="AA181" i="3"/>
  <c r="Q182" i="3"/>
  <c r="R182" i="3" s="1"/>
  <c r="AB182" i="3" s="1"/>
  <c r="Z181" i="3"/>
  <c r="W849" i="3"/>
  <c r="V850" i="3" s="1"/>
  <c r="Z849" i="3"/>
  <c r="Q850" i="3"/>
  <c r="R850" i="3" s="1"/>
  <c r="AB850" i="3" s="1"/>
  <c r="Y849" i="3"/>
  <c r="T1794" i="3"/>
  <c r="Y1794" i="3" s="1"/>
  <c r="T1389" i="3"/>
  <c r="T448" i="3"/>
  <c r="Y448" i="3" s="1"/>
  <c r="AA315" i="3"/>
  <c r="AD48" i="3"/>
  <c r="Z315" i="3"/>
  <c r="AD315" i="3" s="1"/>
  <c r="AC48" i="3"/>
  <c r="S718" i="3"/>
  <c r="AE582" i="3"/>
  <c r="Q1662" i="3"/>
  <c r="R1662" i="3" s="1"/>
  <c r="AB1662" i="3" s="1"/>
  <c r="AA1661" i="3"/>
  <c r="Y1661" i="3"/>
  <c r="Z1661" i="3"/>
  <c r="W1661" i="3"/>
  <c r="V1662" i="3" s="1"/>
  <c r="Q316" i="3"/>
  <c r="R316" i="3" s="1"/>
  <c r="AB316" i="3" s="1"/>
  <c r="W315" i="3"/>
  <c r="V316" i="3" s="1"/>
  <c r="AB583" i="3"/>
  <c r="T583" i="3"/>
  <c r="AE1928" i="3"/>
  <c r="T1125" i="3"/>
  <c r="S1929" i="3"/>
  <c r="S49" i="3"/>
  <c r="AB316" i="13"/>
  <c r="T316" i="13"/>
  <c r="Q317" i="13" s="1"/>
  <c r="Y315" i="13"/>
  <c r="AA315" i="13"/>
  <c r="Z315" i="13"/>
  <c r="W315" i="13"/>
  <c r="V316" i="13" s="1"/>
  <c r="AA48" i="13"/>
  <c r="Y48" i="13"/>
  <c r="AD48" i="13" s="1"/>
  <c r="W48" i="13"/>
  <c r="V49" i="13" s="1"/>
  <c r="Q49" i="13"/>
  <c r="R49" i="13" s="1"/>
  <c r="AB49" i="13" s="1"/>
  <c r="S448" i="13"/>
  <c r="AE447" i="13"/>
  <c r="Y180" i="13"/>
  <c r="AA180" i="13"/>
  <c r="W180" i="13"/>
  <c r="V181" i="13" s="1"/>
  <c r="Z180" i="13"/>
  <c r="Q181" i="13"/>
  <c r="R181" i="13" s="1"/>
  <c r="AB181" i="13" s="1"/>
  <c r="AD313" i="11" l="1"/>
  <c r="AC313" i="11"/>
  <c r="AD1124" i="11"/>
  <c r="AC1124" i="11"/>
  <c r="AE48" i="11"/>
  <c r="AB1125" i="11"/>
  <c r="T1125" i="11"/>
  <c r="AA1125" i="11" s="1"/>
  <c r="T181" i="11"/>
  <c r="Y181" i="11" s="1"/>
  <c r="AE1929" i="11"/>
  <c r="AE1795" i="11"/>
  <c r="R1524" i="11"/>
  <c r="AB1524" i="11" s="1"/>
  <c r="AD1523" i="11"/>
  <c r="AC1523" i="11"/>
  <c r="T1661" i="11"/>
  <c r="Y1661" i="11" s="1"/>
  <c r="T1930" i="11"/>
  <c r="Z1930" i="11" s="1"/>
  <c r="Q1262" i="11"/>
  <c r="R1262" i="11" s="1"/>
  <c r="AB1262" i="11" s="1"/>
  <c r="AD448" i="11"/>
  <c r="W1261" i="11"/>
  <c r="V1262" i="11" s="1"/>
  <c r="Y1261" i="11"/>
  <c r="AD1261" i="11" s="1"/>
  <c r="AA1261" i="11"/>
  <c r="AC448" i="11"/>
  <c r="AC583" i="11"/>
  <c r="AA1389" i="11"/>
  <c r="W1389" i="11"/>
  <c r="V1390" i="11" s="1"/>
  <c r="Q1390" i="11"/>
  <c r="Y1389" i="11"/>
  <c r="Z1389" i="11"/>
  <c r="T990" i="11"/>
  <c r="Z990" i="11" s="1"/>
  <c r="T851" i="11"/>
  <c r="W851" i="11" s="1"/>
  <c r="V852" i="11" s="1"/>
  <c r="AD583" i="11"/>
  <c r="S314" i="11"/>
  <c r="AE1660" i="11"/>
  <c r="S449" i="11"/>
  <c r="AE850" i="11"/>
  <c r="Z718" i="11"/>
  <c r="Q719" i="11"/>
  <c r="R719" i="11" s="1"/>
  <c r="AB719" i="11" s="1"/>
  <c r="AA718" i="11"/>
  <c r="W718" i="11"/>
  <c r="V719" i="11" s="1"/>
  <c r="Y718" i="11"/>
  <c r="T49" i="11"/>
  <c r="S584" i="11"/>
  <c r="Q1797" i="11"/>
  <c r="W1796" i="11"/>
  <c r="V1797" i="11" s="1"/>
  <c r="Z1796" i="11"/>
  <c r="AA1796" i="11"/>
  <c r="Y1796" i="11"/>
  <c r="AD1794" i="9"/>
  <c r="AC1794" i="9"/>
  <c r="S1795" i="9"/>
  <c r="T583" i="9"/>
  <c r="Z583" i="9" s="1"/>
  <c r="AE582" i="9"/>
  <c r="AA1392" i="9"/>
  <c r="Z1392" i="9"/>
  <c r="AD1392" i="9" s="1"/>
  <c r="W1392" i="9"/>
  <c r="V1393" i="9" s="1"/>
  <c r="Q1393" i="9"/>
  <c r="R1393" i="9" s="1"/>
  <c r="AB1393" i="9" s="1"/>
  <c r="Z1526" i="9"/>
  <c r="Y1526" i="9"/>
  <c r="AA1526" i="9"/>
  <c r="AA1124" i="9"/>
  <c r="W1526" i="9"/>
  <c r="V1527" i="9" s="1"/>
  <c r="W1124" i="9"/>
  <c r="V1125" i="9" s="1"/>
  <c r="Y1124" i="9"/>
  <c r="AC179" i="9"/>
  <c r="Z1124" i="9"/>
  <c r="R180" i="9"/>
  <c r="S180" i="9" s="1"/>
  <c r="Q1125" i="9"/>
  <c r="R1125" i="9" s="1"/>
  <c r="AB1125" i="9" s="1"/>
  <c r="S1929" i="9"/>
  <c r="AC315" i="9"/>
  <c r="AD315" i="9"/>
  <c r="AC1928" i="9"/>
  <c r="AD449" i="9"/>
  <c r="AD1928" i="9"/>
  <c r="AE50" i="9"/>
  <c r="R1258" i="9"/>
  <c r="AB1258" i="9" s="1"/>
  <c r="AC1257" i="9"/>
  <c r="AD1257" i="9"/>
  <c r="S316" i="9"/>
  <c r="AB316" i="9"/>
  <c r="AC449" i="9"/>
  <c r="AE1659" i="9"/>
  <c r="AC717" i="9"/>
  <c r="AD717" i="9"/>
  <c r="R718" i="9"/>
  <c r="AB718" i="9" s="1"/>
  <c r="S850" i="9"/>
  <c r="AC989" i="9"/>
  <c r="T51" i="9"/>
  <c r="AA51" i="9" s="1"/>
  <c r="AD849" i="9"/>
  <c r="AC849" i="9"/>
  <c r="AB450" i="9"/>
  <c r="T450" i="9"/>
  <c r="AA1660" i="9"/>
  <c r="W1660" i="9"/>
  <c r="V1661" i="9" s="1"/>
  <c r="Y1660" i="9"/>
  <c r="Z1660" i="9"/>
  <c r="Q1661" i="9"/>
  <c r="AD989" i="9"/>
  <c r="S990" i="9"/>
  <c r="R1527" i="9"/>
  <c r="AB1527" i="9" s="1"/>
  <c r="AE447" i="6"/>
  <c r="AE582" i="6"/>
  <c r="AE181" i="6"/>
  <c r="S182" i="6"/>
  <c r="Y850" i="6"/>
  <c r="T583" i="6"/>
  <c r="AA583" i="6" s="1"/>
  <c r="Q851" i="6"/>
  <c r="R851" i="6" s="1"/>
  <c r="AB851" i="6" s="1"/>
  <c r="Z850" i="6"/>
  <c r="AC1661" i="6"/>
  <c r="AE1661" i="6" s="1"/>
  <c r="W850" i="6"/>
  <c r="V851" i="6" s="1"/>
  <c r="AC717" i="6"/>
  <c r="S1526" i="6"/>
  <c r="AD717" i="6"/>
  <c r="S1257" i="6"/>
  <c r="AD1794" i="6"/>
  <c r="R1390" i="6"/>
  <c r="AB1390" i="6" s="1"/>
  <c r="AC1794" i="6"/>
  <c r="AD1389" i="6"/>
  <c r="AC1389" i="6"/>
  <c r="AE1256" i="6"/>
  <c r="AC1525" i="6"/>
  <c r="S1795" i="6"/>
  <c r="S1930" i="6"/>
  <c r="AB1930" i="6"/>
  <c r="AD1525" i="6"/>
  <c r="AE1929" i="6"/>
  <c r="AA990" i="6"/>
  <c r="Z990" i="6"/>
  <c r="W990" i="6"/>
  <c r="V991" i="6" s="1"/>
  <c r="S718" i="6"/>
  <c r="Y1125" i="6"/>
  <c r="Q1126" i="6"/>
  <c r="Z1125" i="6"/>
  <c r="W1125" i="6"/>
  <c r="V1126" i="6" s="1"/>
  <c r="AA1125" i="6"/>
  <c r="R313" i="6"/>
  <c r="Y990" i="6"/>
  <c r="T448" i="6"/>
  <c r="Q449" i="6" s="1"/>
  <c r="AD312" i="6"/>
  <c r="AC312" i="6"/>
  <c r="AA51" i="6"/>
  <c r="Q52" i="6"/>
  <c r="W51" i="6"/>
  <c r="V52" i="6" s="1"/>
  <c r="Y51" i="6"/>
  <c r="Z51" i="6"/>
  <c r="R991" i="6"/>
  <c r="AB991" i="6" s="1"/>
  <c r="S1662" i="6"/>
  <c r="T1259" i="3"/>
  <c r="AA1525" i="3"/>
  <c r="Y1525" i="3"/>
  <c r="Q1526" i="3"/>
  <c r="Z1525" i="3"/>
  <c r="W1525" i="3"/>
  <c r="V1526" i="3" s="1"/>
  <c r="AE717" i="3"/>
  <c r="AD989" i="3"/>
  <c r="S990" i="3"/>
  <c r="AC989" i="3"/>
  <c r="AD181" i="3"/>
  <c r="AC181" i="3"/>
  <c r="S182" i="3"/>
  <c r="AD849" i="3"/>
  <c r="AC849" i="3"/>
  <c r="Q1795" i="3"/>
  <c r="R1795" i="3" s="1"/>
  <c r="AB1795" i="3" s="1"/>
  <c r="S850" i="3"/>
  <c r="AA1794" i="3"/>
  <c r="Z1794" i="3"/>
  <c r="AD1794" i="3" s="1"/>
  <c r="Z1389" i="3"/>
  <c r="Y1389" i="3"/>
  <c r="Q1390" i="3"/>
  <c r="W1389" i="3"/>
  <c r="V1390" i="3" s="1"/>
  <c r="AA1389" i="3"/>
  <c r="W1794" i="3"/>
  <c r="V1795" i="3" s="1"/>
  <c r="Z448" i="3"/>
  <c r="AD448" i="3" s="1"/>
  <c r="AE48" i="3"/>
  <c r="Q449" i="3"/>
  <c r="R449" i="3" s="1"/>
  <c r="AB449" i="3" s="1"/>
  <c r="AC315" i="3"/>
  <c r="AA448" i="3"/>
  <c r="W448" i="3"/>
  <c r="V449" i="3" s="1"/>
  <c r="T718" i="3"/>
  <c r="AC1661" i="3"/>
  <c r="AD1661" i="3"/>
  <c r="S1662" i="3"/>
  <c r="AA583" i="3"/>
  <c r="Y583" i="3"/>
  <c r="W583" i="3"/>
  <c r="V584" i="3" s="1"/>
  <c r="Z583" i="3"/>
  <c r="Q584" i="3"/>
  <c r="R584" i="3" s="1"/>
  <c r="AB584" i="3" s="1"/>
  <c r="T1929" i="3"/>
  <c r="W1929" i="3" s="1"/>
  <c r="V1930" i="3" s="1"/>
  <c r="T49" i="3"/>
  <c r="Y1125" i="3"/>
  <c r="AA1125" i="3"/>
  <c r="Q1126" i="3"/>
  <c r="Z1125" i="3"/>
  <c r="W1125" i="3"/>
  <c r="V1126" i="3" s="1"/>
  <c r="S316" i="3"/>
  <c r="Y316" i="13"/>
  <c r="AA316" i="13"/>
  <c r="W316" i="13"/>
  <c r="V317" i="13" s="1"/>
  <c r="Z316" i="13"/>
  <c r="AC315" i="13"/>
  <c r="AD315" i="13"/>
  <c r="AC48" i="13"/>
  <c r="T448" i="13"/>
  <c r="Z448" i="13" s="1"/>
  <c r="S49" i="13"/>
  <c r="R317" i="13"/>
  <c r="AB317" i="13" s="1"/>
  <c r="S181" i="13"/>
  <c r="AC180" i="13"/>
  <c r="AD180" i="13"/>
  <c r="AE313" i="11" l="1"/>
  <c r="AE1124" i="11"/>
  <c r="W1125" i="11"/>
  <c r="V1126" i="11" s="1"/>
  <c r="Z1125" i="11"/>
  <c r="Q1126" i="11"/>
  <c r="R1126" i="11" s="1"/>
  <c r="AB1126" i="11" s="1"/>
  <c r="Y1125" i="11"/>
  <c r="Z181" i="11"/>
  <c r="AD181" i="11" s="1"/>
  <c r="AA181" i="11"/>
  <c r="Q182" i="11"/>
  <c r="R182" i="11" s="1"/>
  <c r="AB182" i="11" s="1"/>
  <c r="W181" i="11"/>
  <c r="V182" i="11" s="1"/>
  <c r="S1524" i="11"/>
  <c r="AA1661" i="11"/>
  <c r="W1661" i="11"/>
  <c r="V1662" i="11" s="1"/>
  <c r="Q1662" i="11"/>
  <c r="R1662" i="11" s="1"/>
  <c r="S1662" i="11" s="1"/>
  <c r="Z1661" i="11"/>
  <c r="AD1661" i="11" s="1"/>
  <c r="AE1523" i="11"/>
  <c r="Q1931" i="11"/>
  <c r="R1931" i="11" s="1"/>
  <c r="AB1931" i="11" s="1"/>
  <c r="W1930" i="11"/>
  <c r="V1931" i="11" s="1"/>
  <c r="AA1930" i="11"/>
  <c r="Y1930" i="11"/>
  <c r="AD1930" i="11" s="1"/>
  <c r="AC1261" i="11"/>
  <c r="AE1261" i="11" s="1"/>
  <c r="AE448" i="11"/>
  <c r="AD1389" i="11"/>
  <c r="AA851" i="11"/>
  <c r="Y851" i="11"/>
  <c r="W990" i="11"/>
  <c r="V991" i="11" s="1"/>
  <c r="R1390" i="11"/>
  <c r="AB1390" i="11" s="1"/>
  <c r="T449" i="11"/>
  <c r="Q450" i="11" s="1"/>
  <c r="AC1389" i="11"/>
  <c r="AE583" i="11"/>
  <c r="Y990" i="11"/>
  <c r="AD990" i="11" s="1"/>
  <c r="Q852" i="11"/>
  <c r="R852" i="11" s="1"/>
  <c r="AB852" i="11" s="1"/>
  <c r="Q991" i="11"/>
  <c r="R991" i="11" s="1"/>
  <c r="AB991" i="11" s="1"/>
  <c r="Z851" i="11"/>
  <c r="AA990" i="11"/>
  <c r="T314" i="11"/>
  <c r="T584" i="11"/>
  <c r="W584" i="11" s="1"/>
  <c r="V585" i="11" s="1"/>
  <c r="S1262" i="11"/>
  <c r="S719" i="11"/>
  <c r="AA49" i="11"/>
  <c r="Y49" i="11"/>
  <c r="Z49" i="11"/>
  <c r="Q50" i="11"/>
  <c r="W49" i="11"/>
  <c r="V50" i="11" s="1"/>
  <c r="AC718" i="11"/>
  <c r="AD718" i="11"/>
  <c r="R1797" i="11"/>
  <c r="AB1797" i="11" s="1"/>
  <c r="AC1796" i="11"/>
  <c r="AD1796" i="11"/>
  <c r="AE1794" i="9"/>
  <c r="AA583" i="9"/>
  <c r="T1795" i="9"/>
  <c r="AA1795" i="9" s="1"/>
  <c r="Q584" i="9"/>
  <c r="R584" i="9" s="1"/>
  <c r="S584" i="9" s="1"/>
  <c r="Y583" i="9"/>
  <c r="AD583" i="9" s="1"/>
  <c r="W583" i="9"/>
  <c r="V584" i="9" s="1"/>
  <c r="AC1392" i="9"/>
  <c r="AE1392" i="9" s="1"/>
  <c r="S1393" i="9"/>
  <c r="AD1526" i="9"/>
  <c r="AC1526" i="9"/>
  <c r="AE315" i="9"/>
  <c r="AC1124" i="9"/>
  <c r="AD1124" i="9"/>
  <c r="AE179" i="9"/>
  <c r="AB180" i="9"/>
  <c r="T180" i="9"/>
  <c r="T1929" i="9"/>
  <c r="AE1928" i="9"/>
  <c r="AE449" i="9"/>
  <c r="S718" i="9"/>
  <c r="S1258" i="9"/>
  <c r="AE1257" i="9"/>
  <c r="T316" i="9"/>
  <c r="AE717" i="9"/>
  <c r="T850" i="9"/>
  <c r="Y850" i="9" s="1"/>
  <c r="Y51" i="9"/>
  <c r="Z51" i="9"/>
  <c r="W51" i="9"/>
  <c r="V52" i="9" s="1"/>
  <c r="Q52" i="9"/>
  <c r="R52" i="9" s="1"/>
  <c r="AB52" i="9" s="1"/>
  <c r="AE989" i="9"/>
  <c r="AE849" i="9"/>
  <c r="AC1660" i="9"/>
  <c r="AD1660" i="9"/>
  <c r="T990" i="9"/>
  <c r="Z990" i="9" s="1"/>
  <c r="R1661" i="9"/>
  <c r="AB1661" i="9" s="1"/>
  <c r="Z450" i="9"/>
  <c r="AA450" i="9"/>
  <c r="Y450" i="9"/>
  <c r="Q451" i="9"/>
  <c r="W450" i="9"/>
  <c r="V451" i="9" s="1"/>
  <c r="S1125" i="9"/>
  <c r="S1527" i="9"/>
  <c r="T1257" i="6"/>
  <c r="Y1257" i="6" s="1"/>
  <c r="T182" i="6"/>
  <c r="AD850" i="6"/>
  <c r="W583" i="6"/>
  <c r="V584" i="6" s="1"/>
  <c r="Z583" i="6"/>
  <c r="Q584" i="6"/>
  <c r="R584" i="6" s="1"/>
  <c r="AB584" i="6" s="1"/>
  <c r="AC850" i="6"/>
  <c r="Y583" i="6"/>
  <c r="AE717" i="6"/>
  <c r="T1526" i="6"/>
  <c r="S1390" i="6"/>
  <c r="AE1794" i="6"/>
  <c r="AE1525" i="6"/>
  <c r="AE1389" i="6"/>
  <c r="S851" i="6"/>
  <c r="T1930" i="6"/>
  <c r="Z1930" i="6" s="1"/>
  <c r="Z448" i="6"/>
  <c r="T1795" i="6"/>
  <c r="AC990" i="6"/>
  <c r="AE312" i="6"/>
  <c r="AD990" i="6"/>
  <c r="W448" i="6"/>
  <c r="V449" i="6" s="1"/>
  <c r="T718" i="6"/>
  <c r="W718" i="6" s="1"/>
  <c r="V719" i="6" s="1"/>
  <c r="AA448" i="6"/>
  <c r="Y448" i="6"/>
  <c r="AC1125" i="6"/>
  <c r="AD1125" i="6"/>
  <c r="AB313" i="6"/>
  <c r="R1126" i="6"/>
  <c r="AB1126" i="6" s="1"/>
  <c r="S991" i="6"/>
  <c r="S313" i="6"/>
  <c r="R449" i="6"/>
  <c r="AB449" i="6" s="1"/>
  <c r="R52" i="6"/>
  <c r="AB52" i="6" s="1"/>
  <c r="T1662" i="6"/>
  <c r="AC51" i="6"/>
  <c r="AD51" i="6"/>
  <c r="AA1259" i="3"/>
  <c r="W1259" i="3"/>
  <c r="V1260" i="3" s="1"/>
  <c r="Y1259" i="3"/>
  <c r="Q1260" i="3"/>
  <c r="R1260" i="3" s="1"/>
  <c r="AB1260" i="3" s="1"/>
  <c r="Z1259" i="3"/>
  <c r="R1526" i="3"/>
  <c r="AB1526" i="3" s="1"/>
  <c r="AC1525" i="3"/>
  <c r="AD1525" i="3"/>
  <c r="T990" i="3"/>
  <c r="Z990" i="3" s="1"/>
  <c r="AE989" i="3"/>
  <c r="AE181" i="3"/>
  <c r="AE849" i="3"/>
  <c r="T182" i="3"/>
  <c r="W182" i="3" s="1"/>
  <c r="V183" i="3" s="1"/>
  <c r="AC1794" i="3"/>
  <c r="S1795" i="3"/>
  <c r="T850" i="3"/>
  <c r="Z850" i="3" s="1"/>
  <c r="R1390" i="3"/>
  <c r="AB1390" i="3" s="1"/>
  <c r="AC1389" i="3"/>
  <c r="AD1389" i="3"/>
  <c r="AC448" i="3"/>
  <c r="AE315" i="3"/>
  <c r="T1662" i="3"/>
  <c r="Q1663" i="3" s="1"/>
  <c r="R1663" i="3" s="1"/>
  <c r="AB1663" i="3" s="1"/>
  <c r="W718" i="3"/>
  <c r="V719" i="3" s="1"/>
  <c r="Y718" i="3"/>
  <c r="AA718" i="3"/>
  <c r="Z718" i="3"/>
  <c r="Q719" i="3"/>
  <c r="R719" i="3" s="1"/>
  <c r="AB719" i="3" s="1"/>
  <c r="S449" i="3"/>
  <c r="AE1661" i="3"/>
  <c r="AA1929" i="3"/>
  <c r="Q1930" i="3"/>
  <c r="R1930" i="3" s="1"/>
  <c r="AB1930" i="3" s="1"/>
  <c r="Z1929" i="3"/>
  <c r="Y1929" i="3"/>
  <c r="S584" i="3"/>
  <c r="AC583" i="3"/>
  <c r="AD583" i="3"/>
  <c r="W49" i="3"/>
  <c r="V50" i="3" s="1"/>
  <c r="Y49" i="3"/>
  <c r="Q50" i="3"/>
  <c r="Z49" i="3"/>
  <c r="AA49" i="3"/>
  <c r="AC1125" i="3"/>
  <c r="AD1125" i="3"/>
  <c r="R1126" i="3"/>
  <c r="AB1126" i="3" s="1"/>
  <c r="T316" i="3"/>
  <c r="AC316" i="13"/>
  <c r="AE315" i="13"/>
  <c r="AD316" i="13"/>
  <c r="AA448" i="13"/>
  <c r="AE48" i="13"/>
  <c r="Q449" i="13"/>
  <c r="R449" i="13" s="1"/>
  <c r="S449" i="13" s="1"/>
  <c r="W448" i="13"/>
  <c r="V449" i="13" s="1"/>
  <c r="Y448" i="13"/>
  <c r="AD448" i="13" s="1"/>
  <c r="T49" i="13"/>
  <c r="AA49" i="13" s="1"/>
  <c r="S317" i="13"/>
  <c r="T181" i="13"/>
  <c r="AE180" i="13"/>
  <c r="AD1125" i="11" l="1"/>
  <c r="AC1125" i="11"/>
  <c r="S182" i="11"/>
  <c r="AC181" i="11"/>
  <c r="AC1661" i="11"/>
  <c r="T1524" i="11"/>
  <c r="W1524" i="11" s="1"/>
  <c r="V1525" i="11" s="1"/>
  <c r="S1931" i="11"/>
  <c r="AC1930" i="11"/>
  <c r="AE1930" i="11" s="1"/>
  <c r="AA584" i="11"/>
  <c r="Z449" i="11"/>
  <c r="S1126" i="11"/>
  <c r="Y449" i="11"/>
  <c r="S1390" i="11"/>
  <c r="AC851" i="11"/>
  <c r="AE1389" i="11"/>
  <c r="Y584" i="11"/>
  <c r="W449" i="11"/>
  <c r="V450" i="11" s="1"/>
  <c r="AA449" i="11"/>
  <c r="Z584" i="11"/>
  <c r="Q585" i="11"/>
  <c r="R585" i="11" s="1"/>
  <c r="AB585" i="11" s="1"/>
  <c r="AD851" i="11"/>
  <c r="S991" i="11"/>
  <c r="AC990" i="11"/>
  <c r="Z314" i="11"/>
  <c r="Q315" i="11"/>
  <c r="W314" i="11"/>
  <c r="V315" i="11" s="1"/>
  <c r="Y314" i="11"/>
  <c r="AA314" i="11"/>
  <c r="T719" i="11"/>
  <c r="Q720" i="11" s="1"/>
  <c r="S852" i="11"/>
  <c r="AB1662" i="11"/>
  <c r="T1662" i="11"/>
  <c r="T1262" i="11"/>
  <c r="R50" i="11"/>
  <c r="AB50" i="11" s="1"/>
  <c r="AC49" i="11"/>
  <c r="AD49" i="11"/>
  <c r="AE718" i="11"/>
  <c r="R450" i="11"/>
  <c r="AB450" i="11" s="1"/>
  <c r="AE1796" i="11"/>
  <c r="S1797" i="11"/>
  <c r="Y1795" i="9"/>
  <c r="W1795" i="9"/>
  <c r="V1796" i="9" s="1"/>
  <c r="Z1795" i="9"/>
  <c r="Q1796" i="9"/>
  <c r="R1796" i="9" s="1"/>
  <c r="AB1796" i="9" s="1"/>
  <c r="AC583" i="9"/>
  <c r="T1393" i="9"/>
  <c r="AB584" i="9"/>
  <c r="T584" i="9"/>
  <c r="AE1526" i="9"/>
  <c r="AE1124" i="9"/>
  <c r="Z1929" i="9"/>
  <c r="Q1930" i="9"/>
  <c r="R1930" i="9" s="1"/>
  <c r="S1930" i="9" s="1"/>
  <c r="AA1929" i="9"/>
  <c r="Z180" i="9"/>
  <c r="W180" i="9"/>
  <c r="V181" i="9" s="1"/>
  <c r="Q181" i="9"/>
  <c r="AA180" i="9"/>
  <c r="Y180" i="9"/>
  <c r="Y1929" i="9"/>
  <c r="W1929" i="9"/>
  <c r="V1930" i="9" s="1"/>
  <c r="T718" i="9"/>
  <c r="Z718" i="9" s="1"/>
  <c r="T1258" i="9"/>
  <c r="Z1258" i="9" s="1"/>
  <c r="AA316" i="9"/>
  <c r="Z316" i="9"/>
  <c r="W316" i="9"/>
  <c r="V317" i="9" s="1"/>
  <c r="Q317" i="9"/>
  <c r="Y316" i="9"/>
  <c r="AC51" i="9"/>
  <c r="W850" i="9"/>
  <c r="V851" i="9" s="1"/>
  <c r="Q851" i="9"/>
  <c r="R851" i="9" s="1"/>
  <c r="AB851" i="9" s="1"/>
  <c r="Z850" i="9"/>
  <c r="AD850" i="9" s="1"/>
  <c r="AD51" i="9"/>
  <c r="AA850" i="9"/>
  <c r="S52" i="9"/>
  <c r="W990" i="9"/>
  <c r="V991" i="9" s="1"/>
  <c r="Q991" i="9"/>
  <c r="R991" i="9" s="1"/>
  <c r="AB991" i="9" s="1"/>
  <c r="S1661" i="9"/>
  <c r="R451" i="9"/>
  <c r="AB451" i="9" s="1"/>
  <c r="AC450" i="9"/>
  <c r="AD450" i="9"/>
  <c r="Y990" i="9"/>
  <c r="AA990" i="9"/>
  <c r="AE1660" i="9"/>
  <c r="T1527" i="9"/>
  <c r="T1125" i="9"/>
  <c r="Z1257" i="6"/>
  <c r="AD1257" i="6" s="1"/>
  <c r="Q1258" i="6"/>
  <c r="R1258" i="6" s="1"/>
  <c r="AB1258" i="6" s="1"/>
  <c r="W1257" i="6"/>
  <c r="V1258" i="6" s="1"/>
  <c r="AA1257" i="6"/>
  <c r="AE850" i="6"/>
  <c r="AC583" i="6"/>
  <c r="Q183" i="6"/>
  <c r="Y182" i="6"/>
  <c r="Z182" i="6"/>
  <c r="AA182" i="6"/>
  <c r="W182" i="6"/>
  <c r="V183" i="6" s="1"/>
  <c r="AD583" i="6"/>
  <c r="S584" i="6"/>
  <c r="S1126" i="6"/>
  <c r="Y1526" i="6"/>
  <c r="Z1526" i="6"/>
  <c r="W1526" i="6"/>
  <c r="V1527" i="6" s="1"/>
  <c r="Q1527" i="6"/>
  <c r="R1527" i="6" s="1"/>
  <c r="AB1527" i="6" s="1"/>
  <c r="T1390" i="6"/>
  <c r="AA1526" i="6"/>
  <c r="T851" i="6"/>
  <c r="Q1931" i="6"/>
  <c r="R1931" i="6" s="1"/>
  <c r="W1930" i="6"/>
  <c r="V1931" i="6" s="1"/>
  <c r="AA1930" i="6"/>
  <c r="AA718" i="6"/>
  <c r="AD448" i="6"/>
  <c r="Y1930" i="6"/>
  <c r="AE990" i="6"/>
  <c r="AA1795" i="6"/>
  <c r="Z1795" i="6"/>
  <c r="W1795" i="6"/>
  <c r="V1796" i="6" s="1"/>
  <c r="Y1795" i="6"/>
  <c r="Q1796" i="6"/>
  <c r="Q719" i="6"/>
  <c r="R719" i="6" s="1"/>
  <c r="AB719" i="6" s="1"/>
  <c r="Z718" i="6"/>
  <c r="Y718" i="6"/>
  <c r="T313" i="6"/>
  <c r="Q314" i="6" s="1"/>
  <c r="R314" i="6" s="1"/>
  <c r="AB314" i="6" s="1"/>
  <c r="S449" i="6"/>
  <c r="AC448" i="6"/>
  <c r="T991" i="6"/>
  <c r="AE1125" i="6"/>
  <c r="Z1662" i="6"/>
  <c r="W1662" i="6"/>
  <c r="V1663" i="6" s="1"/>
  <c r="AA1662" i="6"/>
  <c r="Q1663" i="6"/>
  <c r="Y1662" i="6"/>
  <c r="S52" i="6"/>
  <c r="AE51" i="6"/>
  <c r="S1260" i="3"/>
  <c r="AC1259" i="3"/>
  <c r="AD1259" i="3"/>
  <c r="S1526" i="3"/>
  <c r="AE1525" i="3"/>
  <c r="AA990" i="3"/>
  <c r="W990" i="3"/>
  <c r="V991" i="3" s="1"/>
  <c r="Y990" i="3"/>
  <c r="AD990" i="3" s="1"/>
  <c r="Q991" i="3"/>
  <c r="R991" i="3" s="1"/>
  <c r="AB991" i="3" s="1"/>
  <c r="Z182" i="3"/>
  <c r="AA182" i="3"/>
  <c r="Q183" i="3"/>
  <c r="R183" i="3" s="1"/>
  <c r="AB183" i="3" s="1"/>
  <c r="Y182" i="3"/>
  <c r="AE1794" i="3"/>
  <c r="Q851" i="3"/>
  <c r="R851" i="3" s="1"/>
  <c r="AB851" i="3" s="1"/>
  <c r="Y850" i="3"/>
  <c r="AD850" i="3" s="1"/>
  <c r="T1795" i="3"/>
  <c r="AA850" i="3"/>
  <c r="W850" i="3"/>
  <c r="V851" i="3" s="1"/>
  <c r="S1390" i="3"/>
  <c r="AE1389" i="3"/>
  <c r="AE448" i="3"/>
  <c r="Z1662" i="3"/>
  <c r="W1662" i="3"/>
  <c r="V1663" i="3" s="1"/>
  <c r="AA1662" i="3"/>
  <c r="S719" i="3"/>
  <c r="Y1662" i="3"/>
  <c r="AC1929" i="3"/>
  <c r="AD1929" i="3"/>
  <c r="AC718" i="3"/>
  <c r="AD718" i="3"/>
  <c r="T449" i="3"/>
  <c r="S1930" i="3"/>
  <c r="T584" i="3"/>
  <c r="AA584" i="3" s="1"/>
  <c r="S1663" i="3"/>
  <c r="AE583" i="3"/>
  <c r="Z316" i="3"/>
  <c r="W316" i="3"/>
  <c r="V317" i="3" s="1"/>
  <c r="Q317" i="3"/>
  <c r="AA316" i="3"/>
  <c r="Y316" i="3"/>
  <c r="AE1125" i="3"/>
  <c r="AC49" i="3"/>
  <c r="AD49" i="3"/>
  <c r="R50" i="3"/>
  <c r="AB50" i="3" s="1"/>
  <c r="S1126" i="3"/>
  <c r="AE316" i="13"/>
  <c r="W49" i="13"/>
  <c r="V50" i="13" s="1"/>
  <c r="AC448" i="13"/>
  <c r="Z49" i="13"/>
  <c r="Q50" i="13"/>
  <c r="R50" i="13" s="1"/>
  <c r="AB50" i="13" s="1"/>
  <c r="Y49" i="13"/>
  <c r="T317" i="13"/>
  <c r="AA317" i="13" s="1"/>
  <c r="AB449" i="13"/>
  <c r="T449" i="13"/>
  <c r="Z181" i="13"/>
  <c r="AA181" i="13"/>
  <c r="Y181" i="13"/>
  <c r="W181" i="13"/>
  <c r="V182" i="13" s="1"/>
  <c r="Q182" i="13"/>
  <c r="R182" i="13" s="1"/>
  <c r="AB182" i="13" s="1"/>
  <c r="AE1125" i="11" l="1"/>
  <c r="AE181" i="11"/>
  <c r="T182" i="11"/>
  <c r="Y182" i="11" s="1"/>
  <c r="AE1661" i="11"/>
  <c r="Z1524" i="11"/>
  <c r="Q1525" i="11"/>
  <c r="R1525" i="11" s="1"/>
  <c r="AB1525" i="11" s="1"/>
  <c r="AA1524" i="11"/>
  <c r="Y1524" i="11"/>
  <c r="T1931" i="11"/>
  <c r="Q1932" i="11" s="1"/>
  <c r="R1932" i="11" s="1"/>
  <c r="AB1932" i="11" s="1"/>
  <c r="AD449" i="11"/>
  <c r="AC584" i="11"/>
  <c r="T1390" i="11"/>
  <c r="Y1390" i="11" s="1"/>
  <c r="AE851" i="11"/>
  <c r="AC449" i="11"/>
  <c r="T1126" i="11"/>
  <c r="AD584" i="11"/>
  <c r="AE990" i="11"/>
  <c r="T991" i="11"/>
  <c r="Z991" i="11" s="1"/>
  <c r="S50" i="11"/>
  <c r="AA719" i="11"/>
  <c r="Z719" i="11"/>
  <c r="AD314" i="11"/>
  <c r="AC314" i="11"/>
  <c r="Y719" i="11"/>
  <c r="W719" i="11"/>
  <c r="V720" i="11" s="1"/>
  <c r="R315" i="11"/>
  <c r="AB315" i="11" s="1"/>
  <c r="T852" i="11"/>
  <c r="Z852" i="11" s="1"/>
  <c r="Z1662" i="11"/>
  <c r="AA1662" i="11"/>
  <c r="Y1662" i="11"/>
  <c r="Q1663" i="11"/>
  <c r="W1662" i="11"/>
  <c r="V1663" i="11" s="1"/>
  <c r="Q1263" i="11"/>
  <c r="Y1262" i="11"/>
  <c r="AA1262" i="11"/>
  <c r="W1262" i="11"/>
  <c r="V1263" i="11" s="1"/>
  <c r="Z1262" i="11"/>
  <c r="AE49" i="11"/>
  <c r="S585" i="11"/>
  <c r="T1797" i="11"/>
  <c r="R720" i="11"/>
  <c r="AB720" i="11" s="1"/>
  <c r="S450" i="11"/>
  <c r="AC1795" i="9"/>
  <c r="AD1795" i="9"/>
  <c r="AE583" i="9"/>
  <c r="S1796" i="9"/>
  <c r="Z1393" i="9"/>
  <c r="Q1394" i="9"/>
  <c r="R1394" i="9" s="1"/>
  <c r="AB1394" i="9" s="1"/>
  <c r="Y1393" i="9"/>
  <c r="AA1393" i="9"/>
  <c r="W1393" i="9"/>
  <c r="V1394" i="9" s="1"/>
  <c r="AA584" i="9"/>
  <c r="Q585" i="9"/>
  <c r="Z584" i="9"/>
  <c r="W584" i="9"/>
  <c r="V585" i="9" s="1"/>
  <c r="Y584" i="9"/>
  <c r="AD1929" i="9"/>
  <c r="AC1929" i="9"/>
  <c r="AC180" i="9"/>
  <c r="AD180" i="9"/>
  <c r="R181" i="9"/>
  <c r="AB181" i="9" s="1"/>
  <c r="Y718" i="9"/>
  <c r="Q719" i="9"/>
  <c r="R719" i="9" s="1"/>
  <c r="AB719" i="9" s="1"/>
  <c r="AA718" i="9"/>
  <c r="W718" i="9"/>
  <c r="V719" i="9" s="1"/>
  <c r="Y1258" i="9"/>
  <c r="W1258" i="9"/>
  <c r="V1259" i="9" s="1"/>
  <c r="AB1930" i="9"/>
  <c r="T1930" i="9"/>
  <c r="AA1258" i="9"/>
  <c r="Q1259" i="9"/>
  <c r="R1259" i="9" s="1"/>
  <c r="AE51" i="9"/>
  <c r="AD316" i="9"/>
  <c r="AC316" i="9"/>
  <c r="R317" i="9"/>
  <c r="AB317" i="9" s="1"/>
  <c r="AC850" i="9"/>
  <c r="AE850" i="9" s="1"/>
  <c r="AC990" i="9"/>
  <c r="S851" i="9"/>
  <c r="T52" i="9"/>
  <c r="Y52" i="9" s="1"/>
  <c r="AD990" i="9"/>
  <c r="S451" i="9"/>
  <c r="AE450" i="9"/>
  <c r="T1661" i="9"/>
  <c r="S991" i="9"/>
  <c r="Y1125" i="9"/>
  <c r="AA1125" i="9"/>
  <c r="Z1125" i="9"/>
  <c r="Q1126" i="9"/>
  <c r="W1125" i="9"/>
  <c r="V1126" i="9" s="1"/>
  <c r="Y1527" i="9"/>
  <c r="AA1527" i="9"/>
  <c r="Z1527" i="9"/>
  <c r="Q1528" i="9"/>
  <c r="W1527" i="9"/>
  <c r="V1528" i="9" s="1"/>
  <c r="AC1257" i="6"/>
  <c r="AD182" i="6"/>
  <c r="AC182" i="6"/>
  <c r="R183" i="6"/>
  <c r="AB183" i="6" s="1"/>
  <c r="T1126" i="6"/>
  <c r="W1126" i="6" s="1"/>
  <c r="V1127" i="6" s="1"/>
  <c r="AE583" i="6"/>
  <c r="T584" i="6"/>
  <c r="Y584" i="6" s="1"/>
  <c r="AD1526" i="6"/>
  <c r="AC1526" i="6"/>
  <c r="Z1390" i="6"/>
  <c r="Y1390" i="6"/>
  <c r="Q1391" i="6"/>
  <c r="R1391" i="6" s="1"/>
  <c r="AB1391" i="6" s="1"/>
  <c r="AA1390" i="6"/>
  <c r="W1390" i="6"/>
  <c r="V1391" i="6" s="1"/>
  <c r="S1258" i="6"/>
  <c r="AC1930" i="6"/>
  <c r="AB1931" i="6"/>
  <c r="S1931" i="6"/>
  <c r="Q852" i="6"/>
  <c r="W851" i="6"/>
  <c r="V852" i="6" s="1"/>
  <c r="Z851" i="6"/>
  <c r="Y851" i="6"/>
  <c r="AA851" i="6"/>
  <c r="AC718" i="6"/>
  <c r="AD1930" i="6"/>
  <c r="AE448" i="6"/>
  <c r="R1796" i="6"/>
  <c r="S1796" i="6" s="1"/>
  <c r="AD1795" i="6"/>
  <c r="AC1795" i="6"/>
  <c r="AD718" i="6"/>
  <c r="AA313" i="6"/>
  <c r="Z313" i="6"/>
  <c r="Y313" i="6"/>
  <c r="W313" i="6"/>
  <c r="V314" i="6" s="1"/>
  <c r="S719" i="6"/>
  <c r="T52" i="6"/>
  <c r="AA52" i="6" s="1"/>
  <c r="Q992" i="6"/>
  <c r="R992" i="6" s="1"/>
  <c r="AB992" i="6" s="1"/>
  <c r="Z991" i="6"/>
  <c r="W991" i="6"/>
  <c r="V992" i="6" s="1"/>
  <c r="AA991" i="6"/>
  <c r="Y991" i="6"/>
  <c r="T449" i="6"/>
  <c r="S314" i="6"/>
  <c r="S1527" i="6"/>
  <c r="AC1662" i="6"/>
  <c r="AD1662" i="6"/>
  <c r="R1663" i="6"/>
  <c r="AB1663" i="6" s="1"/>
  <c r="T1260" i="3"/>
  <c r="W1260" i="3" s="1"/>
  <c r="V1261" i="3" s="1"/>
  <c r="AE1259" i="3"/>
  <c r="T1526" i="3"/>
  <c r="W1526" i="3" s="1"/>
  <c r="V1527" i="3" s="1"/>
  <c r="AC990" i="3"/>
  <c r="S991" i="3"/>
  <c r="AD182" i="3"/>
  <c r="S183" i="3"/>
  <c r="AC182" i="3"/>
  <c r="AC850" i="3"/>
  <c r="AE850" i="3" s="1"/>
  <c r="AA1795" i="3"/>
  <c r="Z1795" i="3"/>
  <c r="W1795" i="3"/>
  <c r="V1796" i="3" s="1"/>
  <c r="Y1795" i="3"/>
  <c r="Q1796" i="3"/>
  <c r="R1796" i="3" s="1"/>
  <c r="S1796" i="3" s="1"/>
  <c r="T1390" i="3"/>
  <c r="S851" i="3"/>
  <c r="T719" i="3"/>
  <c r="Y719" i="3" s="1"/>
  <c r="AE1929" i="3"/>
  <c r="AD1662" i="3"/>
  <c r="AC1662" i="3"/>
  <c r="W584" i="3"/>
  <c r="V585" i="3" s="1"/>
  <c r="Q585" i="3"/>
  <c r="R585" i="3" s="1"/>
  <c r="AB585" i="3" s="1"/>
  <c r="Z584" i="3"/>
  <c r="Y584" i="3"/>
  <c r="AE718" i="3"/>
  <c r="AA449" i="3"/>
  <c r="W449" i="3"/>
  <c r="V450" i="3" s="1"/>
  <c r="Y449" i="3"/>
  <c r="Z449" i="3"/>
  <c r="Q450" i="3"/>
  <c r="T1930" i="3"/>
  <c r="T1663" i="3"/>
  <c r="Y1663" i="3" s="1"/>
  <c r="S50" i="3"/>
  <c r="AE49" i="3"/>
  <c r="AC316" i="3"/>
  <c r="AD316" i="3"/>
  <c r="T1126" i="3"/>
  <c r="R317" i="3"/>
  <c r="AB317" i="3" s="1"/>
  <c r="AC49" i="13"/>
  <c r="AE448" i="13"/>
  <c r="AD49" i="13"/>
  <c r="S50" i="13"/>
  <c r="Q318" i="13"/>
  <c r="R318" i="13" s="1"/>
  <c r="AB318" i="13" s="1"/>
  <c r="W317" i="13"/>
  <c r="V318" i="13" s="1"/>
  <c r="Z317" i="13"/>
  <c r="Y317" i="13"/>
  <c r="Z449" i="13"/>
  <c r="Q450" i="13"/>
  <c r="R450" i="13" s="1"/>
  <c r="AB450" i="13" s="1"/>
  <c r="W449" i="13"/>
  <c r="V450" i="13" s="1"/>
  <c r="Y449" i="13"/>
  <c r="AA449" i="13"/>
  <c r="S182" i="13"/>
  <c r="AC181" i="13"/>
  <c r="AD181" i="13"/>
  <c r="Q183" i="11" l="1"/>
  <c r="R183" i="11" s="1"/>
  <c r="AB183" i="11" s="1"/>
  <c r="AA182" i="11"/>
  <c r="W182" i="11"/>
  <c r="V183" i="11" s="1"/>
  <c r="Z182" i="11"/>
  <c r="AD1524" i="11"/>
  <c r="AC1524" i="11"/>
  <c r="AA1390" i="11"/>
  <c r="W1931" i="11"/>
  <c r="V1932" i="11" s="1"/>
  <c r="Y1931" i="11"/>
  <c r="AE449" i="11"/>
  <c r="Z1931" i="11"/>
  <c r="AA1931" i="11"/>
  <c r="S1525" i="11"/>
  <c r="AE584" i="11"/>
  <c r="Q992" i="11"/>
  <c r="R992" i="11" s="1"/>
  <c r="AB992" i="11" s="1"/>
  <c r="S1932" i="11"/>
  <c r="Z1390" i="11"/>
  <c r="AD1390" i="11" s="1"/>
  <c r="W1390" i="11"/>
  <c r="V1391" i="11" s="1"/>
  <c r="Q1391" i="11"/>
  <c r="Y1126" i="11"/>
  <c r="Q1127" i="11"/>
  <c r="Z1126" i="11"/>
  <c r="AA1126" i="11"/>
  <c r="W1126" i="11"/>
  <c r="V1127" i="11" s="1"/>
  <c r="AD719" i="11"/>
  <c r="W991" i="11"/>
  <c r="V992" i="11" s="1"/>
  <c r="Y991" i="11"/>
  <c r="AD991" i="11" s="1"/>
  <c r="AA991" i="11"/>
  <c r="T50" i="11"/>
  <c r="AA50" i="11" s="1"/>
  <c r="Y852" i="11"/>
  <c r="AD852" i="11" s="1"/>
  <c r="S315" i="11"/>
  <c r="AE314" i="11"/>
  <c r="AC719" i="11"/>
  <c r="W852" i="11"/>
  <c r="V853" i="11" s="1"/>
  <c r="AA852" i="11"/>
  <c r="Q853" i="11"/>
  <c r="R853" i="11" s="1"/>
  <c r="AB853" i="11" s="1"/>
  <c r="R1663" i="11"/>
  <c r="S1663" i="11" s="1"/>
  <c r="AD1662" i="11"/>
  <c r="AC1662" i="11"/>
  <c r="R1263" i="11"/>
  <c r="AB1263" i="11" s="1"/>
  <c r="AC1262" i="11"/>
  <c r="AD1262" i="11"/>
  <c r="T585" i="11"/>
  <c r="S720" i="11"/>
  <c r="T450" i="11"/>
  <c r="Q1798" i="11"/>
  <c r="AA1797" i="11"/>
  <c r="W1797" i="11"/>
  <c r="V1798" i="11" s="1"/>
  <c r="Y1797" i="11"/>
  <c r="Z1797" i="11"/>
  <c r="AE1795" i="9"/>
  <c r="T1796" i="9"/>
  <c r="Z1796" i="9" s="1"/>
  <c r="AD1393" i="9"/>
  <c r="S1394" i="9"/>
  <c r="AC1393" i="9"/>
  <c r="R585" i="9"/>
  <c r="S585" i="9" s="1"/>
  <c r="S181" i="9"/>
  <c r="AC584" i="9"/>
  <c r="AD584" i="9"/>
  <c r="AE1929" i="9"/>
  <c r="AC718" i="9"/>
  <c r="AE180" i="9"/>
  <c r="AD718" i="9"/>
  <c r="S719" i="9"/>
  <c r="S317" i="9"/>
  <c r="AC1258" i="9"/>
  <c r="AD1258" i="9"/>
  <c r="AA1930" i="9"/>
  <c r="Z1930" i="9"/>
  <c r="W1930" i="9"/>
  <c r="V1931" i="9" s="1"/>
  <c r="Q1931" i="9"/>
  <c r="Y1930" i="9"/>
  <c r="AE990" i="9"/>
  <c r="S1259" i="9"/>
  <c r="AB1259" i="9"/>
  <c r="AE316" i="9"/>
  <c r="T851" i="9"/>
  <c r="W851" i="9" s="1"/>
  <c r="V852" i="9" s="1"/>
  <c r="AA52" i="9"/>
  <c r="Q53" i="9"/>
  <c r="R53" i="9" s="1"/>
  <c r="AB53" i="9" s="1"/>
  <c r="W52" i="9"/>
  <c r="V53" i="9" s="1"/>
  <c r="Z52" i="9"/>
  <c r="AD52" i="9" s="1"/>
  <c r="T451" i="9"/>
  <c r="Y451" i="9" s="1"/>
  <c r="Q1662" i="9"/>
  <c r="AA1661" i="9"/>
  <c r="W1661" i="9"/>
  <c r="V1662" i="9" s="1"/>
  <c r="Z1661" i="9"/>
  <c r="Y1661" i="9"/>
  <c r="T991" i="9"/>
  <c r="R1528" i="9"/>
  <c r="AB1528" i="9" s="1"/>
  <c r="R1126" i="9"/>
  <c r="AB1126" i="9" s="1"/>
  <c r="AC1527" i="9"/>
  <c r="AD1527" i="9"/>
  <c r="AC1125" i="9"/>
  <c r="AD1125" i="9"/>
  <c r="AE1257" i="6"/>
  <c r="AE1526" i="6"/>
  <c r="Z584" i="6"/>
  <c r="AD584" i="6" s="1"/>
  <c r="AA584" i="6"/>
  <c r="S183" i="6"/>
  <c r="Z1126" i="6"/>
  <c r="AA1126" i="6"/>
  <c r="Q585" i="6"/>
  <c r="R585" i="6" s="1"/>
  <c r="AB585" i="6" s="1"/>
  <c r="W584" i="6"/>
  <c r="V585" i="6" s="1"/>
  <c r="Y1126" i="6"/>
  <c r="Q1127" i="6"/>
  <c r="R1127" i="6" s="1"/>
  <c r="AB1127" i="6" s="1"/>
  <c r="AE182" i="6"/>
  <c r="AD1390" i="6"/>
  <c r="AC1390" i="6"/>
  <c r="T1258" i="6"/>
  <c r="AE1930" i="6"/>
  <c r="T1931" i="6"/>
  <c r="S1391" i="6"/>
  <c r="AD851" i="6"/>
  <c r="R852" i="6"/>
  <c r="AB852" i="6" s="1"/>
  <c r="AE718" i="6"/>
  <c r="AC851" i="6"/>
  <c r="AC313" i="6"/>
  <c r="AE1795" i="6"/>
  <c r="AD313" i="6"/>
  <c r="AB1796" i="6"/>
  <c r="T1796" i="6"/>
  <c r="S992" i="6"/>
  <c r="Y52" i="6"/>
  <c r="W52" i="6"/>
  <c r="V53" i="6" s="1"/>
  <c r="Q53" i="6"/>
  <c r="R53" i="6" s="1"/>
  <c r="AB53" i="6" s="1"/>
  <c r="T719" i="6"/>
  <c r="Z52" i="6"/>
  <c r="Z449" i="6"/>
  <c r="Y449" i="6"/>
  <c r="AA449" i="6"/>
  <c r="Q450" i="6"/>
  <c r="R450" i="6" s="1"/>
  <c r="AB450" i="6" s="1"/>
  <c r="W449" i="6"/>
  <c r="V450" i="6" s="1"/>
  <c r="AC991" i="6"/>
  <c r="AD991" i="6"/>
  <c r="T314" i="6"/>
  <c r="Z314" i="6" s="1"/>
  <c r="S1663" i="6"/>
  <c r="AE1662" i="6"/>
  <c r="T1527" i="6"/>
  <c r="AA1260" i="3"/>
  <c r="Z1260" i="3"/>
  <c r="Y1260" i="3"/>
  <c r="Q1261" i="3"/>
  <c r="R1261" i="3" s="1"/>
  <c r="AB1261" i="3" s="1"/>
  <c r="AA1526" i="3"/>
  <c r="Z1526" i="3"/>
  <c r="Q1527" i="3"/>
  <c r="R1527" i="3" s="1"/>
  <c r="AB1527" i="3" s="1"/>
  <c r="Y1526" i="3"/>
  <c r="AE990" i="3"/>
  <c r="T991" i="3"/>
  <c r="Q992" i="3" s="1"/>
  <c r="R992" i="3" s="1"/>
  <c r="AB992" i="3" s="1"/>
  <c r="AE182" i="3"/>
  <c r="T183" i="3"/>
  <c r="Q184" i="3" s="1"/>
  <c r="R184" i="3" s="1"/>
  <c r="AB184" i="3" s="1"/>
  <c r="AD1795" i="3"/>
  <c r="AC1795" i="3"/>
  <c r="Z1390" i="3"/>
  <c r="AA1390" i="3"/>
  <c r="W1390" i="3"/>
  <c r="V1391" i="3" s="1"/>
  <c r="Q1391" i="3"/>
  <c r="Y1390" i="3"/>
  <c r="Q720" i="3"/>
  <c r="R720" i="3" s="1"/>
  <c r="AB720" i="3" s="1"/>
  <c r="W719" i="3"/>
  <c r="V720" i="3" s="1"/>
  <c r="T851" i="3"/>
  <c r="AE1662" i="3"/>
  <c r="AC584" i="3"/>
  <c r="AB1796" i="3"/>
  <c r="T1796" i="3"/>
  <c r="Z719" i="3"/>
  <c r="AD719" i="3" s="1"/>
  <c r="AA719" i="3"/>
  <c r="S317" i="3"/>
  <c r="AD584" i="3"/>
  <c r="Y1930" i="3"/>
  <c r="Z1930" i="3"/>
  <c r="Q1931" i="3"/>
  <c r="R1931" i="3" s="1"/>
  <c r="AB1931" i="3" s="1"/>
  <c r="W1930" i="3"/>
  <c r="V1931" i="3" s="1"/>
  <c r="R450" i="3"/>
  <c r="AB450" i="3" s="1"/>
  <c r="W1663" i="3"/>
  <c r="V1664" i="3" s="1"/>
  <c r="AA1930" i="3"/>
  <c r="Z1663" i="3"/>
  <c r="AD1663" i="3" s="1"/>
  <c r="AC449" i="3"/>
  <c r="AD449" i="3"/>
  <c r="S585" i="3"/>
  <c r="Q1664" i="3"/>
  <c r="AA1663" i="3"/>
  <c r="T50" i="3"/>
  <c r="AA50" i="3" s="1"/>
  <c r="AA1126" i="3"/>
  <c r="Y1126" i="3"/>
  <c r="W1126" i="3"/>
  <c r="V1127" i="3" s="1"/>
  <c r="Z1126" i="3"/>
  <c r="Q1127" i="3"/>
  <c r="AE316" i="3"/>
  <c r="AE49" i="13"/>
  <c r="S318" i="13"/>
  <c r="T50" i="13"/>
  <c r="AA50" i="13" s="1"/>
  <c r="AC317" i="13"/>
  <c r="AD317" i="13"/>
  <c r="AC449" i="13"/>
  <c r="AD449" i="13"/>
  <c r="S450" i="13"/>
  <c r="T182" i="13"/>
  <c r="Y182" i="13" s="1"/>
  <c r="AE181" i="13"/>
  <c r="S183" i="11" l="1"/>
  <c r="AC182" i="11"/>
  <c r="AD182" i="11"/>
  <c r="AD1931" i="11"/>
  <c r="AE1524" i="11"/>
  <c r="AC1931" i="11"/>
  <c r="T1525" i="11"/>
  <c r="S992" i="11"/>
  <c r="AC991" i="11"/>
  <c r="R1391" i="11"/>
  <c r="S1391" i="11" s="1"/>
  <c r="T1932" i="11"/>
  <c r="Y1932" i="11" s="1"/>
  <c r="AC1390" i="11"/>
  <c r="AE1390" i="11" s="1"/>
  <c r="R1127" i="11"/>
  <c r="AB1127" i="11" s="1"/>
  <c r="AC1126" i="11"/>
  <c r="AD1126" i="11"/>
  <c r="Y50" i="11"/>
  <c r="AE719" i="11"/>
  <c r="Z50" i="11"/>
  <c r="W50" i="11"/>
  <c r="V51" i="11" s="1"/>
  <c r="T315" i="11"/>
  <c r="Q51" i="11"/>
  <c r="AC852" i="11"/>
  <c r="AE852" i="11" s="1"/>
  <c r="S1263" i="11"/>
  <c r="AB1663" i="11"/>
  <c r="T1663" i="11"/>
  <c r="AE1662" i="11"/>
  <c r="AE1262" i="11"/>
  <c r="W585" i="11"/>
  <c r="V586" i="11" s="1"/>
  <c r="Z585" i="11"/>
  <c r="Y585" i="11"/>
  <c r="AA585" i="11"/>
  <c r="Q586" i="11"/>
  <c r="T720" i="11"/>
  <c r="Q721" i="11" s="1"/>
  <c r="S853" i="11"/>
  <c r="R1798" i="11"/>
  <c r="AB1798" i="11" s="1"/>
  <c r="Q451" i="11"/>
  <c r="Z450" i="11"/>
  <c r="AA450" i="11"/>
  <c r="Y450" i="11"/>
  <c r="W450" i="11"/>
  <c r="V451" i="11" s="1"/>
  <c r="AC1797" i="11"/>
  <c r="AD1797" i="11"/>
  <c r="AA1796" i="9"/>
  <c r="Y1796" i="9"/>
  <c r="AD1796" i="9" s="1"/>
  <c r="Q1797" i="9"/>
  <c r="R1797" i="9" s="1"/>
  <c r="AB1797" i="9" s="1"/>
  <c r="W1796" i="9"/>
  <c r="V1797" i="9" s="1"/>
  <c r="AE1393" i="9"/>
  <c r="T1394" i="9"/>
  <c r="AB585" i="9"/>
  <c r="T585" i="9"/>
  <c r="AE584" i="9"/>
  <c r="T181" i="9"/>
  <c r="AE718" i="9"/>
  <c r="T317" i="9"/>
  <c r="W317" i="9" s="1"/>
  <c r="V318" i="9" s="1"/>
  <c r="T719" i="9"/>
  <c r="Y719" i="9" s="1"/>
  <c r="AE1258" i="9"/>
  <c r="Z851" i="9"/>
  <c r="AC1930" i="9"/>
  <c r="AD1930" i="9"/>
  <c r="R1931" i="9"/>
  <c r="S1931" i="9" s="1"/>
  <c r="Q852" i="9"/>
  <c r="R852" i="9" s="1"/>
  <c r="AB852" i="9" s="1"/>
  <c r="T1259" i="9"/>
  <c r="Y851" i="9"/>
  <c r="AA851" i="9"/>
  <c r="AC52" i="9"/>
  <c r="AE52" i="9" s="1"/>
  <c r="S53" i="9"/>
  <c r="Q452" i="9"/>
  <c r="R452" i="9" s="1"/>
  <c r="AB452" i="9" s="1"/>
  <c r="AA451" i="9"/>
  <c r="W451" i="9"/>
  <c r="V452" i="9" s="1"/>
  <c r="Z451" i="9"/>
  <c r="AD451" i="9" s="1"/>
  <c r="AD1661" i="9"/>
  <c r="S1126" i="9"/>
  <c r="R1662" i="9"/>
  <c r="AB1662" i="9" s="1"/>
  <c r="AC1661" i="9"/>
  <c r="Y991" i="9"/>
  <c r="W991" i="9"/>
  <c r="V992" i="9" s="1"/>
  <c r="Z991" i="9"/>
  <c r="Q992" i="9"/>
  <c r="AA991" i="9"/>
  <c r="AE1125" i="9"/>
  <c r="AE1527" i="9"/>
  <c r="S1528" i="9"/>
  <c r="T183" i="6"/>
  <c r="AA183" i="6" s="1"/>
  <c r="AD1126" i="6"/>
  <c r="AC584" i="6"/>
  <c r="AE1390" i="6"/>
  <c r="S585" i="6"/>
  <c r="AC1126" i="6"/>
  <c r="S1127" i="6"/>
  <c r="S852" i="6"/>
  <c r="Z1258" i="6"/>
  <c r="W1258" i="6"/>
  <c r="V1259" i="6" s="1"/>
  <c r="Q1259" i="6"/>
  <c r="Y1258" i="6"/>
  <c r="AA1258" i="6"/>
  <c r="AE313" i="6"/>
  <c r="Y1931" i="6"/>
  <c r="Z1931" i="6"/>
  <c r="Q1932" i="6"/>
  <c r="AA1931" i="6"/>
  <c r="W1931" i="6"/>
  <c r="V1932" i="6" s="1"/>
  <c r="T1391" i="6"/>
  <c r="AE851" i="6"/>
  <c r="AC52" i="6"/>
  <c r="Y314" i="6"/>
  <c r="AD314" i="6" s="1"/>
  <c r="T992" i="6"/>
  <c r="AA314" i="6"/>
  <c r="Q1797" i="6"/>
  <c r="Z1796" i="6"/>
  <c r="Y1796" i="6"/>
  <c r="AA1796" i="6"/>
  <c r="W1796" i="6"/>
  <c r="V1797" i="6" s="1"/>
  <c r="AE991" i="6"/>
  <c r="AD52" i="6"/>
  <c r="W314" i="6"/>
  <c r="V315" i="6" s="1"/>
  <c r="Q315" i="6"/>
  <c r="R315" i="6" s="1"/>
  <c r="AB315" i="6" s="1"/>
  <c r="W719" i="6"/>
  <c r="V720" i="6" s="1"/>
  <c r="Z719" i="6"/>
  <c r="Q720" i="6"/>
  <c r="R720" i="6" s="1"/>
  <c r="AB720" i="6" s="1"/>
  <c r="AA719" i="6"/>
  <c r="Y719" i="6"/>
  <c r="S450" i="6"/>
  <c r="S53" i="6"/>
  <c r="AD449" i="6"/>
  <c r="AC449" i="6"/>
  <c r="AA1527" i="6"/>
  <c r="Z1527" i="6"/>
  <c r="Q1528" i="6"/>
  <c r="W1527" i="6"/>
  <c r="V1528" i="6" s="1"/>
  <c r="Y1527" i="6"/>
  <c r="T1663" i="6"/>
  <c r="AC1260" i="3"/>
  <c r="AD1260" i="3"/>
  <c r="S1261" i="3"/>
  <c r="AC1526" i="3"/>
  <c r="AD1526" i="3"/>
  <c r="S1527" i="3"/>
  <c r="Y991" i="3"/>
  <c r="W991" i="3"/>
  <c r="V992" i="3" s="1"/>
  <c r="Z991" i="3"/>
  <c r="AA991" i="3"/>
  <c r="W183" i="3"/>
  <c r="V184" i="3" s="1"/>
  <c r="AA183" i="3"/>
  <c r="Z183" i="3"/>
  <c r="Y183" i="3"/>
  <c r="AE1795" i="3"/>
  <c r="R1391" i="3"/>
  <c r="AB1391" i="3" s="1"/>
  <c r="AC1390" i="3"/>
  <c r="AD1390" i="3"/>
  <c r="W851" i="3"/>
  <c r="V852" i="3" s="1"/>
  <c r="AC719" i="3"/>
  <c r="AA851" i="3"/>
  <c r="Z851" i="3"/>
  <c r="Q852" i="3"/>
  <c r="R852" i="3" s="1"/>
  <c r="AB852" i="3" s="1"/>
  <c r="Y851" i="3"/>
  <c r="AA1796" i="3"/>
  <c r="Z1796" i="3"/>
  <c r="Q1797" i="3"/>
  <c r="W1796" i="3"/>
  <c r="V1797" i="3" s="1"/>
  <c r="Y1796" i="3"/>
  <c r="T317" i="3"/>
  <c r="W317" i="3" s="1"/>
  <c r="V318" i="3" s="1"/>
  <c r="AE584" i="3"/>
  <c r="AC1663" i="3"/>
  <c r="AE449" i="3"/>
  <c r="S1931" i="3"/>
  <c r="AD1930" i="3"/>
  <c r="S992" i="3"/>
  <c r="AC1930" i="3"/>
  <c r="S450" i="3"/>
  <c r="Q51" i="3"/>
  <c r="R51" i="3" s="1"/>
  <c r="AB51" i="3" s="1"/>
  <c r="R1664" i="3"/>
  <c r="AB1664" i="3" s="1"/>
  <c r="Z50" i="3"/>
  <c r="T585" i="3"/>
  <c r="Y50" i="3"/>
  <c r="W50" i="3"/>
  <c r="V51" i="3" s="1"/>
  <c r="AC1126" i="3"/>
  <c r="AD1126" i="3"/>
  <c r="S720" i="3"/>
  <c r="S184" i="3"/>
  <c r="R1127" i="3"/>
  <c r="AB1127" i="3" s="1"/>
  <c r="Q51" i="13"/>
  <c r="R51" i="13" s="1"/>
  <c r="AB51" i="13" s="1"/>
  <c r="T318" i="13"/>
  <c r="W318" i="13" s="1"/>
  <c r="V319" i="13" s="1"/>
  <c r="Z50" i="13"/>
  <c r="Y50" i="13"/>
  <c r="W50" i="13"/>
  <c r="V51" i="13" s="1"/>
  <c r="AE317" i="13"/>
  <c r="Q183" i="13"/>
  <c r="R183" i="13" s="1"/>
  <c r="AB183" i="13" s="1"/>
  <c r="T450" i="13"/>
  <c r="Q451" i="13" s="1"/>
  <c r="AE449" i="13"/>
  <c r="W182" i="13"/>
  <c r="V183" i="13" s="1"/>
  <c r="AA182" i="13"/>
  <c r="Z182" i="13"/>
  <c r="T183" i="11" l="1"/>
  <c r="AA183" i="11" s="1"/>
  <c r="AE182" i="11"/>
  <c r="S1127" i="11"/>
  <c r="AE1931" i="11"/>
  <c r="Z1525" i="11"/>
  <c r="AA1525" i="11"/>
  <c r="W1525" i="11"/>
  <c r="V1526" i="11" s="1"/>
  <c r="Y1525" i="11"/>
  <c r="Q1526" i="11"/>
  <c r="T992" i="11"/>
  <c r="AE991" i="11"/>
  <c r="Q1933" i="11"/>
  <c r="R1933" i="11" s="1"/>
  <c r="AB1933" i="11" s="1"/>
  <c r="Z1932" i="11"/>
  <c r="AD1932" i="11" s="1"/>
  <c r="W1932" i="11"/>
  <c r="V1933" i="11" s="1"/>
  <c r="AA1932" i="11"/>
  <c r="AB1391" i="11"/>
  <c r="T1391" i="11"/>
  <c r="AC50" i="11"/>
  <c r="AE1126" i="11"/>
  <c r="AD50" i="11"/>
  <c r="R51" i="11"/>
  <c r="S51" i="11" s="1"/>
  <c r="Y315" i="11"/>
  <c r="W315" i="11"/>
  <c r="V316" i="11" s="1"/>
  <c r="Z315" i="11"/>
  <c r="Q316" i="11"/>
  <c r="R316" i="11" s="1"/>
  <c r="AB316" i="11" s="1"/>
  <c r="AA315" i="11"/>
  <c r="T1263" i="11"/>
  <c r="Y1263" i="11" s="1"/>
  <c r="Q1664" i="11"/>
  <c r="R1664" i="11" s="1"/>
  <c r="AB1664" i="11" s="1"/>
  <c r="W1663" i="11"/>
  <c r="V1664" i="11" s="1"/>
  <c r="Z1663" i="11"/>
  <c r="AA1663" i="11"/>
  <c r="Y1663" i="11"/>
  <c r="W720" i="11"/>
  <c r="V721" i="11" s="1"/>
  <c r="AA720" i="11"/>
  <c r="Y720" i="11"/>
  <c r="S1798" i="11"/>
  <c r="R586" i="11"/>
  <c r="AB586" i="11" s="1"/>
  <c r="AC585" i="11"/>
  <c r="AD585" i="11"/>
  <c r="Z720" i="11"/>
  <c r="T853" i="11"/>
  <c r="Q854" i="11" s="1"/>
  <c r="AE1797" i="11"/>
  <c r="AC450" i="11"/>
  <c r="AD450" i="11"/>
  <c r="R721" i="11"/>
  <c r="AB721" i="11" s="1"/>
  <c r="R451" i="11"/>
  <c r="AB451" i="11" s="1"/>
  <c r="S1797" i="9"/>
  <c r="AC1796" i="9"/>
  <c r="AE1796" i="9" s="1"/>
  <c r="Y1394" i="9"/>
  <c r="Z1394" i="9"/>
  <c r="W1394" i="9"/>
  <c r="V1395" i="9" s="1"/>
  <c r="AA1394" i="9"/>
  <c r="Q1395" i="9"/>
  <c r="R1395" i="9" s="1"/>
  <c r="S1395" i="9" s="1"/>
  <c r="W719" i="9"/>
  <c r="V720" i="9" s="1"/>
  <c r="Q182" i="9"/>
  <c r="R182" i="9" s="1"/>
  <c r="AB182" i="9" s="1"/>
  <c r="Y181" i="9"/>
  <c r="AA181" i="9"/>
  <c r="W181" i="9"/>
  <c r="V182" i="9" s="1"/>
  <c r="Z181" i="9"/>
  <c r="AA585" i="9"/>
  <c r="Y585" i="9"/>
  <c r="Z585" i="9"/>
  <c r="Q586" i="9"/>
  <c r="W585" i="9"/>
  <c r="V586" i="9" s="1"/>
  <c r="AA719" i="9"/>
  <c r="AA317" i="9"/>
  <c r="Q318" i="9"/>
  <c r="R318" i="9" s="1"/>
  <c r="S318" i="9" s="1"/>
  <c r="Z317" i="9"/>
  <c r="Y317" i="9"/>
  <c r="Z719" i="9"/>
  <c r="AD719" i="9" s="1"/>
  <c r="Q720" i="9"/>
  <c r="R720" i="9" s="1"/>
  <c r="AB720" i="9" s="1"/>
  <c r="AD851" i="9"/>
  <c r="S852" i="9"/>
  <c r="AB1931" i="9"/>
  <c r="T1931" i="9"/>
  <c r="AE1930" i="9"/>
  <c r="W1259" i="9"/>
  <c r="V1260" i="9" s="1"/>
  <c r="AA1259" i="9"/>
  <c r="Q1260" i="9"/>
  <c r="Z1259" i="9"/>
  <c r="Y1259" i="9"/>
  <c r="AC851" i="9"/>
  <c r="T53" i="9"/>
  <c r="Q54" i="9" s="1"/>
  <c r="AC451" i="9"/>
  <c r="AE451" i="9" s="1"/>
  <c r="S1662" i="9"/>
  <c r="S452" i="9"/>
  <c r="T1126" i="9"/>
  <c r="W1126" i="9" s="1"/>
  <c r="V1127" i="9" s="1"/>
  <c r="AE1661" i="9"/>
  <c r="AD991" i="9"/>
  <c r="T1528" i="9"/>
  <c r="Q1529" i="9" s="1"/>
  <c r="AC991" i="9"/>
  <c r="R992" i="9"/>
  <c r="S992" i="9" s="1"/>
  <c r="Z183" i="6"/>
  <c r="W183" i="6"/>
  <c r="V184" i="6" s="1"/>
  <c r="Q184" i="6"/>
  <c r="R184" i="6" s="1"/>
  <c r="AB184" i="6" s="1"/>
  <c r="Y183" i="6"/>
  <c r="AE1126" i="6"/>
  <c r="AE584" i="6"/>
  <c r="T585" i="6"/>
  <c r="T1127" i="6"/>
  <c r="T852" i="6"/>
  <c r="W852" i="6" s="1"/>
  <c r="V853" i="6" s="1"/>
  <c r="AD1931" i="6"/>
  <c r="AD1796" i="6"/>
  <c r="AD1258" i="6"/>
  <c r="AC1258" i="6"/>
  <c r="R1259" i="6"/>
  <c r="AB1259" i="6" s="1"/>
  <c r="R1932" i="6"/>
  <c r="S1932" i="6" s="1"/>
  <c r="AC1796" i="6"/>
  <c r="Y1391" i="6"/>
  <c r="Q1392" i="6"/>
  <c r="W1391" i="6"/>
  <c r="V1392" i="6" s="1"/>
  <c r="AA1391" i="6"/>
  <c r="Z1391" i="6"/>
  <c r="AC1931" i="6"/>
  <c r="AE52" i="6"/>
  <c r="W992" i="6"/>
  <c r="V993" i="6" s="1"/>
  <c r="AC314" i="6"/>
  <c r="Y992" i="6"/>
  <c r="AA992" i="6"/>
  <c r="Q993" i="6"/>
  <c r="R993" i="6" s="1"/>
  <c r="AB993" i="6" s="1"/>
  <c r="Z992" i="6"/>
  <c r="T450" i="6"/>
  <c r="R1797" i="6"/>
  <c r="S1797" i="6" s="1"/>
  <c r="S720" i="6"/>
  <c r="AC719" i="6"/>
  <c r="AD719" i="6"/>
  <c r="AE449" i="6"/>
  <c r="T53" i="6"/>
  <c r="Q1664" i="6"/>
  <c r="Y1663" i="6"/>
  <c r="Z1663" i="6"/>
  <c r="AA1663" i="6"/>
  <c r="W1663" i="6"/>
  <c r="V1664" i="6" s="1"/>
  <c r="R1528" i="6"/>
  <c r="AB1528" i="6" s="1"/>
  <c r="AC1527" i="6"/>
  <c r="AD1527" i="6"/>
  <c r="S315" i="6"/>
  <c r="AE1260" i="3"/>
  <c r="T1261" i="3"/>
  <c r="AE1526" i="3"/>
  <c r="T1527" i="3"/>
  <c r="AD991" i="3"/>
  <c r="AC991" i="3"/>
  <c r="AD183" i="3"/>
  <c r="AC183" i="3"/>
  <c r="S1391" i="3"/>
  <c r="AE1390" i="3"/>
  <c r="AD851" i="3"/>
  <c r="S852" i="3"/>
  <c r="AE719" i="3"/>
  <c r="AC851" i="3"/>
  <c r="Q318" i="3"/>
  <c r="R318" i="3" s="1"/>
  <c r="AB318" i="3" s="1"/>
  <c r="Z317" i="3"/>
  <c r="AC1796" i="3"/>
  <c r="AD1796" i="3"/>
  <c r="R1797" i="3"/>
  <c r="S1797" i="3" s="1"/>
  <c r="Y317" i="3"/>
  <c r="AA317" i="3"/>
  <c r="T1931" i="3"/>
  <c r="Q1932" i="3" s="1"/>
  <c r="R1932" i="3" s="1"/>
  <c r="AB1932" i="3" s="1"/>
  <c r="AE1663" i="3"/>
  <c r="AE1930" i="3"/>
  <c r="T992" i="3"/>
  <c r="AA992" i="3" s="1"/>
  <c r="S1127" i="3"/>
  <c r="T450" i="3"/>
  <c r="AC50" i="3"/>
  <c r="S51" i="3"/>
  <c r="Y585" i="3"/>
  <c r="Q586" i="3"/>
  <c r="R586" i="3" s="1"/>
  <c r="AB586" i="3" s="1"/>
  <c r="AA585" i="3"/>
  <c r="Z585" i="3"/>
  <c r="W585" i="3"/>
  <c r="V586" i="3" s="1"/>
  <c r="S1664" i="3"/>
  <c r="AD50" i="3"/>
  <c r="T720" i="3"/>
  <c r="AE1126" i="3"/>
  <c r="T184" i="3"/>
  <c r="S51" i="13"/>
  <c r="Q319" i="13"/>
  <c r="R319" i="13" s="1"/>
  <c r="AB319" i="13" s="1"/>
  <c r="Y318" i="13"/>
  <c r="Z318" i="13"/>
  <c r="AA318" i="13"/>
  <c r="AC50" i="13"/>
  <c r="AD50" i="13"/>
  <c r="W450" i="13"/>
  <c r="V451" i="13" s="1"/>
  <c r="AA450" i="13"/>
  <c r="Z450" i="13"/>
  <c r="Y450" i="13"/>
  <c r="AC182" i="13"/>
  <c r="AD182" i="13"/>
  <c r="R451" i="13"/>
  <c r="AB451" i="13" s="1"/>
  <c r="S183" i="13"/>
  <c r="Q184" i="11" l="1"/>
  <c r="R184" i="11" s="1"/>
  <c r="AB184" i="11" s="1"/>
  <c r="Z183" i="11"/>
  <c r="Y183" i="11"/>
  <c r="W183" i="11"/>
  <c r="V184" i="11" s="1"/>
  <c r="T1127" i="11"/>
  <c r="AA1127" i="11" s="1"/>
  <c r="Q993" i="11"/>
  <c r="R993" i="11" s="1"/>
  <c r="AB993" i="11" s="1"/>
  <c r="S1933" i="11"/>
  <c r="AA992" i="11"/>
  <c r="R1526" i="11"/>
  <c r="AB1526" i="11" s="1"/>
  <c r="AC1525" i="11"/>
  <c r="AD1525" i="11"/>
  <c r="Y992" i="11"/>
  <c r="W992" i="11"/>
  <c r="V993" i="11" s="1"/>
  <c r="Z992" i="11"/>
  <c r="AC1932" i="11"/>
  <c r="Y1391" i="11"/>
  <c r="AA1391" i="11"/>
  <c r="W1391" i="11"/>
  <c r="V1392" i="11" s="1"/>
  <c r="Q1392" i="11"/>
  <c r="Z1391" i="11"/>
  <c r="AE50" i="11"/>
  <c r="S316" i="11"/>
  <c r="AC315" i="11"/>
  <c r="AD315" i="11"/>
  <c r="AB51" i="11"/>
  <c r="T51" i="11"/>
  <c r="T1798" i="11"/>
  <c r="Z1263" i="11"/>
  <c r="AD1263" i="11" s="1"/>
  <c r="W1263" i="11"/>
  <c r="V1264" i="11" s="1"/>
  <c r="AA1263" i="11"/>
  <c r="Q1264" i="11"/>
  <c r="S1664" i="11"/>
  <c r="S721" i="11"/>
  <c r="AC1663" i="11"/>
  <c r="AD1663" i="11"/>
  <c r="AD720" i="11"/>
  <c r="S586" i="11"/>
  <c r="Y853" i="11"/>
  <c r="AA853" i="11"/>
  <c r="AC720" i="11"/>
  <c r="Z853" i="11"/>
  <c r="AE585" i="11"/>
  <c r="W853" i="11"/>
  <c r="V854" i="11" s="1"/>
  <c r="AE450" i="11"/>
  <c r="S451" i="11"/>
  <c r="R854" i="11"/>
  <c r="AB854" i="11" s="1"/>
  <c r="T1797" i="9"/>
  <c r="Y1797" i="9" s="1"/>
  <c r="AD1394" i="9"/>
  <c r="AC1394" i="9"/>
  <c r="S182" i="9"/>
  <c r="AC585" i="9"/>
  <c r="AD585" i="9"/>
  <c r="R586" i="9"/>
  <c r="AB586" i="9" s="1"/>
  <c r="AC181" i="9"/>
  <c r="AD181" i="9"/>
  <c r="AB1395" i="9"/>
  <c r="T1395" i="9"/>
  <c r="AB318" i="9"/>
  <c r="AE851" i="9"/>
  <c r="T318" i="9"/>
  <c r="W318" i="9" s="1"/>
  <c r="V319" i="9" s="1"/>
  <c r="S720" i="9"/>
  <c r="AC719" i="9"/>
  <c r="AE719" i="9" s="1"/>
  <c r="AD317" i="9"/>
  <c r="AC317" i="9"/>
  <c r="T852" i="9"/>
  <c r="Y852" i="9" s="1"/>
  <c r="Y53" i="9"/>
  <c r="Q1932" i="9"/>
  <c r="W1931" i="9"/>
  <c r="V1932" i="9" s="1"/>
  <c r="Z1931" i="9"/>
  <c r="AA1931" i="9"/>
  <c r="Y1931" i="9"/>
  <c r="AC1259" i="9"/>
  <c r="AD1259" i="9"/>
  <c r="R1260" i="9"/>
  <c r="AA53" i="9"/>
  <c r="Z53" i="9"/>
  <c r="W53" i="9"/>
  <c r="V54" i="9" s="1"/>
  <c r="T1662" i="9"/>
  <c r="Z1662" i="9" s="1"/>
  <c r="Y1126" i="9"/>
  <c r="Q1127" i="9"/>
  <c r="R1127" i="9" s="1"/>
  <c r="AB1127" i="9" s="1"/>
  <c r="Z1126" i="9"/>
  <c r="T452" i="9"/>
  <c r="W452" i="9" s="1"/>
  <c r="V453" i="9" s="1"/>
  <c r="AA1126" i="9"/>
  <c r="R54" i="9"/>
  <c r="AA1528" i="9"/>
  <c r="W1528" i="9"/>
  <c r="V1529" i="9" s="1"/>
  <c r="Z1528" i="9"/>
  <c r="AE991" i="9"/>
  <c r="AB992" i="9"/>
  <c r="T992" i="9"/>
  <c r="Y1528" i="9"/>
  <c r="R1529" i="9"/>
  <c r="AB1529" i="9" s="1"/>
  <c r="AC183" i="6"/>
  <c r="AD183" i="6"/>
  <c r="AA585" i="6"/>
  <c r="Z585" i="6"/>
  <c r="Q586" i="6"/>
  <c r="R586" i="6" s="1"/>
  <c r="AB586" i="6" s="1"/>
  <c r="W585" i="6"/>
  <c r="V586" i="6" s="1"/>
  <c r="Y585" i="6"/>
  <c r="S184" i="6"/>
  <c r="Y852" i="6"/>
  <c r="AA1127" i="6"/>
  <c r="Q1128" i="6"/>
  <c r="Z1127" i="6"/>
  <c r="Y1127" i="6"/>
  <c r="W1127" i="6"/>
  <c r="V1128" i="6" s="1"/>
  <c r="Q853" i="6"/>
  <c r="R853" i="6" s="1"/>
  <c r="AB853" i="6" s="1"/>
  <c r="AE1796" i="6"/>
  <c r="Z852" i="6"/>
  <c r="AA852" i="6"/>
  <c r="S1259" i="6"/>
  <c r="AE1931" i="6"/>
  <c r="AE1258" i="6"/>
  <c r="W450" i="6"/>
  <c r="V451" i="6" s="1"/>
  <c r="Q451" i="6"/>
  <c r="R451" i="6" s="1"/>
  <c r="AB451" i="6" s="1"/>
  <c r="Y450" i="6"/>
  <c r="AA450" i="6"/>
  <c r="AD1391" i="6"/>
  <c r="AC1391" i="6"/>
  <c r="Z450" i="6"/>
  <c r="R1392" i="6"/>
  <c r="AB1392" i="6" s="1"/>
  <c r="AB1932" i="6"/>
  <c r="T1932" i="6"/>
  <c r="AC992" i="6"/>
  <c r="AE314" i="6"/>
  <c r="AD992" i="6"/>
  <c r="AB1797" i="6"/>
  <c r="T1797" i="6"/>
  <c r="T720" i="6"/>
  <c r="AE719" i="6"/>
  <c r="Q54" i="6"/>
  <c r="Z53" i="6"/>
  <c r="AA53" i="6"/>
  <c r="Y53" i="6"/>
  <c r="W53" i="6"/>
  <c r="V54" i="6" s="1"/>
  <c r="AE1527" i="6"/>
  <c r="AC1663" i="6"/>
  <c r="AD1663" i="6"/>
  <c r="S993" i="6"/>
  <c r="R1664" i="6"/>
  <c r="AB1664" i="6" s="1"/>
  <c r="S1528" i="6"/>
  <c r="T315" i="6"/>
  <c r="AA1261" i="3"/>
  <c r="Y1261" i="3"/>
  <c r="Z1261" i="3"/>
  <c r="W1261" i="3"/>
  <c r="V1262" i="3" s="1"/>
  <c r="Q1262" i="3"/>
  <c r="Y1527" i="3"/>
  <c r="W1527" i="3"/>
  <c r="V1528" i="3" s="1"/>
  <c r="Q1528" i="3"/>
  <c r="R1528" i="3" s="1"/>
  <c r="AB1528" i="3" s="1"/>
  <c r="Z1527" i="3"/>
  <c r="AA1527" i="3"/>
  <c r="AE991" i="3"/>
  <c r="AE183" i="3"/>
  <c r="AE851" i="3"/>
  <c r="T852" i="3"/>
  <c r="Y852" i="3" s="1"/>
  <c r="T1391" i="3"/>
  <c r="S318" i="3"/>
  <c r="AC317" i="3"/>
  <c r="T1664" i="3"/>
  <c r="W1664" i="3" s="1"/>
  <c r="V1665" i="3" s="1"/>
  <c r="AD317" i="3"/>
  <c r="AA1931" i="3"/>
  <c r="AB1797" i="3"/>
  <c r="T1797" i="3"/>
  <c r="Q993" i="3"/>
  <c r="R993" i="3" s="1"/>
  <c r="AB993" i="3" s="1"/>
  <c r="AE1796" i="3"/>
  <c r="Z1931" i="3"/>
  <c r="Y1931" i="3"/>
  <c r="W1931" i="3"/>
  <c r="V1932" i="3" s="1"/>
  <c r="W992" i="3"/>
  <c r="V993" i="3" s="1"/>
  <c r="Y992" i="3"/>
  <c r="T1127" i="3"/>
  <c r="Y1127" i="3" s="1"/>
  <c r="T51" i="3"/>
  <c r="Y51" i="3" s="1"/>
  <c r="AE50" i="3"/>
  <c r="Z992" i="3"/>
  <c r="Z450" i="3"/>
  <c r="Q451" i="3"/>
  <c r="AA450" i="3"/>
  <c r="W450" i="3"/>
  <c r="V451" i="3" s="1"/>
  <c r="Y450" i="3"/>
  <c r="S586" i="3"/>
  <c r="AD585" i="3"/>
  <c r="AC585" i="3"/>
  <c r="S1932" i="3"/>
  <c r="AA720" i="3"/>
  <c r="W720" i="3"/>
  <c r="V721" i="3" s="1"/>
  <c r="Y720" i="3"/>
  <c r="Z720" i="3"/>
  <c r="Q721" i="3"/>
  <c r="Y184" i="3"/>
  <c r="Q185" i="3"/>
  <c r="AA184" i="3"/>
  <c r="W184" i="3"/>
  <c r="V185" i="3" s="1"/>
  <c r="Z184" i="3"/>
  <c r="S319" i="13"/>
  <c r="AC318" i="13"/>
  <c r="T51" i="13"/>
  <c r="AA51" i="13" s="1"/>
  <c r="AD318" i="13"/>
  <c r="AE50" i="13"/>
  <c r="AD450" i="13"/>
  <c r="AE182" i="13"/>
  <c r="AC450" i="13"/>
  <c r="S451" i="13"/>
  <c r="T183" i="13"/>
  <c r="Y183" i="13" s="1"/>
  <c r="T319" i="13" l="1"/>
  <c r="Z319" i="13" s="1"/>
  <c r="S184" i="11"/>
  <c r="AD183" i="11"/>
  <c r="AC183" i="11"/>
  <c r="Q1128" i="11"/>
  <c r="R1128" i="11" s="1"/>
  <c r="AB1128" i="11" s="1"/>
  <c r="W1127" i="11"/>
  <c r="V1128" i="11" s="1"/>
  <c r="Z1127" i="11"/>
  <c r="Y1127" i="11"/>
  <c r="S1526" i="11"/>
  <c r="T1933" i="11"/>
  <c r="Z1933" i="11" s="1"/>
  <c r="AE1932" i="11"/>
  <c r="AC992" i="11"/>
  <c r="AE1525" i="11"/>
  <c r="AD992" i="11"/>
  <c r="T316" i="11"/>
  <c r="Q317" i="11" s="1"/>
  <c r="R317" i="11" s="1"/>
  <c r="AB317" i="11" s="1"/>
  <c r="R1392" i="11"/>
  <c r="S1392" i="11" s="1"/>
  <c r="AC1391" i="11"/>
  <c r="AD1391" i="11"/>
  <c r="Y51" i="11"/>
  <c r="Q52" i="11"/>
  <c r="Z51" i="11"/>
  <c r="W51" i="11"/>
  <c r="V52" i="11" s="1"/>
  <c r="AA51" i="11"/>
  <c r="AC1263" i="11"/>
  <c r="AE315" i="11"/>
  <c r="W1798" i="11"/>
  <c r="V1799" i="11" s="1"/>
  <c r="Q1799" i="11"/>
  <c r="R1799" i="11" s="1"/>
  <c r="AB1799" i="11" s="1"/>
  <c r="Z1798" i="11"/>
  <c r="Y1798" i="11"/>
  <c r="AE720" i="11"/>
  <c r="AA1798" i="11"/>
  <c r="R1264" i="11"/>
  <c r="AB1264" i="11" s="1"/>
  <c r="S993" i="11"/>
  <c r="T1664" i="11"/>
  <c r="Y1664" i="11" s="1"/>
  <c r="T721" i="11"/>
  <c r="Z721" i="11" s="1"/>
  <c r="T586" i="11"/>
  <c r="Z586" i="11" s="1"/>
  <c r="AE1663" i="11"/>
  <c r="AD853" i="11"/>
  <c r="S854" i="11"/>
  <c r="AC853" i="11"/>
  <c r="T451" i="11"/>
  <c r="AA1797" i="9"/>
  <c r="W1797" i="9"/>
  <c r="V1798" i="9" s="1"/>
  <c r="Z1797" i="9"/>
  <c r="AD1797" i="9" s="1"/>
  <c r="Q1798" i="9"/>
  <c r="R1798" i="9" s="1"/>
  <c r="AB1798" i="9" s="1"/>
  <c r="AE1394" i="9"/>
  <c r="T182" i="9"/>
  <c r="Q183" i="9" s="1"/>
  <c r="R183" i="9" s="1"/>
  <c r="AB183" i="9" s="1"/>
  <c r="S586" i="9"/>
  <c r="AA1395" i="9"/>
  <c r="Q1396" i="9"/>
  <c r="Z1395" i="9"/>
  <c r="Y1395" i="9"/>
  <c r="W1395" i="9"/>
  <c r="V1396" i="9" s="1"/>
  <c r="AE181" i="9"/>
  <c r="AE585" i="9"/>
  <c r="AA318" i="9"/>
  <c r="T720" i="9"/>
  <c r="W720" i="9" s="1"/>
  <c r="V721" i="9" s="1"/>
  <c r="Y318" i="9"/>
  <c r="Q319" i="9"/>
  <c r="R319" i="9" s="1"/>
  <c r="AB319" i="9" s="1"/>
  <c r="Z318" i="9"/>
  <c r="AA852" i="9"/>
  <c r="Z852" i="9"/>
  <c r="AD852" i="9" s="1"/>
  <c r="W852" i="9"/>
  <c r="V853" i="9" s="1"/>
  <c r="Q853" i="9"/>
  <c r="R853" i="9" s="1"/>
  <c r="AB853" i="9" s="1"/>
  <c r="AE317" i="9"/>
  <c r="AC53" i="9"/>
  <c r="S1529" i="9"/>
  <c r="AC1931" i="9"/>
  <c r="AD1931" i="9"/>
  <c r="Q1663" i="9"/>
  <c r="R1663" i="9" s="1"/>
  <c r="AB1663" i="9" s="1"/>
  <c r="Y1662" i="9"/>
  <c r="AD1662" i="9" s="1"/>
  <c r="R1932" i="9"/>
  <c r="AB1932" i="9" s="1"/>
  <c r="AD1126" i="9"/>
  <c r="AD53" i="9"/>
  <c r="S1260" i="9"/>
  <c r="AB1260" i="9"/>
  <c r="AE1259" i="9"/>
  <c r="W1662" i="9"/>
  <c r="V1663" i="9" s="1"/>
  <c r="AA1662" i="9"/>
  <c r="AC1126" i="9"/>
  <c r="Z452" i="9"/>
  <c r="Q453" i="9"/>
  <c r="Y452" i="9"/>
  <c r="AA452" i="9"/>
  <c r="AC1528" i="9"/>
  <c r="AB54" i="9"/>
  <c r="S54" i="9"/>
  <c r="AD1528" i="9"/>
  <c r="Q993" i="9"/>
  <c r="W992" i="9"/>
  <c r="V993" i="9" s="1"/>
  <c r="AA992" i="9"/>
  <c r="Z992" i="9"/>
  <c r="Y992" i="9"/>
  <c r="S1127" i="9"/>
  <c r="AE183" i="6"/>
  <c r="AD585" i="6"/>
  <c r="AC585" i="6"/>
  <c r="S586" i="6"/>
  <c r="T184" i="6"/>
  <c r="AC852" i="6"/>
  <c r="AD852" i="6"/>
  <c r="AA720" i="6"/>
  <c r="T1259" i="6"/>
  <c r="Z1259" i="6" s="1"/>
  <c r="R1128" i="6"/>
  <c r="S1128" i="6" s="1"/>
  <c r="AD1127" i="6"/>
  <c r="AC1127" i="6"/>
  <c r="S853" i="6"/>
  <c r="S1392" i="6"/>
  <c r="AC450" i="6"/>
  <c r="AD450" i="6"/>
  <c r="W1932" i="6"/>
  <c r="V1933" i="6" s="1"/>
  <c r="Q1933" i="6"/>
  <c r="R1933" i="6" s="1"/>
  <c r="AB1933" i="6" s="1"/>
  <c r="Z1932" i="6"/>
  <c r="AA1932" i="6"/>
  <c r="Y1932" i="6"/>
  <c r="AE992" i="6"/>
  <c r="AE1391" i="6"/>
  <c r="Q721" i="6"/>
  <c r="R721" i="6" s="1"/>
  <c r="AB721" i="6" s="1"/>
  <c r="Z720" i="6"/>
  <c r="Y720" i="6"/>
  <c r="S1664" i="6"/>
  <c r="W720" i="6"/>
  <c r="V721" i="6" s="1"/>
  <c r="S451" i="6"/>
  <c r="W1797" i="6"/>
  <c r="V1798" i="6" s="1"/>
  <c r="Y1797" i="6"/>
  <c r="Z1797" i="6"/>
  <c r="Q1798" i="6"/>
  <c r="R1798" i="6" s="1"/>
  <c r="AB1798" i="6" s="1"/>
  <c r="AA1797" i="6"/>
  <c r="AC53" i="6"/>
  <c r="AD53" i="6"/>
  <c r="R54" i="6"/>
  <c r="AB54" i="6" s="1"/>
  <c r="AA315" i="6"/>
  <c r="Y315" i="6"/>
  <c r="W315" i="6"/>
  <c r="V316" i="6" s="1"/>
  <c r="Z315" i="6"/>
  <c r="Q316" i="6"/>
  <c r="T993" i="6"/>
  <c r="T1528" i="6"/>
  <c r="AE1663" i="6"/>
  <c r="AD1261" i="3"/>
  <c r="R1262" i="3"/>
  <c r="S1262" i="3" s="1"/>
  <c r="AC1261" i="3"/>
  <c r="S1528" i="3"/>
  <c r="AC1527" i="3"/>
  <c r="AD1527" i="3"/>
  <c r="Q853" i="3"/>
  <c r="R853" i="3" s="1"/>
  <c r="AB853" i="3" s="1"/>
  <c r="Z852" i="3"/>
  <c r="AD852" i="3" s="1"/>
  <c r="AA852" i="3"/>
  <c r="W852" i="3"/>
  <c r="V853" i="3" s="1"/>
  <c r="W1391" i="3"/>
  <c r="V1392" i="3" s="1"/>
  <c r="AA1391" i="3"/>
  <c r="Z1391" i="3"/>
  <c r="Y1391" i="3"/>
  <c r="Q1392" i="3"/>
  <c r="T318" i="3"/>
  <c r="W318" i="3" s="1"/>
  <c r="V319" i="3" s="1"/>
  <c r="Y1664" i="3"/>
  <c r="Z1664" i="3"/>
  <c r="Q1665" i="3"/>
  <c r="R1665" i="3" s="1"/>
  <c r="AB1665" i="3" s="1"/>
  <c r="AA1664" i="3"/>
  <c r="AE317" i="3"/>
  <c r="S993" i="3"/>
  <c r="AD1931" i="3"/>
  <c r="AA1797" i="3"/>
  <c r="Q1798" i="3"/>
  <c r="R1798" i="3" s="1"/>
  <c r="AB1798" i="3" s="1"/>
  <c r="Y1797" i="3"/>
  <c r="Z1797" i="3"/>
  <c r="W1797" i="3"/>
  <c r="V1798" i="3" s="1"/>
  <c r="AC1931" i="3"/>
  <c r="Q52" i="3"/>
  <c r="R52" i="3" s="1"/>
  <c r="AB52" i="3" s="1"/>
  <c r="T586" i="3"/>
  <c r="AA586" i="3" s="1"/>
  <c r="AD992" i="3"/>
  <c r="W1127" i="3"/>
  <c r="V1128" i="3" s="1"/>
  <c r="W51" i="3"/>
  <c r="V52" i="3" s="1"/>
  <c r="Z51" i="3"/>
  <c r="AD51" i="3" s="1"/>
  <c r="Z1127" i="3"/>
  <c r="AD1127" i="3" s="1"/>
  <c r="Q1128" i="3"/>
  <c r="R1128" i="3" s="1"/>
  <c r="AB1128" i="3" s="1"/>
  <c r="AA1127" i="3"/>
  <c r="AA51" i="3"/>
  <c r="AC992" i="3"/>
  <c r="AD450" i="3"/>
  <c r="AC450" i="3"/>
  <c r="R451" i="3"/>
  <c r="AB451" i="3" s="1"/>
  <c r="T1932" i="3"/>
  <c r="AA1932" i="3" s="1"/>
  <c r="AE585" i="3"/>
  <c r="AC720" i="3"/>
  <c r="AD720" i="3"/>
  <c r="R721" i="3"/>
  <c r="AB721" i="3" s="1"/>
  <c r="R185" i="3"/>
  <c r="AB185" i="3" s="1"/>
  <c r="AC184" i="3"/>
  <c r="AD184" i="3"/>
  <c r="Q52" i="13"/>
  <c r="R52" i="13" s="1"/>
  <c r="AB52" i="13" s="1"/>
  <c r="W51" i="13"/>
  <c r="V52" i="13" s="1"/>
  <c r="Z51" i="13"/>
  <c r="Y51" i="13"/>
  <c r="AE318" i="13"/>
  <c r="AE450" i="13"/>
  <c r="W183" i="13"/>
  <c r="V184" i="13" s="1"/>
  <c r="Z183" i="13"/>
  <c r="AD183" i="13" s="1"/>
  <c r="Q184" i="13"/>
  <c r="R184" i="13" s="1"/>
  <c r="T451" i="13"/>
  <c r="AA183" i="13"/>
  <c r="Q320" i="13" l="1"/>
  <c r="R320" i="13" s="1"/>
  <c r="S320" i="13" s="1"/>
  <c r="AA319" i="13"/>
  <c r="Y319" i="13"/>
  <c r="AD319" i="13" s="1"/>
  <c r="W319" i="13"/>
  <c r="V320" i="13" s="1"/>
  <c r="T184" i="11"/>
  <c r="AA184" i="11" s="1"/>
  <c r="AE183" i="11"/>
  <c r="S1128" i="11"/>
  <c r="AC1127" i="11"/>
  <c r="AD1127" i="11"/>
  <c r="W1933" i="11"/>
  <c r="V1934" i="11" s="1"/>
  <c r="AE992" i="11"/>
  <c r="Q1934" i="11"/>
  <c r="R1934" i="11" s="1"/>
  <c r="AB1934" i="11" s="1"/>
  <c r="Y1933" i="11"/>
  <c r="AD1933" i="11" s="1"/>
  <c r="T1526" i="11"/>
  <c r="Q1527" i="11" s="1"/>
  <c r="AA1933" i="11"/>
  <c r="AD1798" i="11"/>
  <c r="W316" i="11"/>
  <c r="V317" i="11" s="1"/>
  <c r="AA316" i="11"/>
  <c r="Y316" i="11"/>
  <c r="Z316" i="11"/>
  <c r="S1264" i="11"/>
  <c r="AE1391" i="11"/>
  <c r="AB1392" i="11"/>
  <c r="T1392" i="11"/>
  <c r="AD51" i="11"/>
  <c r="AE1263" i="11"/>
  <c r="W721" i="11"/>
  <c r="V722" i="11" s="1"/>
  <c r="AC51" i="11"/>
  <c r="AC1798" i="11"/>
  <c r="R52" i="11"/>
  <c r="AB52" i="11" s="1"/>
  <c r="Q1665" i="11"/>
  <c r="R1665" i="11" s="1"/>
  <c r="S1665" i="11" s="1"/>
  <c r="AA1664" i="11"/>
  <c r="Q587" i="11"/>
  <c r="R587" i="11" s="1"/>
  <c r="AB587" i="11" s="1"/>
  <c r="W586" i="11"/>
  <c r="V587" i="11" s="1"/>
  <c r="S1799" i="11"/>
  <c r="S317" i="11"/>
  <c r="T993" i="11"/>
  <c r="W1664" i="11"/>
  <c r="V1665" i="11" s="1"/>
  <c r="Z1664" i="11"/>
  <c r="AD1664" i="11" s="1"/>
  <c r="Y586" i="11"/>
  <c r="AA586" i="11"/>
  <c r="AE853" i="11"/>
  <c r="Y721" i="11"/>
  <c r="Q722" i="11"/>
  <c r="R722" i="11" s="1"/>
  <c r="AB722" i="11" s="1"/>
  <c r="AA721" i="11"/>
  <c r="T854" i="11"/>
  <c r="W451" i="11"/>
  <c r="V452" i="11" s="1"/>
  <c r="Z451" i="11"/>
  <c r="Q452" i="11"/>
  <c r="AA451" i="11"/>
  <c r="Y451" i="11"/>
  <c r="AC1797" i="9"/>
  <c r="AE1797" i="9" s="1"/>
  <c r="S1798" i="9"/>
  <c r="AA182" i="9"/>
  <c r="W182" i="9"/>
  <c r="V183" i="9" s="1"/>
  <c r="T586" i="9"/>
  <c r="Z586" i="9" s="1"/>
  <c r="Z182" i="9"/>
  <c r="Y182" i="9"/>
  <c r="AD1395" i="9"/>
  <c r="AC1395" i="9"/>
  <c r="R1396" i="9"/>
  <c r="S1396" i="9" s="1"/>
  <c r="AA720" i="9"/>
  <c r="Z720" i="9"/>
  <c r="AC318" i="9"/>
  <c r="Q721" i="9"/>
  <c r="R721" i="9" s="1"/>
  <c r="AB721" i="9" s="1"/>
  <c r="Y720" i="9"/>
  <c r="S319" i="9"/>
  <c r="S183" i="9"/>
  <c r="AD318" i="9"/>
  <c r="AC852" i="9"/>
  <c r="AE852" i="9" s="1"/>
  <c r="AC1662" i="9"/>
  <c r="T1529" i="9"/>
  <c r="Z1529" i="9" s="1"/>
  <c r="S1932" i="9"/>
  <c r="AE53" i="9"/>
  <c r="AE1931" i="9"/>
  <c r="T1260" i="9"/>
  <c r="AE1126" i="9"/>
  <c r="AD452" i="9"/>
  <c r="AC452" i="9"/>
  <c r="R453" i="9"/>
  <c r="AB453" i="9" s="1"/>
  <c r="S1663" i="9"/>
  <c r="T54" i="9"/>
  <c r="W54" i="9" s="1"/>
  <c r="V55" i="9" s="1"/>
  <c r="S853" i="9"/>
  <c r="AE1528" i="9"/>
  <c r="T1127" i="9"/>
  <c r="AA1127" i="9" s="1"/>
  <c r="R993" i="9"/>
  <c r="AB993" i="9" s="1"/>
  <c r="AC992" i="9"/>
  <c r="AD992" i="9"/>
  <c r="AE585" i="6"/>
  <c r="Q185" i="6"/>
  <c r="R185" i="6" s="1"/>
  <c r="AB185" i="6" s="1"/>
  <c r="W184" i="6"/>
  <c r="V185" i="6" s="1"/>
  <c r="AA184" i="6"/>
  <c r="Z184" i="6"/>
  <c r="W1259" i="6"/>
  <c r="V1260" i="6" s="1"/>
  <c r="Y184" i="6"/>
  <c r="T586" i="6"/>
  <c r="AE852" i="6"/>
  <c r="AE1127" i="6"/>
  <c r="Q1260" i="6"/>
  <c r="R1260" i="6" s="1"/>
  <c r="AB1260" i="6" s="1"/>
  <c r="Y1259" i="6"/>
  <c r="AD1259" i="6" s="1"/>
  <c r="AA1259" i="6"/>
  <c r="AB1128" i="6"/>
  <c r="T1128" i="6"/>
  <c r="AE450" i="6"/>
  <c r="T1392" i="6"/>
  <c r="W1392" i="6" s="1"/>
  <c r="V1393" i="6" s="1"/>
  <c r="T853" i="6"/>
  <c r="W853" i="6" s="1"/>
  <c r="V854" i="6" s="1"/>
  <c r="S1933" i="6"/>
  <c r="AC1932" i="6"/>
  <c r="AD1932" i="6"/>
  <c r="S1798" i="6"/>
  <c r="AC720" i="6"/>
  <c r="S721" i="6"/>
  <c r="T721" i="6" s="1"/>
  <c r="AD720" i="6"/>
  <c r="T451" i="6"/>
  <c r="AA451" i="6" s="1"/>
  <c r="T1664" i="6"/>
  <c r="Q1665" i="6" s="1"/>
  <c r="AC1797" i="6"/>
  <c r="AD1797" i="6"/>
  <c r="S54" i="6"/>
  <c r="AE53" i="6"/>
  <c r="R316" i="6"/>
  <c r="AB316" i="6" s="1"/>
  <c r="Q1529" i="6"/>
  <c r="AA1528" i="6"/>
  <c r="Z1528" i="6"/>
  <c r="W1528" i="6"/>
  <c r="V1529" i="6" s="1"/>
  <c r="Y1528" i="6"/>
  <c r="Y993" i="6"/>
  <c r="Z993" i="6"/>
  <c r="AA993" i="6"/>
  <c r="Q994" i="6"/>
  <c r="W993" i="6"/>
  <c r="V994" i="6" s="1"/>
  <c r="AC315" i="6"/>
  <c r="AD315" i="6"/>
  <c r="AE1261" i="3"/>
  <c r="AB1262" i="3"/>
  <c r="T1262" i="3"/>
  <c r="T1528" i="3"/>
  <c r="AA1528" i="3" s="1"/>
  <c r="AE1527" i="3"/>
  <c r="S853" i="3"/>
  <c r="AC852" i="3"/>
  <c r="Z318" i="3"/>
  <c r="AC1391" i="3"/>
  <c r="AD1391" i="3"/>
  <c r="AA318" i="3"/>
  <c r="R1392" i="3"/>
  <c r="AB1392" i="3" s="1"/>
  <c r="Q319" i="3"/>
  <c r="R319" i="3" s="1"/>
  <c r="AB319" i="3" s="1"/>
  <c r="Y318" i="3"/>
  <c r="AC1664" i="3"/>
  <c r="AD1664" i="3"/>
  <c r="T993" i="3"/>
  <c r="AA993" i="3" s="1"/>
  <c r="S1665" i="3"/>
  <c r="AE1931" i="3"/>
  <c r="S1798" i="3"/>
  <c r="S52" i="3"/>
  <c r="W586" i="3"/>
  <c r="V587" i="3" s="1"/>
  <c r="Q587" i="3"/>
  <c r="R587" i="3" s="1"/>
  <c r="AB587" i="3" s="1"/>
  <c r="AC1797" i="3"/>
  <c r="AD1797" i="3"/>
  <c r="Z586" i="3"/>
  <c r="Y586" i="3"/>
  <c r="AC51" i="3"/>
  <c r="AC1127" i="3"/>
  <c r="Q1933" i="3"/>
  <c r="R1933" i="3" s="1"/>
  <c r="AB1933" i="3" s="1"/>
  <c r="Z1932" i="3"/>
  <c r="W1932" i="3"/>
  <c r="V1933" i="3" s="1"/>
  <c r="Y1932" i="3"/>
  <c r="AE992" i="3"/>
  <c r="AE450" i="3"/>
  <c r="S451" i="3"/>
  <c r="S1128" i="3"/>
  <c r="S185" i="3"/>
  <c r="S721" i="3"/>
  <c r="AE720" i="3"/>
  <c r="AE184" i="3"/>
  <c r="S52" i="13"/>
  <c r="T52" i="13" s="1"/>
  <c r="Z52" i="13" s="1"/>
  <c r="AD51" i="13"/>
  <c r="AC51" i="13"/>
  <c r="W451" i="13"/>
  <c r="V452" i="13" s="1"/>
  <c r="AC183" i="13"/>
  <c r="AA451" i="13"/>
  <c r="Y451" i="13"/>
  <c r="Q452" i="13"/>
  <c r="R452" i="13" s="1"/>
  <c r="AB452" i="13" s="1"/>
  <c r="S184" i="13"/>
  <c r="Z451" i="13"/>
  <c r="AB184" i="13"/>
  <c r="T320" i="13" l="1"/>
  <c r="AB320" i="13"/>
  <c r="AC319" i="13"/>
  <c r="AE319" i="13" s="1"/>
  <c r="Q185" i="11"/>
  <c r="R185" i="11" s="1"/>
  <c r="AB185" i="11" s="1"/>
  <c r="W184" i="11"/>
  <c r="V185" i="11" s="1"/>
  <c r="Y184" i="11"/>
  <c r="Z184" i="11"/>
  <c r="T1128" i="11"/>
  <c r="Z1128" i="11" s="1"/>
  <c r="AE1127" i="11"/>
  <c r="S1934" i="11"/>
  <c r="AA1526" i="11"/>
  <c r="Z1526" i="11"/>
  <c r="AE1798" i="11"/>
  <c r="W1526" i="11"/>
  <c r="V1527" i="11" s="1"/>
  <c r="Y1526" i="11"/>
  <c r="AC1933" i="11"/>
  <c r="T1264" i="11"/>
  <c r="AD316" i="11"/>
  <c r="AC316" i="11"/>
  <c r="R1527" i="11"/>
  <c r="AB1527" i="11" s="1"/>
  <c r="S52" i="11"/>
  <c r="Y1392" i="11"/>
  <c r="Z1392" i="11"/>
  <c r="W1392" i="11"/>
  <c r="V1393" i="11" s="1"/>
  <c r="Q1393" i="11"/>
  <c r="R1393" i="11" s="1"/>
  <c r="AB1393" i="11" s="1"/>
  <c r="AA1392" i="11"/>
  <c r="AE51" i="11"/>
  <c r="Z993" i="11"/>
  <c r="S587" i="11"/>
  <c r="W993" i="11"/>
  <c r="V994" i="11" s="1"/>
  <c r="Y993" i="11"/>
  <c r="Q994" i="11"/>
  <c r="R994" i="11" s="1"/>
  <c r="AB994" i="11" s="1"/>
  <c r="T317" i="11"/>
  <c r="Q318" i="11" s="1"/>
  <c r="AA993" i="11"/>
  <c r="AC1664" i="11"/>
  <c r="AE1664" i="11" s="1"/>
  <c r="T1799" i="11"/>
  <c r="S722" i="11"/>
  <c r="Q855" i="11"/>
  <c r="R855" i="11" s="1"/>
  <c r="AB855" i="11" s="1"/>
  <c r="AD721" i="11"/>
  <c r="AC721" i="11"/>
  <c r="AC586" i="11"/>
  <c r="AD586" i="11"/>
  <c r="AA854" i="11"/>
  <c r="W854" i="11"/>
  <c r="V855" i="11" s="1"/>
  <c r="Z854" i="11"/>
  <c r="Y854" i="11"/>
  <c r="AB1665" i="11"/>
  <c r="T1665" i="11"/>
  <c r="AC451" i="11"/>
  <c r="AD451" i="11"/>
  <c r="R452" i="11"/>
  <c r="AB452" i="11" s="1"/>
  <c r="T1798" i="9"/>
  <c r="W1798" i="9" s="1"/>
  <c r="V1799" i="9" s="1"/>
  <c r="AD182" i="9"/>
  <c r="W586" i="9"/>
  <c r="V587" i="9" s="1"/>
  <c r="AC182" i="9"/>
  <c r="Q587" i="9"/>
  <c r="R587" i="9" s="1"/>
  <c r="S587" i="9" s="1"/>
  <c r="Y586" i="9"/>
  <c r="AA586" i="9"/>
  <c r="AE318" i="9"/>
  <c r="AB1396" i="9"/>
  <c r="T1396" i="9"/>
  <c r="AE1395" i="9"/>
  <c r="AD720" i="9"/>
  <c r="T319" i="9"/>
  <c r="Q320" i="9" s="1"/>
  <c r="R320" i="9" s="1"/>
  <c r="AB320" i="9" s="1"/>
  <c r="AC720" i="9"/>
  <c r="T183" i="9"/>
  <c r="Y1529" i="9"/>
  <c r="AD1529" i="9" s="1"/>
  <c r="W1529" i="9"/>
  <c r="V1530" i="9" s="1"/>
  <c r="AE1662" i="9"/>
  <c r="Q1530" i="9"/>
  <c r="R1530" i="9" s="1"/>
  <c r="AB1530" i="9" s="1"/>
  <c r="AA1529" i="9"/>
  <c r="S721" i="9"/>
  <c r="S993" i="9"/>
  <c r="T1932" i="9"/>
  <c r="AE452" i="9"/>
  <c r="Y1260" i="9"/>
  <c r="AA1260" i="9"/>
  <c r="W1260" i="9"/>
  <c r="V1261" i="9" s="1"/>
  <c r="Q1261" i="9"/>
  <c r="Z1260" i="9"/>
  <c r="S453" i="9"/>
  <c r="AA54" i="9"/>
  <c r="Y54" i="9"/>
  <c r="Q55" i="9"/>
  <c r="R55" i="9" s="1"/>
  <c r="AB55" i="9" s="1"/>
  <c r="Z54" i="9"/>
  <c r="T1663" i="9"/>
  <c r="Z1663" i="9" s="1"/>
  <c r="Y1127" i="9"/>
  <c r="Q1128" i="9"/>
  <c r="R1128" i="9" s="1"/>
  <c r="AB1128" i="9" s="1"/>
  <c r="W1127" i="9"/>
  <c r="V1128" i="9" s="1"/>
  <c r="Z1127" i="9"/>
  <c r="T853" i="9"/>
  <c r="Q854" i="9" s="1"/>
  <c r="AE992" i="9"/>
  <c r="AC184" i="6"/>
  <c r="S185" i="6"/>
  <c r="AD184" i="6"/>
  <c r="Y586" i="6"/>
  <c r="Z586" i="6"/>
  <c r="W586" i="6"/>
  <c r="V587" i="6" s="1"/>
  <c r="Q587" i="6"/>
  <c r="AA586" i="6"/>
  <c r="S1260" i="6"/>
  <c r="AC1259" i="6"/>
  <c r="AA1128" i="6"/>
  <c r="Q1129" i="6"/>
  <c r="Z1128" i="6"/>
  <c r="W1128" i="6"/>
  <c r="V1129" i="6" s="1"/>
  <c r="Y1128" i="6"/>
  <c r="Z853" i="6"/>
  <c r="Z1392" i="6"/>
  <c r="AA853" i="6"/>
  <c r="Q1393" i="6"/>
  <c r="R1393" i="6" s="1"/>
  <c r="AB1393" i="6" s="1"/>
  <c r="Q854" i="6"/>
  <c r="R854" i="6" s="1"/>
  <c r="AB854" i="6" s="1"/>
  <c r="AA1392" i="6"/>
  <c r="Y853" i="6"/>
  <c r="Y1392" i="6"/>
  <c r="Y451" i="6"/>
  <c r="T1933" i="6"/>
  <c r="Z1933" i="6" s="1"/>
  <c r="Q452" i="6"/>
  <c r="R452" i="6" s="1"/>
  <c r="AB452" i="6" s="1"/>
  <c r="T1798" i="6"/>
  <c r="Z1798" i="6" s="1"/>
  <c r="Z451" i="6"/>
  <c r="S316" i="6"/>
  <c r="AE720" i="6"/>
  <c r="AE1932" i="6"/>
  <c r="Z1664" i="6"/>
  <c r="Y1664" i="6"/>
  <c r="W451" i="6"/>
  <c r="V452" i="6" s="1"/>
  <c r="W1664" i="6"/>
  <c r="V1665" i="6" s="1"/>
  <c r="AA1664" i="6"/>
  <c r="AE1797" i="6"/>
  <c r="T54" i="6"/>
  <c r="R994" i="6"/>
  <c r="AB994" i="6" s="1"/>
  <c r="R1665" i="6"/>
  <c r="AB1665" i="6" s="1"/>
  <c r="AC1528" i="6"/>
  <c r="AD1528" i="6"/>
  <c r="AA721" i="6"/>
  <c r="W721" i="6"/>
  <c r="V722" i="6" s="1"/>
  <c r="Y721" i="6"/>
  <c r="Z721" i="6"/>
  <c r="Q722" i="6"/>
  <c r="AE315" i="6"/>
  <c r="AC993" i="6"/>
  <c r="AD993" i="6"/>
  <c r="R1529" i="6"/>
  <c r="AB1529" i="6" s="1"/>
  <c r="W1262" i="3"/>
  <c r="V1263" i="3" s="1"/>
  <c r="Q1263" i="3"/>
  <c r="Y1262" i="3"/>
  <c r="AA1262" i="3"/>
  <c r="Z1262" i="3"/>
  <c r="W1528" i="3"/>
  <c r="V1529" i="3" s="1"/>
  <c r="Q1529" i="3"/>
  <c r="R1529" i="3" s="1"/>
  <c r="S1529" i="3" s="1"/>
  <c r="Y1528" i="3"/>
  <c r="Z1528" i="3"/>
  <c r="T853" i="3"/>
  <c r="W853" i="3" s="1"/>
  <c r="V854" i="3" s="1"/>
  <c r="AE852" i="3"/>
  <c r="AE1664" i="3"/>
  <c r="S1392" i="3"/>
  <c r="AD318" i="3"/>
  <c r="AC318" i="3"/>
  <c r="T1665" i="3"/>
  <c r="AE1391" i="3"/>
  <c r="W993" i="3"/>
  <c r="V994" i="3" s="1"/>
  <c r="AC586" i="3"/>
  <c r="Q994" i="3"/>
  <c r="R994" i="3" s="1"/>
  <c r="AB994" i="3" s="1"/>
  <c r="Y993" i="3"/>
  <c r="Z993" i="3"/>
  <c r="T1798" i="3"/>
  <c r="AD586" i="3"/>
  <c r="T52" i="3"/>
  <c r="Q53" i="3" s="1"/>
  <c r="R53" i="3" s="1"/>
  <c r="AB53" i="3" s="1"/>
  <c r="AE1797" i="3"/>
  <c r="AE1127" i="3"/>
  <c r="AE51" i="3"/>
  <c r="AD1932" i="3"/>
  <c r="AC1932" i="3"/>
  <c r="T451" i="3"/>
  <c r="Z451" i="3" s="1"/>
  <c r="T721" i="3"/>
  <c r="AA721" i="3" s="1"/>
  <c r="S587" i="3"/>
  <c r="T1128" i="3"/>
  <c r="T185" i="3"/>
  <c r="W185" i="3" s="1"/>
  <c r="V186" i="3" s="1"/>
  <c r="S1933" i="3"/>
  <c r="S319" i="3"/>
  <c r="AA52" i="13"/>
  <c r="Y52" i="13"/>
  <c r="AD52" i="13" s="1"/>
  <c r="Q53" i="13"/>
  <c r="R53" i="13" s="1"/>
  <c r="AB53" i="13" s="1"/>
  <c r="W52" i="13"/>
  <c r="V53" i="13" s="1"/>
  <c r="AE51" i="13"/>
  <c r="AE183" i="13"/>
  <c r="AD451" i="13"/>
  <c r="AC451" i="13"/>
  <c r="T184" i="13"/>
  <c r="S452" i="13"/>
  <c r="W320" i="13" l="1"/>
  <c r="V321" i="13" s="1"/>
  <c r="AA320" i="13"/>
  <c r="Y320" i="13"/>
  <c r="Q321" i="13"/>
  <c r="R321" i="13" s="1"/>
  <c r="AB321" i="13" s="1"/>
  <c r="Z320" i="13"/>
  <c r="AD184" i="11"/>
  <c r="AC184" i="11"/>
  <c r="S185" i="11"/>
  <c r="Y1128" i="11"/>
  <c r="AD1128" i="11" s="1"/>
  <c r="Q1129" i="11"/>
  <c r="R1129" i="11" s="1"/>
  <c r="AB1129" i="11" s="1"/>
  <c r="AA1128" i="11"/>
  <c r="W1128" i="11"/>
  <c r="V1129" i="11" s="1"/>
  <c r="T1934" i="11"/>
  <c r="AA1934" i="11" s="1"/>
  <c r="AC1526" i="11"/>
  <c r="AD1526" i="11"/>
  <c r="AE1933" i="11"/>
  <c r="Y1264" i="11"/>
  <c r="AA1264" i="11"/>
  <c r="Q1265" i="11"/>
  <c r="R1265" i="11" s="1"/>
  <c r="AB1265" i="11" s="1"/>
  <c r="AE316" i="11"/>
  <c r="AD854" i="11"/>
  <c r="W1264" i="11"/>
  <c r="V1265" i="11" s="1"/>
  <c r="Z1264" i="11"/>
  <c r="S1527" i="11"/>
  <c r="AC993" i="11"/>
  <c r="T52" i="11"/>
  <c r="S1393" i="11"/>
  <c r="AD1392" i="11"/>
  <c r="AC1392" i="11"/>
  <c r="Z317" i="11"/>
  <c r="AD993" i="11"/>
  <c r="T587" i="11"/>
  <c r="Q588" i="11" s="1"/>
  <c r="R588" i="11" s="1"/>
  <c r="AB588" i="11" s="1"/>
  <c r="T722" i="11"/>
  <c r="S994" i="11"/>
  <c r="AE721" i="11"/>
  <c r="AA317" i="11"/>
  <c r="W317" i="11"/>
  <c r="V318" i="11" s="1"/>
  <c r="Y317" i="11"/>
  <c r="R318" i="11"/>
  <c r="AB318" i="11" s="1"/>
  <c r="AE586" i="11"/>
  <c r="W1799" i="11"/>
  <c r="V1800" i="11" s="1"/>
  <c r="AA1799" i="11"/>
  <c r="Z1799" i="11"/>
  <c r="Q1800" i="11"/>
  <c r="R1800" i="11" s="1"/>
  <c r="AB1800" i="11" s="1"/>
  <c r="Y1799" i="11"/>
  <c r="S855" i="11"/>
  <c r="Y1665" i="11"/>
  <c r="Q1666" i="11"/>
  <c r="AA1665" i="11"/>
  <c r="Z1665" i="11"/>
  <c r="W1665" i="11"/>
  <c r="V1666" i="11" s="1"/>
  <c r="S452" i="11"/>
  <c r="AC854" i="11"/>
  <c r="AE451" i="11"/>
  <c r="Z1798" i="9"/>
  <c r="Y1798" i="9"/>
  <c r="Q1799" i="9"/>
  <c r="R1799" i="9" s="1"/>
  <c r="AB1799" i="9" s="1"/>
  <c r="AA1798" i="9"/>
  <c r="AE182" i="9"/>
  <c r="AC586" i="9"/>
  <c r="AD586" i="9"/>
  <c r="AE720" i="9"/>
  <c r="Z319" i="9"/>
  <c r="Y319" i="9"/>
  <c r="AB587" i="9"/>
  <c r="T587" i="9"/>
  <c r="W319" i="9"/>
  <c r="V320" i="9" s="1"/>
  <c r="Q1397" i="9"/>
  <c r="AA1396" i="9"/>
  <c r="Y1396" i="9"/>
  <c r="W1396" i="9"/>
  <c r="V1397" i="9" s="1"/>
  <c r="Z1396" i="9"/>
  <c r="AA183" i="9"/>
  <c r="AA319" i="9"/>
  <c r="Q184" i="9"/>
  <c r="R184" i="9" s="1"/>
  <c r="AB184" i="9" s="1"/>
  <c r="Y183" i="9"/>
  <c r="Z183" i="9"/>
  <c r="W183" i="9"/>
  <c r="V184" i="9" s="1"/>
  <c r="AC1529" i="9"/>
  <c r="T721" i="9"/>
  <c r="Q722" i="9" s="1"/>
  <c r="T993" i="9"/>
  <c r="Y993" i="9" s="1"/>
  <c r="Y1932" i="9"/>
  <c r="Z1932" i="9"/>
  <c r="Q1933" i="9"/>
  <c r="W1932" i="9"/>
  <c r="V1933" i="9" s="1"/>
  <c r="AA1932" i="9"/>
  <c r="R1261" i="9"/>
  <c r="AB1261" i="9" s="1"/>
  <c r="AC1260" i="9"/>
  <c r="AD1260" i="9"/>
  <c r="T453" i="9"/>
  <c r="Z453" i="9" s="1"/>
  <c r="AC54" i="9"/>
  <c r="S55" i="9"/>
  <c r="W1663" i="9"/>
  <c r="V1664" i="9" s="1"/>
  <c r="Y1663" i="9"/>
  <c r="AD1663" i="9" s="1"/>
  <c r="AD54" i="9"/>
  <c r="AA1663" i="9"/>
  <c r="Q1664" i="9"/>
  <c r="R1664" i="9" s="1"/>
  <c r="AB1664" i="9" s="1"/>
  <c r="AD1127" i="9"/>
  <c r="AC1127" i="9"/>
  <c r="Y853" i="9"/>
  <c r="S1128" i="9"/>
  <c r="AA853" i="9"/>
  <c r="W853" i="9"/>
  <c r="V854" i="9" s="1"/>
  <c r="Z853" i="9"/>
  <c r="S320" i="9"/>
  <c r="S1530" i="9"/>
  <c r="R854" i="9"/>
  <c r="AB854" i="9" s="1"/>
  <c r="AD1392" i="6"/>
  <c r="T185" i="6"/>
  <c r="Y185" i="6" s="1"/>
  <c r="AE184" i="6"/>
  <c r="AE1259" i="6"/>
  <c r="R587" i="6"/>
  <c r="S587" i="6" s="1"/>
  <c r="AC586" i="6"/>
  <c r="AD586" i="6"/>
  <c r="T1260" i="6"/>
  <c r="Z1260" i="6" s="1"/>
  <c r="AC1128" i="6"/>
  <c r="AD1128" i="6"/>
  <c r="R1129" i="6"/>
  <c r="S1129" i="6" s="1"/>
  <c r="AC853" i="6"/>
  <c r="S1393" i="6"/>
  <c r="T1393" i="6" s="1"/>
  <c r="Y1933" i="6"/>
  <c r="AC1392" i="6"/>
  <c r="AA1933" i="6"/>
  <c r="AD853" i="6"/>
  <c r="T316" i="6"/>
  <c r="Q317" i="6" s="1"/>
  <c r="AC451" i="6"/>
  <c r="S854" i="6"/>
  <c r="W1933" i="6"/>
  <c r="V1934" i="6" s="1"/>
  <c r="AD451" i="6"/>
  <c r="W1798" i="6"/>
  <c r="V1799" i="6" s="1"/>
  <c r="AA1798" i="6"/>
  <c r="Q1934" i="6"/>
  <c r="R1934" i="6" s="1"/>
  <c r="AB1934" i="6" s="1"/>
  <c r="Q1799" i="6"/>
  <c r="R1799" i="6" s="1"/>
  <c r="AB1799" i="6" s="1"/>
  <c r="Y1798" i="6"/>
  <c r="AD1798" i="6" s="1"/>
  <c r="AD1664" i="6"/>
  <c r="AC1664" i="6"/>
  <c r="S1665" i="6"/>
  <c r="S1529" i="6"/>
  <c r="Y54" i="6"/>
  <c r="W54" i="6"/>
  <c r="V55" i="6" s="1"/>
  <c r="Z54" i="6"/>
  <c r="AA54" i="6"/>
  <c r="Q55" i="6"/>
  <c r="AE993" i="6"/>
  <c r="AE1528" i="6"/>
  <c r="R722" i="6"/>
  <c r="AB722" i="6" s="1"/>
  <c r="AC721" i="6"/>
  <c r="AD721" i="6"/>
  <c r="S452" i="6"/>
  <c r="S994" i="6"/>
  <c r="AC1262" i="3"/>
  <c r="AD1262" i="3"/>
  <c r="R1263" i="3"/>
  <c r="AB1263" i="3" s="1"/>
  <c r="AC1528" i="3"/>
  <c r="T1529" i="3"/>
  <c r="AA1529" i="3" s="1"/>
  <c r="AB1529" i="3"/>
  <c r="AD1528" i="3"/>
  <c r="Q854" i="3"/>
  <c r="R854" i="3" s="1"/>
  <c r="AB854" i="3" s="1"/>
  <c r="Y853" i="3"/>
  <c r="AA853" i="3"/>
  <c r="Z853" i="3"/>
  <c r="T1392" i="3"/>
  <c r="AE318" i="3"/>
  <c r="Y1665" i="3"/>
  <c r="W1665" i="3"/>
  <c r="V1666" i="3" s="1"/>
  <c r="Z1665" i="3"/>
  <c r="AA1665" i="3"/>
  <c r="Q1666" i="3"/>
  <c r="R1666" i="3" s="1"/>
  <c r="S1666" i="3" s="1"/>
  <c r="AD993" i="3"/>
  <c r="AE586" i="3"/>
  <c r="AC993" i="3"/>
  <c r="Z52" i="3"/>
  <c r="W52" i="3"/>
  <c r="V53" i="3" s="1"/>
  <c r="Q1799" i="3"/>
  <c r="R1799" i="3" s="1"/>
  <c r="AB1799" i="3" s="1"/>
  <c r="AA1798" i="3"/>
  <c r="W1798" i="3"/>
  <c r="V1799" i="3" s="1"/>
  <c r="Z1798" i="3"/>
  <c r="S994" i="3"/>
  <c r="Y1798" i="3"/>
  <c r="Y52" i="3"/>
  <c r="AA52" i="3"/>
  <c r="W451" i="3"/>
  <c r="V452" i="3" s="1"/>
  <c r="AE1932" i="3"/>
  <c r="Q452" i="3"/>
  <c r="R452" i="3" s="1"/>
  <c r="S452" i="3" s="1"/>
  <c r="AA451" i="3"/>
  <c r="Y451" i="3"/>
  <c r="AD451" i="3" s="1"/>
  <c r="Q186" i="3"/>
  <c r="R186" i="3" s="1"/>
  <c r="AB186" i="3" s="1"/>
  <c r="Q722" i="3"/>
  <c r="R722" i="3" s="1"/>
  <c r="AB722" i="3" s="1"/>
  <c r="AA185" i="3"/>
  <c r="Y721" i="3"/>
  <c r="W721" i="3"/>
  <c r="V722" i="3" s="1"/>
  <c r="Z721" i="3"/>
  <c r="T587" i="3"/>
  <c r="T1933" i="3"/>
  <c r="Y185" i="3"/>
  <c r="Z185" i="3"/>
  <c r="Z1128" i="3"/>
  <c r="Q1129" i="3"/>
  <c r="R1129" i="3" s="1"/>
  <c r="AB1129" i="3" s="1"/>
  <c r="AA1128" i="3"/>
  <c r="W1128" i="3"/>
  <c r="V1129" i="3" s="1"/>
  <c r="Y1128" i="3"/>
  <c r="T319" i="3"/>
  <c r="S53" i="3"/>
  <c r="AC52" i="13"/>
  <c r="AE52" i="13" s="1"/>
  <c r="AE451" i="13"/>
  <c r="S53" i="13"/>
  <c r="Z184" i="13"/>
  <c r="Q185" i="13"/>
  <c r="R185" i="13" s="1"/>
  <c r="AB185" i="13" s="1"/>
  <c r="Y184" i="13"/>
  <c r="AA184" i="13"/>
  <c r="W184" i="13"/>
  <c r="V185" i="13" s="1"/>
  <c r="T452" i="13"/>
  <c r="AD320" i="13" l="1"/>
  <c r="AC320" i="13"/>
  <c r="S321" i="13"/>
  <c r="T185" i="11"/>
  <c r="Z185" i="11" s="1"/>
  <c r="AE184" i="11"/>
  <c r="AC1128" i="11"/>
  <c r="AE1128" i="11" s="1"/>
  <c r="W1934" i="11"/>
  <c r="V1935" i="11" s="1"/>
  <c r="Z1934" i="11"/>
  <c r="Y1934" i="11"/>
  <c r="Q1935" i="11"/>
  <c r="R1935" i="11" s="1"/>
  <c r="AB1935" i="11" s="1"/>
  <c r="AE1526" i="11"/>
  <c r="AD1264" i="11"/>
  <c r="T1527" i="11"/>
  <c r="Q1528" i="11" s="1"/>
  <c r="R1528" i="11" s="1"/>
  <c r="AB1528" i="11" s="1"/>
  <c r="AC1264" i="11"/>
  <c r="S1265" i="11"/>
  <c r="AE854" i="11"/>
  <c r="S1129" i="11"/>
  <c r="Y587" i="11"/>
  <c r="Z587" i="11"/>
  <c r="AE993" i="11"/>
  <c r="T1393" i="11"/>
  <c r="Y1393" i="11" s="1"/>
  <c r="S318" i="11"/>
  <c r="AA52" i="11"/>
  <c r="Q53" i="11"/>
  <c r="R53" i="11" s="1"/>
  <c r="S53" i="11" s="1"/>
  <c r="W52" i="11"/>
  <c r="V53" i="11" s="1"/>
  <c r="Y52" i="11"/>
  <c r="Z52" i="11"/>
  <c r="AE1392" i="11"/>
  <c r="AA722" i="11"/>
  <c r="W587" i="11"/>
  <c r="V588" i="11" s="1"/>
  <c r="AA587" i="11"/>
  <c r="Y722" i="11"/>
  <c r="Z722" i="11"/>
  <c r="Q723" i="11"/>
  <c r="R723" i="11" s="1"/>
  <c r="AB723" i="11" s="1"/>
  <c r="W722" i="11"/>
  <c r="V723" i="11" s="1"/>
  <c r="AC317" i="11"/>
  <c r="T994" i="11"/>
  <c r="Q995" i="11" s="1"/>
  <c r="AD317" i="11"/>
  <c r="S1800" i="11"/>
  <c r="AC1799" i="11"/>
  <c r="AD1799" i="11"/>
  <c r="T855" i="11"/>
  <c r="T452" i="11"/>
  <c r="Q453" i="11" s="1"/>
  <c r="R1666" i="11"/>
  <c r="AB1666" i="11" s="1"/>
  <c r="AD1665" i="11"/>
  <c r="AC1665" i="11"/>
  <c r="S588" i="11"/>
  <c r="AC1798" i="9"/>
  <c r="AD1798" i="9"/>
  <c r="S1799" i="9"/>
  <c r="AE586" i="9"/>
  <c r="AD319" i="9"/>
  <c r="AC319" i="9"/>
  <c r="AE1529" i="9"/>
  <c r="R1397" i="9"/>
  <c r="AB1397" i="9" s="1"/>
  <c r="Y587" i="9"/>
  <c r="AA587" i="9"/>
  <c r="Z587" i="9"/>
  <c r="Q588" i="9"/>
  <c r="W587" i="9"/>
  <c r="V588" i="9" s="1"/>
  <c r="AC1396" i="9"/>
  <c r="AD1396" i="9"/>
  <c r="AC183" i="9"/>
  <c r="AD183" i="9"/>
  <c r="AA721" i="9"/>
  <c r="Y721" i="9"/>
  <c r="AA993" i="9"/>
  <c r="Q994" i="9"/>
  <c r="R994" i="9" s="1"/>
  <c r="AB994" i="9" s="1"/>
  <c r="S184" i="9"/>
  <c r="Z721" i="9"/>
  <c r="W721" i="9"/>
  <c r="V722" i="9" s="1"/>
  <c r="W993" i="9"/>
  <c r="V994" i="9" s="1"/>
  <c r="Z993" i="9"/>
  <c r="AD993" i="9" s="1"/>
  <c r="R722" i="9"/>
  <c r="S722" i="9" s="1"/>
  <c r="R1933" i="9"/>
  <c r="AB1933" i="9" s="1"/>
  <c r="AC853" i="9"/>
  <c r="AC1932" i="9"/>
  <c r="AD1932" i="9"/>
  <c r="W453" i="9"/>
  <c r="V454" i="9" s="1"/>
  <c r="AA453" i="9"/>
  <c r="Q454" i="9"/>
  <c r="R454" i="9" s="1"/>
  <c r="S454" i="9" s="1"/>
  <c r="Y453" i="9"/>
  <c r="AE1260" i="9"/>
  <c r="S1261" i="9"/>
  <c r="AC1663" i="9"/>
  <c r="AE54" i="9"/>
  <c r="T55" i="9"/>
  <c r="S1664" i="9"/>
  <c r="AE1127" i="9"/>
  <c r="AD853" i="9"/>
  <c r="T320" i="9"/>
  <c r="T1128" i="9"/>
  <c r="W1128" i="9" s="1"/>
  <c r="V1129" i="9" s="1"/>
  <c r="T1530" i="9"/>
  <c r="W1530" i="9" s="1"/>
  <c r="V1531" i="9" s="1"/>
  <c r="S854" i="9"/>
  <c r="Q186" i="6"/>
  <c r="R186" i="6" s="1"/>
  <c r="S186" i="6" s="1"/>
  <c r="W185" i="6"/>
  <c r="V186" i="6" s="1"/>
  <c r="Z185" i="6"/>
  <c r="AD185" i="6" s="1"/>
  <c r="AA185" i="6"/>
  <c r="Q1261" i="6"/>
  <c r="R1261" i="6" s="1"/>
  <c r="S1261" i="6" s="1"/>
  <c r="AA1260" i="6"/>
  <c r="AB587" i="6"/>
  <c r="T587" i="6"/>
  <c r="Y1260" i="6"/>
  <c r="AD1260" i="6" s="1"/>
  <c r="AE586" i="6"/>
  <c r="W1260" i="6"/>
  <c r="V1261" i="6" s="1"/>
  <c r="AE1128" i="6"/>
  <c r="AB1129" i="6"/>
  <c r="T1129" i="6"/>
  <c r="AA316" i="6"/>
  <c r="Z316" i="6"/>
  <c r="T854" i="6"/>
  <c r="AA854" i="6" s="1"/>
  <c r="AE853" i="6"/>
  <c r="AC1933" i="6"/>
  <c r="AD1933" i="6"/>
  <c r="AE1392" i="6"/>
  <c r="W316" i="6"/>
  <c r="V317" i="6" s="1"/>
  <c r="Y316" i="6"/>
  <c r="AC1798" i="6"/>
  <c r="AE451" i="6"/>
  <c r="T1665" i="6"/>
  <c r="Q1666" i="6" s="1"/>
  <c r="R1666" i="6" s="1"/>
  <c r="AB1666" i="6" s="1"/>
  <c r="AE1664" i="6"/>
  <c r="AA1393" i="6"/>
  <c r="Y1393" i="6"/>
  <c r="Z1393" i="6"/>
  <c r="W1393" i="6"/>
  <c r="V1394" i="6" s="1"/>
  <c r="Q1394" i="6"/>
  <c r="S1934" i="6"/>
  <c r="AE721" i="6"/>
  <c r="T1529" i="6"/>
  <c r="Y1529" i="6" s="1"/>
  <c r="S1799" i="6"/>
  <c r="S722" i="6"/>
  <c r="AC54" i="6"/>
  <c r="AD54" i="6"/>
  <c r="R55" i="6"/>
  <c r="AB55" i="6" s="1"/>
  <c r="T452" i="6"/>
  <c r="T994" i="6"/>
  <c r="R317" i="6"/>
  <c r="AB317" i="6" s="1"/>
  <c r="S1263" i="3"/>
  <c r="AE1262" i="3"/>
  <c r="W1529" i="3"/>
  <c r="V1530" i="3" s="1"/>
  <c r="Y1529" i="3"/>
  <c r="AE1528" i="3"/>
  <c r="Z1529" i="3"/>
  <c r="Q1530" i="3"/>
  <c r="R1530" i="3" s="1"/>
  <c r="AB1530" i="3" s="1"/>
  <c r="S854" i="3"/>
  <c r="AC853" i="3"/>
  <c r="AD853" i="3"/>
  <c r="W1392" i="3"/>
  <c r="V1393" i="3" s="1"/>
  <c r="Z1392" i="3"/>
  <c r="Q1393" i="3"/>
  <c r="R1393" i="3" s="1"/>
  <c r="AB1393" i="3" s="1"/>
  <c r="AA1392" i="3"/>
  <c r="Y1392" i="3"/>
  <c r="AD1665" i="3"/>
  <c r="AC1665" i="3"/>
  <c r="AE993" i="3"/>
  <c r="AD52" i="3"/>
  <c r="T1666" i="3"/>
  <c r="W1666" i="3" s="1"/>
  <c r="V1667" i="3" s="1"/>
  <c r="AB1666" i="3"/>
  <c r="AC52" i="3"/>
  <c r="AC1798" i="3"/>
  <c r="AD1798" i="3"/>
  <c r="S1799" i="3"/>
  <c r="T994" i="3"/>
  <c r="Y994" i="3" s="1"/>
  <c r="AC721" i="3"/>
  <c r="S186" i="3"/>
  <c r="AC451" i="3"/>
  <c r="AE451" i="3" s="1"/>
  <c r="W1933" i="3"/>
  <c r="V1934" i="3" s="1"/>
  <c r="Z1933" i="3"/>
  <c r="AD721" i="3"/>
  <c r="Q1934" i="3"/>
  <c r="R1934" i="3" s="1"/>
  <c r="AB1934" i="3" s="1"/>
  <c r="Z587" i="3"/>
  <c r="Q588" i="3"/>
  <c r="W587" i="3"/>
  <c r="V588" i="3" s="1"/>
  <c r="AA587" i="3"/>
  <c r="Y587" i="3"/>
  <c r="AD185" i="3"/>
  <c r="AC185" i="3"/>
  <c r="AB452" i="3"/>
  <c r="T452" i="3"/>
  <c r="AA1933" i="3"/>
  <c r="Y1933" i="3"/>
  <c r="S1129" i="3"/>
  <c r="W319" i="3"/>
  <c r="V320" i="3" s="1"/>
  <c r="AA319" i="3"/>
  <c r="Z319" i="3"/>
  <c r="AD1128" i="3"/>
  <c r="AC1128" i="3"/>
  <c r="Y319" i="3"/>
  <c r="Q320" i="3"/>
  <c r="R320" i="3" s="1"/>
  <c r="AB320" i="3" s="1"/>
  <c r="S722" i="3"/>
  <c r="T53" i="3"/>
  <c r="T53" i="13"/>
  <c r="Z53" i="13" s="1"/>
  <c r="AD184" i="13"/>
  <c r="AC184" i="13"/>
  <c r="Y452" i="13"/>
  <c r="Q453" i="13"/>
  <c r="W452" i="13"/>
  <c r="V453" i="13" s="1"/>
  <c r="Z452" i="13"/>
  <c r="AA452" i="13"/>
  <c r="S185" i="13"/>
  <c r="AE320" i="13" l="1"/>
  <c r="T321" i="13"/>
  <c r="AA321" i="13" s="1"/>
  <c r="Y185" i="11"/>
  <c r="AD185" i="11" s="1"/>
  <c r="AA185" i="11"/>
  <c r="W185" i="11"/>
  <c r="V186" i="11" s="1"/>
  <c r="Q186" i="11"/>
  <c r="R186" i="11" s="1"/>
  <c r="AB186" i="11" s="1"/>
  <c r="AC1934" i="11"/>
  <c r="S1935" i="11"/>
  <c r="AD1934" i="11"/>
  <c r="T1265" i="11"/>
  <c r="Q1266" i="11" s="1"/>
  <c r="R1266" i="11" s="1"/>
  <c r="AB1266" i="11" s="1"/>
  <c r="AE1264" i="11"/>
  <c r="W1527" i="11"/>
  <c r="V1528" i="11" s="1"/>
  <c r="AA1527" i="11"/>
  <c r="Y1527" i="11"/>
  <c r="Z1527" i="11"/>
  <c r="T1129" i="11"/>
  <c r="Y1129" i="11" s="1"/>
  <c r="S1528" i="11"/>
  <c r="AD587" i="11"/>
  <c r="AC587" i="11"/>
  <c r="AD722" i="11"/>
  <c r="AA1393" i="11"/>
  <c r="Q1394" i="11"/>
  <c r="R1394" i="11" s="1"/>
  <c r="AB1394" i="11" s="1"/>
  <c r="Z1393" i="11"/>
  <c r="T53" i="11"/>
  <c r="Z53" i="11" s="1"/>
  <c r="W1393" i="11"/>
  <c r="V1394" i="11" s="1"/>
  <c r="S1666" i="11"/>
  <c r="T318" i="11"/>
  <c r="AD52" i="11"/>
  <c r="AC52" i="11"/>
  <c r="AB53" i="11"/>
  <c r="AC722" i="11"/>
  <c r="Y994" i="11"/>
  <c r="AE317" i="11"/>
  <c r="W994" i="11"/>
  <c r="V995" i="11" s="1"/>
  <c r="AA994" i="11"/>
  <c r="Z994" i="11"/>
  <c r="T1800" i="11"/>
  <c r="AA1800" i="11" s="1"/>
  <c r="Y452" i="11"/>
  <c r="W452" i="11"/>
  <c r="V453" i="11" s="1"/>
  <c r="Z452" i="11"/>
  <c r="AE1799" i="11"/>
  <c r="Z855" i="11"/>
  <c r="AA855" i="11"/>
  <c r="Q856" i="11"/>
  <c r="Y855" i="11"/>
  <c r="W855" i="11"/>
  <c r="V856" i="11" s="1"/>
  <c r="T588" i="11"/>
  <c r="AA452" i="11"/>
  <c r="AE1665" i="11"/>
  <c r="R995" i="11"/>
  <c r="AB995" i="11" s="1"/>
  <c r="R453" i="11"/>
  <c r="AB453" i="11" s="1"/>
  <c r="S723" i="11"/>
  <c r="AE1798" i="9"/>
  <c r="T1799" i="9"/>
  <c r="Z1799" i="9" s="1"/>
  <c r="AE319" i="9"/>
  <c r="AE183" i="9"/>
  <c r="S994" i="9"/>
  <c r="AE1396" i="9"/>
  <c r="S1397" i="9"/>
  <c r="R588" i="9"/>
  <c r="AB588" i="9" s="1"/>
  <c r="AC587" i="9"/>
  <c r="AD587" i="9"/>
  <c r="AD721" i="9"/>
  <c r="AC993" i="9"/>
  <c r="AC721" i="9"/>
  <c r="T184" i="9"/>
  <c r="AC453" i="9"/>
  <c r="AB722" i="9"/>
  <c r="T722" i="9"/>
  <c r="AD453" i="9"/>
  <c r="S1933" i="9"/>
  <c r="AE1932" i="9"/>
  <c r="T1261" i="9"/>
  <c r="Z1530" i="9"/>
  <c r="AE1663" i="9"/>
  <c r="Y1128" i="9"/>
  <c r="Z1128" i="9"/>
  <c r="AA1530" i="9"/>
  <c r="AE853" i="9"/>
  <c r="Q1531" i="9"/>
  <c r="R1531" i="9" s="1"/>
  <c r="AB1531" i="9" s="1"/>
  <c r="Y1530" i="9"/>
  <c r="Q1129" i="9"/>
  <c r="R1129" i="9" s="1"/>
  <c r="AB1129" i="9" s="1"/>
  <c r="Q56" i="9"/>
  <c r="R56" i="9" s="1"/>
  <c r="AB56" i="9" s="1"/>
  <c r="AA55" i="9"/>
  <c r="Y55" i="9"/>
  <c r="W55" i="9"/>
  <c r="V56" i="9" s="1"/>
  <c r="Z55" i="9"/>
  <c r="AB454" i="9"/>
  <c r="T454" i="9"/>
  <c r="T1664" i="9"/>
  <c r="AA1128" i="9"/>
  <c r="Y320" i="9"/>
  <c r="Q321" i="9"/>
  <c r="R321" i="9" s="1"/>
  <c r="S321" i="9" s="1"/>
  <c r="W320" i="9"/>
  <c r="V321" i="9" s="1"/>
  <c r="Z320" i="9"/>
  <c r="AA320" i="9"/>
  <c r="T854" i="9"/>
  <c r="AB186" i="6"/>
  <c r="T186" i="6"/>
  <c r="AC185" i="6"/>
  <c r="T1261" i="6"/>
  <c r="Y1261" i="6" s="1"/>
  <c r="AB1261" i="6"/>
  <c r="AC1260" i="6"/>
  <c r="Q588" i="6"/>
  <c r="R588" i="6" s="1"/>
  <c r="AB588" i="6" s="1"/>
  <c r="W587" i="6"/>
  <c r="V588" i="6" s="1"/>
  <c r="Z587" i="6"/>
  <c r="AA587" i="6"/>
  <c r="Y587" i="6"/>
  <c r="Q855" i="6"/>
  <c r="R855" i="6" s="1"/>
  <c r="AB855" i="6" s="1"/>
  <c r="AC316" i="6"/>
  <c r="Z1129" i="6"/>
  <c r="AA1129" i="6"/>
  <c r="Q1130" i="6"/>
  <c r="Y1129" i="6"/>
  <c r="W1129" i="6"/>
  <c r="V1130" i="6" s="1"/>
  <c r="W854" i="6"/>
  <c r="V855" i="6" s="1"/>
  <c r="Y854" i="6"/>
  <c r="AE1933" i="6"/>
  <c r="Z854" i="6"/>
  <c r="AE1798" i="6"/>
  <c r="AD316" i="6"/>
  <c r="AA1665" i="6"/>
  <c r="W1665" i="6"/>
  <c r="V1666" i="6" s="1"/>
  <c r="Y1665" i="6"/>
  <c r="Z1665" i="6"/>
  <c r="AA1529" i="6"/>
  <c r="T1934" i="6"/>
  <c r="W1934" i="6" s="1"/>
  <c r="V1935" i="6" s="1"/>
  <c r="R1394" i="6"/>
  <c r="AB1394" i="6" s="1"/>
  <c r="AD1393" i="6"/>
  <c r="AC1393" i="6"/>
  <c r="S1666" i="6"/>
  <c r="Z1529" i="6"/>
  <c r="W1529" i="6"/>
  <c r="V1530" i="6" s="1"/>
  <c r="Q1530" i="6"/>
  <c r="R1530" i="6" s="1"/>
  <c r="AB1530" i="6" s="1"/>
  <c r="S55" i="6"/>
  <c r="T1799" i="6"/>
  <c r="W1799" i="6" s="1"/>
  <c r="V1800" i="6" s="1"/>
  <c r="T722" i="6"/>
  <c r="S317" i="6"/>
  <c r="AE54" i="6"/>
  <c r="Z452" i="6"/>
  <c r="W452" i="6"/>
  <c r="V453" i="6" s="1"/>
  <c r="Q453" i="6"/>
  <c r="AA452" i="6"/>
  <c r="Y452" i="6"/>
  <c r="Q995" i="6"/>
  <c r="Z994" i="6"/>
  <c r="AA994" i="6"/>
  <c r="Y994" i="6"/>
  <c r="W994" i="6"/>
  <c r="V995" i="6" s="1"/>
  <c r="T1263" i="3"/>
  <c r="Q1264" i="3" s="1"/>
  <c r="R1264" i="3" s="1"/>
  <c r="AB1264" i="3" s="1"/>
  <c r="AD1529" i="3"/>
  <c r="AC1529" i="3"/>
  <c r="T854" i="3"/>
  <c r="Y854" i="3" s="1"/>
  <c r="S1530" i="3"/>
  <c r="AE853" i="3"/>
  <c r="AD1392" i="3"/>
  <c r="S1393" i="3"/>
  <c r="AC1392" i="3"/>
  <c r="AE1665" i="3"/>
  <c r="AA1666" i="3"/>
  <c r="Z1666" i="3"/>
  <c r="Q1667" i="3"/>
  <c r="R1667" i="3" s="1"/>
  <c r="AB1667" i="3" s="1"/>
  <c r="AE52" i="3"/>
  <c r="Y1666" i="3"/>
  <c r="T1799" i="3"/>
  <c r="Q1800" i="3" s="1"/>
  <c r="R1800" i="3" s="1"/>
  <c r="AB1800" i="3" s="1"/>
  <c r="AE1798" i="3"/>
  <c r="AA994" i="3"/>
  <c r="W994" i="3"/>
  <c r="V995" i="3" s="1"/>
  <c r="Z994" i="3"/>
  <c r="AD994" i="3" s="1"/>
  <c r="Q995" i="3"/>
  <c r="R995" i="3" s="1"/>
  <c r="AB995" i="3" s="1"/>
  <c r="T186" i="3"/>
  <c r="AD1933" i="3"/>
  <c r="AE721" i="3"/>
  <c r="AD319" i="3"/>
  <c r="AC1933" i="3"/>
  <c r="AE185" i="3"/>
  <c r="Q453" i="3"/>
  <c r="R453" i="3" s="1"/>
  <c r="AB453" i="3" s="1"/>
  <c r="AA452" i="3"/>
  <c r="Z452" i="3"/>
  <c r="W452" i="3"/>
  <c r="V453" i="3" s="1"/>
  <c r="Y452" i="3"/>
  <c r="AD587" i="3"/>
  <c r="AC587" i="3"/>
  <c r="R588" i="3"/>
  <c r="AB588" i="3" s="1"/>
  <c r="AC319" i="3"/>
  <c r="AE1128" i="3"/>
  <c r="T1129" i="3"/>
  <c r="AA1129" i="3" s="1"/>
  <c r="T722" i="3"/>
  <c r="Q723" i="3" s="1"/>
  <c r="S320" i="3"/>
  <c r="Z53" i="3"/>
  <c r="AA53" i="3"/>
  <c r="W53" i="3"/>
  <c r="V54" i="3" s="1"/>
  <c r="Y53" i="3"/>
  <c r="Q54" i="3"/>
  <c r="S1934" i="3"/>
  <c r="Y53" i="13"/>
  <c r="AD53" i="13" s="1"/>
  <c r="W53" i="13"/>
  <c r="V54" i="13" s="1"/>
  <c r="AE184" i="13"/>
  <c r="AA53" i="13"/>
  <c r="Q54" i="13"/>
  <c r="R453" i="13"/>
  <c r="S453" i="13" s="1"/>
  <c r="AC452" i="13"/>
  <c r="AD452" i="13"/>
  <c r="T185" i="13"/>
  <c r="W321" i="13" l="1"/>
  <c r="V322" i="13" s="1"/>
  <c r="Y321" i="13"/>
  <c r="Q322" i="13"/>
  <c r="R322" i="13" s="1"/>
  <c r="AB322" i="13" s="1"/>
  <c r="Z321" i="13"/>
  <c r="AC185" i="11"/>
  <c r="S186" i="11"/>
  <c r="AE1934" i="11"/>
  <c r="T1935" i="11"/>
  <c r="W1265" i="11"/>
  <c r="V1266" i="11" s="1"/>
  <c r="Z318" i="11"/>
  <c r="Z1265" i="11"/>
  <c r="AA1265" i="11"/>
  <c r="Y1265" i="11"/>
  <c r="AC1527" i="11"/>
  <c r="AA1129" i="11"/>
  <c r="AD1527" i="11"/>
  <c r="Q1130" i="11"/>
  <c r="R1130" i="11" s="1"/>
  <c r="AB1130" i="11" s="1"/>
  <c r="W1129" i="11"/>
  <c r="V1130" i="11" s="1"/>
  <c r="Z1129" i="11"/>
  <c r="S1266" i="11"/>
  <c r="AE587" i="11"/>
  <c r="T1528" i="11"/>
  <c r="AC1393" i="11"/>
  <c r="AE722" i="11"/>
  <c r="AD1393" i="11"/>
  <c r="W53" i="11"/>
  <c r="V54" i="11" s="1"/>
  <c r="Q54" i="11"/>
  <c r="R54" i="11" s="1"/>
  <c r="Y53" i="11"/>
  <c r="AD53" i="11" s="1"/>
  <c r="AA53" i="11"/>
  <c r="AD452" i="11"/>
  <c r="Q319" i="11"/>
  <c r="R319" i="11" s="1"/>
  <c r="AB319" i="11" s="1"/>
  <c r="AA318" i="11"/>
  <c r="Y318" i="11"/>
  <c r="W318" i="11"/>
  <c r="V319" i="11" s="1"/>
  <c r="T1666" i="11"/>
  <c r="W1666" i="11" s="1"/>
  <c r="V1667" i="11" s="1"/>
  <c r="AE52" i="11"/>
  <c r="AC994" i="11"/>
  <c r="AD994" i="11"/>
  <c r="Z1800" i="11"/>
  <c r="W588" i="11"/>
  <c r="V589" i="11" s="1"/>
  <c r="AC452" i="11"/>
  <c r="Y1800" i="11"/>
  <c r="W1800" i="11"/>
  <c r="V1801" i="11" s="1"/>
  <c r="Q1801" i="11"/>
  <c r="R1801" i="11" s="1"/>
  <c r="AB1801" i="11" s="1"/>
  <c r="AA588" i="11"/>
  <c r="Y588" i="11"/>
  <c r="Z588" i="11"/>
  <c r="Q589" i="11"/>
  <c r="R589" i="11" s="1"/>
  <c r="AB589" i="11" s="1"/>
  <c r="AC855" i="11"/>
  <c r="AD855" i="11"/>
  <c r="R856" i="11"/>
  <c r="AB856" i="11" s="1"/>
  <c r="S995" i="11"/>
  <c r="S1394" i="11"/>
  <c r="S453" i="11"/>
  <c r="T723" i="11"/>
  <c r="AA1799" i="9"/>
  <c r="W1799" i="9"/>
  <c r="V1800" i="9" s="1"/>
  <c r="Q1800" i="9"/>
  <c r="R1800" i="9" s="1"/>
  <c r="AB1800" i="9" s="1"/>
  <c r="Y1799" i="9"/>
  <c r="AD1799" i="9" s="1"/>
  <c r="S588" i="9"/>
  <c r="AE587" i="9"/>
  <c r="T994" i="9"/>
  <c r="W994" i="9" s="1"/>
  <c r="V995" i="9" s="1"/>
  <c r="AE721" i="9"/>
  <c r="T1397" i="9"/>
  <c r="AE993" i="9"/>
  <c r="Y184" i="9"/>
  <c r="Z184" i="9"/>
  <c r="W184" i="9"/>
  <c r="V185" i="9" s="1"/>
  <c r="AA184" i="9"/>
  <c r="Q185" i="9"/>
  <c r="AE453" i="9"/>
  <c r="Q723" i="9"/>
  <c r="W722" i="9"/>
  <c r="V723" i="9" s="1"/>
  <c r="Z722" i="9"/>
  <c r="AA722" i="9"/>
  <c r="Y722" i="9"/>
  <c r="AD1128" i="9"/>
  <c r="AC1128" i="9"/>
  <c r="T1933" i="9"/>
  <c r="AC1530" i="9"/>
  <c r="W1261" i="9"/>
  <c r="V1262" i="9" s="1"/>
  <c r="Q1262" i="9"/>
  <c r="Y1261" i="9"/>
  <c r="AA1261" i="9"/>
  <c r="Z1261" i="9"/>
  <c r="AD1530" i="9"/>
  <c r="AC320" i="9"/>
  <c r="AD320" i="9"/>
  <c r="AC55" i="9"/>
  <c r="AD55" i="9"/>
  <c r="S56" i="9"/>
  <c r="AA1664" i="9"/>
  <c r="Q1665" i="9"/>
  <c r="Y1664" i="9"/>
  <c r="AA454" i="9"/>
  <c r="W454" i="9"/>
  <c r="V455" i="9" s="1"/>
  <c r="Y454" i="9"/>
  <c r="Q455" i="9"/>
  <c r="Z454" i="9"/>
  <c r="Z1664" i="9"/>
  <c r="W1664" i="9"/>
  <c r="V1665" i="9" s="1"/>
  <c r="AB321" i="9"/>
  <c r="T321" i="9"/>
  <c r="S1531" i="9"/>
  <c r="Z854" i="9"/>
  <c r="AA854" i="9"/>
  <c r="W854" i="9"/>
  <c r="V855" i="9" s="1"/>
  <c r="Q855" i="9"/>
  <c r="Y854" i="9"/>
  <c r="S1129" i="9"/>
  <c r="Z186" i="6"/>
  <c r="W186" i="6"/>
  <c r="V187" i="6" s="1"/>
  <c r="Y186" i="6"/>
  <c r="Q187" i="6"/>
  <c r="R187" i="6" s="1"/>
  <c r="S187" i="6" s="1"/>
  <c r="AA186" i="6"/>
  <c r="AE185" i="6"/>
  <c r="AA1261" i="6"/>
  <c r="AE1260" i="6"/>
  <c r="Q1262" i="6"/>
  <c r="R1262" i="6" s="1"/>
  <c r="AB1262" i="6" s="1"/>
  <c r="Z1261" i="6"/>
  <c r="AD1261" i="6" s="1"/>
  <c r="W1261" i="6"/>
  <c r="V1262" i="6" s="1"/>
  <c r="S588" i="6"/>
  <c r="AC587" i="6"/>
  <c r="AD587" i="6"/>
  <c r="S855" i="6"/>
  <c r="AC1129" i="6"/>
  <c r="AD1129" i="6"/>
  <c r="R1130" i="6"/>
  <c r="S1130" i="6" s="1"/>
  <c r="AC854" i="6"/>
  <c r="AE316" i="6"/>
  <c r="AD854" i="6"/>
  <c r="Y1934" i="6"/>
  <c r="AD1665" i="6"/>
  <c r="Z1934" i="6"/>
  <c r="AA1934" i="6"/>
  <c r="AC1665" i="6"/>
  <c r="AC1529" i="6"/>
  <c r="Q1935" i="6"/>
  <c r="R1935" i="6" s="1"/>
  <c r="AB1935" i="6" s="1"/>
  <c r="T1666" i="6"/>
  <c r="AA1666" i="6" s="1"/>
  <c r="T317" i="6"/>
  <c r="S1394" i="6"/>
  <c r="AE1393" i="6"/>
  <c r="AA1799" i="6"/>
  <c r="Q1800" i="6"/>
  <c r="R1800" i="6" s="1"/>
  <c r="T55" i="6"/>
  <c r="Y55" i="6" s="1"/>
  <c r="AD1529" i="6"/>
  <c r="Y1799" i="6"/>
  <c r="Z1799" i="6"/>
  <c r="S1530" i="6"/>
  <c r="Y722" i="6"/>
  <c r="Z722" i="6"/>
  <c r="AA722" i="6"/>
  <c r="W722" i="6"/>
  <c r="V723" i="6" s="1"/>
  <c r="Q723" i="6"/>
  <c r="R995" i="6"/>
  <c r="AB995" i="6" s="1"/>
  <c r="R453" i="6"/>
  <c r="AB453" i="6" s="1"/>
  <c r="AC994" i="6"/>
  <c r="AD994" i="6"/>
  <c r="AC452" i="6"/>
  <c r="AD452" i="6"/>
  <c r="W1263" i="3"/>
  <c r="V1264" i="3" s="1"/>
  <c r="AA1263" i="3"/>
  <c r="S1264" i="3"/>
  <c r="Y1263" i="3"/>
  <c r="Z1263" i="3"/>
  <c r="AE1529" i="3"/>
  <c r="AA854" i="3"/>
  <c r="Q855" i="3"/>
  <c r="R855" i="3" s="1"/>
  <c r="AB855" i="3" s="1"/>
  <c r="W854" i="3"/>
  <c r="V855" i="3" s="1"/>
  <c r="Z854" i="3"/>
  <c r="AD854" i="3" s="1"/>
  <c r="T1530" i="3"/>
  <c r="T1393" i="3"/>
  <c r="Q1394" i="3" s="1"/>
  <c r="R1394" i="3" s="1"/>
  <c r="AB1394" i="3" s="1"/>
  <c r="AE1392" i="3"/>
  <c r="S1667" i="3"/>
  <c r="AC994" i="3"/>
  <c r="AE994" i="3" s="1"/>
  <c r="AC1666" i="3"/>
  <c r="S1800" i="3"/>
  <c r="AD1666" i="3"/>
  <c r="Y1799" i="3"/>
  <c r="W1799" i="3"/>
  <c r="V1800" i="3" s="1"/>
  <c r="Z1799" i="3"/>
  <c r="AA1799" i="3"/>
  <c r="S995" i="3"/>
  <c r="AE319" i="3"/>
  <c r="AA186" i="3"/>
  <c r="Q187" i="3"/>
  <c r="R187" i="3" s="1"/>
  <c r="AB187" i="3" s="1"/>
  <c r="W186" i="3"/>
  <c r="V187" i="3" s="1"/>
  <c r="Y186" i="3"/>
  <c r="Z186" i="3"/>
  <c r="AE1933" i="3"/>
  <c r="S588" i="3"/>
  <c r="T588" i="3" s="1"/>
  <c r="W722" i="3"/>
  <c r="V723" i="3" s="1"/>
  <c r="S453" i="3"/>
  <c r="Y1129" i="3"/>
  <c r="Z722" i="3"/>
  <c r="AE587" i="3"/>
  <c r="AD452" i="3"/>
  <c r="AC452" i="3"/>
  <c r="Y722" i="3"/>
  <c r="Q1130" i="3"/>
  <c r="R1130" i="3" s="1"/>
  <c r="AB1130" i="3" s="1"/>
  <c r="Z1129" i="3"/>
  <c r="W1129" i="3"/>
  <c r="V1130" i="3" s="1"/>
  <c r="AA722" i="3"/>
  <c r="T1934" i="3"/>
  <c r="Q1935" i="3" s="1"/>
  <c r="T320" i="3"/>
  <c r="R54" i="3"/>
  <c r="AB54" i="3" s="1"/>
  <c r="AC53" i="3"/>
  <c r="AD53" i="3"/>
  <c r="R723" i="3"/>
  <c r="AB723" i="3" s="1"/>
  <c r="AC53" i="13"/>
  <c r="R54" i="13"/>
  <c r="S54" i="13" s="1"/>
  <c r="AE452" i="13"/>
  <c r="AB453" i="13"/>
  <c r="T453" i="13"/>
  <c r="AA185" i="13"/>
  <c r="Y185" i="13"/>
  <c r="W185" i="13"/>
  <c r="V186" i="13" s="1"/>
  <c r="Z185" i="13"/>
  <c r="Q186" i="13"/>
  <c r="AC321" i="13" l="1"/>
  <c r="AD321" i="13"/>
  <c r="S322" i="13"/>
  <c r="AE185" i="11"/>
  <c r="T186" i="11"/>
  <c r="W186" i="11" s="1"/>
  <c r="V187" i="11" s="1"/>
  <c r="W1935" i="11"/>
  <c r="V1936" i="11" s="1"/>
  <c r="Z1935" i="11"/>
  <c r="Q1936" i="11"/>
  <c r="R1936" i="11" s="1"/>
  <c r="AB1936" i="11" s="1"/>
  <c r="AA1935" i="11"/>
  <c r="Y1935" i="11"/>
  <c r="AC1265" i="11"/>
  <c r="AD1265" i="11"/>
  <c r="AE1527" i="11"/>
  <c r="T1266" i="11"/>
  <c r="AC1129" i="11"/>
  <c r="AD1129" i="11"/>
  <c r="S1130" i="11"/>
  <c r="T1130" i="11" s="1"/>
  <c r="AC318" i="11"/>
  <c r="W1528" i="11"/>
  <c r="V1529" i="11" s="1"/>
  <c r="Q1529" i="11"/>
  <c r="AA1528" i="11"/>
  <c r="Z1528" i="11"/>
  <c r="Y1528" i="11"/>
  <c r="AE994" i="11"/>
  <c r="AE1393" i="11"/>
  <c r="AC53" i="11"/>
  <c r="AE53" i="11" s="1"/>
  <c r="Z1666" i="11"/>
  <c r="AA1666" i="11"/>
  <c r="Y1666" i="11"/>
  <c r="Q1667" i="11"/>
  <c r="R1667" i="11" s="1"/>
  <c r="S1667" i="11" s="1"/>
  <c r="AD318" i="11"/>
  <c r="AE452" i="11"/>
  <c r="AB54" i="11"/>
  <c r="AC588" i="11"/>
  <c r="S54" i="11"/>
  <c r="S319" i="11"/>
  <c r="S1801" i="11"/>
  <c r="AD588" i="11"/>
  <c r="AC1800" i="11"/>
  <c r="AD1800" i="11"/>
  <c r="T1394" i="11"/>
  <c r="AA1394" i="11" s="1"/>
  <c r="S589" i="11"/>
  <c r="AE855" i="11"/>
  <c r="T995" i="11"/>
  <c r="Y995" i="11" s="1"/>
  <c r="S856" i="11"/>
  <c r="T453" i="11"/>
  <c r="AA453" i="11" s="1"/>
  <c r="W723" i="11"/>
  <c r="V724" i="11" s="1"/>
  <c r="AA723" i="11"/>
  <c r="Y723" i="11"/>
  <c r="Z723" i="11"/>
  <c r="Q724" i="11"/>
  <c r="AC1799" i="9"/>
  <c r="AE1799" i="9" s="1"/>
  <c r="S1800" i="9"/>
  <c r="AA994" i="9"/>
  <c r="T588" i="9"/>
  <c r="Q589" i="9" s="1"/>
  <c r="Q995" i="9"/>
  <c r="R995" i="9" s="1"/>
  <c r="AB995" i="9" s="1"/>
  <c r="Z994" i="9"/>
  <c r="Y994" i="9"/>
  <c r="AD184" i="9"/>
  <c r="AA1397" i="9"/>
  <c r="Y1397" i="9"/>
  <c r="Z1397" i="9"/>
  <c r="W1397" i="9"/>
  <c r="V1398" i="9" s="1"/>
  <c r="Q1398" i="9"/>
  <c r="R185" i="9"/>
  <c r="AB185" i="9" s="1"/>
  <c r="AC184" i="9"/>
  <c r="AD722" i="9"/>
  <c r="AC722" i="9"/>
  <c r="R723" i="9"/>
  <c r="AE1128" i="9"/>
  <c r="Z1933" i="9"/>
  <c r="W1933" i="9"/>
  <c r="V1934" i="9" s="1"/>
  <c r="AA1933" i="9"/>
  <c r="Y1933" i="9"/>
  <c r="Q1934" i="9"/>
  <c r="AC1664" i="9"/>
  <c r="AE1530" i="9"/>
  <c r="R1262" i="9"/>
  <c r="AB1262" i="9" s="1"/>
  <c r="AC1261" i="9"/>
  <c r="AD1261" i="9"/>
  <c r="AE320" i="9"/>
  <c r="T56" i="9"/>
  <c r="Q57" i="9" s="1"/>
  <c r="R57" i="9" s="1"/>
  <c r="AB57" i="9" s="1"/>
  <c r="AD1664" i="9"/>
  <c r="AE55" i="9"/>
  <c r="AD454" i="9"/>
  <c r="AC454" i="9"/>
  <c r="R1665" i="9"/>
  <c r="S1665" i="9" s="1"/>
  <c r="R455" i="9"/>
  <c r="AA321" i="9"/>
  <c r="Q322" i="9"/>
  <c r="R322" i="9" s="1"/>
  <c r="AB322" i="9" s="1"/>
  <c r="Z321" i="9"/>
  <c r="Y321" i="9"/>
  <c r="W321" i="9"/>
  <c r="V322" i="9" s="1"/>
  <c r="T1531" i="9"/>
  <c r="R855" i="9"/>
  <c r="AB855" i="9" s="1"/>
  <c r="T1129" i="9"/>
  <c r="AC854" i="9"/>
  <c r="AD854" i="9"/>
  <c r="AD186" i="6"/>
  <c r="AC186" i="6"/>
  <c r="T187" i="6"/>
  <c r="Y187" i="6" s="1"/>
  <c r="AB187" i="6"/>
  <c r="S1262" i="6"/>
  <c r="AC1261" i="6"/>
  <c r="T588" i="6"/>
  <c r="Y588" i="6" s="1"/>
  <c r="AE587" i="6"/>
  <c r="T855" i="6"/>
  <c r="Y855" i="6" s="1"/>
  <c r="AB1130" i="6"/>
  <c r="T1130" i="6"/>
  <c r="AE1129" i="6"/>
  <c r="AE854" i="6"/>
  <c r="AD1934" i="6"/>
  <c r="Q1667" i="6"/>
  <c r="R1667" i="6" s="1"/>
  <c r="AB1667" i="6" s="1"/>
  <c r="AE1665" i="6"/>
  <c r="S1935" i="6"/>
  <c r="W317" i="6"/>
  <c r="V318" i="6" s="1"/>
  <c r="AC1934" i="6"/>
  <c r="AA317" i="6"/>
  <c r="Q318" i="6"/>
  <c r="R318" i="6" s="1"/>
  <c r="AB318" i="6" s="1"/>
  <c r="Z1666" i="6"/>
  <c r="Y1666" i="6"/>
  <c r="Z317" i="6"/>
  <c r="W1666" i="6"/>
  <c r="V1667" i="6" s="1"/>
  <c r="Y317" i="6"/>
  <c r="S453" i="6"/>
  <c r="AE1529" i="6"/>
  <c r="AB1800" i="6"/>
  <c r="S1800" i="6"/>
  <c r="Q56" i="6"/>
  <c r="R56" i="6" s="1"/>
  <c r="AB56" i="6" s="1"/>
  <c r="AA55" i="6"/>
  <c r="T1394" i="6"/>
  <c r="W55" i="6"/>
  <c r="V56" i="6" s="1"/>
  <c r="AD1799" i="6"/>
  <c r="Z55" i="6"/>
  <c r="AD55" i="6" s="1"/>
  <c r="AC1799" i="6"/>
  <c r="R723" i="6"/>
  <c r="S723" i="6" s="1"/>
  <c r="AD722" i="6"/>
  <c r="AC722" i="6"/>
  <c r="T1530" i="6"/>
  <c r="AE452" i="6"/>
  <c r="S995" i="6"/>
  <c r="AE994" i="6"/>
  <c r="T1264" i="3"/>
  <c r="Y1264" i="3" s="1"/>
  <c r="AD1263" i="3"/>
  <c r="AC1263" i="3"/>
  <c r="S855" i="3"/>
  <c r="AC854" i="3"/>
  <c r="Y1393" i="3"/>
  <c r="Z1530" i="3"/>
  <c r="Q1531" i="3"/>
  <c r="Y1530" i="3"/>
  <c r="AA1530" i="3"/>
  <c r="W1530" i="3"/>
  <c r="V1531" i="3" s="1"/>
  <c r="AA1393" i="3"/>
  <c r="W1393" i="3"/>
  <c r="V1394" i="3" s="1"/>
  <c r="Z1393" i="3"/>
  <c r="T1667" i="3"/>
  <c r="AD1799" i="3"/>
  <c r="AE1666" i="3"/>
  <c r="T1800" i="3"/>
  <c r="Q1801" i="3" s="1"/>
  <c r="R1801" i="3" s="1"/>
  <c r="AB1801" i="3" s="1"/>
  <c r="AC1799" i="3"/>
  <c r="S1394" i="3"/>
  <c r="T995" i="3"/>
  <c r="AA995" i="3" s="1"/>
  <c r="AC186" i="3"/>
  <c r="AD186" i="3"/>
  <c r="AE452" i="3"/>
  <c r="T453" i="3"/>
  <c r="Z453" i="3" s="1"/>
  <c r="AA1934" i="3"/>
  <c r="AC722" i="3"/>
  <c r="AC1129" i="3"/>
  <c r="S54" i="3"/>
  <c r="AD722" i="3"/>
  <c r="Y1934" i="3"/>
  <c r="AD1129" i="3"/>
  <c r="Y588" i="3"/>
  <c r="Z588" i="3"/>
  <c r="W588" i="3"/>
  <c r="V589" i="3" s="1"/>
  <c r="Q589" i="3"/>
  <c r="AA588" i="3"/>
  <c r="Z1934" i="3"/>
  <c r="W1934" i="3"/>
  <c r="V1935" i="3" s="1"/>
  <c r="S1130" i="3"/>
  <c r="Y320" i="3"/>
  <c r="Q321" i="3"/>
  <c r="AA320" i="3"/>
  <c r="W320" i="3"/>
  <c r="V321" i="3" s="1"/>
  <c r="Z320" i="3"/>
  <c r="S723" i="3"/>
  <c r="AE53" i="3"/>
  <c r="R1935" i="3"/>
  <c r="AB1935" i="3" s="1"/>
  <c r="S187" i="3"/>
  <c r="AE53" i="13"/>
  <c r="AB54" i="13"/>
  <c r="T54" i="13"/>
  <c r="AA453" i="13"/>
  <c r="Y453" i="13"/>
  <c r="W453" i="13"/>
  <c r="V454" i="13" s="1"/>
  <c r="Q454" i="13"/>
  <c r="R454" i="13" s="1"/>
  <c r="AB454" i="13" s="1"/>
  <c r="Z453" i="13"/>
  <c r="R186" i="13"/>
  <c r="AB186" i="13" s="1"/>
  <c r="AC185" i="13"/>
  <c r="AD185" i="13"/>
  <c r="AE321" i="13" l="1"/>
  <c r="T322" i="13"/>
  <c r="Q323" i="13" s="1"/>
  <c r="R323" i="13" s="1"/>
  <c r="AB323" i="13" s="1"/>
  <c r="Q187" i="11"/>
  <c r="R187" i="11" s="1"/>
  <c r="AB187" i="11" s="1"/>
  <c r="AA186" i="11"/>
  <c r="Z186" i="11"/>
  <c r="Y186" i="11"/>
  <c r="AD1935" i="11"/>
  <c r="S1936" i="11"/>
  <c r="AC1935" i="11"/>
  <c r="AE1265" i="11"/>
  <c r="AA1266" i="11"/>
  <c r="Z1266" i="11"/>
  <c r="AE1129" i="11"/>
  <c r="Y1266" i="11"/>
  <c r="W1266" i="11"/>
  <c r="V1267" i="11" s="1"/>
  <c r="Q1267" i="11"/>
  <c r="R1267" i="11" s="1"/>
  <c r="AB1267" i="11" s="1"/>
  <c r="AE318" i="11"/>
  <c r="R1529" i="11"/>
  <c r="S1529" i="11" s="1"/>
  <c r="AD1528" i="11"/>
  <c r="AC1528" i="11"/>
  <c r="AD1666" i="11"/>
  <c r="AC1666" i="11"/>
  <c r="Q1131" i="11"/>
  <c r="Z1130" i="11"/>
  <c r="AA1130" i="11"/>
  <c r="W1130" i="11"/>
  <c r="V1131" i="11" s="1"/>
  <c r="Y1130" i="11"/>
  <c r="Y453" i="11"/>
  <c r="AE588" i="11"/>
  <c r="T1801" i="11"/>
  <c r="T54" i="11"/>
  <c r="T319" i="11"/>
  <c r="T589" i="11"/>
  <c r="Q590" i="11" s="1"/>
  <c r="R590" i="11" s="1"/>
  <c r="AB590" i="11" s="1"/>
  <c r="AB1667" i="11"/>
  <c r="AE1800" i="11"/>
  <c r="T1667" i="11"/>
  <c r="Q1668" i="11" s="1"/>
  <c r="W995" i="11"/>
  <c r="V996" i="11" s="1"/>
  <c r="W1394" i="11"/>
  <c r="V1395" i="11" s="1"/>
  <c r="Q1395" i="11"/>
  <c r="Y1394" i="11"/>
  <c r="Z1394" i="11"/>
  <c r="Q996" i="11"/>
  <c r="R996" i="11" s="1"/>
  <c r="AB996" i="11" s="1"/>
  <c r="Z995" i="11"/>
  <c r="AD995" i="11" s="1"/>
  <c r="T856" i="11"/>
  <c r="AA995" i="11"/>
  <c r="W453" i="11"/>
  <c r="V454" i="11" s="1"/>
  <c r="Z453" i="11"/>
  <c r="Q454" i="11"/>
  <c r="R454" i="11" s="1"/>
  <c r="AB454" i="11" s="1"/>
  <c r="AC723" i="11"/>
  <c r="AD723" i="11"/>
  <c r="R724" i="11"/>
  <c r="AB724" i="11" s="1"/>
  <c r="T1800" i="9"/>
  <c r="Q1801" i="9" s="1"/>
  <c r="R1801" i="9" s="1"/>
  <c r="AB1801" i="9" s="1"/>
  <c r="Y588" i="9"/>
  <c r="Z588" i="9"/>
  <c r="AA588" i="9"/>
  <c r="W588" i="9"/>
  <c r="V589" i="9" s="1"/>
  <c r="S995" i="9"/>
  <c r="T995" i="9" s="1"/>
  <c r="Z995" i="9" s="1"/>
  <c r="AD994" i="9"/>
  <c r="AC994" i="9"/>
  <c r="S185" i="9"/>
  <c r="R1398" i="9"/>
  <c r="AC1397" i="9"/>
  <c r="AD1397" i="9"/>
  <c r="R589" i="9"/>
  <c r="S589" i="9" s="1"/>
  <c r="AE184" i="9"/>
  <c r="S723" i="9"/>
  <c r="AB723" i="9"/>
  <c r="AE722" i="9"/>
  <c r="AD1933" i="9"/>
  <c r="AC1933" i="9"/>
  <c r="AE1664" i="9"/>
  <c r="Y56" i="9"/>
  <c r="R1934" i="9"/>
  <c r="AB1934" i="9" s="1"/>
  <c r="AE1261" i="9"/>
  <c r="S1262" i="9"/>
  <c r="AA56" i="9"/>
  <c r="Z56" i="9"/>
  <c r="W56" i="9"/>
  <c r="V57" i="9" s="1"/>
  <c r="AE454" i="9"/>
  <c r="AB455" i="9"/>
  <c r="AB1665" i="9"/>
  <c r="T1665" i="9"/>
  <c r="S455" i="9"/>
  <c r="S322" i="9"/>
  <c r="AC321" i="9"/>
  <c r="AD321" i="9"/>
  <c r="AA1531" i="9"/>
  <c r="Y1531" i="9"/>
  <c r="W1531" i="9"/>
  <c r="V1532" i="9" s="1"/>
  <c r="Z1531" i="9"/>
  <c r="Q1532" i="9"/>
  <c r="AE854" i="9"/>
  <c r="Q1130" i="9"/>
  <c r="Z1129" i="9"/>
  <c r="AA1129" i="9"/>
  <c r="W1129" i="9"/>
  <c r="V1130" i="9" s="1"/>
  <c r="Y1129" i="9"/>
  <c r="S57" i="9"/>
  <c r="S855" i="9"/>
  <c r="AE186" i="6"/>
  <c r="T1262" i="6"/>
  <c r="Z1262" i="6" s="1"/>
  <c r="W187" i="6"/>
  <c r="V188" i="6" s="1"/>
  <c r="Z187" i="6"/>
  <c r="AD187" i="6" s="1"/>
  <c r="Q188" i="6"/>
  <c r="R188" i="6" s="1"/>
  <c r="AB188" i="6" s="1"/>
  <c r="AA187" i="6"/>
  <c r="AE1261" i="6"/>
  <c r="AA588" i="6"/>
  <c r="W588" i="6"/>
  <c r="V589" i="6" s="1"/>
  <c r="Q589" i="6"/>
  <c r="R589" i="6" s="1"/>
  <c r="AB589" i="6" s="1"/>
  <c r="Z588" i="6"/>
  <c r="AD588" i="6" s="1"/>
  <c r="AA855" i="6"/>
  <c r="Q856" i="6"/>
  <c r="R856" i="6" s="1"/>
  <c r="AB856" i="6" s="1"/>
  <c r="W855" i="6"/>
  <c r="V856" i="6" s="1"/>
  <c r="Z855" i="6"/>
  <c r="AD855" i="6" s="1"/>
  <c r="W1130" i="6"/>
  <c r="V1131" i="6" s="1"/>
  <c r="Y1130" i="6"/>
  <c r="Q1131" i="6"/>
  <c r="R1131" i="6" s="1"/>
  <c r="S1131" i="6" s="1"/>
  <c r="AA1130" i="6"/>
  <c r="Z1130" i="6"/>
  <c r="AC1666" i="6"/>
  <c r="AE1934" i="6"/>
  <c r="T453" i="6"/>
  <c r="AA453" i="6" s="1"/>
  <c r="T1935" i="6"/>
  <c r="Y1935" i="6" s="1"/>
  <c r="AC317" i="6"/>
  <c r="AD317" i="6"/>
  <c r="T1800" i="6"/>
  <c r="AD1666" i="6"/>
  <c r="S56" i="6"/>
  <c r="Q1395" i="6"/>
  <c r="W1394" i="6"/>
  <c r="V1395" i="6" s="1"/>
  <c r="AA1394" i="6"/>
  <c r="Z1394" i="6"/>
  <c r="Y1394" i="6"/>
  <c r="AC55" i="6"/>
  <c r="AE1799" i="6"/>
  <c r="AE722" i="6"/>
  <c r="W1530" i="6"/>
  <c r="V1531" i="6" s="1"/>
  <c r="Q1531" i="6"/>
  <c r="Z1530" i="6"/>
  <c r="Y1530" i="6"/>
  <c r="AA1530" i="6"/>
  <c r="AB723" i="6"/>
  <c r="T723" i="6"/>
  <c r="T995" i="6"/>
  <c r="S318" i="6"/>
  <c r="S1667" i="6"/>
  <c r="AA1264" i="3"/>
  <c r="W1264" i="3"/>
  <c r="V1265" i="3" s="1"/>
  <c r="Q1265" i="3"/>
  <c r="R1265" i="3" s="1"/>
  <c r="AB1265" i="3" s="1"/>
  <c r="Z1264" i="3"/>
  <c r="AD1264" i="3" s="1"/>
  <c r="AE1263" i="3"/>
  <c r="AD1393" i="3"/>
  <c r="T855" i="3"/>
  <c r="Y855" i="3" s="1"/>
  <c r="AE854" i="3"/>
  <c r="AC1530" i="3"/>
  <c r="AD1530" i="3"/>
  <c r="R1531" i="3"/>
  <c r="AB1531" i="3" s="1"/>
  <c r="AC1393" i="3"/>
  <c r="W1667" i="3"/>
  <c r="V1668" i="3" s="1"/>
  <c r="AA1667" i="3"/>
  <c r="Q1668" i="3"/>
  <c r="R1668" i="3" s="1"/>
  <c r="AB1668" i="3" s="1"/>
  <c r="Z1667" i="3"/>
  <c r="Y1667" i="3"/>
  <c r="W1800" i="3"/>
  <c r="V1801" i="3" s="1"/>
  <c r="Y1800" i="3"/>
  <c r="AA1800" i="3"/>
  <c r="AE1799" i="3"/>
  <c r="Z1800" i="3"/>
  <c r="Q996" i="3"/>
  <c r="R996" i="3" s="1"/>
  <c r="AB996" i="3" s="1"/>
  <c r="Z995" i="3"/>
  <c r="W995" i="3"/>
  <c r="V996" i="3" s="1"/>
  <c r="T1394" i="3"/>
  <c r="Y1394" i="3" s="1"/>
  <c r="Y995" i="3"/>
  <c r="AE186" i="3"/>
  <c r="AA453" i="3"/>
  <c r="W453" i="3"/>
  <c r="V454" i="3" s="1"/>
  <c r="AE722" i="3"/>
  <c r="AC1934" i="3"/>
  <c r="AD1934" i="3"/>
  <c r="Y453" i="3"/>
  <c r="AD453" i="3" s="1"/>
  <c r="Q454" i="3"/>
  <c r="R454" i="3" s="1"/>
  <c r="AB454" i="3" s="1"/>
  <c r="T54" i="3"/>
  <c r="Z54" i="3" s="1"/>
  <c r="T723" i="3"/>
  <c r="Z723" i="3" s="1"/>
  <c r="AE1129" i="3"/>
  <c r="S1801" i="3"/>
  <c r="AC588" i="3"/>
  <c r="AD588" i="3"/>
  <c r="R589" i="3"/>
  <c r="S589" i="3" s="1"/>
  <c r="T1130" i="3"/>
  <c r="Z1130" i="3" s="1"/>
  <c r="S1935" i="3"/>
  <c r="R321" i="3"/>
  <c r="AB321" i="3" s="1"/>
  <c r="AC320" i="3"/>
  <c r="AD320" i="3"/>
  <c r="T187" i="3"/>
  <c r="W54" i="13"/>
  <c r="V55" i="13" s="1"/>
  <c r="AA54" i="13"/>
  <c r="Y54" i="13"/>
  <c r="Z54" i="13"/>
  <c r="Q55" i="13"/>
  <c r="S454" i="13"/>
  <c r="AC453" i="13"/>
  <c r="AD453" i="13"/>
  <c r="AE185" i="13"/>
  <c r="S186" i="13"/>
  <c r="S323" i="13" l="1"/>
  <c r="Y322" i="13"/>
  <c r="Z322" i="13"/>
  <c r="W322" i="13"/>
  <c r="V323" i="13" s="1"/>
  <c r="AA322" i="13"/>
  <c r="S187" i="11"/>
  <c r="T187" i="11" s="1"/>
  <c r="AD186" i="11"/>
  <c r="AC186" i="11"/>
  <c r="AE1935" i="11"/>
  <c r="T1936" i="11"/>
  <c r="AA1936" i="11" s="1"/>
  <c r="S1267" i="11"/>
  <c r="AC1266" i="11"/>
  <c r="AD1266" i="11"/>
  <c r="AE1528" i="11"/>
  <c r="AE1666" i="11"/>
  <c r="AB1529" i="11"/>
  <c r="T1529" i="11"/>
  <c r="AD453" i="11"/>
  <c r="AC1130" i="11"/>
  <c r="AD1130" i="11"/>
  <c r="R1131" i="11"/>
  <c r="AB1131" i="11" s="1"/>
  <c r="W589" i="11"/>
  <c r="V590" i="11" s="1"/>
  <c r="W1801" i="11"/>
  <c r="V1802" i="11" s="1"/>
  <c r="Y1801" i="11"/>
  <c r="AA1801" i="11"/>
  <c r="Q1802" i="11"/>
  <c r="R1802" i="11" s="1"/>
  <c r="AB1802" i="11" s="1"/>
  <c r="AA589" i="11"/>
  <c r="Z1801" i="11"/>
  <c r="AA319" i="11"/>
  <c r="Y319" i="11"/>
  <c r="Z319" i="11"/>
  <c r="Q320" i="11"/>
  <c r="W319" i="11"/>
  <c r="V320" i="11" s="1"/>
  <c r="AA54" i="11"/>
  <c r="W54" i="11"/>
  <c r="V55" i="11" s="1"/>
  <c r="Y54" i="11"/>
  <c r="Z54" i="11"/>
  <c r="Q55" i="11"/>
  <c r="Z1667" i="11"/>
  <c r="AD1394" i="11"/>
  <c r="Y589" i="11"/>
  <c r="Z589" i="11"/>
  <c r="AA1667" i="11"/>
  <c r="AC995" i="11"/>
  <c r="AC1394" i="11"/>
  <c r="Y1667" i="11"/>
  <c r="R1395" i="11"/>
  <c r="AB1395" i="11" s="1"/>
  <c r="W1667" i="11"/>
  <c r="V1668" i="11" s="1"/>
  <c r="AC453" i="11"/>
  <c r="Q857" i="11"/>
  <c r="Z856" i="11"/>
  <c r="Y856" i="11"/>
  <c r="W856" i="11"/>
  <c r="V857" i="11" s="1"/>
  <c r="AA856" i="11"/>
  <c r="S996" i="11"/>
  <c r="R1668" i="11"/>
  <c r="AB1668" i="11" s="1"/>
  <c r="S724" i="11"/>
  <c r="S454" i="11"/>
  <c r="S590" i="11"/>
  <c r="AE723" i="11"/>
  <c r="Z1800" i="9"/>
  <c r="Y1800" i="9"/>
  <c r="W1800" i="9"/>
  <c r="V1801" i="9" s="1"/>
  <c r="AA1800" i="9"/>
  <c r="S1801" i="9"/>
  <c r="AC588" i="9"/>
  <c r="AD588" i="9"/>
  <c r="Y995" i="9"/>
  <c r="AA995" i="9"/>
  <c r="W995" i="9"/>
  <c r="V996" i="9" s="1"/>
  <c r="Q996" i="9"/>
  <c r="R996" i="9" s="1"/>
  <c r="AB996" i="9" s="1"/>
  <c r="AE994" i="9"/>
  <c r="T185" i="9"/>
  <c r="Q186" i="9" s="1"/>
  <c r="R186" i="9" s="1"/>
  <c r="AB186" i="9" s="1"/>
  <c r="AE1397" i="9"/>
  <c r="AB589" i="9"/>
  <c r="T589" i="9"/>
  <c r="S1398" i="9"/>
  <c r="AB1398" i="9"/>
  <c r="T723" i="9"/>
  <c r="S1934" i="9"/>
  <c r="AE1933" i="9"/>
  <c r="AC56" i="9"/>
  <c r="T1262" i="9"/>
  <c r="AD56" i="9"/>
  <c r="Q1666" i="9"/>
  <c r="W1665" i="9"/>
  <c r="V1666" i="9" s="1"/>
  <c r="Y1665" i="9"/>
  <c r="AA1665" i="9"/>
  <c r="Z1665" i="9"/>
  <c r="T455" i="9"/>
  <c r="T57" i="9"/>
  <c r="AA57" i="9" s="1"/>
  <c r="T322" i="9"/>
  <c r="Z322" i="9" s="1"/>
  <c r="AE321" i="9"/>
  <c r="R1532" i="9"/>
  <c r="S1532" i="9" s="1"/>
  <c r="AC1531" i="9"/>
  <c r="AD1531" i="9"/>
  <c r="R1130" i="9"/>
  <c r="AB1130" i="9" s="1"/>
  <c r="T855" i="9"/>
  <c r="AC1129" i="9"/>
  <c r="AD1129" i="9"/>
  <c r="Y1262" i="6"/>
  <c r="AD1262" i="6" s="1"/>
  <c r="W1262" i="6"/>
  <c r="V1263" i="6" s="1"/>
  <c r="AA1262" i="6"/>
  <c r="Q1263" i="6"/>
  <c r="R1263" i="6" s="1"/>
  <c r="S1263" i="6" s="1"/>
  <c r="AC187" i="6"/>
  <c r="AE187" i="6" s="1"/>
  <c r="S188" i="6"/>
  <c r="AC588" i="6"/>
  <c r="AC855" i="6"/>
  <c r="AE855" i="6" s="1"/>
  <c r="AE1666" i="6"/>
  <c r="S856" i="6"/>
  <c r="AB1131" i="6"/>
  <c r="Z453" i="6"/>
  <c r="T1131" i="6"/>
  <c r="Y1131" i="6" s="1"/>
  <c r="W453" i="6"/>
  <c r="V454" i="6" s="1"/>
  <c r="AD1130" i="6"/>
  <c r="AC1130" i="6"/>
  <c r="Q454" i="6"/>
  <c r="R454" i="6" s="1"/>
  <c r="AB454" i="6" s="1"/>
  <c r="Q1936" i="6"/>
  <c r="R1936" i="6" s="1"/>
  <c r="AB1936" i="6" s="1"/>
  <c r="Y453" i="6"/>
  <c r="AA1935" i="6"/>
  <c r="AE317" i="6"/>
  <c r="W1935" i="6"/>
  <c r="V1936" i="6" s="1"/>
  <c r="Y1800" i="6"/>
  <c r="W1800" i="6"/>
  <c r="V1801" i="6" s="1"/>
  <c r="Z1935" i="6"/>
  <c r="AD1935" i="6" s="1"/>
  <c r="Q1801" i="6"/>
  <c r="R1801" i="6" s="1"/>
  <c r="AB1801" i="6" s="1"/>
  <c r="Z1800" i="6"/>
  <c r="AA1800" i="6"/>
  <c r="T56" i="6"/>
  <c r="W56" i="6" s="1"/>
  <c r="V57" i="6" s="1"/>
  <c r="AC1394" i="6"/>
  <c r="AD1394" i="6"/>
  <c r="AE55" i="6"/>
  <c r="R1395" i="6"/>
  <c r="AB1395" i="6" s="1"/>
  <c r="S589" i="6"/>
  <c r="AA723" i="6"/>
  <c r="Z723" i="6"/>
  <c r="W723" i="6"/>
  <c r="V724" i="6" s="1"/>
  <c r="Y723" i="6"/>
  <c r="Q724" i="6"/>
  <c r="AC1530" i="6"/>
  <c r="AD1530" i="6"/>
  <c r="R1531" i="6"/>
  <c r="AB1531" i="6" s="1"/>
  <c r="T1667" i="6"/>
  <c r="T318" i="6"/>
  <c r="AA995" i="6"/>
  <c r="Q996" i="6"/>
  <c r="W995" i="6"/>
  <c r="V996" i="6" s="1"/>
  <c r="Y995" i="6"/>
  <c r="Z995" i="6"/>
  <c r="AC1264" i="3"/>
  <c r="S1265" i="3"/>
  <c r="AE1393" i="3"/>
  <c r="W855" i="3"/>
  <c r="V856" i="3" s="1"/>
  <c r="Z855" i="3"/>
  <c r="AD855" i="3" s="1"/>
  <c r="AA855" i="3"/>
  <c r="Q856" i="3"/>
  <c r="R856" i="3" s="1"/>
  <c r="AB856" i="3" s="1"/>
  <c r="S1531" i="3"/>
  <c r="AE1530" i="3"/>
  <c r="AC1667" i="3"/>
  <c r="AD1667" i="3"/>
  <c r="S1668" i="3"/>
  <c r="AD1800" i="3"/>
  <c r="AC1800" i="3"/>
  <c r="Q1395" i="3"/>
  <c r="R1395" i="3" s="1"/>
  <c r="AB1395" i="3" s="1"/>
  <c r="S996" i="3"/>
  <c r="Z1394" i="3"/>
  <c r="AC995" i="3"/>
  <c r="AA1394" i="3"/>
  <c r="AD995" i="3"/>
  <c r="W1394" i="3"/>
  <c r="V1395" i="3" s="1"/>
  <c r="AE1934" i="3"/>
  <c r="Y54" i="3"/>
  <c r="AD54" i="3" s="1"/>
  <c r="W54" i="3"/>
  <c r="V55" i="3" s="1"/>
  <c r="AA54" i="3"/>
  <c r="Q55" i="3"/>
  <c r="R55" i="3" s="1"/>
  <c r="AB55" i="3" s="1"/>
  <c r="Y723" i="3"/>
  <c r="AD723" i="3" s="1"/>
  <c r="T1801" i="3"/>
  <c r="Z1801" i="3" s="1"/>
  <c r="S454" i="3"/>
  <c r="W723" i="3"/>
  <c r="V724" i="3" s="1"/>
  <c r="AA723" i="3"/>
  <c r="Q724" i="3"/>
  <c r="R724" i="3" s="1"/>
  <c r="AB724" i="3" s="1"/>
  <c r="AC453" i="3"/>
  <c r="Q1131" i="3"/>
  <c r="R1131" i="3" s="1"/>
  <c r="AB1131" i="3" s="1"/>
  <c r="AA1130" i="3"/>
  <c r="W1130" i="3"/>
  <c r="V1131" i="3" s="1"/>
  <c r="Y1130" i="3"/>
  <c r="S321" i="3"/>
  <c r="AB589" i="3"/>
  <c r="T589" i="3"/>
  <c r="AE588" i="3"/>
  <c r="T1935" i="3"/>
  <c r="AE320" i="3"/>
  <c r="W187" i="3"/>
  <c r="V188" i="3" s="1"/>
  <c r="Z187" i="3"/>
  <c r="Y187" i="3"/>
  <c r="Q188" i="3"/>
  <c r="AA187" i="3"/>
  <c r="R55" i="13"/>
  <c r="AB55" i="13" s="1"/>
  <c r="AC54" i="13"/>
  <c r="AD54" i="13"/>
  <c r="T454" i="13"/>
  <c r="Y454" i="13" s="1"/>
  <c r="AE453" i="13"/>
  <c r="T186" i="13"/>
  <c r="AD322" i="13" l="1"/>
  <c r="T323" i="13"/>
  <c r="AA323" i="13" s="1"/>
  <c r="AC322" i="13"/>
  <c r="AE186" i="11"/>
  <c r="Q1937" i="11"/>
  <c r="R1937" i="11" s="1"/>
  <c r="AB1937" i="11" s="1"/>
  <c r="Z1936" i="11"/>
  <c r="Y1936" i="11"/>
  <c r="W1936" i="11"/>
  <c r="V1937" i="11" s="1"/>
  <c r="T1267" i="11"/>
  <c r="Z1267" i="11" s="1"/>
  <c r="AE1266" i="11"/>
  <c r="AA187" i="11"/>
  <c r="W187" i="11"/>
  <c r="V188" i="11" s="1"/>
  <c r="Y187" i="11"/>
  <c r="Q188" i="11"/>
  <c r="Z187" i="11"/>
  <c r="Y1529" i="11"/>
  <c r="AA1529" i="11"/>
  <c r="W1529" i="11"/>
  <c r="V1530" i="11" s="1"/>
  <c r="Q1530" i="11"/>
  <c r="Z1529" i="11"/>
  <c r="AE1394" i="11"/>
  <c r="AE453" i="11"/>
  <c r="S1131" i="11"/>
  <c r="AE995" i="11"/>
  <c r="AE1130" i="11"/>
  <c r="AC1801" i="11"/>
  <c r="AD1801" i="11"/>
  <c r="AC1667" i="11"/>
  <c r="S1802" i="11"/>
  <c r="R320" i="11"/>
  <c r="AB320" i="11" s="1"/>
  <c r="R55" i="11"/>
  <c r="S55" i="11" s="1"/>
  <c r="AC54" i="11"/>
  <c r="AD54" i="11"/>
  <c r="AC319" i="11"/>
  <c r="AD319" i="11"/>
  <c r="AD589" i="11"/>
  <c r="AC589" i="11"/>
  <c r="AD1667" i="11"/>
  <c r="S1668" i="11"/>
  <c r="T1668" i="11" s="1"/>
  <c r="T996" i="11"/>
  <c r="W996" i="11" s="1"/>
  <c r="V997" i="11" s="1"/>
  <c r="S1395" i="11"/>
  <c r="R857" i="11"/>
  <c r="S857" i="11" s="1"/>
  <c r="AC856" i="11"/>
  <c r="AD856" i="11"/>
  <c r="T454" i="11"/>
  <c r="T724" i="11"/>
  <c r="T590" i="11"/>
  <c r="AD1800" i="9"/>
  <c r="AC1800" i="9"/>
  <c r="T1801" i="9"/>
  <c r="Q1802" i="9" s="1"/>
  <c r="R1802" i="9" s="1"/>
  <c r="AB1802" i="9" s="1"/>
  <c r="AE588" i="9"/>
  <c r="AC995" i="9"/>
  <c r="AD995" i="9"/>
  <c r="Z185" i="9"/>
  <c r="W185" i="9"/>
  <c r="V186" i="9" s="1"/>
  <c r="AA185" i="9"/>
  <c r="Y185" i="9"/>
  <c r="Z589" i="9"/>
  <c r="Q590" i="9"/>
  <c r="Y589" i="9"/>
  <c r="AA589" i="9"/>
  <c r="W589" i="9"/>
  <c r="V590" i="9" s="1"/>
  <c r="T1398" i="9"/>
  <c r="S186" i="9"/>
  <c r="T1934" i="9"/>
  <c r="Z1934" i="9" s="1"/>
  <c r="Y723" i="9"/>
  <c r="Q724" i="9"/>
  <c r="Z723" i="9"/>
  <c r="W723" i="9"/>
  <c r="V724" i="9" s="1"/>
  <c r="AA723" i="9"/>
  <c r="AE56" i="9"/>
  <c r="AA1262" i="9"/>
  <c r="Y1262" i="9"/>
  <c r="W1262" i="9"/>
  <c r="V1263" i="9" s="1"/>
  <c r="Z1262" i="9"/>
  <c r="Q1263" i="9"/>
  <c r="AC1665" i="9"/>
  <c r="AD1665" i="9"/>
  <c r="AA455" i="9"/>
  <c r="Y455" i="9"/>
  <c r="W455" i="9"/>
  <c r="V456" i="9" s="1"/>
  <c r="Q456" i="9"/>
  <c r="Z455" i="9"/>
  <c r="R1666" i="9"/>
  <c r="AB1666" i="9" s="1"/>
  <c r="W57" i="9"/>
  <c r="V58" i="9" s="1"/>
  <c r="Q58" i="9"/>
  <c r="R58" i="9" s="1"/>
  <c r="AB58" i="9" s="1"/>
  <c r="Y57" i="9"/>
  <c r="Z57" i="9"/>
  <c r="Y322" i="9"/>
  <c r="AA322" i="9"/>
  <c r="Q323" i="9"/>
  <c r="W322" i="9"/>
  <c r="V323" i="9" s="1"/>
  <c r="AE1531" i="9"/>
  <c r="AE1129" i="9"/>
  <c r="S1130" i="9"/>
  <c r="AB1532" i="9"/>
  <c r="T1532" i="9"/>
  <c r="S996" i="9"/>
  <c r="AA855" i="9"/>
  <c r="W855" i="9"/>
  <c r="V856" i="9" s="1"/>
  <c r="Q856" i="9"/>
  <c r="Y855" i="9"/>
  <c r="Z855" i="9"/>
  <c r="AB1263" i="6"/>
  <c r="AC1262" i="6"/>
  <c r="AE1262" i="6" s="1"/>
  <c r="T1263" i="6"/>
  <c r="T188" i="6"/>
  <c r="Y188" i="6" s="1"/>
  <c r="T856" i="6"/>
  <c r="Y856" i="6" s="1"/>
  <c r="AE588" i="6"/>
  <c r="AC453" i="6"/>
  <c r="AA1131" i="6"/>
  <c r="Z1131" i="6"/>
  <c r="AD1131" i="6" s="1"/>
  <c r="W1131" i="6"/>
  <c r="V1132" i="6" s="1"/>
  <c r="Q1132" i="6"/>
  <c r="R1132" i="6" s="1"/>
  <c r="S1132" i="6" s="1"/>
  <c r="AE1130" i="6"/>
  <c r="AD453" i="6"/>
  <c r="AD1800" i="6"/>
  <c r="AC1935" i="6"/>
  <c r="AE1935" i="6" s="1"/>
  <c r="AA56" i="6"/>
  <c r="AC1800" i="6"/>
  <c r="Y56" i="6"/>
  <c r="Z56" i="6"/>
  <c r="Q57" i="6"/>
  <c r="R57" i="6" s="1"/>
  <c r="AB57" i="6" s="1"/>
  <c r="S1936" i="6"/>
  <c r="S1395" i="6"/>
  <c r="AE1394" i="6"/>
  <c r="T589" i="6"/>
  <c r="S454" i="6"/>
  <c r="S1801" i="6"/>
  <c r="AE1530" i="6"/>
  <c r="AD723" i="6"/>
  <c r="AC723" i="6"/>
  <c r="S1531" i="6"/>
  <c r="R724" i="6"/>
  <c r="AB724" i="6" s="1"/>
  <c r="W318" i="6"/>
  <c r="V319" i="6" s="1"/>
  <c r="Q319" i="6"/>
  <c r="AA318" i="6"/>
  <c r="Y318" i="6"/>
  <c r="Z318" i="6"/>
  <c r="W1667" i="6"/>
  <c r="V1668" i="6" s="1"/>
  <c r="Y1667" i="6"/>
  <c r="AA1667" i="6"/>
  <c r="Q1668" i="6"/>
  <c r="Z1667" i="6"/>
  <c r="AC995" i="6"/>
  <c r="AD995" i="6"/>
  <c r="R996" i="6"/>
  <c r="AB996" i="6" s="1"/>
  <c r="T1265" i="3"/>
  <c r="AA1265" i="3" s="1"/>
  <c r="AE1264" i="3"/>
  <c r="T1531" i="3"/>
  <c r="AC855" i="3"/>
  <c r="AE855" i="3" s="1"/>
  <c r="S856" i="3"/>
  <c r="AE1667" i="3"/>
  <c r="AE1800" i="3"/>
  <c r="T1668" i="3"/>
  <c r="Z1668" i="3" s="1"/>
  <c r="AC1394" i="3"/>
  <c r="AE995" i="3"/>
  <c r="AD1394" i="3"/>
  <c r="T996" i="3"/>
  <c r="S1395" i="3"/>
  <c r="AC54" i="3"/>
  <c r="AC723" i="3"/>
  <c r="AE723" i="3" s="1"/>
  <c r="AE453" i="3"/>
  <c r="AA1801" i="3"/>
  <c r="Y1801" i="3"/>
  <c r="AD1801" i="3" s="1"/>
  <c r="Q1802" i="3"/>
  <c r="R1802" i="3" s="1"/>
  <c r="AB1802" i="3" s="1"/>
  <c r="W1801" i="3"/>
  <c r="V1802" i="3" s="1"/>
  <c r="T454" i="3"/>
  <c r="AA454" i="3" s="1"/>
  <c r="AC1130" i="3"/>
  <c r="AD1130" i="3"/>
  <c r="T321" i="3"/>
  <c r="Y589" i="3"/>
  <c r="W589" i="3"/>
  <c r="V590" i="3" s="1"/>
  <c r="Z589" i="3"/>
  <c r="AA589" i="3"/>
  <c r="Q590" i="3"/>
  <c r="S55" i="3"/>
  <c r="Q1936" i="3"/>
  <c r="R1936" i="3" s="1"/>
  <c r="AB1936" i="3" s="1"/>
  <c r="W1935" i="3"/>
  <c r="V1936" i="3" s="1"/>
  <c r="Z1935" i="3"/>
  <c r="AA1935" i="3"/>
  <c r="Y1935" i="3"/>
  <c r="S724" i="3"/>
  <c r="AC187" i="3"/>
  <c r="AD187" i="3"/>
  <c r="R188" i="3"/>
  <c r="AB188" i="3" s="1"/>
  <c r="S1131" i="3"/>
  <c r="S55" i="13"/>
  <c r="Q455" i="13"/>
  <c r="R455" i="13" s="1"/>
  <c r="AB455" i="13" s="1"/>
  <c r="AA454" i="13"/>
  <c r="AE54" i="13"/>
  <c r="W454" i="13"/>
  <c r="V455" i="13" s="1"/>
  <c r="Z454" i="13"/>
  <c r="AA186" i="13"/>
  <c r="W186" i="13"/>
  <c r="V187" i="13" s="1"/>
  <c r="Y186" i="13"/>
  <c r="Q187" i="13"/>
  <c r="R187" i="13" s="1"/>
  <c r="S187" i="13" s="1"/>
  <c r="Z186" i="13"/>
  <c r="Q324" i="13" l="1"/>
  <c r="R324" i="13" s="1"/>
  <c r="AB324" i="13" s="1"/>
  <c r="Y323" i="13"/>
  <c r="Z323" i="13"/>
  <c r="W323" i="13"/>
  <c r="V324" i="13" s="1"/>
  <c r="AE322" i="13"/>
  <c r="S1937" i="11"/>
  <c r="AD1936" i="11"/>
  <c r="AC1936" i="11"/>
  <c r="Y1267" i="11"/>
  <c r="AD1267" i="11" s="1"/>
  <c r="W1267" i="11"/>
  <c r="V1268" i="11" s="1"/>
  <c r="Q1268" i="11"/>
  <c r="R1268" i="11" s="1"/>
  <c r="AB1268" i="11" s="1"/>
  <c r="AA1267" i="11"/>
  <c r="AD187" i="11"/>
  <c r="AC187" i="11"/>
  <c r="R188" i="11"/>
  <c r="AB188" i="11" s="1"/>
  <c r="S320" i="11"/>
  <c r="R1530" i="11"/>
  <c r="AD1529" i="11"/>
  <c r="AC1529" i="11"/>
  <c r="T1131" i="11"/>
  <c r="AE1801" i="11"/>
  <c r="AE1667" i="11"/>
  <c r="T1802" i="11"/>
  <c r="W1802" i="11" s="1"/>
  <c r="V1803" i="11" s="1"/>
  <c r="AB55" i="11"/>
  <c r="T55" i="11"/>
  <c r="AE589" i="11"/>
  <c r="AE319" i="11"/>
  <c r="AE54" i="11"/>
  <c r="Y996" i="11"/>
  <c r="Z996" i="11"/>
  <c r="AA454" i="11"/>
  <c r="Y454" i="11"/>
  <c r="AA996" i="11"/>
  <c r="Q997" i="11"/>
  <c r="T1395" i="11"/>
  <c r="W454" i="11"/>
  <c r="V455" i="11" s="1"/>
  <c r="AE856" i="11"/>
  <c r="Z454" i="11"/>
  <c r="Q455" i="11"/>
  <c r="R455" i="11" s="1"/>
  <c r="AB857" i="11"/>
  <c r="T857" i="11"/>
  <c r="Q1669" i="11"/>
  <c r="W1668" i="11"/>
  <c r="V1669" i="11" s="1"/>
  <c r="AA1668" i="11"/>
  <c r="Y1668" i="11"/>
  <c r="Z1668" i="11"/>
  <c r="W724" i="11"/>
  <c r="V725" i="11" s="1"/>
  <c r="Z724" i="11"/>
  <c r="Q725" i="11"/>
  <c r="R725" i="11" s="1"/>
  <c r="AB725" i="11" s="1"/>
  <c r="AA724" i="11"/>
  <c r="Y724" i="11"/>
  <c r="W590" i="11"/>
  <c r="V591" i="11" s="1"/>
  <c r="Z590" i="11"/>
  <c r="Q591" i="11"/>
  <c r="AA590" i="11"/>
  <c r="Y590" i="11"/>
  <c r="AE1800" i="9"/>
  <c r="S1802" i="9"/>
  <c r="AA1801" i="9"/>
  <c r="Y1801" i="9"/>
  <c r="W1801" i="9"/>
  <c r="V1802" i="9" s="1"/>
  <c r="Z1801" i="9"/>
  <c r="AE995" i="9"/>
  <c r="AD185" i="9"/>
  <c r="AC185" i="9"/>
  <c r="R590" i="9"/>
  <c r="S590" i="9" s="1"/>
  <c r="AC589" i="9"/>
  <c r="AD589" i="9"/>
  <c r="Q1399" i="9"/>
  <c r="AA1398" i="9"/>
  <c r="Z1398" i="9"/>
  <c r="Y1398" i="9"/>
  <c r="W1398" i="9"/>
  <c r="V1399" i="9" s="1"/>
  <c r="T186" i="9"/>
  <c r="W1934" i="9"/>
  <c r="V1935" i="9" s="1"/>
  <c r="Q1935" i="9"/>
  <c r="R1935" i="9" s="1"/>
  <c r="AB1935" i="9" s="1"/>
  <c r="Y1934" i="9"/>
  <c r="AA1934" i="9"/>
  <c r="R724" i="9"/>
  <c r="AB724" i="9" s="1"/>
  <c r="AC723" i="9"/>
  <c r="AD723" i="9"/>
  <c r="R1263" i="9"/>
  <c r="AB1263" i="9" s="1"/>
  <c r="AC1262" i="9"/>
  <c r="AD1262" i="9"/>
  <c r="S1666" i="9"/>
  <c r="R456" i="9"/>
  <c r="AB456" i="9" s="1"/>
  <c r="AE1665" i="9"/>
  <c r="AC455" i="9"/>
  <c r="AD455" i="9"/>
  <c r="AC57" i="9"/>
  <c r="AD57" i="9"/>
  <c r="AC322" i="9"/>
  <c r="S58" i="9"/>
  <c r="R323" i="9"/>
  <c r="AB323" i="9" s="1"/>
  <c r="AD322" i="9"/>
  <c r="Q1533" i="9"/>
  <c r="W1532" i="9"/>
  <c r="V1533" i="9" s="1"/>
  <c r="Y1532" i="9"/>
  <c r="Z1532" i="9"/>
  <c r="AA1532" i="9"/>
  <c r="T1130" i="9"/>
  <c r="R856" i="9"/>
  <c r="AB856" i="9" s="1"/>
  <c r="T996" i="9"/>
  <c r="AC855" i="9"/>
  <c r="AD855" i="9"/>
  <c r="AA1263" i="6"/>
  <c r="Y1263" i="6"/>
  <c r="W1263" i="6"/>
  <c r="V1264" i="6" s="1"/>
  <c r="Q1264" i="6"/>
  <c r="R1264" i="6" s="1"/>
  <c r="AB1264" i="6" s="1"/>
  <c r="Z1263" i="6"/>
  <c r="Z188" i="6"/>
  <c r="AD188" i="6" s="1"/>
  <c r="Q189" i="6"/>
  <c r="R189" i="6" s="1"/>
  <c r="AB189" i="6" s="1"/>
  <c r="W188" i="6"/>
  <c r="V189" i="6" s="1"/>
  <c r="AA188" i="6"/>
  <c r="Q857" i="6"/>
  <c r="R857" i="6" s="1"/>
  <c r="AB857" i="6" s="1"/>
  <c r="AA856" i="6"/>
  <c r="Z856" i="6"/>
  <c r="W856" i="6"/>
  <c r="V857" i="6" s="1"/>
  <c r="AC1131" i="6"/>
  <c r="AE1131" i="6" s="1"/>
  <c r="AE453" i="6"/>
  <c r="AE1800" i="6"/>
  <c r="S57" i="6"/>
  <c r="AC56" i="6"/>
  <c r="T1936" i="6"/>
  <c r="Q1937" i="6" s="1"/>
  <c r="R1937" i="6" s="1"/>
  <c r="AB1937" i="6" s="1"/>
  <c r="AD56" i="6"/>
  <c r="T1395" i="6"/>
  <c r="T454" i="6"/>
  <c r="W454" i="6" s="1"/>
  <c r="V455" i="6" s="1"/>
  <c r="Z589" i="6"/>
  <c r="W589" i="6"/>
  <c r="V590" i="6" s="1"/>
  <c r="Y589" i="6"/>
  <c r="Q590" i="6"/>
  <c r="R590" i="6" s="1"/>
  <c r="AB590" i="6" s="1"/>
  <c r="AA589" i="6"/>
  <c r="T1801" i="6"/>
  <c r="W1801" i="6" s="1"/>
  <c r="V1802" i="6" s="1"/>
  <c r="AB1132" i="6"/>
  <c r="T1132" i="6"/>
  <c r="S724" i="6"/>
  <c r="AE723" i="6"/>
  <c r="T1531" i="6"/>
  <c r="AC1667" i="6"/>
  <c r="AD1667" i="6"/>
  <c r="AC318" i="6"/>
  <c r="AD318" i="6"/>
  <c r="S996" i="6"/>
  <c r="AE995" i="6"/>
  <c r="R319" i="6"/>
  <c r="AB319" i="6" s="1"/>
  <c r="R1668" i="6"/>
  <c r="AB1668" i="6" s="1"/>
  <c r="Q1266" i="3"/>
  <c r="R1266" i="3" s="1"/>
  <c r="AB1266" i="3" s="1"/>
  <c r="W1265" i="3"/>
  <c r="V1266" i="3" s="1"/>
  <c r="Z1265" i="3"/>
  <c r="Y1265" i="3"/>
  <c r="Y1531" i="3"/>
  <c r="AA1531" i="3"/>
  <c r="W1531" i="3"/>
  <c r="V1532" i="3" s="1"/>
  <c r="Q1532" i="3"/>
  <c r="R1532" i="3" s="1"/>
  <c r="AB1532" i="3" s="1"/>
  <c r="Z1531" i="3"/>
  <c r="T856" i="3"/>
  <c r="W856" i="3" s="1"/>
  <c r="V857" i="3" s="1"/>
  <c r="W1668" i="3"/>
  <c r="V1669" i="3" s="1"/>
  <c r="AA1668" i="3"/>
  <c r="Y1668" i="3"/>
  <c r="AD1668" i="3" s="1"/>
  <c r="Q1669" i="3"/>
  <c r="R1669" i="3" s="1"/>
  <c r="AB1669" i="3" s="1"/>
  <c r="AE1394" i="3"/>
  <c r="Q997" i="3"/>
  <c r="R997" i="3" s="1"/>
  <c r="AB997" i="3" s="1"/>
  <c r="W996" i="3"/>
  <c r="V997" i="3" s="1"/>
  <c r="T1395" i="3"/>
  <c r="Q1396" i="3" s="1"/>
  <c r="R1396" i="3" s="1"/>
  <c r="AB1396" i="3" s="1"/>
  <c r="Z996" i="3"/>
  <c r="Y996" i="3"/>
  <c r="AA996" i="3"/>
  <c r="AE54" i="3"/>
  <c r="AC1801" i="3"/>
  <c r="AE1801" i="3" s="1"/>
  <c r="S1802" i="3"/>
  <c r="T1802" i="3" s="1"/>
  <c r="W454" i="3"/>
  <c r="V455" i="3" s="1"/>
  <c r="AE1130" i="3"/>
  <c r="Q455" i="3"/>
  <c r="R455" i="3" s="1"/>
  <c r="AB455" i="3" s="1"/>
  <c r="Z454" i="3"/>
  <c r="Y454" i="3"/>
  <c r="Q322" i="3"/>
  <c r="R322" i="3" s="1"/>
  <c r="AB322" i="3" s="1"/>
  <c r="AA321" i="3"/>
  <c r="W321" i="3"/>
  <c r="V322" i="3" s="1"/>
  <c r="Y321" i="3"/>
  <c r="Z321" i="3"/>
  <c r="AC589" i="3"/>
  <c r="AD589" i="3"/>
  <c r="R590" i="3"/>
  <c r="AB590" i="3" s="1"/>
  <c r="T55" i="3"/>
  <c r="W55" i="3" s="1"/>
  <c r="V56" i="3" s="1"/>
  <c r="S1936" i="3"/>
  <c r="AC1935" i="3"/>
  <c r="AD1935" i="3"/>
  <c r="AE187" i="3"/>
  <c r="S188" i="3"/>
  <c r="T1131" i="3"/>
  <c r="T724" i="3"/>
  <c r="T55" i="13"/>
  <c r="W55" i="13" s="1"/>
  <c r="V56" i="13" s="1"/>
  <c r="AC454" i="13"/>
  <c r="S455" i="13"/>
  <c r="AD454" i="13"/>
  <c r="AC186" i="13"/>
  <c r="AD186" i="13"/>
  <c r="T187" i="13"/>
  <c r="Z187" i="13" s="1"/>
  <c r="AB187" i="13"/>
  <c r="AC323" i="13" l="1"/>
  <c r="AD323" i="13"/>
  <c r="T1937" i="11"/>
  <c r="AE1936" i="11"/>
  <c r="AC1267" i="11"/>
  <c r="S1268" i="11"/>
  <c r="AE187" i="11"/>
  <c r="T320" i="11"/>
  <c r="W320" i="11" s="1"/>
  <c r="V321" i="11" s="1"/>
  <c r="S188" i="11"/>
  <c r="AA1131" i="11"/>
  <c r="W1131" i="11"/>
  <c r="V1132" i="11" s="1"/>
  <c r="AE1529" i="11"/>
  <c r="Y1131" i="11"/>
  <c r="Z1131" i="11"/>
  <c r="S1530" i="11"/>
  <c r="AB1530" i="11"/>
  <c r="AA1802" i="11"/>
  <c r="Q1132" i="11"/>
  <c r="R1132" i="11" s="1"/>
  <c r="AB1132" i="11" s="1"/>
  <c r="Z1802" i="11"/>
  <c r="Q1803" i="11"/>
  <c r="R1803" i="11" s="1"/>
  <c r="AB1803" i="11" s="1"/>
  <c r="Y1802" i="11"/>
  <c r="AC996" i="11"/>
  <c r="Z55" i="11"/>
  <c r="Q56" i="11"/>
  <c r="W55" i="11"/>
  <c r="V56" i="11" s="1"/>
  <c r="AA55" i="11"/>
  <c r="Y55" i="11"/>
  <c r="AB455" i="11"/>
  <c r="S455" i="11"/>
  <c r="AD996" i="11"/>
  <c r="W1395" i="11"/>
  <c r="V1396" i="11" s="1"/>
  <c r="Y1395" i="11"/>
  <c r="Z1395" i="11"/>
  <c r="Q1396" i="11"/>
  <c r="AA1395" i="11"/>
  <c r="R997" i="11"/>
  <c r="AB997" i="11" s="1"/>
  <c r="AC454" i="11"/>
  <c r="Q858" i="11"/>
  <c r="Z857" i="11"/>
  <c r="Y857" i="11"/>
  <c r="W857" i="11"/>
  <c r="V858" i="11" s="1"/>
  <c r="AA857" i="11"/>
  <c r="AD454" i="11"/>
  <c r="AC1668" i="11"/>
  <c r="AD1668" i="11"/>
  <c r="R1669" i="11"/>
  <c r="AB1669" i="11" s="1"/>
  <c r="S725" i="11"/>
  <c r="AC724" i="11"/>
  <c r="AD724" i="11"/>
  <c r="R591" i="11"/>
  <c r="AB591" i="11" s="1"/>
  <c r="AC590" i="11"/>
  <c r="AD590" i="11"/>
  <c r="AD1801" i="9"/>
  <c r="AC1801" i="9"/>
  <c r="T1802" i="9"/>
  <c r="AA1802" i="9" s="1"/>
  <c r="AE185" i="9"/>
  <c r="AE589" i="9"/>
  <c r="AC1398" i="9"/>
  <c r="AD1398" i="9"/>
  <c r="R1399" i="9"/>
  <c r="AB1399" i="9" s="1"/>
  <c r="AB590" i="9"/>
  <c r="T590" i="9"/>
  <c r="Q187" i="9"/>
  <c r="Z186" i="9"/>
  <c r="W186" i="9"/>
  <c r="V187" i="9" s="1"/>
  <c r="Y186" i="9"/>
  <c r="AA186" i="9"/>
  <c r="AC1934" i="9"/>
  <c r="S1935" i="9"/>
  <c r="AD1934" i="9"/>
  <c r="S724" i="9"/>
  <c r="AE723" i="9"/>
  <c r="S1263" i="9"/>
  <c r="S456" i="9"/>
  <c r="AE1262" i="9"/>
  <c r="T1666" i="9"/>
  <c r="W1666" i="9" s="1"/>
  <c r="V1667" i="9" s="1"/>
  <c r="T58" i="9"/>
  <c r="Q59" i="9" s="1"/>
  <c r="AE455" i="9"/>
  <c r="AE57" i="9"/>
  <c r="AE322" i="9"/>
  <c r="S323" i="9"/>
  <c r="Q1131" i="9"/>
  <c r="Y1130" i="9"/>
  <c r="AA1130" i="9"/>
  <c r="W1130" i="9"/>
  <c r="V1131" i="9" s="1"/>
  <c r="Z1130" i="9"/>
  <c r="AD1532" i="9"/>
  <c r="AC1532" i="9"/>
  <c r="R1533" i="9"/>
  <c r="AB1533" i="9" s="1"/>
  <c r="AE855" i="9"/>
  <c r="AA996" i="9"/>
  <c r="W996" i="9"/>
  <c r="V997" i="9" s="1"/>
  <c r="Y996" i="9"/>
  <c r="Z996" i="9"/>
  <c r="Q997" i="9"/>
  <c r="S856" i="9"/>
  <c r="AD1263" i="6"/>
  <c r="AC1263" i="6"/>
  <c r="S1264" i="6"/>
  <c r="AC188" i="6"/>
  <c r="AE188" i="6" s="1"/>
  <c r="S189" i="6"/>
  <c r="S857" i="6"/>
  <c r="AC856" i="6"/>
  <c r="AD856" i="6"/>
  <c r="T57" i="6"/>
  <c r="Y1936" i="6"/>
  <c r="Z1936" i="6"/>
  <c r="AA1936" i="6"/>
  <c r="W1936" i="6"/>
  <c r="V1937" i="6" s="1"/>
  <c r="AE56" i="6"/>
  <c r="S590" i="6"/>
  <c r="Q455" i="6"/>
  <c r="R455" i="6" s="1"/>
  <c r="AB455" i="6" s="1"/>
  <c r="Z1801" i="6"/>
  <c r="Y1395" i="6"/>
  <c r="W1395" i="6"/>
  <c r="V1396" i="6" s="1"/>
  <c r="Q1396" i="6"/>
  <c r="Z1395" i="6"/>
  <c r="AA1395" i="6"/>
  <c r="AA454" i="6"/>
  <c r="Y454" i="6"/>
  <c r="AA1801" i="6"/>
  <c r="S1937" i="6"/>
  <c r="Z454" i="6"/>
  <c r="Q1802" i="6"/>
  <c r="R1802" i="6" s="1"/>
  <c r="AB1802" i="6" s="1"/>
  <c r="AC589" i="6"/>
  <c r="AD589" i="6"/>
  <c r="Y1801" i="6"/>
  <c r="Y1132" i="6"/>
  <c r="Q1133" i="6"/>
  <c r="R1133" i="6" s="1"/>
  <c r="AB1133" i="6" s="1"/>
  <c r="Z1132" i="6"/>
  <c r="AA1132" i="6"/>
  <c r="W1132" i="6"/>
  <c r="V1133" i="6" s="1"/>
  <c r="T724" i="6"/>
  <c r="Y724" i="6" s="1"/>
  <c r="W1531" i="6"/>
  <c r="V1532" i="6" s="1"/>
  <c r="Q1532" i="6"/>
  <c r="AA1531" i="6"/>
  <c r="Y1531" i="6"/>
  <c r="Z1531" i="6"/>
  <c r="AE318" i="6"/>
  <c r="AE1667" i="6"/>
  <c r="T996" i="6"/>
  <c r="S1668" i="6"/>
  <c r="S319" i="6"/>
  <c r="S1266" i="3"/>
  <c r="AD1265" i="3"/>
  <c r="AC1265" i="3"/>
  <c r="AD1531" i="3"/>
  <c r="Q857" i="3"/>
  <c r="R857" i="3" s="1"/>
  <c r="AB857" i="3" s="1"/>
  <c r="Y856" i="3"/>
  <c r="AC1531" i="3"/>
  <c r="S1532" i="3"/>
  <c r="AA856" i="3"/>
  <c r="Z856" i="3"/>
  <c r="S1669" i="3"/>
  <c r="T1669" i="3" s="1"/>
  <c r="Q1670" i="3" s="1"/>
  <c r="AC1668" i="3"/>
  <c r="Z1395" i="3"/>
  <c r="AA1395" i="3"/>
  <c r="Y1395" i="3"/>
  <c r="AD996" i="3"/>
  <c r="W1395" i="3"/>
  <c r="V1396" i="3" s="1"/>
  <c r="S1396" i="3"/>
  <c r="AC996" i="3"/>
  <c r="AC454" i="3"/>
  <c r="AC321" i="3"/>
  <c r="AD454" i="3"/>
  <c r="S997" i="3"/>
  <c r="AD321" i="3"/>
  <c r="Q56" i="3"/>
  <c r="R56" i="3" s="1"/>
  <c r="AB56" i="3" s="1"/>
  <c r="Y55" i="3"/>
  <c r="S322" i="3"/>
  <c r="Z55" i="3"/>
  <c r="S590" i="3"/>
  <c r="AE589" i="3"/>
  <c r="AA55" i="3"/>
  <c r="AA1802" i="3"/>
  <c r="Q1803" i="3"/>
  <c r="R1803" i="3" s="1"/>
  <c r="AB1803" i="3" s="1"/>
  <c r="W1802" i="3"/>
  <c r="V1803" i="3" s="1"/>
  <c r="Y1802" i="3"/>
  <c r="Z1802" i="3"/>
  <c r="T1936" i="3"/>
  <c r="Y1936" i="3" s="1"/>
  <c r="AE1935" i="3"/>
  <c r="S455" i="3"/>
  <c r="T188" i="3"/>
  <c r="Z724" i="3"/>
  <c r="Q725" i="3"/>
  <c r="AA724" i="3"/>
  <c r="W724" i="3"/>
  <c r="V725" i="3" s="1"/>
  <c r="Y724" i="3"/>
  <c r="AA1131" i="3"/>
  <c r="W1131" i="3"/>
  <c r="V1132" i="3" s="1"/>
  <c r="Q1132" i="3"/>
  <c r="Y1131" i="3"/>
  <c r="Z1131" i="3"/>
  <c r="AA55" i="13"/>
  <c r="Q56" i="13"/>
  <c r="R56" i="13" s="1"/>
  <c r="AB56" i="13" s="1"/>
  <c r="AE454" i="13"/>
  <c r="Y55" i="13"/>
  <c r="Z55" i="13"/>
  <c r="T455" i="13"/>
  <c r="Y187" i="13"/>
  <c r="AD187" i="13" s="1"/>
  <c r="Q188" i="13"/>
  <c r="R188" i="13" s="1"/>
  <c r="AB188" i="13" s="1"/>
  <c r="W187" i="13"/>
  <c r="V188" i="13" s="1"/>
  <c r="AA187" i="13"/>
  <c r="S324" i="13"/>
  <c r="AE186" i="13"/>
  <c r="AE323" i="13" l="1"/>
  <c r="AE1267" i="11"/>
  <c r="Z1937" i="11"/>
  <c r="W1937" i="11"/>
  <c r="V1938" i="11" s="1"/>
  <c r="AA1937" i="11"/>
  <c r="Q1938" i="11"/>
  <c r="R1938" i="11" s="1"/>
  <c r="AB1938" i="11" s="1"/>
  <c r="Y1937" i="11"/>
  <c r="T1268" i="11"/>
  <c r="Y1268" i="11" s="1"/>
  <c r="AA320" i="11"/>
  <c r="Y320" i="11"/>
  <c r="Z320" i="11"/>
  <c r="Q321" i="11"/>
  <c r="R321" i="11" s="1"/>
  <c r="AB321" i="11" s="1"/>
  <c r="T188" i="11"/>
  <c r="AC1131" i="11"/>
  <c r="AD1131" i="11"/>
  <c r="S1803" i="11"/>
  <c r="T1530" i="11"/>
  <c r="AD1802" i="11"/>
  <c r="S1132" i="11"/>
  <c r="AC1802" i="11"/>
  <c r="AE996" i="11"/>
  <c r="T455" i="11"/>
  <c r="Z455" i="11" s="1"/>
  <c r="AD55" i="11"/>
  <c r="AC55" i="11"/>
  <c r="R56" i="11"/>
  <c r="AB56" i="11" s="1"/>
  <c r="S1669" i="11"/>
  <c r="AE454" i="11"/>
  <c r="AC1395" i="11"/>
  <c r="AD1395" i="11"/>
  <c r="S997" i="11"/>
  <c r="R1396" i="11"/>
  <c r="AB1396" i="11" s="1"/>
  <c r="AC857" i="11"/>
  <c r="AD857" i="11"/>
  <c r="R858" i="11"/>
  <c r="AB858" i="11" s="1"/>
  <c r="T725" i="11"/>
  <c r="Q726" i="11" s="1"/>
  <c r="R726" i="11" s="1"/>
  <c r="AB726" i="11" s="1"/>
  <c r="AE724" i="11"/>
  <c r="AE1668" i="11"/>
  <c r="S591" i="11"/>
  <c r="AE590" i="11"/>
  <c r="W1802" i="9"/>
  <c r="V1803" i="9" s="1"/>
  <c r="AE1801" i="9"/>
  <c r="Z1802" i="9"/>
  <c r="Y1802" i="9"/>
  <c r="Q1803" i="9"/>
  <c r="R1803" i="9" s="1"/>
  <c r="AB1803" i="9" s="1"/>
  <c r="S1399" i="9"/>
  <c r="W590" i="9"/>
  <c r="V591" i="9" s="1"/>
  <c r="AA590" i="9"/>
  <c r="Z590" i="9"/>
  <c r="Y590" i="9"/>
  <c r="Q591" i="9"/>
  <c r="AE1398" i="9"/>
  <c r="AC186" i="9"/>
  <c r="AD186" i="9"/>
  <c r="AE1934" i="9"/>
  <c r="R187" i="9"/>
  <c r="AB187" i="9" s="1"/>
  <c r="T724" i="9"/>
  <c r="W724" i="9" s="1"/>
  <c r="V725" i="9" s="1"/>
  <c r="T1935" i="9"/>
  <c r="T456" i="9"/>
  <c r="W456" i="9" s="1"/>
  <c r="V457" i="9" s="1"/>
  <c r="T1263" i="9"/>
  <c r="Q1264" i="9" s="1"/>
  <c r="Y1666" i="9"/>
  <c r="Q1667" i="9"/>
  <c r="R1667" i="9" s="1"/>
  <c r="Z1666" i="9"/>
  <c r="AA1666" i="9"/>
  <c r="Z58" i="9"/>
  <c r="AA58" i="9"/>
  <c r="Y58" i="9"/>
  <c r="W58" i="9"/>
  <c r="V59" i="9" s="1"/>
  <c r="T323" i="9"/>
  <c r="S1533" i="9"/>
  <c r="AE1532" i="9"/>
  <c r="AD1130" i="9"/>
  <c r="AC1130" i="9"/>
  <c r="R1131" i="9"/>
  <c r="S1131" i="9" s="1"/>
  <c r="R997" i="9"/>
  <c r="AB997" i="9" s="1"/>
  <c r="AC996" i="9"/>
  <c r="AD996" i="9"/>
  <c r="T856" i="9"/>
  <c r="R59" i="9"/>
  <c r="AB59" i="9" s="1"/>
  <c r="AE1263" i="6"/>
  <c r="T1264" i="6"/>
  <c r="W1264" i="6" s="1"/>
  <c r="V1265" i="6" s="1"/>
  <c r="T189" i="6"/>
  <c r="AA189" i="6" s="1"/>
  <c r="T857" i="6"/>
  <c r="W857" i="6" s="1"/>
  <c r="V858" i="6" s="1"/>
  <c r="AE856" i="6"/>
  <c r="Q58" i="6"/>
  <c r="R58" i="6" s="1"/>
  <c r="S58" i="6" s="1"/>
  <c r="Y57" i="6"/>
  <c r="T590" i="6"/>
  <c r="Y590" i="6" s="1"/>
  <c r="W57" i="6"/>
  <c r="V58" i="6" s="1"/>
  <c r="AA57" i="6"/>
  <c r="Z57" i="6"/>
  <c r="AD1936" i="6"/>
  <c r="AE589" i="6"/>
  <c r="AC1936" i="6"/>
  <c r="AC454" i="6"/>
  <c r="AD454" i="6"/>
  <c r="S1802" i="6"/>
  <c r="AC1801" i="6"/>
  <c r="T1937" i="6"/>
  <c r="AA1937" i="6" s="1"/>
  <c r="R1396" i="6"/>
  <c r="AB1396" i="6" s="1"/>
  <c r="AD1395" i="6"/>
  <c r="AC1395" i="6"/>
  <c r="S1133" i="6"/>
  <c r="AD1801" i="6"/>
  <c r="W724" i="6"/>
  <c r="V725" i="6" s="1"/>
  <c r="AC1132" i="6"/>
  <c r="AD1132" i="6"/>
  <c r="Q725" i="6"/>
  <c r="R725" i="6" s="1"/>
  <c r="AA724" i="6"/>
  <c r="Z724" i="6"/>
  <c r="AD724" i="6" s="1"/>
  <c r="R1532" i="6"/>
  <c r="AB1532" i="6" s="1"/>
  <c r="AC1531" i="6"/>
  <c r="AD1531" i="6"/>
  <c r="T1668" i="6"/>
  <c r="Q1669" i="6" s="1"/>
  <c r="S455" i="6"/>
  <c r="T319" i="6"/>
  <c r="W996" i="6"/>
  <c r="V997" i="6" s="1"/>
  <c r="Z996" i="6"/>
  <c r="Q997" i="6"/>
  <c r="Y996" i="6"/>
  <c r="AA996" i="6"/>
  <c r="T1266" i="3"/>
  <c r="Z1266" i="3" s="1"/>
  <c r="AE1265" i="3"/>
  <c r="AE1531" i="3"/>
  <c r="T1532" i="3"/>
  <c r="Z1532" i="3" s="1"/>
  <c r="S857" i="3"/>
  <c r="AD856" i="3"/>
  <c r="AC856" i="3"/>
  <c r="Z1669" i="3"/>
  <c r="Y1669" i="3"/>
  <c r="AA1669" i="3"/>
  <c r="AD1395" i="3"/>
  <c r="AE1668" i="3"/>
  <c r="W1669" i="3"/>
  <c r="V1670" i="3" s="1"/>
  <c r="AC1395" i="3"/>
  <c r="AE996" i="3"/>
  <c r="T1396" i="3"/>
  <c r="Y1396" i="3" s="1"/>
  <c r="AE321" i="3"/>
  <c r="AE454" i="3"/>
  <c r="T997" i="3"/>
  <c r="AA997" i="3" s="1"/>
  <c r="AD55" i="3"/>
  <c r="S56" i="3"/>
  <c r="AC55" i="3"/>
  <c r="T322" i="3"/>
  <c r="AA1936" i="3"/>
  <c r="T590" i="3"/>
  <c r="S1803" i="3"/>
  <c r="Z1936" i="3"/>
  <c r="W1936" i="3"/>
  <c r="V1937" i="3" s="1"/>
  <c r="AC1802" i="3"/>
  <c r="AD1802" i="3"/>
  <c r="Q1937" i="3"/>
  <c r="R1937" i="3" s="1"/>
  <c r="AB1937" i="3" s="1"/>
  <c r="T455" i="3"/>
  <c r="R1670" i="3"/>
  <c r="AB1670" i="3" s="1"/>
  <c r="AC1131" i="3"/>
  <c r="AD1131" i="3"/>
  <c r="Z188" i="3"/>
  <c r="Q189" i="3"/>
  <c r="AA188" i="3"/>
  <c r="Y188" i="3"/>
  <c r="W188" i="3"/>
  <c r="V189" i="3" s="1"/>
  <c r="R725" i="3"/>
  <c r="AB725" i="3" s="1"/>
  <c r="R1132" i="3"/>
  <c r="AB1132" i="3" s="1"/>
  <c r="AC724" i="3"/>
  <c r="AD724" i="3"/>
  <c r="AC55" i="13"/>
  <c r="S56" i="13"/>
  <c r="AD55" i="13"/>
  <c r="Y455" i="13"/>
  <c r="AA455" i="13"/>
  <c r="Z455" i="13"/>
  <c r="W455" i="13"/>
  <c r="V456" i="13" s="1"/>
  <c r="Q456" i="13"/>
  <c r="R456" i="13" s="1"/>
  <c r="AB456" i="13" s="1"/>
  <c r="AC187" i="13"/>
  <c r="T324" i="13"/>
  <c r="S188" i="13"/>
  <c r="AD1937" i="11" l="1"/>
  <c r="AC1937" i="11"/>
  <c r="S1938" i="11"/>
  <c r="Q1269" i="11"/>
  <c r="R1269" i="11" s="1"/>
  <c r="AB1269" i="11" s="1"/>
  <c r="W1268" i="11"/>
  <c r="V1269" i="11" s="1"/>
  <c r="AA1268" i="11"/>
  <c r="Z1268" i="11"/>
  <c r="AD1268" i="11" s="1"/>
  <c r="AC320" i="11"/>
  <c r="AE1131" i="11"/>
  <c r="AD320" i="11"/>
  <c r="S56" i="11"/>
  <c r="Y188" i="11"/>
  <c r="W188" i="11"/>
  <c r="V189" i="11" s="1"/>
  <c r="Z188" i="11"/>
  <c r="AA188" i="11"/>
  <c r="Q189" i="11"/>
  <c r="T1803" i="11"/>
  <c r="W1803" i="11" s="1"/>
  <c r="V1804" i="11" s="1"/>
  <c r="Q1531" i="11"/>
  <c r="Y1530" i="11"/>
  <c r="W1530" i="11"/>
  <c r="V1531" i="11" s="1"/>
  <c r="Z1530" i="11"/>
  <c r="AA1530" i="11"/>
  <c r="AE1802" i="11"/>
  <c r="T1132" i="11"/>
  <c r="Y455" i="11"/>
  <c r="AD455" i="11" s="1"/>
  <c r="AA455" i="11"/>
  <c r="W455" i="11"/>
  <c r="V456" i="11" s="1"/>
  <c r="S1396" i="11"/>
  <c r="Q456" i="11"/>
  <c r="R456" i="11" s="1"/>
  <c r="AB456" i="11" s="1"/>
  <c r="AE55" i="11"/>
  <c r="S321" i="11"/>
  <c r="T1669" i="11"/>
  <c r="S858" i="11"/>
  <c r="T997" i="11"/>
  <c r="Q998" i="11" s="1"/>
  <c r="AE1395" i="11"/>
  <c r="Y725" i="11"/>
  <c r="AE857" i="11"/>
  <c r="AA725" i="11"/>
  <c r="Z725" i="11"/>
  <c r="W725" i="11"/>
  <c r="V726" i="11" s="1"/>
  <c r="T591" i="11"/>
  <c r="Q592" i="11" s="1"/>
  <c r="S726" i="11"/>
  <c r="AC1802" i="9"/>
  <c r="AD1802" i="9"/>
  <c r="S1803" i="9"/>
  <c r="T1399" i="9"/>
  <c r="R591" i="9"/>
  <c r="AB591" i="9" s="1"/>
  <c r="AD590" i="9"/>
  <c r="AC590" i="9"/>
  <c r="AA724" i="9"/>
  <c r="Z724" i="9"/>
  <c r="Q725" i="9"/>
  <c r="R725" i="9" s="1"/>
  <c r="AB725" i="9" s="1"/>
  <c r="AE186" i="9"/>
  <c r="Y724" i="9"/>
  <c r="S187" i="9"/>
  <c r="Y1935" i="9"/>
  <c r="AA1935" i="9"/>
  <c r="Z1935" i="9"/>
  <c r="W1935" i="9"/>
  <c r="V1936" i="9" s="1"/>
  <c r="Q1936" i="9"/>
  <c r="R1936" i="9" s="1"/>
  <c r="AB1936" i="9" s="1"/>
  <c r="AA456" i="9"/>
  <c r="Q457" i="9"/>
  <c r="R457" i="9" s="1"/>
  <c r="AB457" i="9" s="1"/>
  <c r="Y456" i="9"/>
  <c r="Z456" i="9"/>
  <c r="AC1666" i="9"/>
  <c r="AD1666" i="9"/>
  <c r="W1263" i="9"/>
  <c r="V1264" i="9" s="1"/>
  <c r="Z1263" i="9"/>
  <c r="Y1263" i="9"/>
  <c r="AA1263" i="9"/>
  <c r="AD58" i="9"/>
  <c r="AB1667" i="9"/>
  <c r="S1667" i="9"/>
  <c r="R1264" i="9"/>
  <c r="AB1264" i="9" s="1"/>
  <c r="AC58" i="9"/>
  <c r="S997" i="9"/>
  <c r="W323" i="9"/>
  <c r="V324" i="9" s="1"/>
  <c r="Z323" i="9"/>
  <c r="Q324" i="9"/>
  <c r="AA323" i="9"/>
  <c r="Y323" i="9"/>
  <c r="S59" i="9"/>
  <c r="AE1130" i="9"/>
  <c r="AB1131" i="9"/>
  <c r="T1131" i="9"/>
  <c r="T1533" i="9"/>
  <c r="AE996" i="9"/>
  <c r="Z856" i="9"/>
  <c r="Y856" i="9"/>
  <c r="W856" i="9"/>
  <c r="V857" i="9" s="1"/>
  <c r="AA856" i="9"/>
  <c r="Q857" i="9"/>
  <c r="Z1264" i="6"/>
  <c r="Q1265" i="6"/>
  <c r="R1265" i="6" s="1"/>
  <c r="AB1265" i="6" s="1"/>
  <c r="Y1264" i="6"/>
  <c r="AA1264" i="6"/>
  <c r="Y189" i="6"/>
  <c r="Q858" i="6"/>
  <c r="R858" i="6" s="1"/>
  <c r="AB858" i="6" s="1"/>
  <c r="Z189" i="6"/>
  <c r="Q190" i="6"/>
  <c r="R190" i="6" s="1"/>
  <c r="AB190" i="6" s="1"/>
  <c r="W189" i="6"/>
  <c r="V190" i="6" s="1"/>
  <c r="AA857" i="6"/>
  <c r="Z857" i="6"/>
  <c r="Y857" i="6"/>
  <c r="AD57" i="6"/>
  <c r="AB58" i="6"/>
  <c r="T58" i="6"/>
  <c r="AA58" i="6" s="1"/>
  <c r="AA590" i="6"/>
  <c r="Z590" i="6"/>
  <c r="AD590" i="6" s="1"/>
  <c r="Q591" i="6"/>
  <c r="R591" i="6" s="1"/>
  <c r="S591" i="6" s="1"/>
  <c r="W590" i="6"/>
  <c r="V591" i="6" s="1"/>
  <c r="AC57" i="6"/>
  <c r="AE1936" i="6"/>
  <c r="Q1938" i="6"/>
  <c r="R1938" i="6" s="1"/>
  <c r="AB1938" i="6" s="1"/>
  <c r="W1937" i="6"/>
  <c r="V1938" i="6" s="1"/>
  <c r="Z1937" i="6"/>
  <c r="AE454" i="6"/>
  <c r="AE1801" i="6"/>
  <c r="Y1937" i="6"/>
  <c r="AE1395" i="6"/>
  <c r="S1396" i="6"/>
  <c r="T1802" i="6"/>
  <c r="Z1802" i="6" s="1"/>
  <c r="T1133" i="6"/>
  <c r="S725" i="6"/>
  <c r="AC724" i="6"/>
  <c r="AE1132" i="6"/>
  <c r="S1532" i="6"/>
  <c r="AA1668" i="6"/>
  <c r="AE1531" i="6"/>
  <c r="W1668" i="6"/>
  <c r="V1669" i="6" s="1"/>
  <c r="Y1668" i="6"/>
  <c r="AB725" i="6"/>
  <c r="Z1668" i="6"/>
  <c r="T455" i="6"/>
  <c r="R1669" i="6"/>
  <c r="AB1669" i="6" s="1"/>
  <c r="AC996" i="6"/>
  <c r="AD996" i="6"/>
  <c r="R997" i="6"/>
  <c r="AB997" i="6" s="1"/>
  <c r="Q320" i="6"/>
  <c r="W319" i="6"/>
  <c r="V320" i="6" s="1"/>
  <c r="Y319" i="6"/>
  <c r="Z319" i="6"/>
  <c r="AA319" i="6"/>
  <c r="AA1266" i="3"/>
  <c r="Y1266" i="3"/>
  <c r="AD1266" i="3" s="1"/>
  <c r="W1266" i="3"/>
  <c r="V1267" i="3" s="1"/>
  <c r="Q1267" i="3"/>
  <c r="W1532" i="3"/>
  <c r="V1533" i="3" s="1"/>
  <c r="T857" i="3"/>
  <c r="Q858" i="3" s="1"/>
  <c r="R858" i="3" s="1"/>
  <c r="AB858" i="3" s="1"/>
  <c r="AA1532" i="3"/>
  <c r="Y1532" i="3"/>
  <c r="AD1532" i="3" s="1"/>
  <c r="Q1533" i="3"/>
  <c r="R1533" i="3" s="1"/>
  <c r="S1533" i="3" s="1"/>
  <c r="AE856" i="3"/>
  <c r="AD1669" i="3"/>
  <c r="AC1669" i="3"/>
  <c r="AE1395" i="3"/>
  <c r="W1396" i="3"/>
  <c r="V1397" i="3" s="1"/>
  <c r="Z1396" i="3"/>
  <c r="AD1396" i="3" s="1"/>
  <c r="AA1396" i="3"/>
  <c r="Q1397" i="3"/>
  <c r="Z997" i="3"/>
  <c r="Y997" i="3"/>
  <c r="W997" i="3"/>
  <c r="V998" i="3" s="1"/>
  <c r="Q998" i="3"/>
  <c r="R998" i="3" s="1"/>
  <c r="S998" i="3" s="1"/>
  <c r="T56" i="3"/>
  <c r="Y56" i="3" s="1"/>
  <c r="T1803" i="3"/>
  <c r="AE55" i="3"/>
  <c r="Z322" i="3"/>
  <c r="AA322" i="3"/>
  <c r="Y322" i="3"/>
  <c r="W322" i="3"/>
  <c r="V323" i="3" s="1"/>
  <c r="AC1936" i="3"/>
  <c r="Q323" i="3"/>
  <c r="R323" i="3" s="1"/>
  <c r="AB323" i="3" s="1"/>
  <c r="AD1936" i="3"/>
  <c r="W590" i="3"/>
  <c r="V591" i="3" s="1"/>
  <c r="Q591" i="3"/>
  <c r="Z590" i="3"/>
  <c r="Y590" i="3"/>
  <c r="AA590" i="3"/>
  <c r="S725" i="3"/>
  <c r="AE1802" i="3"/>
  <c r="W455" i="3"/>
  <c r="V456" i="3" s="1"/>
  <c r="Z455" i="3"/>
  <c r="Q456" i="3"/>
  <c r="AA455" i="3"/>
  <c r="Y455" i="3"/>
  <c r="AC188" i="3"/>
  <c r="AD188" i="3"/>
  <c r="AE1131" i="3"/>
  <c r="AE724" i="3"/>
  <c r="S1132" i="3"/>
  <c r="S1937" i="3"/>
  <c r="S1670" i="3"/>
  <c r="R189" i="3"/>
  <c r="AB189" i="3" s="1"/>
  <c r="T56" i="13"/>
  <c r="Y56" i="13" s="1"/>
  <c r="AE55" i="13"/>
  <c r="AD455" i="13"/>
  <c r="AC455" i="13"/>
  <c r="S456" i="13"/>
  <c r="AE187" i="13"/>
  <c r="W324" i="13"/>
  <c r="V325" i="13" s="1"/>
  <c r="Y324" i="13"/>
  <c r="AA324" i="13"/>
  <c r="Q325" i="13"/>
  <c r="R325" i="13" s="1"/>
  <c r="AB325" i="13" s="1"/>
  <c r="Z324" i="13"/>
  <c r="T188" i="13"/>
  <c r="Z188" i="13" s="1"/>
  <c r="AE1937" i="11" l="1"/>
  <c r="T1938" i="11"/>
  <c r="Y1938" i="11" s="1"/>
  <c r="S1269" i="11"/>
  <c r="AC1268" i="11"/>
  <c r="AE320" i="11"/>
  <c r="AD188" i="11"/>
  <c r="T56" i="11"/>
  <c r="AA56" i="11" s="1"/>
  <c r="Y1803" i="11"/>
  <c r="AA1803" i="11"/>
  <c r="R189" i="11"/>
  <c r="Q1804" i="11"/>
  <c r="R1804" i="11" s="1"/>
  <c r="AB1804" i="11" s="1"/>
  <c r="Z1803" i="11"/>
  <c r="AC188" i="11"/>
  <c r="T1396" i="11"/>
  <c r="Q1397" i="11" s="1"/>
  <c r="R1397" i="11" s="1"/>
  <c r="AB1397" i="11" s="1"/>
  <c r="AC1530" i="11"/>
  <c r="AD1530" i="11"/>
  <c r="R1531" i="11"/>
  <c r="AA1132" i="11"/>
  <c r="Z1132" i="11"/>
  <c r="W1132" i="11"/>
  <c r="V1133" i="11" s="1"/>
  <c r="Q1133" i="11"/>
  <c r="Y1132" i="11"/>
  <c r="AC455" i="11"/>
  <c r="S456" i="11"/>
  <c r="T858" i="11"/>
  <c r="Q859" i="11" s="1"/>
  <c r="Y997" i="11"/>
  <c r="AA997" i="11"/>
  <c r="T321" i="11"/>
  <c r="Z997" i="11"/>
  <c r="Q1670" i="11"/>
  <c r="Z1669" i="11"/>
  <c r="Y1669" i="11"/>
  <c r="AA1669" i="11"/>
  <c r="W1669" i="11"/>
  <c r="V1670" i="11" s="1"/>
  <c r="W997" i="11"/>
  <c r="V998" i="11" s="1"/>
  <c r="Y591" i="11"/>
  <c r="R998" i="11"/>
  <c r="AB998" i="11" s="1"/>
  <c r="W591" i="11"/>
  <c r="V592" i="11" s="1"/>
  <c r="Z591" i="11"/>
  <c r="AA591" i="11"/>
  <c r="T726" i="11"/>
  <c r="AD725" i="11"/>
  <c r="AC725" i="11"/>
  <c r="R592" i="11"/>
  <c r="AB592" i="11" s="1"/>
  <c r="AE1802" i="9"/>
  <c r="T1803" i="9"/>
  <c r="W1803" i="9" s="1"/>
  <c r="V1804" i="9" s="1"/>
  <c r="Z1399" i="9"/>
  <c r="Q1400" i="9"/>
  <c r="AA1399" i="9"/>
  <c r="W1399" i="9"/>
  <c r="V1400" i="9" s="1"/>
  <c r="Y1399" i="9"/>
  <c r="S591" i="9"/>
  <c r="AE590" i="9"/>
  <c r="AC724" i="9"/>
  <c r="AD456" i="9"/>
  <c r="S725" i="9"/>
  <c r="T725" i="9" s="1"/>
  <c r="T187" i="9"/>
  <c r="AD724" i="9"/>
  <c r="AE1666" i="9"/>
  <c r="AD1935" i="9"/>
  <c r="AC1935" i="9"/>
  <c r="S1936" i="9"/>
  <c r="AC456" i="9"/>
  <c r="S457" i="9"/>
  <c r="T1667" i="9"/>
  <c r="W1667" i="9" s="1"/>
  <c r="V1668" i="9" s="1"/>
  <c r="AC1263" i="9"/>
  <c r="AD1263" i="9"/>
  <c r="S1264" i="9"/>
  <c r="AE58" i="9"/>
  <c r="T59" i="9"/>
  <c r="W59" i="9" s="1"/>
  <c r="V60" i="9" s="1"/>
  <c r="T997" i="9"/>
  <c r="Z997" i="9" s="1"/>
  <c r="AC323" i="9"/>
  <c r="AD323" i="9"/>
  <c r="R324" i="9"/>
  <c r="AB324" i="9" s="1"/>
  <c r="Z1533" i="9"/>
  <c r="Y1533" i="9"/>
  <c r="AA1533" i="9"/>
  <c r="Q1534" i="9"/>
  <c r="W1533" i="9"/>
  <c r="V1534" i="9" s="1"/>
  <c r="Z1131" i="9"/>
  <c r="W1131" i="9"/>
  <c r="V1132" i="9" s="1"/>
  <c r="Y1131" i="9"/>
  <c r="AA1131" i="9"/>
  <c r="Q1132" i="9"/>
  <c r="R1132" i="9" s="1"/>
  <c r="AB1132" i="9" s="1"/>
  <c r="AC856" i="9"/>
  <c r="AD856" i="9"/>
  <c r="R857" i="9"/>
  <c r="AB857" i="9" s="1"/>
  <c r="AD189" i="6"/>
  <c r="AD1264" i="6"/>
  <c r="S1265" i="6"/>
  <c r="AC1264" i="6"/>
  <c r="AC189" i="6"/>
  <c r="S858" i="6"/>
  <c r="S190" i="6"/>
  <c r="AD857" i="6"/>
  <c r="AC857" i="6"/>
  <c r="AE57" i="6"/>
  <c r="AC590" i="6"/>
  <c r="Q59" i="6"/>
  <c r="R59" i="6" s="1"/>
  <c r="S59" i="6" s="1"/>
  <c r="Y58" i="6"/>
  <c r="Z58" i="6"/>
  <c r="W58" i="6"/>
  <c r="V59" i="6" s="1"/>
  <c r="AD1937" i="6"/>
  <c r="AC1937" i="6"/>
  <c r="T1396" i="6"/>
  <c r="AA1396" i="6" s="1"/>
  <c r="Y1802" i="6"/>
  <c r="AD1802" i="6" s="1"/>
  <c r="AE724" i="6"/>
  <c r="W1802" i="6"/>
  <c r="V1803" i="6" s="1"/>
  <c r="Q1803" i="6"/>
  <c r="R1803" i="6" s="1"/>
  <c r="AB1803" i="6" s="1"/>
  <c r="AA1802" i="6"/>
  <c r="T725" i="6"/>
  <c r="W725" i="6" s="1"/>
  <c r="V726" i="6" s="1"/>
  <c r="Y1133" i="6"/>
  <c r="S1938" i="6"/>
  <c r="AA1133" i="6"/>
  <c r="Q1134" i="6"/>
  <c r="R1134" i="6" s="1"/>
  <c r="AB1134" i="6" s="1"/>
  <c r="W1133" i="6"/>
  <c r="V1134" i="6" s="1"/>
  <c r="Z1133" i="6"/>
  <c r="AB591" i="6"/>
  <c r="T591" i="6"/>
  <c r="T1532" i="6"/>
  <c r="Q1533" i="6" s="1"/>
  <c r="S1669" i="6"/>
  <c r="AC1668" i="6"/>
  <c r="AD1668" i="6"/>
  <c r="S997" i="6"/>
  <c r="AA455" i="6"/>
  <c r="W455" i="6"/>
  <c r="V456" i="6" s="1"/>
  <c r="Y455" i="6"/>
  <c r="Z455" i="6"/>
  <c r="Q456" i="6"/>
  <c r="R456" i="6" s="1"/>
  <c r="AB456" i="6" s="1"/>
  <c r="AE996" i="6"/>
  <c r="AC319" i="6"/>
  <c r="AD319" i="6"/>
  <c r="R320" i="6"/>
  <c r="AB320" i="6" s="1"/>
  <c r="AC1266" i="3"/>
  <c r="R1267" i="3"/>
  <c r="AB1267" i="3" s="1"/>
  <c r="AA857" i="3"/>
  <c r="W857" i="3"/>
  <c r="V858" i="3" s="1"/>
  <c r="Y857" i="3"/>
  <c r="Z857" i="3"/>
  <c r="AC1532" i="3"/>
  <c r="AE1532" i="3" s="1"/>
  <c r="AE1669" i="3"/>
  <c r="AB1533" i="3"/>
  <c r="T1533" i="3"/>
  <c r="AC1396" i="3"/>
  <c r="AC997" i="3"/>
  <c r="R1397" i="3"/>
  <c r="S1397" i="3" s="1"/>
  <c r="AD997" i="3"/>
  <c r="Z56" i="3"/>
  <c r="AD56" i="3" s="1"/>
  <c r="W56" i="3"/>
  <c r="V57" i="3" s="1"/>
  <c r="Q57" i="3"/>
  <c r="R57" i="3" s="1"/>
  <c r="AB57" i="3" s="1"/>
  <c r="AA56" i="3"/>
  <c r="Y1803" i="3"/>
  <c r="W1803" i="3"/>
  <c r="V1804" i="3" s="1"/>
  <c r="Q1804" i="3"/>
  <c r="R1804" i="3" s="1"/>
  <c r="AB1804" i="3" s="1"/>
  <c r="AA1803" i="3"/>
  <c r="Z1803" i="3"/>
  <c r="S858" i="3"/>
  <c r="AB998" i="3"/>
  <c r="T998" i="3"/>
  <c r="AD322" i="3"/>
  <c r="AE1936" i="3"/>
  <c r="AC322" i="3"/>
  <c r="T1132" i="3"/>
  <c r="AA1132" i="3" s="1"/>
  <c r="R591" i="3"/>
  <c r="AB591" i="3" s="1"/>
  <c r="T725" i="3"/>
  <c r="Y725" i="3" s="1"/>
  <c r="AC590" i="3"/>
  <c r="AD590" i="3"/>
  <c r="T1937" i="3"/>
  <c r="Y1937" i="3" s="1"/>
  <c r="S323" i="3"/>
  <c r="AC455" i="3"/>
  <c r="AD455" i="3"/>
  <c r="S189" i="3"/>
  <c r="R456" i="3"/>
  <c r="AB456" i="3" s="1"/>
  <c r="T1670" i="3"/>
  <c r="AE188" i="3"/>
  <c r="Z56" i="13"/>
  <c r="AD56" i="13" s="1"/>
  <c r="W56" i="13"/>
  <c r="V57" i="13" s="1"/>
  <c r="Q57" i="13"/>
  <c r="R57" i="13" s="1"/>
  <c r="S57" i="13" s="1"/>
  <c r="AA56" i="13"/>
  <c r="AE455" i="13"/>
  <c r="T456" i="13"/>
  <c r="AA188" i="13"/>
  <c r="AD324" i="13"/>
  <c r="Q189" i="13"/>
  <c r="R189" i="13" s="1"/>
  <c r="AB189" i="13" s="1"/>
  <c r="W188" i="13"/>
  <c r="V189" i="13" s="1"/>
  <c r="AC324" i="13"/>
  <c r="S325" i="13"/>
  <c r="Y188" i="13"/>
  <c r="Q1939" i="11" l="1"/>
  <c r="R1939" i="11" s="1"/>
  <c r="AB1939" i="11" s="1"/>
  <c r="W1938" i="11"/>
  <c r="V1939" i="11" s="1"/>
  <c r="AE1268" i="11"/>
  <c r="Z1938" i="11"/>
  <c r="AD1938" i="11" s="1"/>
  <c r="AA1938" i="11"/>
  <c r="T1269" i="11"/>
  <c r="Y1269" i="11" s="1"/>
  <c r="Y56" i="11"/>
  <c r="Z1396" i="11"/>
  <c r="W56" i="11"/>
  <c r="V57" i="11" s="1"/>
  <c r="Z56" i="11"/>
  <c r="Q57" i="11"/>
  <c r="R57" i="11" s="1"/>
  <c r="AB57" i="11" s="1"/>
  <c r="W1396" i="11"/>
  <c r="V1397" i="11" s="1"/>
  <c r="Y1396" i="11"/>
  <c r="AC1803" i="11"/>
  <c r="S1397" i="11"/>
  <c r="AE188" i="11"/>
  <c r="AD1803" i="11"/>
  <c r="AA1396" i="11"/>
  <c r="S189" i="11"/>
  <c r="AB189" i="11"/>
  <c r="AE455" i="11"/>
  <c r="S1531" i="11"/>
  <c r="AB1531" i="11"/>
  <c r="AE1530" i="11"/>
  <c r="AC1132" i="11"/>
  <c r="AD1132" i="11"/>
  <c r="R1133" i="11"/>
  <c r="AB1133" i="11" s="1"/>
  <c r="S592" i="11"/>
  <c r="T456" i="11"/>
  <c r="Y456" i="11" s="1"/>
  <c r="AA858" i="11"/>
  <c r="W858" i="11"/>
  <c r="V859" i="11" s="1"/>
  <c r="AC997" i="11"/>
  <c r="Q727" i="11"/>
  <c r="Z858" i="11"/>
  <c r="Y858" i="11"/>
  <c r="S998" i="11"/>
  <c r="Y726" i="11"/>
  <c r="W726" i="11"/>
  <c r="V727" i="11" s="1"/>
  <c r="AD997" i="11"/>
  <c r="AA726" i="11"/>
  <c r="AA321" i="11"/>
  <c r="Y321" i="11"/>
  <c r="Q322" i="11"/>
  <c r="Z321" i="11"/>
  <c r="W321" i="11"/>
  <c r="V322" i="11" s="1"/>
  <c r="AC1669" i="11"/>
  <c r="AD1669" i="11"/>
  <c r="R1670" i="11"/>
  <c r="AB1670" i="11" s="1"/>
  <c r="Z726" i="11"/>
  <c r="AC591" i="11"/>
  <c r="AD591" i="11"/>
  <c r="R859" i="11"/>
  <c r="AB859" i="11" s="1"/>
  <c r="AE725" i="11"/>
  <c r="S1804" i="11"/>
  <c r="Q1804" i="9"/>
  <c r="R1804" i="9" s="1"/>
  <c r="AB1804" i="9" s="1"/>
  <c r="AA1803" i="9"/>
  <c r="Z1803" i="9"/>
  <c r="Y1803" i="9"/>
  <c r="T591" i="9"/>
  <c r="Z591" i="9" s="1"/>
  <c r="R1400" i="9"/>
  <c r="AB1400" i="9" s="1"/>
  <c r="AC1399" i="9"/>
  <c r="AD1399" i="9"/>
  <c r="AE724" i="9"/>
  <c r="AE1935" i="9"/>
  <c r="AA1667" i="9"/>
  <c r="AE1263" i="9"/>
  <c r="AE456" i="9"/>
  <c r="Y187" i="9"/>
  <c r="Q188" i="9"/>
  <c r="W187" i="9"/>
  <c r="V188" i="9" s="1"/>
  <c r="AA187" i="9"/>
  <c r="Z187" i="9"/>
  <c r="T1936" i="9"/>
  <c r="AA1936" i="9" s="1"/>
  <c r="Q1668" i="9"/>
  <c r="R1668" i="9" s="1"/>
  <c r="AB1668" i="9" s="1"/>
  <c r="Y1667" i="9"/>
  <c r="Z1667" i="9"/>
  <c r="T457" i="9"/>
  <c r="Y457" i="9" s="1"/>
  <c r="T1264" i="9"/>
  <c r="Y1264" i="9" s="1"/>
  <c r="Z725" i="9"/>
  <c r="AA725" i="9"/>
  <c r="Q726" i="9"/>
  <c r="W725" i="9"/>
  <c r="V726" i="9" s="1"/>
  <c r="Y725" i="9"/>
  <c r="Y59" i="9"/>
  <c r="AA997" i="9"/>
  <c r="Z59" i="9"/>
  <c r="AA59" i="9"/>
  <c r="Q60" i="9"/>
  <c r="R60" i="9" s="1"/>
  <c r="AB60" i="9" s="1"/>
  <c r="Y997" i="9"/>
  <c r="S324" i="9"/>
  <c r="Q998" i="9"/>
  <c r="W997" i="9"/>
  <c r="V998" i="9" s="1"/>
  <c r="AE323" i="9"/>
  <c r="S857" i="9"/>
  <c r="R1534" i="9"/>
  <c r="AB1534" i="9" s="1"/>
  <c r="AC1533" i="9"/>
  <c r="AD1533" i="9"/>
  <c r="S1132" i="9"/>
  <c r="AE856" i="9"/>
  <c r="AC1131" i="9"/>
  <c r="AD1131" i="9"/>
  <c r="T1265" i="6"/>
  <c r="W1265" i="6" s="1"/>
  <c r="V1266" i="6" s="1"/>
  <c r="AE1264" i="6"/>
  <c r="T858" i="6"/>
  <c r="Z858" i="6" s="1"/>
  <c r="AE189" i="6"/>
  <c r="T190" i="6"/>
  <c r="AE857" i="6"/>
  <c r="AD58" i="6"/>
  <c r="AB59" i="6"/>
  <c r="AE590" i="6"/>
  <c r="T59" i="6"/>
  <c r="AA59" i="6" s="1"/>
  <c r="AC58" i="6"/>
  <c r="AE1937" i="6"/>
  <c r="AC1802" i="6"/>
  <c r="Y1396" i="6"/>
  <c r="S1134" i="6"/>
  <c r="Q1397" i="6"/>
  <c r="R1397" i="6" s="1"/>
  <c r="AB1397" i="6" s="1"/>
  <c r="W1396" i="6"/>
  <c r="V1397" i="6" s="1"/>
  <c r="AD1133" i="6"/>
  <c r="Z1396" i="6"/>
  <c r="Z725" i="6"/>
  <c r="Y725" i="6"/>
  <c r="AA725" i="6"/>
  <c r="AC1133" i="6"/>
  <c r="Q726" i="6"/>
  <c r="S1803" i="6"/>
  <c r="Z1532" i="6"/>
  <c r="Y1532" i="6"/>
  <c r="T1938" i="6"/>
  <c r="Y1938" i="6" s="1"/>
  <c r="W591" i="6"/>
  <c r="V592" i="6" s="1"/>
  <c r="AA591" i="6"/>
  <c r="Y591" i="6"/>
  <c r="Z591" i="6"/>
  <c r="Q592" i="6"/>
  <c r="W1532" i="6"/>
  <c r="V1533" i="6" s="1"/>
  <c r="AE1668" i="6"/>
  <c r="AA1532" i="6"/>
  <c r="T1669" i="6"/>
  <c r="S456" i="6"/>
  <c r="AC455" i="6"/>
  <c r="T997" i="6"/>
  <c r="Y997" i="6" s="1"/>
  <c r="R1533" i="6"/>
  <c r="AB1533" i="6" s="1"/>
  <c r="AD455" i="6"/>
  <c r="S320" i="6"/>
  <c r="AE319" i="6"/>
  <c r="AE1266" i="3"/>
  <c r="S1267" i="3"/>
  <c r="AC857" i="3"/>
  <c r="AD857" i="3"/>
  <c r="AA1533" i="3"/>
  <c r="Z1533" i="3"/>
  <c r="Q1534" i="3"/>
  <c r="W1533" i="3"/>
  <c r="V1534" i="3" s="1"/>
  <c r="Y1533" i="3"/>
  <c r="AE1396" i="3"/>
  <c r="AE997" i="3"/>
  <c r="AB1397" i="3"/>
  <c r="T1397" i="3"/>
  <c r="AC56" i="3"/>
  <c r="S1804" i="3"/>
  <c r="AC1803" i="3"/>
  <c r="AD1803" i="3"/>
  <c r="S57" i="3"/>
  <c r="AE322" i="3"/>
  <c r="T858" i="3"/>
  <c r="Z998" i="3"/>
  <c r="AA998" i="3"/>
  <c r="Y998" i="3"/>
  <c r="W998" i="3"/>
  <c r="V999" i="3" s="1"/>
  <c r="Q999" i="3"/>
  <c r="Z1132" i="3"/>
  <c r="W1132" i="3"/>
  <c r="V1133" i="3" s="1"/>
  <c r="Y1132" i="3"/>
  <c r="Q1133" i="3"/>
  <c r="R1133" i="3" s="1"/>
  <c r="AB1133" i="3" s="1"/>
  <c r="AA725" i="3"/>
  <c r="Q726" i="3"/>
  <c r="R726" i="3" s="1"/>
  <c r="AB726" i="3" s="1"/>
  <c r="S456" i="3"/>
  <c r="S591" i="3"/>
  <c r="Z725" i="3"/>
  <c r="W725" i="3"/>
  <c r="V726" i="3" s="1"/>
  <c r="AE590" i="3"/>
  <c r="T323" i="3"/>
  <c r="AA1937" i="3"/>
  <c r="Z1937" i="3"/>
  <c r="Q1938" i="3"/>
  <c r="R1938" i="3" s="1"/>
  <c r="AB1938" i="3" s="1"/>
  <c r="AE455" i="3"/>
  <c r="T189" i="3"/>
  <c r="Z189" i="3" s="1"/>
  <c r="W1937" i="3"/>
  <c r="V1938" i="3" s="1"/>
  <c r="W1670" i="3"/>
  <c r="V1671" i="3" s="1"/>
  <c r="Y1670" i="3"/>
  <c r="AA1670" i="3"/>
  <c r="Q1671" i="3"/>
  <c r="Z1670" i="3"/>
  <c r="AC56" i="13"/>
  <c r="W456" i="13"/>
  <c r="V457" i="13" s="1"/>
  <c r="AA456" i="13"/>
  <c r="Y456" i="13"/>
  <c r="Z456" i="13"/>
  <c r="Q457" i="13"/>
  <c r="R457" i="13" s="1"/>
  <c r="S457" i="13" s="1"/>
  <c r="AC188" i="13"/>
  <c r="AB57" i="13"/>
  <c r="T57" i="13"/>
  <c r="AE324" i="13"/>
  <c r="AD188" i="13"/>
  <c r="T325" i="13"/>
  <c r="S189" i="13"/>
  <c r="AE56" i="13" l="1"/>
  <c r="AC1938" i="11"/>
  <c r="AE1938" i="11" s="1"/>
  <c r="W1269" i="11"/>
  <c r="V1270" i="11" s="1"/>
  <c r="Z1269" i="11"/>
  <c r="AD1269" i="11" s="1"/>
  <c r="AA1269" i="11"/>
  <c r="Q1270" i="11"/>
  <c r="R1270" i="11" s="1"/>
  <c r="AB1270" i="11" s="1"/>
  <c r="AD56" i="11"/>
  <c r="AD1396" i="11"/>
  <c r="S57" i="11"/>
  <c r="AC56" i="11"/>
  <c r="AC1396" i="11"/>
  <c r="AE1803" i="11"/>
  <c r="T1397" i="11"/>
  <c r="S1133" i="11"/>
  <c r="T189" i="11"/>
  <c r="T1531" i="11"/>
  <c r="AD858" i="11"/>
  <c r="T592" i="11"/>
  <c r="AE1132" i="11"/>
  <c r="AD726" i="11"/>
  <c r="S1670" i="11"/>
  <c r="Q457" i="11"/>
  <c r="R457" i="11" s="1"/>
  <c r="AB457" i="11" s="1"/>
  <c r="W456" i="11"/>
  <c r="V457" i="11" s="1"/>
  <c r="AC858" i="11"/>
  <c r="AC726" i="11"/>
  <c r="AA456" i="11"/>
  <c r="AE997" i="11"/>
  <c r="Z456" i="11"/>
  <c r="AD456" i="11" s="1"/>
  <c r="AE591" i="11"/>
  <c r="R727" i="11"/>
  <c r="AB727" i="11" s="1"/>
  <c r="T1804" i="11"/>
  <c r="W1804" i="11" s="1"/>
  <c r="V1805" i="11" s="1"/>
  <c r="T998" i="11"/>
  <c r="AC321" i="11"/>
  <c r="AD321" i="11"/>
  <c r="R322" i="11"/>
  <c r="AB322" i="11" s="1"/>
  <c r="AE1669" i="11"/>
  <c r="S859" i="11"/>
  <c r="S1939" i="11"/>
  <c r="S1804" i="9"/>
  <c r="AD1803" i="9"/>
  <c r="AC1803" i="9"/>
  <c r="AA591" i="9"/>
  <c r="Y591" i="9"/>
  <c r="AD591" i="9" s="1"/>
  <c r="Q592" i="9"/>
  <c r="R592" i="9" s="1"/>
  <c r="AB592" i="9" s="1"/>
  <c r="W591" i="9"/>
  <c r="V592" i="9" s="1"/>
  <c r="S1400" i="9"/>
  <c r="AE1399" i="9"/>
  <c r="AD1667" i="9"/>
  <c r="Y1936" i="9"/>
  <c r="S1668" i="9"/>
  <c r="Z1936" i="9"/>
  <c r="Q1937" i="9"/>
  <c r="R1937" i="9" s="1"/>
  <c r="AB1937" i="9" s="1"/>
  <c r="W1936" i="9"/>
  <c r="V1937" i="9" s="1"/>
  <c r="AC1667" i="9"/>
  <c r="R188" i="9"/>
  <c r="AB188" i="9" s="1"/>
  <c r="AD187" i="9"/>
  <c r="AC187" i="9"/>
  <c r="W457" i="9"/>
  <c r="V458" i="9" s="1"/>
  <c r="Z457" i="9"/>
  <c r="AD457" i="9" s="1"/>
  <c r="Q458" i="9"/>
  <c r="R458" i="9" s="1"/>
  <c r="AB458" i="9" s="1"/>
  <c r="AA457" i="9"/>
  <c r="Z1264" i="9"/>
  <c r="AD1264" i="9" s="1"/>
  <c r="Q1265" i="9"/>
  <c r="R1265" i="9" s="1"/>
  <c r="AB1265" i="9" s="1"/>
  <c r="AC725" i="9"/>
  <c r="AD725" i="9"/>
  <c r="W1264" i="9"/>
  <c r="V1265" i="9" s="1"/>
  <c r="AA1264" i="9"/>
  <c r="R726" i="9"/>
  <c r="AB726" i="9" s="1"/>
  <c r="AC59" i="9"/>
  <c r="AD59" i="9"/>
  <c r="AC997" i="9"/>
  <c r="AD997" i="9"/>
  <c r="T324" i="9"/>
  <c r="Z324" i="9" s="1"/>
  <c r="R998" i="9"/>
  <c r="AB998" i="9" s="1"/>
  <c r="T857" i="9"/>
  <c r="S60" i="9"/>
  <c r="AE1533" i="9"/>
  <c r="AE1131" i="9"/>
  <c r="S1534" i="9"/>
  <c r="T1132" i="9"/>
  <c r="AA1132" i="9" s="1"/>
  <c r="Y1265" i="6"/>
  <c r="Q1266" i="6"/>
  <c r="R1266" i="6" s="1"/>
  <c r="AB1266" i="6" s="1"/>
  <c r="AA1265" i="6"/>
  <c r="W858" i="6"/>
  <c r="V859" i="6" s="1"/>
  <c r="Y858" i="6"/>
  <c r="AD858" i="6" s="1"/>
  <c r="Z1265" i="6"/>
  <c r="Q859" i="6"/>
  <c r="R859" i="6" s="1"/>
  <c r="AB859" i="6" s="1"/>
  <c r="AA858" i="6"/>
  <c r="Q191" i="6"/>
  <c r="R191" i="6" s="1"/>
  <c r="AB191" i="6" s="1"/>
  <c r="W190" i="6"/>
  <c r="V191" i="6" s="1"/>
  <c r="Y190" i="6"/>
  <c r="AA190" i="6"/>
  <c r="Z190" i="6"/>
  <c r="Z59" i="6"/>
  <c r="Y59" i="6"/>
  <c r="W59" i="6"/>
  <c r="V60" i="6" s="1"/>
  <c r="Q60" i="6"/>
  <c r="R60" i="6" s="1"/>
  <c r="AB60" i="6" s="1"/>
  <c r="AE58" i="6"/>
  <c r="T1134" i="6"/>
  <c r="Y1134" i="6" s="1"/>
  <c r="AD1396" i="6"/>
  <c r="W1669" i="6"/>
  <c r="V1670" i="6" s="1"/>
  <c r="AC1396" i="6"/>
  <c r="AE1802" i="6"/>
  <c r="AC725" i="6"/>
  <c r="AD725" i="6"/>
  <c r="AE1133" i="6"/>
  <c r="T1803" i="6"/>
  <c r="Z1803" i="6" s="1"/>
  <c r="Q1939" i="6"/>
  <c r="R1939" i="6" s="1"/>
  <c r="AB1939" i="6" s="1"/>
  <c r="AA1938" i="6"/>
  <c r="AC1532" i="6"/>
  <c r="R726" i="6"/>
  <c r="S1397" i="6"/>
  <c r="AD1532" i="6"/>
  <c r="W1938" i="6"/>
  <c r="V1939" i="6" s="1"/>
  <c r="Z1938" i="6"/>
  <c r="AD1938" i="6" s="1"/>
  <c r="Z1669" i="6"/>
  <c r="AA1669" i="6"/>
  <c r="R592" i="6"/>
  <c r="AB592" i="6" s="1"/>
  <c r="AC591" i="6"/>
  <c r="AD591" i="6"/>
  <c r="Q1670" i="6"/>
  <c r="R1670" i="6" s="1"/>
  <c r="AB1670" i="6" s="1"/>
  <c r="Y1669" i="6"/>
  <c r="W997" i="6"/>
  <c r="V998" i="6" s="1"/>
  <c r="T456" i="6"/>
  <c r="Y456" i="6" s="1"/>
  <c r="AE455" i="6"/>
  <c r="Q998" i="6"/>
  <c r="AA997" i="6"/>
  <c r="Z997" i="6"/>
  <c r="S1533" i="6"/>
  <c r="T320" i="6"/>
  <c r="T1267" i="3"/>
  <c r="AE857" i="3"/>
  <c r="AD1533" i="3"/>
  <c r="AC1533" i="3"/>
  <c r="R1534" i="3"/>
  <c r="AB1534" i="3" s="1"/>
  <c r="Y1397" i="3"/>
  <c r="Z1397" i="3"/>
  <c r="AA1397" i="3"/>
  <c r="W1397" i="3"/>
  <c r="V1398" i="3" s="1"/>
  <c r="Q1398" i="3"/>
  <c r="AE1803" i="3"/>
  <c r="AE56" i="3"/>
  <c r="T1804" i="3"/>
  <c r="W1804" i="3" s="1"/>
  <c r="V1805" i="3" s="1"/>
  <c r="T57" i="3"/>
  <c r="W57" i="3" s="1"/>
  <c r="V58" i="3" s="1"/>
  <c r="Z858" i="3"/>
  <c r="AA858" i="3"/>
  <c r="Q859" i="3"/>
  <c r="Y858" i="3"/>
  <c r="W858" i="3"/>
  <c r="V859" i="3" s="1"/>
  <c r="R999" i="3"/>
  <c r="AB999" i="3" s="1"/>
  <c r="AC1132" i="3"/>
  <c r="AD998" i="3"/>
  <c r="AC998" i="3"/>
  <c r="AD1132" i="3"/>
  <c r="AC725" i="3"/>
  <c r="AD725" i="3"/>
  <c r="T591" i="3"/>
  <c r="W591" i="3" s="1"/>
  <c r="V592" i="3" s="1"/>
  <c r="T456" i="3"/>
  <c r="S726" i="3"/>
  <c r="AC1937" i="3"/>
  <c r="AA189" i="3"/>
  <c r="W189" i="3"/>
  <c r="V190" i="3" s="1"/>
  <c r="S1938" i="3"/>
  <c r="Y189" i="3"/>
  <c r="AD189" i="3" s="1"/>
  <c r="AD1937" i="3"/>
  <c r="Y323" i="3"/>
  <c r="Z323" i="3"/>
  <c r="AA323" i="3"/>
  <c r="Q324" i="3"/>
  <c r="W323" i="3"/>
  <c r="V324" i="3" s="1"/>
  <c r="Q190" i="3"/>
  <c r="R190" i="3" s="1"/>
  <c r="AB190" i="3" s="1"/>
  <c r="AC1670" i="3"/>
  <c r="AD1670" i="3"/>
  <c r="S1133" i="3"/>
  <c r="R1671" i="3"/>
  <c r="AB1671" i="3" s="1"/>
  <c r="T457" i="13"/>
  <c r="AD456" i="13"/>
  <c r="AB457" i="13"/>
  <c r="AC456" i="13"/>
  <c r="AE188" i="13"/>
  <c r="Z57" i="13"/>
  <c r="AA57" i="13"/>
  <c r="W57" i="13"/>
  <c r="V58" i="13" s="1"/>
  <c r="Y57" i="13"/>
  <c r="Q58" i="13"/>
  <c r="AA325" i="13"/>
  <c r="Q326" i="13"/>
  <c r="R326" i="13" s="1"/>
  <c r="AB326" i="13" s="1"/>
  <c r="Y325" i="13"/>
  <c r="W325" i="13"/>
  <c r="V326" i="13" s="1"/>
  <c r="Z325" i="13"/>
  <c r="T189" i="13"/>
  <c r="W189" i="13" s="1"/>
  <c r="V190" i="13" s="1"/>
  <c r="AC1269" i="11" l="1"/>
  <c r="S1270" i="11"/>
  <c r="T57" i="11"/>
  <c r="AA57" i="11" s="1"/>
  <c r="AE56" i="11"/>
  <c r="AA1397" i="11"/>
  <c r="Y1397" i="11"/>
  <c r="AE1396" i="11"/>
  <c r="Q1398" i="11"/>
  <c r="R1398" i="11" s="1"/>
  <c r="AB1398" i="11" s="1"/>
  <c r="W1397" i="11"/>
  <c r="V1398" i="11" s="1"/>
  <c r="T1133" i="11"/>
  <c r="Z1397" i="11"/>
  <c r="Z189" i="11"/>
  <c r="W189" i="11"/>
  <c r="V190" i="11" s="1"/>
  <c r="Q190" i="11"/>
  <c r="Y189" i="11"/>
  <c r="AA189" i="11"/>
  <c r="W592" i="11"/>
  <c r="V593" i="11" s="1"/>
  <c r="AA592" i="11"/>
  <c r="Y592" i="11"/>
  <c r="Z592" i="11"/>
  <c r="Q1532" i="11"/>
  <c r="Y1531" i="11"/>
  <c r="AA1531" i="11"/>
  <c r="Z1531" i="11"/>
  <c r="W1531" i="11"/>
  <c r="V1532" i="11" s="1"/>
  <c r="Q593" i="11"/>
  <c r="R593" i="11" s="1"/>
  <c r="AB593" i="11" s="1"/>
  <c r="AE726" i="11"/>
  <c r="T1670" i="11"/>
  <c r="Y1670" i="11" s="1"/>
  <c r="AE858" i="11"/>
  <c r="AC456" i="11"/>
  <c r="AE456" i="11" s="1"/>
  <c r="Y1804" i="11"/>
  <c r="AA1804" i="11"/>
  <c r="T859" i="11"/>
  <c r="AA859" i="11" s="1"/>
  <c r="Q1805" i="11"/>
  <c r="R1805" i="11" s="1"/>
  <c r="AB1805" i="11" s="1"/>
  <c r="Z1804" i="11"/>
  <c r="Y998" i="11"/>
  <c r="Z998" i="11"/>
  <c r="Q999" i="11"/>
  <c r="R999" i="11" s="1"/>
  <c r="S999" i="11" s="1"/>
  <c r="AA998" i="11"/>
  <c r="W998" i="11"/>
  <c r="V999" i="11" s="1"/>
  <c r="S322" i="11"/>
  <c r="S727" i="11"/>
  <c r="AE321" i="11"/>
  <c r="S457" i="11"/>
  <c r="T1939" i="11"/>
  <c r="AE1803" i="9"/>
  <c r="T1804" i="9"/>
  <c r="Z1804" i="9" s="1"/>
  <c r="AC591" i="9"/>
  <c r="S592" i="9"/>
  <c r="T1400" i="9"/>
  <c r="W1400" i="9" s="1"/>
  <c r="V1401" i="9" s="1"/>
  <c r="AD1936" i="9"/>
  <c r="AE1667" i="9"/>
  <c r="AC457" i="9"/>
  <c r="AE457" i="9" s="1"/>
  <c r="AC1936" i="9"/>
  <c r="S1937" i="9"/>
  <c r="T1668" i="9"/>
  <c r="Q1669" i="9" s="1"/>
  <c r="R1669" i="9" s="1"/>
  <c r="AB1669" i="9" s="1"/>
  <c r="S188" i="9"/>
  <c r="AE187" i="9"/>
  <c r="S458" i="9"/>
  <c r="AC1264" i="9"/>
  <c r="S1265" i="9"/>
  <c r="AE725" i="9"/>
  <c r="S726" i="9"/>
  <c r="AE59" i="9"/>
  <c r="W324" i="9"/>
  <c r="V325" i="9" s="1"/>
  <c r="Q325" i="9"/>
  <c r="R325" i="9" s="1"/>
  <c r="AB325" i="9" s="1"/>
  <c r="Y324" i="9"/>
  <c r="AD324" i="9" s="1"/>
  <c r="AE997" i="9"/>
  <c r="AA324" i="9"/>
  <c r="S998" i="9"/>
  <c r="Q858" i="9"/>
  <c r="Z857" i="9"/>
  <c r="AA857" i="9"/>
  <c r="Y857" i="9"/>
  <c r="W857" i="9"/>
  <c r="V858" i="9" s="1"/>
  <c r="Q1133" i="9"/>
  <c r="R1133" i="9" s="1"/>
  <c r="AB1133" i="9" s="1"/>
  <c r="Z1132" i="9"/>
  <c r="T60" i="9"/>
  <c r="W60" i="9" s="1"/>
  <c r="V61" i="9" s="1"/>
  <c r="W1132" i="9"/>
  <c r="V1133" i="9" s="1"/>
  <c r="Y1132" i="9"/>
  <c r="T1534" i="9"/>
  <c r="S1266" i="6"/>
  <c r="AC1265" i="6"/>
  <c r="AC858" i="6"/>
  <c r="AE858" i="6" s="1"/>
  <c r="AD1265" i="6"/>
  <c r="S191" i="6"/>
  <c r="AD190" i="6"/>
  <c r="AC190" i="6"/>
  <c r="AD59" i="6"/>
  <c r="S60" i="6"/>
  <c r="AC59" i="6"/>
  <c r="Z1134" i="6"/>
  <c r="AD1134" i="6" s="1"/>
  <c r="Q1135" i="6"/>
  <c r="R1135" i="6" s="1"/>
  <c r="AB1135" i="6" s="1"/>
  <c r="W1134" i="6"/>
  <c r="V1135" i="6" s="1"/>
  <c r="AA1134" i="6"/>
  <c r="AE1396" i="6"/>
  <c r="AD1669" i="6"/>
  <c r="AE725" i="6"/>
  <c r="AE1532" i="6"/>
  <c r="S1670" i="6"/>
  <c r="S859" i="6"/>
  <c r="Q1804" i="6"/>
  <c r="R1804" i="6" s="1"/>
  <c r="AB1804" i="6" s="1"/>
  <c r="W1803" i="6"/>
  <c r="V1804" i="6" s="1"/>
  <c r="AC997" i="6"/>
  <c r="AA1803" i="6"/>
  <c r="Y1803" i="6"/>
  <c r="AD1803" i="6" s="1"/>
  <c r="T1397" i="6"/>
  <c r="AA1397" i="6" s="1"/>
  <c r="S1939" i="6"/>
  <c r="AB726" i="6"/>
  <c r="S726" i="6"/>
  <c r="AC1938" i="6"/>
  <c r="AC1669" i="6"/>
  <c r="AE591" i="6"/>
  <c r="S592" i="6"/>
  <c r="AD997" i="6"/>
  <c r="W456" i="6"/>
  <c r="V457" i="6" s="1"/>
  <c r="AA456" i="6"/>
  <c r="Q457" i="6"/>
  <c r="R457" i="6" s="1"/>
  <c r="AB457" i="6" s="1"/>
  <c r="Z456" i="6"/>
  <c r="AD456" i="6" s="1"/>
  <c r="R998" i="6"/>
  <c r="AB998" i="6" s="1"/>
  <c r="T1533" i="6"/>
  <c r="Z320" i="6"/>
  <c r="Q321" i="6"/>
  <c r="AA320" i="6"/>
  <c r="W320" i="6"/>
  <c r="V321" i="6" s="1"/>
  <c r="Y320" i="6"/>
  <c r="AA1267" i="3"/>
  <c r="Q1268" i="3"/>
  <c r="Z1267" i="3"/>
  <c r="W1267" i="3"/>
  <c r="V1268" i="3" s="1"/>
  <c r="Y1267" i="3"/>
  <c r="S1534" i="3"/>
  <c r="AE1533" i="3"/>
  <c r="R1398" i="3"/>
  <c r="S1398" i="3" s="1"/>
  <c r="AD1397" i="3"/>
  <c r="AC1397" i="3"/>
  <c r="Q1805" i="3"/>
  <c r="R1805" i="3" s="1"/>
  <c r="AB1805" i="3" s="1"/>
  <c r="AA1804" i="3"/>
  <c r="Z1804" i="3"/>
  <c r="Y1804" i="3"/>
  <c r="AE998" i="3"/>
  <c r="Z57" i="3"/>
  <c r="Y57" i="3"/>
  <c r="AA57" i="3"/>
  <c r="Q58" i="3"/>
  <c r="R58" i="3" s="1"/>
  <c r="AB58" i="3" s="1"/>
  <c r="S999" i="3"/>
  <c r="AE725" i="3"/>
  <c r="AE1132" i="3"/>
  <c r="AC858" i="3"/>
  <c r="AD858" i="3"/>
  <c r="R859" i="3"/>
  <c r="AB859" i="3" s="1"/>
  <c r="Y591" i="3"/>
  <c r="AA591" i="3"/>
  <c r="Z591" i="3"/>
  <c r="Y456" i="3"/>
  <c r="AA456" i="3"/>
  <c r="W456" i="3"/>
  <c r="V457" i="3" s="1"/>
  <c r="Z456" i="3"/>
  <c r="Q457" i="3"/>
  <c r="R457" i="3" s="1"/>
  <c r="AB457" i="3" s="1"/>
  <c r="Q592" i="3"/>
  <c r="R592" i="3" s="1"/>
  <c r="AB592" i="3" s="1"/>
  <c r="AE1937" i="3"/>
  <c r="T726" i="3"/>
  <c r="Z726" i="3" s="1"/>
  <c r="T1938" i="3"/>
  <c r="T1133" i="3"/>
  <c r="Y1133" i="3" s="1"/>
  <c r="R324" i="3"/>
  <c r="AB324" i="3" s="1"/>
  <c r="AC189" i="3"/>
  <c r="AC323" i="3"/>
  <c r="AD323" i="3"/>
  <c r="S190" i="3"/>
  <c r="AE1670" i="3"/>
  <c r="S1671" i="3"/>
  <c r="Y457" i="13"/>
  <c r="AE456" i="13"/>
  <c r="Z457" i="13"/>
  <c r="AA457" i="13"/>
  <c r="Q458" i="13"/>
  <c r="R458" i="13" s="1"/>
  <c r="S458" i="13" s="1"/>
  <c r="W457" i="13"/>
  <c r="V458" i="13" s="1"/>
  <c r="AD57" i="13"/>
  <c r="R58" i="13"/>
  <c r="AB58" i="13" s="1"/>
  <c r="AC57" i="13"/>
  <c r="AD325" i="13"/>
  <c r="S326" i="13"/>
  <c r="AA189" i="13"/>
  <c r="AC325" i="13"/>
  <c r="Y189" i="13"/>
  <c r="Z189" i="13"/>
  <c r="Q190" i="13"/>
  <c r="R190" i="13" s="1"/>
  <c r="AB190" i="13" s="1"/>
  <c r="AD457" i="13" l="1"/>
  <c r="AE1269" i="11"/>
  <c r="T1270" i="11"/>
  <c r="Q58" i="11"/>
  <c r="R58" i="11" s="1"/>
  <c r="AB58" i="11" s="1"/>
  <c r="Z57" i="11"/>
  <c r="W57" i="11"/>
  <c r="V58" i="11" s="1"/>
  <c r="Y57" i="11"/>
  <c r="AC1397" i="11"/>
  <c r="Y1133" i="11"/>
  <c r="Z1133" i="11"/>
  <c r="Q1134" i="11"/>
  <c r="R1134" i="11" s="1"/>
  <c r="AB1134" i="11" s="1"/>
  <c r="S1398" i="11"/>
  <c r="AD1397" i="11"/>
  <c r="AA1133" i="11"/>
  <c r="W1133" i="11"/>
  <c r="V1134" i="11" s="1"/>
  <c r="AD592" i="11"/>
  <c r="AC189" i="11"/>
  <c r="AD189" i="11"/>
  <c r="R190" i="11"/>
  <c r="AB190" i="11" s="1"/>
  <c r="AC592" i="11"/>
  <c r="AA1670" i="11"/>
  <c r="AC1531" i="11"/>
  <c r="AD1531" i="11"/>
  <c r="R1532" i="11"/>
  <c r="AB1532" i="11" s="1"/>
  <c r="Z1670" i="11"/>
  <c r="AD1670" i="11" s="1"/>
  <c r="W1670" i="11"/>
  <c r="V1671" i="11" s="1"/>
  <c r="Q1671" i="11"/>
  <c r="R1671" i="11" s="1"/>
  <c r="S1671" i="11" s="1"/>
  <c r="Z859" i="11"/>
  <c r="Q860" i="11"/>
  <c r="R860" i="11" s="1"/>
  <c r="AB860" i="11" s="1"/>
  <c r="T999" i="11"/>
  <c r="Y999" i="11" s="1"/>
  <c r="AC1804" i="11"/>
  <c r="Y859" i="11"/>
  <c r="AD1804" i="11"/>
  <c r="W859" i="11"/>
  <c r="V860" i="11" s="1"/>
  <c r="T322" i="11"/>
  <c r="T727" i="11"/>
  <c r="AB999" i="11"/>
  <c r="AD998" i="11"/>
  <c r="AC998" i="11"/>
  <c r="S593" i="11"/>
  <c r="T457" i="11"/>
  <c r="Q1940" i="11"/>
  <c r="AA1939" i="11"/>
  <c r="Y1939" i="11"/>
  <c r="Z1939" i="11"/>
  <c r="W1939" i="11"/>
  <c r="V1940" i="11" s="1"/>
  <c r="S1805" i="11"/>
  <c r="AA1804" i="9"/>
  <c r="W1804" i="9"/>
  <c r="V1805" i="9" s="1"/>
  <c r="Y1804" i="9"/>
  <c r="AD1804" i="9" s="1"/>
  <c r="Q1805" i="9"/>
  <c r="R1805" i="9" s="1"/>
  <c r="AB1805" i="9" s="1"/>
  <c r="T592" i="9"/>
  <c r="Z592" i="9" s="1"/>
  <c r="AE591" i="9"/>
  <c r="AA1400" i="9"/>
  <c r="Z1400" i="9"/>
  <c r="Y1400" i="9"/>
  <c r="Q1401" i="9"/>
  <c r="R1401" i="9" s="1"/>
  <c r="AB1401" i="9" s="1"/>
  <c r="AE1936" i="9"/>
  <c r="AA1668" i="9"/>
  <c r="T1937" i="9"/>
  <c r="Y1937" i="9" s="1"/>
  <c r="Y1668" i="9"/>
  <c r="W1668" i="9"/>
  <c r="V1669" i="9" s="1"/>
  <c r="S1669" i="9"/>
  <c r="Z1668" i="9"/>
  <c r="T188" i="9"/>
  <c r="AE1264" i="9"/>
  <c r="T458" i="9"/>
  <c r="Z458" i="9" s="1"/>
  <c r="T1265" i="9"/>
  <c r="T726" i="9"/>
  <c r="S325" i="9"/>
  <c r="AC324" i="9"/>
  <c r="AD857" i="9"/>
  <c r="T998" i="9"/>
  <c r="Y998" i="9" s="1"/>
  <c r="AC857" i="9"/>
  <c r="R858" i="9"/>
  <c r="AC1132" i="9"/>
  <c r="AA60" i="9"/>
  <c r="Q61" i="9"/>
  <c r="R61" i="9" s="1"/>
  <c r="AB61" i="9" s="1"/>
  <c r="Z60" i="9"/>
  <c r="AD1132" i="9"/>
  <c r="Y60" i="9"/>
  <c r="AA1534" i="9"/>
  <c r="Z1534" i="9"/>
  <c r="W1534" i="9"/>
  <c r="V1535" i="9" s="1"/>
  <c r="Q1535" i="9"/>
  <c r="Y1534" i="9"/>
  <c r="S1133" i="9"/>
  <c r="AE1265" i="6"/>
  <c r="T1266" i="6"/>
  <c r="AA1266" i="6" s="1"/>
  <c r="T191" i="6"/>
  <c r="AA191" i="6" s="1"/>
  <c r="AE190" i="6"/>
  <c r="AE59" i="6"/>
  <c r="T60" i="6"/>
  <c r="W60" i="6" s="1"/>
  <c r="V61" i="6" s="1"/>
  <c r="AE1669" i="6"/>
  <c r="AC1134" i="6"/>
  <c r="S1135" i="6"/>
  <c r="W1397" i="6"/>
  <c r="V1398" i="6" s="1"/>
  <c r="T1670" i="6"/>
  <c r="Y1397" i="6"/>
  <c r="Q1398" i="6"/>
  <c r="R1398" i="6" s="1"/>
  <c r="S1398" i="6" s="1"/>
  <c r="Z1397" i="6"/>
  <c r="S1804" i="6"/>
  <c r="AC1803" i="6"/>
  <c r="AE1938" i="6"/>
  <c r="T859" i="6"/>
  <c r="T1939" i="6"/>
  <c r="T726" i="6"/>
  <c r="S998" i="6"/>
  <c r="T592" i="6"/>
  <c r="AE997" i="6"/>
  <c r="AC456" i="6"/>
  <c r="AA1533" i="6"/>
  <c r="Y1533" i="6"/>
  <c r="W1533" i="6"/>
  <c r="V1534" i="6" s="1"/>
  <c r="Q1534" i="6"/>
  <c r="Z1533" i="6"/>
  <c r="S457" i="6"/>
  <c r="R321" i="6"/>
  <c r="AB321" i="6" s="1"/>
  <c r="AC320" i="6"/>
  <c r="AD320" i="6"/>
  <c r="R1268" i="3"/>
  <c r="AB1268" i="3" s="1"/>
  <c r="AD1267" i="3"/>
  <c r="AC1267" i="3"/>
  <c r="T1534" i="3"/>
  <c r="AA1534" i="3" s="1"/>
  <c r="T999" i="3"/>
  <c r="Q1000" i="3" s="1"/>
  <c r="R1000" i="3" s="1"/>
  <c r="AB1000" i="3" s="1"/>
  <c r="AD1804" i="3"/>
  <c r="AE1397" i="3"/>
  <c r="AB1398" i="3"/>
  <c r="T1398" i="3"/>
  <c r="AD57" i="3"/>
  <c r="S1805" i="3"/>
  <c r="AC1804" i="3"/>
  <c r="AC57" i="3"/>
  <c r="AD456" i="3"/>
  <c r="AD591" i="3"/>
  <c r="S859" i="3"/>
  <c r="AE858" i="3"/>
  <c r="AC591" i="3"/>
  <c r="S592" i="3"/>
  <c r="AC456" i="3"/>
  <c r="W726" i="3"/>
  <c r="V727" i="3" s="1"/>
  <c r="AA726" i="3"/>
  <c r="Z1133" i="3"/>
  <c r="Y726" i="3"/>
  <c r="AD726" i="3" s="1"/>
  <c r="Q1134" i="3"/>
  <c r="R1134" i="3" s="1"/>
  <c r="AB1134" i="3" s="1"/>
  <c r="AA1133" i="3"/>
  <c r="S457" i="3"/>
  <c r="Q727" i="3"/>
  <c r="S58" i="3"/>
  <c r="AE189" i="3"/>
  <c r="Y1938" i="3"/>
  <c r="AA1938" i="3"/>
  <c r="Z1938" i="3"/>
  <c r="W1938" i="3"/>
  <c r="V1939" i="3" s="1"/>
  <c r="Q1939" i="3"/>
  <c r="R1939" i="3" s="1"/>
  <c r="AB1939" i="3" s="1"/>
  <c r="W1133" i="3"/>
  <c r="V1134" i="3" s="1"/>
  <c r="AE323" i="3"/>
  <c r="S324" i="3"/>
  <c r="T190" i="3"/>
  <c r="T1671" i="3"/>
  <c r="AC457" i="13"/>
  <c r="S58" i="13"/>
  <c r="AE57" i="13"/>
  <c r="T326" i="13"/>
  <c r="W326" i="13" s="1"/>
  <c r="V327" i="13" s="1"/>
  <c r="AE325" i="13"/>
  <c r="AC189" i="13"/>
  <c r="AD189" i="13"/>
  <c r="S190" i="13"/>
  <c r="AB458" i="13"/>
  <c r="T458" i="13"/>
  <c r="AE457" i="13" l="1"/>
  <c r="Q1271" i="11"/>
  <c r="R1271" i="11" s="1"/>
  <c r="AB1271" i="11" s="1"/>
  <c r="AA1270" i="11"/>
  <c r="Z1270" i="11"/>
  <c r="Y1270" i="11"/>
  <c r="W1270" i="11"/>
  <c r="V1271" i="11" s="1"/>
  <c r="S58" i="11"/>
  <c r="AD57" i="11"/>
  <c r="AC57" i="11"/>
  <c r="AC1133" i="11"/>
  <c r="AE1397" i="11"/>
  <c r="AD1133" i="11"/>
  <c r="T1398" i="11"/>
  <c r="W1398" i="11" s="1"/>
  <c r="V1399" i="11" s="1"/>
  <c r="S1134" i="11"/>
  <c r="AE592" i="11"/>
  <c r="AC1670" i="11"/>
  <c r="S190" i="11"/>
  <c r="AE189" i="11"/>
  <c r="AE1531" i="11"/>
  <c r="S1532" i="11"/>
  <c r="AE1804" i="11"/>
  <c r="AA999" i="11"/>
  <c r="Z999" i="11"/>
  <c r="AD999" i="11" s="1"/>
  <c r="W999" i="11"/>
  <c r="V1000" i="11" s="1"/>
  <c r="AC859" i="11"/>
  <c r="AD859" i="11"/>
  <c r="Q1000" i="11"/>
  <c r="R1000" i="11" s="1"/>
  <c r="AB1000" i="11" s="1"/>
  <c r="Q323" i="11"/>
  <c r="AA322" i="11"/>
  <c r="Y322" i="11"/>
  <c r="W322" i="11"/>
  <c r="V323" i="11" s="1"/>
  <c r="Z322" i="11"/>
  <c r="S860" i="11"/>
  <c r="AE998" i="11"/>
  <c r="Q728" i="11"/>
  <c r="R728" i="11" s="1"/>
  <c r="AB728" i="11" s="1"/>
  <c r="Y727" i="11"/>
  <c r="Z727" i="11"/>
  <c r="AA727" i="11"/>
  <c r="W727" i="11"/>
  <c r="V728" i="11" s="1"/>
  <c r="T593" i="11"/>
  <c r="Y593" i="11" s="1"/>
  <c r="AB1671" i="11"/>
  <c r="T1671" i="11"/>
  <c r="T1805" i="11"/>
  <c r="AC1939" i="11"/>
  <c r="AD1939" i="11"/>
  <c r="W457" i="11"/>
  <c r="V458" i="11" s="1"/>
  <c r="Q458" i="11"/>
  <c r="AA457" i="11"/>
  <c r="Z457" i="11"/>
  <c r="Y457" i="11"/>
  <c r="R1940" i="11"/>
  <c r="AB1940" i="11" s="1"/>
  <c r="S1805" i="9"/>
  <c r="T1805" i="9" s="1"/>
  <c r="AC1804" i="9"/>
  <c r="AA592" i="9"/>
  <c r="W592" i="9"/>
  <c r="V593" i="9" s="1"/>
  <c r="Y592" i="9"/>
  <c r="AD592" i="9" s="1"/>
  <c r="Q593" i="9"/>
  <c r="AD1400" i="9"/>
  <c r="AC1400" i="9"/>
  <c r="Y458" i="9"/>
  <c r="AD458" i="9" s="1"/>
  <c r="S1401" i="9"/>
  <c r="Z1937" i="9"/>
  <c r="AD1937" i="9" s="1"/>
  <c r="Q1938" i="9"/>
  <c r="R1938" i="9" s="1"/>
  <c r="AB1938" i="9" s="1"/>
  <c r="AD1668" i="9"/>
  <c r="W1937" i="9"/>
  <c r="V1938" i="9" s="1"/>
  <c r="AA1937" i="9"/>
  <c r="T1669" i="9"/>
  <c r="W1669" i="9" s="1"/>
  <c r="V1670" i="9" s="1"/>
  <c r="AC1668" i="9"/>
  <c r="AA1265" i="9"/>
  <c r="W1265" i="9"/>
  <c r="V1266" i="9" s="1"/>
  <c r="Z1265" i="9"/>
  <c r="Q1266" i="9"/>
  <c r="R1266" i="9" s="1"/>
  <c r="AB1266" i="9" s="1"/>
  <c r="W458" i="9"/>
  <c r="V459" i="9" s="1"/>
  <c r="Q459" i="9"/>
  <c r="R459" i="9" s="1"/>
  <c r="AB459" i="9" s="1"/>
  <c r="W188" i="9"/>
  <c r="V189" i="9" s="1"/>
  <c r="Z188" i="9"/>
  <c r="Y188" i="9"/>
  <c r="Q189" i="9"/>
  <c r="AA188" i="9"/>
  <c r="AA458" i="9"/>
  <c r="Y1265" i="9"/>
  <c r="AE857" i="9"/>
  <c r="AE324" i="9"/>
  <c r="Y726" i="9"/>
  <c r="Q727" i="9"/>
  <c r="Z726" i="9"/>
  <c r="W726" i="9"/>
  <c r="V727" i="9" s="1"/>
  <c r="AA726" i="9"/>
  <c r="T325" i="9"/>
  <c r="Y325" i="9" s="1"/>
  <c r="W998" i="9"/>
  <c r="V999" i="9" s="1"/>
  <c r="AD60" i="9"/>
  <c r="Z998" i="9"/>
  <c r="AD998" i="9" s="1"/>
  <c r="AA998" i="9"/>
  <c r="AE1132" i="9"/>
  <c r="Q999" i="9"/>
  <c r="R999" i="9" s="1"/>
  <c r="S999" i="9" s="1"/>
  <c r="AB858" i="9"/>
  <c r="S858" i="9"/>
  <c r="AC60" i="9"/>
  <c r="T1133" i="9"/>
  <c r="Q1134" i="9" s="1"/>
  <c r="S61" i="9"/>
  <c r="AC1534" i="9"/>
  <c r="AD1534" i="9"/>
  <c r="R1535" i="9"/>
  <c r="AB1535" i="9" s="1"/>
  <c r="Y1266" i="6"/>
  <c r="Q1267" i="6"/>
  <c r="R1267" i="6" s="1"/>
  <c r="AB1267" i="6" s="1"/>
  <c r="W1266" i="6"/>
  <c r="V1267" i="6" s="1"/>
  <c r="Z1266" i="6"/>
  <c r="W191" i="6"/>
  <c r="V192" i="6" s="1"/>
  <c r="Y191" i="6"/>
  <c r="Z191" i="6"/>
  <c r="Q192" i="6"/>
  <c r="R192" i="6" s="1"/>
  <c r="AB192" i="6" s="1"/>
  <c r="Y60" i="6"/>
  <c r="AA60" i="6"/>
  <c r="Z60" i="6"/>
  <c r="Q61" i="6"/>
  <c r="R61" i="6" s="1"/>
  <c r="AB61" i="6" s="1"/>
  <c r="T1135" i="6"/>
  <c r="Z1135" i="6" s="1"/>
  <c r="AE1134" i="6"/>
  <c r="AE1803" i="6"/>
  <c r="AD1397" i="6"/>
  <c r="W1670" i="6"/>
  <c r="V1671" i="6" s="1"/>
  <c r="AA1670" i="6"/>
  <c r="Y1670" i="6"/>
  <c r="Q1671" i="6"/>
  <c r="R1671" i="6" s="1"/>
  <c r="AB1671" i="6" s="1"/>
  <c r="Z1670" i="6"/>
  <c r="AC1397" i="6"/>
  <c r="T1804" i="6"/>
  <c r="Y1804" i="6" s="1"/>
  <c r="AE456" i="6"/>
  <c r="Q860" i="6"/>
  <c r="W859" i="6"/>
  <c r="V860" i="6" s="1"/>
  <c r="Z859" i="6"/>
  <c r="Y859" i="6"/>
  <c r="AA859" i="6"/>
  <c r="T998" i="6"/>
  <c r="Y998" i="6" s="1"/>
  <c r="Y1939" i="6"/>
  <c r="AA1939" i="6"/>
  <c r="Q1940" i="6"/>
  <c r="Z1939" i="6"/>
  <c r="W1939" i="6"/>
  <c r="V1940" i="6" s="1"/>
  <c r="AA726" i="6"/>
  <c r="W726" i="6"/>
  <c r="V727" i="6" s="1"/>
  <c r="Q727" i="6"/>
  <c r="Z726" i="6"/>
  <c r="Y726" i="6"/>
  <c r="AB1398" i="6"/>
  <c r="T1398" i="6"/>
  <c r="W592" i="6"/>
  <c r="V593" i="6" s="1"/>
  <c r="Z592" i="6"/>
  <c r="Y592" i="6"/>
  <c r="Q593" i="6"/>
  <c r="AA592" i="6"/>
  <c r="AC1533" i="6"/>
  <c r="AD1533" i="6"/>
  <c r="T457" i="6"/>
  <c r="W457" i="6" s="1"/>
  <c r="V458" i="6" s="1"/>
  <c r="R1534" i="6"/>
  <c r="AB1534" i="6" s="1"/>
  <c r="AE320" i="6"/>
  <c r="S321" i="6"/>
  <c r="S1268" i="3"/>
  <c r="AE1267" i="3"/>
  <c r="Q1535" i="3"/>
  <c r="R1535" i="3" s="1"/>
  <c r="AB1535" i="3" s="1"/>
  <c r="Y1534" i="3"/>
  <c r="Z1534" i="3"/>
  <c r="W1534" i="3"/>
  <c r="V1535" i="3" s="1"/>
  <c r="Y999" i="3"/>
  <c r="W999" i="3"/>
  <c r="V1000" i="3" s="1"/>
  <c r="Z999" i="3"/>
  <c r="AA999" i="3"/>
  <c r="AE1804" i="3"/>
  <c r="Q1399" i="3"/>
  <c r="R1399" i="3" s="1"/>
  <c r="AB1399" i="3" s="1"/>
  <c r="W1398" i="3"/>
  <c r="V1399" i="3" s="1"/>
  <c r="Z1398" i="3"/>
  <c r="Y1398" i="3"/>
  <c r="AA1398" i="3"/>
  <c r="AE57" i="3"/>
  <c r="T1805" i="3"/>
  <c r="AE456" i="3"/>
  <c r="AE591" i="3"/>
  <c r="AC1133" i="3"/>
  <c r="S1000" i="3"/>
  <c r="T859" i="3"/>
  <c r="AD1133" i="3"/>
  <c r="T592" i="3"/>
  <c r="Y592" i="3" s="1"/>
  <c r="AC726" i="3"/>
  <c r="R727" i="3"/>
  <c r="AB727" i="3" s="1"/>
  <c r="T58" i="3"/>
  <c r="Z58" i="3" s="1"/>
  <c r="T457" i="3"/>
  <c r="S1939" i="3"/>
  <c r="S1134" i="3"/>
  <c r="AD1938" i="3"/>
  <c r="AC1938" i="3"/>
  <c r="W190" i="3"/>
  <c r="V191" i="3" s="1"/>
  <c r="AA190" i="3"/>
  <c r="Q191" i="3"/>
  <c r="Z190" i="3"/>
  <c r="Y190" i="3"/>
  <c r="T324" i="3"/>
  <c r="Z1671" i="3"/>
  <c r="Q1672" i="3"/>
  <c r="W1671" i="3"/>
  <c r="V1672" i="3" s="1"/>
  <c r="Y1671" i="3"/>
  <c r="AA1671" i="3"/>
  <c r="T58" i="13"/>
  <c r="Y326" i="13"/>
  <c r="Z326" i="13"/>
  <c r="Q327" i="13"/>
  <c r="R327" i="13" s="1"/>
  <c r="AB327" i="13" s="1"/>
  <c r="AA326" i="13"/>
  <c r="AE189" i="13"/>
  <c r="T190" i="13"/>
  <c r="Z190" i="13" s="1"/>
  <c r="AA458" i="13"/>
  <c r="Z458" i="13"/>
  <c r="Q459" i="13"/>
  <c r="Y458" i="13"/>
  <c r="W458" i="13"/>
  <c r="V459" i="13" s="1"/>
  <c r="S1271" i="11" l="1"/>
  <c r="T1271" i="11" s="1"/>
  <c r="AC1270" i="11"/>
  <c r="AD1270" i="11"/>
  <c r="T58" i="11"/>
  <c r="Z58" i="11" s="1"/>
  <c r="AE57" i="11"/>
  <c r="Q1399" i="11"/>
  <c r="R1399" i="11" s="1"/>
  <c r="AB1399" i="11" s="1"/>
  <c r="Z1398" i="11"/>
  <c r="Y1398" i="11"/>
  <c r="AE1133" i="11"/>
  <c r="T1134" i="11"/>
  <c r="W1134" i="11" s="1"/>
  <c r="V1135" i="11" s="1"/>
  <c r="AA1398" i="11"/>
  <c r="AE1670" i="11"/>
  <c r="T190" i="11"/>
  <c r="S1000" i="11"/>
  <c r="T1532" i="11"/>
  <c r="AE859" i="11"/>
  <c r="AA593" i="11"/>
  <c r="AC999" i="11"/>
  <c r="W593" i="11"/>
  <c r="V594" i="11" s="1"/>
  <c r="Z593" i="11"/>
  <c r="S1940" i="11"/>
  <c r="Q594" i="11"/>
  <c r="R594" i="11" s="1"/>
  <c r="AB594" i="11" s="1"/>
  <c r="S728" i="11"/>
  <c r="AD322" i="11"/>
  <c r="AC322" i="11"/>
  <c r="T860" i="11"/>
  <c r="Q861" i="11" s="1"/>
  <c r="R861" i="11" s="1"/>
  <c r="AB861" i="11" s="1"/>
  <c r="R323" i="11"/>
  <c r="AB323" i="11" s="1"/>
  <c r="AC727" i="11"/>
  <c r="AD727" i="11"/>
  <c r="Q1672" i="11"/>
  <c r="R1672" i="11" s="1"/>
  <c r="AB1672" i="11" s="1"/>
  <c r="AA1671" i="11"/>
  <c r="W1671" i="11"/>
  <c r="V1672" i="11" s="1"/>
  <c r="Y1671" i="11"/>
  <c r="Z1671" i="11"/>
  <c r="AC457" i="11"/>
  <c r="AD457" i="11"/>
  <c r="AE1939" i="11"/>
  <c r="W1805" i="11"/>
  <c r="V1806" i="11" s="1"/>
  <c r="Y1805" i="11"/>
  <c r="Q1806" i="11"/>
  <c r="AA1805" i="11"/>
  <c r="Z1805" i="11"/>
  <c r="R458" i="11"/>
  <c r="AB458" i="11" s="1"/>
  <c r="AE1804" i="9"/>
  <c r="R593" i="9"/>
  <c r="AB593" i="9" s="1"/>
  <c r="AC592" i="9"/>
  <c r="AE592" i="9" s="1"/>
  <c r="AE1400" i="9"/>
  <c r="AC458" i="9"/>
  <c r="T1401" i="9"/>
  <c r="AC1937" i="9"/>
  <c r="Z1669" i="9"/>
  <c r="S1938" i="9"/>
  <c r="Y1669" i="9"/>
  <c r="AA1669" i="9"/>
  <c r="Q1670" i="9"/>
  <c r="R1670" i="9" s="1"/>
  <c r="AB1670" i="9" s="1"/>
  <c r="AE1668" i="9"/>
  <c r="AC1265" i="9"/>
  <c r="AD1265" i="9"/>
  <c r="R189" i="9"/>
  <c r="AB189" i="9" s="1"/>
  <c r="AC188" i="9"/>
  <c r="AD188" i="9"/>
  <c r="AD726" i="9"/>
  <c r="AC726" i="9"/>
  <c r="R727" i="9"/>
  <c r="AB727" i="9" s="1"/>
  <c r="S459" i="9"/>
  <c r="AA325" i="9"/>
  <c r="W325" i="9"/>
  <c r="V326" i="9" s="1"/>
  <c r="Q326" i="9"/>
  <c r="R326" i="9" s="1"/>
  <c r="S326" i="9" s="1"/>
  <c r="Z325" i="9"/>
  <c r="S1266" i="9"/>
  <c r="AC998" i="9"/>
  <c r="AE998" i="9" s="1"/>
  <c r="T858" i="9"/>
  <c r="Z1133" i="9"/>
  <c r="W1133" i="9"/>
  <c r="V1134" i="9" s="1"/>
  <c r="AE60" i="9"/>
  <c r="AB999" i="9"/>
  <c r="T999" i="9"/>
  <c r="S1535" i="9"/>
  <c r="AA1133" i="9"/>
  <c r="Y1133" i="9"/>
  <c r="T61" i="9"/>
  <c r="AE1534" i="9"/>
  <c r="Z1805" i="9"/>
  <c r="W1805" i="9"/>
  <c r="V1806" i="9" s="1"/>
  <c r="AA1805" i="9"/>
  <c r="Q1806" i="9"/>
  <c r="Y1805" i="9"/>
  <c r="R1134" i="9"/>
  <c r="AB1134" i="9" s="1"/>
  <c r="S1267" i="6"/>
  <c r="AC1266" i="6"/>
  <c r="AD1266" i="6"/>
  <c r="AC191" i="6"/>
  <c r="AD191" i="6"/>
  <c r="S192" i="6"/>
  <c r="AD60" i="6"/>
  <c r="AC60" i="6"/>
  <c r="S61" i="6"/>
  <c r="Q1136" i="6"/>
  <c r="R1136" i="6" s="1"/>
  <c r="AB1136" i="6" s="1"/>
  <c r="Y1135" i="6"/>
  <c r="AD1135" i="6" s="1"/>
  <c r="AA1135" i="6"/>
  <c r="W1135" i="6"/>
  <c r="V1136" i="6" s="1"/>
  <c r="AE1397" i="6"/>
  <c r="AC1670" i="6"/>
  <c r="Q1805" i="6"/>
  <c r="R1805" i="6" s="1"/>
  <c r="AB1805" i="6" s="1"/>
  <c r="Z1804" i="6"/>
  <c r="AD1804" i="6" s="1"/>
  <c r="AD1670" i="6"/>
  <c r="S1671" i="6"/>
  <c r="W1804" i="6"/>
  <c r="V1805" i="6" s="1"/>
  <c r="AA1804" i="6"/>
  <c r="S1534" i="6"/>
  <c r="AA998" i="6"/>
  <c r="W998" i="6"/>
  <c r="V999" i="6" s="1"/>
  <c r="AD859" i="6"/>
  <c r="AC859" i="6"/>
  <c r="Q999" i="6"/>
  <c r="R999" i="6" s="1"/>
  <c r="AB999" i="6" s="1"/>
  <c r="Z998" i="6"/>
  <c r="R860" i="6"/>
  <c r="S860" i="6" s="1"/>
  <c r="R1940" i="6"/>
  <c r="AB1940" i="6" s="1"/>
  <c r="AC1939" i="6"/>
  <c r="AD1939" i="6"/>
  <c r="R727" i="6"/>
  <c r="AB727" i="6" s="1"/>
  <c r="AA457" i="6"/>
  <c r="AD726" i="6"/>
  <c r="AC726" i="6"/>
  <c r="Y1398" i="6"/>
  <c r="W1398" i="6"/>
  <c r="V1399" i="6" s="1"/>
  <c r="Q1399" i="6"/>
  <c r="Z1398" i="6"/>
  <c r="AA1398" i="6"/>
  <c r="Z457" i="6"/>
  <c r="R593" i="6"/>
  <c r="AB593" i="6" s="1"/>
  <c r="AC592" i="6"/>
  <c r="AD592" i="6"/>
  <c r="Y457" i="6"/>
  <c r="Q458" i="6"/>
  <c r="R458" i="6" s="1"/>
  <c r="AB458" i="6" s="1"/>
  <c r="AE1533" i="6"/>
  <c r="T321" i="6"/>
  <c r="T1268" i="3"/>
  <c r="AD1534" i="3"/>
  <c r="AC1534" i="3"/>
  <c r="S1535" i="3"/>
  <c r="AD999" i="3"/>
  <c r="AC999" i="3"/>
  <c r="S1399" i="3"/>
  <c r="Z1805" i="3"/>
  <c r="AA1805" i="3"/>
  <c r="Y1805" i="3"/>
  <c r="AD1398" i="3"/>
  <c r="AC1398" i="3"/>
  <c r="Q1806" i="3"/>
  <c r="R1806" i="3" s="1"/>
  <c r="AB1806" i="3" s="1"/>
  <c r="W1805" i="3"/>
  <c r="V1806" i="3" s="1"/>
  <c r="T1000" i="3"/>
  <c r="AE1133" i="3"/>
  <c r="AA592" i="3"/>
  <c r="AE726" i="3"/>
  <c r="Y859" i="3"/>
  <c r="Z859" i="3"/>
  <c r="Q860" i="3"/>
  <c r="AA859" i="3"/>
  <c r="W859" i="3"/>
  <c r="V860" i="3" s="1"/>
  <c r="Z592" i="3"/>
  <c r="W592" i="3"/>
  <c r="V593" i="3" s="1"/>
  <c r="S727" i="3"/>
  <c r="Q593" i="3"/>
  <c r="R593" i="3" s="1"/>
  <c r="S593" i="3" s="1"/>
  <c r="Y58" i="3"/>
  <c r="AD58" i="3" s="1"/>
  <c r="T1134" i="3"/>
  <c r="Z1134" i="3" s="1"/>
  <c r="Y457" i="3"/>
  <c r="AA457" i="3"/>
  <c r="Z457" i="3"/>
  <c r="W457" i="3"/>
  <c r="V458" i="3" s="1"/>
  <c r="Q458" i="3"/>
  <c r="T1939" i="3"/>
  <c r="W58" i="3"/>
  <c r="V59" i="3" s="1"/>
  <c r="Q59" i="3"/>
  <c r="AA58" i="3"/>
  <c r="AE1938" i="3"/>
  <c r="Z324" i="3"/>
  <c r="AA324" i="3"/>
  <c r="Y324" i="3"/>
  <c r="Q325" i="3"/>
  <c r="W324" i="3"/>
  <c r="V325" i="3" s="1"/>
  <c r="AC190" i="3"/>
  <c r="AD190" i="3"/>
  <c r="R191" i="3"/>
  <c r="AB191" i="3" s="1"/>
  <c r="AC1671" i="3"/>
  <c r="AD1671" i="3"/>
  <c r="R1672" i="3"/>
  <c r="AB1672" i="3" s="1"/>
  <c r="W58" i="13"/>
  <c r="V59" i="13" s="1"/>
  <c r="Z58" i="13"/>
  <c r="AA58" i="13"/>
  <c r="Q59" i="13"/>
  <c r="Y58" i="13"/>
  <c r="AD326" i="13"/>
  <c r="AC326" i="13"/>
  <c r="AA190" i="13"/>
  <c r="Y190" i="13"/>
  <c r="AD190" i="13" s="1"/>
  <c r="W190" i="13"/>
  <c r="V191" i="13" s="1"/>
  <c r="Q191" i="13"/>
  <c r="AC458" i="13"/>
  <c r="AD458" i="13"/>
  <c r="R459" i="13"/>
  <c r="AB459" i="13" s="1"/>
  <c r="S327" i="13"/>
  <c r="Y1271" i="11" l="1"/>
  <c r="Q1272" i="11"/>
  <c r="R1272" i="11" s="1"/>
  <c r="AB1272" i="11" s="1"/>
  <c r="W58" i="11"/>
  <c r="V59" i="11" s="1"/>
  <c r="AE1270" i="11"/>
  <c r="Z1271" i="11"/>
  <c r="AA1271" i="11"/>
  <c r="W1271" i="11"/>
  <c r="V1272" i="11" s="1"/>
  <c r="AA58" i="11"/>
  <c r="Y58" i="11"/>
  <c r="AD58" i="11" s="1"/>
  <c r="Q59" i="11"/>
  <c r="R59" i="11" s="1"/>
  <c r="S59" i="11" s="1"/>
  <c r="AD1398" i="11"/>
  <c r="AC1398" i="11"/>
  <c r="S1399" i="11"/>
  <c r="Z1134" i="11"/>
  <c r="Y1134" i="11"/>
  <c r="AA1134" i="11"/>
  <c r="Q1135" i="11"/>
  <c r="R1135" i="11" s="1"/>
  <c r="AB1135" i="11" s="1"/>
  <c r="T1000" i="11"/>
  <c r="Q1001" i="11" s="1"/>
  <c r="R1001" i="11" s="1"/>
  <c r="AB1001" i="11" s="1"/>
  <c r="Q191" i="11"/>
  <c r="W190" i="11"/>
  <c r="V191" i="11" s="1"/>
  <c r="Y190" i="11"/>
  <c r="Z190" i="11"/>
  <c r="AA190" i="11"/>
  <c r="W1532" i="11"/>
  <c r="V1533" i="11" s="1"/>
  <c r="Y1532" i="11"/>
  <c r="AA1532" i="11"/>
  <c r="Z1532" i="11"/>
  <c r="Q1533" i="11"/>
  <c r="AC593" i="11"/>
  <c r="AE999" i="11"/>
  <c r="AA860" i="11"/>
  <c r="AD593" i="11"/>
  <c r="S323" i="11"/>
  <c r="AE322" i="11"/>
  <c r="T728" i="11"/>
  <c r="Y728" i="11" s="1"/>
  <c r="T1940" i="11"/>
  <c r="Z1940" i="11" s="1"/>
  <c r="Y860" i="11"/>
  <c r="S861" i="11"/>
  <c r="Z860" i="11"/>
  <c r="W860" i="11"/>
  <c r="V861" i="11" s="1"/>
  <c r="AE727" i="11"/>
  <c r="S458" i="11"/>
  <c r="AC1671" i="11"/>
  <c r="AD1671" i="11"/>
  <c r="S1672" i="11"/>
  <c r="S594" i="11"/>
  <c r="R1806" i="11"/>
  <c r="AB1806" i="11" s="1"/>
  <c r="AC1805" i="11"/>
  <c r="AD1805" i="11"/>
  <c r="AE457" i="11"/>
  <c r="S593" i="9"/>
  <c r="AE458" i="9"/>
  <c r="AE1937" i="9"/>
  <c r="AD1669" i="9"/>
  <c r="W1401" i="9"/>
  <c r="V1402" i="9" s="1"/>
  <c r="Y1401" i="9"/>
  <c r="Q1402" i="9"/>
  <c r="AA1401" i="9"/>
  <c r="Z1401" i="9"/>
  <c r="T1938" i="9"/>
  <c r="Q1939" i="9" s="1"/>
  <c r="AC1669" i="9"/>
  <c r="AE1265" i="9"/>
  <c r="S189" i="9"/>
  <c r="AE188" i="9"/>
  <c r="AE726" i="9"/>
  <c r="AC325" i="9"/>
  <c r="S727" i="9"/>
  <c r="T326" i="9"/>
  <c r="AB326" i="9"/>
  <c r="T459" i="9"/>
  <c r="AA459" i="9" s="1"/>
  <c r="AD325" i="9"/>
  <c r="T1266" i="9"/>
  <c r="Z858" i="9"/>
  <c r="W858" i="9"/>
  <c r="V859" i="9" s="1"/>
  <c r="Q859" i="9"/>
  <c r="Y858" i="9"/>
  <c r="AA858" i="9"/>
  <c r="AD1133" i="9"/>
  <c r="AA999" i="9"/>
  <c r="Y999" i="9"/>
  <c r="Q1000" i="9"/>
  <c r="R1000" i="9" s="1"/>
  <c r="AB1000" i="9" s="1"/>
  <c r="Z999" i="9"/>
  <c r="W999" i="9"/>
  <c r="V1000" i="9" s="1"/>
  <c r="AC1133" i="9"/>
  <c r="T1535" i="9"/>
  <c r="W61" i="9"/>
  <c r="V62" i="9" s="1"/>
  <c r="Q62" i="9"/>
  <c r="R62" i="9" s="1"/>
  <c r="AB62" i="9" s="1"/>
  <c r="Y61" i="9"/>
  <c r="AA61" i="9"/>
  <c r="Z61" i="9"/>
  <c r="S1670" i="9"/>
  <c r="AC1805" i="9"/>
  <c r="AD1805" i="9"/>
  <c r="R1806" i="9"/>
  <c r="AB1806" i="9" s="1"/>
  <c r="S1134" i="9"/>
  <c r="T1267" i="6"/>
  <c r="AE1266" i="6"/>
  <c r="T192" i="6"/>
  <c r="Z192" i="6" s="1"/>
  <c r="AE191" i="6"/>
  <c r="AE60" i="6"/>
  <c r="T61" i="6"/>
  <c r="W61" i="6" s="1"/>
  <c r="V62" i="6" s="1"/>
  <c r="S1136" i="6"/>
  <c r="AC1135" i="6"/>
  <c r="AE1670" i="6"/>
  <c r="S1805" i="6"/>
  <c r="AC1804" i="6"/>
  <c r="AE1804" i="6" s="1"/>
  <c r="AC998" i="6"/>
  <c r="T1671" i="6"/>
  <c r="W1671" i="6" s="1"/>
  <c r="V1672" i="6" s="1"/>
  <c r="T1534" i="6"/>
  <c r="AA1534" i="6" s="1"/>
  <c r="S727" i="6"/>
  <c r="AE859" i="6"/>
  <c r="S593" i="6"/>
  <c r="S999" i="6"/>
  <c r="AD998" i="6"/>
  <c r="S1940" i="6"/>
  <c r="AB860" i="6"/>
  <c r="T860" i="6"/>
  <c r="AE1939" i="6"/>
  <c r="AD1398" i="6"/>
  <c r="AC1398" i="6"/>
  <c r="AD457" i="6"/>
  <c r="AE726" i="6"/>
  <c r="R1399" i="6"/>
  <c r="AB1399" i="6" s="1"/>
  <c r="AE592" i="6"/>
  <c r="AC457" i="6"/>
  <c r="S458" i="6"/>
  <c r="Z321" i="6"/>
  <c r="AA321" i="6"/>
  <c r="Q322" i="6"/>
  <c r="W321" i="6"/>
  <c r="V322" i="6" s="1"/>
  <c r="Y321" i="6"/>
  <c r="Y1268" i="3"/>
  <c r="W1268" i="3"/>
  <c r="V1269" i="3" s="1"/>
  <c r="Q1269" i="3"/>
  <c r="R1269" i="3" s="1"/>
  <c r="AB1269" i="3" s="1"/>
  <c r="Z1268" i="3"/>
  <c r="AA1268" i="3"/>
  <c r="AE1534" i="3"/>
  <c r="T1535" i="3"/>
  <c r="AE999" i="3"/>
  <c r="T1399" i="3"/>
  <c r="AA1399" i="3" s="1"/>
  <c r="AC1805" i="3"/>
  <c r="AD1805" i="3"/>
  <c r="AE1398" i="3"/>
  <c r="S1806" i="3"/>
  <c r="Z1000" i="3"/>
  <c r="AA1000" i="3"/>
  <c r="Q1001" i="3"/>
  <c r="R1001" i="3" s="1"/>
  <c r="AB1001" i="3" s="1"/>
  <c r="W1000" i="3"/>
  <c r="V1001" i="3" s="1"/>
  <c r="Y1000" i="3"/>
  <c r="AC592" i="3"/>
  <c r="AD592" i="3"/>
  <c r="Q1135" i="3"/>
  <c r="R1135" i="3" s="1"/>
  <c r="AB1135" i="3" s="1"/>
  <c r="Z1939" i="3"/>
  <c r="Y1939" i="3"/>
  <c r="AE190" i="3"/>
  <c r="R860" i="3"/>
  <c r="AB860" i="3" s="1"/>
  <c r="AC859" i="3"/>
  <c r="AD859" i="3"/>
  <c r="AC58" i="3"/>
  <c r="T727" i="3"/>
  <c r="W1134" i="3"/>
  <c r="V1135" i="3" s="1"/>
  <c r="Y1134" i="3"/>
  <c r="AD1134" i="3" s="1"/>
  <c r="AA1939" i="3"/>
  <c r="AA1134" i="3"/>
  <c r="AB593" i="3"/>
  <c r="T593" i="3"/>
  <c r="R458" i="3"/>
  <c r="AB458" i="3" s="1"/>
  <c r="AC457" i="3"/>
  <c r="AD457" i="3"/>
  <c r="W1939" i="3"/>
  <c r="V1940" i="3" s="1"/>
  <c r="Q1940" i="3"/>
  <c r="R1940" i="3" s="1"/>
  <c r="AB1940" i="3" s="1"/>
  <c r="R59" i="3"/>
  <c r="S59" i="3" s="1"/>
  <c r="S1672" i="3"/>
  <c r="S191" i="3"/>
  <c r="R325" i="3"/>
  <c r="AB325" i="3" s="1"/>
  <c r="AC324" i="3"/>
  <c r="AD324" i="3"/>
  <c r="AE1671" i="3"/>
  <c r="R59" i="13"/>
  <c r="AB59" i="13" s="1"/>
  <c r="AD58" i="13"/>
  <c r="AC58" i="13"/>
  <c r="AE326" i="13"/>
  <c r="AC190" i="13"/>
  <c r="S459" i="13"/>
  <c r="R191" i="13"/>
  <c r="AB191" i="13" s="1"/>
  <c r="AE458" i="13"/>
  <c r="T327" i="13"/>
  <c r="Z327" i="13" s="1"/>
  <c r="AC1271" i="11" l="1"/>
  <c r="AD1271" i="11"/>
  <c r="AC58" i="11"/>
  <c r="AD1134" i="11"/>
  <c r="T1399" i="11"/>
  <c r="Q1400" i="11" s="1"/>
  <c r="R1400" i="11" s="1"/>
  <c r="AB1400" i="11" s="1"/>
  <c r="AE1398" i="11"/>
  <c r="AC1134" i="11"/>
  <c r="S1135" i="11"/>
  <c r="W1000" i="11"/>
  <c r="V1001" i="11" s="1"/>
  <c r="Z1000" i="11"/>
  <c r="S1001" i="11"/>
  <c r="AA1000" i="11"/>
  <c r="Y1000" i="11"/>
  <c r="AC190" i="11"/>
  <c r="AD190" i="11"/>
  <c r="R191" i="11"/>
  <c r="AB191" i="11" s="1"/>
  <c r="T323" i="11"/>
  <c r="Q324" i="11" s="1"/>
  <c r="R324" i="11" s="1"/>
  <c r="AB324" i="11" s="1"/>
  <c r="AE593" i="11"/>
  <c r="R1533" i="11"/>
  <c r="AB1533" i="11" s="1"/>
  <c r="AC1532" i="11"/>
  <c r="AD1532" i="11"/>
  <c r="Z728" i="11"/>
  <c r="AD728" i="11" s="1"/>
  <c r="AA728" i="11"/>
  <c r="Q729" i="11"/>
  <c r="R729" i="11" s="1"/>
  <c r="AB729" i="11" s="1"/>
  <c r="Q1941" i="11"/>
  <c r="R1941" i="11" s="1"/>
  <c r="AB1941" i="11" s="1"/>
  <c r="Y1940" i="11"/>
  <c r="AD1940" i="11" s="1"/>
  <c r="AD860" i="11"/>
  <c r="W1940" i="11"/>
  <c r="V1941" i="11" s="1"/>
  <c r="AA1940" i="11"/>
  <c r="W728" i="11"/>
  <c r="V729" i="11" s="1"/>
  <c r="AC860" i="11"/>
  <c r="T458" i="11"/>
  <c r="T861" i="11"/>
  <c r="Z861" i="11" s="1"/>
  <c r="AB59" i="11"/>
  <c r="T59" i="11"/>
  <c r="AE1671" i="11"/>
  <c r="T1672" i="11"/>
  <c r="AA1672" i="11" s="1"/>
  <c r="S1272" i="11"/>
  <c r="AE1805" i="11"/>
  <c r="S1806" i="11"/>
  <c r="T594" i="11"/>
  <c r="T593" i="9"/>
  <c r="Y593" i="9" s="1"/>
  <c r="AE1669" i="9"/>
  <c r="Z1938" i="9"/>
  <c r="AA1938" i="9"/>
  <c r="R1402" i="9"/>
  <c r="AB1402" i="9" s="1"/>
  <c r="AC1401" i="9"/>
  <c r="AD1401" i="9"/>
  <c r="Y1938" i="9"/>
  <c r="W1938" i="9"/>
  <c r="V1939" i="9" s="1"/>
  <c r="T189" i="9"/>
  <c r="W189" i="9" s="1"/>
  <c r="V190" i="9" s="1"/>
  <c r="T727" i="9"/>
  <c r="Q728" i="9" s="1"/>
  <c r="W326" i="9"/>
  <c r="V327" i="9" s="1"/>
  <c r="Q327" i="9"/>
  <c r="R327" i="9" s="1"/>
  <c r="AB327" i="9" s="1"/>
  <c r="AA326" i="9"/>
  <c r="Q460" i="9"/>
  <c r="R460" i="9" s="1"/>
  <c r="S460" i="9" s="1"/>
  <c r="Z326" i="9"/>
  <c r="Y326" i="9"/>
  <c r="Z459" i="9"/>
  <c r="AE325" i="9"/>
  <c r="W459" i="9"/>
  <c r="V460" i="9" s="1"/>
  <c r="Y459" i="9"/>
  <c r="R1939" i="9"/>
  <c r="AB1939" i="9" s="1"/>
  <c r="Q1267" i="9"/>
  <c r="R1267" i="9" s="1"/>
  <c r="AB1267" i="9" s="1"/>
  <c r="AA1266" i="9"/>
  <c r="W1266" i="9"/>
  <c r="V1267" i="9" s="1"/>
  <c r="Z1266" i="9"/>
  <c r="Y1266" i="9"/>
  <c r="R859" i="9"/>
  <c r="S859" i="9" s="1"/>
  <c r="AC858" i="9"/>
  <c r="AD858" i="9"/>
  <c r="AE1133" i="9"/>
  <c r="AC999" i="9"/>
  <c r="AD999" i="9"/>
  <c r="S1000" i="9"/>
  <c r="S62" i="9"/>
  <c r="W1535" i="9"/>
  <c r="V1536" i="9" s="1"/>
  <c r="Y1535" i="9"/>
  <c r="AA1535" i="9"/>
  <c r="Z1535" i="9"/>
  <c r="Q1536" i="9"/>
  <c r="R1536" i="9" s="1"/>
  <c r="AB1536" i="9" s="1"/>
  <c r="AC61" i="9"/>
  <c r="AD61" i="9"/>
  <c r="T1670" i="9"/>
  <c r="W1670" i="9" s="1"/>
  <c r="V1671" i="9" s="1"/>
  <c r="S1806" i="9"/>
  <c r="T1134" i="9"/>
  <c r="AE1805" i="9"/>
  <c r="Z1267" i="6"/>
  <c r="AA1267" i="6"/>
  <c r="Y1267" i="6"/>
  <c r="W1267" i="6"/>
  <c r="V1268" i="6" s="1"/>
  <c r="Q1268" i="6"/>
  <c r="Y192" i="6"/>
  <c r="AD192" i="6" s="1"/>
  <c r="AA192" i="6"/>
  <c r="W192" i="6"/>
  <c r="V193" i="6" s="1"/>
  <c r="Q193" i="6"/>
  <c r="R193" i="6" s="1"/>
  <c r="AB193" i="6" s="1"/>
  <c r="Q62" i="6"/>
  <c r="R62" i="6" s="1"/>
  <c r="AB62" i="6" s="1"/>
  <c r="Z61" i="6"/>
  <c r="Y61" i="6"/>
  <c r="AA61" i="6"/>
  <c r="AE1135" i="6"/>
  <c r="T1136" i="6"/>
  <c r="Z1136" i="6" s="1"/>
  <c r="T1805" i="6"/>
  <c r="Y1671" i="6"/>
  <c r="Q1672" i="6"/>
  <c r="R1672" i="6" s="1"/>
  <c r="AB1672" i="6" s="1"/>
  <c r="AE998" i="6"/>
  <c r="AA1671" i="6"/>
  <c r="Z1671" i="6"/>
  <c r="Z1534" i="6"/>
  <c r="Y1534" i="6"/>
  <c r="Q1535" i="6"/>
  <c r="R1535" i="6" s="1"/>
  <c r="AB1535" i="6" s="1"/>
  <c r="W1534" i="6"/>
  <c r="V1535" i="6" s="1"/>
  <c r="T593" i="6"/>
  <c r="T727" i="6"/>
  <c r="T999" i="6"/>
  <c r="Y999" i="6" s="1"/>
  <c r="T1940" i="6"/>
  <c r="AA1940" i="6" s="1"/>
  <c r="AE1398" i="6"/>
  <c r="S1399" i="6"/>
  <c r="Y860" i="6"/>
  <c r="Q861" i="6"/>
  <c r="R861" i="6" s="1"/>
  <c r="AB861" i="6" s="1"/>
  <c r="Z860" i="6"/>
  <c r="W860" i="6"/>
  <c r="V861" i="6" s="1"/>
  <c r="AA860" i="6"/>
  <c r="AE457" i="6"/>
  <c r="T458" i="6"/>
  <c r="W458" i="6" s="1"/>
  <c r="V459" i="6" s="1"/>
  <c r="AC321" i="6"/>
  <c r="AD321" i="6"/>
  <c r="R322" i="6"/>
  <c r="AB322" i="6" s="1"/>
  <c r="S1269" i="3"/>
  <c r="AD1268" i="3"/>
  <c r="AC1268" i="3"/>
  <c r="AA1535" i="3"/>
  <c r="W1535" i="3"/>
  <c r="V1536" i="3" s="1"/>
  <c r="Y1535" i="3"/>
  <c r="Q1536" i="3"/>
  <c r="Z1535" i="3"/>
  <c r="Z1399" i="3"/>
  <c r="Q1400" i="3"/>
  <c r="R1400" i="3" s="1"/>
  <c r="AB1400" i="3" s="1"/>
  <c r="Y1399" i="3"/>
  <c r="W1399" i="3"/>
  <c r="V1400" i="3" s="1"/>
  <c r="AE1805" i="3"/>
  <c r="AC1000" i="3"/>
  <c r="T1806" i="3"/>
  <c r="AA1806" i="3" s="1"/>
  <c r="S1001" i="3"/>
  <c r="AE592" i="3"/>
  <c r="AD1000" i="3"/>
  <c r="AD1939" i="3"/>
  <c r="AC1939" i="3"/>
  <c r="AE859" i="3"/>
  <c r="S860" i="3"/>
  <c r="AE58" i="3"/>
  <c r="AA727" i="3"/>
  <c r="Q728" i="3"/>
  <c r="Z727" i="3"/>
  <c r="Y727" i="3"/>
  <c r="W727" i="3"/>
  <c r="V728" i="3" s="1"/>
  <c r="AC1134" i="3"/>
  <c r="T1672" i="3"/>
  <c r="Z1672" i="3" s="1"/>
  <c r="Y593" i="3"/>
  <c r="Z593" i="3"/>
  <c r="W593" i="3"/>
  <c r="V594" i="3" s="1"/>
  <c r="AA593" i="3"/>
  <c r="Q594" i="3"/>
  <c r="AB59" i="3"/>
  <c r="T59" i="3"/>
  <c r="S458" i="3"/>
  <c r="AE457" i="3"/>
  <c r="S325" i="3"/>
  <c r="T191" i="3"/>
  <c r="W191" i="3" s="1"/>
  <c r="V192" i="3" s="1"/>
  <c r="AE324" i="3"/>
  <c r="S1940" i="3"/>
  <c r="S1135" i="3"/>
  <c r="S59" i="13"/>
  <c r="AE58" i="13"/>
  <c r="AE190" i="13"/>
  <c r="T459" i="13"/>
  <c r="S191" i="13"/>
  <c r="Q328" i="13"/>
  <c r="R328" i="13" s="1"/>
  <c r="AB328" i="13" s="1"/>
  <c r="W327" i="13"/>
  <c r="V328" i="13" s="1"/>
  <c r="AA327" i="13"/>
  <c r="Y327" i="13"/>
  <c r="AE1271" i="11" l="1"/>
  <c r="AE58" i="11"/>
  <c r="T1135" i="11"/>
  <c r="W1135" i="11" s="1"/>
  <c r="V1136" i="11" s="1"/>
  <c r="S1400" i="11"/>
  <c r="AA1399" i="11"/>
  <c r="Y1399" i="11"/>
  <c r="W1399" i="11"/>
  <c r="V1400" i="11" s="1"/>
  <c r="Z1399" i="11"/>
  <c r="AE1134" i="11"/>
  <c r="AD1000" i="11"/>
  <c r="T1001" i="11"/>
  <c r="Q1002" i="11" s="1"/>
  <c r="AC1000" i="11"/>
  <c r="S1533" i="11"/>
  <c r="AA323" i="11"/>
  <c r="W323" i="11"/>
  <c r="V324" i="11" s="1"/>
  <c r="Y323" i="11"/>
  <c r="Z323" i="11"/>
  <c r="AE190" i="11"/>
  <c r="AC1940" i="11"/>
  <c r="S191" i="11"/>
  <c r="AE1532" i="11"/>
  <c r="AC728" i="11"/>
  <c r="S729" i="11"/>
  <c r="S1941" i="11"/>
  <c r="W458" i="11"/>
  <c r="V459" i="11" s="1"/>
  <c r="AE860" i="11"/>
  <c r="S324" i="11"/>
  <c r="AA458" i="11"/>
  <c r="Q459" i="11"/>
  <c r="R459" i="11" s="1"/>
  <c r="AB459" i="11" s="1"/>
  <c r="Z458" i="11"/>
  <c r="Q862" i="11"/>
  <c r="R862" i="11" s="1"/>
  <c r="AB862" i="11" s="1"/>
  <c r="AA861" i="11"/>
  <c r="Y861" i="11"/>
  <c r="Y458" i="11"/>
  <c r="W861" i="11"/>
  <c r="V862" i="11" s="1"/>
  <c r="Q1673" i="11"/>
  <c r="R1673" i="11" s="1"/>
  <c r="AB1673" i="11" s="1"/>
  <c r="Y1672" i="11"/>
  <c r="Y59" i="11"/>
  <c r="AA59" i="11"/>
  <c r="W59" i="11"/>
  <c r="V60" i="11" s="1"/>
  <c r="Q60" i="11"/>
  <c r="Z59" i="11"/>
  <c r="Z1672" i="11"/>
  <c r="W1672" i="11"/>
  <c r="V1673" i="11" s="1"/>
  <c r="T1272" i="11"/>
  <c r="Y594" i="11"/>
  <c r="W594" i="11"/>
  <c r="V595" i="11" s="1"/>
  <c r="Z594" i="11"/>
  <c r="AA594" i="11"/>
  <c r="Q595" i="11"/>
  <c r="T1806" i="11"/>
  <c r="AA593" i="9"/>
  <c r="W593" i="9"/>
  <c r="V594" i="9" s="1"/>
  <c r="Q594" i="9"/>
  <c r="R594" i="9" s="1"/>
  <c r="AB594" i="9" s="1"/>
  <c r="Z593" i="9"/>
  <c r="AD593" i="9" s="1"/>
  <c r="AC1938" i="9"/>
  <c r="AD1938" i="9"/>
  <c r="S1402" i="9"/>
  <c r="AE1401" i="9"/>
  <c r="Z189" i="9"/>
  <c r="Y189" i="9"/>
  <c r="Z727" i="9"/>
  <c r="W727" i="9"/>
  <c r="V728" i="9" s="1"/>
  <c r="AA727" i="9"/>
  <c r="Q190" i="9"/>
  <c r="R190" i="9" s="1"/>
  <c r="AB190" i="9" s="1"/>
  <c r="AA189" i="9"/>
  <c r="T460" i="9"/>
  <c r="AA460" i="9" s="1"/>
  <c r="Y727" i="9"/>
  <c r="S1939" i="9"/>
  <c r="S327" i="9"/>
  <c r="AC326" i="9"/>
  <c r="AD326" i="9"/>
  <c r="AD459" i="9"/>
  <c r="AC459" i="9"/>
  <c r="S1267" i="9"/>
  <c r="R728" i="9"/>
  <c r="AB728" i="9" s="1"/>
  <c r="AB460" i="9"/>
  <c r="AC1266" i="9"/>
  <c r="AD1266" i="9"/>
  <c r="AE858" i="9"/>
  <c r="Z1670" i="9"/>
  <c r="AB859" i="9"/>
  <c r="T859" i="9"/>
  <c r="Y1670" i="9"/>
  <c r="S1536" i="9"/>
  <c r="AE999" i="9"/>
  <c r="T1000" i="9"/>
  <c r="AC1535" i="9"/>
  <c r="AD1535" i="9"/>
  <c r="T62" i="9"/>
  <c r="Q63" i="9" s="1"/>
  <c r="R63" i="9" s="1"/>
  <c r="AB63" i="9" s="1"/>
  <c r="AA1670" i="9"/>
  <c r="AA1134" i="9"/>
  <c r="W1134" i="9"/>
  <c r="V1135" i="9" s="1"/>
  <c r="Y1134" i="9"/>
  <c r="Q1671" i="9"/>
  <c r="R1671" i="9" s="1"/>
  <c r="AB1671" i="9" s="1"/>
  <c r="AE61" i="9"/>
  <c r="Z1134" i="9"/>
  <c r="Q1135" i="9"/>
  <c r="R1135" i="9" s="1"/>
  <c r="AB1135" i="9" s="1"/>
  <c r="T1806" i="9"/>
  <c r="AD1267" i="6"/>
  <c r="AC1267" i="6"/>
  <c r="AC192" i="6"/>
  <c r="R1268" i="6"/>
  <c r="AB1268" i="6" s="1"/>
  <c r="S193" i="6"/>
  <c r="AD61" i="6"/>
  <c r="S62" i="6"/>
  <c r="AC61" i="6"/>
  <c r="Y1136" i="6"/>
  <c r="AD1136" i="6" s="1"/>
  <c r="Q1137" i="6"/>
  <c r="R1137" i="6" s="1"/>
  <c r="AB1137" i="6" s="1"/>
  <c r="W1136" i="6"/>
  <c r="V1137" i="6" s="1"/>
  <c r="W1805" i="6"/>
  <c r="V1806" i="6" s="1"/>
  <c r="AA1136" i="6"/>
  <c r="Y1805" i="6"/>
  <c r="Q1806" i="6"/>
  <c r="R1806" i="6" s="1"/>
  <c r="AB1806" i="6" s="1"/>
  <c r="Z1805" i="6"/>
  <c r="AD1671" i="6"/>
  <c r="AA1805" i="6"/>
  <c r="AD1534" i="6"/>
  <c r="S1672" i="6"/>
  <c r="AC1671" i="6"/>
  <c r="AC1534" i="6"/>
  <c r="AA593" i="6"/>
  <c r="S1535" i="6"/>
  <c r="AA999" i="6"/>
  <c r="Z999" i="6"/>
  <c r="AD999" i="6" s="1"/>
  <c r="W999" i="6"/>
  <c r="V1000" i="6" s="1"/>
  <c r="W593" i="6"/>
  <c r="V594" i="6" s="1"/>
  <c r="AA727" i="6"/>
  <c r="Z727" i="6"/>
  <c r="Y727" i="6"/>
  <c r="Q728" i="6"/>
  <c r="W727" i="6"/>
  <c r="V728" i="6" s="1"/>
  <c r="Q1000" i="6"/>
  <c r="R1000" i="6" s="1"/>
  <c r="AB1000" i="6" s="1"/>
  <c r="Y593" i="6"/>
  <c r="Q594" i="6"/>
  <c r="Z593" i="6"/>
  <c r="Q1941" i="6"/>
  <c r="R1941" i="6" s="1"/>
  <c r="AB1941" i="6" s="1"/>
  <c r="W1940" i="6"/>
  <c r="V1941" i="6" s="1"/>
  <c r="Q459" i="6"/>
  <c r="R459" i="6" s="1"/>
  <c r="AB459" i="6" s="1"/>
  <c r="Y1940" i="6"/>
  <c r="Z1940" i="6"/>
  <c r="T1399" i="6"/>
  <c r="Y1399" i="6" s="1"/>
  <c r="S861" i="6"/>
  <c r="AA458" i="6"/>
  <c r="AC860" i="6"/>
  <c r="AD860" i="6"/>
  <c r="Z458" i="6"/>
  <c r="Y458" i="6"/>
  <c r="S322" i="6"/>
  <c r="AE321" i="6"/>
  <c r="T1269" i="3"/>
  <c r="W1269" i="3" s="1"/>
  <c r="V1270" i="3" s="1"/>
  <c r="AE1268" i="3"/>
  <c r="AD1399" i="3"/>
  <c r="AD1535" i="3"/>
  <c r="AC1535" i="3"/>
  <c r="R1536" i="3"/>
  <c r="AB1536" i="3" s="1"/>
  <c r="AC1399" i="3"/>
  <c r="AE1000" i="3"/>
  <c r="S1400" i="3"/>
  <c r="Q1807" i="3"/>
  <c r="R1807" i="3" s="1"/>
  <c r="AB1807" i="3" s="1"/>
  <c r="Z1806" i="3"/>
  <c r="W1806" i="3"/>
  <c r="V1807" i="3" s="1"/>
  <c r="T1001" i="3"/>
  <c r="Y1806" i="3"/>
  <c r="AE1939" i="3"/>
  <c r="AE1134" i="3"/>
  <c r="T860" i="3"/>
  <c r="Y860" i="3" s="1"/>
  <c r="W1672" i="3"/>
  <c r="V1673" i="3" s="1"/>
  <c r="Q1673" i="3"/>
  <c r="R1673" i="3" s="1"/>
  <c r="AB1673" i="3" s="1"/>
  <c r="Y1672" i="3"/>
  <c r="AD1672" i="3" s="1"/>
  <c r="AD727" i="3"/>
  <c r="AC727" i="3"/>
  <c r="R728" i="3"/>
  <c r="AB728" i="3" s="1"/>
  <c r="AA1672" i="3"/>
  <c r="R594" i="3"/>
  <c r="AB594" i="3" s="1"/>
  <c r="AD593" i="3"/>
  <c r="AC593" i="3"/>
  <c r="T325" i="3"/>
  <c r="W59" i="3"/>
  <c r="V60" i="3" s="1"/>
  <c r="Y59" i="3"/>
  <c r="Z59" i="3"/>
  <c r="AA59" i="3"/>
  <c r="Q60" i="3"/>
  <c r="T458" i="3"/>
  <c r="AA191" i="3"/>
  <c r="Q192" i="3"/>
  <c r="R192" i="3" s="1"/>
  <c r="S192" i="3" s="1"/>
  <c r="Z191" i="3"/>
  <c r="Y191" i="3"/>
  <c r="T1135" i="3"/>
  <c r="T1940" i="3"/>
  <c r="T59" i="13"/>
  <c r="Z59" i="13" s="1"/>
  <c r="Z459" i="13"/>
  <c r="Y459" i="13"/>
  <c r="AA459" i="13"/>
  <c r="Q460" i="13"/>
  <c r="R460" i="13" s="1"/>
  <c r="AB460" i="13" s="1"/>
  <c r="W459" i="13"/>
  <c r="V460" i="13" s="1"/>
  <c r="T191" i="13"/>
  <c r="AC327" i="13"/>
  <c r="AD327" i="13"/>
  <c r="S328" i="13"/>
  <c r="Z1135" i="11" l="1"/>
  <c r="AA1135" i="11"/>
  <c r="Y1135" i="11"/>
  <c r="Q1136" i="11"/>
  <c r="R1136" i="11" s="1"/>
  <c r="S1136" i="11" s="1"/>
  <c r="AD1399" i="11"/>
  <c r="AC1399" i="11"/>
  <c r="T1400" i="11"/>
  <c r="Q1401" i="11" s="1"/>
  <c r="Y1001" i="11"/>
  <c r="AE1000" i="11"/>
  <c r="T1533" i="11"/>
  <c r="Q1534" i="11" s="1"/>
  <c r="R1534" i="11" s="1"/>
  <c r="AB1534" i="11" s="1"/>
  <c r="AA1001" i="11"/>
  <c r="Z1001" i="11"/>
  <c r="W1001" i="11"/>
  <c r="V1002" i="11" s="1"/>
  <c r="AC323" i="11"/>
  <c r="AE728" i="11"/>
  <c r="AE1940" i="11"/>
  <c r="T191" i="11"/>
  <c r="W191" i="11" s="1"/>
  <c r="V192" i="11" s="1"/>
  <c r="AD323" i="11"/>
  <c r="T729" i="11"/>
  <c r="Q730" i="11" s="1"/>
  <c r="R730" i="11" s="1"/>
  <c r="AB730" i="11" s="1"/>
  <c r="S459" i="11"/>
  <c r="T1941" i="11"/>
  <c r="Z1941" i="11" s="1"/>
  <c r="T324" i="11"/>
  <c r="AC458" i="11"/>
  <c r="S862" i="11"/>
  <c r="AC1672" i="11"/>
  <c r="AD458" i="11"/>
  <c r="AC861" i="11"/>
  <c r="AD861" i="11"/>
  <c r="S1673" i="11"/>
  <c r="R60" i="11"/>
  <c r="S60" i="11" s="1"/>
  <c r="AD59" i="11"/>
  <c r="AC59" i="11"/>
  <c r="AD1672" i="11"/>
  <c r="Q1273" i="11"/>
  <c r="R1273" i="11" s="1"/>
  <c r="AB1273" i="11" s="1"/>
  <c r="R1002" i="11"/>
  <c r="S1002" i="11" s="1"/>
  <c r="W1272" i="11"/>
  <c r="V1273" i="11" s="1"/>
  <c r="Y1272" i="11"/>
  <c r="AA1272" i="11"/>
  <c r="Z1272" i="11"/>
  <c r="R595" i="11"/>
  <c r="AB595" i="11" s="1"/>
  <c r="Y1806" i="11"/>
  <c r="Z1806" i="11"/>
  <c r="AA1806" i="11"/>
  <c r="Q1807" i="11"/>
  <c r="W1806" i="11"/>
  <c r="V1807" i="11" s="1"/>
  <c r="AC594" i="11"/>
  <c r="AD594" i="11"/>
  <c r="S594" i="9"/>
  <c r="AC593" i="9"/>
  <c r="AE593" i="9" s="1"/>
  <c r="AE1938" i="9"/>
  <c r="T1402" i="9"/>
  <c r="AC189" i="9"/>
  <c r="S190" i="9"/>
  <c r="AD189" i="9"/>
  <c r="AC727" i="9"/>
  <c r="Y460" i="9"/>
  <c r="Q461" i="9"/>
  <c r="R461" i="9" s="1"/>
  <c r="AB461" i="9" s="1"/>
  <c r="W460" i="9"/>
  <c r="V461" i="9" s="1"/>
  <c r="AD727" i="9"/>
  <c r="Z460" i="9"/>
  <c r="T327" i="9"/>
  <c r="Y327" i="9" s="1"/>
  <c r="AE459" i="9"/>
  <c r="T1939" i="9"/>
  <c r="Y1939" i="9" s="1"/>
  <c r="AE326" i="9"/>
  <c r="AE1266" i="9"/>
  <c r="S728" i="9"/>
  <c r="T1267" i="9"/>
  <c r="AC1670" i="9"/>
  <c r="AD1670" i="9"/>
  <c r="Z859" i="9"/>
  <c r="Y859" i="9"/>
  <c r="Q860" i="9"/>
  <c r="AA859" i="9"/>
  <c r="W859" i="9"/>
  <c r="V860" i="9" s="1"/>
  <c r="AD1134" i="9"/>
  <c r="Q1001" i="9"/>
  <c r="R1001" i="9" s="1"/>
  <c r="AB1001" i="9" s="1"/>
  <c r="T1536" i="9"/>
  <c r="Q1537" i="9" s="1"/>
  <c r="AA1000" i="9"/>
  <c r="Y1000" i="9"/>
  <c r="W1000" i="9"/>
  <c r="V1001" i="9" s="1"/>
  <c r="Z1000" i="9"/>
  <c r="AA62" i="9"/>
  <c r="Y62" i="9"/>
  <c r="W62" i="9"/>
  <c r="V63" i="9" s="1"/>
  <c r="Z62" i="9"/>
  <c r="AE1535" i="9"/>
  <c r="AC1134" i="9"/>
  <c r="Q1807" i="9"/>
  <c r="Z1806" i="9"/>
  <c r="AA1806" i="9"/>
  <c r="W1806" i="9"/>
  <c r="V1807" i="9" s="1"/>
  <c r="Y1806" i="9"/>
  <c r="S63" i="9"/>
  <c r="S1135" i="9"/>
  <c r="S1671" i="9"/>
  <c r="AE1267" i="6"/>
  <c r="AE192" i="6"/>
  <c r="S1268" i="6"/>
  <c r="T62" i="6"/>
  <c r="W62" i="6" s="1"/>
  <c r="V63" i="6" s="1"/>
  <c r="T193" i="6"/>
  <c r="AE61" i="6"/>
  <c r="AC1136" i="6"/>
  <c r="S1137" i="6"/>
  <c r="AC1805" i="6"/>
  <c r="AD1805" i="6"/>
  <c r="S1806" i="6"/>
  <c r="AE1671" i="6"/>
  <c r="AE1534" i="6"/>
  <c r="T1535" i="6"/>
  <c r="W1535" i="6" s="1"/>
  <c r="V1536" i="6" s="1"/>
  <c r="AC999" i="6"/>
  <c r="T1672" i="6"/>
  <c r="AA1672" i="6" s="1"/>
  <c r="S1000" i="6"/>
  <c r="AC1940" i="6"/>
  <c r="AC593" i="6"/>
  <c r="S1941" i="6"/>
  <c r="AD593" i="6"/>
  <c r="R728" i="6"/>
  <c r="AB728" i="6" s="1"/>
  <c r="AC727" i="6"/>
  <c r="AD727" i="6"/>
  <c r="R594" i="6"/>
  <c r="S594" i="6" s="1"/>
  <c r="AD1940" i="6"/>
  <c r="Q1400" i="6"/>
  <c r="R1400" i="6" s="1"/>
  <c r="AB1400" i="6" s="1"/>
  <c r="Z1399" i="6"/>
  <c r="AD1399" i="6" s="1"/>
  <c r="AA1399" i="6"/>
  <c r="W1399" i="6"/>
  <c r="V1400" i="6" s="1"/>
  <c r="T861" i="6"/>
  <c r="Q862" i="6" s="1"/>
  <c r="R862" i="6" s="1"/>
  <c r="AB862" i="6" s="1"/>
  <c r="AC458" i="6"/>
  <c r="AE860" i="6"/>
  <c r="AD458" i="6"/>
  <c r="S459" i="6"/>
  <c r="T322" i="6"/>
  <c r="Y1269" i="3"/>
  <c r="Q1270" i="3"/>
  <c r="R1270" i="3" s="1"/>
  <c r="AB1270" i="3" s="1"/>
  <c r="Z1269" i="3"/>
  <c r="AA1269" i="3"/>
  <c r="AE1399" i="3"/>
  <c r="S1536" i="3"/>
  <c r="AE1535" i="3"/>
  <c r="T1400" i="3"/>
  <c r="AA1400" i="3" s="1"/>
  <c r="AD1806" i="3"/>
  <c r="S1807" i="3"/>
  <c r="AC1672" i="3"/>
  <c r="Q1002" i="3"/>
  <c r="R1002" i="3" s="1"/>
  <c r="AB1002" i="3" s="1"/>
  <c r="AA1001" i="3"/>
  <c r="Y1001" i="3"/>
  <c r="W1001" i="3"/>
  <c r="V1002" i="3" s="1"/>
  <c r="Z1001" i="3"/>
  <c r="AC1806" i="3"/>
  <c r="Z860" i="3"/>
  <c r="AD860" i="3" s="1"/>
  <c r="AA860" i="3"/>
  <c r="Q861" i="3"/>
  <c r="R861" i="3" s="1"/>
  <c r="AB861" i="3" s="1"/>
  <c r="W860" i="3"/>
  <c r="V861" i="3" s="1"/>
  <c r="AE727" i="3"/>
  <c r="S1673" i="3"/>
  <c r="S728" i="3"/>
  <c r="AE593" i="3"/>
  <c r="S594" i="3"/>
  <c r="AC59" i="3"/>
  <c r="AD59" i="3"/>
  <c r="AA325" i="3"/>
  <c r="Q326" i="3"/>
  <c r="R326" i="3" s="1"/>
  <c r="AB326" i="3" s="1"/>
  <c r="W325" i="3"/>
  <c r="V326" i="3" s="1"/>
  <c r="Y325" i="3"/>
  <c r="Z325" i="3"/>
  <c r="R60" i="3"/>
  <c r="Z458" i="3"/>
  <c r="Y458" i="3"/>
  <c r="Q459" i="3"/>
  <c r="AA458" i="3"/>
  <c r="W458" i="3"/>
  <c r="V459" i="3" s="1"/>
  <c r="AD191" i="3"/>
  <c r="AC191" i="3"/>
  <c r="AB192" i="3"/>
  <c r="T192" i="3"/>
  <c r="Y1135" i="3"/>
  <c r="AA1135" i="3"/>
  <c r="Q1136" i="3"/>
  <c r="W1135" i="3"/>
  <c r="V1136" i="3" s="1"/>
  <c r="Z1135" i="3"/>
  <c r="AA1940" i="3"/>
  <c r="Y1940" i="3"/>
  <c r="Q1941" i="3"/>
  <c r="W1940" i="3"/>
  <c r="V1941" i="3" s="1"/>
  <c r="Z1940" i="3"/>
  <c r="AA59" i="13"/>
  <c r="Q60" i="13"/>
  <c r="R60" i="13" s="1"/>
  <c r="S60" i="13" s="1"/>
  <c r="Y59" i="13"/>
  <c r="AD59" i="13" s="1"/>
  <c r="W59" i="13"/>
  <c r="V60" i="13" s="1"/>
  <c r="AD459" i="13"/>
  <c r="AC459" i="13"/>
  <c r="S460" i="13"/>
  <c r="W191" i="13"/>
  <c r="V192" i="13" s="1"/>
  <c r="Q192" i="13"/>
  <c r="Z191" i="13"/>
  <c r="AA191" i="13"/>
  <c r="Y191" i="13"/>
  <c r="AE327" i="13"/>
  <c r="T328" i="13"/>
  <c r="AC1135" i="11" l="1"/>
  <c r="AD1135" i="11"/>
  <c r="AE1399" i="11"/>
  <c r="AA1400" i="11"/>
  <c r="T1136" i="11"/>
  <c r="W1136" i="11" s="1"/>
  <c r="V1137" i="11" s="1"/>
  <c r="AB1136" i="11"/>
  <c r="AD1001" i="11"/>
  <c r="W1400" i="11"/>
  <c r="V1401" i="11" s="1"/>
  <c r="Z1400" i="11"/>
  <c r="Y1400" i="11"/>
  <c r="W1533" i="11"/>
  <c r="V1534" i="11" s="1"/>
  <c r="Z1533" i="11"/>
  <c r="AA1533" i="11"/>
  <c r="AC1001" i="11"/>
  <c r="Y1533" i="11"/>
  <c r="AE323" i="11"/>
  <c r="AA191" i="11"/>
  <c r="Z191" i="11"/>
  <c r="Y191" i="11"/>
  <c r="Q192" i="11"/>
  <c r="R192" i="11" s="1"/>
  <c r="AB192" i="11" s="1"/>
  <c r="Z729" i="11"/>
  <c r="W729" i="11"/>
  <c r="V730" i="11" s="1"/>
  <c r="Y729" i="11"/>
  <c r="AA729" i="11"/>
  <c r="S1534" i="11"/>
  <c r="Q1942" i="11"/>
  <c r="R1942" i="11" s="1"/>
  <c r="AB1942" i="11" s="1"/>
  <c r="W1941" i="11"/>
  <c r="V1942" i="11" s="1"/>
  <c r="Y1941" i="11"/>
  <c r="AD1941" i="11" s="1"/>
  <c r="AA1941" i="11"/>
  <c r="T459" i="11"/>
  <c r="W459" i="11" s="1"/>
  <c r="V460" i="11" s="1"/>
  <c r="AE458" i="11"/>
  <c r="Z324" i="11"/>
  <c r="Q325" i="11"/>
  <c r="AA324" i="11"/>
  <c r="W324" i="11"/>
  <c r="V325" i="11" s="1"/>
  <c r="Y324" i="11"/>
  <c r="T862" i="11"/>
  <c r="AE861" i="11"/>
  <c r="T1673" i="11"/>
  <c r="AE59" i="11"/>
  <c r="AE1672" i="11"/>
  <c r="R1401" i="11"/>
  <c r="AB1401" i="11" s="1"/>
  <c r="AB60" i="11"/>
  <c r="T60" i="11"/>
  <c r="AC1272" i="11"/>
  <c r="S595" i="11"/>
  <c r="AD1272" i="11"/>
  <c r="AE594" i="11"/>
  <c r="AB1002" i="11"/>
  <c r="T1002" i="11"/>
  <c r="S730" i="11"/>
  <c r="S1273" i="11"/>
  <c r="R1807" i="11"/>
  <c r="AB1807" i="11" s="1"/>
  <c r="AC1806" i="11"/>
  <c r="AD1806" i="11"/>
  <c r="T594" i="9"/>
  <c r="W594" i="9" s="1"/>
  <c r="V595" i="9" s="1"/>
  <c r="Y1402" i="9"/>
  <c r="Z1402" i="9"/>
  <c r="W1402" i="9"/>
  <c r="V1403" i="9" s="1"/>
  <c r="Q1403" i="9"/>
  <c r="AA1402" i="9"/>
  <c r="AE189" i="9"/>
  <c r="T190" i="9"/>
  <c r="Q191" i="9" s="1"/>
  <c r="AC460" i="9"/>
  <c r="AA327" i="9"/>
  <c r="AE727" i="9"/>
  <c r="AD460" i="9"/>
  <c r="Z327" i="9"/>
  <c r="AD327" i="9" s="1"/>
  <c r="W327" i="9"/>
  <c r="V328" i="9" s="1"/>
  <c r="W1939" i="9"/>
  <c r="V1940" i="9" s="1"/>
  <c r="Z1939" i="9"/>
  <c r="AD1939" i="9" s="1"/>
  <c r="AA1939" i="9"/>
  <c r="Q328" i="9"/>
  <c r="R328" i="9" s="1"/>
  <c r="AB328" i="9" s="1"/>
  <c r="Q1940" i="9"/>
  <c r="R1940" i="9" s="1"/>
  <c r="AB1940" i="9" s="1"/>
  <c r="Q1268" i="9"/>
  <c r="R1268" i="9" s="1"/>
  <c r="AB1268" i="9" s="1"/>
  <c r="W1267" i="9"/>
  <c r="V1268" i="9" s="1"/>
  <c r="T728" i="9"/>
  <c r="Y1267" i="9"/>
  <c r="AA1267" i="9"/>
  <c r="Z1267" i="9"/>
  <c r="Z1536" i="9"/>
  <c r="AE1670" i="9"/>
  <c r="S461" i="9"/>
  <c r="AE1134" i="9"/>
  <c r="S1001" i="9"/>
  <c r="Y1536" i="9"/>
  <c r="R860" i="9"/>
  <c r="AB860" i="9" s="1"/>
  <c r="W1536" i="9"/>
  <c r="V1537" i="9" s="1"/>
  <c r="AA1536" i="9"/>
  <c r="AC859" i="9"/>
  <c r="AD859" i="9"/>
  <c r="AD1000" i="9"/>
  <c r="AC1000" i="9"/>
  <c r="AC62" i="9"/>
  <c r="AD62" i="9"/>
  <c r="R1537" i="9"/>
  <c r="AB1537" i="9" s="1"/>
  <c r="AC1806" i="9"/>
  <c r="AD1806" i="9"/>
  <c r="T1671" i="9"/>
  <c r="AA1671" i="9" s="1"/>
  <c r="R1807" i="9"/>
  <c r="AB1807" i="9" s="1"/>
  <c r="T1135" i="9"/>
  <c r="T63" i="9"/>
  <c r="T1268" i="6"/>
  <c r="Y1268" i="6" s="1"/>
  <c r="AA62" i="6"/>
  <c r="W193" i="6"/>
  <c r="V194" i="6" s="1"/>
  <c r="Y62" i="6"/>
  <c r="Q63" i="6"/>
  <c r="R63" i="6" s="1"/>
  <c r="AB63" i="6" s="1"/>
  <c r="Z62" i="6"/>
  <c r="Q194" i="6"/>
  <c r="R194" i="6" s="1"/>
  <c r="AB194" i="6" s="1"/>
  <c r="Z193" i="6"/>
  <c r="Y193" i="6"/>
  <c r="AA193" i="6"/>
  <c r="T1137" i="6"/>
  <c r="Q1138" i="6" s="1"/>
  <c r="R1138" i="6" s="1"/>
  <c r="AB1138" i="6" s="1"/>
  <c r="AE1136" i="6"/>
  <c r="AE1805" i="6"/>
  <c r="T1806" i="6"/>
  <c r="W1806" i="6" s="1"/>
  <c r="V1807" i="6" s="1"/>
  <c r="AE999" i="6"/>
  <c r="Q1536" i="6"/>
  <c r="R1536" i="6" s="1"/>
  <c r="AB1536" i="6" s="1"/>
  <c r="Y1535" i="6"/>
  <c r="Z1535" i="6"/>
  <c r="AA1535" i="6"/>
  <c r="Q1673" i="6"/>
  <c r="R1673" i="6" s="1"/>
  <c r="AB1673" i="6" s="1"/>
  <c r="W1672" i="6"/>
  <c r="V1673" i="6" s="1"/>
  <c r="Y1672" i="6"/>
  <c r="Z1672" i="6"/>
  <c r="AE593" i="6"/>
  <c r="T1000" i="6"/>
  <c r="Z1000" i="6" s="1"/>
  <c r="AE1940" i="6"/>
  <c r="T1941" i="6"/>
  <c r="AB594" i="6"/>
  <c r="T594" i="6"/>
  <c r="AE727" i="6"/>
  <c r="S728" i="6"/>
  <c r="AC1399" i="6"/>
  <c r="Y861" i="6"/>
  <c r="W861" i="6"/>
  <c r="V862" i="6" s="1"/>
  <c r="Z861" i="6"/>
  <c r="AA861" i="6"/>
  <c r="S1400" i="6"/>
  <c r="AE458" i="6"/>
  <c r="S862" i="6"/>
  <c r="T459" i="6"/>
  <c r="Y322" i="6"/>
  <c r="AA322" i="6"/>
  <c r="W322" i="6"/>
  <c r="V323" i="6" s="1"/>
  <c r="Z322" i="6"/>
  <c r="Q323" i="6"/>
  <c r="AD1269" i="3"/>
  <c r="AC1269" i="3"/>
  <c r="S1270" i="3"/>
  <c r="Y1400" i="3"/>
  <c r="T1536" i="3"/>
  <c r="W1400" i="3"/>
  <c r="V1401" i="3" s="1"/>
  <c r="Q1401" i="3"/>
  <c r="R1401" i="3" s="1"/>
  <c r="AB1401" i="3" s="1"/>
  <c r="Z1400" i="3"/>
  <c r="T1807" i="3"/>
  <c r="Q1808" i="3" s="1"/>
  <c r="R1808" i="3" s="1"/>
  <c r="AB1808" i="3" s="1"/>
  <c r="AE1672" i="3"/>
  <c r="AC1001" i="3"/>
  <c r="S1002" i="3"/>
  <c r="T1002" i="3" s="1"/>
  <c r="Z1002" i="3" s="1"/>
  <c r="AE1806" i="3"/>
  <c r="AD1001" i="3"/>
  <c r="AC860" i="3"/>
  <c r="AE860" i="3" s="1"/>
  <c r="T1673" i="3"/>
  <c r="Q1674" i="3" s="1"/>
  <c r="S861" i="3"/>
  <c r="T728" i="3"/>
  <c r="AD325" i="3"/>
  <c r="AE191" i="3"/>
  <c r="S326" i="3"/>
  <c r="T594" i="3"/>
  <c r="AB60" i="3"/>
  <c r="S60" i="3"/>
  <c r="AD458" i="3"/>
  <c r="AC458" i="3"/>
  <c r="AC325" i="3"/>
  <c r="AE59" i="3"/>
  <c r="R459" i="3"/>
  <c r="AB459" i="3" s="1"/>
  <c r="Z192" i="3"/>
  <c r="Y192" i="3"/>
  <c r="AA192" i="3"/>
  <c r="W192" i="3"/>
  <c r="V193" i="3" s="1"/>
  <c r="Q193" i="3"/>
  <c r="AC1940" i="3"/>
  <c r="AD1940" i="3"/>
  <c r="R1136" i="3"/>
  <c r="AB1136" i="3" s="1"/>
  <c r="AC1135" i="3"/>
  <c r="AD1135" i="3"/>
  <c r="R1941" i="3"/>
  <c r="AB1941" i="3" s="1"/>
  <c r="T60" i="13"/>
  <c r="Y60" i="13" s="1"/>
  <c r="AB60" i="13"/>
  <c r="AC59" i="13"/>
  <c r="AE59" i="13" s="1"/>
  <c r="AE459" i="13"/>
  <c r="T460" i="13"/>
  <c r="W460" i="13" s="1"/>
  <c r="V461" i="13" s="1"/>
  <c r="AD191" i="13"/>
  <c r="AC191" i="13"/>
  <c r="R192" i="13"/>
  <c r="AB192" i="13" s="1"/>
  <c r="Q329" i="13"/>
  <c r="W328" i="13"/>
  <c r="V329" i="13" s="1"/>
  <c r="AA328" i="13"/>
  <c r="Z328" i="13"/>
  <c r="Y328" i="13"/>
  <c r="AE1135" i="11" l="1"/>
  <c r="Z1136" i="11"/>
  <c r="Q1137" i="11"/>
  <c r="R1137" i="11" s="1"/>
  <c r="AB1137" i="11" s="1"/>
  <c r="Y1136" i="11"/>
  <c r="AA1136" i="11"/>
  <c r="AD1400" i="11"/>
  <c r="AD191" i="11"/>
  <c r="AC1400" i="11"/>
  <c r="AD1533" i="11"/>
  <c r="AE1001" i="11"/>
  <c r="AC1533" i="11"/>
  <c r="AC191" i="11"/>
  <c r="S192" i="11"/>
  <c r="AD729" i="11"/>
  <c r="S1942" i="11"/>
  <c r="AC729" i="11"/>
  <c r="Z459" i="11"/>
  <c r="T1534" i="11"/>
  <c r="Y459" i="11"/>
  <c r="AC1941" i="11"/>
  <c r="AE1941" i="11" s="1"/>
  <c r="AA459" i="11"/>
  <c r="Q460" i="11"/>
  <c r="R460" i="11" s="1"/>
  <c r="AB460" i="11" s="1"/>
  <c r="AD324" i="11"/>
  <c r="Z862" i="11"/>
  <c r="W862" i="11"/>
  <c r="V863" i="11" s="1"/>
  <c r="AA862" i="11"/>
  <c r="AC324" i="11"/>
  <c r="Y862" i="11"/>
  <c r="R325" i="11"/>
  <c r="AB325" i="11" s="1"/>
  <c r="Q863" i="11"/>
  <c r="R863" i="11" s="1"/>
  <c r="AB863" i="11" s="1"/>
  <c r="S1401" i="11"/>
  <c r="AE1272" i="11"/>
  <c r="Q1674" i="11"/>
  <c r="R1674" i="11" s="1"/>
  <c r="AB1674" i="11" s="1"/>
  <c r="Y1673" i="11"/>
  <c r="Z1673" i="11"/>
  <c r="AA1673" i="11"/>
  <c r="W1673" i="11"/>
  <c r="V1674" i="11" s="1"/>
  <c r="S1807" i="11"/>
  <c r="W60" i="11"/>
  <c r="V61" i="11" s="1"/>
  <c r="Q61" i="11"/>
  <c r="Y60" i="11"/>
  <c r="Z60" i="11"/>
  <c r="AA60" i="11"/>
  <c r="T595" i="11"/>
  <c r="W595" i="11" s="1"/>
  <c r="V596" i="11" s="1"/>
  <c r="T730" i="11"/>
  <c r="W730" i="11" s="1"/>
  <c r="V731" i="11" s="1"/>
  <c r="Y1002" i="11"/>
  <c r="W1002" i="11"/>
  <c r="V1003" i="11" s="1"/>
  <c r="Q1003" i="11"/>
  <c r="Z1002" i="11"/>
  <c r="AA1002" i="11"/>
  <c r="T1273" i="11"/>
  <c r="AE1806" i="11"/>
  <c r="Y594" i="9"/>
  <c r="Z594" i="9"/>
  <c r="Q595" i="9"/>
  <c r="R595" i="9" s="1"/>
  <c r="AB595" i="9" s="1"/>
  <c r="AA594" i="9"/>
  <c r="AC1402" i="9"/>
  <c r="R1403" i="9"/>
  <c r="AB1403" i="9" s="1"/>
  <c r="AD1402" i="9"/>
  <c r="Z190" i="9"/>
  <c r="W190" i="9"/>
  <c r="V191" i="9" s="1"/>
  <c r="R191" i="9"/>
  <c r="AB191" i="9" s="1"/>
  <c r="AE460" i="9"/>
  <c r="AA190" i="9"/>
  <c r="Y190" i="9"/>
  <c r="S328" i="9"/>
  <c r="AC327" i="9"/>
  <c r="S1940" i="9"/>
  <c r="AC1939" i="9"/>
  <c r="AC1267" i="9"/>
  <c r="W728" i="9"/>
  <c r="V729" i="9" s="1"/>
  <c r="AA728" i="9"/>
  <c r="Q729" i="9"/>
  <c r="Y728" i="9"/>
  <c r="Z728" i="9"/>
  <c r="AD1267" i="9"/>
  <c r="AD1536" i="9"/>
  <c r="AE1000" i="9"/>
  <c r="T461" i="9"/>
  <c r="AA461" i="9" s="1"/>
  <c r="S1268" i="9"/>
  <c r="S860" i="9"/>
  <c r="T1001" i="9"/>
  <c r="Y1001" i="9" s="1"/>
  <c r="AC1536" i="9"/>
  <c r="AE859" i="9"/>
  <c r="Q1672" i="9"/>
  <c r="R1672" i="9" s="1"/>
  <c r="AB1672" i="9" s="1"/>
  <c r="S1537" i="9"/>
  <c r="Y1671" i="9"/>
  <c r="AE62" i="9"/>
  <c r="S1807" i="9"/>
  <c r="Z1671" i="9"/>
  <c r="W1671" i="9"/>
  <c r="V1672" i="9" s="1"/>
  <c r="AE1806" i="9"/>
  <c r="AA1135" i="9"/>
  <c r="Z1135" i="9"/>
  <c r="Q1136" i="9"/>
  <c r="Y1135" i="9"/>
  <c r="W1135" i="9"/>
  <c r="V1136" i="9" s="1"/>
  <c r="W63" i="9"/>
  <c r="V64" i="9" s="1"/>
  <c r="Z63" i="9"/>
  <c r="AA63" i="9"/>
  <c r="Y63" i="9"/>
  <c r="Q64" i="9"/>
  <c r="AD62" i="6"/>
  <c r="W1268" i="6"/>
  <c r="V1269" i="6" s="1"/>
  <c r="AA1268" i="6"/>
  <c r="Z1268" i="6"/>
  <c r="AD1268" i="6" s="1"/>
  <c r="Q1269" i="6"/>
  <c r="AC62" i="6"/>
  <c r="AD193" i="6"/>
  <c r="AC193" i="6"/>
  <c r="S194" i="6"/>
  <c r="AA1137" i="6"/>
  <c r="W1137" i="6"/>
  <c r="V1138" i="6" s="1"/>
  <c r="Y1137" i="6"/>
  <c r="Z1137" i="6"/>
  <c r="Q1807" i="6"/>
  <c r="R1807" i="6" s="1"/>
  <c r="AB1807" i="6" s="1"/>
  <c r="Y1806" i="6"/>
  <c r="Z1806" i="6"/>
  <c r="AA1806" i="6"/>
  <c r="S1536" i="6"/>
  <c r="AC1535" i="6"/>
  <c r="AD1535" i="6"/>
  <c r="AC1672" i="6"/>
  <c r="AD1672" i="6"/>
  <c r="W1000" i="6"/>
  <c r="V1001" i="6" s="1"/>
  <c r="Y1000" i="6"/>
  <c r="AD1000" i="6" s="1"/>
  <c r="AA1000" i="6"/>
  <c r="AA1941" i="6"/>
  <c r="Q1001" i="6"/>
  <c r="R1001" i="6" s="1"/>
  <c r="AB1001" i="6" s="1"/>
  <c r="Z1941" i="6"/>
  <c r="Y1941" i="6"/>
  <c r="AE1399" i="6"/>
  <c r="Q1942" i="6"/>
  <c r="R1942" i="6" s="1"/>
  <c r="AB1942" i="6" s="1"/>
  <c r="T728" i="6"/>
  <c r="Q729" i="6" s="1"/>
  <c r="W1941" i="6"/>
  <c r="V1942" i="6" s="1"/>
  <c r="Q595" i="6"/>
  <c r="Y594" i="6"/>
  <c r="Z594" i="6"/>
  <c r="W594" i="6"/>
  <c r="V595" i="6" s="1"/>
  <c r="AA594" i="6"/>
  <c r="AC861" i="6"/>
  <c r="AD861" i="6"/>
  <c r="T1400" i="6"/>
  <c r="W1400" i="6" s="1"/>
  <c r="V1401" i="6" s="1"/>
  <c r="T862" i="6"/>
  <c r="Z862" i="6" s="1"/>
  <c r="W459" i="6"/>
  <c r="V460" i="6" s="1"/>
  <c r="AA459" i="6"/>
  <c r="Q460" i="6"/>
  <c r="R460" i="6" s="1"/>
  <c r="AB460" i="6" s="1"/>
  <c r="S1138" i="6"/>
  <c r="Z459" i="6"/>
  <c r="Y459" i="6"/>
  <c r="AC322" i="6"/>
  <c r="AD322" i="6"/>
  <c r="S1673" i="6"/>
  <c r="R323" i="6"/>
  <c r="AB323" i="6" s="1"/>
  <c r="S63" i="6"/>
  <c r="AE1269" i="3"/>
  <c r="T1270" i="3"/>
  <c r="AD1400" i="3"/>
  <c r="Q1537" i="3"/>
  <c r="Y1536" i="3"/>
  <c r="AA1536" i="3"/>
  <c r="Z1536" i="3"/>
  <c r="W1536" i="3"/>
  <c r="V1537" i="3" s="1"/>
  <c r="AC1400" i="3"/>
  <c r="S1401" i="3"/>
  <c r="T1401" i="3" s="1"/>
  <c r="AA1807" i="3"/>
  <c r="S1808" i="3"/>
  <c r="Z1807" i="3"/>
  <c r="W1002" i="3"/>
  <c r="V1003" i="3" s="1"/>
  <c r="AA1002" i="3"/>
  <c r="AE1001" i="3"/>
  <c r="Y1807" i="3"/>
  <c r="W1807" i="3"/>
  <c r="V1808" i="3" s="1"/>
  <c r="Y1002" i="3"/>
  <c r="Q1003" i="3"/>
  <c r="R1003" i="3" s="1"/>
  <c r="AB1003" i="3" s="1"/>
  <c r="AA1673" i="3"/>
  <c r="W1673" i="3"/>
  <c r="V1674" i="3" s="1"/>
  <c r="T861" i="3"/>
  <c r="Y861" i="3" s="1"/>
  <c r="Z1673" i="3"/>
  <c r="Y1673" i="3"/>
  <c r="T326" i="3"/>
  <c r="Q327" i="3" s="1"/>
  <c r="Y728" i="3"/>
  <c r="AA728" i="3"/>
  <c r="Z728" i="3"/>
  <c r="W728" i="3"/>
  <c r="V729" i="3" s="1"/>
  <c r="Q729" i="3"/>
  <c r="AE458" i="3"/>
  <c r="S459" i="3"/>
  <c r="Z594" i="3"/>
  <c r="AA594" i="3"/>
  <c r="Q595" i="3"/>
  <c r="Y594" i="3"/>
  <c r="W594" i="3"/>
  <c r="V595" i="3" s="1"/>
  <c r="AE325" i="3"/>
  <c r="T60" i="3"/>
  <c r="AE1135" i="3"/>
  <c r="R193" i="3"/>
  <c r="AB193" i="3" s="1"/>
  <c r="AC192" i="3"/>
  <c r="AD192" i="3"/>
  <c r="R1674" i="3"/>
  <c r="AB1674" i="3" s="1"/>
  <c r="AE1940" i="3"/>
  <c r="S1941" i="3"/>
  <c r="S1136" i="3"/>
  <c r="Q61" i="13"/>
  <c r="R61" i="13" s="1"/>
  <c r="AB61" i="13" s="1"/>
  <c r="W60" i="13"/>
  <c r="V61" i="13" s="1"/>
  <c r="Z60" i="13"/>
  <c r="AD60" i="13" s="1"/>
  <c r="AA60" i="13"/>
  <c r="Z460" i="13"/>
  <c r="Q461" i="13"/>
  <c r="R461" i="13" s="1"/>
  <c r="AB461" i="13" s="1"/>
  <c r="AA460" i="13"/>
  <c r="Y460" i="13"/>
  <c r="S192" i="13"/>
  <c r="AE191" i="13"/>
  <c r="AD328" i="13"/>
  <c r="AC328" i="13"/>
  <c r="R329" i="13"/>
  <c r="AB329" i="13" s="1"/>
  <c r="AD1136" i="11" l="1"/>
  <c r="AE1400" i="11"/>
  <c r="AC1136" i="11"/>
  <c r="AE1533" i="11"/>
  <c r="AE191" i="11"/>
  <c r="AE729" i="11"/>
  <c r="T192" i="11"/>
  <c r="T1942" i="11"/>
  <c r="W1942" i="11" s="1"/>
  <c r="V1943" i="11" s="1"/>
  <c r="AD459" i="11"/>
  <c r="AC459" i="11"/>
  <c r="Y1534" i="11"/>
  <c r="Z1534" i="11"/>
  <c r="W1534" i="11"/>
  <c r="V1535" i="11" s="1"/>
  <c r="AA1534" i="11"/>
  <c r="Q1535" i="11"/>
  <c r="R1535" i="11" s="1"/>
  <c r="AB1535" i="11" s="1"/>
  <c r="S325" i="11"/>
  <c r="S460" i="11"/>
  <c r="S1137" i="11"/>
  <c r="AD862" i="11"/>
  <c r="AC862" i="11"/>
  <c r="T1401" i="11"/>
  <c r="W1401" i="11" s="1"/>
  <c r="V1402" i="11" s="1"/>
  <c r="T1807" i="11"/>
  <c r="AA1807" i="11" s="1"/>
  <c r="AE324" i="11"/>
  <c r="S1674" i="11"/>
  <c r="Z595" i="11"/>
  <c r="AC1673" i="11"/>
  <c r="AD1673" i="11"/>
  <c r="Y595" i="11"/>
  <c r="R61" i="11"/>
  <c r="AB61" i="11" s="1"/>
  <c r="AA595" i="11"/>
  <c r="Q596" i="11"/>
  <c r="R596" i="11" s="1"/>
  <c r="AB596" i="11" s="1"/>
  <c r="AD60" i="11"/>
  <c r="AC60" i="11"/>
  <c r="Z730" i="11"/>
  <c r="R1003" i="11"/>
  <c r="AC1002" i="11"/>
  <c r="AD1002" i="11"/>
  <c r="Q731" i="11"/>
  <c r="R731" i="11" s="1"/>
  <c r="AB731" i="11" s="1"/>
  <c r="Y730" i="11"/>
  <c r="AA730" i="11"/>
  <c r="S863" i="11"/>
  <c r="AA1273" i="11"/>
  <c r="Q1274" i="11"/>
  <c r="R1274" i="11" s="1"/>
  <c r="AB1274" i="11" s="1"/>
  <c r="W1273" i="11"/>
  <c r="V1274" i="11" s="1"/>
  <c r="Y1273" i="11"/>
  <c r="Z1273" i="11"/>
  <c r="AD594" i="9"/>
  <c r="S595" i="9"/>
  <c r="AC594" i="9"/>
  <c r="AE1402" i="9"/>
  <c r="S1403" i="9"/>
  <c r="AC190" i="9"/>
  <c r="S191" i="9"/>
  <c r="AE327" i="9"/>
  <c r="AD190" i="9"/>
  <c r="AE1939" i="9"/>
  <c r="T328" i="9"/>
  <c r="Q329" i="9" s="1"/>
  <c r="R329" i="9" s="1"/>
  <c r="AB329" i="9" s="1"/>
  <c r="AE1267" i="9"/>
  <c r="T1940" i="9"/>
  <c r="W1940" i="9" s="1"/>
  <c r="V1941" i="9" s="1"/>
  <c r="Y461" i="9"/>
  <c r="AD728" i="9"/>
  <c r="AC728" i="9"/>
  <c r="W461" i="9"/>
  <c r="V462" i="9" s="1"/>
  <c r="R729" i="9"/>
  <c r="AB729" i="9" s="1"/>
  <c r="Q462" i="9"/>
  <c r="R462" i="9" s="1"/>
  <c r="AB462" i="9" s="1"/>
  <c r="Z461" i="9"/>
  <c r="T1268" i="9"/>
  <c r="AC1671" i="9"/>
  <c r="W1001" i="9"/>
  <c r="V1002" i="9" s="1"/>
  <c r="Z1001" i="9"/>
  <c r="AD1001" i="9" s="1"/>
  <c r="T860" i="9"/>
  <c r="Q861" i="9" s="1"/>
  <c r="Q1002" i="9"/>
  <c r="R1002" i="9" s="1"/>
  <c r="AB1002" i="9" s="1"/>
  <c r="AE1536" i="9"/>
  <c r="AA1001" i="9"/>
  <c r="T1537" i="9"/>
  <c r="Z1537" i="9" s="1"/>
  <c r="AD1671" i="9"/>
  <c r="S1672" i="9"/>
  <c r="T1807" i="9"/>
  <c r="W1807" i="9" s="1"/>
  <c r="V1808" i="9" s="1"/>
  <c r="R1136" i="9"/>
  <c r="AB1136" i="9" s="1"/>
  <c r="AC63" i="9"/>
  <c r="AD63" i="9"/>
  <c r="AC1135" i="9"/>
  <c r="AD1135" i="9"/>
  <c r="R64" i="9"/>
  <c r="AB64" i="9" s="1"/>
  <c r="AE62" i="6"/>
  <c r="AC1268" i="6"/>
  <c r="R1269" i="6"/>
  <c r="AB1269" i="6" s="1"/>
  <c r="T194" i="6"/>
  <c r="Q195" i="6" s="1"/>
  <c r="R195" i="6" s="1"/>
  <c r="AB195" i="6" s="1"/>
  <c r="AE193" i="6"/>
  <c r="AD1137" i="6"/>
  <c r="AC1137" i="6"/>
  <c r="S1807" i="6"/>
  <c r="AC1806" i="6"/>
  <c r="AD1806" i="6"/>
  <c r="T1536" i="6"/>
  <c r="Q1537" i="6" s="1"/>
  <c r="R1537" i="6" s="1"/>
  <c r="AB1537" i="6" s="1"/>
  <c r="AE1535" i="6"/>
  <c r="AE1672" i="6"/>
  <c r="S1001" i="6"/>
  <c r="AC1000" i="6"/>
  <c r="AE1000" i="6" s="1"/>
  <c r="AD1941" i="6"/>
  <c r="AC1941" i="6"/>
  <c r="S1942" i="6"/>
  <c r="AA728" i="6"/>
  <c r="W728" i="6"/>
  <c r="V729" i="6" s="1"/>
  <c r="Z728" i="6"/>
  <c r="AE861" i="6"/>
  <c r="Y728" i="6"/>
  <c r="R595" i="6"/>
  <c r="AB595" i="6" s="1"/>
  <c r="R729" i="6"/>
  <c r="AB729" i="6" s="1"/>
  <c r="AD594" i="6"/>
  <c r="AC594" i="6"/>
  <c r="Y1400" i="6"/>
  <c r="Y862" i="6"/>
  <c r="AD862" i="6" s="1"/>
  <c r="Q1401" i="6"/>
  <c r="R1401" i="6" s="1"/>
  <c r="AB1401" i="6" s="1"/>
  <c r="AA1400" i="6"/>
  <c r="Z1400" i="6"/>
  <c r="AC459" i="6"/>
  <c r="AA862" i="6"/>
  <c r="Q863" i="6"/>
  <c r="W862" i="6"/>
  <c r="V863" i="6" s="1"/>
  <c r="T1138" i="6"/>
  <c r="Y1138" i="6" s="1"/>
  <c r="AD459" i="6"/>
  <c r="S460" i="6"/>
  <c r="T1673" i="6"/>
  <c r="AE322" i="6"/>
  <c r="S323" i="6"/>
  <c r="T63" i="6"/>
  <c r="Y1270" i="3"/>
  <c r="Q1271" i="3"/>
  <c r="W1270" i="3"/>
  <c r="V1271" i="3" s="1"/>
  <c r="AA1270" i="3"/>
  <c r="Z1270" i="3"/>
  <c r="AC1536" i="3"/>
  <c r="AD1536" i="3"/>
  <c r="R1537" i="3"/>
  <c r="AB1537" i="3" s="1"/>
  <c r="AE1400" i="3"/>
  <c r="AD1807" i="3"/>
  <c r="T1808" i="3"/>
  <c r="Q1809" i="3" s="1"/>
  <c r="R1809" i="3" s="1"/>
  <c r="AB1809" i="3" s="1"/>
  <c r="AC1807" i="3"/>
  <c r="AC1002" i="3"/>
  <c r="AD1002" i="3"/>
  <c r="W861" i="3"/>
  <c r="V862" i="3" s="1"/>
  <c r="Q862" i="3"/>
  <c r="R862" i="3" s="1"/>
  <c r="AB862" i="3" s="1"/>
  <c r="AA861" i="3"/>
  <c r="Z861" i="3"/>
  <c r="AA1401" i="3"/>
  <c r="Y1401" i="3"/>
  <c r="Q1402" i="3"/>
  <c r="R1402" i="3" s="1"/>
  <c r="AB1402" i="3" s="1"/>
  <c r="W1401" i="3"/>
  <c r="V1402" i="3" s="1"/>
  <c r="Z1401" i="3"/>
  <c r="AC1673" i="3"/>
  <c r="AD1673" i="3"/>
  <c r="Y326" i="3"/>
  <c r="W326" i="3"/>
  <c r="V327" i="3" s="1"/>
  <c r="AA326" i="3"/>
  <c r="Z326" i="3"/>
  <c r="R729" i="3"/>
  <c r="AB729" i="3" s="1"/>
  <c r="AC728" i="3"/>
  <c r="AD728" i="3"/>
  <c r="T459" i="3"/>
  <c r="Y459" i="3" s="1"/>
  <c r="S193" i="3"/>
  <c r="AC594" i="3"/>
  <c r="AD594" i="3"/>
  <c r="R595" i="3"/>
  <c r="AB595" i="3" s="1"/>
  <c r="Y60" i="3"/>
  <c r="AA60" i="3"/>
  <c r="Q61" i="3"/>
  <c r="Z60" i="3"/>
  <c r="W60" i="3"/>
  <c r="V61" i="3" s="1"/>
  <c r="S1674" i="3"/>
  <c r="R327" i="3"/>
  <c r="AB327" i="3" s="1"/>
  <c r="AE192" i="3"/>
  <c r="S1003" i="3"/>
  <c r="T1941" i="3"/>
  <c r="T1136" i="3"/>
  <c r="S61" i="13"/>
  <c r="AC60" i="13"/>
  <c r="AD460" i="13"/>
  <c r="AC460" i="13"/>
  <c r="S461" i="13"/>
  <c r="T192" i="13"/>
  <c r="W192" i="13" s="1"/>
  <c r="V193" i="13" s="1"/>
  <c r="S329" i="13"/>
  <c r="AE328" i="13"/>
  <c r="T61" i="13" l="1"/>
  <c r="AE1136" i="11"/>
  <c r="Y1942" i="11"/>
  <c r="AA1942" i="11"/>
  <c r="Z1942" i="11"/>
  <c r="Q1943" i="11"/>
  <c r="R1943" i="11" s="1"/>
  <c r="AB1943" i="11" s="1"/>
  <c r="Z192" i="11"/>
  <c r="Y192" i="11"/>
  <c r="Q193" i="11"/>
  <c r="R193" i="11" s="1"/>
  <c r="AB193" i="11" s="1"/>
  <c r="W192" i="11"/>
  <c r="V193" i="11" s="1"/>
  <c r="AA192" i="11"/>
  <c r="AE459" i="11"/>
  <c r="T460" i="11"/>
  <c r="AA460" i="11" s="1"/>
  <c r="S1535" i="11"/>
  <c r="AC1534" i="11"/>
  <c r="AD1534" i="11"/>
  <c r="T325" i="11"/>
  <c r="T1137" i="11"/>
  <c r="S61" i="11"/>
  <c r="W1807" i="11"/>
  <c r="V1808" i="11" s="1"/>
  <c r="AD595" i="11"/>
  <c r="AA1401" i="11"/>
  <c r="Z1401" i="11"/>
  <c r="AE862" i="11"/>
  <c r="Q1402" i="11"/>
  <c r="R1402" i="11" s="1"/>
  <c r="AB1402" i="11" s="1"/>
  <c r="Y1807" i="11"/>
  <c r="T1674" i="11"/>
  <c r="Y1674" i="11" s="1"/>
  <c r="Z1807" i="11"/>
  <c r="Q1808" i="11"/>
  <c r="R1808" i="11" s="1"/>
  <c r="AB1808" i="11" s="1"/>
  <c r="Y1401" i="11"/>
  <c r="AC595" i="11"/>
  <c r="S731" i="11"/>
  <c r="AE1673" i="11"/>
  <c r="AE60" i="11"/>
  <c r="AD730" i="11"/>
  <c r="T863" i="11"/>
  <c r="Q864" i="11" s="1"/>
  <c r="AB1003" i="11"/>
  <c r="S1003" i="11"/>
  <c r="AC730" i="11"/>
  <c r="AE1002" i="11"/>
  <c r="S1274" i="11"/>
  <c r="AD1273" i="11"/>
  <c r="AC1273" i="11"/>
  <c r="S596" i="11"/>
  <c r="T595" i="9"/>
  <c r="AA595" i="9" s="1"/>
  <c r="AE594" i="9"/>
  <c r="T1403" i="9"/>
  <c r="Y1403" i="9" s="1"/>
  <c r="T191" i="9"/>
  <c r="Z191" i="9" s="1"/>
  <c r="Z328" i="9"/>
  <c r="W328" i="9"/>
  <c r="V329" i="9" s="1"/>
  <c r="Y328" i="9"/>
  <c r="AE190" i="9"/>
  <c r="AA328" i="9"/>
  <c r="AC461" i="9"/>
  <c r="Z1940" i="9"/>
  <c r="Q1941" i="9"/>
  <c r="R1941" i="9" s="1"/>
  <c r="AB1941" i="9" s="1"/>
  <c r="AA1940" i="9"/>
  <c r="Y1940" i="9"/>
  <c r="S462" i="9"/>
  <c r="S729" i="9"/>
  <c r="AD461" i="9"/>
  <c r="AE728" i="9"/>
  <c r="AA1268" i="9"/>
  <c r="W1268" i="9"/>
  <c r="V1269" i="9" s="1"/>
  <c r="Q1269" i="9"/>
  <c r="Z1268" i="9"/>
  <c r="Y1268" i="9"/>
  <c r="AA860" i="9"/>
  <c r="W860" i="9"/>
  <c r="V861" i="9" s="1"/>
  <c r="Y860" i="9"/>
  <c r="Z860" i="9"/>
  <c r="AC1001" i="9"/>
  <c r="Y1537" i="9"/>
  <c r="AE1671" i="9"/>
  <c r="AA1537" i="9"/>
  <c r="S329" i="9"/>
  <c r="Q1538" i="9"/>
  <c r="R1538" i="9" s="1"/>
  <c r="AB1538" i="9" s="1"/>
  <c r="R861" i="9"/>
  <c r="AB861" i="9" s="1"/>
  <c r="W1537" i="9"/>
  <c r="V1538" i="9" s="1"/>
  <c r="Z1807" i="9"/>
  <c r="Q1808" i="9"/>
  <c r="R1808" i="9" s="1"/>
  <c r="AA1807" i="9"/>
  <c r="T1672" i="9"/>
  <c r="Q1673" i="9" s="1"/>
  <c r="Y1807" i="9"/>
  <c r="S1002" i="9"/>
  <c r="S64" i="9"/>
  <c r="S1136" i="9"/>
  <c r="AE1135" i="9"/>
  <c r="AE63" i="9"/>
  <c r="S1269" i="6"/>
  <c r="AE1268" i="6"/>
  <c r="Z194" i="6"/>
  <c r="AA194" i="6"/>
  <c r="W194" i="6"/>
  <c r="V195" i="6" s="1"/>
  <c r="Y194" i="6"/>
  <c r="AE1137" i="6"/>
  <c r="T1807" i="6"/>
  <c r="AE1806" i="6"/>
  <c r="AA1536" i="6"/>
  <c r="W1536" i="6"/>
  <c r="V1537" i="6" s="1"/>
  <c r="Y1536" i="6"/>
  <c r="Z1536" i="6"/>
  <c r="T1001" i="6"/>
  <c r="Y1001" i="6" s="1"/>
  <c r="AE1941" i="6"/>
  <c r="T1942" i="6"/>
  <c r="Y1942" i="6" s="1"/>
  <c r="S595" i="6"/>
  <c r="AD728" i="6"/>
  <c r="AC728" i="6"/>
  <c r="AC862" i="6"/>
  <c r="AE594" i="6"/>
  <c r="AD1400" i="6"/>
  <c r="S729" i="6"/>
  <c r="AC1400" i="6"/>
  <c r="AE459" i="6"/>
  <c r="S1401" i="6"/>
  <c r="R863" i="6"/>
  <c r="AB863" i="6" s="1"/>
  <c r="W1138" i="6"/>
  <c r="V1139" i="6" s="1"/>
  <c r="Q1139" i="6"/>
  <c r="R1139" i="6" s="1"/>
  <c r="AB1139" i="6" s="1"/>
  <c r="AA1138" i="6"/>
  <c r="Z1138" i="6"/>
  <c r="T460" i="6"/>
  <c r="S1537" i="6"/>
  <c r="T323" i="6"/>
  <c r="S195" i="6"/>
  <c r="Q64" i="6"/>
  <c r="W63" i="6"/>
  <c r="V64" i="6" s="1"/>
  <c r="Z63" i="6"/>
  <c r="AA63" i="6"/>
  <c r="Y63" i="6"/>
  <c r="AA1673" i="6"/>
  <c r="W1673" i="6"/>
  <c r="V1674" i="6" s="1"/>
  <c r="Y1673" i="6"/>
  <c r="Z1673" i="6"/>
  <c r="Q1674" i="6"/>
  <c r="R1271" i="3"/>
  <c r="AB1271" i="3" s="1"/>
  <c r="AD1270" i="3"/>
  <c r="AC1270" i="3"/>
  <c r="S1537" i="3"/>
  <c r="AE1536" i="3"/>
  <c r="W1808" i="3"/>
  <c r="V1809" i="3" s="1"/>
  <c r="Z1808" i="3"/>
  <c r="Y1808" i="3"/>
  <c r="AE1807" i="3"/>
  <c r="S1809" i="3"/>
  <c r="AA1808" i="3"/>
  <c r="AE1002" i="3"/>
  <c r="AE1673" i="3"/>
  <c r="AC861" i="3"/>
  <c r="S862" i="3"/>
  <c r="AD861" i="3"/>
  <c r="AC1401" i="3"/>
  <c r="AD1401" i="3"/>
  <c r="S1402" i="3"/>
  <c r="S595" i="3"/>
  <c r="AC326" i="3"/>
  <c r="S729" i="3"/>
  <c r="AD326" i="3"/>
  <c r="AE728" i="3"/>
  <c r="W459" i="3"/>
  <c r="V460" i="3" s="1"/>
  <c r="Z459" i="3"/>
  <c r="AD459" i="3" s="1"/>
  <c r="Q460" i="3"/>
  <c r="R460" i="3" s="1"/>
  <c r="AB460" i="3" s="1"/>
  <c r="T193" i="3"/>
  <c r="AA459" i="3"/>
  <c r="AE594" i="3"/>
  <c r="R61" i="3"/>
  <c r="AB61" i="3" s="1"/>
  <c r="AC60" i="3"/>
  <c r="AD60" i="3"/>
  <c r="T1674" i="3"/>
  <c r="S327" i="3"/>
  <c r="T1003" i="3"/>
  <c r="Z1003" i="3" s="1"/>
  <c r="Q1942" i="3"/>
  <c r="Z1941" i="3"/>
  <c r="Y1941" i="3"/>
  <c r="AA1941" i="3"/>
  <c r="W1941" i="3"/>
  <c r="V1942" i="3" s="1"/>
  <c r="Q1137" i="3"/>
  <c r="W1136" i="3"/>
  <c r="V1137" i="3" s="1"/>
  <c r="Y1136" i="3"/>
  <c r="Z1136" i="3"/>
  <c r="AA1136" i="3"/>
  <c r="AE60" i="13"/>
  <c r="T461" i="13"/>
  <c r="AA461" i="13" s="1"/>
  <c r="AE460" i="13"/>
  <c r="Q193" i="13"/>
  <c r="R193" i="13" s="1"/>
  <c r="S193" i="13" s="1"/>
  <c r="AA192" i="13"/>
  <c r="Y192" i="13"/>
  <c r="Z192" i="13"/>
  <c r="T329" i="13"/>
  <c r="AA329" i="13" s="1"/>
  <c r="W61" i="13" l="1"/>
  <c r="V62" i="13" s="1"/>
  <c r="Y61" i="13"/>
  <c r="Z61" i="13"/>
  <c r="Q62" i="13"/>
  <c r="R62" i="13" s="1"/>
  <c r="AB62" i="13" s="1"/>
  <c r="AA61" i="13"/>
  <c r="AD1942" i="11"/>
  <c r="S1943" i="11"/>
  <c r="AC1942" i="11"/>
  <c r="Z460" i="11"/>
  <c r="S193" i="11"/>
  <c r="AD192" i="11"/>
  <c r="AC192" i="11"/>
  <c r="Q461" i="11"/>
  <c r="R461" i="11" s="1"/>
  <c r="AB461" i="11" s="1"/>
  <c r="W460" i="11"/>
  <c r="V461" i="11" s="1"/>
  <c r="Y460" i="11"/>
  <c r="T61" i="11"/>
  <c r="Y61" i="11" s="1"/>
  <c r="T1535" i="11"/>
  <c r="Y1535" i="11" s="1"/>
  <c r="AE1534" i="11"/>
  <c r="AC1401" i="11"/>
  <c r="AA325" i="11"/>
  <c r="Y325" i="11"/>
  <c r="Q326" i="11"/>
  <c r="R326" i="11" s="1"/>
  <c r="AB326" i="11" s="1"/>
  <c r="Z325" i="11"/>
  <c r="W325" i="11"/>
  <c r="V326" i="11" s="1"/>
  <c r="Z1137" i="11"/>
  <c r="AA1137" i="11"/>
  <c r="Q1138" i="11"/>
  <c r="W1137" i="11"/>
  <c r="V1138" i="11" s="1"/>
  <c r="Y1137" i="11"/>
  <c r="AD1401" i="11"/>
  <c r="AE595" i="11"/>
  <c r="AC1807" i="11"/>
  <c r="Z1674" i="11"/>
  <c r="AD1674" i="11" s="1"/>
  <c r="Q1675" i="11"/>
  <c r="R1675" i="11" s="1"/>
  <c r="AB1675" i="11" s="1"/>
  <c r="AA1674" i="11"/>
  <c r="W1674" i="11"/>
  <c r="V1675" i="11" s="1"/>
  <c r="AD1807" i="11"/>
  <c r="T731" i="11"/>
  <c r="Z731" i="11" s="1"/>
  <c r="S1402" i="11"/>
  <c r="S1808" i="11"/>
  <c r="AA863" i="11"/>
  <c r="AE730" i="11"/>
  <c r="T1003" i="11"/>
  <c r="W1003" i="11" s="1"/>
  <c r="V1004" i="11" s="1"/>
  <c r="Z863" i="11"/>
  <c r="T1274" i="11"/>
  <c r="Y1274" i="11" s="1"/>
  <c r="Y863" i="11"/>
  <c r="W863" i="11"/>
  <c r="V864" i="11" s="1"/>
  <c r="AE1273" i="11"/>
  <c r="R864" i="11"/>
  <c r="AB864" i="11" s="1"/>
  <c r="T596" i="11"/>
  <c r="W595" i="9"/>
  <c r="V596" i="9" s="1"/>
  <c r="Q596" i="9"/>
  <c r="R596" i="9" s="1"/>
  <c r="AB596" i="9" s="1"/>
  <c r="Z595" i="9"/>
  <c r="Y595" i="9"/>
  <c r="Q1404" i="9"/>
  <c r="R1404" i="9" s="1"/>
  <c r="AB1404" i="9" s="1"/>
  <c r="W1403" i="9"/>
  <c r="V1404" i="9" s="1"/>
  <c r="AA1403" i="9"/>
  <c r="Z1403" i="9"/>
  <c r="Y191" i="9"/>
  <c r="AD191" i="9" s="1"/>
  <c r="AA191" i="9"/>
  <c r="AD328" i="9"/>
  <c r="W191" i="9"/>
  <c r="V192" i="9" s="1"/>
  <c r="Q192" i="9"/>
  <c r="R192" i="9" s="1"/>
  <c r="AB192" i="9" s="1"/>
  <c r="AC328" i="9"/>
  <c r="AD1940" i="9"/>
  <c r="S1941" i="9"/>
  <c r="AC1940" i="9"/>
  <c r="T462" i="9"/>
  <c r="AA462" i="9" s="1"/>
  <c r="T729" i="9"/>
  <c r="W729" i="9" s="1"/>
  <c r="V730" i="9" s="1"/>
  <c r="AE461" i="9"/>
  <c r="S861" i="9"/>
  <c r="AE1001" i="9"/>
  <c r="AC1268" i="9"/>
  <c r="AD1268" i="9"/>
  <c r="R1269" i="9"/>
  <c r="AB1269" i="9" s="1"/>
  <c r="AD860" i="9"/>
  <c r="AC860" i="9"/>
  <c r="AC1537" i="9"/>
  <c r="AD1537" i="9"/>
  <c r="T329" i="9"/>
  <c r="Y329" i="9" s="1"/>
  <c r="AD1807" i="9"/>
  <c r="S1538" i="9"/>
  <c r="AA1672" i="9"/>
  <c r="Z1672" i="9"/>
  <c r="AB1808" i="9"/>
  <c r="S1808" i="9"/>
  <c r="T1002" i="9"/>
  <c r="W1672" i="9"/>
  <c r="V1673" i="9" s="1"/>
  <c r="AC1807" i="9"/>
  <c r="Y1672" i="9"/>
  <c r="T64" i="9"/>
  <c r="T1136" i="9"/>
  <c r="Z1136" i="9" s="1"/>
  <c r="R1673" i="9"/>
  <c r="AB1673" i="9" s="1"/>
  <c r="T1269" i="6"/>
  <c r="AA1269" i="6" s="1"/>
  <c r="AD194" i="6"/>
  <c r="AC194" i="6"/>
  <c r="Q1808" i="6"/>
  <c r="R1808" i="6" s="1"/>
  <c r="AB1808" i="6" s="1"/>
  <c r="Z1807" i="6"/>
  <c r="Y1807" i="6"/>
  <c r="AA1807" i="6"/>
  <c r="W1807" i="6"/>
  <c r="V1808" i="6" s="1"/>
  <c r="AC1536" i="6"/>
  <c r="Q1002" i="6"/>
  <c r="R1002" i="6" s="1"/>
  <c r="AB1002" i="6" s="1"/>
  <c r="AA1001" i="6"/>
  <c r="AD1536" i="6"/>
  <c r="W1001" i="6"/>
  <c r="V1002" i="6" s="1"/>
  <c r="Z1001" i="6"/>
  <c r="AD1001" i="6" s="1"/>
  <c r="AE728" i="6"/>
  <c r="Z1942" i="6"/>
  <c r="AD1942" i="6" s="1"/>
  <c r="W1942" i="6"/>
  <c r="V1943" i="6" s="1"/>
  <c r="AA1942" i="6"/>
  <c r="T595" i="6"/>
  <c r="W595" i="6" s="1"/>
  <c r="V596" i="6" s="1"/>
  <c r="Q1943" i="6"/>
  <c r="R1943" i="6" s="1"/>
  <c r="AB1943" i="6" s="1"/>
  <c r="AE862" i="6"/>
  <c r="AE1400" i="6"/>
  <c r="T729" i="6"/>
  <c r="T1401" i="6"/>
  <c r="Z1401" i="6" s="1"/>
  <c r="S863" i="6"/>
  <c r="AC1138" i="6"/>
  <c r="AD1138" i="6"/>
  <c r="T1537" i="6"/>
  <c r="Q1538" i="6" s="1"/>
  <c r="W323" i="6"/>
  <c r="V324" i="6" s="1"/>
  <c r="Y323" i="6"/>
  <c r="W460" i="6"/>
  <c r="V461" i="6" s="1"/>
  <c r="Z460" i="6"/>
  <c r="AA460" i="6"/>
  <c r="Q461" i="6"/>
  <c r="R461" i="6" s="1"/>
  <c r="AB461" i="6" s="1"/>
  <c r="Y460" i="6"/>
  <c r="AA323" i="6"/>
  <c r="Z323" i="6"/>
  <c r="T195" i="6"/>
  <c r="Z195" i="6" s="1"/>
  <c r="Q324" i="6"/>
  <c r="R324" i="6" s="1"/>
  <c r="AB324" i="6" s="1"/>
  <c r="S1139" i="6"/>
  <c r="R1674" i="6"/>
  <c r="AB1674" i="6" s="1"/>
  <c r="AC1673" i="6"/>
  <c r="AD1673" i="6"/>
  <c r="AC63" i="6"/>
  <c r="AD63" i="6"/>
  <c r="R64" i="6"/>
  <c r="AB64" i="6" s="1"/>
  <c r="S1271" i="3"/>
  <c r="AE1270" i="3"/>
  <c r="T1537" i="3"/>
  <c r="W1537" i="3" s="1"/>
  <c r="V1538" i="3" s="1"/>
  <c r="AD1808" i="3"/>
  <c r="AC1808" i="3"/>
  <c r="T1809" i="3"/>
  <c r="AE861" i="3"/>
  <c r="T862" i="3"/>
  <c r="Q863" i="3" s="1"/>
  <c r="R863" i="3" s="1"/>
  <c r="AB863" i="3" s="1"/>
  <c r="AE1401" i="3"/>
  <c r="T1402" i="3"/>
  <c r="AC459" i="3"/>
  <c r="AE459" i="3" s="1"/>
  <c r="T595" i="3"/>
  <c r="AE326" i="3"/>
  <c r="Z193" i="3"/>
  <c r="T729" i="3"/>
  <c r="Q194" i="3"/>
  <c r="R194" i="3" s="1"/>
  <c r="AB194" i="3" s="1"/>
  <c r="Y193" i="3"/>
  <c r="AA193" i="3"/>
  <c r="W193" i="3"/>
  <c r="V194" i="3" s="1"/>
  <c r="S61" i="3"/>
  <c r="AE60" i="3"/>
  <c r="W1003" i="3"/>
  <c r="V1004" i="3" s="1"/>
  <c r="Q1004" i="3"/>
  <c r="R1004" i="3" s="1"/>
  <c r="AB1004" i="3" s="1"/>
  <c r="Y1003" i="3"/>
  <c r="AD1003" i="3" s="1"/>
  <c r="S460" i="3"/>
  <c r="AA1003" i="3"/>
  <c r="T327" i="3"/>
  <c r="Z1674" i="3"/>
  <c r="Y1674" i="3"/>
  <c r="Q1675" i="3"/>
  <c r="W1674" i="3"/>
  <c r="V1675" i="3" s="1"/>
  <c r="AA1674" i="3"/>
  <c r="AC1136" i="3"/>
  <c r="AD1136" i="3"/>
  <c r="R1137" i="3"/>
  <c r="AB1137" i="3" s="1"/>
  <c r="R1942" i="3"/>
  <c r="AB1942" i="3" s="1"/>
  <c r="AC1941" i="3"/>
  <c r="AD1941" i="3"/>
  <c r="Q462" i="13"/>
  <c r="R462" i="13" s="1"/>
  <c r="AB462" i="13" s="1"/>
  <c r="W461" i="13"/>
  <c r="V462" i="13" s="1"/>
  <c r="Y461" i="13"/>
  <c r="Z461" i="13"/>
  <c r="T193" i="13"/>
  <c r="Z193" i="13" s="1"/>
  <c r="AB193" i="13"/>
  <c r="AD192" i="13"/>
  <c r="AC192" i="13"/>
  <c r="Y329" i="13"/>
  <c r="Z329" i="13"/>
  <c r="Q330" i="13"/>
  <c r="W329" i="13"/>
  <c r="V330" i="13" s="1"/>
  <c r="AD61" i="13" l="1"/>
  <c r="AC61" i="13"/>
  <c r="S62" i="13"/>
  <c r="T1943" i="11"/>
  <c r="W1943" i="11" s="1"/>
  <c r="V1944" i="11" s="1"/>
  <c r="AC460" i="11"/>
  <c r="AE1942" i="11"/>
  <c r="T193" i="11"/>
  <c r="Z193" i="11" s="1"/>
  <c r="AE192" i="11"/>
  <c r="W61" i="11"/>
  <c r="V62" i="11" s="1"/>
  <c r="S461" i="11"/>
  <c r="AD460" i="11"/>
  <c r="AA61" i="11"/>
  <c r="Q62" i="11"/>
  <c r="R62" i="11" s="1"/>
  <c r="AB62" i="11" s="1"/>
  <c r="Z61" i="11"/>
  <c r="AD61" i="11" s="1"/>
  <c r="Z1535" i="11"/>
  <c r="AD1535" i="11" s="1"/>
  <c r="AA1535" i="11"/>
  <c r="Q1536" i="11"/>
  <c r="W1535" i="11"/>
  <c r="V1536" i="11" s="1"/>
  <c r="AE1401" i="11"/>
  <c r="AC325" i="11"/>
  <c r="AD325" i="11"/>
  <c r="S326" i="11"/>
  <c r="AC1137" i="11"/>
  <c r="AD1137" i="11"/>
  <c r="R1138" i="11"/>
  <c r="S1138" i="11" s="1"/>
  <c r="AE1807" i="11"/>
  <c r="AC1674" i="11"/>
  <c r="AE1674" i="11" s="1"/>
  <c r="S1675" i="11"/>
  <c r="Q732" i="11"/>
  <c r="R732" i="11" s="1"/>
  <c r="AB732" i="11" s="1"/>
  <c r="W731" i="11"/>
  <c r="V732" i="11" s="1"/>
  <c r="AA731" i="11"/>
  <c r="Y731" i="11"/>
  <c r="AD731" i="11" s="1"/>
  <c r="T1402" i="11"/>
  <c r="T1808" i="11"/>
  <c r="Z1003" i="11"/>
  <c r="Y1003" i="11"/>
  <c r="AD863" i="11"/>
  <c r="AA1003" i="11"/>
  <c r="W1274" i="11"/>
  <c r="V1275" i="11" s="1"/>
  <c r="Q1004" i="11"/>
  <c r="R1004" i="11" s="1"/>
  <c r="AB1004" i="11" s="1"/>
  <c r="AC863" i="11"/>
  <c r="Q1275" i="11"/>
  <c r="R1275" i="11" s="1"/>
  <c r="AB1275" i="11" s="1"/>
  <c r="AA1274" i="11"/>
  <c r="Z1274" i="11"/>
  <c r="AD1274" i="11" s="1"/>
  <c r="S864" i="11"/>
  <c r="W596" i="11"/>
  <c r="V597" i="11" s="1"/>
  <c r="Y596" i="11"/>
  <c r="Q597" i="11"/>
  <c r="AA596" i="11"/>
  <c r="Z596" i="11"/>
  <c r="S596" i="9"/>
  <c r="AD595" i="9"/>
  <c r="AC595" i="9"/>
  <c r="AC1403" i="9"/>
  <c r="AC191" i="9"/>
  <c r="AD1403" i="9"/>
  <c r="S1404" i="9"/>
  <c r="S192" i="9"/>
  <c r="T192" i="9" s="1"/>
  <c r="W192" i="9" s="1"/>
  <c r="V193" i="9" s="1"/>
  <c r="AE1940" i="9"/>
  <c r="AE328" i="9"/>
  <c r="T1941" i="9"/>
  <c r="W1941" i="9" s="1"/>
  <c r="V1942" i="9" s="1"/>
  <c r="W462" i="9"/>
  <c r="V463" i="9" s="1"/>
  <c r="AA729" i="9"/>
  <c r="Z462" i="9"/>
  <c r="Q463" i="9"/>
  <c r="R463" i="9" s="1"/>
  <c r="AB463" i="9" s="1"/>
  <c r="Y462" i="9"/>
  <c r="Z729" i="9"/>
  <c r="Y729" i="9"/>
  <c r="Q730" i="9"/>
  <c r="R730" i="9" s="1"/>
  <c r="AB730" i="9" s="1"/>
  <c r="AE1537" i="9"/>
  <c r="T861" i="9"/>
  <c r="AA861" i="9" s="1"/>
  <c r="AE1268" i="9"/>
  <c r="AE860" i="9"/>
  <c r="S1269" i="9"/>
  <c r="AE1807" i="9"/>
  <c r="AA329" i="9"/>
  <c r="Y64" i="9"/>
  <c r="Q1003" i="9"/>
  <c r="R1003" i="9" s="1"/>
  <c r="AB1003" i="9" s="1"/>
  <c r="Z64" i="9"/>
  <c r="W329" i="9"/>
  <c r="V330" i="9" s="1"/>
  <c r="Q330" i="9"/>
  <c r="R330" i="9" s="1"/>
  <c r="AB330" i="9" s="1"/>
  <c r="Z329" i="9"/>
  <c r="T1538" i="9"/>
  <c r="Q1539" i="9" s="1"/>
  <c r="T1808" i="9"/>
  <c r="AC1672" i="9"/>
  <c r="AA1002" i="9"/>
  <c r="W1002" i="9"/>
  <c r="V1003" i="9" s="1"/>
  <c r="Y1002" i="9"/>
  <c r="Z1002" i="9"/>
  <c r="AD1672" i="9"/>
  <c r="W64" i="9"/>
  <c r="V65" i="9" s="1"/>
  <c r="Q65" i="9"/>
  <c r="R65" i="9" s="1"/>
  <c r="AB65" i="9" s="1"/>
  <c r="AA64" i="9"/>
  <c r="AA1136" i="9"/>
  <c r="Q1137" i="9"/>
  <c r="R1137" i="9" s="1"/>
  <c r="AB1137" i="9" s="1"/>
  <c r="W1136" i="9"/>
  <c r="V1137" i="9" s="1"/>
  <c r="Y1136" i="9"/>
  <c r="AD1136" i="9" s="1"/>
  <c r="S1673" i="9"/>
  <c r="W1269" i="6"/>
  <c r="V1270" i="6" s="1"/>
  <c r="Q1270" i="6"/>
  <c r="R1270" i="6" s="1"/>
  <c r="AB1270" i="6" s="1"/>
  <c r="Y1269" i="6"/>
  <c r="Z1269" i="6"/>
  <c r="AE194" i="6"/>
  <c r="S1808" i="6"/>
  <c r="AD1807" i="6"/>
  <c r="AC1807" i="6"/>
  <c r="AE1536" i="6"/>
  <c r="AC1001" i="6"/>
  <c r="S1002" i="6"/>
  <c r="Q596" i="6"/>
  <c r="R596" i="6" s="1"/>
  <c r="AB596" i="6" s="1"/>
  <c r="AC1942" i="6"/>
  <c r="Y595" i="6"/>
  <c r="Z595" i="6"/>
  <c r="S1943" i="6"/>
  <c r="AA595" i="6"/>
  <c r="Y1401" i="6"/>
  <c r="AD1401" i="6" s="1"/>
  <c r="Q730" i="6"/>
  <c r="AA729" i="6"/>
  <c r="W729" i="6"/>
  <c r="V730" i="6" s="1"/>
  <c r="Z729" i="6"/>
  <c r="Y729" i="6"/>
  <c r="T863" i="6"/>
  <c r="Q864" i="6" s="1"/>
  <c r="AA1401" i="6"/>
  <c r="W1401" i="6"/>
  <c r="V1402" i="6" s="1"/>
  <c r="Q1402" i="6"/>
  <c r="AE1138" i="6"/>
  <c r="AA1537" i="6"/>
  <c r="Z1537" i="6"/>
  <c r="Y1537" i="6"/>
  <c r="W1537" i="6"/>
  <c r="V1538" i="6" s="1"/>
  <c r="AC323" i="6"/>
  <c r="AD323" i="6"/>
  <c r="AA195" i="6"/>
  <c r="AD460" i="6"/>
  <c r="Q196" i="6"/>
  <c r="R196" i="6" s="1"/>
  <c r="AB196" i="6" s="1"/>
  <c r="S461" i="6"/>
  <c r="AC460" i="6"/>
  <c r="Y195" i="6"/>
  <c r="AD195" i="6" s="1"/>
  <c r="W195" i="6"/>
  <c r="V196" i="6" s="1"/>
  <c r="S64" i="6"/>
  <c r="S324" i="6"/>
  <c r="T1139" i="6"/>
  <c r="AE1673" i="6"/>
  <c r="R1538" i="6"/>
  <c r="AB1538" i="6" s="1"/>
  <c r="AE63" i="6"/>
  <c r="S1674" i="6"/>
  <c r="T1271" i="3"/>
  <c r="Q1538" i="3"/>
  <c r="R1538" i="3" s="1"/>
  <c r="AB1538" i="3" s="1"/>
  <c r="Y1537" i="3"/>
  <c r="AA1537" i="3"/>
  <c r="Z1537" i="3"/>
  <c r="W1809" i="3"/>
  <c r="V1810" i="3" s="1"/>
  <c r="AE1808" i="3"/>
  <c r="Y1809" i="3"/>
  <c r="Z1809" i="3"/>
  <c r="AA1809" i="3"/>
  <c r="Q1810" i="3"/>
  <c r="R1810" i="3" s="1"/>
  <c r="AB1810" i="3" s="1"/>
  <c r="W862" i="3"/>
  <c r="V863" i="3" s="1"/>
  <c r="Z862" i="3"/>
  <c r="AA862" i="3"/>
  <c r="Y862" i="3"/>
  <c r="Z1402" i="3"/>
  <c r="AA1402" i="3"/>
  <c r="Y1402" i="3"/>
  <c r="Q1403" i="3"/>
  <c r="W1402" i="3"/>
  <c r="V1403" i="3" s="1"/>
  <c r="W595" i="3"/>
  <c r="V596" i="3" s="1"/>
  <c r="Y595" i="3"/>
  <c r="Q596" i="3"/>
  <c r="R596" i="3" s="1"/>
  <c r="AB596" i="3" s="1"/>
  <c r="Z595" i="3"/>
  <c r="AA595" i="3"/>
  <c r="S863" i="3"/>
  <c r="AC193" i="3"/>
  <c r="AD193" i="3"/>
  <c r="AA729" i="3"/>
  <c r="Z729" i="3"/>
  <c r="Y729" i="3"/>
  <c r="W729" i="3"/>
  <c r="V730" i="3" s="1"/>
  <c r="Q730" i="3"/>
  <c r="AA327" i="3"/>
  <c r="T61" i="3"/>
  <c r="Q62" i="3" s="1"/>
  <c r="R62" i="3" s="1"/>
  <c r="AB62" i="3" s="1"/>
  <c r="Z327" i="3"/>
  <c r="W327" i="3"/>
  <c r="V328" i="3" s="1"/>
  <c r="AC1003" i="3"/>
  <c r="AE1003" i="3" s="1"/>
  <c r="T460" i="3"/>
  <c r="Q328" i="3"/>
  <c r="R328" i="3" s="1"/>
  <c r="AC1674" i="3"/>
  <c r="AD1674" i="3"/>
  <c r="Y327" i="3"/>
  <c r="R1675" i="3"/>
  <c r="AB1675" i="3" s="1"/>
  <c r="S194" i="3"/>
  <c r="S1942" i="3"/>
  <c r="AE1941" i="3"/>
  <c r="S1004" i="3"/>
  <c r="S1137" i="3"/>
  <c r="AE1136" i="3"/>
  <c r="S462" i="13"/>
  <c r="AD461" i="13"/>
  <c r="AC461" i="13"/>
  <c r="Y193" i="13"/>
  <c r="AD193" i="13" s="1"/>
  <c r="Q194" i="13"/>
  <c r="R194" i="13" s="1"/>
  <c r="AB194" i="13" s="1"/>
  <c r="W193" i="13"/>
  <c r="V194" i="13" s="1"/>
  <c r="AA193" i="13"/>
  <c r="AE192" i="13"/>
  <c r="AC329" i="13"/>
  <c r="AD329" i="13"/>
  <c r="R330" i="13"/>
  <c r="AB330" i="13" s="1"/>
  <c r="T62" i="13" l="1"/>
  <c r="Y62" i="13" s="1"/>
  <c r="AE61" i="13"/>
  <c r="AA1943" i="11"/>
  <c r="Z1943" i="11"/>
  <c r="Q1944" i="11"/>
  <c r="R1944" i="11" s="1"/>
  <c r="AB1944" i="11" s="1"/>
  <c r="Y1943" i="11"/>
  <c r="AA193" i="11"/>
  <c r="Q194" i="11"/>
  <c r="Y193" i="11"/>
  <c r="AD193" i="11" s="1"/>
  <c r="W193" i="11"/>
  <c r="V194" i="11" s="1"/>
  <c r="AE460" i="11"/>
  <c r="T461" i="11"/>
  <c r="Y461" i="11" s="1"/>
  <c r="AC1535" i="11"/>
  <c r="AC61" i="11"/>
  <c r="R1536" i="11"/>
  <c r="AB1536" i="11" s="1"/>
  <c r="T326" i="11"/>
  <c r="AE325" i="11"/>
  <c r="S732" i="11"/>
  <c r="AB1138" i="11"/>
  <c r="T1138" i="11"/>
  <c r="AE1137" i="11"/>
  <c r="T1675" i="11"/>
  <c r="W1675" i="11" s="1"/>
  <c r="V1676" i="11" s="1"/>
  <c r="AC731" i="11"/>
  <c r="S62" i="11"/>
  <c r="Z1808" i="11"/>
  <c r="Y1808" i="11"/>
  <c r="Q1809" i="11"/>
  <c r="R1809" i="11" s="1"/>
  <c r="AB1809" i="11" s="1"/>
  <c r="AC1003" i="11"/>
  <c r="W1808" i="11"/>
  <c r="V1809" i="11" s="1"/>
  <c r="AA1808" i="11"/>
  <c r="Y1402" i="11"/>
  <c r="W1402" i="11"/>
  <c r="V1403" i="11" s="1"/>
  <c r="Z1402" i="11"/>
  <c r="Q1403" i="11"/>
  <c r="AA1402" i="11"/>
  <c r="AE863" i="11"/>
  <c r="AD1003" i="11"/>
  <c r="AC1274" i="11"/>
  <c r="AE1274" i="11" s="1"/>
  <c r="S1004" i="11"/>
  <c r="T864" i="11"/>
  <c r="S1275" i="11"/>
  <c r="R597" i="11"/>
  <c r="AB597" i="11" s="1"/>
  <c r="AC596" i="11"/>
  <c r="AD596" i="11"/>
  <c r="T596" i="9"/>
  <c r="Y596" i="9" s="1"/>
  <c r="AE595" i="9"/>
  <c r="AE1403" i="9"/>
  <c r="AE191" i="9"/>
  <c r="T1404" i="9"/>
  <c r="Z192" i="9"/>
  <c r="Q193" i="9"/>
  <c r="R193" i="9" s="1"/>
  <c r="AB193" i="9" s="1"/>
  <c r="AA192" i="9"/>
  <c r="Y192" i="9"/>
  <c r="AC462" i="9"/>
  <c r="Z1941" i="9"/>
  <c r="Q1942" i="9"/>
  <c r="Y1941" i="9"/>
  <c r="AA1941" i="9"/>
  <c r="AD729" i="9"/>
  <c r="AD462" i="9"/>
  <c r="AC729" i="9"/>
  <c r="S463" i="9"/>
  <c r="AC329" i="9"/>
  <c r="S730" i="9"/>
  <c r="Z861" i="9"/>
  <c r="Q862" i="9"/>
  <c r="R862" i="9" s="1"/>
  <c r="S862" i="9" s="1"/>
  <c r="Y861" i="9"/>
  <c r="W861" i="9"/>
  <c r="V862" i="9" s="1"/>
  <c r="AC64" i="9"/>
  <c r="T1269" i="9"/>
  <c r="AD64" i="9"/>
  <c r="S1003" i="9"/>
  <c r="Y1808" i="9"/>
  <c r="AA1808" i="9"/>
  <c r="Z1538" i="9"/>
  <c r="Y1538" i="9"/>
  <c r="AD329" i="9"/>
  <c r="W1538" i="9"/>
  <c r="V1539" i="9" s="1"/>
  <c r="Q1809" i="9"/>
  <c r="R1809" i="9" s="1"/>
  <c r="S1809" i="9" s="1"/>
  <c r="AA1538" i="9"/>
  <c r="S330" i="9"/>
  <c r="Z1808" i="9"/>
  <c r="W1808" i="9"/>
  <c r="V1809" i="9" s="1"/>
  <c r="AC1002" i="9"/>
  <c r="AE1672" i="9"/>
  <c r="AD1002" i="9"/>
  <c r="R1539" i="9"/>
  <c r="AB1539" i="9" s="1"/>
  <c r="AC1136" i="9"/>
  <c r="T1673" i="9"/>
  <c r="S65" i="9"/>
  <c r="S1137" i="9"/>
  <c r="AC1269" i="6"/>
  <c r="AD1269" i="6"/>
  <c r="S1270" i="6"/>
  <c r="AE1807" i="6"/>
  <c r="T1808" i="6"/>
  <c r="AA1808" i="6" s="1"/>
  <c r="AE1001" i="6"/>
  <c r="T1002" i="6"/>
  <c r="Y1002" i="6" s="1"/>
  <c r="S596" i="6"/>
  <c r="AE1942" i="6"/>
  <c r="AD595" i="6"/>
  <c r="AC595" i="6"/>
  <c r="T1943" i="6"/>
  <c r="W1943" i="6" s="1"/>
  <c r="V1944" i="6" s="1"/>
  <c r="AC1401" i="6"/>
  <c r="R730" i="6"/>
  <c r="AB730" i="6" s="1"/>
  <c r="AA863" i="6"/>
  <c r="AC729" i="6"/>
  <c r="AD729" i="6"/>
  <c r="Y863" i="6"/>
  <c r="W863" i="6"/>
  <c r="V864" i="6" s="1"/>
  <c r="Z863" i="6"/>
  <c r="R1402" i="6"/>
  <c r="AB1402" i="6" s="1"/>
  <c r="R864" i="6"/>
  <c r="AB864" i="6" s="1"/>
  <c r="T324" i="6"/>
  <c r="W324" i="6" s="1"/>
  <c r="V325" i="6" s="1"/>
  <c r="AE323" i="6"/>
  <c r="AC1537" i="6"/>
  <c r="AD1537" i="6"/>
  <c r="T461" i="6"/>
  <c r="AA461" i="6" s="1"/>
  <c r="AC195" i="6"/>
  <c r="AE195" i="6" s="1"/>
  <c r="AE460" i="6"/>
  <c r="T64" i="6"/>
  <c r="Q65" i="6" s="1"/>
  <c r="Z1139" i="6"/>
  <c r="Y1139" i="6"/>
  <c r="Q1140" i="6"/>
  <c r="AA1139" i="6"/>
  <c r="W1139" i="6"/>
  <c r="V1140" i="6" s="1"/>
  <c r="T1674" i="6"/>
  <c r="Q1675" i="6" s="1"/>
  <c r="S196" i="6"/>
  <c r="S1538" i="6"/>
  <c r="Z1271" i="3"/>
  <c r="Q1272" i="3"/>
  <c r="R1272" i="3" s="1"/>
  <c r="AB1272" i="3" s="1"/>
  <c r="W1271" i="3"/>
  <c r="V1272" i="3" s="1"/>
  <c r="AA1271" i="3"/>
  <c r="Y1271" i="3"/>
  <c r="S1538" i="3"/>
  <c r="AC1537" i="3"/>
  <c r="AD1537" i="3"/>
  <c r="AD1809" i="3"/>
  <c r="S1810" i="3"/>
  <c r="AC1809" i="3"/>
  <c r="AD862" i="3"/>
  <c r="AC862" i="3"/>
  <c r="AD595" i="3"/>
  <c r="AC595" i="3"/>
  <c r="AC1402" i="3"/>
  <c r="AD1402" i="3"/>
  <c r="R1403" i="3"/>
  <c r="S1403" i="3" s="1"/>
  <c r="AE193" i="3"/>
  <c r="AD729" i="3"/>
  <c r="T863" i="3"/>
  <c r="R730" i="3"/>
  <c r="AC729" i="3"/>
  <c r="AA61" i="3"/>
  <c r="W61" i="3"/>
  <c r="V62" i="3" s="1"/>
  <c r="Z61" i="3"/>
  <c r="Y61" i="3"/>
  <c r="S596" i="3"/>
  <c r="AC327" i="3"/>
  <c r="S62" i="3"/>
  <c r="S1675" i="3"/>
  <c r="AA460" i="3"/>
  <c r="Y460" i="3"/>
  <c r="W460" i="3"/>
  <c r="V461" i="3" s="1"/>
  <c r="Z460" i="3"/>
  <c r="Q461" i="3"/>
  <c r="AD327" i="3"/>
  <c r="AB328" i="3"/>
  <c r="S328" i="3"/>
  <c r="T1137" i="3"/>
  <c r="AE1674" i="3"/>
  <c r="T194" i="3"/>
  <c r="T1942" i="3"/>
  <c r="T1004" i="3"/>
  <c r="T462" i="13"/>
  <c r="Y462" i="13" s="1"/>
  <c r="AE461" i="13"/>
  <c r="AC193" i="13"/>
  <c r="AE193" i="13" s="1"/>
  <c r="S194" i="13"/>
  <c r="AE329" i="13"/>
  <c r="S330" i="13"/>
  <c r="Z62" i="13" l="1"/>
  <c r="AD62" i="13" s="1"/>
  <c r="Q63" i="13"/>
  <c r="R63" i="13" s="1"/>
  <c r="AB63" i="13" s="1"/>
  <c r="AA62" i="13"/>
  <c r="W62" i="13"/>
  <c r="V63" i="13" s="1"/>
  <c r="S1944" i="11"/>
  <c r="AC1943" i="11"/>
  <c r="AD1943" i="11"/>
  <c r="AC193" i="11"/>
  <c r="AE193" i="11" s="1"/>
  <c r="R194" i="11"/>
  <c r="S194" i="11" s="1"/>
  <c r="AA461" i="11"/>
  <c r="W461" i="11"/>
  <c r="V462" i="11" s="1"/>
  <c r="Z461" i="11"/>
  <c r="AD461" i="11" s="1"/>
  <c r="Q462" i="11"/>
  <c r="R462" i="11" s="1"/>
  <c r="AB462" i="11" s="1"/>
  <c r="AE1535" i="11"/>
  <c r="AE61" i="11"/>
  <c r="Y326" i="11"/>
  <c r="AA326" i="11"/>
  <c r="W326" i="11"/>
  <c r="V327" i="11" s="1"/>
  <c r="Q327" i="11"/>
  <c r="R327" i="11" s="1"/>
  <c r="AB327" i="11" s="1"/>
  <c r="Z326" i="11"/>
  <c r="S1536" i="11"/>
  <c r="T732" i="11"/>
  <c r="AA732" i="11" s="1"/>
  <c r="AA1138" i="11"/>
  <c r="Q1139" i="11"/>
  <c r="Z1138" i="11"/>
  <c r="W1138" i="11"/>
  <c r="V1139" i="11" s="1"/>
  <c r="Y1138" i="11"/>
  <c r="Y1675" i="11"/>
  <c r="AE731" i="11"/>
  <c r="Z1675" i="11"/>
  <c r="AA1675" i="11"/>
  <c r="Q1676" i="11"/>
  <c r="R1676" i="11" s="1"/>
  <c r="AB1676" i="11" s="1"/>
  <c r="AD1808" i="11"/>
  <c r="S1809" i="11"/>
  <c r="AE1003" i="11"/>
  <c r="AC1808" i="11"/>
  <c r="T62" i="11"/>
  <c r="R1403" i="11"/>
  <c r="AC1402" i="11"/>
  <c r="AD1402" i="11"/>
  <c r="T1004" i="11"/>
  <c r="Y1004" i="11" s="1"/>
  <c r="S597" i="11"/>
  <c r="Z864" i="11"/>
  <c r="AA864" i="11"/>
  <c r="Q865" i="11"/>
  <c r="W864" i="11"/>
  <c r="V865" i="11" s="1"/>
  <c r="Y864" i="11"/>
  <c r="T1275" i="11"/>
  <c r="Z1275" i="11" s="1"/>
  <c r="AE596" i="11"/>
  <c r="AA596" i="9"/>
  <c r="Z596" i="9"/>
  <c r="AD596" i="9" s="1"/>
  <c r="Q597" i="9"/>
  <c r="R597" i="9" s="1"/>
  <c r="AB597" i="9" s="1"/>
  <c r="W596" i="9"/>
  <c r="V597" i="9" s="1"/>
  <c r="Z1404" i="9"/>
  <c r="AA1404" i="9"/>
  <c r="Y1404" i="9"/>
  <c r="Q1405" i="9"/>
  <c r="R1405" i="9" s="1"/>
  <c r="AB1405" i="9" s="1"/>
  <c r="AD192" i="9"/>
  <c r="S193" i="9"/>
  <c r="W1404" i="9"/>
  <c r="V1405" i="9" s="1"/>
  <c r="AC192" i="9"/>
  <c r="AD1538" i="9"/>
  <c r="AD1941" i="9"/>
  <c r="AC1941" i="9"/>
  <c r="R1942" i="9"/>
  <c r="S1942" i="9" s="1"/>
  <c r="AE729" i="9"/>
  <c r="AE462" i="9"/>
  <c r="T463" i="9"/>
  <c r="T730" i="9"/>
  <c r="AD861" i="9"/>
  <c r="T862" i="9"/>
  <c r="Y862" i="9" s="1"/>
  <c r="AB862" i="9"/>
  <c r="AC861" i="9"/>
  <c r="T330" i="9"/>
  <c r="Q331" i="9" s="1"/>
  <c r="R331" i="9" s="1"/>
  <c r="AB331" i="9" s="1"/>
  <c r="AC1808" i="9"/>
  <c r="AE64" i="9"/>
  <c r="AE1002" i="9"/>
  <c r="T1003" i="9"/>
  <c r="W1003" i="9" s="1"/>
  <c r="V1004" i="9" s="1"/>
  <c r="W1269" i="9"/>
  <c r="V1270" i="9" s="1"/>
  <c r="Z1269" i="9"/>
  <c r="AA1269" i="9"/>
  <c r="Q1270" i="9"/>
  <c r="Y1269" i="9"/>
  <c r="AE329" i="9"/>
  <c r="AC1538" i="9"/>
  <c r="AD1808" i="9"/>
  <c r="AE1136" i="9"/>
  <c r="S1539" i="9"/>
  <c r="AB1809" i="9"/>
  <c r="T1809" i="9"/>
  <c r="T1137" i="9"/>
  <c r="Z1673" i="9"/>
  <c r="AA1673" i="9"/>
  <c r="Q1674" i="9"/>
  <c r="W1673" i="9"/>
  <c r="V1674" i="9" s="1"/>
  <c r="Y1673" i="9"/>
  <c r="T65" i="9"/>
  <c r="AE1269" i="6"/>
  <c r="T1270" i="6"/>
  <c r="AA1270" i="6" s="1"/>
  <c r="Q1809" i="6"/>
  <c r="R1809" i="6" s="1"/>
  <c r="AB1809" i="6" s="1"/>
  <c r="Z1808" i="6"/>
  <c r="W1808" i="6"/>
  <c r="V1809" i="6" s="1"/>
  <c r="Y1808" i="6"/>
  <c r="Q1003" i="6"/>
  <c r="R1003" i="6" s="1"/>
  <c r="AB1003" i="6" s="1"/>
  <c r="Z1002" i="6"/>
  <c r="AD1002" i="6" s="1"/>
  <c r="AA1002" i="6"/>
  <c r="W1002" i="6"/>
  <c r="V1003" i="6" s="1"/>
  <c r="T596" i="6"/>
  <c r="Z596" i="6" s="1"/>
  <c r="AE595" i="6"/>
  <c r="AA1943" i="6"/>
  <c r="Q1944" i="6"/>
  <c r="R1944" i="6" s="1"/>
  <c r="AB1944" i="6" s="1"/>
  <c r="Y1943" i="6"/>
  <c r="Z1943" i="6"/>
  <c r="AE1401" i="6"/>
  <c r="S730" i="6"/>
  <c r="AC863" i="6"/>
  <c r="AE729" i="6"/>
  <c r="AD863" i="6"/>
  <c r="S1402" i="6"/>
  <c r="S864" i="6"/>
  <c r="Y324" i="6"/>
  <c r="Z324" i="6"/>
  <c r="Q325" i="6"/>
  <c r="R325" i="6" s="1"/>
  <c r="AB325" i="6" s="1"/>
  <c r="AA324" i="6"/>
  <c r="Z461" i="6"/>
  <c r="AE1537" i="6"/>
  <c r="W461" i="6"/>
  <c r="V462" i="6" s="1"/>
  <c r="Q462" i="6"/>
  <c r="R462" i="6" s="1"/>
  <c r="AB462" i="6" s="1"/>
  <c r="Y461" i="6"/>
  <c r="W64" i="6"/>
  <c r="V65" i="6" s="1"/>
  <c r="Z1674" i="6"/>
  <c r="Y1674" i="6"/>
  <c r="W1674" i="6"/>
  <c r="V1675" i="6" s="1"/>
  <c r="AA64" i="6"/>
  <c r="Z64" i="6"/>
  <c r="Y64" i="6"/>
  <c r="AA1674" i="6"/>
  <c r="AD1139" i="6"/>
  <c r="AC1139" i="6"/>
  <c r="R1140" i="6"/>
  <c r="S1140" i="6" s="1"/>
  <c r="T1538" i="6"/>
  <c r="Y1538" i="6" s="1"/>
  <c r="R1675" i="6"/>
  <c r="AB1675" i="6" s="1"/>
  <c r="T196" i="6"/>
  <c r="R65" i="6"/>
  <c r="AB65" i="6" s="1"/>
  <c r="AD1271" i="3"/>
  <c r="S1272" i="3"/>
  <c r="AC1271" i="3"/>
  <c r="T1538" i="3"/>
  <c r="AE1537" i="3"/>
  <c r="AE1809" i="3"/>
  <c r="AE595" i="3"/>
  <c r="T1810" i="3"/>
  <c r="Z1810" i="3" s="1"/>
  <c r="AE862" i="3"/>
  <c r="AE1402" i="3"/>
  <c r="AB1403" i="3"/>
  <c r="T1403" i="3"/>
  <c r="AE729" i="3"/>
  <c r="Y863" i="3"/>
  <c r="W863" i="3"/>
  <c r="V864" i="3" s="1"/>
  <c r="Z863" i="3"/>
  <c r="Q864" i="3"/>
  <c r="R864" i="3" s="1"/>
  <c r="AB864" i="3" s="1"/>
  <c r="AA863" i="3"/>
  <c r="S730" i="3"/>
  <c r="AB730" i="3"/>
  <c r="AD61" i="3"/>
  <c r="AC61" i="3"/>
  <c r="T596" i="3"/>
  <c r="Z596" i="3" s="1"/>
  <c r="AE327" i="3"/>
  <c r="T1675" i="3"/>
  <c r="Z1675" i="3" s="1"/>
  <c r="Q1138" i="3"/>
  <c r="R1138" i="3" s="1"/>
  <c r="AB1138" i="3" s="1"/>
  <c r="T62" i="3"/>
  <c r="T328" i="3"/>
  <c r="Y328" i="3" s="1"/>
  <c r="AC460" i="3"/>
  <c r="AD460" i="3"/>
  <c r="R461" i="3"/>
  <c r="AB461" i="3" s="1"/>
  <c r="Z1137" i="3"/>
  <c r="AA1137" i="3"/>
  <c r="Y1137" i="3"/>
  <c r="W1137" i="3"/>
  <c r="V1138" i="3" s="1"/>
  <c r="W194" i="3"/>
  <c r="V195" i="3" s="1"/>
  <c r="Y194" i="3"/>
  <c r="AA194" i="3"/>
  <c r="Q195" i="3"/>
  <c r="Z194" i="3"/>
  <c r="W1004" i="3"/>
  <c r="V1005" i="3" s="1"/>
  <c r="AA1004" i="3"/>
  <c r="Y1004" i="3"/>
  <c r="Z1004" i="3"/>
  <c r="Q1005" i="3"/>
  <c r="Y1942" i="3"/>
  <c r="Q1943" i="3"/>
  <c r="Z1942" i="3"/>
  <c r="W1942" i="3"/>
  <c r="V1943" i="3" s="1"/>
  <c r="AA1942" i="3"/>
  <c r="Z462" i="13"/>
  <c r="AD462" i="13" s="1"/>
  <c r="W462" i="13"/>
  <c r="V463" i="13" s="1"/>
  <c r="AA462" i="13"/>
  <c r="Q463" i="13"/>
  <c r="R463" i="13" s="1"/>
  <c r="AB463" i="13" s="1"/>
  <c r="T194" i="13"/>
  <c r="Y194" i="13" s="1"/>
  <c r="T330" i="13"/>
  <c r="AC62" i="13" l="1"/>
  <c r="AE62" i="13" s="1"/>
  <c r="S63" i="13"/>
  <c r="T1944" i="11"/>
  <c r="Z1944" i="11" s="1"/>
  <c r="AE1943" i="11"/>
  <c r="AB194" i="11"/>
  <c r="T194" i="11"/>
  <c r="AC461" i="11"/>
  <c r="S462" i="11"/>
  <c r="AD326" i="11"/>
  <c r="AC326" i="11"/>
  <c r="S327" i="11"/>
  <c r="T1536" i="11"/>
  <c r="Q733" i="11"/>
  <c r="R733" i="11" s="1"/>
  <c r="AB733" i="11" s="1"/>
  <c r="Z732" i="11"/>
  <c r="W732" i="11"/>
  <c r="V733" i="11" s="1"/>
  <c r="Y732" i="11"/>
  <c r="AE1808" i="11"/>
  <c r="AD1138" i="11"/>
  <c r="AC1138" i="11"/>
  <c r="AC1675" i="11"/>
  <c r="R1139" i="11"/>
  <c r="AB1139" i="11" s="1"/>
  <c r="AD1675" i="11"/>
  <c r="S1676" i="11"/>
  <c r="T1809" i="11"/>
  <c r="Q63" i="11"/>
  <c r="R63" i="11" s="1"/>
  <c r="AB63" i="11" s="1"/>
  <c r="AA62" i="11"/>
  <c r="Z62" i="11"/>
  <c r="W62" i="11"/>
  <c r="V63" i="11" s="1"/>
  <c r="Y62" i="11"/>
  <c r="AB1403" i="11"/>
  <c r="W1275" i="11"/>
  <c r="V1276" i="11" s="1"/>
  <c r="S1403" i="11"/>
  <c r="AE1402" i="11"/>
  <c r="AA1004" i="11"/>
  <c r="Z1004" i="11"/>
  <c r="AD1004" i="11" s="1"/>
  <c r="Q1005" i="11"/>
  <c r="R1005" i="11" s="1"/>
  <c r="AB1005" i="11" s="1"/>
  <c r="W1004" i="11"/>
  <c r="V1005" i="11" s="1"/>
  <c r="T597" i="11"/>
  <c r="Q1276" i="11"/>
  <c r="R1276" i="11" s="1"/>
  <c r="AB1276" i="11" s="1"/>
  <c r="AA1275" i="11"/>
  <c r="Y1275" i="11"/>
  <c r="AC864" i="11"/>
  <c r="AD864" i="11"/>
  <c r="R865" i="11"/>
  <c r="AB865" i="11" s="1"/>
  <c r="AC596" i="9"/>
  <c r="AD1404" i="9"/>
  <c r="AC1404" i="9"/>
  <c r="S1405" i="9"/>
  <c r="AE192" i="9"/>
  <c r="T193" i="9"/>
  <c r="AA193" i="9" s="1"/>
  <c r="AA463" i="9"/>
  <c r="AE1941" i="9"/>
  <c r="Z463" i="9"/>
  <c r="W463" i="9"/>
  <c r="V464" i="9" s="1"/>
  <c r="Q464" i="9"/>
  <c r="R464" i="9" s="1"/>
  <c r="AB464" i="9" s="1"/>
  <c r="AB1942" i="9"/>
  <c r="T1942" i="9"/>
  <c r="Y463" i="9"/>
  <c r="Z862" i="9"/>
  <c r="AD862" i="9" s="1"/>
  <c r="W862" i="9"/>
  <c r="V863" i="9" s="1"/>
  <c r="Q863" i="9"/>
  <c r="R863" i="9" s="1"/>
  <c r="AB863" i="9" s="1"/>
  <c r="AE1808" i="9"/>
  <c r="AA862" i="9"/>
  <c r="AE861" i="9"/>
  <c r="AA330" i="9"/>
  <c r="Y730" i="9"/>
  <c r="W730" i="9"/>
  <c r="V731" i="9" s="1"/>
  <c r="AA730" i="9"/>
  <c r="Z730" i="9"/>
  <c r="Q731" i="9"/>
  <c r="Y330" i="9"/>
  <c r="W330" i="9"/>
  <c r="V331" i="9" s="1"/>
  <c r="Y1003" i="9"/>
  <c r="Q1004" i="9"/>
  <c r="R1004" i="9" s="1"/>
  <c r="AB1004" i="9" s="1"/>
  <c r="AE1538" i="9"/>
  <c r="Z330" i="9"/>
  <c r="Z1003" i="9"/>
  <c r="AA1003" i="9"/>
  <c r="R1270" i="9"/>
  <c r="AB1270" i="9" s="1"/>
  <c r="AC1269" i="9"/>
  <c r="AD1269" i="9"/>
  <c r="T1539" i="9"/>
  <c r="W1809" i="9"/>
  <c r="V1810" i="9" s="1"/>
  <c r="Q1810" i="9"/>
  <c r="R1810" i="9" s="1"/>
  <c r="AB1810" i="9" s="1"/>
  <c r="Y1809" i="9"/>
  <c r="Z1809" i="9"/>
  <c r="AA1809" i="9"/>
  <c r="R1674" i="9"/>
  <c r="AB1674" i="9" s="1"/>
  <c r="AC1673" i="9"/>
  <c r="AD1673" i="9"/>
  <c r="Z65" i="9"/>
  <c r="Y65" i="9"/>
  <c r="Q66" i="9"/>
  <c r="AA65" i="9"/>
  <c r="W65" i="9"/>
  <c r="V66" i="9" s="1"/>
  <c r="W1137" i="9"/>
  <c r="V1138" i="9" s="1"/>
  <c r="Q1138" i="9"/>
  <c r="AA1137" i="9"/>
  <c r="Y1137" i="9"/>
  <c r="Z1137" i="9"/>
  <c r="S331" i="9"/>
  <c r="S597" i="9"/>
  <c r="W1270" i="6"/>
  <c r="V1271" i="6" s="1"/>
  <c r="Y1270" i="6"/>
  <c r="Q1271" i="6"/>
  <c r="R1271" i="6" s="1"/>
  <c r="AB1271" i="6" s="1"/>
  <c r="Z1270" i="6"/>
  <c r="AD1808" i="6"/>
  <c r="S1809" i="6"/>
  <c r="AC1808" i="6"/>
  <c r="S1003" i="6"/>
  <c r="AC1002" i="6"/>
  <c r="Q597" i="6"/>
  <c r="R597" i="6" s="1"/>
  <c r="AB597" i="6" s="1"/>
  <c r="W596" i="6"/>
  <c r="V597" i="6" s="1"/>
  <c r="Y596" i="6"/>
  <c r="AD596" i="6" s="1"/>
  <c r="AA596" i="6"/>
  <c r="S1944" i="6"/>
  <c r="AC1943" i="6"/>
  <c r="AD1943" i="6"/>
  <c r="AE863" i="6"/>
  <c r="T730" i="6"/>
  <c r="Z730" i="6" s="1"/>
  <c r="T1402" i="6"/>
  <c r="AD461" i="6"/>
  <c r="AD324" i="6"/>
  <c r="T864" i="6"/>
  <c r="AC324" i="6"/>
  <c r="AE1139" i="6"/>
  <c r="S462" i="6"/>
  <c r="AC461" i="6"/>
  <c r="Z1538" i="6"/>
  <c r="AD1538" i="6" s="1"/>
  <c r="S65" i="6"/>
  <c r="AD1674" i="6"/>
  <c r="AD64" i="6"/>
  <c r="Q1539" i="6"/>
  <c r="R1539" i="6" s="1"/>
  <c r="AB1539" i="6" s="1"/>
  <c r="AC1674" i="6"/>
  <c r="AC64" i="6"/>
  <c r="W1538" i="6"/>
  <c r="V1539" i="6" s="1"/>
  <c r="AB1140" i="6"/>
  <c r="T1140" i="6"/>
  <c r="AA1538" i="6"/>
  <c r="S325" i="6"/>
  <c r="Q197" i="6"/>
  <c r="Y196" i="6"/>
  <c r="Z196" i="6"/>
  <c r="AA196" i="6"/>
  <c r="W196" i="6"/>
  <c r="V197" i="6" s="1"/>
  <c r="S1675" i="6"/>
  <c r="AE1271" i="3"/>
  <c r="T1272" i="3"/>
  <c r="W1272" i="3" s="1"/>
  <c r="V1273" i="3" s="1"/>
  <c r="Q1539" i="3"/>
  <c r="R1539" i="3" s="1"/>
  <c r="AB1539" i="3" s="1"/>
  <c r="Y1538" i="3"/>
  <c r="W1538" i="3"/>
  <c r="V1539" i="3" s="1"/>
  <c r="AA1538" i="3"/>
  <c r="Z1538" i="3"/>
  <c r="Q1811" i="3"/>
  <c r="R1811" i="3" s="1"/>
  <c r="AB1811" i="3" s="1"/>
  <c r="W1810" i="3"/>
  <c r="V1811" i="3" s="1"/>
  <c r="Y1810" i="3"/>
  <c r="AD1810" i="3" s="1"/>
  <c r="AA1810" i="3"/>
  <c r="Z1403" i="3"/>
  <c r="Q1404" i="3"/>
  <c r="Y1403" i="3"/>
  <c r="AA1403" i="3"/>
  <c r="W1403" i="3"/>
  <c r="V1404" i="3" s="1"/>
  <c r="S864" i="3"/>
  <c r="AC863" i="3"/>
  <c r="AD863" i="3"/>
  <c r="T730" i="3"/>
  <c r="AD1137" i="3"/>
  <c r="AE61" i="3"/>
  <c r="Q597" i="3"/>
  <c r="R597" i="3" s="1"/>
  <c r="AB597" i="3" s="1"/>
  <c r="Y596" i="3"/>
  <c r="W596" i="3"/>
  <c r="V597" i="3" s="1"/>
  <c r="AA596" i="3"/>
  <c r="Y1675" i="3"/>
  <c r="AD1675" i="3" s="1"/>
  <c r="AA1675" i="3"/>
  <c r="W1675" i="3"/>
  <c r="V1676" i="3" s="1"/>
  <c r="Q1676" i="3"/>
  <c r="Z328" i="3"/>
  <c r="AD328" i="3" s="1"/>
  <c r="Q63" i="3"/>
  <c r="R63" i="3" s="1"/>
  <c r="AB63" i="3" s="1"/>
  <c r="W62" i="3"/>
  <c r="V63" i="3" s="1"/>
  <c r="Y62" i="3"/>
  <c r="Z62" i="3"/>
  <c r="AA62" i="3"/>
  <c r="W328" i="3"/>
  <c r="V329" i="3" s="1"/>
  <c r="AA328" i="3"/>
  <c r="Q329" i="3"/>
  <c r="R329" i="3" s="1"/>
  <c r="AB329" i="3" s="1"/>
  <c r="S461" i="3"/>
  <c r="AE460" i="3"/>
  <c r="AC1137" i="3"/>
  <c r="AC194" i="3"/>
  <c r="AD194" i="3"/>
  <c r="R195" i="3"/>
  <c r="AB195" i="3" s="1"/>
  <c r="R1943" i="3"/>
  <c r="AB1943" i="3" s="1"/>
  <c r="S1138" i="3"/>
  <c r="AC1942" i="3"/>
  <c r="AD1942" i="3"/>
  <c r="AC1004" i="3"/>
  <c r="AD1004" i="3"/>
  <c r="R1005" i="3"/>
  <c r="AB1005" i="3" s="1"/>
  <c r="AC462" i="13"/>
  <c r="S463" i="13"/>
  <c r="W194" i="13"/>
  <c r="V195" i="13" s="1"/>
  <c r="Z194" i="13"/>
  <c r="AD194" i="13" s="1"/>
  <c r="Q195" i="13"/>
  <c r="R195" i="13" s="1"/>
  <c r="AB195" i="13" s="1"/>
  <c r="AA194" i="13"/>
  <c r="W330" i="13"/>
  <c r="V331" i="13" s="1"/>
  <c r="AA330" i="13"/>
  <c r="Q331" i="13"/>
  <c r="Y330" i="13"/>
  <c r="Z330" i="13"/>
  <c r="Q1945" i="11" l="1"/>
  <c r="R1945" i="11" s="1"/>
  <c r="AB1945" i="11" s="1"/>
  <c r="T63" i="13"/>
  <c r="Q64" i="13" s="1"/>
  <c r="R64" i="13" s="1"/>
  <c r="AB64" i="13" s="1"/>
  <c r="Y1944" i="11"/>
  <c r="AD1944" i="11" s="1"/>
  <c r="W1944" i="11"/>
  <c r="V1945" i="11" s="1"/>
  <c r="AA1944" i="11"/>
  <c r="AE461" i="11"/>
  <c r="Q195" i="11"/>
  <c r="R195" i="11" s="1"/>
  <c r="AB195" i="11" s="1"/>
  <c r="Y194" i="11"/>
  <c r="Z194" i="11"/>
  <c r="W194" i="11"/>
  <c r="V195" i="11" s="1"/>
  <c r="AA194" i="11"/>
  <c r="T462" i="11"/>
  <c r="Z462" i="11" s="1"/>
  <c r="AE326" i="11"/>
  <c r="T327" i="11"/>
  <c r="Y327" i="11" s="1"/>
  <c r="W1536" i="11"/>
  <c r="V1537" i="11" s="1"/>
  <c r="AA1536" i="11"/>
  <c r="Q1537" i="11"/>
  <c r="Z1536" i="11"/>
  <c r="Y1536" i="11"/>
  <c r="AC732" i="11"/>
  <c r="S733" i="11"/>
  <c r="AD732" i="11"/>
  <c r="AE1675" i="11"/>
  <c r="AE1138" i="11"/>
  <c r="S1139" i="11"/>
  <c r="T1676" i="11"/>
  <c r="Q1677" i="11" s="1"/>
  <c r="R1677" i="11" s="1"/>
  <c r="AB1677" i="11" s="1"/>
  <c r="W1809" i="11"/>
  <c r="V1810" i="11" s="1"/>
  <c r="Y1809" i="11"/>
  <c r="AA1809" i="11"/>
  <c r="Z1809" i="11"/>
  <c r="Q1810" i="11"/>
  <c r="R1810" i="11" s="1"/>
  <c r="AB1810" i="11" s="1"/>
  <c r="S63" i="11"/>
  <c r="AD62" i="11"/>
  <c r="AC62" i="11"/>
  <c r="S1005" i="11"/>
  <c r="AC1004" i="11"/>
  <c r="AE1004" i="11" s="1"/>
  <c r="T1403" i="11"/>
  <c r="S865" i="11"/>
  <c r="W597" i="11"/>
  <c r="V598" i="11" s="1"/>
  <c r="Z597" i="11"/>
  <c r="Q598" i="11"/>
  <c r="R598" i="11" s="1"/>
  <c r="AB598" i="11" s="1"/>
  <c r="AA597" i="11"/>
  <c r="Y597" i="11"/>
  <c r="AC1275" i="11"/>
  <c r="AD1275" i="11"/>
  <c r="AE864" i="11"/>
  <c r="S1276" i="11"/>
  <c r="AE596" i="9"/>
  <c r="AE1404" i="9"/>
  <c r="W193" i="9"/>
  <c r="V194" i="9" s="1"/>
  <c r="T1405" i="9"/>
  <c r="AA1405" i="9" s="1"/>
  <c r="Z193" i="9"/>
  <c r="Q194" i="9"/>
  <c r="R194" i="9" s="1"/>
  <c r="AB194" i="9" s="1"/>
  <c r="Y193" i="9"/>
  <c r="AC463" i="9"/>
  <c r="AD463" i="9"/>
  <c r="W1942" i="9"/>
  <c r="V1943" i="9" s="1"/>
  <c r="Z1942" i="9"/>
  <c r="Q1943" i="9"/>
  <c r="R1943" i="9" s="1"/>
  <c r="AB1943" i="9" s="1"/>
  <c r="Y1942" i="9"/>
  <c r="AA1942" i="9"/>
  <c r="AC862" i="9"/>
  <c r="AE862" i="9" s="1"/>
  <c r="AD330" i="9"/>
  <c r="AC730" i="9"/>
  <c r="S464" i="9"/>
  <c r="R731" i="9"/>
  <c r="AB731" i="9" s="1"/>
  <c r="AD730" i="9"/>
  <c r="AC330" i="9"/>
  <c r="S1270" i="9"/>
  <c r="AC1003" i="9"/>
  <c r="AD1003" i="9"/>
  <c r="AE1269" i="9"/>
  <c r="S863" i="9"/>
  <c r="Q1540" i="9"/>
  <c r="AA1539" i="9"/>
  <c r="Z1539" i="9"/>
  <c r="Y1539" i="9"/>
  <c r="W1539" i="9"/>
  <c r="V1540" i="9" s="1"/>
  <c r="S1674" i="9"/>
  <c r="S1004" i="9"/>
  <c r="AD1809" i="9"/>
  <c r="AC1809" i="9"/>
  <c r="S1810" i="9"/>
  <c r="AE1673" i="9"/>
  <c r="T597" i="9"/>
  <c r="AC1137" i="9"/>
  <c r="AD1137" i="9"/>
  <c r="R66" i="9"/>
  <c r="AB66" i="9" s="1"/>
  <c r="T331" i="9"/>
  <c r="R1138" i="9"/>
  <c r="AB1138" i="9" s="1"/>
  <c r="AC65" i="9"/>
  <c r="AD65" i="9"/>
  <c r="AC1270" i="6"/>
  <c r="AD1270" i="6"/>
  <c r="S1271" i="6"/>
  <c r="AE1808" i="6"/>
  <c r="T1809" i="6"/>
  <c r="Y1809" i="6" s="1"/>
  <c r="AE1002" i="6"/>
  <c r="T1003" i="6"/>
  <c r="W1003" i="6" s="1"/>
  <c r="V1004" i="6" s="1"/>
  <c r="T1944" i="6"/>
  <c r="AA1944" i="6" s="1"/>
  <c r="AC596" i="6"/>
  <c r="AE596" i="6" s="1"/>
  <c r="AE1943" i="6"/>
  <c r="S597" i="6"/>
  <c r="W730" i="6"/>
  <c r="V731" i="6" s="1"/>
  <c r="Q731" i="6"/>
  <c r="R731" i="6" s="1"/>
  <c r="AB731" i="6" s="1"/>
  <c r="AA730" i="6"/>
  <c r="Y730" i="6"/>
  <c r="AE461" i="6"/>
  <c r="T462" i="6"/>
  <c r="W462" i="6" s="1"/>
  <c r="V463" i="6" s="1"/>
  <c r="Z1402" i="6"/>
  <c r="AA1402" i="6"/>
  <c r="Q1403" i="6"/>
  <c r="Y1402" i="6"/>
  <c r="W1402" i="6"/>
  <c r="V1403" i="6" s="1"/>
  <c r="Y864" i="6"/>
  <c r="Z864" i="6"/>
  <c r="Q865" i="6"/>
  <c r="R865" i="6" s="1"/>
  <c r="AB865" i="6" s="1"/>
  <c r="W864" i="6"/>
  <c r="V865" i="6" s="1"/>
  <c r="AA864" i="6"/>
  <c r="AE324" i="6"/>
  <c r="AC1538" i="6"/>
  <c r="AE1538" i="6" s="1"/>
  <c r="T65" i="6"/>
  <c r="AE64" i="6"/>
  <c r="AE1674" i="6"/>
  <c r="S1539" i="6"/>
  <c r="Q1141" i="6"/>
  <c r="R1141" i="6" s="1"/>
  <c r="AB1141" i="6" s="1"/>
  <c r="W1140" i="6"/>
  <c r="V1141" i="6" s="1"/>
  <c r="Y1140" i="6"/>
  <c r="Z1140" i="6"/>
  <c r="AA1140" i="6"/>
  <c r="T1675" i="6"/>
  <c r="AC196" i="6"/>
  <c r="AD196" i="6"/>
  <c r="R197" i="6"/>
  <c r="AB197" i="6" s="1"/>
  <c r="T325" i="6"/>
  <c r="Y1272" i="3"/>
  <c r="AA1272" i="3"/>
  <c r="Z1272" i="3"/>
  <c r="Q1273" i="3"/>
  <c r="R1273" i="3" s="1"/>
  <c r="AB1273" i="3" s="1"/>
  <c r="S1539" i="3"/>
  <c r="AD1538" i="3"/>
  <c r="AC1538" i="3"/>
  <c r="AC1810" i="3"/>
  <c r="S1811" i="3"/>
  <c r="T864" i="3"/>
  <c r="AD1403" i="3"/>
  <c r="AC1403" i="3"/>
  <c r="R1404" i="3"/>
  <c r="AB1404" i="3" s="1"/>
  <c r="AE863" i="3"/>
  <c r="W730" i="3"/>
  <c r="V731" i="3" s="1"/>
  <c r="Q731" i="3"/>
  <c r="AA730" i="3"/>
  <c r="Z730" i="3"/>
  <c r="Y730" i="3"/>
  <c r="AE1137" i="3"/>
  <c r="S329" i="3"/>
  <c r="S597" i="3"/>
  <c r="AC1675" i="3"/>
  <c r="AC596" i="3"/>
  <c r="AD596" i="3"/>
  <c r="AC328" i="3"/>
  <c r="R1676" i="3"/>
  <c r="AB1676" i="3" s="1"/>
  <c r="S63" i="3"/>
  <c r="AD62" i="3"/>
  <c r="AC62" i="3"/>
  <c r="T461" i="3"/>
  <c r="S1943" i="3"/>
  <c r="S1005" i="3"/>
  <c r="T1138" i="3"/>
  <c r="Q1139" i="3" s="1"/>
  <c r="S195" i="3"/>
  <c r="AE194" i="3"/>
  <c r="AE1942" i="3"/>
  <c r="AE1004" i="3"/>
  <c r="AE462" i="13"/>
  <c r="T463" i="13"/>
  <c r="Y463" i="13" s="1"/>
  <c r="AC194" i="13"/>
  <c r="S195" i="13"/>
  <c r="AC330" i="13"/>
  <c r="AD330" i="13"/>
  <c r="R331" i="13"/>
  <c r="AB331" i="13" s="1"/>
  <c r="S1945" i="11" l="1"/>
  <c r="AA63" i="13"/>
  <c r="S64" i="13"/>
  <c r="W63" i="13"/>
  <c r="V64" i="13" s="1"/>
  <c r="Y63" i="13"/>
  <c r="Z63" i="13"/>
  <c r="AC1944" i="11"/>
  <c r="S195" i="11"/>
  <c r="Z327" i="11"/>
  <c r="AD327" i="11" s="1"/>
  <c r="AA462" i="11"/>
  <c r="Y462" i="11"/>
  <c r="AD462" i="11" s="1"/>
  <c r="W462" i="11"/>
  <c r="V463" i="11" s="1"/>
  <c r="AC194" i="11"/>
  <c r="AD194" i="11"/>
  <c r="Q463" i="11"/>
  <c r="R463" i="11" s="1"/>
  <c r="AB463" i="11" s="1"/>
  <c r="Q328" i="11"/>
  <c r="R328" i="11" s="1"/>
  <c r="AB328" i="11" s="1"/>
  <c r="AA327" i="11"/>
  <c r="W327" i="11"/>
  <c r="V328" i="11" s="1"/>
  <c r="T733" i="11"/>
  <c r="AA733" i="11" s="1"/>
  <c r="AE732" i="11"/>
  <c r="AC1536" i="11"/>
  <c r="AD1536" i="11"/>
  <c r="R1537" i="11"/>
  <c r="AB1537" i="11" s="1"/>
  <c r="AA1676" i="11"/>
  <c r="Y1676" i="11"/>
  <c r="W1676" i="11"/>
  <c r="V1677" i="11" s="1"/>
  <c r="Z1676" i="11"/>
  <c r="T1139" i="11"/>
  <c r="AC1809" i="11"/>
  <c r="T63" i="11"/>
  <c r="AA63" i="11" s="1"/>
  <c r="AD1809" i="11"/>
  <c r="AE62" i="11"/>
  <c r="T1005" i="11"/>
  <c r="AA1005" i="11" s="1"/>
  <c r="W1403" i="11"/>
  <c r="V1404" i="11" s="1"/>
  <c r="Y1403" i="11"/>
  <c r="Q1404" i="11"/>
  <c r="AA1403" i="11"/>
  <c r="Z1403" i="11"/>
  <c r="T865" i="11"/>
  <c r="W865" i="11" s="1"/>
  <c r="V866" i="11" s="1"/>
  <c r="S598" i="11"/>
  <c r="AE1275" i="11"/>
  <c r="AD597" i="11"/>
  <c r="AC597" i="11"/>
  <c r="S1810" i="11"/>
  <c r="S1677" i="11"/>
  <c r="T1276" i="11"/>
  <c r="Y1405" i="9"/>
  <c r="W1405" i="9"/>
  <c r="V1406" i="9" s="1"/>
  <c r="Q1406" i="9"/>
  <c r="R1406" i="9" s="1"/>
  <c r="AB1406" i="9" s="1"/>
  <c r="Z1405" i="9"/>
  <c r="AC193" i="9"/>
  <c r="AD193" i="9"/>
  <c r="AE463" i="9"/>
  <c r="S1943" i="9"/>
  <c r="AD1942" i="9"/>
  <c r="AC1942" i="9"/>
  <c r="S194" i="9"/>
  <c r="S731" i="9"/>
  <c r="AE330" i="9"/>
  <c r="T464" i="9"/>
  <c r="Q465" i="9" s="1"/>
  <c r="AE730" i="9"/>
  <c r="T1270" i="9"/>
  <c r="W1270" i="9" s="1"/>
  <c r="V1271" i="9" s="1"/>
  <c r="AE1003" i="9"/>
  <c r="T863" i="9"/>
  <c r="W863" i="9" s="1"/>
  <c r="V864" i="9" s="1"/>
  <c r="T1674" i="9"/>
  <c r="W1674" i="9" s="1"/>
  <c r="V1675" i="9" s="1"/>
  <c r="AD1539" i="9"/>
  <c r="AC1539" i="9"/>
  <c r="T1004" i="9"/>
  <c r="R1540" i="9"/>
  <c r="AB1540" i="9" s="1"/>
  <c r="AE1809" i="9"/>
  <c r="T1810" i="9"/>
  <c r="Q1811" i="9" s="1"/>
  <c r="S1138" i="9"/>
  <c r="S66" i="9"/>
  <c r="Z597" i="9"/>
  <c r="Q598" i="9"/>
  <c r="AA597" i="9"/>
  <c r="W597" i="9"/>
  <c r="V598" i="9" s="1"/>
  <c r="Y597" i="9"/>
  <c r="W331" i="9"/>
  <c r="V332" i="9" s="1"/>
  <c r="AA331" i="9"/>
  <c r="Y331" i="9"/>
  <c r="Z331" i="9"/>
  <c r="Q332" i="9"/>
  <c r="AE65" i="9"/>
  <c r="AE1137" i="9"/>
  <c r="AE1270" i="6"/>
  <c r="T1271" i="6"/>
  <c r="AA1271" i="6" s="1"/>
  <c r="W1809" i="6"/>
  <c r="V1810" i="6" s="1"/>
  <c r="AA1809" i="6"/>
  <c r="Z1809" i="6"/>
  <c r="AD1809" i="6" s="1"/>
  <c r="Q1810" i="6"/>
  <c r="R1810" i="6" s="1"/>
  <c r="AB1810" i="6" s="1"/>
  <c r="Q1004" i="6"/>
  <c r="R1004" i="6" s="1"/>
  <c r="AB1004" i="6" s="1"/>
  <c r="Y1003" i="6"/>
  <c r="Z1003" i="6"/>
  <c r="AA1003" i="6"/>
  <c r="Y1944" i="6"/>
  <c r="Z1944" i="6"/>
  <c r="Q1945" i="6"/>
  <c r="R1945" i="6" s="1"/>
  <c r="AB1945" i="6" s="1"/>
  <c r="W1944" i="6"/>
  <c r="V1945" i="6" s="1"/>
  <c r="T597" i="6"/>
  <c r="S731" i="6"/>
  <c r="AD730" i="6"/>
  <c r="AC730" i="6"/>
  <c r="S865" i="6"/>
  <c r="Q463" i="6"/>
  <c r="R463" i="6" s="1"/>
  <c r="AB463" i="6" s="1"/>
  <c r="AA462" i="6"/>
  <c r="Y462" i="6"/>
  <c r="Z462" i="6"/>
  <c r="AC1402" i="6"/>
  <c r="AD1402" i="6"/>
  <c r="R1403" i="6"/>
  <c r="AB1403" i="6" s="1"/>
  <c r="AC864" i="6"/>
  <c r="AD864" i="6"/>
  <c r="W65" i="6"/>
  <c r="V66" i="6" s="1"/>
  <c r="AA65" i="6"/>
  <c r="Z65" i="6"/>
  <c r="Q66" i="6"/>
  <c r="R66" i="6" s="1"/>
  <c r="AB66" i="6" s="1"/>
  <c r="Y65" i="6"/>
  <c r="T1539" i="6"/>
  <c r="Y1539" i="6" s="1"/>
  <c r="AA1675" i="6"/>
  <c r="Y1675" i="6"/>
  <c r="W1675" i="6"/>
  <c r="V1676" i="6" s="1"/>
  <c r="Q1676" i="6"/>
  <c r="R1676" i="6" s="1"/>
  <c r="AB1676" i="6" s="1"/>
  <c r="Z1675" i="6"/>
  <c r="S1141" i="6"/>
  <c r="AC1140" i="6"/>
  <c r="AD1140" i="6"/>
  <c r="S197" i="6"/>
  <c r="Q326" i="6"/>
  <c r="AA325" i="6"/>
  <c r="Y325" i="6"/>
  <c r="Z325" i="6"/>
  <c r="W325" i="6"/>
  <c r="V326" i="6" s="1"/>
  <c r="AE196" i="6"/>
  <c r="AD1272" i="3"/>
  <c r="AC1272" i="3"/>
  <c r="S1273" i="3"/>
  <c r="T1539" i="3"/>
  <c r="AA1539" i="3" s="1"/>
  <c r="AE1538" i="3"/>
  <c r="T1811" i="3"/>
  <c r="AA1811" i="3" s="1"/>
  <c r="AE1810" i="3"/>
  <c r="W864" i="3"/>
  <c r="V865" i="3" s="1"/>
  <c r="Q865" i="3"/>
  <c r="R865" i="3" s="1"/>
  <c r="AB865" i="3" s="1"/>
  <c r="Y864" i="3"/>
  <c r="AA864" i="3"/>
  <c r="Z864" i="3"/>
  <c r="S1404" i="3"/>
  <c r="AE1403" i="3"/>
  <c r="AE1675" i="3"/>
  <c r="AD730" i="3"/>
  <c r="AC730" i="3"/>
  <c r="R731" i="3"/>
  <c r="S1676" i="3"/>
  <c r="T329" i="3"/>
  <c r="AA329" i="3" s="1"/>
  <c r="AE62" i="3"/>
  <c r="T597" i="3"/>
  <c r="Z597" i="3" s="1"/>
  <c r="AE596" i="3"/>
  <c r="AE328" i="3"/>
  <c r="T63" i="3"/>
  <c r="Q462" i="3"/>
  <c r="R462" i="3" s="1"/>
  <c r="AB462" i="3" s="1"/>
  <c r="Y461" i="3"/>
  <c r="AA461" i="3"/>
  <c r="Z461" i="3"/>
  <c r="W461" i="3"/>
  <c r="V462" i="3" s="1"/>
  <c r="T1943" i="3"/>
  <c r="Y1943" i="3" s="1"/>
  <c r="T1005" i="3"/>
  <c r="W1005" i="3" s="1"/>
  <c r="V1006" i="3" s="1"/>
  <c r="Z1138" i="3"/>
  <c r="AA1138" i="3"/>
  <c r="W1138" i="3"/>
  <c r="V1139" i="3" s="1"/>
  <c r="T195" i="3"/>
  <c r="Y1138" i="3"/>
  <c r="R1139" i="3"/>
  <c r="AB1139" i="3" s="1"/>
  <c r="AA463" i="13"/>
  <c r="Z463" i="13"/>
  <c r="AD463" i="13" s="1"/>
  <c r="Q464" i="13"/>
  <c r="R464" i="13" s="1"/>
  <c r="S464" i="13" s="1"/>
  <c r="W463" i="13"/>
  <c r="V464" i="13" s="1"/>
  <c r="AE194" i="13"/>
  <c r="T195" i="13"/>
  <c r="AE330" i="13"/>
  <c r="S331" i="13"/>
  <c r="T1945" i="11" l="1"/>
  <c r="Z1945" i="11" s="1"/>
  <c r="AC63" i="13"/>
  <c r="T64" i="13"/>
  <c r="Q65" i="13" s="1"/>
  <c r="R65" i="13" s="1"/>
  <c r="AB65" i="13" s="1"/>
  <c r="AD63" i="13"/>
  <c r="AE1944" i="11"/>
  <c r="T195" i="11"/>
  <c r="Q196" i="11" s="1"/>
  <c r="R196" i="11" s="1"/>
  <c r="AB196" i="11" s="1"/>
  <c r="S463" i="11"/>
  <c r="AC327" i="11"/>
  <c r="AC462" i="11"/>
  <c r="AE194" i="11"/>
  <c r="S328" i="11"/>
  <c r="Q734" i="11"/>
  <c r="R734" i="11" s="1"/>
  <c r="AB734" i="11" s="1"/>
  <c r="Z733" i="11"/>
  <c r="W733" i="11"/>
  <c r="V734" i="11" s="1"/>
  <c r="Y733" i="11"/>
  <c r="AD1676" i="11"/>
  <c r="S1537" i="11"/>
  <c r="AE1536" i="11"/>
  <c r="AC1676" i="11"/>
  <c r="Y63" i="11"/>
  <c r="AA1139" i="11"/>
  <c r="Q1140" i="11"/>
  <c r="W1139" i="11"/>
  <c r="V1140" i="11" s="1"/>
  <c r="Z1139" i="11"/>
  <c r="Y1139" i="11"/>
  <c r="W63" i="11"/>
  <c r="V64" i="11" s="1"/>
  <c r="AE1809" i="11"/>
  <c r="Z63" i="11"/>
  <c r="Q64" i="11"/>
  <c r="R64" i="11" s="1"/>
  <c r="AB64" i="11" s="1"/>
  <c r="Q1006" i="11"/>
  <c r="R1006" i="11" s="1"/>
  <c r="AB1006" i="11" s="1"/>
  <c r="W1005" i="11"/>
  <c r="V1006" i="11" s="1"/>
  <c r="Y865" i="11"/>
  <c r="Z1005" i="11"/>
  <c r="Q866" i="11"/>
  <c r="R866" i="11" s="1"/>
  <c r="AB866" i="11" s="1"/>
  <c r="Y1005" i="11"/>
  <c r="AD1403" i="11"/>
  <c r="Z865" i="11"/>
  <c r="AA865" i="11"/>
  <c r="R1404" i="11"/>
  <c r="AB1404" i="11" s="1"/>
  <c r="AC1403" i="11"/>
  <c r="AE597" i="11"/>
  <c r="T598" i="11"/>
  <c r="Z598" i="11" s="1"/>
  <c r="T1810" i="11"/>
  <c r="AA1810" i="11" s="1"/>
  <c r="T1677" i="11"/>
  <c r="AA1677" i="11" s="1"/>
  <c r="Y1276" i="11"/>
  <c r="Z1276" i="11"/>
  <c r="W1276" i="11"/>
  <c r="V1277" i="11" s="1"/>
  <c r="Q1277" i="11"/>
  <c r="AA1276" i="11"/>
  <c r="AD1405" i="9"/>
  <c r="AC1405" i="9"/>
  <c r="S1406" i="9"/>
  <c r="AE193" i="9"/>
  <c r="T1943" i="9"/>
  <c r="Z1943" i="9" s="1"/>
  <c r="T194" i="9"/>
  <c r="AE1942" i="9"/>
  <c r="T731" i="9"/>
  <c r="Z731" i="9" s="1"/>
  <c r="Y1270" i="9"/>
  <c r="Q1271" i="9"/>
  <c r="R1271" i="9" s="1"/>
  <c r="AB1271" i="9" s="1"/>
  <c r="AA1270" i="9"/>
  <c r="W464" i="9"/>
  <c r="V465" i="9" s="1"/>
  <c r="Y464" i="9"/>
  <c r="Z464" i="9"/>
  <c r="AA464" i="9"/>
  <c r="Z1270" i="9"/>
  <c r="R465" i="9"/>
  <c r="AB465" i="9" s="1"/>
  <c r="Z863" i="9"/>
  <c r="Q864" i="9"/>
  <c r="R864" i="9" s="1"/>
  <c r="AB864" i="9" s="1"/>
  <c r="AA863" i="9"/>
  <c r="Y863" i="9"/>
  <c r="Q1675" i="9"/>
  <c r="R1675" i="9" s="1"/>
  <c r="AB1675" i="9" s="1"/>
  <c r="Z1674" i="9"/>
  <c r="Y1674" i="9"/>
  <c r="AA1674" i="9"/>
  <c r="AA1810" i="9"/>
  <c r="S1540" i="9"/>
  <c r="W1004" i="9"/>
  <c r="V1005" i="9" s="1"/>
  <c r="Y1004" i="9"/>
  <c r="AA1004" i="9"/>
  <c r="Z1004" i="9"/>
  <c r="Q1005" i="9"/>
  <c r="T66" i="9"/>
  <c r="W66" i="9" s="1"/>
  <c r="V67" i="9" s="1"/>
  <c r="AE1539" i="9"/>
  <c r="T1138" i="9"/>
  <c r="W1810" i="9"/>
  <c r="V1811" i="9" s="1"/>
  <c r="Z1810" i="9"/>
  <c r="Y1810" i="9"/>
  <c r="AC597" i="9"/>
  <c r="AD597" i="9"/>
  <c r="R598" i="9"/>
  <c r="AB598" i="9" s="1"/>
  <c r="AC331" i="9"/>
  <c r="AD331" i="9"/>
  <c r="R1811" i="9"/>
  <c r="AB1811" i="9" s="1"/>
  <c r="R332" i="9"/>
  <c r="AB332" i="9" s="1"/>
  <c r="W1271" i="6"/>
  <c r="V1272" i="6" s="1"/>
  <c r="Y1271" i="6"/>
  <c r="Q1272" i="6"/>
  <c r="R1272" i="6" s="1"/>
  <c r="AB1272" i="6" s="1"/>
  <c r="Z1271" i="6"/>
  <c r="AD1944" i="6"/>
  <c r="AC1809" i="6"/>
  <c r="AE1809" i="6" s="1"/>
  <c r="S1004" i="6"/>
  <c r="S1810" i="6"/>
  <c r="T1810" i="6" s="1"/>
  <c r="AD1003" i="6"/>
  <c r="AC1003" i="6"/>
  <c r="S1945" i="6"/>
  <c r="AA597" i="6"/>
  <c r="AC1944" i="6"/>
  <c r="Q598" i="6"/>
  <c r="R598" i="6" s="1"/>
  <c r="AB598" i="6" s="1"/>
  <c r="Z597" i="6"/>
  <c r="Y597" i="6"/>
  <c r="W597" i="6"/>
  <c r="V598" i="6" s="1"/>
  <c r="T731" i="6"/>
  <c r="Z731" i="6" s="1"/>
  <c r="AC462" i="6"/>
  <c r="T865" i="6"/>
  <c r="AA865" i="6" s="1"/>
  <c r="AE730" i="6"/>
  <c r="S463" i="6"/>
  <c r="AD462" i="6"/>
  <c r="S1403" i="6"/>
  <c r="AE1402" i="6"/>
  <c r="AE864" i="6"/>
  <c r="AC65" i="6"/>
  <c r="AD65" i="6"/>
  <c r="Q1540" i="6"/>
  <c r="R1540" i="6" s="1"/>
  <c r="AB1540" i="6" s="1"/>
  <c r="W1539" i="6"/>
  <c r="V1540" i="6" s="1"/>
  <c r="Z1539" i="6"/>
  <c r="AD1539" i="6" s="1"/>
  <c r="S66" i="6"/>
  <c r="AA1539" i="6"/>
  <c r="T1141" i="6"/>
  <c r="AA1141" i="6" s="1"/>
  <c r="S1676" i="6"/>
  <c r="AC1675" i="6"/>
  <c r="AD1675" i="6"/>
  <c r="AE1140" i="6"/>
  <c r="AC325" i="6"/>
  <c r="AD325" i="6"/>
  <c r="T197" i="6"/>
  <c r="R326" i="6"/>
  <c r="AB326" i="6" s="1"/>
  <c r="AE1272" i="3"/>
  <c r="T1273" i="3"/>
  <c r="Z1273" i="3" s="1"/>
  <c r="Q1540" i="3"/>
  <c r="R1540" i="3" s="1"/>
  <c r="AB1540" i="3" s="1"/>
  <c r="Y1539" i="3"/>
  <c r="W1539" i="3"/>
  <c r="V1540" i="3" s="1"/>
  <c r="Z1539" i="3"/>
  <c r="W1811" i="3"/>
  <c r="V1812" i="3" s="1"/>
  <c r="Z1811" i="3"/>
  <c r="Y1811" i="3"/>
  <c r="Q1812" i="3"/>
  <c r="R1812" i="3" s="1"/>
  <c r="AB1812" i="3" s="1"/>
  <c r="AD864" i="3"/>
  <c r="AC864" i="3"/>
  <c r="T1404" i="3"/>
  <c r="Y329" i="3"/>
  <c r="Z329" i="3"/>
  <c r="T1676" i="3"/>
  <c r="Y1676" i="3" s="1"/>
  <c r="W597" i="3"/>
  <c r="V598" i="3" s="1"/>
  <c r="W329" i="3"/>
  <c r="V330" i="3" s="1"/>
  <c r="Q330" i="3"/>
  <c r="R330" i="3" s="1"/>
  <c r="AB330" i="3" s="1"/>
  <c r="Q598" i="3"/>
  <c r="R598" i="3" s="1"/>
  <c r="AB598" i="3" s="1"/>
  <c r="S731" i="3"/>
  <c r="AB731" i="3"/>
  <c r="AE730" i="3"/>
  <c r="S865" i="3"/>
  <c r="Y1005" i="3"/>
  <c r="AA597" i="3"/>
  <c r="Y597" i="3"/>
  <c r="AD597" i="3" s="1"/>
  <c r="S1139" i="3"/>
  <c r="Q1006" i="3"/>
  <c r="R1006" i="3" s="1"/>
  <c r="AB1006" i="3" s="1"/>
  <c r="Z1005" i="3"/>
  <c r="AC1138" i="3"/>
  <c r="W1943" i="3"/>
  <c r="V1944" i="3" s="1"/>
  <c r="W63" i="3"/>
  <c r="V64" i="3" s="1"/>
  <c r="Y63" i="3"/>
  <c r="Z63" i="3"/>
  <c r="Q64" i="3"/>
  <c r="R64" i="3" s="1"/>
  <c r="AB64" i="3" s="1"/>
  <c r="AA63" i="3"/>
  <c r="AA1943" i="3"/>
  <c r="AD461" i="3"/>
  <c r="AC461" i="3"/>
  <c r="S462" i="3"/>
  <c r="T462" i="3" s="1"/>
  <c r="Z1943" i="3"/>
  <c r="AD1943" i="3" s="1"/>
  <c r="Q1944" i="3"/>
  <c r="R1944" i="3" s="1"/>
  <c r="AB1944" i="3" s="1"/>
  <c r="AA1005" i="3"/>
  <c r="AD1138" i="3"/>
  <c r="Q196" i="3"/>
  <c r="Y195" i="3"/>
  <c r="AA195" i="3"/>
  <c r="W195" i="3"/>
  <c r="V196" i="3" s="1"/>
  <c r="Z195" i="3"/>
  <c r="T464" i="13"/>
  <c r="Z464" i="13" s="1"/>
  <c r="AC463" i="13"/>
  <c r="AE463" i="13" s="1"/>
  <c r="AB464" i="13"/>
  <c r="Y195" i="13"/>
  <c r="AA195" i="13"/>
  <c r="Q196" i="13"/>
  <c r="W195" i="13"/>
  <c r="V196" i="13" s="1"/>
  <c r="Z195" i="13"/>
  <c r="T331" i="13"/>
  <c r="Q1946" i="11" l="1"/>
  <c r="R1946" i="11" s="1"/>
  <c r="AB1946" i="11" s="1"/>
  <c r="W1945" i="11"/>
  <c r="V1946" i="11" s="1"/>
  <c r="Y1945" i="11"/>
  <c r="AD1945" i="11" s="1"/>
  <c r="AA1945" i="11"/>
  <c r="AE63" i="13"/>
  <c r="Y64" i="13"/>
  <c r="Z64" i="13"/>
  <c r="W64" i="13"/>
  <c r="V65" i="13" s="1"/>
  <c r="AA64" i="13"/>
  <c r="Y195" i="11"/>
  <c r="Z195" i="11"/>
  <c r="W195" i="11"/>
  <c r="V196" i="11" s="1"/>
  <c r="AA195" i="11"/>
  <c r="T463" i="11"/>
  <c r="Z463" i="11" s="1"/>
  <c r="T328" i="11"/>
  <c r="Y328" i="11" s="1"/>
  <c r="AE462" i="11"/>
  <c r="AE327" i="11"/>
  <c r="S734" i="11"/>
  <c r="AC733" i="11"/>
  <c r="AE1676" i="11"/>
  <c r="AD733" i="11"/>
  <c r="S196" i="11"/>
  <c r="T1537" i="11"/>
  <c r="AA1537" i="11" s="1"/>
  <c r="AD63" i="11"/>
  <c r="AD1139" i="11"/>
  <c r="AC1139" i="11"/>
  <c r="R1140" i="11"/>
  <c r="AB1140" i="11" s="1"/>
  <c r="AC63" i="11"/>
  <c r="S64" i="11"/>
  <c r="AD865" i="11"/>
  <c r="S1006" i="11"/>
  <c r="W598" i="11"/>
  <c r="V599" i="11" s="1"/>
  <c r="AC1005" i="11"/>
  <c r="Y1810" i="11"/>
  <c r="Y598" i="11"/>
  <c r="AD598" i="11" s="1"/>
  <c r="AC865" i="11"/>
  <c r="AD1005" i="11"/>
  <c r="AA598" i="11"/>
  <c r="AE1403" i="11"/>
  <c r="S1404" i="11"/>
  <c r="W1810" i="11"/>
  <c r="V1811" i="11" s="1"/>
  <c r="Z1810" i="11"/>
  <c r="Q599" i="11"/>
  <c r="R599" i="11" s="1"/>
  <c r="AB599" i="11" s="1"/>
  <c r="Q1811" i="11"/>
  <c r="R1811" i="11" s="1"/>
  <c r="AB1811" i="11" s="1"/>
  <c r="Y1677" i="11"/>
  <c r="Q1678" i="11"/>
  <c r="R1678" i="11" s="1"/>
  <c r="AB1678" i="11" s="1"/>
  <c r="W1677" i="11"/>
  <c r="V1678" i="11" s="1"/>
  <c r="Z1677" i="11"/>
  <c r="S866" i="11"/>
  <c r="R1277" i="11"/>
  <c r="AB1277" i="11" s="1"/>
  <c r="AC1276" i="11"/>
  <c r="AD1276" i="11"/>
  <c r="AE1405" i="9"/>
  <c r="T1406" i="9"/>
  <c r="Q1944" i="9"/>
  <c r="R1944" i="9" s="1"/>
  <c r="AB1944" i="9" s="1"/>
  <c r="AA1943" i="9"/>
  <c r="Z194" i="9"/>
  <c r="Y1943" i="9"/>
  <c r="AA194" i="9"/>
  <c r="W1943" i="9"/>
  <c r="V1944" i="9" s="1"/>
  <c r="Y194" i="9"/>
  <c r="Q195" i="9"/>
  <c r="W194" i="9"/>
  <c r="V195" i="9" s="1"/>
  <c r="AA731" i="9"/>
  <c r="Q732" i="9"/>
  <c r="R732" i="9" s="1"/>
  <c r="S732" i="9" s="1"/>
  <c r="Y731" i="9"/>
  <c r="AD731" i="9" s="1"/>
  <c r="W731" i="9"/>
  <c r="V732" i="9" s="1"/>
  <c r="AC1270" i="9"/>
  <c r="AC464" i="9"/>
  <c r="AD464" i="9"/>
  <c r="S1271" i="9"/>
  <c r="AD1270" i="9"/>
  <c r="S465" i="9"/>
  <c r="AD863" i="9"/>
  <c r="AC863" i="9"/>
  <c r="S864" i="9"/>
  <c r="AC1674" i="9"/>
  <c r="S1811" i="9"/>
  <c r="W1138" i="9"/>
  <c r="V1139" i="9" s="1"/>
  <c r="AD1674" i="9"/>
  <c r="Z1138" i="9"/>
  <c r="AE597" i="9"/>
  <c r="T1540" i="9"/>
  <c r="R1005" i="9"/>
  <c r="AB1005" i="9" s="1"/>
  <c r="Z66" i="9"/>
  <c r="AA66" i="9"/>
  <c r="Y66" i="9"/>
  <c r="Y1138" i="9"/>
  <c r="AA1138" i="9"/>
  <c r="AC1004" i="9"/>
  <c r="AD1004" i="9"/>
  <c r="Q1139" i="9"/>
  <c r="R1139" i="9" s="1"/>
  <c r="AB1139" i="9" s="1"/>
  <c r="Q67" i="9"/>
  <c r="R67" i="9" s="1"/>
  <c r="AB67" i="9" s="1"/>
  <c r="AC1810" i="9"/>
  <c r="AD1810" i="9"/>
  <c r="S332" i="9"/>
  <c r="S598" i="9"/>
  <c r="S1675" i="9"/>
  <c r="AE331" i="9"/>
  <c r="S1272" i="6"/>
  <c r="AC1271" i="6"/>
  <c r="AD1271" i="6"/>
  <c r="T1004" i="6"/>
  <c r="AE1003" i="6"/>
  <c r="T1945" i="6"/>
  <c r="AE1944" i="6"/>
  <c r="S598" i="6"/>
  <c r="AC597" i="6"/>
  <c r="AD597" i="6"/>
  <c r="AA731" i="6"/>
  <c r="Y731" i="6"/>
  <c r="W731" i="6"/>
  <c r="V732" i="6" s="1"/>
  <c r="Q732" i="6"/>
  <c r="R732" i="6" s="1"/>
  <c r="Q866" i="6"/>
  <c r="R866" i="6" s="1"/>
  <c r="AB866" i="6" s="1"/>
  <c r="AE462" i="6"/>
  <c r="W865" i="6"/>
  <c r="V866" i="6" s="1"/>
  <c r="Y865" i="6"/>
  <c r="Z865" i="6"/>
  <c r="T463" i="6"/>
  <c r="Y463" i="6" s="1"/>
  <c r="T1403" i="6"/>
  <c r="Y1403" i="6" s="1"/>
  <c r="AE65" i="6"/>
  <c r="AC1539" i="6"/>
  <c r="S1540" i="6"/>
  <c r="T66" i="6"/>
  <c r="Z66" i="6" s="1"/>
  <c r="Y1141" i="6"/>
  <c r="W1141" i="6"/>
  <c r="V1142" i="6" s="1"/>
  <c r="Z1141" i="6"/>
  <c r="T1676" i="6"/>
  <c r="Z1676" i="6" s="1"/>
  <c r="Q1142" i="6"/>
  <c r="R1142" i="6" s="1"/>
  <c r="AB1142" i="6" s="1"/>
  <c r="AE1675" i="6"/>
  <c r="Q1811" i="6"/>
  <c r="Z1810" i="6"/>
  <c r="W1810" i="6"/>
  <c r="V1811" i="6" s="1"/>
  <c r="AA1810" i="6"/>
  <c r="Y1810" i="6"/>
  <c r="AE325" i="6"/>
  <c r="S326" i="6"/>
  <c r="Z197" i="6"/>
  <c r="Y197" i="6"/>
  <c r="AA197" i="6"/>
  <c r="W197" i="6"/>
  <c r="V198" i="6" s="1"/>
  <c r="Q198" i="6"/>
  <c r="W1273" i="3"/>
  <c r="V1274" i="3" s="1"/>
  <c r="Y1273" i="3"/>
  <c r="AD1273" i="3" s="1"/>
  <c r="Q1274" i="3"/>
  <c r="R1274" i="3" s="1"/>
  <c r="AB1274" i="3" s="1"/>
  <c r="AA1273" i="3"/>
  <c r="S1540" i="3"/>
  <c r="AC1539" i="3"/>
  <c r="AD1539" i="3"/>
  <c r="AD1811" i="3"/>
  <c r="AC1811" i="3"/>
  <c r="S1812" i="3"/>
  <c r="AE864" i="3"/>
  <c r="AD329" i="3"/>
  <c r="AC329" i="3"/>
  <c r="Y1404" i="3"/>
  <c r="AA1404" i="3"/>
  <c r="Z1404" i="3"/>
  <c r="W1404" i="3"/>
  <c r="V1405" i="3" s="1"/>
  <c r="Q1405" i="3"/>
  <c r="AA1676" i="3"/>
  <c r="Q1677" i="3"/>
  <c r="R1677" i="3" s="1"/>
  <c r="AB1677" i="3" s="1"/>
  <c r="Z1676" i="3"/>
  <c r="W1676" i="3"/>
  <c r="V1677" i="3" s="1"/>
  <c r="T865" i="3"/>
  <c r="T731" i="3"/>
  <c r="AC1005" i="3"/>
  <c r="AD1005" i="3"/>
  <c r="S598" i="3"/>
  <c r="AC597" i="3"/>
  <c r="T1139" i="3"/>
  <c r="S1006" i="3"/>
  <c r="AC1943" i="3"/>
  <c r="AE1943" i="3" s="1"/>
  <c r="S64" i="3"/>
  <c r="AE1138" i="3"/>
  <c r="AE461" i="3"/>
  <c r="AC63" i="3"/>
  <c r="AD63" i="3"/>
  <c r="Y462" i="3"/>
  <c r="W462" i="3"/>
  <c r="V463" i="3" s="1"/>
  <c r="AA462" i="3"/>
  <c r="Z462" i="3"/>
  <c r="Q463" i="3"/>
  <c r="S330" i="3"/>
  <c r="S1944" i="3"/>
  <c r="AC195" i="3"/>
  <c r="AD195" i="3"/>
  <c r="R196" i="3"/>
  <c r="AB196" i="3" s="1"/>
  <c r="Q465" i="13"/>
  <c r="R465" i="13" s="1"/>
  <c r="S465" i="13" s="1"/>
  <c r="Y464" i="13"/>
  <c r="AD464" i="13" s="1"/>
  <c r="AA464" i="13"/>
  <c r="W464" i="13"/>
  <c r="V465" i="13" s="1"/>
  <c r="AC195" i="13"/>
  <c r="S65" i="13"/>
  <c r="AD195" i="13"/>
  <c r="R196" i="13"/>
  <c r="AB196" i="13" s="1"/>
  <c r="AA331" i="13"/>
  <c r="Y331" i="13"/>
  <c r="W331" i="13"/>
  <c r="V332" i="13" s="1"/>
  <c r="Z331" i="13"/>
  <c r="Q332" i="13"/>
  <c r="AD64" i="13" l="1"/>
  <c r="S1946" i="11"/>
  <c r="AC1945" i="11"/>
  <c r="AC64" i="13"/>
  <c r="AD195" i="11"/>
  <c r="AC195" i="11"/>
  <c r="Y463" i="11"/>
  <c r="AD463" i="11" s="1"/>
  <c r="AA463" i="11"/>
  <c r="AA328" i="11"/>
  <c r="Z328" i="11"/>
  <c r="AD328" i="11" s="1"/>
  <c r="T734" i="11"/>
  <c r="W734" i="11" s="1"/>
  <c r="V735" i="11" s="1"/>
  <c r="Q464" i="11"/>
  <c r="R464" i="11" s="1"/>
  <c r="AB464" i="11" s="1"/>
  <c r="W463" i="11"/>
  <c r="V464" i="11" s="1"/>
  <c r="Q329" i="11"/>
  <c r="R329" i="11" s="1"/>
  <c r="AB329" i="11" s="1"/>
  <c r="W328" i="11"/>
  <c r="V329" i="11" s="1"/>
  <c r="AE733" i="11"/>
  <c r="Z1537" i="11"/>
  <c r="AE63" i="11"/>
  <c r="T196" i="11"/>
  <c r="Q197" i="11" s="1"/>
  <c r="R197" i="11" s="1"/>
  <c r="AB197" i="11" s="1"/>
  <c r="W1537" i="11"/>
  <c r="V1538" i="11" s="1"/>
  <c r="Q1538" i="11"/>
  <c r="R1538" i="11" s="1"/>
  <c r="AB1538" i="11" s="1"/>
  <c r="Y1537" i="11"/>
  <c r="S1140" i="11"/>
  <c r="AE1139" i="11"/>
  <c r="T64" i="11"/>
  <c r="Q65" i="11" s="1"/>
  <c r="R65" i="11" s="1"/>
  <c r="AB65" i="11" s="1"/>
  <c r="AE865" i="11"/>
  <c r="AC1810" i="11"/>
  <c r="AC598" i="11"/>
  <c r="AC1677" i="11"/>
  <c r="AE1005" i="11"/>
  <c r="T1006" i="11"/>
  <c r="AD1810" i="11"/>
  <c r="S1811" i="11"/>
  <c r="T1404" i="11"/>
  <c r="AD1677" i="11"/>
  <c r="S1277" i="11"/>
  <c r="T866" i="11"/>
  <c r="Y866" i="11" s="1"/>
  <c r="S599" i="11"/>
  <c r="AE1276" i="11"/>
  <c r="S1678" i="11"/>
  <c r="Q1407" i="9"/>
  <c r="R1407" i="9" s="1"/>
  <c r="AB1407" i="9" s="1"/>
  <c r="W1406" i="9"/>
  <c r="V1407" i="9" s="1"/>
  <c r="Z1406" i="9"/>
  <c r="Y1406" i="9"/>
  <c r="AA1406" i="9"/>
  <c r="AC1943" i="9"/>
  <c r="AC194" i="9"/>
  <c r="AD194" i="9"/>
  <c r="AD1943" i="9"/>
  <c r="R195" i="9"/>
  <c r="S195" i="9" s="1"/>
  <c r="S1944" i="9"/>
  <c r="AC731" i="9"/>
  <c r="AE731" i="9" s="1"/>
  <c r="T1271" i="9"/>
  <c r="AA1271" i="9" s="1"/>
  <c r="AE464" i="9"/>
  <c r="AE1270" i="9"/>
  <c r="T465" i="9"/>
  <c r="AA465" i="9" s="1"/>
  <c r="AB732" i="9"/>
  <c r="T732" i="9"/>
  <c r="AE863" i="9"/>
  <c r="S1005" i="9"/>
  <c r="T864" i="9"/>
  <c r="Y864" i="9" s="1"/>
  <c r="AE1674" i="9"/>
  <c r="T1811" i="9"/>
  <c r="Z1811" i="9" s="1"/>
  <c r="AD66" i="9"/>
  <c r="S1139" i="9"/>
  <c r="Z1540" i="9"/>
  <c r="Y1540" i="9"/>
  <c r="Q1541" i="9"/>
  <c r="AA1540" i="9"/>
  <c r="W1540" i="9"/>
  <c r="V1541" i="9" s="1"/>
  <c r="AD1138" i="9"/>
  <c r="AC1138" i="9"/>
  <c r="S67" i="9"/>
  <c r="AC66" i="9"/>
  <c r="AE1004" i="9"/>
  <c r="AE1810" i="9"/>
  <c r="T332" i="9"/>
  <c r="Y332" i="9" s="1"/>
  <c r="T1675" i="9"/>
  <c r="T598" i="9"/>
  <c r="AE1271" i="6"/>
  <c r="AA1004" i="6"/>
  <c r="T1272" i="6"/>
  <c r="W1004" i="6"/>
  <c r="V1005" i="6" s="1"/>
  <c r="Z1004" i="6"/>
  <c r="Q1005" i="6"/>
  <c r="R1005" i="6" s="1"/>
  <c r="S1005" i="6" s="1"/>
  <c r="Y1004" i="6"/>
  <c r="AA1945" i="6"/>
  <c r="Z1945" i="6"/>
  <c r="Q1946" i="6"/>
  <c r="R1946" i="6" s="1"/>
  <c r="AB1946" i="6" s="1"/>
  <c r="W1945" i="6"/>
  <c r="V1946" i="6" s="1"/>
  <c r="Y1945" i="6"/>
  <c r="T598" i="6"/>
  <c r="W598" i="6" s="1"/>
  <c r="V599" i="6" s="1"/>
  <c r="AE597" i="6"/>
  <c r="AC731" i="6"/>
  <c r="AD731" i="6"/>
  <c r="S866" i="6"/>
  <c r="AC865" i="6"/>
  <c r="AD865" i="6"/>
  <c r="Q464" i="6"/>
  <c r="R464" i="6" s="1"/>
  <c r="AB464" i="6" s="1"/>
  <c r="Z463" i="6"/>
  <c r="AD463" i="6" s="1"/>
  <c r="W463" i="6"/>
  <c r="V464" i="6" s="1"/>
  <c r="AB732" i="6"/>
  <c r="S732" i="6"/>
  <c r="AA463" i="6"/>
  <c r="AA1403" i="6"/>
  <c r="W1403" i="6"/>
  <c r="V1404" i="6" s="1"/>
  <c r="Q1404" i="6"/>
  <c r="R1404" i="6" s="1"/>
  <c r="Z1403" i="6"/>
  <c r="AD1403" i="6" s="1"/>
  <c r="T1540" i="6"/>
  <c r="AA1540" i="6" s="1"/>
  <c r="AE1539" i="6"/>
  <c r="AA1676" i="6"/>
  <c r="Q1677" i="6"/>
  <c r="R1677" i="6" s="1"/>
  <c r="AB1677" i="6" s="1"/>
  <c r="Y1676" i="6"/>
  <c r="W1676" i="6"/>
  <c r="V1677" i="6" s="1"/>
  <c r="AC1141" i="6"/>
  <c r="AA66" i="6"/>
  <c r="AD1141" i="6"/>
  <c r="W66" i="6"/>
  <c r="V67" i="6" s="1"/>
  <c r="Q67" i="6"/>
  <c r="R67" i="6" s="1"/>
  <c r="AB67" i="6" s="1"/>
  <c r="S1142" i="6"/>
  <c r="Y66" i="6"/>
  <c r="AD66" i="6" s="1"/>
  <c r="T326" i="6"/>
  <c r="Q327" i="6" s="1"/>
  <c r="AC1810" i="6"/>
  <c r="AD1810" i="6"/>
  <c r="R1811" i="6"/>
  <c r="AB1811" i="6" s="1"/>
  <c r="R198" i="6"/>
  <c r="AB198" i="6" s="1"/>
  <c r="AC197" i="6"/>
  <c r="AD197" i="6"/>
  <c r="AC1273" i="3"/>
  <c r="S1274" i="3"/>
  <c r="T1540" i="3"/>
  <c r="W1540" i="3" s="1"/>
  <c r="V1541" i="3" s="1"/>
  <c r="AE1539" i="3"/>
  <c r="AE1811" i="3"/>
  <c r="T1812" i="3"/>
  <c r="W1812" i="3" s="1"/>
  <c r="V1813" i="3" s="1"/>
  <c r="AE329" i="3"/>
  <c r="AE1005" i="3"/>
  <c r="S1677" i="3"/>
  <c r="AC1676" i="3"/>
  <c r="R1405" i="3"/>
  <c r="AB1405" i="3" s="1"/>
  <c r="AC1404" i="3"/>
  <c r="AD1404" i="3"/>
  <c r="AD1676" i="3"/>
  <c r="AE597" i="3"/>
  <c r="T598" i="3"/>
  <c r="Y598" i="3" s="1"/>
  <c r="Z731" i="3"/>
  <c r="Q732" i="3"/>
  <c r="AA731" i="3"/>
  <c r="Y731" i="3"/>
  <c r="W731" i="3"/>
  <c r="V732" i="3" s="1"/>
  <c r="Q866" i="3"/>
  <c r="W865" i="3"/>
  <c r="V866" i="3" s="1"/>
  <c r="Z865" i="3"/>
  <c r="Y865" i="3"/>
  <c r="AA865" i="3"/>
  <c r="T1006" i="3"/>
  <c r="Z1006" i="3" s="1"/>
  <c r="W1139" i="3"/>
  <c r="V1140" i="3" s="1"/>
  <c r="Z1139" i="3"/>
  <c r="AA1139" i="3"/>
  <c r="Q1140" i="3"/>
  <c r="R1140" i="3" s="1"/>
  <c r="AB1140" i="3" s="1"/>
  <c r="Y1139" i="3"/>
  <c r="T64" i="3"/>
  <c r="Y64" i="3" s="1"/>
  <c r="AE63" i="3"/>
  <c r="S196" i="3"/>
  <c r="AC462" i="3"/>
  <c r="R463" i="3"/>
  <c r="AB463" i="3" s="1"/>
  <c r="AD462" i="3"/>
  <c r="T1944" i="3"/>
  <c r="T330" i="3"/>
  <c r="AE195" i="3"/>
  <c r="AC464" i="13"/>
  <c r="T65" i="13"/>
  <c r="AE195" i="13"/>
  <c r="S196" i="13"/>
  <c r="AB465" i="13"/>
  <c r="T465" i="13"/>
  <c r="R332" i="13"/>
  <c r="AB332" i="13" s="1"/>
  <c r="AC331" i="13"/>
  <c r="AD331" i="13"/>
  <c r="AE64" i="13" l="1"/>
  <c r="T1946" i="11"/>
  <c r="AE1945" i="11"/>
  <c r="AE195" i="11"/>
  <c r="AC328" i="11"/>
  <c r="AC463" i="11"/>
  <c r="Z734" i="11"/>
  <c r="AA734" i="11"/>
  <c r="Y734" i="11"/>
  <c r="Q735" i="11"/>
  <c r="R735" i="11" s="1"/>
  <c r="AB735" i="11" s="1"/>
  <c r="AC1537" i="11"/>
  <c r="AD1537" i="11"/>
  <c r="W196" i="11"/>
  <c r="V197" i="11" s="1"/>
  <c r="AA196" i="11"/>
  <c r="Y196" i="11"/>
  <c r="Z196" i="11"/>
  <c r="S1538" i="11"/>
  <c r="S329" i="11"/>
  <c r="T1140" i="11"/>
  <c r="W1140" i="11" s="1"/>
  <c r="V1141" i="11" s="1"/>
  <c r="AE598" i="11"/>
  <c r="S197" i="11"/>
  <c r="AA64" i="11"/>
  <c r="Z64" i="11"/>
  <c r="S65" i="11"/>
  <c r="Y64" i="11"/>
  <c r="W64" i="11"/>
  <c r="V65" i="11" s="1"/>
  <c r="AE1810" i="11"/>
  <c r="Q1007" i="11"/>
  <c r="R1007" i="11" s="1"/>
  <c r="AB1007" i="11" s="1"/>
  <c r="AA1006" i="11"/>
  <c r="Z1006" i="11"/>
  <c r="W1006" i="11"/>
  <c r="V1007" i="11" s="1"/>
  <c r="Y1006" i="11"/>
  <c r="T1811" i="11"/>
  <c r="W1811" i="11" s="1"/>
  <c r="V1812" i="11" s="1"/>
  <c r="AA1404" i="11"/>
  <c r="Y1404" i="11"/>
  <c r="Q1405" i="11"/>
  <c r="W1404" i="11"/>
  <c r="V1405" i="11" s="1"/>
  <c r="Z1404" i="11"/>
  <c r="AE1677" i="11"/>
  <c r="T599" i="11"/>
  <c r="Z599" i="11" s="1"/>
  <c r="AA866" i="11"/>
  <c r="Z866" i="11"/>
  <c r="T1277" i="11"/>
  <c r="Q1278" i="11" s="1"/>
  <c r="W866" i="11"/>
  <c r="V867" i="11" s="1"/>
  <c r="Q867" i="11"/>
  <c r="S464" i="11"/>
  <c r="T1678" i="11"/>
  <c r="S1407" i="9"/>
  <c r="AD1406" i="9"/>
  <c r="AC1406" i="9"/>
  <c r="AE1943" i="9"/>
  <c r="AE194" i="9"/>
  <c r="T1944" i="9"/>
  <c r="Y1944" i="9" s="1"/>
  <c r="AB195" i="9"/>
  <c r="T195" i="9"/>
  <c r="W1271" i="9"/>
  <c r="V1272" i="9" s="1"/>
  <c r="Q1272" i="9"/>
  <c r="R1272" i="9" s="1"/>
  <c r="AB1272" i="9" s="1"/>
  <c r="Y1271" i="9"/>
  <c r="Z1271" i="9"/>
  <c r="Q466" i="9"/>
  <c r="R466" i="9" s="1"/>
  <c r="AB466" i="9" s="1"/>
  <c r="Z465" i="9"/>
  <c r="Y465" i="9"/>
  <c r="W465" i="9"/>
  <c r="V466" i="9" s="1"/>
  <c r="Q733" i="9"/>
  <c r="Y732" i="9"/>
  <c r="W732" i="9"/>
  <c r="V733" i="9" s="1"/>
  <c r="Z732" i="9"/>
  <c r="AA732" i="9"/>
  <c r="T1005" i="9"/>
  <c r="AA1005" i="9" s="1"/>
  <c r="Z864" i="9"/>
  <c r="AD864" i="9" s="1"/>
  <c r="W864" i="9"/>
  <c r="V865" i="9" s="1"/>
  <c r="Q865" i="9"/>
  <c r="AA864" i="9"/>
  <c r="W1811" i="9"/>
  <c r="V1812" i="9" s="1"/>
  <c r="AA1811" i="9"/>
  <c r="Y1811" i="9"/>
  <c r="Q1812" i="9"/>
  <c r="R1812" i="9" s="1"/>
  <c r="AB1812" i="9" s="1"/>
  <c r="AE66" i="9"/>
  <c r="T1139" i="9"/>
  <c r="W1139" i="9" s="1"/>
  <c r="V1140" i="9" s="1"/>
  <c r="AA332" i="9"/>
  <c r="R1541" i="9"/>
  <c r="AB1541" i="9" s="1"/>
  <c r="T67" i="9"/>
  <c r="AC1540" i="9"/>
  <c r="AD1540" i="9"/>
  <c r="AE1138" i="9"/>
  <c r="Z332" i="9"/>
  <c r="AD332" i="9" s="1"/>
  <c r="W332" i="9"/>
  <c r="V333" i="9" s="1"/>
  <c r="Q333" i="9"/>
  <c r="R333" i="9" s="1"/>
  <c r="AB333" i="9" s="1"/>
  <c r="W1675" i="9"/>
  <c r="V1676" i="9" s="1"/>
  <c r="Y1675" i="9"/>
  <c r="Z1675" i="9"/>
  <c r="Q1676" i="9"/>
  <c r="AA1675" i="9"/>
  <c r="AA598" i="9"/>
  <c r="Q599" i="9"/>
  <c r="Z598" i="9"/>
  <c r="W598" i="9"/>
  <c r="V599" i="9" s="1"/>
  <c r="Y598" i="9"/>
  <c r="AD1004" i="6"/>
  <c r="T1005" i="6"/>
  <c r="Z1005" i="6" s="1"/>
  <c r="Y1272" i="6"/>
  <c r="AA1272" i="6"/>
  <c r="Q1273" i="6"/>
  <c r="R1273" i="6" s="1"/>
  <c r="AB1273" i="6" s="1"/>
  <c r="Z1272" i="6"/>
  <c r="W1272" i="6"/>
  <c r="V1273" i="6" s="1"/>
  <c r="AB1005" i="6"/>
  <c r="AC1004" i="6"/>
  <c r="AC1945" i="6"/>
  <c r="S1946" i="6"/>
  <c r="AD1945" i="6"/>
  <c r="Z598" i="6"/>
  <c r="Q599" i="6"/>
  <c r="R599" i="6" s="1"/>
  <c r="AB599" i="6" s="1"/>
  <c r="AA598" i="6"/>
  <c r="Y598" i="6"/>
  <c r="AE731" i="6"/>
  <c r="T866" i="6"/>
  <c r="AE865" i="6"/>
  <c r="AC463" i="6"/>
  <c r="T732" i="6"/>
  <c r="AC1403" i="6"/>
  <c r="S1404" i="6"/>
  <c r="Q1541" i="6"/>
  <c r="R1541" i="6" s="1"/>
  <c r="AB1541" i="6" s="1"/>
  <c r="Z1540" i="6"/>
  <c r="AB1404" i="6"/>
  <c r="W1540" i="6"/>
  <c r="V1541" i="6" s="1"/>
  <c r="Y1540" i="6"/>
  <c r="AC1676" i="6"/>
  <c r="S464" i="6"/>
  <c r="AE1141" i="6"/>
  <c r="S67" i="6"/>
  <c r="T67" i="6" s="1"/>
  <c r="AC66" i="6"/>
  <c r="AD1676" i="6"/>
  <c r="T1142" i="6"/>
  <c r="Z1142" i="6" s="1"/>
  <c r="Y326" i="6"/>
  <c r="W326" i="6"/>
  <c r="V327" i="6" s="1"/>
  <c r="Z326" i="6"/>
  <c r="AA326" i="6"/>
  <c r="S1811" i="6"/>
  <c r="AE1810" i="6"/>
  <c r="S198" i="6"/>
  <c r="R327" i="6"/>
  <c r="AB327" i="6" s="1"/>
  <c r="S1677" i="6"/>
  <c r="AE197" i="6"/>
  <c r="AE1273" i="3"/>
  <c r="T1274" i="3"/>
  <c r="W1274" i="3" s="1"/>
  <c r="V1275" i="3" s="1"/>
  <c r="Y1540" i="3"/>
  <c r="Z1540" i="3"/>
  <c r="AA1540" i="3"/>
  <c r="Q1541" i="3"/>
  <c r="R1541" i="3" s="1"/>
  <c r="AB1541" i="3" s="1"/>
  <c r="AA1812" i="3"/>
  <c r="Z1812" i="3"/>
  <c r="Q1813" i="3"/>
  <c r="R1813" i="3" s="1"/>
  <c r="AB1813" i="3" s="1"/>
  <c r="Y1812" i="3"/>
  <c r="T1677" i="3"/>
  <c r="Y1677" i="3" s="1"/>
  <c r="S1405" i="3"/>
  <c r="AE1676" i="3"/>
  <c r="AE1404" i="3"/>
  <c r="Q599" i="3"/>
  <c r="R599" i="3" s="1"/>
  <c r="AB599" i="3" s="1"/>
  <c r="W598" i="3"/>
  <c r="V599" i="3" s="1"/>
  <c r="AA598" i="3"/>
  <c r="Z598" i="3"/>
  <c r="AD598" i="3" s="1"/>
  <c r="Q1007" i="3"/>
  <c r="R1007" i="3" s="1"/>
  <c r="AB1007" i="3" s="1"/>
  <c r="AC865" i="3"/>
  <c r="AD865" i="3"/>
  <c r="AA1006" i="3"/>
  <c r="R866" i="3"/>
  <c r="AC731" i="3"/>
  <c r="AD731" i="3"/>
  <c r="R732" i="3"/>
  <c r="AB732" i="3" s="1"/>
  <c r="Y1006" i="3"/>
  <c r="AD1006" i="3" s="1"/>
  <c r="W1006" i="3"/>
  <c r="V1007" i="3" s="1"/>
  <c r="S1140" i="3"/>
  <c r="S463" i="3"/>
  <c r="AD1139" i="3"/>
  <c r="AC1139" i="3"/>
  <c r="Q65" i="3"/>
  <c r="R65" i="3" s="1"/>
  <c r="AB65" i="3" s="1"/>
  <c r="W64" i="3"/>
  <c r="V65" i="3" s="1"/>
  <c r="Z64" i="3"/>
  <c r="AA64" i="3"/>
  <c r="T196" i="3"/>
  <c r="AA196" i="3" s="1"/>
  <c r="AE462" i="3"/>
  <c r="Q1945" i="3"/>
  <c r="R1945" i="3" s="1"/>
  <c r="AB1945" i="3" s="1"/>
  <c r="AA1944" i="3"/>
  <c r="Z1944" i="3"/>
  <c r="W1944" i="3"/>
  <c r="V1945" i="3" s="1"/>
  <c r="Y1944" i="3"/>
  <c r="Q331" i="3"/>
  <c r="W330" i="3"/>
  <c r="V331" i="3" s="1"/>
  <c r="AA330" i="3"/>
  <c r="Y330" i="3"/>
  <c r="Z330" i="3"/>
  <c r="AE464" i="13"/>
  <c r="T196" i="13"/>
  <c r="Y65" i="13"/>
  <c r="W65" i="13"/>
  <c r="V66" i="13" s="1"/>
  <c r="AA65" i="13"/>
  <c r="Z65" i="13"/>
  <c r="Q66" i="13"/>
  <c r="W465" i="13"/>
  <c r="V466" i="13" s="1"/>
  <c r="Y465" i="13"/>
  <c r="Q466" i="13"/>
  <c r="R466" i="13" s="1"/>
  <c r="AB466" i="13" s="1"/>
  <c r="Z465" i="13"/>
  <c r="AA465" i="13"/>
  <c r="AE331" i="13"/>
  <c r="S332" i="13"/>
  <c r="AA1946" i="11" l="1"/>
  <c r="Z1946" i="11"/>
  <c r="Q1947" i="11"/>
  <c r="R1947" i="11" s="1"/>
  <c r="AB1947" i="11" s="1"/>
  <c r="Y1946" i="11"/>
  <c r="W1946" i="11"/>
  <c r="V1947" i="11" s="1"/>
  <c r="AE463" i="11"/>
  <c r="AE328" i="11"/>
  <c r="AD734" i="11"/>
  <c r="AC734" i="11"/>
  <c r="S735" i="11"/>
  <c r="AE1537" i="11"/>
  <c r="AC196" i="11"/>
  <c r="AD196" i="11"/>
  <c r="T329" i="11"/>
  <c r="Y329" i="11" s="1"/>
  <c r="T1538" i="11"/>
  <c r="AA1538" i="11" s="1"/>
  <c r="AA1140" i="11"/>
  <c r="Q1141" i="11"/>
  <c r="R1141" i="11" s="1"/>
  <c r="AB1141" i="11" s="1"/>
  <c r="Y1140" i="11"/>
  <c r="Z1140" i="11"/>
  <c r="T65" i="11"/>
  <c r="T197" i="11"/>
  <c r="Q198" i="11" s="1"/>
  <c r="AC64" i="11"/>
  <c r="AD64" i="11"/>
  <c r="Y1811" i="11"/>
  <c r="AA1811" i="11"/>
  <c r="Q1812" i="11"/>
  <c r="R1812" i="11" s="1"/>
  <c r="AB1812" i="11" s="1"/>
  <c r="Z1811" i="11"/>
  <c r="S1007" i="11"/>
  <c r="AC1006" i="11"/>
  <c r="AD1006" i="11"/>
  <c r="R1405" i="11"/>
  <c r="AB1405" i="11" s="1"/>
  <c r="AC1404" i="11"/>
  <c r="AD1404" i="11"/>
  <c r="W1277" i="11"/>
  <c r="V1278" i="11" s="1"/>
  <c r="Y599" i="11"/>
  <c r="W599" i="11"/>
  <c r="V600" i="11" s="1"/>
  <c r="Y1678" i="11"/>
  <c r="AA599" i="11"/>
  <c r="AC866" i="11"/>
  <c r="AA1678" i="11"/>
  <c r="Q600" i="11"/>
  <c r="R600" i="11" s="1"/>
  <c r="AB600" i="11" s="1"/>
  <c r="AD866" i="11"/>
  <c r="R867" i="11"/>
  <c r="AB867" i="11" s="1"/>
  <c r="AA1277" i="11"/>
  <c r="Q1679" i="11"/>
  <c r="R1679" i="11" s="1"/>
  <c r="AB1679" i="11" s="1"/>
  <c r="Z1277" i="11"/>
  <c r="Z1678" i="11"/>
  <c r="Y1277" i="11"/>
  <c r="W1678" i="11"/>
  <c r="V1679" i="11" s="1"/>
  <c r="T464" i="11"/>
  <c r="AA464" i="11" s="1"/>
  <c r="R1278" i="11"/>
  <c r="AB1278" i="11" s="1"/>
  <c r="AE1406" i="9"/>
  <c r="T1407" i="9"/>
  <c r="W1407" i="9" s="1"/>
  <c r="V1408" i="9" s="1"/>
  <c r="AD1271" i="9"/>
  <c r="W1944" i="9"/>
  <c r="V1945" i="9" s="1"/>
  <c r="Q1945" i="9"/>
  <c r="R1945" i="9" s="1"/>
  <c r="S1945" i="9" s="1"/>
  <c r="Z1944" i="9"/>
  <c r="AD1944" i="9" s="1"/>
  <c r="AA1944" i="9"/>
  <c r="Z195" i="9"/>
  <c r="W195" i="9"/>
  <c r="V196" i="9" s="1"/>
  <c r="AA195" i="9"/>
  <c r="Y195" i="9"/>
  <c r="Q196" i="9"/>
  <c r="AC1271" i="9"/>
  <c r="AD465" i="9"/>
  <c r="S466" i="9"/>
  <c r="AC465" i="9"/>
  <c r="Y1005" i="9"/>
  <c r="AD732" i="9"/>
  <c r="Z1005" i="9"/>
  <c r="W1005" i="9"/>
  <c r="V1006" i="9" s="1"/>
  <c r="AC732" i="9"/>
  <c r="Q1006" i="9"/>
  <c r="R1006" i="9" s="1"/>
  <c r="AB1006" i="9" s="1"/>
  <c r="R733" i="9"/>
  <c r="S733" i="9" s="1"/>
  <c r="S1272" i="9"/>
  <c r="AC864" i="9"/>
  <c r="R865" i="9"/>
  <c r="AB865" i="9" s="1"/>
  <c r="AC1811" i="9"/>
  <c r="AD1811" i="9"/>
  <c r="S1812" i="9"/>
  <c r="Y1139" i="9"/>
  <c r="Z1139" i="9"/>
  <c r="AC332" i="9"/>
  <c r="AE1540" i="9"/>
  <c r="Q1140" i="9"/>
  <c r="R1140" i="9" s="1"/>
  <c r="AB1140" i="9" s="1"/>
  <c r="AA1139" i="9"/>
  <c r="Z67" i="9"/>
  <c r="Q68" i="9"/>
  <c r="W67" i="9"/>
  <c r="V68" i="9" s="1"/>
  <c r="Y67" i="9"/>
  <c r="AA67" i="9"/>
  <c r="S1541" i="9"/>
  <c r="S333" i="9"/>
  <c r="AC1675" i="9"/>
  <c r="AD1675" i="9"/>
  <c r="R1676" i="9"/>
  <c r="AB1676" i="9" s="1"/>
  <c r="R599" i="9"/>
  <c r="AB599" i="9" s="1"/>
  <c r="AC598" i="9"/>
  <c r="AD598" i="9"/>
  <c r="AE1004" i="6"/>
  <c r="Y1005" i="6"/>
  <c r="AD1005" i="6" s="1"/>
  <c r="W1005" i="6"/>
  <c r="V1006" i="6" s="1"/>
  <c r="AA1005" i="6"/>
  <c r="Q1006" i="6"/>
  <c r="R1006" i="6" s="1"/>
  <c r="AB1006" i="6" s="1"/>
  <c r="S1273" i="6"/>
  <c r="AC1272" i="6"/>
  <c r="AD1272" i="6"/>
  <c r="T1946" i="6"/>
  <c r="Y1946" i="6" s="1"/>
  <c r="AE1945" i="6"/>
  <c r="AD598" i="6"/>
  <c r="AC598" i="6"/>
  <c r="S599" i="6"/>
  <c r="W866" i="6"/>
  <c r="V867" i="6" s="1"/>
  <c r="Z866" i="6"/>
  <c r="AA866" i="6"/>
  <c r="Y866" i="6"/>
  <c r="Q867" i="6"/>
  <c r="R867" i="6" s="1"/>
  <c r="AB867" i="6" s="1"/>
  <c r="AE463" i="6"/>
  <c r="AE1403" i="6"/>
  <c r="Z732" i="6"/>
  <c r="Y732" i="6"/>
  <c r="Q733" i="6"/>
  <c r="AA732" i="6"/>
  <c r="W732" i="6"/>
  <c r="V733" i="6" s="1"/>
  <c r="T1404" i="6"/>
  <c r="W1404" i="6" s="1"/>
  <c r="V1405" i="6" s="1"/>
  <c r="AA1142" i="6"/>
  <c r="AD1540" i="6"/>
  <c r="AE1676" i="6"/>
  <c r="S1541" i="6"/>
  <c r="AC1540" i="6"/>
  <c r="T464" i="6"/>
  <c r="Z464" i="6" s="1"/>
  <c r="AE66" i="6"/>
  <c r="Y1142" i="6"/>
  <c r="Q1143" i="6"/>
  <c r="R1143" i="6" s="1"/>
  <c r="AB1143" i="6" s="1"/>
  <c r="W1142" i="6"/>
  <c r="V1143" i="6" s="1"/>
  <c r="AD326" i="6"/>
  <c r="AC326" i="6"/>
  <c r="T198" i="6"/>
  <c r="W198" i="6" s="1"/>
  <c r="V199" i="6" s="1"/>
  <c r="T1811" i="6"/>
  <c r="T1677" i="6"/>
  <c r="Y1677" i="6" s="1"/>
  <c r="W67" i="6"/>
  <c r="V68" i="6" s="1"/>
  <c r="Y67" i="6"/>
  <c r="Z67" i="6"/>
  <c r="AA67" i="6"/>
  <c r="Q68" i="6"/>
  <c r="S327" i="6"/>
  <c r="Q1275" i="3"/>
  <c r="R1275" i="3" s="1"/>
  <c r="AB1275" i="3" s="1"/>
  <c r="Z1274" i="3"/>
  <c r="AA1274" i="3"/>
  <c r="Y1274" i="3"/>
  <c r="AD1540" i="3"/>
  <c r="AC1540" i="3"/>
  <c r="S1541" i="3"/>
  <c r="AC1812" i="3"/>
  <c r="AD1812" i="3"/>
  <c r="Z1677" i="3"/>
  <c r="AD1677" i="3" s="1"/>
  <c r="W1677" i="3"/>
  <c r="V1678" i="3" s="1"/>
  <c r="Q1678" i="3"/>
  <c r="R1678" i="3" s="1"/>
  <c r="AB1678" i="3" s="1"/>
  <c r="AA1677" i="3"/>
  <c r="T1405" i="3"/>
  <c r="Y1405" i="3" s="1"/>
  <c r="AC598" i="3"/>
  <c r="AE598" i="3" s="1"/>
  <c r="S1007" i="3"/>
  <c r="AC1006" i="3"/>
  <c r="S866" i="3"/>
  <c r="AB866" i="3"/>
  <c r="AE865" i="3"/>
  <c r="S599" i="3"/>
  <c r="S732" i="3"/>
  <c r="AE731" i="3"/>
  <c r="T463" i="3"/>
  <c r="AA463" i="3" s="1"/>
  <c r="T1140" i="3"/>
  <c r="W196" i="3"/>
  <c r="V197" i="3" s="1"/>
  <c r="Z196" i="3"/>
  <c r="Q197" i="3"/>
  <c r="R197" i="3" s="1"/>
  <c r="AB197" i="3" s="1"/>
  <c r="S65" i="3"/>
  <c r="AE1139" i="3"/>
  <c r="Y196" i="3"/>
  <c r="AC64" i="3"/>
  <c r="AD64" i="3"/>
  <c r="S1945" i="3"/>
  <c r="AC1944" i="3"/>
  <c r="R331" i="3"/>
  <c r="AB331" i="3" s="1"/>
  <c r="AC330" i="3"/>
  <c r="AD330" i="3"/>
  <c r="AD1944" i="3"/>
  <c r="S1813" i="3"/>
  <c r="W196" i="13"/>
  <c r="V197" i="13" s="1"/>
  <c r="Q197" i="13"/>
  <c r="R197" i="13" s="1"/>
  <c r="AB197" i="13" s="1"/>
  <c r="Z196" i="13"/>
  <c r="Y196" i="13"/>
  <c r="AA196" i="13"/>
  <c r="R66" i="13"/>
  <c r="AB66" i="13" s="1"/>
  <c r="AC65" i="13"/>
  <c r="AD65" i="13"/>
  <c r="AD465" i="13"/>
  <c r="AC465" i="13"/>
  <c r="S466" i="13"/>
  <c r="T332" i="13"/>
  <c r="AD1946" i="11" l="1"/>
  <c r="S1947" i="11"/>
  <c r="AC1946" i="11"/>
  <c r="T735" i="11"/>
  <c r="W735" i="11" s="1"/>
  <c r="V736" i="11" s="1"/>
  <c r="AE734" i="11"/>
  <c r="Z329" i="11"/>
  <c r="Q330" i="11"/>
  <c r="R330" i="11" s="1"/>
  <c r="AB330" i="11" s="1"/>
  <c r="AA329" i="11"/>
  <c r="W329" i="11"/>
  <c r="V330" i="11" s="1"/>
  <c r="AE196" i="11"/>
  <c r="AD1140" i="11"/>
  <c r="Q1539" i="11"/>
  <c r="Z1538" i="11"/>
  <c r="W1538" i="11"/>
  <c r="V1539" i="11" s="1"/>
  <c r="Y1538" i="11"/>
  <c r="Y65" i="11"/>
  <c r="AA65" i="11"/>
  <c r="W65" i="11"/>
  <c r="V66" i="11" s="1"/>
  <c r="S1141" i="11"/>
  <c r="AC1140" i="11"/>
  <c r="Q66" i="11"/>
  <c r="R66" i="11" s="1"/>
  <c r="AB66" i="11" s="1"/>
  <c r="AA197" i="11"/>
  <c r="Z65" i="11"/>
  <c r="Y197" i="11"/>
  <c r="Z197" i="11"/>
  <c r="W197" i="11"/>
  <c r="V198" i="11" s="1"/>
  <c r="R198" i="11"/>
  <c r="AE64" i="11"/>
  <c r="AD1811" i="11"/>
  <c r="AC1811" i="11"/>
  <c r="S1812" i="11"/>
  <c r="AC599" i="11"/>
  <c r="T1007" i="11"/>
  <c r="Z1007" i="11" s="1"/>
  <c r="S1405" i="11"/>
  <c r="AE1006" i="11"/>
  <c r="S867" i="11"/>
  <c r="AE1404" i="11"/>
  <c r="AD599" i="11"/>
  <c r="AE866" i="11"/>
  <c r="AC1277" i="11"/>
  <c r="Y464" i="11"/>
  <c r="AC1678" i="11"/>
  <c r="W464" i="11"/>
  <c r="V465" i="11" s="1"/>
  <c r="AD1277" i="11"/>
  <c r="Q465" i="11"/>
  <c r="R465" i="11" s="1"/>
  <c r="AB465" i="11" s="1"/>
  <c r="Z464" i="11"/>
  <c r="AD1678" i="11"/>
  <c r="S600" i="11"/>
  <c r="S1278" i="11"/>
  <c r="S1679" i="11"/>
  <c r="Y1407" i="9"/>
  <c r="AA1407" i="9"/>
  <c r="Z1407" i="9"/>
  <c r="Q1408" i="9"/>
  <c r="R1408" i="9" s="1"/>
  <c r="AB1408" i="9" s="1"/>
  <c r="AC1944" i="9"/>
  <c r="AE1944" i="9" s="1"/>
  <c r="T1945" i="9"/>
  <c r="AA1945" i="9" s="1"/>
  <c r="AB1945" i="9"/>
  <c r="AE1271" i="9"/>
  <c r="R196" i="9"/>
  <c r="AB196" i="9" s="1"/>
  <c r="AC195" i="9"/>
  <c r="AD195" i="9"/>
  <c r="T466" i="9"/>
  <c r="W466" i="9" s="1"/>
  <c r="V467" i="9" s="1"/>
  <c r="AE465" i="9"/>
  <c r="AC1005" i="9"/>
  <c r="AD1005" i="9"/>
  <c r="S1006" i="9"/>
  <c r="AB733" i="9"/>
  <c r="T733" i="9"/>
  <c r="AE732" i="9"/>
  <c r="S865" i="9"/>
  <c r="AE864" i="9"/>
  <c r="T1272" i="9"/>
  <c r="AA1272" i="9" s="1"/>
  <c r="AE1811" i="9"/>
  <c r="AD1139" i="9"/>
  <c r="S1140" i="9"/>
  <c r="T1812" i="9"/>
  <c r="Z1812" i="9" s="1"/>
  <c r="AE332" i="9"/>
  <c r="AC1139" i="9"/>
  <c r="T1541" i="9"/>
  <c r="Q1542" i="9" s="1"/>
  <c r="AC67" i="9"/>
  <c r="AD67" i="9"/>
  <c r="R68" i="9"/>
  <c r="S68" i="9" s="1"/>
  <c r="S599" i="9"/>
  <c r="T333" i="9"/>
  <c r="AA333" i="9" s="1"/>
  <c r="AE1675" i="9"/>
  <c r="AE598" i="9"/>
  <c r="S1676" i="9"/>
  <c r="AC1005" i="6"/>
  <c r="AE1005" i="6" s="1"/>
  <c r="W1946" i="6"/>
  <c r="V1947" i="6" s="1"/>
  <c r="T1273" i="6"/>
  <c r="S1006" i="6"/>
  <c r="AE1272" i="6"/>
  <c r="AA1946" i="6"/>
  <c r="Z1946" i="6"/>
  <c r="AD1946" i="6" s="1"/>
  <c r="Q1947" i="6"/>
  <c r="R1947" i="6" s="1"/>
  <c r="AB1947" i="6" s="1"/>
  <c r="AE598" i="6"/>
  <c r="T599" i="6"/>
  <c r="Z599" i="6" s="1"/>
  <c r="AD866" i="6"/>
  <c r="AC866" i="6"/>
  <c r="S867" i="6"/>
  <c r="AA1404" i="6"/>
  <c r="Z1404" i="6"/>
  <c r="Q1405" i="6"/>
  <c r="R1405" i="6" s="1"/>
  <c r="S1405" i="6" s="1"/>
  <c r="Y1404" i="6"/>
  <c r="R733" i="6"/>
  <c r="AC732" i="6"/>
  <c r="AD732" i="6"/>
  <c r="AC1142" i="6"/>
  <c r="T1541" i="6"/>
  <c r="Q1542" i="6" s="1"/>
  <c r="R1542" i="6" s="1"/>
  <c r="AB1542" i="6" s="1"/>
  <c r="AE1540" i="6"/>
  <c r="AD1142" i="6"/>
  <c r="Y464" i="6"/>
  <c r="AD464" i="6" s="1"/>
  <c r="W464" i="6"/>
  <c r="V465" i="6" s="1"/>
  <c r="Q465" i="6"/>
  <c r="R465" i="6" s="1"/>
  <c r="AB465" i="6" s="1"/>
  <c r="AA464" i="6"/>
  <c r="S1143" i="6"/>
  <c r="AE326" i="6"/>
  <c r="Z198" i="6"/>
  <c r="Q199" i="6"/>
  <c r="R199" i="6" s="1"/>
  <c r="AB199" i="6" s="1"/>
  <c r="Y198" i="6"/>
  <c r="AA198" i="6"/>
  <c r="Z1811" i="6"/>
  <c r="W1811" i="6"/>
  <c r="V1812" i="6" s="1"/>
  <c r="Y1811" i="6"/>
  <c r="AA1811" i="6"/>
  <c r="Q1812" i="6"/>
  <c r="Q1678" i="6"/>
  <c r="R1678" i="6" s="1"/>
  <c r="AB1678" i="6" s="1"/>
  <c r="Z1677" i="6"/>
  <c r="W1677" i="6"/>
  <c r="V1678" i="6" s="1"/>
  <c r="AA1677" i="6"/>
  <c r="AC67" i="6"/>
  <c r="AD67" i="6"/>
  <c r="R68" i="6"/>
  <c r="AB68" i="6" s="1"/>
  <c r="T327" i="6"/>
  <c r="AD1274" i="3"/>
  <c r="S1275" i="3"/>
  <c r="AC1274" i="3"/>
  <c r="AE1540" i="3"/>
  <c r="T1541" i="3"/>
  <c r="AA1541" i="3" s="1"/>
  <c r="AE1812" i="3"/>
  <c r="AC1677" i="3"/>
  <c r="Q1406" i="3"/>
  <c r="R1406" i="3" s="1"/>
  <c r="AB1406" i="3" s="1"/>
  <c r="T1007" i="3"/>
  <c r="Y1007" i="3" s="1"/>
  <c r="AA1405" i="3"/>
  <c r="W1405" i="3"/>
  <c r="V1406" i="3" s="1"/>
  <c r="Z1405" i="3"/>
  <c r="AD1405" i="3" s="1"/>
  <c r="AE1006" i="3"/>
  <c r="Y463" i="3"/>
  <c r="T866" i="3"/>
  <c r="AA866" i="3" s="1"/>
  <c r="W463" i="3"/>
  <c r="V464" i="3" s="1"/>
  <c r="AD196" i="3"/>
  <c r="T732" i="3"/>
  <c r="Z463" i="3"/>
  <c r="T599" i="3"/>
  <c r="Z599" i="3" s="1"/>
  <c r="S1678" i="3"/>
  <c r="Q464" i="3"/>
  <c r="R464" i="3" s="1"/>
  <c r="AB464" i="3" s="1"/>
  <c r="W1140" i="3"/>
  <c r="V1141" i="3" s="1"/>
  <c r="Y1140" i="3"/>
  <c r="Z1140" i="3"/>
  <c r="Q1141" i="3"/>
  <c r="R1141" i="3" s="1"/>
  <c r="AB1141" i="3" s="1"/>
  <c r="AA1140" i="3"/>
  <c r="AC196" i="3"/>
  <c r="T65" i="3"/>
  <c r="Y65" i="3" s="1"/>
  <c r="S331" i="3"/>
  <c r="AE64" i="3"/>
  <c r="AE1944" i="3"/>
  <c r="T1945" i="3"/>
  <c r="T1813" i="3"/>
  <c r="Z1813" i="3" s="1"/>
  <c r="AE330" i="3"/>
  <c r="S197" i="3"/>
  <c r="S197" i="13"/>
  <c r="AD196" i="13"/>
  <c r="AC196" i="13"/>
  <c r="S66" i="13"/>
  <c r="AE65" i="13"/>
  <c r="T466" i="13"/>
  <c r="Y466" i="13" s="1"/>
  <c r="AE465" i="13"/>
  <c r="AA332" i="13"/>
  <c r="Y332" i="13"/>
  <c r="W332" i="13"/>
  <c r="V333" i="13" s="1"/>
  <c r="Q333" i="13"/>
  <c r="Z332" i="13"/>
  <c r="AE1946" i="11" l="1"/>
  <c r="T1947" i="11"/>
  <c r="W1947" i="11" s="1"/>
  <c r="V1948" i="11" s="1"/>
  <c r="Y735" i="11"/>
  <c r="T197" i="13"/>
  <c r="W197" i="13" s="1"/>
  <c r="V198" i="13" s="1"/>
  <c r="AA735" i="11"/>
  <c r="Z735" i="11"/>
  <c r="Q736" i="11"/>
  <c r="R736" i="11" s="1"/>
  <c r="AB736" i="11" s="1"/>
  <c r="AC329" i="11"/>
  <c r="AD329" i="11"/>
  <c r="AD65" i="11"/>
  <c r="AD1538" i="11"/>
  <c r="AC197" i="11"/>
  <c r="AE1140" i="11"/>
  <c r="R1539" i="11"/>
  <c r="AB1539" i="11" s="1"/>
  <c r="AC1538" i="11"/>
  <c r="S66" i="11"/>
  <c r="T1141" i="11"/>
  <c r="AC65" i="11"/>
  <c r="AD197" i="11"/>
  <c r="S198" i="11"/>
  <c r="AB198" i="11"/>
  <c r="AE1811" i="11"/>
  <c r="W1007" i="11"/>
  <c r="V1008" i="11" s="1"/>
  <c r="Y1007" i="11"/>
  <c r="AD1007" i="11" s="1"/>
  <c r="S330" i="11"/>
  <c r="T1812" i="11"/>
  <c r="AA1007" i="11"/>
  <c r="Q1008" i="11"/>
  <c r="R1008" i="11" s="1"/>
  <c r="T867" i="11"/>
  <c r="Y867" i="11" s="1"/>
  <c r="T1405" i="11"/>
  <c r="AE599" i="11"/>
  <c r="AD464" i="11"/>
  <c r="AC464" i="11"/>
  <c r="AE1277" i="11"/>
  <c r="AE1678" i="11"/>
  <c r="T600" i="11"/>
  <c r="AA600" i="11" s="1"/>
  <c r="T1278" i="11"/>
  <c r="Y1278" i="11" s="1"/>
  <c r="S465" i="11"/>
  <c r="T1679" i="11"/>
  <c r="AC1407" i="9"/>
  <c r="AD1407" i="9"/>
  <c r="S1408" i="9"/>
  <c r="Y1945" i="9"/>
  <c r="Z1945" i="9"/>
  <c r="Q1946" i="9"/>
  <c r="R1946" i="9" s="1"/>
  <c r="AB1946" i="9" s="1"/>
  <c r="W1945" i="9"/>
  <c r="V1946" i="9" s="1"/>
  <c r="S196" i="9"/>
  <c r="AA466" i="9"/>
  <c r="AE195" i="9"/>
  <c r="Q467" i="9"/>
  <c r="R467" i="9" s="1"/>
  <c r="S467" i="9" s="1"/>
  <c r="Z466" i="9"/>
  <c r="Y466" i="9"/>
  <c r="T1006" i="9"/>
  <c r="AE1005" i="9"/>
  <c r="Q734" i="9"/>
  <c r="AA733" i="9"/>
  <c r="Z733" i="9"/>
  <c r="Y733" i="9"/>
  <c r="W733" i="9"/>
  <c r="V734" i="9" s="1"/>
  <c r="W1272" i="9"/>
  <c r="V1273" i="9" s="1"/>
  <c r="T865" i="9"/>
  <c r="AA865" i="9" s="1"/>
  <c r="Y1272" i="9"/>
  <c r="Q1273" i="9"/>
  <c r="R1273" i="9" s="1"/>
  <c r="AB1273" i="9" s="1"/>
  <c r="Z1272" i="9"/>
  <c r="AE1139" i="9"/>
  <c r="AA1812" i="9"/>
  <c r="T1140" i="9"/>
  <c r="AA1140" i="9" s="1"/>
  <c r="Y1812" i="9"/>
  <c r="Q1813" i="9"/>
  <c r="R1813" i="9" s="1"/>
  <c r="AB1813" i="9" s="1"/>
  <c r="W1812" i="9"/>
  <c r="V1813" i="9" s="1"/>
  <c r="AA1541" i="9"/>
  <c r="Z1541" i="9"/>
  <c r="Y1541" i="9"/>
  <c r="W1541" i="9"/>
  <c r="V1542" i="9" s="1"/>
  <c r="R1542" i="9"/>
  <c r="AB1542" i="9" s="1"/>
  <c r="AE67" i="9"/>
  <c r="AB68" i="9"/>
  <c r="T68" i="9"/>
  <c r="Z333" i="9"/>
  <c r="Y333" i="9"/>
  <c r="T599" i="9"/>
  <c r="Q334" i="9"/>
  <c r="R334" i="9" s="1"/>
  <c r="AB334" i="9" s="1"/>
  <c r="W333" i="9"/>
  <c r="V334" i="9" s="1"/>
  <c r="T1676" i="9"/>
  <c r="Q1274" i="6"/>
  <c r="R1274" i="6" s="1"/>
  <c r="AB1274" i="6" s="1"/>
  <c r="Z1273" i="6"/>
  <c r="Y1273" i="6"/>
  <c r="AA1273" i="6"/>
  <c r="W1273" i="6"/>
  <c r="V1274" i="6" s="1"/>
  <c r="T1006" i="6"/>
  <c r="W1006" i="6" s="1"/>
  <c r="V1007" i="6" s="1"/>
  <c r="AC1946" i="6"/>
  <c r="S1947" i="6"/>
  <c r="Q600" i="6"/>
  <c r="R600" i="6" s="1"/>
  <c r="AB600" i="6" s="1"/>
  <c r="Y599" i="6"/>
  <c r="AD599" i="6" s="1"/>
  <c r="W599" i="6"/>
  <c r="V600" i="6" s="1"/>
  <c r="AA599" i="6"/>
  <c r="AE866" i="6"/>
  <c r="T867" i="6"/>
  <c r="Z867" i="6" s="1"/>
  <c r="AC1404" i="6"/>
  <c r="AD1404" i="6"/>
  <c r="S68" i="6"/>
  <c r="S733" i="6"/>
  <c r="AB733" i="6"/>
  <c r="AE732" i="6"/>
  <c r="AA1541" i="6"/>
  <c r="AE1142" i="6"/>
  <c r="W1541" i="6"/>
  <c r="V1542" i="6" s="1"/>
  <c r="Z1541" i="6"/>
  <c r="Y1541" i="6"/>
  <c r="AB1405" i="6"/>
  <c r="T1405" i="6"/>
  <c r="AC464" i="6"/>
  <c r="S1542" i="6"/>
  <c r="T1143" i="6"/>
  <c r="AC198" i="6"/>
  <c r="AD198" i="6"/>
  <c r="AC1677" i="6"/>
  <c r="AD1677" i="6"/>
  <c r="R1812" i="6"/>
  <c r="S1812" i="6" s="1"/>
  <c r="AC1811" i="6"/>
  <c r="AD1811" i="6"/>
  <c r="Y327" i="6"/>
  <c r="Z327" i="6"/>
  <c r="Q328" i="6"/>
  <c r="AA327" i="6"/>
  <c r="W327" i="6"/>
  <c r="V328" i="6" s="1"/>
  <c r="AE67" i="6"/>
  <c r="S465" i="6"/>
  <c r="S199" i="6"/>
  <c r="S1678" i="6"/>
  <c r="AE1274" i="3"/>
  <c r="T1275" i="3"/>
  <c r="W1275" i="3" s="1"/>
  <c r="V1276" i="3" s="1"/>
  <c r="Z1541" i="3"/>
  <c r="Y1541" i="3"/>
  <c r="W1541" i="3"/>
  <c r="V1542" i="3" s="1"/>
  <c r="Q1542" i="3"/>
  <c r="R1542" i="3" s="1"/>
  <c r="AB1542" i="3" s="1"/>
  <c r="AE1677" i="3"/>
  <c r="S1406" i="3"/>
  <c r="AA1007" i="3"/>
  <c r="Z1007" i="3"/>
  <c r="AD1007" i="3" s="1"/>
  <c r="W1007" i="3"/>
  <c r="V1008" i="3" s="1"/>
  <c r="AC1405" i="3"/>
  <c r="AE1405" i="3" s="1"/>
  <c r="Q1008" i="3"/>
  <c r="R1008" i="3" s="1"/>
  <c r="AB1008" i="3" s="1"/>
  <c r="Q867" i="3"/>
  <c r="R867" i="3" s="1"/>
  <c r="AB867" i="3" s="1"/>
  <c r="Z866" i="3"/>
  <c r="AC463" i="3"/>
  <c r="W866" i="3"/>
  <c r="V867" i="3" s="1"/>
  <c r="Y866" i="3"/>
  <c r="AE196" i="3"/>
  <c r="AD463" i="3"/>
  <c r="W599" i="3"/>
  <c r="V600" i="3" s="1"/>
  <c r="W65" i="3"/>
  <c r="V66" i="3" s="1"/>
  <c r="AA599" i="3"/>
  <c r="Y599" i="3"/>
  <c r="AD599" i="3" s="1"/>
  <c r="Q600" i="3"/>
  <c r="R600" i="3" s="1"/>
  <c r="AB600" i="3" s="1"/>
  <c r="Q733" i="3"/>
  <c r="W732" i="3"/>
  <c r="V733" i="3" s="1"/>
  <c r="AA732" i="3"/>
  <c r="Y732" i="3"/>
  <c r="Z732" i="3"/>
  <c r="S464" i="3"/>
  <c r="T1678" i="3"/>
  <c r="Z1678" i="3" s="1"/>
  <c r="AA65" i="3"/>
  <c r="S1141" i="3"/>
  <c r="AC1140" i="3"/>
  <c r="AD1140" i="3"/>
  <c r="Z65" i="3"/>
  <c r="AD65" i="3" s="1"/>
  <c r="Q66" i="3"/>
  <c r="R66" i="3" s="1"/>
  <c r="AB66" i="3" s="1"/>
  <c r="T331" i="3"/>
  <c r="Y1813" i="3"/>
  <c r="AD1813" i="3" s="1"/>
  <c r="AA1945" i="3"/>
  <c r="Q1946" i="3"/>
  <c r="R1946" i="3" s="1"/>
  <c r="W1945" i="3"/>
  <c r="V1946" i="3" s="1"/>
  <c r="Y1945" i="3"/>
  <c r="W1813" i="3"/>
  <c r="V1814" i="3" s="1"/>
  <c r="AA1813" i="3"/>
  <c r="Q1814" i="3"/>
  <c r="R1814" i="3" s="1"/>
  <c r="AB1814" i="3" s="1"/>
  <c r="Z1945" i="3"/>
  <c r="T197" i="3"/>
  <c r="AE196" i="13"/>
  <c r="T66" i="13"/>
  <c r="Z466" i="13"/>
  <c r="AD466" i="13" s="1"/>
  <c r="AA466" i="13"/>
  <c r="W466" i="13"/>
  <c r="V467" i="13" s="1"/>
  <c r="Q467" i="13"/>
  <c r="R467" i="13" s="1"/>
  <c r="AB467" i="13" s="1"/>
  <c r="R333" i="13"/>
  <c r="AC332" i="13"/>
  <c r="AD332" i="13"/>
  <c r="Z1947" i="11" l="1"/>
  <c r="Q1948" i="11"/>
  <c r="R1948" i="11" s="1"/>
  <c r="AB1948" i="11" s="1"/>
  <c r="AA1947" i="11"/>
  <c r="Y1947" i="11"/>
  <c r="AD735" i="11"/>
  <c r="Z197" i="13"/>
  <c r="Y197" i="13"/>
  <c r="Q198" i="13"/>
  <c r="R198" i="13" s="1"/>
  <c r="AB198" i="13" s="1"/>
  <c r="AA197" i="13"/>
  <c r="AC735" i="11"/>
  <c r="S736" i="11"/>
  <c r="AE329" i="11"/>
  <c r="AE65" i="11"/>
  <c r="S1539" i="11"/>
  <c r="T66" i="11"/>
  <c r="Y66" i="11" s="1"/>
  <c r="AE1538" i="11"/>
  <c r="Q1142" i="11"/>
  <c r="Y1141" i="11"/>
  <c r="Z1141" i="11"/>
  <c r="AA1141" i="11"/>
  <c r="W1141" i="11"/>
  <c r="V1142" i="11" s="1"/>
  <c r="AE197" i="11"/>
  <c r="AC1007" i="11"/>
  <c r="AE1007" i="11" s="1"/>
  <c r="T198" i="11"/>
  <c r="AA1812" i="11"/>
  <c r="Q1813" i="11"/>
  <c r="R1813" i="11" s="1"/>
  <c r="AB1813" i="11" s="1"/>
  <c r="T330" i="11"/>
  <c r="AA330" i="11" s="1"/>
  <c r="Q868" i="11"/>
  <c r="R868" i="11" s="1"/>
  <c r="AB868" i="11" s="1"/>
  <c r="W867" i="11"/>
  <c r="V868" i="11" s="1"/>
  <c r="Z1812" i="11"/>
  <c r="Y1812" i="11"/>
  <c r="W1812" i="11"/>
  <c r="V1813" i="11" s="1"/>
  <c r="AA867" i="11"/>
  <c r="Z867" i="11"/>
  <c r="AD867" i="11" s="1"/>
  <c r="Q1406" i="11"/>
  <c r="Y1405" i="11"/>
  <c r="AA1405" i="11"/>
  <c r="W1405" i="11"/>
  <c r="V1406" i="11" s="1"/>
  <c r="Z1405" i="11"/>
  <c r="W600" i="11"/>
  <c r="V601" i="11" s="1"/>
  <c r="AE464" i="11"/>
  <c r="Q601" i="11"/>
  <c r="R601" i="11" s="1"/>
  <c r="AB601" i="11" s="1"/>
  <c r="Q1279" i="11"/>
  <c r="R1279" i="11" s="1"/>
  <c r="AB1279" i="11" s="1"/>
  <c r="AA1278" i="11"/>
  <c r="AB1008" i="11"/>
  <c r="Z600" i="11"/>
  <c r="W1278" i="11"/>
  <c r="V1279" i="11" s="1"/>
  <c r="Y600" i="11"/>
  <c r="S1008" i="11"/>
  <c r="Z1278" i="11"/>
  <c r="T465" i="11"/>
  <c r="W1679" i="11"/>
  <c r="V1680" i="11" s="1"/>
  <c r="Q1680" i="11"/>
  <c r="AA1679" i="11"/>
  <c r="Y1679" i="11"/>
  <c r="Z1679" i="11"/>
  <c r="AE1407" i="9"/>
  <c r="T1408" i="9"/>
  <c r="AA1408" i="9" s="1"/>
  <c r="AD1945" i="9"/>
  <c r="AC1945" i="9"/>
  <c r="T196" i="9"/>
  <c r="T467" i="9"/>
  <c r="Z467" i="9" s="1"/>
  <c r="AB467" i="9"/>
  <c r="AD466" i="9"/>
  <c r="AC466" i="9"/>
  <c r="W1006" i="9"/>
  <c r="V1007" i="9" s="1"/>
  <c r="Q1007" i="9"/>
  <c r="R1007" i="9" s="1"/>
  <c r="AB1007" i="9" s="1"/>
  <c r="Y1006" i="9"/>
  <c r="Z1006" i="9"/>
  <c r="AA1006" i="9"/>
  <c r="AC733" i="9"/>
  <c r="AD733" i="9"/>
  <c r="R734" i="9"/>
  <c r="AB734" i="9" s="1"/>
  <c r="Y865" i="9"/>
  <c r="W865" i="9"/>
  <c r="V866" i="9" s="1"/>
  <c r="Z865" i="9"/>
  <c r="Q866" i="9"/>
  <c r="R866" i="9" s="1"/>
  <c r="AB866" i="9" s="1"/>
  <c r="AD1272" i="9"/>
  <c r="S1273" i="9"/>
  <c r="AC1272" i="9"/>
  <c r="S1946" i="9"/>
  <c r="AC333" i="9"/>
  <c r="AC1812" i="9"/>
  <c r="AC1541" i="9"/>
  <c r="W1140" i="9"/>
  <c r="V1141" i="9" s="1"/>
  <c r="Z1140" i="9"/>
  <c r="Y1140" i="9"/>
  <c r="AD1541" i="9"/>
  <c r="Q1141" i="9"/>
  <c r="R1141" i="9" s="1"/>
  <c r="AB1141" i="9" s="1"/>
  <c r="AD1812" i="9"/>
  <c r="Z599" i="9"/>
  <c r="S1813" i="9"/>
  <c r="W599" i="9"/>
  <c r="V600" i="9" s="1"/>
  <c r="AD333" i="9"/>
  <c r="S1542" i="9"/>
  <c r="Q600" i="9"/>
  <c r="R600" i="9" s="1"/>
  <c r="AB600" i="9" s="1"/>
  <c r="AA599" i="9"/>
  <c r="Q69" i="9"/>
  <c r="R69" i="9" s="1"/>
  <c r="AB69" i="9" s="1"/>
  <c r="W68" i="9"/>
  <c r="V69" i="9" s="1"/>
  <c r="Y68" i="9"/>
  <c r="Z68" i="9"/>
  <c r="AA68" i="9"/>
  <c r="Y599" i="9"/>
  <c r="S334" i="9"/>
  <c r="Y1676" i="9"/>
  <c r="Z1676" i="9"/>
  <c r="Q1677" i="9"/>
  <c r="AA1676" i="9"/>
  <c r="W1676" i="9"/>
  <c r="V1677" i="9" s="1"/>
  <c r="S1274" i="6"/>
  <c r="AD1273" i="6"/>
  <c r="AC1273" i="6"/>
  <c r="Z1006" i="6"/>
  <c r="Y1006" i="6"/>
  <c r="AA1006" i="6"/>
  <c r="Q1007" i="6"/>
  <c r="R1007" i="6" s="1"/>
  <c r="AB1007" i="6" s="1"/>
  <c r="AE1946" i="6"/>
  <c r="T1947" i="6"/>
  <c r="Y1947" i="6" s="1"/>
  <c r="S600" i="6"/>
  <c r="AC599" i="6"/>
  <c r="Y867" i="6"/>
  <c r="AD867" i="6" s="1"/>
  <c r="W867" i="6"/>
  <c r="V868" i="6" s="1"/>
  <c r="AA867" i="6"/>
  <c r="Q868" i="6"/>
  <c r="R868" i="6" s="1"/>
  <c r="AB868" i="6" s="1"/>
  <c r="AE1404" i="6"/>
  <c r="T68" i="6"/>
  <c r="Y68" i="6" s="1"/>
  <c r="T733" i="6"/>
  <c r="AC1541" i="6"/>
  <c r="AD1541" i="6"/>
  <c r="AE464" i="6"/>
  <c r="W1405" i="6"/>
  <c r="V1406" i="6" s="1"/>
  <c r="Z1405" i="6"/>
  <c r="Y1405" i="6"/>
  <c r="AA1405" i="6"/>
  <c r="Q1406" i="6"/>
  <c r="Z1143" i="6"/>
  <c r="T1542" i="6"/>
  <c r="W1143" i="6"/>
  <c r="V1144" i="6" s="1"/>
  <c r="Q1144" i="6"/>
  <c r="R1144" i="6" s="1"/>
  <c r="AB1144" i="6" s="1"/>
  <c r="Y1143" i="6"/>
  <c r="AA1143" i="6"/>
  <c r="AE198" i="6"/>
  <c r="AE1677" i="6"/>
  <c r="T199" i="6"/>
  <c r="AA199" i="6" s="1"/>
  <c r="AB1812" i="6"/>
  <c r="T1812" i="6"/>
  <c r="AE1811" i="6"/>
  <c r="T1678" i="6"/>
  <c r="T465" i="6"/>
  <c r="R328" i="6"/>
  <c r="AB328" i="6" s="1"/>
  <c r="AC327" i="6"/>
  <c r="AD327" i="6"/>
  <c r="Q1276" i="3"/>
  <c r="R1276" i="3" s="1"/>
  <c r="AB1276" i="3" s="1"/>
  <c r="AA1275" i="3"/>
  <c r="Z1275" i="3"/>
  <c r="AC1541" i="3"/>
  <c r="Y1275" i="3"/>
  <c r="AD1541" i="3"/>
  <c r="S1542" i="3"/>
  <c r="T1406" i="3"/>
  <c r="W1406" i="3" s="1"/>
  <c r="V1407" i="3" s="1"/>
  <c r="AC1007" i="3"/>
  <c r="AE1007" i="3" s="1"/>
  <c r="S1008" i="3"/>
  <c r="AD866" i="3"/>
  <c r="AC866" i="3"/>
  <c r="AE463" i="3"/>
  <c r="W1678" i="3"/>
  <c r="V1679" i="3" s="1"/>
  <c r="AC599" i="3"/>
  <c r="AE599" i="3" s="1"/>
  <c r="T1141" i="3"/>
  <c r="Y1141" i="3" s="1"/>
  <c r="AC732" i="3"/>
  <c r="AD732" i="3"/>
  <c r="Y1678" i="3"/>
  <c r="AD1678" i="3" s="1"/>
  <c r="T464" i="3"/>
  <c r="AA464" i="3" s="1"/>
  <c r="AA1678" i="3"/>
  <c r="R733" i="3"/>
  <c r="AB733" i="3" s="1"/>
  <c r="S867" i="3"/>
  <c r="Q1679" i="3"/>
  <c r="R1679" i="3" s="1"/>
  <c r="AE1140" i="3"/>
  <c r="S66" i="3"/>
  <c r="AC65" i="3"/>
  <c r="S600" i="3"/>
  <c r="Z331" i="3"/>
  <c r="AA331" i="3"/>
  <c r="Y331" i="3"/>
  <c r="Q332" i="3"/>
  <c r="W331" i="3"/>
  <c r="V332" i="3" s="1"/>
  <c r="AC1813" i="3"/>
  <c r="AB1946" i="3"/>
  <c r="S1946" i="3"/>
  <c r="AC1945" i="3"/>
  <c r="S1814" i="3"/>
  <c r="AD1945" i="3"/>
  <c r="Y197" i="3"/>
  <c r="Q198" i="3"/>
  <c r="Z197" i="3"/>
  <c r="W197" i="3"/>
  <c r="V198" i="3" s="1"/>
  <c r="AA197" i="3"/>
  <c r="S467" i="13"/>
  <c r="AC466" i="13"/>
  <c r="AA66" i="13"/>
  <c r="Z66" i="13"/>
  <c r="Y66" i="13"/>
  <c r="Q67" i="13"/>
  <c r="R67" i="13" s="1"/>
  <c r="AB67" i="13" s="1"/>
  <c r="W66" i="13"/>
  <c r="V67" i="13" s="1"/>
  <c r="AE332" i="13"/>
  <c r="S333" i="13"/>
  <c r="AB333" i="13"/>
  <c r="AD1947" i="11" l="1"/>
  <c r="S1948" i="11"/>
  <c r="T1948" i="11" s="1"/>
  <c r="AA1948" i="11" s="1"/>
  <c r="AC1947" i="11"/>
  <c r="AD197" i="13"/>
  <c r="AC197" i="13"/>
  <c r="AE735" i="11"/>
  <c r="T736" i="11"/>
  <c r="AA736" i="11" s="1"/>
  <c r="T1539" i="11"/>
  <c r="Z1539" i="11" s="1"/>
  <c r="Q67" i="11"/>
  <c r="R67" i="11" s="1"/>
  <c r="AB67" i="11" s="1"/>
  <c r="AA66" i="11"/>
  <c r="W66" i="11"/>
  <c r="V67" i="11" s="1"/>
  <c r="Z66" i="11"/>
  <c r="AD1141" i="11"/>
  <c r="AC1141" i="11"/>
  <c r="R1142" i="11"/>
  <c r="S868" i="11"/>
  <c r="W198" i="11"/>
  <c r="V199" i="11" s="1"/>
  <c r="Z198" i="11"/>
  <c r="Q199" i="11"/>
  <c r="AA198" i="11"/>
  <c r="Y198" i="11"/>
  <c r="S1813" i="11"/>
  <c r="Q331" i="11"/>
  <c r="R331" i="11" s="1"/>
  <c r="AB331" i="11" s="1"/>
  <c r="W330" i="11"/>
  <c r="V331" i="11" s="1"/>
  <c r="Y330" i="11"/>
  <c r="Z330" i="11"/>
  <c r="AC1812" i="11"/>
  <c r="AD1812" i="11"/>
  <c r="AC867" i="11"/>
  <c r="AC600" i="11"/>
  <c r="AD1405" i="11"/>
  <c r="AC1405" i="11"/>
  <c r="R1406" i="11"/>
  <c r="AB1406" i="11" s="1"/>
  <c r="AC1278" i="11"/>
  <c r="T1008" i="11"/>
  <c r="Y1008" i="11" s="1"/>
  <c r="S601" i="11"/>
  <c r="AD600" i="11"/>
  <c r="AD1278" i="11"/>
  <c r="R1680" i="11"/>
  <c r="AB1680" i="11" s="1"/>
  <c r="S1279" i="11"/>
  <c r="AA465" i="11"/>
  <c r="W465" i="11"/>
  <c r="V466" i="11" s="1"/>
  <c r="Y465" i="11"/>
  <c r="Z465" i="11"/>
  <c r="Q466" i="11"/>
  <c r="AC1679" i="11"/>
  <c r="AD1679" i="11"/>
  <c r="W1408" i="9"/>
  <c r="V1409" i="9" s="1"/>
  <c r="Y1408" i="9"/>
  <c r="Q1409" i="9"/>
  <c r="R1409" i="9" s="1"/>
  <c r="AB1409" i="9" s="1"/>
  <c r="Z1408" i="9"/>
  <c r="AE1945" i="9"/>
  <c r="Q197" i="9"/>
  <c r="R197" i="9" s="1"/>
  <c r="AB197" i="9" s="1"/>
  <c r="Z196" i="9"/>
  <c r="W196" i="9"/>
  <c r="V197" i="9" s="1"/>
  <c r="Y196" i="9"/>
  <c r="AA196" i="9"/>
  <c r="AE466" i="9"/>
  <c r="AA467" i="9"/>
  <c r="Q468" i="9"/>
  <c r="R468" i="9" s="1"/>
  <c r="AB468" i="9" s="1"/>
  <c r="W467" i="9"/>
  <c r="V468" i="9" s="1"/>
  <c r="Y467" i="9"/>
  <c r="AD467" i="9" s="1"/>
  <c r="AD1006" i="9"/>
  <c r="S1007" i="9"/>
  <c r="AC1006" i="9"/>
  <c r="AD865" i="9"/>
  <c r="AE1272" i="9"/>
  <c r="S734" i="9"/>
  <c r="AE733" i="9"/>
  <c r="AC865" i="9"/>
  <c r="S866" i="9"/>
  <c r="T1273" i="9"/>
  <c r="T1946" i="9"/>
  <c r="AE1812" i="9"/>
  <c r="AC1140" i="9"/>
  <c r="S1141" i="9"/>
  <c r="AE1541" i="9"/>
  <c r="AD1140" i="9"/>
  <c r="AD599" i="9"/>
  <c r="T1813" i="9"/>
  <c r="AE333" i="9"/>
  <c r="AC599" i="9"/>
  <c r="S69" i="9"/>
  <c r="T1542" i="9"/>
  <c r="Y1542" i="9" s="1"/>
  <c r="AC68" i="9"/>
  <c r="AD68" i="9"/>
  <c r="T334" i="9"/>
  <c r="S600" i="9"/>
  <c r="AC1676" i="9"/>
  <c r="AD1676" i="9"/>
  <c r="R1677" i="9"/>
  <c r="AB1677" i="9" s="1"/>
  <c r="T1274" i="6"/>
  <c r="Y1274" i="6" s="1"/>
  <c r="AE1273" i="6"/>
  <c r="AD1006" i="6"/>
  <c r="AC1006" i="6"/>
  <c r="S1007" i="6"/>
  <c r="AA1947" i="6"/>
  <c r="Z1947" i="6"/>
  <c r="AD1947" i="6" s="1"/>
  <c r="W1947" i="6"/>
  <c r="V1948" i="6" s="1"/>
  <c r="Q1948" i="6"/>
  <c r="R1948" i="6" s="1"/>
  <c r="AB1948" i="6" s="1"/>
  <c r="T600" i="6"/>
  <c r="AE599" i="6"/>
  <c r="AC867" i="6"/>
  <c r="W68" i="6"/>
  <c r="V69" i="6" s="1"/>
  <c r="Q69" i="6"/>
  <c r="R69" i="6" s="1"/>
  <c r="AB69" i="6" s="1"/>
  <c r="AA68" i="6"/>
  <c r="Z68" i="6"/>
  <c r="AD68" i="6" s="1"/>
  <c r="AE1541" i="6"/>
  <c r="Q734" i="6"/>
  <c r="Y733" i="6"/>
  <c r="Z733" i="6"/>
  <c r="AA733" i="6"/>
  <c r="W733" i="6"/>
  <c r="V734" i="6" s="1"/>
  <c r="AD1143" i="6"/>
  <c r="R1406" i="6"/>
  <c r="AB1406" i="6" s="1"/>
  <c r="AC1405" i="6"/>
  <c r="AD1405" i="6"/>
  <c r="AA1542" i="6"/>
  <c r="Z1542" i="6"/>
  <c r="W1542" i="6"/>
  <c r="V1543" i="6" s="1"/>
  <c r="Y1542" i="6"/>
  <c r="Q1543" i="6"/>
  <c r="R1543" i="6" s="1"/>
  <c r="AB1543" i="6" s="1"/>
  <c r="S868" i="6"/>
  <c r="AC1143" i="6"/>
  <c r="Z199" i="6"/>
  <c r="Y199" i="6"/>
  <c r="Q200" i="6"/>
  <c r="R200" i="6" s="1"/>
  <c r="AB200" i="6" s="1"/>
  <c r="W199" i="6"/>
  <c r="V200" i="6" s="1"/>
  <c r="Z1812" i="6"/>
  <c r="Y1812" i="6"/>
  <c r="Q1813" i="6"/>
  <c r="R1813" i="6" s="1"/>
  <c r="AB1813" i="6" s="1"/>
  <c r="W1812" i="6"/>
  <c r="V1813" i="6" s="1"/>
  <c r="AA1812" i="6"/>
  <c r="S328" i="6"/>
  <c r="S1144" i="6"/>
  <c r="AE327" i="6"/>
  <c r="AA465" i="6"/>
  <c r="W465" i="6"/>
  <c r="V466" i="6" s="1"/>
  <c r="Y465" i="6"/>
  <c r="Z465" i="6"/>
  <c r="Q466" i="6"/>
  <c r="AA1678" i="6"/>
  <c r="Q1679" i="6"/>
  <c r="W1678" i="6"/>
  <c r="V1679" i="6" s="1"/>
  <c r="Y1678" i="6"/>
  <c r="Z1678" i="6"/>
  <c r="AD1275" i="3"/>
  <c r="AC1275" i="3"/>
  <c r="AE1541" i="3"/>
  <c r="T1542" i="3"/>
  <c r="Q1543" i="3" s="1"/>
  <c r="S1276" i="3"/>
  <c r="Y1406" i="3"/>
  <c r="Q1407" i="3"/>
  <c r="R1407" i="3" s="1"/>
  <c r="AB1407" i="3" s="1"/>
  <c r="AA1406" i="3"/>
  <c r="Z1406" i="3"/>
  <c r="T1008" i="3"/>
  <c r="AE866" i="3"/>
  <c r="Z1141" i="3"/>
  <c r="T66" i="3"/>
  <c r="Y66" i="3" s="1"/>
  <c r="Q1142" i="3"/>
  <c r="R1142" i="3" s="1"/>
  <c r="AB1142" i="3" s="1"/>
  <c r="W1141" i="3"/>
  <c r="V1142" i="3" s="1"/>
  <c r="AA1141" i="3"/>
  <c r="Z464" i="3"/>
  <c r="AE65" i="3"/>
  <c r="S733" i="3"/>
  <c r="AC1678" i="3"/>
  <c r="W464" i="3"/>
  <c r="V465" i="3" s="1"/>
  <c r="Q465" i="3"/>
  <c r="R465" i="3" s="1"/>
  <c r="AB465" i="3" s="1"/>
  <c r="Y464" i="3"/>
  <c r="S1679" i="3"/>
  <c r="T867" i="3"/>
  <c r="AE732" i="3"/>
  <c r="T600" i="3"/>
  <c r="W600" i="3" s="1"/>
  <c r="V601" i="3" s="1"/>
  <c r="AE1813" i="3"/>
  <c r="AC331" i="3"/>
  <c r="R332" i="3"/>
  <c r="S332" i="3" s="1"/>
  <c r="AD331" i="3"/>
  <c r="AB1679" i="3"/>
  <c r="AE1945" i="3"/>
  <c r="T1946" i="3"/>
  <c r="Y1946" i="3" s="1"/>
  <c r="T1814" i="3"/>
  <c r="Q1815" i="3" s="1"/>
  <c r="R198" i="3"/>
  <c r="AB198" i="3" s="1"/>
  <c r="AC197" i="3"/>
  <c r="AD197" i="3"/>
  <c r="T467" i="13"/>
  <c r="AE466" i="13"/>
  <c r="AC66" i="13"/>
  <c r="AD66" i="13"/>
  <c r="S67" i="13"/>
  <c r="T67" i="13" s="1"/>
  <c r="S198" i="13"/>
  <c r="T333" i="13"/>
  <c r="Q1949" i="11" l="1"/>
  <c r="R1949" i="11" s="1"/>
  <c r="AB1949" i="11" s="1"/>
  <c r="Y1948" i="11"/>
  <c r="AE1947" i="11"/>
  <c r="W1948" i="11"/>
  <c r="V1949" i="11" s="1"/>
  <c r="Z1948" i="11"/>
  <c r="AE197" i="13"/>
  <c r="W736" i="11"/>
  <c r="V737" i="11" s="1"/>
  <c r="Q737" i="11"/>
  <c r="R737" i="11" s="1"/>
  <c r="AB737" i="11" s="1"/>
  <c r="Z736" i="11"/>
  <c r="Y736" i="11"/>
  <c r="AA1539" i="11"/>
  <c r="S67" i="11"/>
  <c r="Y1539" i="11"/>
  <c r="AD1539" i="11" s="1"/>
  <c r="W1539" i="11"/>
  <c r="V1540" i="11" s="1"/>
  <c r="Q1540" i="11"/>
  <c r="R1540" i="11" s="1"/>
  <c r="AB1540" i="11" s="1"/>
  <c r="AC66" i="11"/>
  <c r="AD66" i="11"/>
  <c r="AE1141" i="11"/>
  <c r="S331" i="11"/>
  <c r="T868" i="11"/>
  <c r="S1142" i="11"/>
  <c r="AB1142" i="11"/>
  <c r="AD330" i="11"/>
  <c r="T1813" i="11"/>
  <c r="Z1813" i="11" s="1"/>
  <c r="AC198" i="11"/>
  <c r="AD198" i="11"/>
  <c r="R199" i="11"/>
  <c r="AB199" i="11" s="1"/>
  <c r="AE867" i="11"/>
  <c r="AE1812" i="11"/>
  <c r="AC330" i="11"/>
  <c r="S1406" i="11"/>
  <c r="AE1405" i="11"/>
  <c r="T601" i="11"/>
  <c r="Q602" i="11" s="1"/>
  <c r="R602" i="11" s="1"/>
  <c r="AB602" i="11" s="1"/>
  <c r="AE600" i="11"/>
  <c r="AA1008" i="11"/>
  <c r="Z1008" i="11"/>
  <c r="AD1008" i="11" s="1"/>
  <c r="Q1009" i="11"/>
  <c r="R1009" i="11" s="1"/>
  <c r="S1009" i="11" s="1"/>
  <c r="W1008" i="11"/>
  <c r="V1009" i="11" s="1"/>
  <c r="S1680" i="11"/>
  <c r="AE1278" i="11"/>
  <c r="R466" i="11"/>
  <c r="AB466" i="11" s="1"/>
  <c r="AE1679" i="11"/>
  <c r="AC465" i="11"/>
  <c r="AD465" i="11"/>
  <c r="T1279" i="11"/>
  <c r="AD1408" i="9"/>
  <c r="S1409" i="9"/>
  <c r="AC1408" i="9"/>
  <c r="S197" i="9"/>
  <c r="AC196" i="9"/>
  <c r="AD196" i="9"/>
  <c r="AC467" i="9"/>
  <c r="AE1006" i="9"/>
  <c r="T1007" i="9"/>
  <c r="S468" i="9"/>
  <c r="AE865" i="9"/>
  <c r="T734" i="9"/>
  <c r="T866" i="9"/>
  <c r="Z1273" i="9"/>
  <c r="AA1273" i="9"/>
  <c r="Q1274" i="9"/>
  <c r="R1274" i="9" s="1"/>
  <c r="AB1274" i="9" s="1"/>
  <c r="Y1273" i="9"/>
  <c r="W1273" i="9"/>
  <c r="V1274" i="9" s="1"/>
  <c r="Y1946" i="9"/>
  <c r="Q1947" i="9"/>
  <c r="Z1946" i="9"/>
  <c r="W1946" i="9"/>
  <c r="V1947" i="9" s="1"/>
  <c r="AA1946" i="9"/>
  <c r="Z1813" i="9"/>
  <c r="AE1140" i="9"/>
  <c r="T1141" i="9"/>
  <c r="W1141" i="9" s="1"/>
  <c r="V1142" i="9" s="1"/>
  <c r="Y1813" i="9"/>
  <c r="AA1813" i="9"/>
  <c r="AE599" i="9"/>
  <c r="Q1814" i="9"/>
  <c r="R1814" i="9" s="1"/>
  <c r="AB1814" i="9" s="1"/>
  <c r="W1813" i="9"/>
  <c r="V1814" i="9" s="1"/>
  <c r="AA1542" i="9"/>
  <c r="T69" i="9"/>
  <c r="W69" i="9" s="1"/>
  <c r="V70" i="9" s="1"/>
  <c r="Z1542" i="9"/>
  <c r="AD1542" i="9" s="1"/>
  <c r="W1542" i="9"/>
  <c r="V1543" i="9" s="1"/>
  <c r="Q1543" i="9"/>
  <c r="R1543" i="9" s="1"/>
  <c r="S1543" i="9" s="1"/>
  <c r="AE68" i="9"/>
  <c r="S1677" i="9"/>
  <c r="Z334" i="9"/>
  <c r="Y334" i="9"/>
  <c r="W334" i="9"/>
  <c r="V335" i="9" s="1"/>
  <c r="AA334" i="9"/>
  <c r="Q335" i="9"/>
  <c r="R335" i="9" s="1"/>
  <c r="AB335" i="9" s="1"/>
  <c r="AE1676" i="9"/>
  <c r="T600" i="9"/>
  <c r="W1274" i="6"/>
  <c r="V1275" i="6" s="1"/>
  <c r="AA1274" i="6"/>
  <c r="Z1274" i="6"/>
  <c r="AD1274" i="6" s="1"/>
  <c r="Q1275" i="6"/>
  <c r="R1275" i="6" s="1"/>
  <c r="AB1275" i="6" s="1"/>
  <c r="T1007" i="6"/>
  <c r="AA1007" i="6" s="1"/>
  <c r="AE1006" i="6"/>
  <c r="AC1947" i="6"/>
  <c r="S1948" i="6"/>
  <c r="AA600" i="6"/>
  <c r="Y600" i="6"/>
  <c r="W600" i="6"/>
  <c r="V601" i="6" s="1"/>
  <c r="Q601" i="6"/>
  <c r="R601" i="6" s="1"/>
  <c r="AB601" i="6" s="1"/>
  <c r="Z600" i="6"/>
  <c r="AE867" i="6"/>
  <c r="AC68" i="6"/>
  <c r="AE68" i="6" s="1"/>
  <c r="R734" i="6"/>
  <c r="AB734" i="6" s="1"/>
  <c r="AC733" i="6"/>
  <c r="AD733" i="6"/>
  <c r="AE1143" i="6"/>
  <c r="AD1542" i="6"/>
  <c r="AC1542" i="6"/>
  <c r="S1406" i="6"/>
  <c r="AE1405" i="6"/>
  <c r="T868" i="6"/>
  <c r="AC199" i="6"/>
  <c r="AD199" i="6"/>
  <c r="S200" i="6"/>
  <c r="AC1812" i="6"/>
  <c r="AD1812" i="6"/>
  <c r="S1813" i="6"/>
  <c r="T328" i="6"/>
  <c r="T1144" i="6"/>
  <c r="AC465" i="6"/>
  <c r="AD465" i="6"/>
  <c r="AC1678" i="6"/>
  <c r="AD1678" i="6"/>
  <c r="R1679" i="6"/>
  <c r="AB1679" i="6" s="1"/>
  <c r="S1543" i="6"/>
  <c r="R466" i="6"/>
  <c r="AB466" i="6" s="1"/>
  <c r="S69" i="6"/>
  <c r="AE1275" i="3"/>
  <c r="W1542" i="3"/>
  <c r="V1543" i="3" s="1"/>
  <c r="AA1542" i="3"/>
  <c r="Y1542" i="3"/>
  <c r="Z1542" i="3"/>
  <c r="T1276" i="3"/>
  <c r="AD1406" i="3"/>
  <c r="S1407" i="3"/>
  <c r="T1407" i="3" s="1"/>
  <c r="Z1407" i="3" s="1"/>
  <c r="AC1406" i="3"/>
  <c r="R1543" i="3"/>
  <c r="S1543" i="3" s="1"/>
  <c r="W1008" i="3"/>
  <c r="V1009" i="3" s="1"/>
  <c r="Q1009" i="3"/>
  <c r="R1009" i="3" s="1"/>
  <c r="AB1009" i="3" s="1"/>
  <c r="Y1008" i="3"/>
  <c r="Z1008" i="3"/>
  <c r="AA1008" i="3"/>
  <c r="Z66" i="3"/>
  <c r="AD66" i="3" s="1"/>
  <c r="AE1678" i="3"/>
  <c r="AC464" i="3"/>
  <c r="AA66" i="3"/>
  <c r="Q67" i="3"/>
  <c r="R67" i="3" s="1"/>
  <c r="AB67" i="3" s="1"/>
  <c r="AC1141" i="3"/>
  <c r="AD1141" i="3"/>
  <c r="W66" i="3"/>
  <c r="V67" i="3" s="1"/>
  <c r="AD464" i="3"/>
  <c r="T733" i="3"/>
  <c r="T1679" i="3"/>
  <c r="Z1679" i="3" s="1"/>
  <c r="Z600" i="3"/>
  <c r="W867" i="3"/>
  <c r="V868" i="3" s="1"/>
  <c r="AA867" i="3"/>
  <c r="Y867" i="3"/>
  <c r="Q868" i="3"/>
  <c r="Z867" i="3"/>
  <c r="Y600" i="3"/>
  <c r="Q601" i="3"/>
  <c r="R601" i="3" s="1"/>
  <c r="AB601" i="3" s="1"/>
  <c r="AA600" i="3"/>
  <c r="S465" i="3"/>
  <c r="Z1814" i="3"/>
  <c r="AE331" i="3"/>
  <c r="AB332" i="3"/>
  <c r="T332" i="3"/>
  <c r="S1142" i="3"/>
  <c r="AA1814" i="3"/>
  <c r="AA1946" i="3"/>
  <c r="W1946" i="3"/>
  <c r="V1947" i="3" s="1"/>
  <c r="Q1947" i="3"/>
  <c r="R1947" i="3" s="1"/>
  <c r="AB1947" i="3" s="1"/>
  <c r="Z1946" i="3"/>
  <c r="W1814" i="3"/>
  <c r="V1815" i="3" s="1"/>
  <c r="Y1814" i="3"/>
  <c r="S198" i="3"/>
  <c r="AE197" i="3"/>
  <c r="R1815" i="3"/>
  <c r="AB1815" i="3" s="1"/>
  <c r="Z467" i="13"/>
  <c r="Y467" i="13"/>
  <c r="AA467" i="13"/>
  <c r="W467" i="13"/>
  <c r="V468" i="13" s="1"/>
  <c r="Q468" i="13"/>
  <c r="R468" i="13" s="1"/>
  <c r="AB468" i="13" s="1"/>
  <c r="AE66" i="13"/>
  <c r="Y67" i="13"/>
  <c r="Q68" i="13"/>
  <c r="AA67" i="13"/>
  <c r="W67" i="13"/>
  <c r="V68" i="13" s="1"/>
  <c r="Z67" i="13"/>
  <c r="T198" i="13"/>
  <c r="W333" i="13"/>
  <c r="V334" i="13" s="1"/>
  <c r="Y333" i="13"/>
  <c r="Z333" i="13"/>
  <c r="Q334" i="13"/>
  <c r="AA333" i="13"/>
  <c r="AD1948" i="11" l="1"/>
  <c r="S1949" i="11"/>
  <c r="T1949" i="11" s="1"/>
  <c r="Q1950" i="11" s="1"/>
  <c r="AC1948" i="11"/>
  <c r="AD467" i="13"/>
  <c r="AD736" i="11"/>
  <c r="S737" i="11"/>
  <c r="AC736" i="11"/>
  <c r="AC1539" i="11"/>
  <c r="AE1539" i="11" s="1"/>
  <c r="T67" i="11"/>
  <c r="W67" i="11" s="1"/>
  <c r="V68" i="11" s="1"/>
  <c r="AE66" i="11"/>
  <c r="S1540" i="11"/>
  <c r="Y1813" i="11"/>
  <c r="AD1813" i="11" s="1"/>
  <c r="W1813" i="11"/>
  <c r="V1814" i="11" s="1"/>
  <c r="T331" i="11"/>
  <c r="Y868" i="11"/>
  <c r="Q869" i="11"/>
  <c r="R869" i="11" s="1"/>
  <c r="AB869" i="11" s="1"/>
  <c r="Z868" i="11"/>
  <c r="AA868" i="11"/>
  <c r="W868" i="11"/>
  <c r="V869" i="11" s="1"/>
  <c r="Q1814" i="11"/>
  <c r="R1814" i="11" s="1"/>
  <c r="AB1814" i="11" s="1"/>
  <c r="AA1813" i="11"/>
  <c r="T1142" i="11"/>
  <c r="S199" i="11"/>
  <c r="AE198" i="11"/>
  <c r="AE330" i="11"/>
  <c r="AA601" i="11"/>
  <c r="W601" i="11"/>
  <c r="V602" i="11" s="1"/>
  <c r="Y601" i="11"/>
  <c r="Z601" i="11"/>
  <c r="T1406" i="11"/>
  <c r="T1009" i="11"/>
  <c r="Q1010" i="11" s="1"/>
  <c r="R1010" i="11" s="1"/>
  <c r="AB1010" i="11" s="1"/>
  <c r="AC1008" i="11"/>
  <c r="AE1008" i="11" s="1"/>
  <c r="AB1009" i="11"/>
  <c r="S602" i="11"/>
  <c r="T1680" i="11"/>
  <c r="Q1681" i="11" s="1"/>
  <c r="S466" i="11"/>
  <c r="AE465" i="11"/>
  <c r="AA1279" i="11"/>
  <c r="Q1280" i="11"/>
  <c r="Z1279" i="11"/>
  <c r="W1279" i="11"/>
  <c r="V1280" i="11" s="1"/>
  <c r="Y1279" i="11"/>
  <c r="T1409" i="9"/>
  <c r="W1409" i="9" s="1"/>
  <c r="V1410" i="9" s="1"/>
  <c r="AE1408" i="9"/>
  <c r="T197" i="9"/>
  <c r="AA197" i="9" s="1"/>
  <c r="AE467" i="9"/>
  <c r="AE196" i="9"/>
  <c r="AA1007" i="9"/>
  <c r="Y1007" i="9"/>
  <c r="Z1007" i="9"/>
  <c r="Q1008" i="9"/>
  <c r="R1008" i="9" s="1"/>
  <c r="AB1008" i="9" s="1"/>
  <c r="W1007" i="9"/>
  <c r="V1008" i="9" s="1"/>
  <c r="Z866" i="9"/>
  <c r="Y866" i="9"/>
  <c r="T468" i="9"/>
  <c r="AA866" i="9"/>
  <c r="Q867" i="9"/>
  <c r="R867" i="9" s="1"/>
  <c r="AB867" i="9" s="1"/>
  <c r="AC1273" i="9"/>
  <c r="W866" i="9"/>
  <c r="V867" i="9" s="1"/>
  <c r="Y734" i="9"/>
  <c r="Q735" i="9"/>
  <c r="Z734" i="9"/>
  <c r="W734" i="9"/>
  <c r="V735" i="9" s="1"/>
  <c r="AA734" i="9"/>
  <c r="AD1273" i="9"/>
  <c r="R1947" i="9"/>
  <c r="S1947" i="9" s="1"/>
  <c r="AC1946" i="9"/>
  <c r="AD1946" i="9"/>
  <c r="S1274" i="9"/>
  <c r="Z1141" i="9"/>
  <c r="Q1142" i="9"/>
  <c r="R1142" i="9" s="1"/>
  <c r="AB1142" i="9" s="1"/>
  <c r="Y1141" i="9"/>
  <c r="AA1141" i="9"/>
  <c r="AC1813" i="9"/>
  <c r="AD1813" i="9"/>
  <c r="Q70" i="9"/>
  <c r="R70" i="9" s="1"/>
  <c r="AB70" i="9" s="1"/>
  <c r="Z69" i="9"/>
  <c r="Y69" i="9"/>
  <c r="AC1542" i="9"/>
  <c r="AA69" i="9"/>
  <c r="S1814" i="9"/>
  <c r="T1677" i="9"/>
  <c r="AA1677" i="9" s="1"/>
  <c r="AB1543" i="9"/>
  <c r="T1543" i="9"/>
  <c r="AC334" i="9"/>
  <c r="AD334" i="9"/>
  <c r="S335" i="9"/>
  <c r="W600" i="9"/>
  <c r="V601" i="9" s="1"/>
  <c r="Q601" i="9"/>
  <c r="Y600" i="9"/>
  <c r="Z600" i="9"/>
  <c r="AA600" i="9"/>
  <c r="Q1008" i="6"/>
  <c r="R1008" i="6" s="1"/>
  <c r="AB1008" i="6" s="1"/>
  <c r="S1275" i="6"/>
  <c r="AC1274" i="6"/>
  <c r="Y1007" i="6"/>
  <c r="W1007" i="6"/>
  <c r="V1008" i="6" s="1"/>
  <c r="Z1007" i="6"/>
  <c r="T1948" i="6"/>
  <c r="Z1948" i="6" s="1"/>
  <c r="AE1947" i="6"/>
  <c r="S601" i="6"/>
  <c r="AC600" i="6"/>
  <c r="AD600" i="6"/>
  <c r="S734" i="6"/>
  <c r="AE733" i="6"/>
  <c r="AE1542" i="6"/>
  <c r="T1406" i="6"/>
  <c r="W1406" i="6" s="1"/>
  <c r="V1407" i="6" s="1"/>
  <c r="AE199" i="6"/>
  <c r="AA868" i="6"/>
  <c r="Y868" i="6"/>
  <c r="W868" i="6"/>
  <c r="V869" i="6" s="1"/>
  <c r="Z868" i="6"/>
  <c r="Q869" i="6"/>
  <c r="T200" i="6"/>
  <c r="W200" i="6" s="1"/>
  <c r="V201" i="6" s="1"/>
  <c r="T1813" i="6"/>
  <c r="AA1813" i="6" s="1"/>
  <c r="Q329" i="6"/>
  <c r="R329" i="6" s="1"/>
  <c r="AB329" i="6" s="1"/>
  <c r="Y328" i="6"/>
  <c r="W328" i="6"/>
  <c r="V329" i="6" s="1"/>
  <c r="Z328" i="6"/>
  <c r="AA328" i="6"/>
  <c r="AE1812" i="6"/>
  <c r="Y1144" i="6"/>
  <c r="W1144" i="6"/>
  <c r="V1145" i="6" s="1"/>
  <c r="Q1145" i="6"/>
  <c r="AA1144" i="6"/>
  <c r="Z1144" i="6"/>
  <c r="T1543" i="6"/>
  <c r="S1679" i="6"/>
  <c r="AE1678" i="6"/>
  <c r="AE465" i="6"/>
  <c r="T69" i="6"/>
  <c r="S466" i="6"/>
  <c r="AC1542" i="3"/>
  <c r="AD1542" i="3"/>
  <c r="Y1276" i="3"/>
  <c r="Z1276" i="3"/>
  <c r="Q1277" i="3"/>
  <c r="R1277" i="3" s="1"/>
  <c r="AB1277" i="3" s="1"/>
  <c r="AA1276" i="3"/>
  <c r="W1276" i="3"/>
  <c r="V1277" i="3" s="1"/>
  <c r="AE1406" i="3"/>
  <c r="Y1407" i="3"/>
  <c r="AD1407" i="3" s="1"/>
  <c r="W1407" i="3"/>
  <c r="V1408" i="3" s="1"/>
  <c r="AA1407" i="3"/>
  <c r="Q1408" i="3"/>
  <c r="R1408" i="3" s="1"/>
  <c r="AB1408" i="3" s="1"/>
  <c r="AB1543" i="3"/>
  <c r="T1543" i="3"/>
  <c r="AD1008" i="3"/>
  <c r="AC1008" i="3"/>
  <c r="S1009" i="3"/>
  <c r="AE464" i="3"/>
  <c r="AC66" i="3"/>
  <c r="S67" i="3"/>
  <c r="AE1141" i="3"/>
  <c r="AD600" i="3"/>
  <c r="Q1680" i="3"/>
  <c r="R1680" i="3" s="1"/>
  <c r="AB1680" i="3" s="1"/>
  <c r="W1679" i="3"/>
  <c r="V1680" i="3" s="1"/>
  <c r="AA1679" i="3"/>
  <c r="AA733" i="3"/>
  <c r="Y733" i="3"/>
  <c r="Z733" i="3"/>
  <c r="W733" i="3"/>
  <c r="V734" i="3" s="1"/>
  <c r="Q734" i="3"/>
  <c r="Y1679" i="3"/>
  <c r="AD1679" i="3" s="1"/>
  <c r="S601" i="3"/>
  <c r="T601" i="3" s="1"/>
  <c r="AC867" i="3"/>
  <c r="AD867" i="3"/>
  <c r="AC600" i="3"/>
  <c r="R868" i="3"/>
  <c r="AB868" i="3" s="1"/>
  <c r="T465" i="3"/>
  <c r="AA465" i="3" s="1"/>
  <c r="W332" i="3"/>
  <c r="V333" i="3" s="1"/>
  <c r="Z332" i="3"/>
  <c r="AA332" i="3"/>
  <c r="Q333" i="3"/>
  <c r="R333" i="3" s="1"/>
  <c r="S333" i="3" s="1"/>
  <c r="Y332" i="3"/>
  <c r="T1142" i="3"/>
  <c r="Y1142" i="3" s="1"/>
  <c r="AC1946" i="3"/>
  <c r="AC1814" i="3"/>
  <c r="S1947" i="3"/>
  <c r="AD1814" i="3"/>
  <c r="AD1946" i="3"/>
  <c r="T198" i="3"/>
  <c r="W198" i="3" s="1"/>
  <c r="V199" i="3" s="1"/>
  <c r="S1815" i="3"/>
  <c r="S468" i="13"/>
  <c r="AC467" i="13"/>
  <c r="AD67" i="13"/>
  <c r="R68" i="13"/>
  <c r="AB68" i="13" s="1"/>
  <c r="AC67" i="13"/>
  <c r="Z198" i="13"/>
  <c r="Y198" i="13"/>
  <c r="Q199" i="13"/>
  <c r="AA198" i="13"/>
  <c r="W198" i="13"/>
  <c r="V199" i="13" s="1"/>
  <c r="R334" i="13"/>
  <c r="AB334" i="13" s="1"/>
  <c r="AC333" i="13"/>
  <c r="AD333" i="13"/>
  <c r="AE1948" i="11" l="1"/>
  <c r="AE467" i="13"/>
  <c r="T468" i="13"/>
  <c r="W468" i="13" s="1"/>
  <c r="V469" i="13" s="1"/>
  <c r="T737" i="11"/>
  <c r="Q738" i="11" s="1"/>
  <c r="R738" i="11" s="1"/>
  <c r="AB738" i="11" s="1"/>
  <c r="AE736" i="11"/>
  <c r="AA67" i="11"/>
  <c r="Q68" i="11"/>
  <c r="R68" i="11" s="1"/>
  <c r="S68" i="11" s="1"/>
  <c r="Z67" i="11"/>
  <c r="Y67" i="11"/>
  <c r="AC1813" i="11"/>
  <c r="Q332" i="11"/>
  <c r="R332" i="11" s="1"/>
  <c r="AB332" i="11" s="1"/>
  <c r="W331" i="11"/>
  <c r="V332" i="11" s="1"/>
  <c r="Y331" i="11"/>
  <c r="Z331" i="11"/>
  <c r="T1540" i="11"/>
  <c r="AA1540" i="11" s="1"/>
  <c r="AD868" i="11"/>
  <c r="AA331" i="11"/>
  <c r="S869" i="11"/>
  <c r="AC868" i="11"/>
  <c r="Q1143" i="11"/>
  <c r="Z1142" i="11"/>
  <c r="AA1142" i="11"/>
  <c r="Y1142" i="11"/>
  <c r="W1142" i="11"/>
  <c r="V1143" i="11" s="1"/>
  <c r="T199" i="11"/>
  <c r="W1009" i="11"/>
  <c r="V1010" i="11" s="1"/>
  <c r="Y1949" i="11"/>
  <c r="AA1949" i="11"/>
  <c r="AC601" i="11"/>
  <c r="Z1949" i="11"/>
  <c r="W1949" i="11"/>
  <c r="V1950" i="11" s="1"/>
  <c r="AD601" i="11"/>
  <c r="Y1009" i="11"/>
  <c r="S1010" i="11"/>
  <c r="T602" i="11"/>
  <c r="Y602" i="11" s="1"/>
  <c r="Z1009" i="11"/>
  <c r="Q1407" i="11"/>
  <c r="AA1406" i="11"/>
  <c r="W1406" i="11"/>
  <c r="V1407" i="11" s="1"/>
  <c r="Z1406" i="11"/>
  <c r="Y1406" i="11"/>
  <c r="AA1009" i="11"/>
  <c r="AA1680" i="11"/>
  <c r="Y1680" i="11"/>
  <c r="T466" i="11"/>
  <c r="Q467" i="11" s="1"/>
  <c r="W1680" i="11"/>
  <c r="V1681" i="11" s="1"/>
  <c r="Z1680" i="11"/>
  <c r="R1950" i="11"/>
  <c r="R1280" i="11"/>
  <c r="AB1280" i="11" s="1"/>
  <c r="AC1279" i="11"/>
  <c r="AD1279" i="11"/>
  <c r="R1681" i="11"/>
  <c r="AB1681" i="11" s="1"/>
  <c r="S1814" i="11"/>
  <c r="Y1409" i="9"/>
  <c r="AA1409" i="9"/>
  <c r="Q1410" i="9"/>
  <c r="R1410" i="9" s="1"/>
  <c r="AB1410" i="9" s="1"/>
  <c r="Z1409" i="9"/>
  <c r="W197" i="9"/>
  <c r="V198" i="9" s="1"/>
  <c r="Y197" i="9"/>
  <c r="Z197" i="9"/>
  <c r="Q198" i="9"/>
  <c r="R198" i="9" s="1"/>
  <c r="S198" i="9" s="1"/>
  <c r="AC1007" i="9"/>
  <c r="AD1007" i="9"/>
  <c r="S1008" i="9"/>
  <c r="AC866" i="9"/>
  <c r="Q469" i="9"/>
  <c r="AA468" i="9"/>
  <c r="W468" i="9"/>
  <c r="V469" i="9" s="1"/>
  <c r="Y468" i="9"/>
  <c r="Z468" i="9"/>
  <c r="AD866" i="9"/>
  <c r="AE1273" i="9"/>
  <c r="R735" i="9"/>
  <c r="AB735" i="9" s="1"/>
  <c r="S867" i="9"/>
  <c r="AC734" i="9"/>
  <c r="AD734" i="9"/>
  <c r="AD1141" i="9"/>
  <c r="S1142" i="9"/>
  <c r="T1274" i="9"/>
  <c r="AB1947" i="9"/>
  <c r="T1947" i="9"/>
  <c r="AE1946" i="9"/>
  <c r="S70" i="9"/>
  <c r="AE1813" i="9"/>
  <c r="AC1141" i="9"/>
  <c r="Q1678" i="9"/>
  <c r="R1678" i="9" s="1"/>
  <c r="AB1678" i="9" s="1"/>
  <c r="AD69" i="9"/>
  <c r="AE1542" i="9"/>
  <c r="AC69" i="9"/>
  <c r="AE334" i="9"/>
  <c r="T1814" i="9"/>
  <c r="W1677" i="9"/>
  <c r="V1678" i="9" s="1"/>
  <c r="Y1677" i="9"/>
  <c r="Z1677" i="9"/>
  <c r="Z1543" i="9"/>
  <c r="AA1543" i="9"/>
  <c r="W1543" i="9"/>
  <c r="V1544" i="9" s="1"/>
  <c r="Y1543" i="9"/>
  <c r="Q1544" i="9"/>
  <c r="AC600" i="9"/>
  <c r="AD600" i="9"/>
  <c r="R601" i="9"/>
  <c r="AB601" i="9" s="1"/>
  <c r="T335" i="9"/>
  <c r="T1275" i="6"/>
  <c r="AA1275" i="6" s="1"/>
  <c r="AE1274" i="6"/>
  <c r="S1008" i="6"/>
  <c r="AC1007" i="6"/>
  <c r="AD1007" i="6"/>
  <c r="AA1948" i="6"/>
  <c r="Y1948" i="6"/>
  <c r="AD1948" i="6" s="1"/>
  <c r="Q1949" i="6"/>
  <c r="R1949" i="6" s="1"/>
  <c r="AB1949" i="6" s="1"/>
  <c r="W1948" i="6"/>
  <c r="V1949" i="6" s="1"/>
  <c r="AE600" i="6"/>
  <c r="T601" i="6"/>
  <c r="Y601" i="6" s="1"/>
  <c r="T734" i="6"/>
  <c r="Y1406" i="6"/>
  <c r="Q1407" i="6"/>
  <c r="R1407" i="6" s="1"/>
  <c r="S1407" i="6" s="1"/>
  <c r="AA1406" i="6"/>
  <c r="Z1406" i="6"/>
  <c r="R869" i="6"/>
  <c r="AB869" i="6" s="1"/>
  <c r="AC868" i="6"/>
  <c r="AD868" i="6"/>
  <c r="AA200" i="6"/>
  <c r="Y200" i="6"/>
  <c r="Z200" i="6"/>
  <c r="Q201" i="6"/>
  <c r="R201" i="6" s="1"/>
  <c r="AB201" i="6" s="1"/>
  <c r="Q1814" i="6"/>
  <c r="R1814" i="6" s="1"/>
  <c r="AB1814" i="6" s="1"/>
  <c r="Y1813" i="6"/>
  <c r="S329" i="6"/>
  <c r="Z1813" i="6"/>
  <c r="W1813" i="6"/>
  <c r="V1814" i="6" s="1"/>
  <c r="AC328" i="6"/>
  <c r="AD328" i="6"/>
  <c r="AC1144" i="6"/>
  <c r="AD1144" i="6"/>
  <c r="R1145" i="6"/>
  <c r="AB1145" i="6" s="1"/>
  <c r="T466" i="6"/>
  <c r="Q467" i="6" s="1"/>
  <c r="T1679" i="6"/>
  <c r="Z1543" i="6"/>
  <c r="Q1544" i="6"/>
  <c r="Y1543" i="6"/>
  <c r="W1543" i="6"/>
  <c r="V1544" i="6" s="1"/>
  <c r="AA1543" i="6"/>
  <c r="Y69" i="6"/>
  <c r="Z69" i="6"/>
  <c r="AA69" i="6"/>
  <c r="Q70" i="6"/>
  <c r="W69" i="6"/>
  <c r="V70" i="6" s="1"/>
  <c r="AE1542" i="3"/>
  <c r="AD1276" i="3"/>
  <c r="AC1276" i="3"/>
  <c r="S1277" i="3"/>
  <c r="AC1407" i="3"/>
  <c r="AE1407" i="3" s="1"/>
  <c r="AE1008" i="3"/>
  <c r="Z1543" i="3"/>
  <c r="Q1544" i="3"/>
  <c r="R1544" i="3" s="1"/>
  <c r="AB1544" i="3" s="1"/>
  <c r="Y1543" i="3"/>
  <c r="W1543" i="3"/>
  <c r="V1544" i="3" s="1"/>
  <c r="AA1543" i="3"/>
  <c r="T1009" i="3"/>
  <c r="AE66" i="3"/>
  <c r="S1408" i="3"/>
  <c r="T67" i="3"/>
  <c r="W67" i="3" s="1"/>
  <c r="V68" i="3" s="1"/>
  <c r="AC1679" i="3"/>
  <c r="S1680" i="3"/>
  <c r="R734" i="3"/>
  <c r="AB734" i="3" s="1"/>
  <c r="AC733" i="3"/>
  <c r="AD733" i="3"/>
  <c r="S868" i="3"/>
  <c r="AE867" i="3"/>
  <c r="AE600" i="3"/>
  <c r="Z465" i="3"/>
  <c r="Q466" i="3"/>
  <c r="R466" i="3" s="1"/>
  <c r="AB466" i="3" s="1"/>
  <c r="Y465" i="3"/>
  <c r="AA1142" i="3"/>
  <c r="Q1143" i="3"/>
  <c r="R1143" i="3" s="1"/>
  <c r="AB1143" i="3" s="1"/>
  <c r="W465" i="3"/>
  <c r="V466" i="3" s="1"/>
  <c r="Z1142" i="3"/>
  <c r="Q602" i="3"/>
  <c r="W601" i="3"/>
  <c r="V602" i="3" s="1"/>
  <c r="Y601" i="3"/>
  <c r="AA601" i="3"/>
  <c r="Z601" i="3"/>
  <c r="W1142" i="3"/>
  <c r="V1143" i="3" s="1"/>
  <c r="AB333" i="3"/>
  <c r="T333" i="3"/>
  <c r="AD332" i="3"/>
  <c r="AC332" i="3"/>
  <c r="Z198" i="3"/>
  <c r="AE1946" i="3"/>
  <c r="AE1814" i="3"/>
  <c r="T1947" i="3"/>
  <c r="Q199" i="3"/>
  <c r="R199" i="3" s="1"/>
  <c r="AB199" i="3" s="1"/>
  <c r="Y198" i="3"/>
  <c r="AA198" i="3"/>
  <c r="T1815" i="3"/>
  <c r="AE67" i="13"/>
  <c r="S68" i="13"/>
  <c r="R199" i="13"/>
  <c r="AB199" i="13" s="1"/>
  <c r="AD198" i="13"/>
  <c r="AC198" i="13"/>
  <c r="S334" i="13"/>
  <c r="AE333" i="13"/>
  <c r="AA468" i="13" l="1"/>
  <c r="Y468" i="13"/>
  <c r="Q469" i="13"/>
  <c r="R469" i="13" s="1"/>
  <c r="AB469" i="13" s="1"/>
  <c r="Z468" i="13"/>
  <c r="AA737" i="11"/>
  <c r="Y737" i="11"/>
  <c r="Z737" i="11"/>
  <c r="W737" i="11"/>
  <c r="V738" i="11" s="1"/>
  <c r="AC67" i="11"/>
  <c r="AD67" i="11"/>
  <c r="AE1813" i="11"/>
  <c r="AC331" i="11"/>
  <c r="S332" i="11"/>
  <c r="AD331" i="11"/>
  <c r="Z1540" i="11"/>
  <c r="Q1541" i="11"/>
  <c r="R1541" i="11" s="1"/>
  <c r="AB1541" i="11" s="1"/>
  <c r="Y1540" i="11"/>
  <c r="T869" i="11"/>
  <c r="Q870" i="11" s="1"/>
  <c r="W1540" i="11"/>
  <c r="V1541" i="11" s="1"/>
  <c r="AE868" i="11"/>
  <c r="AD1142" i="11"/>
  <c r="AC1142" i="11"/>
  <c r="R1143" i="11"/>
  <c r="AC1949" i="11"/>
  <c r="AD1949" i="11"/>
  <c r="W199" i="11"/>
  <c r="V200" i="11" s="1"/>
  <c r="Z199" i="11"/>
  <c r="Y199" i="11"/>
  <c r="Q200" i="11"/>
  <c r="AA199" i="11"/>
  <c r="AE601" i="11"/>
  <c r="W602" i="11"/>
  <c r="V603" i="11" s="1"/>
  <c r="AD1009" i="11"/>
  <c r="AC1009" i="11"/>
  <c r="Z602" i="11"/>
  <c r="AD602" i="11" s="1"/>
  <c r="R1407" i="11"/>
  <c r="AB1407" i="11" s="1"/>
  <c r="AC1406" i="11"/>
  <c r="AD1406" i="11"/>
  <c r="AA602" i="11"/>
  <c r="Y466" i="11"/>
  <c r="Q603" i="11"/>
  <c r="R603" i="11" s="1"/>
  <c r="AB603" i="11" s="1"/>
  <c r="T1010" i="11"/>
  <c r="W1010" i="11" s="1"/>
  <c r="V1011" i="11" s="1"/>
  <c r="AA466" i="11"/>
  <c r="W466" i="11"/>
  <c r="V467" i="11" s="1"/>
  <c r="Z466" i="11"/>
  <c r="AC1680" i="11"/>
  <c r="AB68" i="11"/>
  <c r="T68" i="11"/>
  <c r="AD1680" i="11"/>
  <c r="S738" i="11"/>
  <c r="S1280" i="11"/>
  <c r="AB1950" i="11"/>
  <c r="S1950" i="11"/>
  <c r="AE1279" i="11"/>
  <c r="T1814" i="11"/>
  <c r="R467" i="11"/>
  <c r="AB467" i="11" s="1"/>
  <c r="S1681" i="11"/>
  <c r="S1410" i="9"/>
  <c r="AC1409" i="9"/>
  <c r="AD1409" i="9"/>
  <c r="AC197" i="9"/>
  <c r="AD197" i="9"/>
  <c r="AB198" i="9"/>
  <c r="T198" i="9"/>
  <c r="Z198" i="9" s="1"/>
  <c r="AE1007" i="9"/>
  <c r="T1008" i="9"/>
  <c r="AE866" i="9"/>
  <c r="S735" i="9"/>
  <c r="AE1141" i="9"/>
  <c r="AD468" i="9"/>
  <c r="AC468" i="9"/>
  <c r="R469" i="9"/>
  <c r="AB469" i="9" s="1"/>
  <c r="T1142" i="9"/>
  <c r="Q1143" i="9" s="1"/>
  <c r="R1143" i="9" s="1"/>
  <c r="AB1143" i="9" s="1"/>
  <c r="T867" i="9"/>
  <c r="AE734" i="9"/>
  <c r="W1947" i="9"/>
  <c r="V1948" i="9" s="1"/>
  <c r="Z1947" i="9"/>
  <c r="Q1948" i="9"/>
  <c r="R1948" i="9" s="1"/>
  <c r="AB1948" i="9" s="1"/>
  <c r="Y1947" i="9"/>
  <c r="AA1947" i="9"/>
  <c r="T70" i="9"/>
  <c r="W70" i="9" s="1"/>
  <c r="V71" i="9" s="1"/>
  <c r="Z1274" i="9"/>
  <c r="W1274" i="9"/>
  <c r="V1275" i="9" s="1"/>
  <c r="Y1274" i="9"/>
  <c r="AA1274" i="9"/>
  <c r="Q1275" i="9"/>
  <c r="AE69" i="9"/>
  <c r="AD1677" i="9"/>
  <c r="AC1677" i="9"/>
  <c r="Z1814" i="9"/>
  <c r="Y1814" i="9"/>
  <c r="AA1814" i="9"/>
  <c r="Q1815" i="9"/>
  <c r="R1815" i="9" s="1"/>
  <c r="AB1815" i="9" s="1"/>
  <c r="W1814" i="9"/>
  <c r="V1815" i="9" s="1"/>
  <c r="R1544" i="9"/>
  <c r="AB1544" i="9" s="1"/>
  <c r="AC1543" i="9"/>
  <c r="AD1543" i="9"/>
  <c r="S1678" i="9"/>
  <c r="S601" i="9"/>
  <c r="W335" i="9"/>
  <c r="V336" i="9" s="1"/>
  <c r="Y335" i="9"/>
  <c r="Z335" i="9"/>
  <c r="AA335" i="9"/>
  <c r="Q336" i="9"/>
  <c r="AE600" i="9"/>
  <c r="Z1275" i="6"/>
  <c r="Q1276" i="6"/>
  <c r="R1276" i="6" s="1"/>
  <c r="AB1276" i="6" s="1"/>
  <c r="W1275" i="6"/>
  <c r="V1276" i="6" s="1"/>
  <c r="Y1275" i="6"/>
  <c r="T1008" i="6"/>
  <c r="W1008" i="6" s="1"/>
  <c r="V1009" i="6" s="1"/>
  <c r="AE1007" i="6"/>
  <c r="AC1948" i="6"/>
  <c r="AE1948" i="6" s="1"/>
  <c r="S1949" i="6"/>
  <c r="W601" i="6"/>
  <c r="V602" i="6" s="1"/>
  <c r="AA601" i="6"/>
  <c r="Q602" i="6"/>
  <c r="R602" i="6" s="1"/>
  <c r="AB602" i="6" s="1"/>
  <c r="Z601" i="6"/>
  <c r="AD601" i="6" s="1"/>
  <c r="AA734" i="6"/>
  <c r="Z734" i="6"/>
  <c r="Q735" i="6"/>
  <c r="Y734" i="6"/>
  <c r="W734" i="6"/>
  <c r="V735" i="6" s="1"/>
  <c r="AD1406" i="6"/>
  <c r="AC1406" i="6"/>
  <c r="AB1407" i="6"/>
  <c r="T1407" i="6"/>
  <c r="S869" i="6"/>
  <c r="AD200" i="6"/>
  <c r="AE868" i="6"/>
  <c r="AC200" i="6"/>
  <c r="AC1813" i="6"/>
  <c r="S201" i="6"/>
  <c r="AD1813" i="6"/>
  <c r="T329" i="6"/>
  <c r="AE328" i="6"/>
  <c r="Z466" i="6"/>
  <c r="W466" i="6"/>
  <c r="V467" i="6" s="1"/>
  <c r="AA466" i="6"/>
  <c r="Y466" i="6"/>
  <c r="S1145" i="6"/>
  <c r="S1814" i="6"/>
  <c r="AE1144" i="6"/>
  <c r="Q1680" i="6"/>
  <c r="Y1679" i="6"/>
  <c r="Z1679" i="6"/>
  <c r="AA1679" i="6"/>
  <c r="W1679" i="6"/>
  <c r="V1680" i="6" s="1"/>
  <c r="R467" i="6"/>
  <c r="AB467" i="6" s="1"/>
  <c r="R70" i="6"/>
  <c r="AB70" i="6" s="1"/>
  <c r="AC1543" i="6"/>
  <c r="AD1543" i="6"/>
  <c r="AC69" i="6"/>
  <c r="AD69" i="6"/>
  <c r="R1544" i="6"/>
  <c r="AB1544" i="6" s="1"/>
  <c r="AE1276" i="3"/>
  <c r="T1277" i="3"/>
  <c r="S1544" i="3"/>
  <c r="AD1543" i="3"/>
  <c r="AC1543" i="3"/>
  <c r="Q1010" i="3"/>
  <c r="R1010" i="3" s="1"/>
  <c r="AB1010" i="3" s="1"/>
  <c r="AA1009" i="3"/>
  <c r="W1009" i="3"/>
  <c r="V1010" i="3" s="1"/>
  <c r="Y1009" i="3"/>
  <c r="Z1009" i="3"/>
  <c r="T1408" i="3"/>
  <c r="W1408" i="3" s="1"/>
  <c r="V1409" i="3" s="1"/>
  <c r="Z67" i="3"/>
  <c r="AA67" i="3"/>
  <c r="Y67" i="3"/>
  <c r="Q68" i="3"/>
  <c r="R68" i="3" s="1"/>
  <c r="AB68" i="3" s="1"/>
  <c r="AE1679" i="3"/>
  <c r="AC465" i="3"/>
  <c r="T1680" i="3"/>
  <c r="Q1681" i="3" s="1"/>
  <c r="R1681" i="3" s="1"/>
  <c r="AB1681" i="3" s="1"/>
  <c r="AE733" i="3"/>
  <c r="S734" i="3"/>
  <c r="AD465" i="3"/>
  <c r="T868" i="3"/>
  <c r="AD198" i="3"/>
  <c r="AC1142" i="3"/>
  <c r="AD1142" i="3"/>
  <c r="AA333" i="3"/>
  <c r="AD601" i="3"/>
  <c r="AC601" i="3"/>
  <c r="W333" i="3"/>
  <c r="V334" i="3" s="1"/>
  <c r="R602" i="3"/>
  <c r="AB602" i="3" s="1"/>
  <c r="Z333" i="3"/>
  <c r="Y333" i="3"/>
  <c r="Q334" i="3"/>
  <c r="R334" i="3" s="1"/>
  <c r="AB334" i="3" s="1"/>
  <c r="AC198" i="3"/>
  <c r="AE332" i="3"/>
  <c r="W1947" i="3"/>
  <c r="V1948" i="3" s="1"/>
  <c r="Q1948" i="3"/>
  <c r="R1948" i="3" s="1"/>
  <c r="AB1948" i="3" s="1"/>
  <c r="Y1947" i="3"/>
  <c r="Z1947" i="3"/>
  <c r="AA1947" i="3"/>
  <c r="S199" i="3"/>
  <c r="S466" i="3"/>
  <c r="S1143" i="3"/>
  <c r="AA1815" i="3"/>
  <c r="Y1815" i="3"/>
  <c r="Z1815" i="3"/>
  <c r="W1815" i="3"/>
  <c r="V1816" i="3" s="1"/>
  <c r="Q1816" i="3"/>
  <c r="S199" i="13"/>
  <c r="AE198" i="13"/>
  <c r="T68" i="13"/>
  <c r="T334" i="13"/>
  <c r="AC468" i="13" l="1"/>
  <c r="S469" i="13"/>
  <c r="AD468" i="13"/>
  <c r="AD737" i="11"/>
  <c r="AC737" i="11"/>
  <c r="AE67" i="11"/>
  <c r="W869" i="11"/>
  <c r="V870" i="11" s="1"/>
  <c r="AE331" i="11"/>
  <c r="T332" i="11"/>
  <c r="Q333" i="11" s="1"/>
  <c r="Y869" i="11"/>
  <c r="AD1540" i="11"/>
  <c r="AC1540" i="11"/>
  <c r="AA869" i="11"/>
  <c r="Z869" i="11"/>
  <c r="S1541" i="11"/>
  <c r="AE1949" i="11"/>
  <c r="S1143" i="11"/>
  <c r="AB1143" i="11"/>
  <c r="AE1142" i="11"/>
  <c r="AC602" i="11"/>
  <c r="R200" i="11"/>
  <c r="AB200" i="11" s="1"/>
  <c r="AC199" i="11"/>
  <c r="AD199" i="11"/>
  <c r="AD466" i="11"/>
  <c r="AE1009" i="11"/>
  <c r="S1407" i="11"/>
  <c r="Z1010" i="11"/>
  <c r="S603" i="11"/>
  <c r="AA1010" i="11"/>
  <c r="AE1406" i="11"/>
  <c r="Y1010" i="11"/>
  <c r="Q1011" i="11"/>
  <c r="R1011" i="11" s="1"/>
  <c r="AB1011" i="11" s="1"/>
  <c r="AE1680" i="11"/>
  <c r="AC466" i="11"/>
  <c r="Y68" i="11"/>
  <c r="AA68" i="11"/>
  <c r="Z68" i="11"/>
  <c r="Q69" i="11"/>
  <c r="W68" i="11"/>
  <c r="V69" i="11" s="1"/>
  <c r="T738" i="11"/>
  <c r="R870" i="11"/>
  <c r="S870" i="11" s="1"/>
  <c r="T1280" i="11"/>
  <c r="W1280" i="11" s="1"/>
  <c r="V1281" i="11" s="1"/>
  <c r="T1950" i="11"/>
  <c r="T1681" i="11"/>
  <c r="Z1681" i="11" s="1"/>
  <c r="S467" i="11"/>
  <c r="Y1814" i="11"/>
  <c r="W1814" i="11"/>
  <c r="V1815" i="11" s="1"/>
  <c r="Z1814" i="11"/>
  <c r="Q1815" i="11"/>
  <c r="AA1814" i="11"/>
  <c r="T1410" i="9"/>
  <c r="Z1410" i="9" s="1"/>
  <c r="AE1409" i="9"/>
  <c r="AE197" i="9"/>
  <c r="W198" i="9"/>
  <c r="V199" i="9" s="1"/>
  <c r="W1008" i="9"/>
  <c r="V1009" i="9" s="1"/>
  <c r="Y1008" i="9"/>
  <c r="AA198" i="9"/>
  <c r="Q199" i="9"/>
  <c r="R199" i="9" s="1"/>
  <c r="AB199" i="9" s="1"/>
  <c r="Z1008" i="9"/>
  <c r="Y198" i="9"/>
  <c r="AD198" i="9" s="1"/>
  <c r="Q1009" i="9"/>
  <c r="R1009" i="9" s="1"/>
  <c r="AB1009" i="9" s="1"/>
  <c r="AA1008" i="9"/>
  <c r="T735" i="9"/>
  <c r="Y735" i="9" s="1"/>
  <c r="S469" i="9"/>
  <c r="W1142" i="9"/>
  <c r="V1143" i="9" s="1"/>
  <c r="AA1142" i="9"/>
  <c r="Y70" i="9"/>
  <c r="AE468" i="9"/>
  <c r="S1143" i="9"/>
  <c r="Z1142" i="9"/>
  <c r="Y1142" i="9"/>
  <c r="Z867" i="9"/>
  <c r="AA867" i="9"/>
  <c r="W867" i="9"/>
  <c r="V868" i="9" s="1"/>
  <c r="Y867" i="9"/>
  <c r="Q868" i="9"/>
  <c r="Z70" i="9"/>
  <c r="AA70" i="9"/>
  <c r="S1948" i="9"/>
  <c r="Q71" i="9"/>
  <c r="R71" i="9" s="1"/>
  <c r="AB71" i="9" s="1"/>
  <c r="R1275" i="9"/>
  <c r="AB1275" i="9" s="1"/>
  <c r="AC1947" i="9"/>
  <c r="AD1947" i="9"/>
  <c r="AC1274" i="9"/>
  <c r="AD1274" i="9"/>
  <c r="AD1814" i="9"/>
  <c r="AE1677" i="9"/>
  <c r="AC1814" i="9"/>
  <c r="S1815" i="9"/>
  <c r="S1544" i="9"/>
  <c r="AE1543" i="9"/>
  <c r="T601" i="9"/>
  <c r="T1678" i="9"/>
  <c r="Y1678" i="9" s="1"/>
  <c r="R336" i="9"/>
  <c r="AB336" i="9" s="1"/>
  <c r="AC335" i="9"/>
  <c r="AD335" i="9"/>
  <c r="AC1275" i="6"/>
  <c r="S1276" i="6"/>
  <c r="AD1275" i="6"/>
  <c r="AA1008" i="6"/>
  <c r="Y1008" i="6"/>
  <c r="Z1008" i="6"/>
  <c r="Q1009" i="6"/>
  <c r="R1009" i="6" s="1"/>
  <c r="AB1009" i="6" s="1"/>
  <c r="T1949" i="6"/>
  <c r="AC601" i="6"/>
  <c r="S602" i="6"/>
  <c r="AE1406" i="6"/>
  <c r="AC734" i="6"/>
  <c r="AD734" i="6"/>
  <c r="R735" i="6"/>
  <c r="AB735" i="6" s="1"/>
  <c r="Y1407" i="6"/>
  <c r="AA1407" i="6"/>
  <c r="W1407" i="6"/>
  <c r="V1408" i="6" s="1"/>
  <c r="Q1408" i="6"/>
  <c r="R1408" i="6" s="1"/>
  <c r="AB1408" i="6" s="1"/>
  <c r="Z1407" i="6"/>
  <c r="AE200" i="6"/>
  <c r="T869" i="6"/>
  <c r="AE1813" i="6"/>
  <c r="S1544" i="6"/>
  <c r="S70" i="6"/>
  <c r="T201" i="6"/>
  <c r="AA201" i="6" s="1"/>
  <c r="AC466" i="6"/>
  <c r="AD466" i="6"/>
  <c r="Z329" i="6"/>
  <c r="Q330" i="6"/>
  <c r="R330" i="6" s="1"/>
  <c r="AB330" i="6" s="1"/>
  <c r="AA329" i="6"/>
  <c r="Y329" i="6"/>
  <c r="W329" i="6"/>
  <c r="V330" i="6" s="1"/>
  <c r="T1814" i="6"/>
  <c r="T1145" i="6"/>
  <c r="AC1679" i="6"/>
  <c r="AD1679" i="6"/>
  <c r="AE69" i="6"/>
  <c r="AE1543" i="6"/>
  <c r="S467" i="6"/>
  <c r="R1680" i="6"/>
  <c r="AB1680" i="6" s="1"/>
  <c r="Q1278" i="3"/>
  <c r="R1278" i="3" s="1"/>
  <c r="AB1278" i="3" s="1"/>
  <c r="Y1277" i="3"/>
  <c r="Z1277" i="3"/>
  <c r="W1277" i="3"/>
  <c r="V1278" i="3" s="1"/>
  <c r="AA1277" i="3"/>
  <c r="T1544" i="3"/>
  <c r="W1544" i="3" s="1"/>
  <c r="V1545" i="3" s="1"/>
  <c r="AD1009" i="3"/>
  <c r="S1010" i="3"/>
  <c r="AE1543" i="3"/>
  <c r="AC1009" i="3"/>
  <c r="Q1409" i="3"/>
  <c r="R1409" i="3" s="1"/>
  <c r="AB1409" i="3" s="1"/>
  <c r="Y1408" i="3"/>
  <c r="AA1408" i="3"/>
  <c r="Z1408" i="3"/>
  <c r="S68" i="3"/>
  <c r="AC67" i="3"/>
  <c r="AD67" i="3"/>
  <c r="AE465" i="3"/>
  <c r="AA1680" i="3"/>
  <c r="T734" i="3"/>
  <c r="Y1680" i="3"/>
  <c r="Z1680" i="3"/>
  <c r="W1680" i="3"/>
  <c r="V1681" i="3" s="1"/>
  <c r="AE198" i="3"/>
  <c r="T199" i="3"/>
  <c r="AE1142" i="3"/>
  <c r="W868" i="3"/>
  <c r="V869" i="3" s="1"/>
  <c r="AA868" i="3"/>
  <c r="Y868" i="3"/>
  <c r="Q869" i="3"/>
  <c r="Z868" i="3"/>
  <c r="S602" i="3"/>
  <c r="AC333" i="3"/>
  <c r="S334" i="3"/>
  <c r="AE601" i="3"/>
  <c r="AD333" i="3"/>
  <c r="T1143" i="3"/>
  <c r="Z1143" i="3" s="1"/>
  <c r="AC1947" i="3"/>
  <c r="S1681" i="3"/>
  <c r="AD1947" i="3"/>
  <c r="T466" i="3"/>
  <c r="AC1815" i="3"/>
  <c r="AD1815" i="3"/>
  <c r="R1816" i="3"/>
  <c r="AB1816" i="3" s="1"/>
  <c r="S1948" i="3"/>
  <c r="T199" i="13"/>
  <c r="Y199" i="13" s="1"/>
  <c r="AA68" i="13"/>
  <c r="Y68" i="13"/>
  <c r="Q69" i="13"/>
  <c r="Z68" i="13"/>
  <c r="W68" i="13"/>
  <c r="V69" i="13" s="1"/>
  <c r="AA334" i="13"/>
  <c r="W334" i="13"/>
  <c r="V335" i="13" s="1"/>
  <c r="Y334" i="13"/>
  <c r="Q335" i="13"/>
  <c r="R335" i="13" s="1"/>
  <c r="AB335" i="13" s="1"/>
  <c r="Z334" i="13"/>
  <c r="T469" i="13" l="1"/>
  <c r="Y469" i="13" s="1"/>
  <c r="AE468" i="13"/>
  <c r="AE737" i="11"/>
  <c r="Z332" i="11"/>
  <c r="W332" i="11"/>
  <c r="V333" i="11" s="1"/>
  <c r="Y332" i="11"/>
  <c r="AA332" i="11"/>
  <c r="AC869" i="11"/>
  <c r="AD869" i="11"/>
  <c r="AE1540" i="11"/>
  <c r="T1541" i="11"/>
  <c r="T1143" i="11"/>
  <c r="AA1143" i="11" s="1"/>
  <c r="AE602" i="11"/>
  <c r="S200" i="11"/>
  <c r="T200" i="11" s="1"/>
  <c r="AE199" i="11"/>
  <c r="T603" i="11"/>
  <c r="Y603" i="11" s="1"/>
  <c r="AD1010" i="11"/>
  <c r="T1407" i="11"/>
  <c r="AA1407" i="11" s="1"/>
  <c r="AE466" i="11"/>
  <c r="AC1010" i="11"/>
  <c r="R333" i="11"/>
  <c r="AB333" i="11" s="1"/>
  <c r="AD68" i="11"/>
  <c r="AC68" i="11"/>
  <c r="R69" i="11"/>
  <c r="AB69" i="11" s="1"/>
  <c r="Q739" i="11"/>
  <c r="R739" i="11" s="1"/>
  <c r="AB739" i="11" s="1"/>
  <c r="Q1682" i="11"/>
  <c r="R1682" i="11" s="1"/>
  <c r="AB1682" i="11" s="1"/>
  <c r="S1011" i="11"/>
  <c r="Z738" i="11"/>
  <c r="W738" i="11"/>
  <c r="V739" i="11" s="1"/>
  <c r="AA1280" i="11"/>
  <c r="AA738" i="11"/>
  <c r="Y1280" i="11"/>
  <c r="Q1281" i="11"/>
  <c r="R1281" i="11" s="1"/>
  <c r="AB1281" i="11" s="1"/>
  <c r="Z1280" i="11"/>
  <c r="Y738" i="11"/>
  <c r="AB870" i="11"/>
  <c r="T870" i="11"/>
  <c r="T467" i="11"/>
  <c r="AA467" i="11" s="1"/>
  <c r="Y1681" i="11"/>
  <c r="W1681" i="11"/>
  <c r="V1682" i="11" s="1"/>
  <c r="Y1950" i="11"/>
  <c r="Z1950" i="11"/>
  <c r="AA1950" i="11"/>
  <c r="W1950" i="11"/>
  <c r="V1951" i="11" s="1"/>
  <c r="Q1951" i="11"/>
  <c r="AA1681" i="11"/>
  <c r="AC1814" i="11"/>
  <c r="AD1814" i="11"/>
  <c r="R1815" i="11"/>
  <c r="AB1815" i="11" s="1"/>
  <c r="W1410" i="9"/>
  <c r="V1411" i="9" s="1"/>
  <c r="Q1411" i="9"/>
  <c r="R1411" i="9" s="1"/>
  <c r="AB1411" i="9" s="1"/>
  <c r="AA1410" i="9"/>
  <c r="Y1410" i="9"/>
  <c r="AD1008" i="9"/>
  <c r="AC198" i="9"/>
  <c r="AE198" i="9" s="1"/>
  <c r="S199" i="9"/>
  <c r="S1009" i="9"/>
  <c r="AC1008" i="9"/>
  <c r="Q736" i="9"/>
  <c r="R736" i="9" s="1"/>
  <c r="AB736" i="9" s="1"/>
  <c r="AA735" i="9"/>
  <c r="Z735" i="9"/>
  <c r="AD735" i="9" s="1"/>
  <c r="W735" i="9"/>
  <c r="V736" i="9" s="1"/>
  <c r="T469" i="9"/>
  <c r="AD70" i="9"/>
  <c r="AC1142" i="9"/>
  <c r="AD1142" i="9"/>
  <c r="T1948" i="9"/>
  <c r="AA1948" i="9" s="1"/>
  <c r="T1143" i="9"/>
  <c r="W1143" i="9" s="1"/>
  <c r="V1144" i="9" s="1"/>
  <c r="R868" i="9"/>
  <c r="AB868" i="9" s="1"/>
  <c r="AD867" i="9"/>
  <c r="AC867" i="9"/>
  <c r="AC70" i="9"/>
  <c r="S71" i="9"/>
  <c r="AE1814" i="9"/>
  <c r="AE1274" i="9"/>
  <c r="AE1947" i="9"/>
  <c r="S1275" i="9"/>
  <c r="T1815" i="9"/>
  <c r="W1815" i="9" s="1"/>
  <c r="V1816" i="9" s="1"/>
  <c r="T1544" i="9"/>
  <c r="Z601" i="9"/>
  <c r="Z1678" i="9"/>
  <c r="AD1678" i="9" s="1"/>
  <c r="Q1679" i="9"/>
  <c r="R1679" i="9" s="1"/>
  <c r="AB1679" i="9" s="1"/>
  <c r="Q602" i="9"/>
  <c r="R602" i="9" s="1"/>
  <c r="AB602" i="9" s="1"/>
  <c r="W601" i="9"/>
  <c r="V602" i="9" s="1"/>
  <c r="W1678" i="9"/>
  <c r="V1679" i="9" s="1"/>
  <c r="AA1678" i="9"/>
  <c r="Y601" i="9"/>
  <c r="AA601" i="9"/>
  <c r="AE335" i="9"/>
  <c r="S336" i="9"/>
  <c r="T1276" i="6"/>
  <c r="Z1276" i="6" s="1"/>
  <c r="AE1275" i="6"/>
  <c r="AC1008" i="6"/>
  <c r="AD1008" i="6"/>
  <c r="Y1949" i="6"/>
  <c r="S1009" i="6"/>
  <c r="W1949" i="6"/>
  <c r="V1950" i="6" s="1"/>
  <c r="Q1950" i="6"/>
  <c r="R1950" i="6" s="1"/>
  <c r="AB1950" i="6" s="1"/>
  <c r="Z1949" i="6"/>
  <c r="AA1949" i="6"/>
  <c r="AE601" i="6"/>
  <c r="T602" i="6"/>
  <c r="Z602" i="6" s="1"/>
  <c r="S735" i="6"/>
  <c r="AE734" i="6"/>
  <c r="AC1407" i="6"/>
  <c r="AD1407" i="6"/>
  <c r="S1408" i="6"/>
  <c r="Q870" i="6"/>
  <c r="Z869" i="6"/>
  <c r="AA869" i="6"/>
  <c r="W869" i="6"/>
  <c r="V870" i="6" s="1"/>
  <c r="Y869" i="6"/>
  <c r="T1544" i="6"/>
  <c r="Y201" i="6"/>
  <c r="W201" i="6"/>
  <c r="V202" i="6" s="1"/>
  <c r="T70" i="6"/>
  <c r="Z70" i="6" s="1"/>
  <c r="Z201" i="6"/>
  <c r="Q202" i="6"/>
  <c r="R202" i="6" s="1"/>
  <c r="AB202" i="6" s="1"/>
  <c r="AE466" i="6"/>
  <c r="AC329" i="6"/>
  <c r="AD329" i="6"/>
  <c r="S330" i="6"/>
  <c r="T467" i="6"/>
  <c r="Y467" i="6" s="1"/>
  <c r="Y1145" i="6"/>
  <c r="Z1145" i="6"/>
  <c r="Q1146" i="6"/>
  <c r="AA1145" i="6"/>
  <c r="W1145" i="6"/>
  <c r="V1146" i="6" s="1"/>
  <c r="S1680" i="6"/>
  <c r="Z1814" i="6"/>
  <c r="Q1815" i="6"/>
  <c r="AA1814" i="6"/>
  <c r="Y1814" i="6"/>
  <c r="W1814" i="6"/>
  <c r="V1815" i="6" s="1"/>
  <c r="AE1679" i="6"/>
  <c r="S1278" i="3"/>
  <c r="AD1277" i="3"/>
  <c r="AC1277" i="3"/>
  <c r="Z1544" i="3"/>
  <c r="AA1544" i="3"/>
  <c r="Y1544" i="3"/>
  <c r="Q1545" i="3"/>
  <c r="R1545" i="3" s="1"/>
  <c r="AB1545" i="3" s="1"/>
  <c r="T1010" i="3"/>
  <c r="Y1010" i="3" s="1"/>
  <c r="AE1009" i="3"/>
  <c r="S1409" i="3"/>
  <c r="AD1408" i="3"/>
  <c r="AC1408" i="3"/>
  <c r="T68" i="3"/>
  <c r="Z68" i="3" s="1"/>
  <c r="AE67" i="3"/>
  <c r="Q735" i="3"/>
  <c r="R735" i="3" s="1"/>
  <c r="AB735" i="3" s="1"/>
  <c r="Z734" i="3"/>
  <c r="W734" i="3"/>
  <c r="V735" i="3" s="1"/>
  <c r="AD1680" i="3"/>
  <c r="AC1680" i="3"/>
  <c r="Y734" i="3"/>
  <c r="AA734" i="3"/>
  <c r="Y199" i="3"/>
  <c r="AA199" i="3"/>
  <c r="W199" i="3"/>
  <c r="V200" i="3" s="1"/>
  <c r="Z199" i="3"/>
  <c r="Q200" i="3"/>
  <c r="R200" i="3" s="1"/>
  <c r="S200" i="3" s="1"/>
  <c r="AE333" i="3"/>
  <c r="R869" i="3"/>
  <c r="AB869" i="3" s="1"/>
  <c r="AC868" i="3"/>
  <c r="AD868" i="3"/>
  <c r="T602" i="3"/>
  <c r="Q603" i="3" s="1"/>
  <c r="R603" i="3" s="1"/>
  <c r="S603" i="3" s="1"/>
  <c r="T334" i="3"/>
  <c r="Y334" i="3" s="1"/>
  <c r="S1816" i="3"/>
  <c r="Y1143" i="3"/>
  <c r="AE1947" i="3"/>
  <c r="W466" i="3"/>
  <c r="V467" i="3" s="1"/>
  <c r="W1143" i="3"/>
  <c r="V1144" i="3" s="1"/>
  <c r="Q1144" i="3"/>
  <c r="R1144" i="3" s="1"/>
  <c r="AB1144" i="3" s="1"/>
  <c r="T1681" i="3"/>
  <c r="AA1143" i="3"/>
  <c r="Y466" i="3"/>
  <c r="Z466" i="3"/>
  <c r="Q467" i="3"/>
  <c r="R467" i="3" s="1"/>
  <c r="AB467" i="3" s="1"/>
  <c r="AA466" i="3"/>
  <c r="T1948" i="3"/>
  <c r="AE1815" i="3"/>
  <c r="W199" i="13"/>
  <c r="V200" i="13" s="1"/>
  <c r="Q200" i="13"/>
  <c r="R200" i="13" s="1"/>
  <c r="AB200" i="13" s="1"/>
  <c r="Z199" i="13"/>
  <c r="AD199" i="13" s="1"/>
  <c r="AA199" i="13"/>
  <c r="R69" i="13"/>
  <c r="AB69" i="13" s="1"/>
  <c r="AC68" i="13"/>
  <c r="AD68" i="13"/>
  <c r="AD334" i="13"/>
  <c r="AC334" i="13"/>
  <c r="S335" i="13"/>
  <c r="Z469" i="13" l="1"/>
  <c r="AD469" i="13" s="1"/>
  <c r="AA469" i="13"/>
  <c r="W469" i="13"/>
  <c r="V470" i="13" s="1"/>
  <c r="Q470" i="13"/>
  <c r="R470" i="13" s="1"/>
  <c r="AB470" i="13" s="1"/>
  <c r="AD332" i="11"/>
  <c r="AC332" i="11"/>
  <c r="AE869" i="11"/>
  <c r="W1541" i="11"/>
  <c r="V1542" i="11" s="1"/>
  <c r="Z1541" i="11"/>
  <c r="W1143" i="11"/>
  <c r="V1144" i="11" s="1"/>
  <c r="Q1542" i="11"/>
  <c r="R1542" i="11" s="1"/>
  <c r="Y1541" i="11"/>
  <c r="Q1144" i="11"/>
  <c r="R1144" i="11" s="1"/>
  <c r="AB1144" i="11" s="1"/>
  <c r="AA1541" i="11"/>
  <c r="Y1143" i="11"/>
  <c r="Z1143" i="11"/>
  <c r="W1407" i="11"/>
  <c r="V1408" i="11" s="1"/>
  <c r="AA603" i="11"/>
  <c r="Y200" i="11"/>
  <c r="W200" i="11"/>
  <c r="V201" i="11" s="1"/>
  <c r="Z200" i="11"/>
  <c r="AA200" i="11"/>
  <c r="Q201" i="11"/>
  <c r="W603" i="11"/>
  <c r="V604" i="11" s="1"/>
  <c r="Q604" i="11"/>
  <c r="R604" i="11" s="1"/>
  <c r="AB604" i="11" s="1"/>
  <c r="Z603" i="11"/>
  <c r="AE1010" i="11"/>
  <c r="Z1407" i="11"/>
  <c r="Y1407" i="11"/>
  <c r="Q1408" i="11"/>
  <c r="R1408" i="11" s="1"/>
  <c r="AB1408" i="11" s="1"/>
  <c r="S333" i="11"/>
  <c r="T1011" i="11"/>
  <c r="W1011" i="11" s="1"/>
  <c r="V1012" i="11" s="1"/>
  <c r="S69" i="11"/>
  <c r="AE68" i="11"/>
  <c r="AC738" i="11"/>
  <c r="AC1280" i="11"/>
  <c r="AD738" i="11"/>
  <c r="AD1280" i="11"/>
  <c r="AA870" i="11"/>
  <c r="Z870" i="11"/>
  <c r="Q871" i="11"/>
  <c r="Y870" i="11"/>
  <c r="W870" i="11"/>
  <c r="V871" i="11" s="1"/>
  <c r="AC1681" i="11"/>
  <c r="Q468" i="11"/>
  <c r="R468" i="11" s="1"/>
  <c r="AB468" i="11" s="1"/>
  <c r="W467" i="11"/>
  <c r="V468" i="11" s="1"/>
  <c r="AD1681" i="11"/>
  <c r="Z467" i="11"/>
  <c r="Y467" i="11"/>
  <c r="AC1950" i="11"/>
  <c r="AD1950" i="11"/>
  <c r="R1951" i="11"/>
  <c r="S1951" i="11" s="1"/>
  <c r="S1815" i="11"/>
  <c r="AE1814" i="11"/>
  <c r="S1682" i="11"/>
  <c r="S1281" i="11"/>
  <c r="S739" i="11"/>
  <c r="AC1410" i="9"/>
  <c r="AD1410" i="9"/>
  <c r="AE1008" i="9"/>
  <c r="T199" i="9"/>
  <c r="Z199" i="9" s="1"/>
  <c r="T1009" i="9"/>
  <c r="Q1010" i="9" s="1"/>
  <c r="S736" i="9"/>
  <c r="S1411" i="9"/>
  <c r="AC735" i="9"/>
  <c r="Z469" i="9"/>
  <c r="Q470" i="9"/>
  <c r="W469" i="9"/>
  <c r="V470" i="9" s="1"/>
  <c r="Y469" i="9"/>
  <c r="AA469" i="9"/>
  <c r="AE1142" i="9"/>
  <c r="Z1143" i="9"/>
  <c r="AA1143" i="9"/>
  <c r="Q1949" i="9"/>
  <c r="R1949" i="9" s="1"/>
  <c r="AB1949" i="9" s="1"/>
  <c r="W1948" i="9"/>
  <c r="V1949" i="9" s="1"/>
  <c r="Z1948" i="9"/>
  <c r="Y1948" i="9"/>
  <c r="Q1144" i="9"/>
  <c r="R1144" i="9" s="1"/>
  <c r="AB1144" i="9" s="1"/>
  <c r="Y1143" i="9"/>
  <c r="AE867" i="9"/>
  <c r="AE70" i="9"/>
  <c r="T71" i="9"/>
  <c r="S868" i="9"/>
  <c r="T1275" i="9"/>
  <c r="Z1815" i="9"/>
  <c r="Y1815" i="9"/>
  <c r="Q1816" i="9"/>
  <c r="R1816" i="9" s="1"/>
  <c r="AB1816" i="9" s="1"/>
  <c r="AA1815" i="9"/>
  <c r="AC1678" i="9"/>
  <c r="AE1678" i="9" s="1"/>
  <c r="Y1544" i="9"/>
  <c r="Q1545" i="9"/>
  <c r="R1545" i="9" s="1"/>
  <c r="AB1545" i="9" s="1"/>
  <c r="W1544" i="9"/>
  <c r="V1545" i="9" s="1"/>
  <c r="AA1544" i="9"/>
  <c r="Z1544" i="9"/>
  <c r="S602" i="9"/>
  <c r="AC601" i="9"/>
  <c r="AD601" i="9"/>
  <c r="S1679" i="9"/>
  <c r="T336" i="9"/>
  <c r="AA1276" i="6"/>
  <c r="Q1277" i="6"/>
  <c r="R1277" i="6" s="1"/>
  <c r="AB1277" i="6" s="1"/>
  <c r="Y1276" i="6"/>
  <c r="AD1276" i="6" s="1"/>
  <c r="W1276" i="6"/>
  <c r="V1277" i="6" s="1"/>
  <c r="AE1008" i="6"/>
  <c r="AD1949" i="6"/>
  <c r="T1009" i="6"/>
  <c r="W1009" i="6" s="1"/>
  <c r="V1010" i="6" s="1"/>
  <c r="AC1949" i="6"/>
  <c r="S1950" i="6"/>
  <c r="T1950" i="6" s="1"/>
  <c r="AA602" i="6"/>
  <c r="Y602" i="6"/>
  <c r="AD602" i="6" s="1"/>
  <c r="Q603" i="6"/>
  <c r="R603" i="6" s="1"/>
  <c r="AB603" i="6" s="1"/>
  <c r="W602" i="6"/>
  <c r="V603" i="6" s="1"/>
  <c r="T735" i="6"/>
  <c r="T1408" i="6"/>
  <c r="Y1408" i="6" s="1"/>
  <c r="AE1407" i="6"/>
  <c r="AD869" i="6"/>
  <c r="AC869" i="6"/>
  <c r="R870" i="6"/>
  <c r="AB870" i="6" s="1"/>
  <c r="Z1544" i="6"/>
  <c r="AA1544" i="6"/>
  <c r="AA70" i="6"/>
  <c r="Q1545" i="6"/>
  <c r="R1545" i="6" s="1"/>
  <c r="AB1545" i="6" s="1"/>
  <c r="AD201" i="6"/>
  <c r="AC201" i="6"/>
  <c r="AA467" i="6"/>
  <c r="Y1544" i="6"/>
  <c r="W467" i="6"/>
  <c r="V468" i="6" s="1"/>
  <c r="Q468" i="6"/>
  <c r="R468" i="6" s="1"/>
  <c r="AB468" i="6" s="1"/>
  <c r="W1544" i="6"/>
  <c r="V1545" i="6" s="1"/>
  <c r="W70" i="6"/>
  <c r="V71" i="6" s="1"/>
  <c r="Y70" i="6"/>
  <c r="Q71" i="6"/>
  <c r="R71" i="6" s="1"/>
  <c r="AB71" i="6" s="1"/>
  <c r="T1680" i="6"/>
  <c r="Z1680" i="6" s="1"/>
  <c r="AE329" i="6"/>
  <c r="T330" i="6"/>
  <c r="Z467" i="6"/>
  <c r="R1815" i="6"/>
  <c r="AB1815" i="6" s="1"/>
  <c r="AD1814" i="6"/>
  <c r="AC1814" i="6"/>
  <c r="AC1145" i="6"/>
  <c r="AD1145" i="6"/>
  <c r="R1146" i="6"/>
  <c r="AB1146" i="6" s="1"/>
  <c r="S202" i="6"/>
  <c r="T1278" i="3"/>
  <c r="Z1278" i="3" s="1"/>
  <c r="AE1277" i="3"/>
  <c r="AC1544" i="3"/>
  <c r="AD1544" i="3"/>
  <c r="Q1011" i="3"/>
  <c r="R1011" i="3" s="1"/>
  <c r="AB1011" i="3" s="1"/>
  <c r="S1545" i="3"/>
  <c r="W1010" i="3"/>
  <c r="V1011" i="3" s="1"/>
  <c r="AA1010" i="3"/>
  <c r="Z1010" i="3"/>
  <c r="AD1010" i="3" s="1"/>
  <c r="T1409" i="3"/>
  <c r="Q1410" i="3" s="1"/>
  <c r="R1410" i="3" s="1"/>
  <c r="S1410" i="3" s="1"/>
  <c r="AE1408" i="3"/>
  <c r="Y68" i="3"/>
  <c r="AD68" i="3" s="1"/>
  <c r="Q69" i="3"/>
  <c r="R69" i="3" s="1"/>
  <c r="AB69" i="3" s="1"/>
  <c r="AA68" i="3"/>
  <c r="W68" i="3"/>
  <c r="V69" i="3" s="1"/>
  <c r="W602" i="3"/>
  <c r="V603" i="3" s="1"/>
  <c r="AD734" i="3"/>
  <c r="S735" i="3"/>
  <c r="T735" i="3" s="1"/>
  <c r="AC734" i="3"/>
  <c r="AE1680" i="3"/>
  <c r="AD199" i="3"/>
  <c r="AC199" i="3"/>
  <c r="S869" i="3"/>
  <c r="Z334" i="3"/>
  <c r="AD334" i="3" s="1"/>
  <c r="T1816" i="3"/>
  <c r="Y1816" i="3" s="1"/>
  <c r="W334" i="3"/>
  <c r="V335" i="3" s="1"/>
  <c r="AE868" i="3"/>
  <c r="AA334" i="3"/>
  <c r="Z602" i="3"/>
  <c r="Y602" i="3"/>
  <c r="AA602" i="3"/>
  <c r="Q335" i="3"/>
  <c r="R335" i="3" s="1"/>
  <c r="AB335" i="3" s="1"/>
  <c r="AC1143" i="3"/>
  <c r="AD1143" i="3"/>
  <c r="AD466" i="3"/>
  <c r="AB603" i="3"/>
  <c r="T603" i="3"/>
  <c r="Q1682" i="3"/>
  <c r="R1682" i="3" s="1"/>
  <c r="AB1682" i="3" s="1"/>
  <c r="S1144" i="3"/>
  <c r="Z1681" i="3"/>
  <c r="AA1681" i="3"/>
  <c r="W1681" i="3"/>
  <c r="V1682" i="3" s="1"/>
  <c r="Y1681" i="3"/>
  <c r="AC466" i="3"/>
  <c r="S467" i="3"/>
  <c r="AB200" i="3"/>
  <c r="T200" i="3"/>
  <c r="AA1948" i="3"/>
  <c r="Z1948" i="3"/>
  <c r="W1948" i="3"/>
  <c r="V1949" i="3" s="1"/>
  <c r="Q1949" i="3"/>
  <c r="Y1948" i="3"/>
  <c r="AC199" i="13"/>
  <c r="S69" i="13"/>
  <c r="AE68" i="13"/>
  <c r="S200" i="13"/>
  <c r="AE334" i="13"/>
  <c r="T335" i="13"/>
  <c r="AC469" i="13" l="1"/>
  <c r="S470" i="13"/>
  <c r="T470" i="13" s="1"/>
  <c r="Y470" i="13" s="1"/>
  <c r="AE332" i="11"/>
  <c r="AD1143" i="11"/>
  <c r="AC1541" i="11"/>
  <c r="AC1143" i="11"/>
  <c r="AD1541" i="11"/>
  <c r="S1542" i="11"/>
  <c r="AB1542" i="11"/>
  <c r="S1144" i="11"/>
  <c r="AC603" i="11"/>
  <c r="AD603" i="11"/>
  <c r="S604" i="11"/>
  <c r="AC200" i="11"/>
  <c r="AD200" i="11"/>
  <c r="AC1407" i="11"/>
  <c r="R201" i="11"/>
  <c r="AB201" i="11" s="1"/>
  <c r="AD1407" i="11"/>
  <c r="S1408" i="11"/>
  <c r="T333" i="11"/>
  <c r="AA1011" i="11"/>
  <c r="Q1012" i="11"/>
  <c r="R1012" i="11" s="1"/>
  <c r="AB1012" i="11" s="1"/>
  <c r="Z1011" i="11"/>
  <c r="Y1011" i="11"/>
  <c r="AE1681" i="11"/>
  <c r="AD467" i="11"/>
  <c r="AE738" i="11"/>
  <c r="T69" i="11"/>
  <c r="AE1280" i="11"/>
  <c r="AC467" i="11"/>
  <c r="AD870" i="11"/>
  <c r="AC870" i="11"/>
  <c r="R871" i="11"/>
  <c r="AB1951" i="11"/>
  <c r="T1951" i="11"/>
  <c r="AE1950" i="11"/>
  <c r="T1281" i="11"/>
  <c r="W1281" i="11" s="1"/>
  <c r="V1282" i="11" s="1"/>
  <c r="T1682" i="11"/>
  <c r="W1682" i="11" s="1"/>
  <c r="V1683" i="11" s="1"/>
  <c r="S468" i="11"/>
  <c r="T739" i="11"/>
  <c r="T1815" i="11"/>
  <c r="AE1410" i="9"/>
  <c r="AA199" i="9"/>
  <c r="Q200" i="9"/>
  <c r="R200" i="9" s="1"/>
  <c r="AB200" i="9" s="1"/>
  <c r="Y199" i="9"/>
  <c r="AD199" i="9" s="1"/>
  <c r="W1009" i="9"/>
  <c r="V1010" i="9" s="1"/>
  <c r="AA1009" i="9"/>
  <c r="Z1009" i="9"/>
  <c r="Y1009" i="9"/>
  <c r="W199" i="9"/>
  <c r="V200" i="9" s="1"/>
  <c r="T736" i="9"/>
  <c r="W736" i="9" s="1"/>
  <c r="V737" i="9" s="1"/>
  <c r="T1411" i="9"/>
  <c r="AE735" i="9"/>
  <c r="AC469" i="9"/>
  <c r="AD469" i="9"/>
  <c r="AC1948" i="9"/>
  <c r="R470" i="9"/>
  <c r="S470" i="9" s="1"/>
  <c r="AC1143" i="9"/>
  <c r="AD1948" i="9"/>
  <c r="AD1143" i="9"/>
  <c r="AA71" i="9"/>
  <c r="Q72" i="9"/>
  <c r="R72" i="9" s="1"/>
  <c r="AB72" i="9" s="1"/>
  <c r="Y71" i="9"/>
  <c r="Z71" i="9"/>
  <c r="W71" i="9"/>
  <c r="V72" i="9" s="1"/>
  <c r="T868" i="9"/>
  <c r="AD1815" i="9"/>
  <c r="AC1815" i="9"/>
  <c r="S1949" i="9"/>
  <c r="Q1276" i="9"/>
  <c r="Y1275" i="9"/>
  <c r="W1275" i="9"/>
  <c r="V1276" i="9" s="1"/>
  <c r="AA1275" i="9"/>
  <c r="Z1275" i="9"/>
  <c r="AE601" i="9"/>
  <c r="S1545" i="9"/>
  <c r="AC1544" i="9"/>
  <c r="AD1544" i="9"/>
  <c r="T602" i="9"/>
  <c r="W602" i="9" s="1"/>
  <c r="V603" i="9" s="1"/>
  <c r="R1010" i="9"/>
  <c r="AB1010" i="9" s="1"/>
  <c r="S1144" i="9"/>
  <c r="T1679" i="9"/>
  <c r="S1816" i="9"/>
  <c r="AA336" i="9"/>
  <c r="Q337" i="9"/>
  <c r="Y336" i="9"/>
  <c r="W336" i="9"/>
  <c r="V337" i="9" s="1"/>
  <c r="Z336" i="9"/>
  <c r="S1277" i="6"/>
  <c r="AC1276" i="6"/>
  <c r="AE1276" i="6" s="1"/>
  <c r="Z1009" i="6"/>
  <c r="Y1009" i="6"/>
  <c r="AE1949" i="6"/>
  <c r="Q1010" i="6"/>
  <c r="R1010" i="6" s="1"/>
  <c r="AB1010" i="6" s="1"/>
  <c r="AA1009" i="6"/>
  <c r="S603" i="6"/>
  <c r="AC602" i="6"/>
  <c r="AE602" i="6" s="1"/>
  <c r="W735" i="6"/>
  <c r="V736" i="6" s="1"/>
  <c r="Q736" i="6"/>
  <c r="R736" i="6" s="1"/>
  <c r="AB736" i="6" s="1"/>
  <c r="Y735" i="6"/>
  <c r="Z735" i="6"/>
  <c r="AA735" i="6"/>
  <c r="Q1409" i="6"/>
  <c r="R1409" i="6" s="1"/>
  <c r="AB1409" i="6" s="1"/>
  <c r="Z1408" i="6"/>
  <c r="AD1408" i="6" s="1"/>
  <c r="W1408" i="6"/>
  <c r="V1409" i="6" s="1"/>
  <c r="AA1408" i="6"/>
  <c r="S870" i="6"/>
  <c r="AE869" i="6"/>
  <c r="AD1544" i="6"/>
  <c r="AC467" i="6"/>
  <c r="AC70" i="6"/>
  <c r="AE201" i="6"/>
  <c r="AC1544" i="6"/>
  <c r="W1950" i="6"/>
  <c r="V1951" i="6" s="1"/>
  <c r="Q1951" i="6"/>
  <c r="R1951" i="6" s="1"/>
  <c r="AB1951" i="6" s="1"/>
  <c r="Z1950" i="6"/>
  <c r="AA1950" i="6"/>
  <c r="Y1950" i="6"/>
  <c r="S1545" i="6"/>
  <c r="AD70" i="6"/>
  <c r="AD467" i="6"/>
  <c r="S71" i="6"/>
  <c r="Y1680" i="6"/>
  <c r="AD1680" i="6" s="1"/>
  <c r="AA1680" i="6"/>
  <c r="Q1681" i="6"/>
  <c r="R1681" i="6" s="1"/>
  <c r="AB1681" i="6" s="1"/>
  <c r="Y330" i="6"/>
  <c r="AA330" i="6"/>
  <c r="W330" i="6"/>
  <c r="V331" i="6" s="1"/>
  <c r="Z330" i="6"/>
  <c r="W1680" i="6"/>
  <c r="V1681" i="6" s="1"/>
  <c r="Q331" i="6"/>
  <c r="S1815" i="6"/>
  <c r="AE1145" i="6"/>
  <c r="AE1814" i="6"/>
  <c r="S1146" i="6"/>
  <c r="T202" i="6"/>
  <c r="S468" i="6"/>
  <c r="Y1278" i="3"/>
  <c r="AD1278" i="3" s="1"/>
  <c r="AA1278" i="3"/>
  <c r="W1278" i="3"/>
  <c r="V1279" i="3" s="1"/>
  <c r="Q1279" i="3"/>
  <c r="R1279" i="3" s="1"/>
  <c r="AB1279" i="3" s="1"/>
  <c r="AE1544" i="3"/>
  <c r="S1011" i="3"/>
  <c r="T1545" i="3"/>
  <c r="W1545" i="3" s="1"/>
  <c r="V1546" i="3" s="1"/>
  <c r="AC1010" i="3"/>
  <c r="W1409" i="3"/>
  <c r="V1410" i="3" s="1"/>
  <c r="Z1409" i="3"/>
  <c r="AA1409" i="3"/>
  <c r="Y1409" i="3"/>
  <c r="AC68" i="3"/>
  <c r="S69" i="3"/>
  <c r="AE734" i="3"/>
  <c r="AB1410" i="3"/>
  <c r="T1410" i="3"/>
  <c r="T869" i="3"/>
  <c r="Q870" i="3" s="1"/>
  <c r="AE199" i="3"/>
  <c r="AA1816" i="3"/>
  <c r="AC334" i="3"/>
  <c r="Z735" i="3"/>
  <c r="Q736" i="3"/>
  <c r="Y735" i="3"/>
  <c r="AA735" i="3"/>
  <c r="W735" i="3"/>
  <c r="V736" i="3" s="1"/>
  <c r="Z1816" i="3"/>
  <c r="AD1816" i="3" s="1"/>
  <c r="Q1817" i="3"/>
  <c r="R1817" i="3" s="1"/>
  <c r="AB1817" i="3" s="1"/>
  <c r="W1816" i="3"/>
  <c r="V1817" i="3" s="1"/>
  <c r="AD602" i="3"/>
  <c r="AC602" i="3"/>
  <c r="S335" i="3"/>
  <c r="T335" i="3" s="1"/>
  <c r="Q336" i="3" s="1"/>
  <c r="AC1681" i="3"/>
  <c r="AE1143" i="3"/>
  <c r="T1144" i="3"/>
  <c r="W1144" i="3" s="1"/>
  <c r="V1145" i="3" s="1"/>
  <c r="AD1681" i="3"/>
  <c r="AE466" i="3"/>
  <c r="Z603" i="3"/>
  <c r="AA603" i="3"/>
  <c r="Y603" i="3"/>
  <c r="Q604" i="3"/>
  <c r="W603" i="3"/>
  <c r="V604" i="3" s="1"/>
  <c r="T467" i="3"/>
  <c r="Z200" i="3"/>
  <c r="Y200" i="3"/>
  <c r="AA200" i="3"/>
  <c r="W200" i="3"/>
  <c r="V201" i="3" s="1"/>
  <c r="Q201" i="3"/>
  <c r="S1682" i="3"/>
  <c r="AC1948" i="3"/>
  <c r="AD1948" i="3"/>
  <c r="R1949" i="3"/>
  <c r="AB1949" i="3" s="1"/>
  <c r="AE199" i="13"/>
  <c r="T200" i="13"/>
  <c r="Y200" i="13" s="1"/>
  <c r="T69" i="13"/>
  <c r="Q336" i="13"/>
  <c r="Z335" i="13"/>
  <c r="W335" i="13"/>
  <c r="V336" i="13" s="1"/>
  <c r="Y335" i="13"/>
  <c r="AA335" i="13"/>
  <c r="AE469" i="13" l="1"/>
  <c r="W470" i="13"/>
  <c r="V471" i="13" s="1"/>
  <c r="AA470" i="13"/>
  <c r="Q471" i="13"/>
  <c r="R471" i="13" s="1"/>
  <c r="AB471" i="13" s="1"/>
  <c r="Z470" i="13"/>
  <c r="AD470" i="13" s="1"/>
  <c r="AE1541" i="11"/>
  <c r="AE1143" i="11"/>
  <c r="T1542" i="11"/>
  <c r="T1144" i="11"/>
  <c r="AE603" i="11"/>
  <c r="T604" i="11"/>
  <c r="AA604" i="11" s="1"/>
  <c r="AE1407" i="11"/>
  <c r="S201" i="11"/>
  <c r="AE200" i="11"/>
  <c r="T1408" i="11"/>
  <c r="AA1408" i="11" s="1"/>
  <c r="AC1011" i="11"/>
  <c r="Q334" i="11"/>
  <c r="Z333" i="11"/>
  <c r="W333" i="11"/>
  <c r="V334" i="11" s="1"/>
  <c r="Y333" i="11"/>
  <c r="AA333" i="11"/>
  <c r="AD1011" i="11"/>
  <c r="AE467" i="11"/>
  <c r="Y69" i="11"/>
  <c r="Z69" i="11"/>
  <c r="AA69" i="11"/>
  <c r="Q70" i="11"/>
  <c r="W69" i="11"/>
  <c r="V70" i="11" s="1"/>
  <c r="Q1683" i="11"/>
  <c r="R1683" i="11" s="1"/>
  <c r="AB1683" i="11" s="1"/>
  <c r="AE870" i="11"/>
  <c r="AB871" i="11"/>
  <c r="S871" i="11"/>
  <c r="S1012" i="11"/>
  <c r="T468" i="11"/>
  <c r="W468" i="11" s="1"/>
  <c r="V469" i="11" s="1"/>
  <c r="Q1282" i="11"/>
  <c r="R1282" i="11" s="1"/>
  <c r="AB1282" i="11" s="1"/>
  <c r="Z1281" i="11"/>
  <c r="AA1281" i="11"/>
  <c r="Y1281" i="11"/>
  <c r="Y1951" i="11"/>
  <c r="AA1951" i="11"/>
  <c r="Z1951" i="11"/>
  <c r="W1951" i="11"/>
  <c r="V1952" i="11" s="1"/>
  <c r="Q1952" i="11"/>
  <c r="Z1682" i="11"/>
  <c r="AA1682" i="11"/>
  <c r="Y1682" i="11"/>
  <c r="Y739" i="11"/>
  <c r="W739" i="11"/>
  <c r="V740" i="11" s="1"/>
  <c r="Q740" i="11"/>
  <c r="AA739" i="11"/>
  <c r="Z739" i="11"/>
  <c r="Y1815" i="11"/>
  <c r="Z1815" i="11"/>
  <c r="AA1815" i="11"/>
  <c r="Q1816" i="11"/>
  <c r="W1815" i="11"/>
  <c r="V1816" i="11" s="1"/>
  <c r="AC1009" i="9"/>
  <c r="S200" i="9"/>
  <c r="AC199" i="9"/>
  <c r="AD1009" i="9"/>
  <c r="Q737" i="9"/>
  <c r="R737" i="9" s="1"/>
  <c r="S737" i="9" s="1"/>
  <c r="Y736" i="9"/>
  <c r="Z736" i="9"/>
  <c r="AA736" i="9"/>
  <c r="AA1411" i="9"/>
  <c r="Z1411" i="9"/>
  <c r="Y1411" i="9"/>
  <c r="W1411" i="9"/>
  <c r="V1412" i="9" s="1"/>
  <c r="Q1412" i="9"/>
  <c r="AB470" i="9"/>
  <c r="T470" i="9"/>
  <c r="AE469" i="9"/>
  <c r="AE1143" i="9"/>
  <c r="AE1948" i="9"/>
  <c r="AC71" i="9"/>
  <c r="AD71" i="9"/>
  <c r="S72" i="9"/>
  <c r="Q869" i="9"/>
  <c r="Z868" i="9"/>
  <c r="AA868" i="9"/>
  <c r="W868" i="9"/>
  <c r="V869" i="9" s="1"/>
  <c r="Y868" i="9"/>
  <c r="AE1815" i="9"/>
  <c r="AC1275" i="9"/>
  <c r="AD1275" i="9"/>
  <c r="T1949" i="9"/>
  <c r="R1276" i="9"/>
  <c r="AB1276" i="9" s="1"/>
  <c r="T1545" i="9"/>
  <c r="Z1545" i="9" s="1"/>
  <c r="AE1544" i="9"/>
  <c r="Z602" i="9"/>
  <c r="AA602" i="9"/>
  <c r="Y602" i="9"/>
  <c r="Q603" i="9"/>
  <c r="R603" i="9" s="1"/>
  <c r="AB603" i="9" s="1"/>
  <c r="T1144" i="9"/>
  <c r="Z1144" i="9" s="1"/>
  <c r="S1010" i="9"/>
  <c r="AC336" i="9"/>
  <c r="AD336" i="9"/>
  <c r="T1816" i="9"/>
  <c r="R337" i="9"/>
  <c r="AB337" i="9" s="1"/>
  <c r="AA1679" i="9"/>
  <c r="Z1679" i="9"/>
  <c r="W1679" i="9"/>
  <c r="V1680" i="9" s="1"/>
  <c r="Y1679" i="9"/>
  <c r="Q1680" i="9"/>
  <c r="T1277" i="6"/>
  <c r="AA1277" i="6" s="1"/>
  <c r="AD1009" i="6"/>
  <c r="AC1009" i="6"/>
  <c r="S1010" i="6"/>
  <c r="T603" i="6"/>
  <c r="W603" i="6" s="1"/>
  <c r="V604" i="6" s="1"/>
  <c r="S736" i="6"/>
  <c r="AD735" i="6"/>
  <c r="AC735" i="6"/>
  <c r="AC1408" i="6"/>
  <c r="S1409" i="6"/>
  <c r="T870" i="6"/>
  <c r="Y870" i="6" s="1"/>
  <c r="AE467" i="6"/>
  <c r="AE1544" i="6"/>
  <c r="AE70" i="6"/>
  <c r="AC1950" i="6"/>
  <c r="AD1950" i="6"/>
  <c r="S1951" i="6"/>
  <c r="T1545" i="6"/>
  <c r="T71" i="6"/>
  <c r="W71" i="6" s="1"/>
  <c r="V72" i="6" s="1"/>
  <c r="AC1680" i="6"/>
  <c r="R331" i="6"/>
  <c r="AD330" i="6"/>
  <c r="AC330" i="6"/>
  <c r="T1146" i="6"/>
  <c r="T1815" i="6"/>
  <c r="T468" i="6"/>
  <c r="S1681" i="6"/>
  <c r="Z202" i="6"/>
  <c r="AA202" i="6"/>
  <c r="W202" i="6"/>
  <c r="V203" i="6" s="1"/>
  <c r="Y202" i="6"/>
  <c r="Q203" i="6"/>
  <c r="AC1278" i="3"/>
  <c r="AE1278" i="3" s="1"/>
  <c r="S1279" i="3"/>
  <c r="AA1545" i="3"/>
  <c r="T1011" i="3"/>
  <c r="AA1011" i="3" s="1"/>
  <c r="Y1545" i="3"/>
  <c r="Q1546" i="3"/>
  <c r="R1546" i="3" s="1"/>
  <c r="AB1546" i="3" s="1"/>
  <c r="Z1545" i="3"/>
  <c r="AE1010" i="3"/>
  <c r="AD1409" i="3"/>
  <c r="AC1409" i="3"/>
  <c r="T69" i="3"/>
  <c r="W69" i="3" s="1"/>
  <c r="V70" i="3" s="1"/>
  <c r="AE68" i="3"/>
  <c r="AA869" i="3"/>
  <c r="Z869" i="3"/>
  <c r="Y869" i="3"/>
  <c r="W869" i="3"/>
  <c r="V870" i="3" s="1"/>
  <c r="W1410" i="3"/>
  <c r="V1411" i="3" s="1"/>
  <c r="Z1410" i="3"/>
  <c r="AA1410" i="3"/>
  <c r="Q1411" i="3"/>
  <c r="R1411" i="3" s="1"/>
  <c r="AB1411" i="3" s="1"/>
  <c r="Y1410" i="3"/>
  <c r="AE602" i="3"/>
  <c r="AC1816" i="3"/>
  <c r="AE1816" i="3" s="1"/>
  <c r="AE334" i="3"/>
  <c r="R736" i="3"/>
  <c r="AB736" i="3" s="1"/>
  <c r="AD735" i="3"/>
  <c r="AC735" i="3"/>
  <c r="R870" i="3"/>
  <c r="AB870" i="3" s="1"/>
  <c r="Y335" i="3"/>
  <c r="AE1681" i="3"/>
  <c r="Z335" i="3"/>
  <c r="W335" i="3"/>
  <c r="V336" i="3" s="1"/>
  <c r="AA335" i="3"/>
  <c r="AA1144" i="3"/>
  <c r="Z1144" i="3"/>
  <c r="Y1144" i="3"/>
  <c r="Q1145" i="3"/>
  <c r="R1145" i="3" s="1"/>
  <c r="AB1145" i="3" s="1"/>
  <c r="AD603" i="3"/>
  <c r="AC603" i="3"/>
  <c r="R604" i="3"/>
  <c r="AB604" i="3" s="1"/>
  <c r="Y467" i="3"/>
  <c r="AA467" i="3"/>
  <c r="Z467" i="3"/>
  <c r="Q468" i="3"/>
  <c r="W467" i="3"/>
  <c r="V468" i="3" s="1"/>
  <c r="S1817" i="3"/>
  <c r="R201" i="3"/>
  <c r="S201" i="3" s="1"/>
  <c r="T1682" i="3"/>
  <c r="W1682" i="3" s="1"/>
  <c r="V1683" i="3" s="1"/>
  <c r="AC200" i="3"/>
  <c r="AD200" i="3"/>
  <c r="AE1948" i="3"/>
  <c r="R336" i="3"/>
  <c r="AB336" i="3" s="1"/>
  <c r="S1949" i="3"/>
  <c r="Z200" i="13"/>
  <c r="AD200" i="13" s="1"/>
  <c r="Q201" i="13"/>
  <c r="R201" i="13" s="1"/>
  <c r="AB201" i="13" s="1"/>
  <c r="W200" i="13"/>
  <c r="V201" i="13" s="1"/>
  <c r="AA200" i="13"/>
  <c r="Q70" i="13"/>
  <c r="AA69" i="13"/>
  <c r="Y69" i="13"/>
  <c r="Z69" i="13"/>
  <c r="W69" i="13"/>
  <c r="V70" i="13" s="1"/>
  <c r="AC335" i="13"/>
  <c r="AD335" i="13"/>
  <c r="R336" i="13"/>
  <c r="AB336" i="13" s="1"/>
  <c r="S471" i="13" l="1"/>
  <c r="AC470" i="13"/>
  <c r="Q1543" i="11"/>
  <c r="Z1542" i="11"/>
  <c r="AA1542" i="11"/>
  <c r="W1542" i="11"/>
  <c r="V1543" i="11" s="1"/>
  <c r="Y1542" i="11"/>
  <c r="Q605" i="11"/>
  <c r="R605" i="11" s="1"/>
  <c r="Z604" i="11"/>
  <c r="Y604" i="11"/>
  <c r="Y1144" i="11"/>
  <c r="AA1144" i="11"/>
  <c r="Q1145" i="11"/>
  <c r="Z1144" i="11"/>
  <c r="W1144" i="11"/>
  <c r="V1145" i="11" s="1"/>
  <c r="W604" i="11"/>
  <c r="V605" i="11" s="1"/>
  <c r="T201" i="11"/>
  <c r="AE1011" i="11"/>
  <c r="Y1408" i="11"/>
  <c r="Z1408" i="11"/>
  <c r="W1408" i="11"/>
  <c r="V1409" i="11" s="1"/>
  <c r="Q1409" i="11"/>
  <c r="R1409" i="11" s="1"/>
  <c r="AB1409" i="11" s="1"/>
  <c r="R334" i="11"/>
  <c r="AB334" i="11" s="1"/>
  <c r="AC333" i="11"/>
  <c r="AD333" i="11"/>
  <c r="T1012" i="11"/>
  <c r="W1012" i="11" s="1"/>
  <c r="V1013" i="11" s="1"/>
  <c r="AC69" i="11"/>
  <c r="AD69" i="11"/>
  <c r="R70" i="11"/>
  <c r="AB70" i="11" s="1"/>
  <c r="Y468" i="11"/>
  <c r="Z468" i="11"/>
  <c r="Q469" i="11"/>
  <c r="R469" i="11" s="1"/>
  <c r="AB469" i="11" s="1"/>
  <c r="AA468" i="11"/>
  <c r="AC1281" i="11"/>
  <c r="T871" i="11"/>
  <c r="AD1281" i="11"/>
  <c r="AC1951" i="11"/>
  <c r="AD1951" i="11"/>
  <c r="AC1682" i="11"/>
  <c r="R1952" i="11"/>
  <c r="AB1952" i="11" s="1"/>
  <c r="AD1682" i="11"/>
  <c r="R1816" i="11"/>
  <c r="AB1816" i="11" s="1"/>
  <c r="R740" i="11"/>
  <c r="AB740" i="11" s="1"/>
  <c r="S1282" i="11"/>
  <c r="S1683" i="11"/>
  <c r="AC1815" i="11"/>
  <c r="AD1815" i="11"/>
  <c r="AC739" i="11"/>
  <c r="AD739" i="11"/>
  <c r="T200" i="9"/>
  <c r="Q201" i="9" s="1"/>
  <c r="R201" i="9" s="1"/>
  <c r="AB201" i="9" s="1"/>
  <c r="AE1009" i="9"/>
  <c r="AE199" i="9"/>
  <c r="AC736" i="9"/>
  <c r="AD736" i="9"/>
  <c r="R1412" i="9"/>
  <c r="AB1412" i="9" s="1"/>
  <c r="AD1411" i="9"/>
  <c r="AC1411" i="9"/>
  <c r="Y470" i="9"/>
  <c r="AA470" i="9"/>
  <c r="Q471" i="9"/>
  <c r="Z470" i="9"/>
  <c r="W470" i="9"/>
  <c r="V471" i="9" s="1"/>
  <c r="AE71" i="9"/>
  <c r="AB737" i="9"/>
  <c r="T737" i="9"/>
  <c r="T72" i="9"/>
  <c r="AA72" i="9" s="1"/>
  <c r="AD868" i="9"/>
  <c r="AC868" i="9"/>
  <c r="R869" i="9"/>
  <c r="AB869" i="9" s="1"/>
  <c r="S1276" i="9"/>
  <c r="AE1275" i="9"/>
  <c r="Z1949" i="9"/>
  <c r="Q1950" i="9"/>
  <c r="R1950" i="9" s="1"/>
  <c r="AB1950" i="9" s="1"/>
  <c r="W1949" i="9"/>
  <c r="V1950" i="9" s="1"/>
  <c r="AA1949" i="9"/>
  <c r="Y1949" i="9"/>
  <c r="Y1545" i="9"/>
  <c r="AD1545" i="9" s="1"/>
  <c r="AA1545" i="9"/>
  <c r="W1545" i="9"/>
  <c r="V1546" i="9" s="1"/>
  <c r="Q1546" i="9"/>
  <c r="R1546" i="9" s="1"/>
  <c r="AB1546" i="9" s="1"/>
  <c r="Q1145" i="9"/>
  <c r="R1145" i="9" s="1"/>
  <c r="AB1145" i="9" s="1"/>
  <c r="W1144" i="9"/>
  <c r="V1145" i="9" s="1"/>
  <c r="AA1144" i="9"/>
  <c r="S603" i="9"/>
  <c r="AD602" i="9"/>
  <c r="AC602" i="9"/>
  <c r="Y1144" i="9"/>
  <c r="AD1144" i="9" s="1"/>
  <c r="T1010" i="9"/>
  <c r="S337" i="9"/>
  <c r="AA1816" i="9"/>
  <c r="W1816" i="9"/>
  <c r="V1817" i="9" s="1"/>
  <c r="Y1816" i="9"/>
  <c r="Q1817" i="9"/>
  <c r="Z1816" i="9"/>
  <c r="R1680" i="9"/>
  <c r="AB1680" i="9" s="1"/>
  <c r="AE336" i="9"/>
  <c r="AC1679" i="9"/>
  <c r="AD1679" i="9"/>
  <c r="Z1277" i="6"/>
  <c r="Q1278" i="6"/>
  <c r="R1278" i="6" s="1"/>
  <c r="AB1278" i="6" s="1"/>
  <c r="W1277" i="6"/>
  <c r="V1278" i="6" s="1"/>
  <c r="Y1277" i="6"/>
  <c r="AE1009" i="6"/>
  <c r="T1010" i="6"/>
  <c r="W1010" i="6" s="1"/>
  <c r="V1011" i="6" s="1"/>
  <c r="Q604" i="6"/>
  <c r="R604" i="6" s="1"/>
  <c r="AB604" i="6" s="1"/>
  <c r="Y603" i="6"/>
  <c r="AA603" i="6"/>
  <c r="Z603" i="6"/>
  <c r="T736" i="6"/>
  <c r="W736" i="6" s="1"/>
  <c r="V737" i="6" s="1"/>
  <c r="AE735" i="6"/>
  <c r="AA870" i="6"/>
  <c r="T1409" i="6"/>
  <c r="AA1409" i="6" s="1"/>
  <c r="AE1408" i="6"/>
  <c r="Q871" i="6"/>
  <c r="R871" i="6" s="1"/>
  <c r="AB871" i="6" s="1"/>
  <c r="W870" i="6"/>
  <c r="V871" i="6" s="1"/>
  <c r="Z870" i="6"/>
  <c r="Q72" i="6"/>
  <c r="R72" i="6" s="1"/>
  <c r="AB72" i="6" s="1"/>
  <c r="AE1680" i="6"/>
  <c r="Z71" i="6"/>
  <c r="T1951" i="6"/>
  <c r="Z1951" i="6" s="1"/>
  <c r="AE1950" i="6"/>
  <c r="Y71" i="6"/>
  <c r="AA71" i="6"/>
  <c r="Y1545" i="6"/>
  <c r="AA1545" i="6"/>
  <c r="Q1546" i="6"/>
  <c r="R1546" i="6" s="1"/>
  <c r="AB1546" i="6" s="1"/>
  <c r="Z1545" i="6"/>
  <c r="W1545" i="6"/>
  <c r="V1546" i="6" s="1"/>
  <c r="Q469" i="6"/>
  <c r="R469" i="6" s="1"/>
  <c r="AB469" i="6" s="1"/>
  <c r="Y468" i="6"/>
  <c r="AA468" i="6"/>
  <c r="AB331" i="6"/>
  <c r="S331" i="6"/>
  <c r="Z468" i="6"/>
  <c r="AE330" i="6"/>
  <c r="W468" i="6"/>
  <c r="V469" i="6" s="1"/>
  <c r="Z1146" i="6"/>
  <c r="W1146" i="6"/>
  <c r="V1147" i="6" s="1"/>
  <c r="AA1146" i="6"/>
  <c r="Y1146" i="6"/>
  <c r="Q1147" i="6"/>
  <c r="Y1815" i="6"/>
  <c r="AA1815" i="6"/>
  <c r="W1815" i="6"/>
  <c r="V1816" i="6" s="1"/>
  <c r="Q1816" i="6"/>
  <c r="Z1815" i="6"/>
  <c r="R203" i="6"/>
  <c r="AB203" i="6" s="1"/>
  <c r="T1681" i="6"/>
  <c r="AC202" i="6"/>
  <c r="AD202" i="6"/>
  <c r="T1279" i="3"/>
  <c r="Q1280" i="3" s="1"/>
  <c r="R1280" i="3" s="1"/>
  <c r="AB1280" i="3" s="1"/>
  <c r="AD1545" i="3"/>
  <c r="W1011" i="3"/>
  <c r="V1012" i="3" s="1"/>
  <c r="Z1011" i="3"/>
  <c r="Y1011" i="3"/>
  <c r="Q1012" i="3"/>
  <c r="R1012" i="3" s="1"/>
  <c r="AB1012" i="3" s="1"/>
  <c r="AC1545" i="3"/>
  <c r="S1546" i="3"/>
  <c r="AE1409" i="3"/>
  <c r="Z69" i="3"/>
  <c r="Q70" i="3"/>
  <c r="R70" i="3" s="1"/>
  <c r="AB70" i="3" s="1"/>
  <c r="AA69" i="3"/>
  <c r="Y69" i="3"/>
  <c r="AD869" i="3"/>
  <c r="AC869" i="3"/>
  <c r="AD1410" i="3"/>
  <c r="AC1410" i="3"/>
  <c r="S1411" i="3"/>
  <c r="S736" i="3"/>
  <c r="S870" i="3"/>
  <c r="AE735" i="3"/>
  <c r="AC335" i="3"/>
  <c r="AD335" i="3"/>
  <c r="S604" i="3"/>
  <c r="AD1144" i="3"/>
  <c r="AC1144" i="3"/>
  <c r="S1145" i="3"/>
  <c r="AE603" i="3"/>
  <c r="R468" i="3"/>
  <c r="AB468" i="3" s="1"/>
  <c r="T1817" i="3"/>
  <c r="AA1817" i="3" s="1"/>
  <c r="AC467" i="3"/>
  <c r="AD467" i="3"/>
  <c r="Q1683" i="3"/>
  <c r="R1683" i="3" s="1"/>
  <c r="AB1683" i="3" s="1"/>
  <c r="AE200" i="3"/>
  <c r="Y1682" i="3"/>
  <c r="Z1682" i="3"/>
  <c r="AA1682" i="3"/>
  <c r="AB201" i="3"/>
  <c r="T201" i="3"/>
  <c r="T1949" i="3"/>
  <c r="S336" i="3"/>
  <c r="AC200" i="13"/>
  <c r="AE200" i="13" s="1"/>
  <c r="AC69" i="13"/>
  <c r="AD69" i="13"/>
  <c r="R70" i="13"/>
  <c r="AB70" i="13" s="1"/>
  <c r="S201" i="13"/>
  <c r="S336" i="13"/>
  <c r="AE335" i="13"/>
  <c r="T471" i="13" l="1"/>
  <c r="Y471" i="13" s="1"/>
  <c r="AE470" i="13"/>
  <c r="AC604" i="11"/>
  <c r="AC1542" i="11"/>
  <c r="AD1542" i="11"/>
  <c r="R1543" i="11"/>
  <c r="AB1543" i="11" s="1"/>
  <c r="R1145" i="11"/>
  <c r="AB1145" i="11" s="1"/>
  <c r="AC1144" i="11"/>
  <c r="AD1144" i="11"/>
  <c r="AD604" i="11"/>
  <c r="AD1408" i="11"/>
  <c r="Q202" i="11"/>
  <c r="AA201" i="11"/>
  <c r="Y201" i="11"/>
  <c r="W201" i="11"/>
  <c r="V202" i="11" s="1"/>
  <c r="Z201" i="11"/>
  <c r="AC1408" i="11"/>
  <c r="S70" i="11"/>
  <c r="S334" i="11"/>
  <c r="S1409" i="11"/>
  <c r="Q1013" i="11"/>
  <c r="R1013" i="11" s="1"/>
  <c r="AB1013" i="11" s="1"/>
  <c r="AE333" i="11"/>
  <c r="AA1012" i="11"/>
  <c r="Y1012" i="11"/>
  <c r="Z1012" i="11"/>
  <c r="AE69" i="11"/>
  <c r="AD468" i="11"/>
  <c r="AC468" i="11"/>
  <c r="S1952" i="11"/>
  <c r="AE1281" i="11"/>
  <c r="T1282" i="11"/>
  <c r="Y1282" i="11" s="1"/>
  <c r="AE1682" i="11"/>
  <c r="S469" i="11"/>
  <c r="Q872" i="11"/>
  <c r="Z871" i="11"/>
  <c r="Y871" i="11"/>
  <c r="W871" i="11"/>
  <c r="V872" i="11" s="1"/>
  <c r="AA871" i="11"/>
  <c r="S1816" i="11"/>
  <c r="AE1951" i="11"/>
  <c r="S740" i="11"/>
  <c r="AB605" i="11"/>
  <c r="S605" i="11"/>
  <c r="AE739" i="11"/>
  <c r="AE1815" i="11"/>
  <c r="T1683" i="11"/>
  <c r="W200" i="9"/>
  <c r="V201" i="9" s="1"/>
  <c r="AA200" i="9"/>
  <c r="Z200" i="9"/>
  <c r="Y200" i="9"/>
  <c r="AE736" i="9"/>
  <c r="S1412" i="9"/>
  <c r="AE1411" i="9"/>
  <c r="Q73" i="9"/>
  <c r="R73" i="9" s="1"/>
  <c r="AB73" i="9" s="1"/>
  <c r="AD470" i="9"/>
  <c r="R471" i="9"/>
  <c r="S471" i="9" s="1"/>
  <c r="AC470" i="9"/>
  <c r="W72" i="9"/>
  <c r="V73" i="9" s="1"/>
  <c r="W737" i="9"/>
  <c r="V738" i="9" s="1"/>
  <c r="Z737" i="9"/>
  <c r="Q738" i="9"/>
  <c r="AA737" i="9"/>
  <c r="Y737" i="9"/>
  <c r="Z72" i="9"/>
  <c r="Y72" i="9"/>
  <c r="S201" i="9"/>
  <c r="S869" i="9"/>
  <c r="AE868" i="9"/>
  <c r="S1950" i="9"/>
  <c r="AC1949" i="9"/>
  <c r="AD1949" i="9"/>
  <c r="T1276" i="9"/>
  <c r="AC1545" i="9"/>
  <c r="AE1545" i="9" s="1"/>
  <c r="T603" i="9"/>
  <c r="Z603" i="9" s="1"/>
  <c r="S1546" i="9"/>
  <c r="AC1144" i="9"/>
  <c r="AE1144" i="9" s="1"/>
  <c r="AE602" i="9"/>
  <c r="W1010" i="9"/>
  <c r="V1011" i="9" s="1"/>
  <c r="AA1010" i="9"/>
  <c r="Y1010" i="9"/>
  <c r="Q1011" i="9"/>
  <c r="Z1010" i="9"/>
  <c r="T337" i="9"/>
  <c r="Z337" i="9" s="1"/>
  <c r="S1145" i="9"/>
  <c r="AC1816" i="9"/>
  <c r="AD1816" i="9"/>
  <c r="AE1679" i="9"/>
  <c r="S1680" i="9"/>
  <c r="R1817" i="9"/>
  <c r="AB1817" i="9" s="1"/>
  <c r="AC1277" i="6"/>
  <c r="AD1277" i="6"/>
  <c r="Z1010" i="6"/>
  <c r="Y1010" i="6"/>
  <c r="AA1010" i="6"/>
  <c r="Q1011" i="6"/>
  <c r="R1011" i="6" s="1"/>
  <c r="AB1011" i="6" s="1"/>
  <c r="AD603" i="6"/>
  <c r="S604" i="6"/>
  <c r="AC603" i="6"/>
  <c r="Q737" i="6"/>
  <c r="R737" i="6" s="1"/>
  <c r="AB737" i="6" s="1"/>
  <c r="Z736" i="6"/>
  <c r="AA736" i="6"/>
  <c r="Y736" i="6"/>
  <c r="W1409" i="6"/>
  <c r="V1410" i="6" s="1"/>
  <c r="Q1410" i="6"/>
  <c r="R1410" i="6" s="1"/>
  <c r="AB1410" i="6" s="1"/>
  <c r="Z1409" i="6"/>
  <c r="Y1409" i="6"/>
  <c r="AC870" i="6"/>
  <c r="AD870" i="6"/>
  <c r="S1278" i="6"/>
  <c r="S871" i="6"/>
  <c r="W1951" i="6"/>
  <c r="V1952" i="6" s="1"/>
  <c r="AA1951" i="6"/>
  <c r="AD71" i="6"/>
  <c r="S1546" i="6"/>
  <c r="S72" i="6"/>
  <c r="Q1952" i="6"/>
  <c r="R1952" i="6" s="1"/>
  <c r="AB1952" i="6" s="1"/>
  <c r="Y1951" i="6"/>
  <c r="AD1951" i="6" s="1"/>
  <c r="AC71" i="6"/>
  <c r="AD1545" i="6"/>
  <c r="AC1545" i="6"/>
  <c r="AC468" i="6"/>
  <c r="AD468" i="6"/>
  <c r="T331" i="6"/>
  <c r="R1816" i="6"/>
  <c r="AB1816" i="6" s="1"/>
  <c r="R1147" i="6"/>
  <c r="AB1147" i="6" s="1"/>
  <c r="AD1815" i="6"/>
  <c r="AC1815" i="6"/>
  <c r="AC1146" i="6"/>
  <c r="AD1146" i="6"/>
  <c r="S203" i="6"/>
  <c r="AA1681" i="6"/>
  <c r="Y1681" i="6"/>
  <c r="Q1682" i="6"/>
  <c r="W1681" i="6"/>
  <c r="V1682" i="6" s="1"/>
  <c r="Z1681" i="6"/>
  <c r="AE202" i="6"/>
  <c r="S469" i="6"/>
  <c r="W1279" i="3"/>
  <c r="V1280" i="3" s="1"/>
  <c r="Y1279" i="3"/>
  <c r="Z1279" i="3"/>
  <c r="AA1279" i="3"/>
  <c r="S1280" i="3"/>
  <c r="AD1011" i="3"/>
  <c r="T1546" i="3"/>
  <c r="Q1547" i="3" s="1"/>
  <c r="R1547" i="3" s="1"/>
  <c r="S1547" i="3" s="1"/>
  <c r="AE1545" i="3"/>
  <c r="AC1011" i="3"/>
  <c r="S1012" i="3"/>
  <c r="AD69" i="3"/>
  <c r="S70" i="3"/>
  <c r="AC69" i="3"/>
  <c r="AE869" i="3"/>
  <c r="AE1410" i="3"/>
  <c r="T1411" i="3"/>
  <c r="AA1411" i="3" s="1"/>
  <c r="T736" i="3"/>
  <c r="Z736" i="3" s="1"/>
  <c r="T870" i="3"/>
  <c r="AE335" i="3"/>
  <c r="AE1144" i="3"/>
  <c r="T604" i="3"/>
  <c r="T1145" i="3"/>
  <c r="Y1145" i="3" s="1"/>
  <c r="S468" i="3"/>
  <c r="Y1817" i="3"/>
  <c r="W1817" i="3"/>
  <c r="V1818" i="3" s="1"/>
  <c r="Q1818" i="3"/>
  <c r="R1818" i="3" s="1"/>
  <c r="AB1818" i="3" s="1"/>
  <c r="AE467" i="3"/>
  <c r="Z1817" i="3"/>
  <c r="AD1682" i="3"/>
  <c r="AC1682" i="3"/>
  <c r="Y201" i="3"/>
  <c r="Q202" i="3"/>
  <c r="W201" i="3"/>
  <c r="V202" i="3" s="1"/>
  <c r="Z201" i="3"/>
  <c r="AA201" i="3"/>
  <c r="W1949" i="3"/>
  <c r="V1950" i="3" s="1"/>
  <c r="Z1949" i="3"/>
  <c r="AA1949" i="3"/>
  <c r="Y1949" i="3"/>
  <c r="Q1950" i="3"/>
  <c r="R1950" i="3" s="1"/>
  <c r="AB1950" i="3" s="1"/>
  <c r="T336" i="3"/>
  <c r="W336" i="3" s="1"/>
  <c r="V337" i="3" s="1"/>
  <c r="S1683" i="3"/>
  <c r="S70" i="13"/>
  <c r="AE69" i="13"/>
  <c r="T201" i="13"/>
  <c r="T336" i="13"/>
  <c r="AA471" i="13" l="1"/>
  <c r="W471" i="13"/>
  <c r="V472" i="13" s="1"/>
  <c r="Z471" i="13"/>
  <c r="AD471" i="13" s="1"/>
  <c r="Q472" i="13"/>
  <c r="R472" i="13" s="1"/>
  <c r="AB472" i="13" s="1"/>
  <c r="AE604" i="11"/>
  <c r="S1543" i="11"/>
  <c r="AE1542" i="11"/>
  <c r="AE1144" i="11"/>
  <c r="S1145" i="11"/>
  <c r="AE1408" i="11"/>
  <c r="AC201" i="11"/>
  <c r="AD201" i="11"/>
  <c r="R202" i="11"/>
  <c r="AB202" i="11" s="1"/>
  <c r="T334" i="11"/>
  <c r="Y334" i="11" s="1"/>
  <c r="T70" i="11"/>
  <c r="Y70" i="11" s="1"/>
  <c r="T1409" i="11"/>
  <c r="Z1409" i="11" s="1"/>
  <c r="AC1012" i="11"/>
  <c r="AD1012" i="11"/>
  <c r="AE468" i="11"/>
  <c r="T1952" i="11"/>
  <c r="T469" i="11"/>
  <c r="AA1282" i="11"/>
  <c r="Z1282" i="11"/>
  <c r="AD1282" i="11" s="1"/>
  <c r="W1282" i="11"/>
  <c r="V1283" i="11" s="1"/>
  <c r="Q1283" i="11"/>
  <c r="R1283" i="11" s="1"/>
  <c r="AB1283" i="11" s="1"/>
  <c r="S1013" i="11"/>
  <c r="AC871" i="11"/>
  <c r="AD871" i="11"/>
  <c r="R872" i="11"/>
  <c r="AB872" i="11" s="1"/>
  <c r="T1816" i="11"/>
  <c r="AA1816" i="11" s="1"/>
  <c r="T740" i="11"/>
  <c r="AA740" i="11" s="1"/>
  <c r="T605" i="11"/>
  <c r="W1683" i="11"/>
  <c r="V1684" i="11" s="1"/>
  <c r="Y1683" i="11"/>
  <c r="AA1683" i="11"/>
  <c r="Q1684" i="11"/>
  <c r="Z1683" i="11"/>
  <c r="AD200" i="9"/>
  <c r="AC200" i="9"/>
  <c r="T1412" i="9"/>
  <c r="AE470" i="9"/>
  <c r="AC72" i="9"/>
  <c r="AD72" i="9"/>
  <c r="AB471" i="9"/>
  <c r="T471" i="9"/>
  <c r="AD737" i="9"/>
  <c r="AC737" i="9"/>
  <c r="T201" i="9"/>
  <c r="Z201" i="9" s="1"/>
  <c r="R738" i="9"/>
  <c r="AB738" i="9" s="1"/>
  <c r="T869" i="9"/>
  <c r="T1950" i="9"/>
  <c r="AA1950" i="9" s="1"/>
  <c r="AE1949" i="9"/>
  <c r="W1276" i="9"/>
  <c r="V1277" i="9" s="1"/>
  <c r="Y1276" i="9"/>
  <c r="Z1276" i="9"/>
  <c r="Q1277" i="9"/>
  <c r="AA1276" i="9"/>
  <c r="Q604" i="9"/>
  <c r="R604" i="9" s="1"/>
  <c r="AB604" i="9" s="1"/>
  <c r="AA603" i="9"/>
  <c r="W603" i="9"/>
  <c r="V604" i="9" s="1"/>
  <c r="T1546" i="9"/>
  <c r="Y603" i="9"/>
  <c r="AD603" i="9" s="1"/>
  <c r="S1817" i="9"/>
  <c r="W337" i="9"/>
  <c r="V338" i="9" s="1"/>
  <c r="R1011" i="9"/>
  <c r="AB1011" i="9" s="1"/>
  <c r="T1680" i="9"/>
  <c r="Q338" i="9"/>
  <c r="R338" i="9" s="1"/>
  <c r="AB338" i="9" s="1"/>
  <c r="AC1010" i="9"/>
  <c r="AD1010" i="9"/>
  <c r="AA337" i="9"/>
  <c r="S73" i="9"/>
  <c r="Y337" i="9"/>
  <c r="AD337" i="9" s="1"/>
  <c r="T1145" i="9"/>
  <c r="AE1816" i="9"/>
  <c r="AE1277" i="6"/>
  <c r="AD1010" i="6"/>
  <c r="AC1010" i="6"/>
  <c r="S1011" i="6"/>
  <c r="T604" i="6"/>
  <c r="Y604" i="6" s="1"/>
  <c r="AE603" i="6"/>
  <c r="S737" i="6"/>
  <c r="AC736" i="6"/>
  <c r="AD736" i="6"/>
  <c r="AC1409" i="6"/>
  <c r="AD1409" i="6"/>
  <c r="AE870" i="6"/>
  <c r="T1278" i="6"/>
  <c r="S1410" i="6"/>
  <c r="T871" i="6"/>
  <c r="AE71" i="6"/>
  <c r="AC1951" i="6"/>
  <c r="AE1951" i="6" s="1"/>
  <c r="T1546" i="6"/>
  <c r="Z1546" i="6" s="1"/>
  <c r="T72" i="6"/>
  <c r="S1952" i="6"/>
  <c r="S1816" i="6"/>
  <c r="AE1545" i="6"/>
  <c r="AE468" i="6"/>
  <c r="W331" i="6"/>
  <c r="V332" i="6" s="1"/>
  <c r="AA331" i="6"/>
  <c r="Y331" i="6"/>
  <c r="Z331" i="6"/>
  <c r="Q332" i="6"/>
  <c r="AE1815" i="6"/>
  <c r="S1147" i="6"/>
  <c r="T203" i="6"/>
  <c r="AE1146" i="6"/>
  <c r="R1682" i="6"/>
  <c r="AB1682" i="6" s="1"/>
  <c r="AC1681" i="6"/>
  <c r="AD1681" i="6"/>
  <c r="T469" i="6"/>
  <c r="AD1279" i="3"/>
  <c r="AC1279" i="3"/>
  <c r="T1280" i="3"/>
  <c r="Z1546" i="3"/>
  <c r="W1546" i="3"/>
  <c r="V1547" i="3" s="1"/>
  <c r="Y1546" i="3"/>
  <c r="T1547" i="3"/>
  <c r="W1547" i="3" s="1"/>
  <c r="V1548" i="3" s="1"/>
  <c r="AB1547" i="3"/>
  <c r="AA1546" i="3"/>
  <c r="T1012" i="3"/>
  <c r="Y1012" i="3" s="1"/>
  <c r="AE1011" i="3"/>
  <c r="T70" i="3"/>
  <c r="W70" i="3" s="1"/>
  <c r="V71" i="3" s="1"/>
  <c r="AE69" i="3"/>
  <c r="Y736" i="3"/>
  <c r="AD736" i="3" s="1"/>
  <c r="Z1411" i="3"/>
  <c r="Q1412" i="3"/>
  <c r="R1412" i="3" s="1"/>
  <c r="AB1412" i="3" s="1"/>
  <c r="Y1411" i="3"/>
  <c r="AA736" i="3"/>
  <c r="Q737" i="3"/>
  <c r="R737" i="3" s="1"/>
  <c r="AB737" i="3" s="1"/>
  <c r="W1411" i="3"/>
  <c r="V1412" i="3" s="1"/>
  <c r="W736" i="3"/>
  <c r="V737" i="3" s="1"/>
  <c r="Y870" i="3"/>
  <c r="W870" i="3"/>
  <c r="V871" i="3" s="1"/>
  <c r="AA870" i="3"/>
  <c r="Z870" i="3"/>
  <c r="Q871" i="3"/>
  <c r="R871" i="3" s="1"/>
  <c r="AB871" i="3" s="1"/>
  <c r="AA1145" i="3"/>
  <c r="Q1146" i="3"/>
  <c r="R1146" i="3" s="1"/>
  <c r="AB1146" i="3" s="1"/>
  <c r="W1145" i="3"/>
  <c r="V1146" i="3" s="1"/>
  <c r="Z1145" i="3"/>
  <c r="AD1145" i="3" s="1"/>
  <c r="Z604" i="3"/>
  <c r="Y604" i="3"/>
  <c r="W604" i="3"/>
  <c r="V605" i="3" s="1"/>
  <c r="AA604" i="3"/>
  <c r="Q605" i="3"/>
  <c r="T468" i="3"/>
  <c r="AA468" i="3" s="1"/>
  <c r="AE1682" i="3"/>
  <c r="AC1817" i="3"/>
  <c r="AD1817" i="3"/>
  <c r="AD201" i="3"/>
  <c r="AC201" i="3"/>
  <c r="R202" i="3"/>
  <c r="AB202" i="3" s="1"/>
  <c r="AC1949" i="3"/>
  <c r="AD1949" i="3"/>
  <c r="Q337" i="3"/>
  <c r="R337" i="3" s="1"/>
  <c r="AB337" i="3" s="1"/>
  <c r="AA336" i="3"/>
  <c r="Z336" i="3"/>
  <c r="Y336" i="3"/>
  <c r="S1818" i="3"/>
  <c r="S1950" i="3"/>
  <c r="T1683" i="3"/>
  <c r="T70" i="13"/>
  <c r="Z201" i="13"/>
  <c r="Y201" i="13"/>
  <c r="W201" i="13"/>
  <c r="V202" i="13" s="1"/>
  <c r="AA201" i="13"/>
  <c r="Q202" i="13"/>
  <c r="Q337" i="13"/>
  <c r="AA336" i="13"/>
  <c r="Z336" i="13"/>
  <c r="Y336" i="13"/>
  <c r="W336" i="13"/>
  <c r="V337" i="13" s="1"/>
  <c r="AC471" i="13" l="1"/>
  <c r="S472" i="13"/>
  <c r="Q71" i="11"/>
  <c r="R71" i="11" s="1"/>
  <c r="AB71" i="11" s="1"/>
  <c r="W70" i="11"/>
  <c r="V71" i="11" s="1"/>
  <c r="T1543" i="11"/>
  <c r="AA70" i="11"/>
  <c r="S202" i="11"/>
  <c r="T1145" i="11"/>
  <c r="Z70" i="11"/>
  <c r="AD70" i="11" s="1"/>
  <c r="AE201" i="11"/>
  <c r="W334" i="11"/>
  <c r="V335" i="11" s="1"/>
  <c r="Z334" i="11"/>
  <c r="AD334" i="11" s="1"/>
  <c r="AA334" i="11"/>
  <c r="Q335" i="11"/>
  <c r="R335" i="11" s="1"/>
  <c r="AB335" i="11" s="1"/>
  <c r="Q1410" i="11"/>
  <c r="R1410" i="11" s="1"/>
  <c r="AB1410" i="11" s="1"/>
  <c r="AE1012" i="11"/>
  <c r="Y1409" i="11"/>
  <c r="AD1409" i="11" s="1"/>
  <c r="W1409" i="11"/>
  <c r="V1410" i="11" s="1"/>
  <c r="AA1409" i="11"/>
  <c r="Y1952" i="11"/>
  <c r="W740" i="11"/>
  <c r="V741" i="11" s="1"/>
  <c r="Y1816" i="11"/>
  <c r="Q1953" i="11"/>
  <c r="R1953" i="11" s="1"/>
  <c r="S1953" i="11" s="1"/>
  <c r="Y469" i="11"/>
  <c r="Z469" i="11"/>
  <c r="AA469" i="11"/>
  <c r="T1013" i="11"/>
  <c r="Z1013" i="11" s="1"/>
  <c r="AA1952" i="11"/>
  <c r="Q741" i="11"/>
  <c r="R741" i="11" s="1"/>
  <c r="AB741" i="11" s="1"/>
  <c r="Z1816" i="11"/>
  <c r="Z1952" i="11"/>
  <c r="W1952" i="11"/>
  <c r="V1953" i="11" s="1"/>
  <c r="AC1282" i="11"/>
  <c r="AE1282" i="11" s="1"/>
  <c r="W469" i="11"/>
  <c r="V470" i="11" s="1"/>
  <c r="Q470" i="11"/>
  <c r="R470" i="11" s="1"/>
  <c r="AB470" i="11" s="1"/>
  <c r="W1816" i="11"/>
  <c r="V1817" i="11" s="1"/>
  <c r="Q1817" i="11"/>
  <c r="R1817" i="11" s="1"/>
  <c r="AB1817" i="11" s="1"/>
  <c r="Y740" i="11"/>
  <c r="AE871" i="11"/>
  <c r="S872" i="11"/>
  <c r="Z740" i="11"/>
  <c r="Z605" i="11"/>
  <c r="W605" i="11"/>
  <c r="V606" i="11" s="1"/>
  <c r="Q606" i="11"/>
  <c r="AA605" i="11"/>
  <c r="Y605" i="11"/>
  <c r="S1283" i="11"/>
  <c r="AC1683" i="11"/>
  <c r="AD1683" i="11"/>
  <c r="R1684" i="11"/>
  <c r="AB1684" i="11" s="1"/>
  <c r="AE200" i="9"/>
  <c r="Q870" i="9"/>
  <c r="R870" i="9" s="1"/>
  <c r="AB870" i="9" s="1"/>
  <c r="Y1412" i="9"/>
  <c r="Z1412" i="9"/>
  <c r="AA1412" i="9"/>
  <c r="Q1413" i="9"/>
  <c r="W1412" i="9"/>
  <c r="V1413" i="9" s="1"/>
  <c r="Q1951" i="9"/>
  <c r="R1951" i="9" s="1"/>
  <c r="AB1951" i="9" s="1"/>
  <c r="AE72" i="9"/>
  <c r="Z471" i="9"/>
  <c r="W471" i="9"/>
  <c r="V472" i="9" s="1"/>
  <c r="Y471" i="9"/>
  <c r="Q472" i="9"/>
  <c r="AA471" i="9"/>
  <c r="S738" i="9"/>
  <c r="Z1950" i="9"/>
  <c r="W201" i="9"/>
  <c r="V202" i="9" s="1"/>
  <c r="AA201" i="9"/>
  <c r="AE737" i="9"/>
  <c r="Q202" i="9"/>
  <c r="R202" i="9" s="1"/>
  <c r="AB202" i="9" s="1"/>
  <c r="Y201" i="9"/>
  <c r="AD201" i="9" s="1"/>
  <c r="Y869" i="9"/>
  <c r="Z869" i="9"/>
  <c r="AA869" i="9"/>
  <c r="W869" i="9"/>
  <c r="V870" i="9" s="1"/>
  <c r="W1950" i="9"/>
  <c r="V1951" i="9" s="1"/>
  <c r="Y1950" i="9"/>
  <c r="AC603" i="9"/>
  <c r="R1277" i="9"/>
  <c r="AB1277" i="9" s="1"/>
  <c r="AC1276" i="9"/>
  <c r="AD1276" i="9"/>
  <c r="T1817" i="9"/>
  <c r="AA1817" i="9" s="1"/>
  <c r="Z1546" i="9"/>
  <c r="Y1546" i="9"/>
  <c r="Q1547" i="9"/>
  <c r="R1547" i="9" s="1"/>
  <c r="AB1547" i="9" s="1"/>
  <c r="W1546" i="9"/>
  <c r="V1547" i="9" s="1"/>
  <c r="AA1546" i="9"/>
  <c r="AA1680" i="9"/>
  <c r="Z1680" i="9"/>
  <c r="Y1680" i="9"/>
  <c r="S604" i="9"/>
  <c r="S338" i="9"/>
  <c r="W1680" i="9"/>
  <c r="V1681" i="9" s="1"/>
  <c r="T73" i="9"/>
  <c r="W73" i="9" s="1"/>
  <c r="V74" i="9" s="1"/>
  <c r="Q1681" i="9"/>
  <c r="R1681" i="9" s="1"/>
  <c r="AB1681" i="9" s="1"/>
  <c r="AC337" i="9"/>
  <c r="S1011" i="9"/>
  <c r="AE1010" i="9"/>
  <c r="Z1145" i="9"/>
  <c r="Q1146" i="9"/>
  <c r="W1145" i="9"/>
  <c r="V1146" i="9" s="1"/>
  <c r="AA1145" i="9"/>
  <c r="Y1145" i="9"/>
  <c r="AE1010" i="6"/>
  <c r="T1011" i="6"/>
  <c r="Z604" i="6"/>
  <c r="AD604" i="6" s="1"/>
  <c r="W604" i="6"/>
  <c r="V605" i="6" s="1"/>
  <c r="AA604" i="6"/>
  <c r="Q605" i="6"/>
  <c r="R605" i="6" s="1"/>
  <c r="AB605" i="6" s="1"/>
  <c r="T737" i="6"/>
  <c r="AE736" i="6"/>
  <c r="AE1409" i="6"/>
  <c r="AA72" i="6"/>
  <c r="Y1278" i="6"/>
  <c r="AA1278" i="6"/>
  <c r="Q1279" i="6"/>
  <c r="Z1278" i="6"/>
  <c r="W1278" i="6"/>
  <c r="V1279" i="6" s="1"/>
  <c r="T1410" i="6"/>
  <c r="Y871" i="6"/>
  <c r="AA871" i="6"/>
  <c r="W871" i="6"/>
  <c r="V872" i="6" s="1"/>
  <c r="Q872" i="6"/>
  <c r="Z871" i="6"/>
  <c r="Y1546" i="6"/>
  <c r="AD1546" i="6" s="1"/>
  <c r="T1952" i="6"/>
  <c r="Q1953" i="6" s="1"/>
  <c r="R1953" i="6" s="1"/>
  <c r="Q1547" i="6"/>
  <c r="R1547" i="6" s="1"/>
  <c r="AB1547" i="6" s="1"/>
  <c r="AA1546" i="6"/>
  <c r="W72" i="6"/>
  <c r="V73" i="6" s="1"/>
  <c r="W1546" i="6"/>
  <c r="V1547" i="6" s="1"/>
  <c r="Y72" i="6"/>
  <c r="Z72" i="6"/>
  <c r="T1816" i="6"/>
  <c r="Q1817" i="6" s="1"/>
  <c r="R1817" i="6" s="1"/>
  <c r="S1817" i="6" s="1"/>
  <c r="S1682" i="6"/>
  <c r="Q73" i="6"/>
  <c r="R73" i="6" s="1"/>
  <c r="AB73" i="6" s="1"/>
  <c r="AD331" i="6"/>
  <c r="AC331" i="6"/>
  <c r="R332" i="6"/>
  <c r="S332" i="6" s="1"/>
  <c r="T1147" i="6"/>
  <c r="Y1147" i="6" s="1"/>
  <c r="Y203" i="6"/>
  <c r="Q204" i="6"/>
  <c r="R204" i="6" s="1"/>
  <c r="AB204" i="6" s="1"/>
  <c r="Z203" i="6"/>
  <c r="AA203" i="6"/>
  <c r="W203" i="6"/>
  <c r="V204" i="6" s="1"/>
  <c r="Z469" i="6"/>
  <c r="Q470" i="6"/>
  <c r="W469" i="6"/>
  <c r="V470" i="6" s="1"/>
  <c r="Y469" i="6"/>
  <c r="AA469" i="6"/>
  <c r="AE1681" i="6"/>
  <c r="AE1279" i="3"/>
  <c r="Y1280" i="3"/>
  <c r="Z1280" i="3"/>
  <c r="W1280" i="3"/>
  <c r="V1281" i="3" s="1"/>
  <c r="AA1280" i="3"/>
  <c r="Q1281" i="3"/>
  <c r="R1281" i="3" s="1"/>
  <c r="AB1281" i="3" s="1"/>
  <c r="AD1546" i="3"/>
  <c r="AC1546" i="3"/>
  <c r="Q1548" i="3"/>
  <c r="R1548" i="3" s="1"/>
  <c r="S1548" i="3" s="1"/>
  <c r="Z1547" i="3"/>
  <c r="AA1012" i="3"/>
  <c r="Z1012" i="3"/>
  <c r="AD1012" i="3" s="1"/>
  <c r="Q1013" i="3"/>
  <c r="R1013" i="3" s="1"/>
  <c r="AB1013" i="3" s="1"/>
  <c r="W1012" i="3"/>
  <c r="V1013" i="3" s="1"/>
  <c r="Y1547" i="3"/>
  <c r="AA1547" i="3"/>
  <c r="Q71" i="3"/>
  <c r="R71" i="3" s="1"/>
  <c r="AB71" i="3" s="1"/>
  <c r="AA70" i="3"/>
  <c r="Z70" i="3"/>
  <c r="Y70" i="3"/>
  <c r="AC736" i="3"/>
  <c r="AE736" i="3" s="1"/>
  <c r="AD1411" i="3"/>
  <c r="AC1411" i="3"/>
  <c r="S1412" i="3"/>
  <c r="S737" i="3"/>
  <c r="AD870" i="3"/>
  <c r="AC870" i="3"/>
  <c r="S871" i="3"/>
  <c r="S1146" i="3"/>
  <c r="AC1145" i="3"/>
  <c r="R605" i="3"/>
  <c r="AD604" i="3"/>
  <c r="AC604" i="3"/>
  <c r="AE1817" i="3"/>
  <c r="Q469" i="3"/>
  <c r="W468" i="3"/>
  <c r="V469" i="3" s="1"/>
  <c r="Z468" i="3"/>
  <c r="Y468" i="3"/>
  <c r="AE1949" i="3"/>
  <c r="S202" i="3"/>
  <c r="AE201" i="3"/>
  <c r="T1950" i="3"/>
  <c r="Y1950" i="3" s="1"/>
  <c r="AC336" i="3"/>
  <c r="AD336" i="3"/>
  <c r="Y1683" i="3"/>
  <c r="W1683" i="3"/>
  <c r="V1684" i="3" s="1"/>
  <c r="Z1683" i="3"/>
  <c r="Q1684" i="3"/>
  <c r="AA1683" i="3"/>
  <c r="T1818" i="3"/>
  <c r="S337" i="3"/>
  <c r="Y70" i="13"/>
  <c r="Z70" i="13"/>
  <c r="Q71" i="13"/>
  <c r="AA70" i="13"/>
  <c r="W70" i="13"/>
  <c r="V71" i="13" s="1"/>
  <c r="R202" i="13"/>
  <c r="AB202" i="13" s="1"/>
  <c r="AC201" i="13"/>
  <c r="AD201" i="13"/>
  <c r="AC336" i="13"/>
  <c r="AD336" i="13"/>
  <c r="R337" i="13"/>
  <c r="AB337" i="13" s="1"/>
  <c r="AE471" i="13" l="1"/>
  <c r="T472" i="13"/>
  <c r="W472" i="13" s="1"/>
  <c r="V473" i="13" s="1"/>
  <c r="S71" i="11"/>
  <c r="AC70" i="11"/>
  <c r="AC334" i="11"/>
  <c r="W1543" i="11"/>
  <c r="V1544" i="11" s="1"/>
  <c r="Q1544" i="11"/>
  <c r="Y1543" i="11"/>
  <c r="AA1543" i="11"/>
  <c r="Z1543" i="11"/>
  <c r="T202" i="11"/>
  <c r="Y202" i="11" s="1"/>
  <c r="AA1145" i="11"/>
  <c r="W1145" i="11"/>
  <c r="V1146" i="11" s="1"/>
  <c r="Q1146" i="11"/>
  <c r="Y1145" i="11"/>
  <c r="Z1145" i="11"/>
  <c r="S335" i="11"/>
  <c r="AC1409" i="11"/>
  <c r="S1410" i="11"/>
  <c r="AC469" i="11"/>
  <c r="T1953" i="11"/>
  <c r="Z1953" i="11" s="1"/>
  <c r="AD1816" i="11"/>
  <c r="AD469" i="11"/>
  <c r="AB1953" i="11"/>
  <c r="Q1014" i="11"/>
  <c r="R1014" i="11" s="1"/>
  <c r="AB1014" i="11" s="1"/>
  <c r="Y1013" i="11"/>
  <c r="AD1013" i="11" s="1"/>
  <c r="AC1952" i="11"/>
  <c r="AD1952" i="11"/>
  <c r="AC1816" i="11"/>
  <c r="AA1013" i="11"/>
  <c r="W1013" i="11"/>
  <c r="V1014" i="11" s="1"/>
  <c r="S470" i="11"/>
  <c r="AC740" i="11"/>
  <c r="AD740" i="11"/>
  <c r="T872" i="11"/>
  <c r="S741" i="11"/>
  <c r="T1283" i="11"/>
  <c r="Z1283" i="11" s="1"/>
  <c r="R606" i="11"/>
  <c r="AB606" i="11" s="1"/>
  <c r="AC605" i="11"/>
  <c r="AD605" i="11"/>
  <c r="AE1683" i="11"/>
  <c r="S1684" i="11"/>
  <c r="S1817" i="11"/>
  <c r="R1413" i="9"/>
  <c r="AB1413" i="9" s="1"/>
  <c r="AC1412" i="9"/>
  <c r="AD1412" i="9"/>
  <c r="AD1950" i="9"/>
  <c r="S870" i="9"/>
  <c r="T738" i="9"/>
  <c r="R472" i="9"/>
  <c r="AB472" i="9" s="1"/>
  <c r="AD471" i="9"/>
  <c r="AC471" i="9"/>
  <c r="AC869" i="9"/>
  <c r="AC201" i="9"/>
  <c r="S202" i="9"/>
  <c r="AD869" i="9"/>
  <c r="S1277" i="9"/>
  <c r="AC1950" i="9"/>
  <c r="AE603" i="9"/>
  <c r="AE1276" i="9"/>
  <c r="W1817" i="9"/>
  <c r="V1818" i="9" s="1"/>
  <c r="Q1818" i="9"/>
  <c r="R1818" i="9" s="1"/>
  <c r="AB1818" i="9" s="1"/>
  <c r="Z1817" i="9"/>
  <c r="Y1817" i="9"/>
  <c r="S1951" i="9"/>
  <c r="T604" i="9"/>
  <c r="Q605" i="9" s="1"/>
  <c r="S1547" i="9"/>
  <c r="AD1546" i="9"/>
  <c r="AC1546" i="9"/>
  <c r="Q74" i="9"/>
  <c r="R74" i="9" s="1"/>
  <c r="AB74" i="9" s="1"/>
  <c r="T338" i="9"/>
  <c r="W338" i="9" s="1"/>
  <c r="V339" i="9" s="1"/>
  <c r="AC1680" i="9"/>
  <c r="AD1680" i="9"/>
  <c r="AE337" i="9"/>
  <c r="S1681" i="9"/>
  <c r="AA73" i="9"/>
  <c r="Y73" i="9"/>
  <c r="Z73" i="9"/>
  <c r="T1011" i="9"/>
  <c r="R1146" i="9"/>
  <c r="AB1146" i="9" s="1"/>
  <c r="AC1145" i="9"/>
  <c r="AD1145" i="9"/>
  <c r="AA1011" i="6"/>
  <c r="Y1011" i="6"/>
  <c r="Z1011" i="6"/>
  <c r="Q1012" i="6"/>
  <c r="R1012" i="6" s="1"/>
  <c r="AB1012" i="6" s="1"/>
  <c r="W1011" i="6"/>
  <c r="V1012" i="6" s="1"/>
  <c r="AC604" i="6"/>
  <c r="S605" i="6"/>
  <c r="Q738" i="6"/>
  <c r="R738" i="6" s="1"/>
  <c r="S738" i="6" s="1"/>
  <c r="Z737" i="6"/>
  <c r="Y737" i="6"/>
  <c r="W737" i="6"/>
  <c r="V738" i="6" s="1"/>
  <c r="AA737" i="6"/>
  <c r="W1952" i="6"/>
  <c r="V1953" i="6" s="1"/>
  <c r="R1279" i="6"/>
  <c r="AB1279" i="6" s="1"/>
  <c r="AC1278" i="6"/>
  <c r="AD1278" i="6"/>
  <c r="AD72" i="6"/>
  <c r="Y1410" i="6"/>
  <c r="AA1410" i="6"/>
  <c r="Q1411" i="6"/>
  <c r="Z1410" i="6"/>
  <c r="W1410" i="6"/>
  <c r="V1411" i="6" s="1"/>
  <c r="R872" i="6"/>
  <c r="AB872" i="6" s="1"/>
  <c r="AD871" i="6"/>
  <c r="AC871" i="6"/>
  <c r="AC72" i="6"/>
  <c r="AC1546" i="6"/>
  <c r="AE1546" i="6" s="1"/>
  <c r="W1816" i="6"/>
  <c r="V1817" i="6" s="1"/>
  <c r="Y1952" i="6"/>
  <c r="S1547" i="6"/>
  <c r="Z1952" i="6"/>
  <c r="AB1953" i="6"/>
  <c r="S1953" i="6"/>
  <c r="Z1816" i="6"/>
  <c r="AA1816" i="6"/>
  <c r="Y1816" i="6"/>
  <c r="AA1952" i="6"/>
  <c r="T1682" i="6"/>
  <c r="Z1682" i="6" s="1"/>
  <c r="S73" i="6"/>
  <c r="AE331" i="6"/>
  <c r="Q1148" i="6"/>
  <c r="R1148" i="6" s="1"/>
  <c r="AB1148" i="6" s="1"/>
  <c r="W1147" i="6"/>
  <c r="V1148" i="6" s="1"/>
  <c r="S204" i="6"/>
  <c r="Z1147" i="6"/>
  <c r="AB332" i="6"/>
  <c r="T332" i="6"/>
  <c r="AA1147" i="6"/>
  <c r="AD203" i="6"/>
  <c r="AC203" i="6"/>
  <c r="AB1817" i="6"/>
  <c r="T1817" i="6"/>
  <c r="AC469" i="6"/>
  <c r="AD469" i="6"/>
  <c r="R470" i="6"/>
  <c r="AB470" i="6" s="1"/>
  <c r="S1281" i="3"/>
  <c r="AC1280" i="3"/>
  <c r="AD1280" i="3"/>
  <c r="AE1546" i="3"/>
  <c r="T1548" i="3"/>
  <c r="Z1548" i="3" s="1"/>
  <c r="AB1548" i="3"/>
  <c r="AD70" i="3"/>
  <c r="AC1012" i="3"/>
  <c r="AC1547" i="3"/>
  <c r="S1013" i="3"/>
  <c r="T1013" i="3" s="1"/>
  <c r="AD1547" i="3"/>
  <c r="AC70" i="3"/>
  <c r="T737" i="3"/>
  <c r="Q738" i="3" s="1"/>
  <c r="R738" i="3" s="1"/>
  <c r="S738" i="3" s="1"/>
  <c r="AE1411" i="3"/>
  <c r="T1412" i="3"/>
  <c r="Y1412" i="3" s="1"/>
  <c r="AE870" i="3"/>
  <c r="T871" i="3"/>
  <c r="Z871" i="3" s="1"/>
  <c r="T1146" i="3"/>
  <c r="AE1145" i="3"/>
  <c r="AE604" i="3"/>
  <c r="AB605" i="3"/>
  <c r="S605" i="3"/>
  <c r="AC468" i="3"/>
  <c r="AD468" i="3"/>
  <c r="R469" i="3"/>
  <c r="AB469" i="3" s="1"/>
  <c r="T202" i="3"/>
  <c r="Z202" i="3" s="1"/>
  <c r="S71" i="3"/>
  <c r="AA1950" i="3"/>
  <c r="Z1950" i="3"/>
  <c r="AD1950" i="3" s="1"/>
  <c r="Q1951" i="3"/>
  <c r="R1951" i="3" s="1"/>
  <c r="AB1951" i="3" s="1"/>
  <c r="W1950" i="3"/>
  <c r="V1951" i="3" s="1"/>
  <c r="AE336" i="3"/>
  <c r="T337" i="3"/>
  <c r="AC1683" i="3"/>
  <c r="AD1683" i="3"/>
  <c r="Q1819" i="3"/>
  <c r="Y1818" i="3"/>
  <c r="Z1818" i="3"/>
  <c r="W1818" i="3"/>
  <c r="V1819" i="3" s="1"/>
  <c r="AA1818" i="3"/>
  <c r="R1684" i="3"/>
  <c r="AB1684" i="3" s="1"/>
  <c r="S202" i="13"/>
  <c r="R71" i="13"/>
  <c r="S71" i="13" s="1"/>
  <c r="AC70" i="13"/>
  <c r="AD70" i="13"/>
  <c r="S337" i="13"/>
  <c r="AE201" i="13"/>
  <c r="AE336" i="13"/>
  <c r="AA472" i="13" l="1"/>
  <c r="Y472" i="13"/>
  <c r="Z472" i="13"/>
  <c r="Q473" i="13"/>
  <c r="T71" i="11"/>
  <c r="Z71" i="11" s="1"/>
  <c r="AE70" i="11"/>
  <c r="T335" i="11"/>
  <c r="W335" i="11" s="1"/>
  <c r="V336" i="11" s="1"/>
  <c r="AA202" i="11"/>
  <c r="AC1543" i="11"/>
  <c r="AD1543" i="11"/>
  <c r="R1544" i="11"/>
  <c r="AB1544" i="11" s="1"/>
  <c r="AE334" i="11"/>
  <c r="Q203" i="11"/>
  <c r="R203" i="11" s="1"/>
  <c r="AB203" i="11" s="1"/>
  <c r="Z202" i="11"/>
  <c r="W202" i="11"/>
  <c r="V203" i="11" s="1"/>
  <c r="AC1145" i="11"/>
  <c r="AD1145" i="11"/>
  <c r="R1146" i="11"/>
  <c r="AB1146" i="11" s="1"/>
  <c r="AE1409" i="11"/>
  <c r="AE1952" i="11"/>
  <c r="Q1954" i="11"/>
  <c r="R1954" i="11" s="1"/>
  <c r="AA1953" i="11"/>
  <c r="AE469" i="11"/>
  <c r="T1410" i="11"/>
  <c r="W1953" i="11"/>
  <c r="V1954" i="11" s="1"/>
  <c r="Y1953" i="11"/>
  <c r="AD1953" i="11" s="1"/>
  <c r="S1014" i="11"/>
  <c r="AE740" i="11"/>
  <c r="AC1013" i="11"/>
  <c r="AE1816" i="11"/>
  <c r="T470" i="11"/>
  <c r="Q471" i="11" s="1"/>
  <c r="R471" i="11" s="1"/>
  <c r="AB471" i="11" s="1"/>
  <c r="Z872" i="11"/>
  <c r="Y872" i="11"/>
  <c r="Q873" i="11"/>
  <c r="W872" i="11"/>
  <c r="V873" i="11" s="1"/>
  <c r="AA872" i="11"/>
  <c r="Q1284" i="11"/>
  <c r="R1284" i="11" s="1"/>
  <c r="AB1284" i="11" s="1"/>
  <c r="Y1283" i="11"/>
  <c r="AD1283" i="11" s="1"/>
  <c r="W1283" i="11"/>
  <c r="V1284" i="11" s="1"/>
  <c r="AA1283" i="11"/>
  <c r="S606" i="11"/>
  <c r="T741" i="11"/>
  <c r="AE605" i="11"/>
  <c r="T1817" i="11"/>
  <c r="T1684" i="11"/>
  <c r="S1413" i="9"/>
  <c r="AE1412" i="9"/>
  <c r="Y738" i="9"/>
  <c r="Z738" i="9"/>
  <c r="T870" i="9"/>
  <c r="Y870" i="9" s="1"/>
  <c r="AA738" i="9"/>
  <c r="Q739" i="9"/>
  <c r="R739" i="9" s="1"/>
  <c r="W738" i="9"/>
  <c r="V739" i="9" s="1"/>
  <c r="AE201" i="9"/>
  <c r="AE1950" i="9"/>
  <c r="AE869" i="9"/>
  <c r="S472" i="9"/>
  <c r="AE471" i="9"/>
  <c r="T1277" i="9"/>
  <c r="Z1277" i="9" s="1"/>
  <c r="T202" i="9"/>
  <c r="AC1817" i="9"/>
  <c r="Z604" i="9"/>
  <c r="AA604" i="9"/>
  <c r="AD1817" i="9"/>
  <c r="T1951" i="9"/>
  <c r="W604" i="9"/>
  <c r="V605" i="9" s="1"/>
  <c r="Z338" i="9"/>
  <c r="Y604" i="9"/>
  <c r="Q339" i="9"/>
  <c r="R339" i="9" s="1"/>
  <c r="AB339" i="9" s="1"/>
  <c r="AA338" i="9"/>
  <c r="Y338" i="9"/>
  <c r="S74" i="9"/>
  <c r="AE1680" i="9"/>
  <c r="AE1546" i="9"/>
  <c r="T1547" i="9"/>
  <c r="T1681" i="9"/>
  <c r="Q1682" i="9" s="1"/>
  <c r="AD73" i="9"/>
  <c r="AC73" i="9"/>
  <c r="S1146" i="9"/>
  <c r="Y1011" i="9"/>
  <c r="AA1011" i="9"/>
  <c r="W1011" i="9"/>
  <c r="V1012" i="9" s="1"/>
  <c r="Z1011" i="9"/>
  <c r="Q1012" i="9"/>
  <c r="AE1145" i="9"/>
  <c r="R605" i="9"/>
  <c r="AB605" i="9" s="1"/>
  <c r="S1818" i="9"/>
  <c r="AC1011" i="6"/>
  <c r="S1012" i="6"/>
  <c r="T1012" i="6" s="1"/>
  <c r="AD1011" i="6"/>
  <c r="AE604" i="6"/>
  <c r="T605" i="6"/>
  <c r="Q606" i="6" s="1"/>
  <c r="R606" i="6" s="1"/>
  <c r="AB606" i="6" s="1"/>
  <c r="T738" i="6"/>
  <c r="Y738" i="6" s="1"/>
  <c r="AB738" i="6"/>
  <c r="AC737" i="6"/>
  <c r="AD737" i="6"/>
  <c r="AD1410" i="6"/>
  <c r="S1279" i="6"/>
  <c r="T1547" i="6"/>
  <c r="Y1547" i="6" s="1"/>
  <c r="AE1278" i="6"/>
  <c r="AE72" i="6"/>
  <c r="AC1952" i="6"/>
  <c r="W1682" i="6"/>
  <c r="V1683" i="6" s="1"/>
  <c r="R1411" i="6"/>
  <c r="AB1411" i="6" s="1"/>
  <c r="AD1952" i="6"/>
  <c r="AC1410" i="6"/>
  <c r="S872" i="6"/>
  <c r="AE871" i="6"/>
  <c r="AD1816" i="6"/>
  <c r="Y1682" i="6"/>
  <c r="T1953" i="6"/>
  <c r="Q1954" i="6" s="1"/>
  <c r="R1954" i="6" s="1"/>
  <c r="AB1954" i="6" s="1"/>
  <c r="AC1816" i="6"/>
  <c r="Q1683" i="6"/>
  <c r="R1683" i="6" s="1"/>
  <c r="AB1683" i="6" s="1"/>
  <c r="AA1682" i="6"/>
  <c r="T73" i="6"/>
  <c r="T204" i="6"/>
  <c r="Y204" i="6" s="1"/>
  <c r="AC1147" i="6"/>
  <c r="AD1147" i="6"/>
  <c r="S1148" i="6"/>
  <c r="Q333" i="6"/>
  <c r="W332" i="6"/>
  <c r="V333" i="6" s="1"/>
  <c r="Y332" i="6"/>
  <c r="Z332" i="6"/>
  <c r="AA332" i="6"/>
  <c r="AE203" i="6"/>
  <c r="Q1818" i="6"/>
  <c r="AA1817" i="6"/>
  <c r="Y1817" i="6"/>
  <c r="Z1817" i="6"/>
  <c r="W1817" i="6"/>
  <c r="V1818" i="6" s="1"/>
  <c r="AE469" i="6"/>
  <c r="S470" i="6"/>
  <c r="T1281" i="3"/>
  <c r="AE1280" i="3"/>
  <c r="Y1548" i="3"/>
  <c r="AD1548" i="3" s="1"/>
  <c r="AA1548" i="3"/>
  <c r="Q1549" i="3"/>
  <c r="R1549" i="3" s="1"/>
  <c r="AB1549" i="3" s="1"/>
  <c r="W1548" i="3"/>
  <c r="V1549" i="3" s="1"/>
  <c r="AE70" i="3"/>
  <c r="AE1012" i="3"/>
  <c r="AE1547" i="3"/>
  <c r="Y737" i="3"/>
  <c r="T738" i="3"/>
  <c r="Q739" i="3" s="1"/>
  <c r="W737" i="3"/>
  <c r="V738" i="3" s="1"/>
  <c r="AB738" i="3"/>
  <c r="Z737" i="3"/>
  <c r="AA737" i="3"/>
  <c r="W1412" i="3"/>
  <c r="V1413" i="3" s="1"/>
  <c r="AA1412" i="3"/>
  <c r="Q1413" i="3"/>
  <c r="R1413" i="3" s="1"/>
  <c r="AB1413" i="3" s="1"/>
  <c r="Z1412" i="3"/>
  <c r="AD1412" i="3" s="1"/>
  <c r="Q872" i="3"/>
  <c r="R872" i="3" s="1"/>
  <c r="AB872" i="3" s="1"/>
  <c r="Y871" i="3"/>
  <c r="AD871" i="3" s="1"/>
  <c r="AA871" i="3"/>
  <c r="W871" i="3"/>
  <c r="V872" i="3" s="1"/>
  <c r="Q1147" i="3"/>
  <c r="R1147" i="3" s="1"/>
  <c r="AB1147" i="3" s="1"/>
  <c r="W1146" i="3"/>
  <c r="V1147" i="3" s="1"/>
  <c r="Z1146" i="3"/>
  <c r="Y1146" i="3"/>
  <c r="AA1146" i="3"/>
  <c r="T605" i="3"/>
  <c r="Z605" i="3" s="1"/>
  <c r="AE468" i="3"/>
  <c r="W202" i="3"/>
  <c r="V203" i="3" s="1"/>
  <c r="AA202" i="3"/>
  <c r="Y202" i="3"/>
  <c r="S469" i="3"/>
  <c r="Q203" i="3"/>
  <c r="R203" i="3" s="1"/>
  <c r="AB203" i="3" s="1"/>
  <c r="T71" i="3"/>
  <c r="AC1950" i="3"/>
  <c r="S1684" i="3"/>
  <c r="S1951" i="3"/>
  <c r="AE1683" i="3"/>
  <c r="Z337" i="3"/>
  <c r="W337" i="3"/>
  <c r="V338" i="3" s="1"/>
  <c r="Y337" i="3"/>
  <c r="Q338" i="3"/>
  <c r="AA337" i="3"/>
  <c r="Z1013" i="3"/>
  <c r="AA1013" i="3"/>
  <c r="Q1014" i="3"/>
  <c r="Y1013" i="3"/>
  <c r="W1013" i="3"/>
  <c r="V1014" i="3" s="1"/>
  <c r="R1819" i="3"/>
  <c r="AB1819" i="3" s="1"/>
  <c r="AC1818" i="3"/>
  <c r="AD1818" i="3"/>
  <c r="T202" i="13"/>
  <c r="Q203" i="13" s="1"/>
  <c r="AE70" i="13"/>
  <c r="T71" i="13"/>
  <c r="AB71" i="13"/>
  <c r="T337" i="13"/>
  <c r="Q338" i="13" s="1"/>
  <c r="AD472" i="13" l="1"/>
  <c r="AC472" i="13"/>
  <c r="R473" i="13"/>
  <c r="AB473" i="13" s="1"/>
  <c r="W71" i="11"/>
  <c r="V72" i="11" s="1"/>
  <c r="Q72" i="11"/>
  <c r="R72" i="11" s="1"/>
  <c r="AB72" i="11" s="1"/>
  <c r="AA71" i="11"/>
  <c r="Y71" i="11"/>
  <c r="AD71" i="11" s="1"/>
  <c r="S203" i="11"/>
  <c r="AA335" i="11"/>
  <c r="Y335" i="11"/>
  <c r="Q336" i="11"/>
  <c r="R336" i="11" s="1"/>
  <c r="AB336" i="11" s="1"/>
  <c r="Z335" i="11"/>
  <c r="AC202" i="11"/>
  <c r="AE1543" i="11"/>
  <c r="S1146" i="11"/>
  <c r="S1544" i="11"/>
  <c r="AD202" i="11"/>
  <c r="AE1145" i="11"/>
  <c r="AB1954" i="11"/>
  <c r="S1954" i="11"/>
  <c r="AE1013" i="11"/>
  <c r="Y1410" i="11"/>
  <c r="Z1410" i="11"/>
  <c r="Q1411" i="11"/>
  <c r="W1410" i="11"/>
  <c r="V1411" i="11" s="1"/>
  <c r="AA1410" i="11"/>
  <c r="AC1953" i="11"/>
  <c r="T1014" i="11"/>
  <c r="Q1015" i="11" s="1"/>
  <c r="W470" i="11"/>
  <c r="V471" i="11" s="1"/>
  <c r="Y470" i="11"/>
  <c r="AA470" i="11"/>
  <c r="Z470" i="11"/>
  <c r="AC872" i="11"/>
  <c r="AD872" i="11"/>
  <c r="R873" i="11"/>
  <c r="AB873" i="11" s="1"/>
  <c r="AC1283" i="11"/>
  <c r="W741" i="11"/>
  <c r="V742" i="11" s="1"/>
  <c r="Z741" i="11"/>
  <c r="Q742" i="11"/>
  <c r="R742" i="11" s="1"/>
  <c r="AB742" i="11" s="1"/>
  <c r="AA741" i="11"/>
  <c r="Y741" i="11"/>
  <c r="T606" i="11"/>
  <c r="S1284" i="11"/>
  <c r="W1684" i="11"/>
  <c r="V1685" i="11" s="1"/>
  <c r="Y1684" i="11"/>
  <c r="Q1685" i="11"/>
  <c r="Z1684" i="11"/>
  <c r="AA1684" i="11"/>
  <c r="Q1818" i="11"/>
  <c r="AA1817" i="11"/>
  <c r="Z1817" i="11"/>
  <c r="W1817" i="11"/>
  <c r="V1818" i="11" s="1"/>
  <c r="Y1817" i="11"/>
  <c r="S471" i="11"/>
  <c r="T1413" i="9"/>
  <c r="Q871" i="9"/>
  <c r="R871" i="9" s="1"/>
  <c r="AB871" i="9" s="1"/>
  <c r="AD738" i="9"/>
  <c r="AC738" i="9"/>
  <c r="Z870" i="9"/>
  <c r="AD870" i="9" s="1"/>
  <c r="W870" i="9"/>
  <c r="V871" i="9" s="1"/>
  <c r="AA870" i="9"/>
  <c r="T472" i="9"/>
  <c r="Y1277" i="9"/>
  <c r="AD1277" i="9" s="1"/>
  <c r="AA1277" i="9"/>
  <c r="W202" i="9"/>
  <c r="V203" i="9" s="1"/>
  <c r="Z202" i="9"/>
  <c r="Q203" i="9"/>
  <c r="AA202" i="9"/>
  <c r="Y202" i="9"/>
  <c r="Q1278" i="9"/>
  <c r="W1277" i="9"/>
  <c r="V1278" i="9" s="1"/>
  <c r="S739" i="9"/>
  <c r="AB739" i="9"/>
  <c r="AE1817" i="9"/>
  <c r="AD338" i="9"/>
  <c r="AC604" i="9"/>
  <c r="Z1951" i="9"/>
  <c r="Y1951" i="9"/>
  <c r="W1951" i="9"/>
  <c r="V1952" i="9" s="1"/>
  <c r="Q1952" i="9"/>
  <c r="AA1951" i="9"/>
  <c r="AD604" i="9"/>
  <c r="AE73" i="9"/>
  <c r="AC338" i="9"/>
  <c r="T74" i="9"/>
  <c r="AA74" i="9" s="1"/>
  <c r="W1547" i="9"/>
  <c r="V1548" i="9" s="1"/>
  <c r="Y1547" i="9"/>
  <c r="Z1547" i="9"/>
  <c r="Q1548" i="9"/>
  <c r="R1548" i="9" s="1"/>
  <c r="AB1548" i="9" s="1"/>
  <c r="AA1547" i="9"/>
  <c r="Y1681" i="9"/>
  <c r="AA1681" i="9"/>
  <c r="Z1681" i="9"/>
  <c r="W1681" i="9"/>
  <c r="V1682" i="9" s="1"/>
  <c r="S605" i="9"/>
  <c r="R1012" i="9"/>
  <c r="AB1012" i="9" s="1"/>
  <c r="AD1011" i="9"/>
  <c r="AC1011" i="9"/>
  <c r="T1146" i="9"/>
  <c r="T1818" i="9"/>
  <c r="AA1818" i="9" s="1"/>
  <c r="S339" i="9"/>
  <c r="R1682" i="9"/>
  <c r="AB1682" i="9" s="1"/>
  <c r="AE1011" i="6"/>
  <c r="S606" i="6"/>
  <c r="Y605" i="6"/>
  <c r="Z605" i="6"/>
  <c r="AA605" i="6"/>
  <c r="W605" i="6"/>
  <c r="V606" i="6" s="1"/>
  <c r="Q739" i="6"/>
  <c r="R739" i="6" s="1"/>
  <c r="AB739" i="6" s="1"/>
  <c r="W738" i="6"/>
  <c r="V739" i="6" s="1"/>
  <c r="AA738" i="6"/>
  <c r="Z738" i="6"/>
  <c r="AD738" i="6" s="1"/>
  <c r="AE737" i="6"/>
  <c r="AA1547" i="6"/>
  <c r="W1547" i="6"/>
  <c r="V1548" i="6" s="1"/>
  <c r="T1279" i="6"/>
  <c r="Z1547" i="6"/>
  <c r="AD1547" i="6" s="1"/>
  <c r="AE1952" i="6"/>
  <c r="Q1548" i="6"/>
  <c r="R1548" i="6" s="1"/>
  <c r="AB1548" i="6" s="1"/>
  <c r="AE1410" i="6"/>
  <c r="S1411" i="6"/>
  <c r="T872" i="6"/>
  <c r="AC1682" i="6"/>
  <c r="AD1682" i="6"/>
  <c r="Z73" i="6"/>
  <c r="AA1953" i="6"/>
  <c r="W1953" i="6"/>
  <c r="V1954" i="6" s="1"/>
  <c r="Y1953" i="6"/>
  <c r="Z1953" i="6"/>
  <c r="W73" i="6"/>
  <c r="V74" i="6" s="1"/>
  <c r="Y73" i="6"/>
  <c r="Q74" i="6"/>
  <c r="R74" i="6" s="1"/>
  <c r="AB74" i="6" s="1"/>
  <c r="AE1816" i="6"/>
  <c r="AA73" i="6"/>
  <c r="Q205" i="6"/>
  <c r="R205" i="6" s="1"/>
  <c r="AB205" i="6" s="1"/>
  <c r="Z204" i="6"/>
  <c r="AD204" i="6" s="1"/>
  <c r="AA204" i="6"/>
  <c r="W204" i="6"/>
  <c r="V205" i="6" s="1"/>
  <c r="T1148" i="6"/>
  <c r="W1148" i="6" s="1"/>
  <c r="V1149" i="6" s="1"/>
  <c r="S1954" i="6"/>
  <c r="AE1147" i="6"/>
  <c r="AC332" i="6"/>
  <c r="AD332" i="6"/>
  <c r="R333" i="6"/>
  <c r="S333" i="6" s="1"/>
  <c r="AC1817" i="6"/>
  <c r="AD1817" i="6"/>
  <c r="R1818" i="6"/>
  <c r="S1818" i="6" s="1"/>
  <c r="W1012" i="6"/>
  <c r="V1013" i="6" s="1"/>
  <c r="Y1012" i="6"/>
  <c r="Z1012" i="6"/>
  <c r="AA1012" i="6"/>
  <c r="Q1013" i="6"/>
  <c r="S1683" i="6"/>
  <c r="T470" i="6"/>
  <c r="Z1281" i="3"/>
  <c r="Q1282" i="3"/>
  <c r="R1282" i="3" s="1"/>
  <c r="AB1282" i="3" s="1"/>
  <c r="AA1281" i="3"/>
  <c r="Y1281" i="3"/>
  <c r="W1281" i="3"/>
  <c r="V1282" i="3" s="1"/>
  <c r="AC1548" i="3"/>
  <c r="S1549" i="3"/>
  <c r="AA738" i="3"/>
  <c r="AC737" i="3"/>
  <c r="AD737" i="3"/>
  <c r="Y738" i="3"/>
  <c r="Z738" i="3"/>
  <c r="W738" i="3"/>
  <c r="V739" i="3" s="1"/>
  <c r="S1413" i="3"/>
  <c r="AC1412" i="3"/>
  <c r="S872" i="3"/>
  <c r="AC871" i="3"/>
  <c r="AD1146" i="3"/>
  <c r="S1147" i="3"/>
  <c r="AC1146" i="3"/>
  <c r="Q606" i="3"/>
  <c r="R606" i="3" s="1"/>
  <c r="AB606" i="3" s="1"/>
  <c r="AC202" i="3"/>
  <c r="R739" i="3"/>
  <c r="S739" i="3" s="1"/>
  <c r="W605" i="3"/>
  <c r="V606" i="3" s="1"/>
  <c r="Y605" i="3"/>
  <c r="AD605" i="3" s="1"/>
  <c r="AA605" i="3"/>
  <c r="AD202" i="3"/>
  <c r="T469" i="3"/>
  <c r="S203" i="3"/>
  <c r="Y71" i="3"/>
  <c r="W71" i="3"/>
  <c r="V72" i="3" s="1"/>
  <c r="Z71" i="3"/>
  <c r="AA71" i="3"/>
  <c r="Q72" i="3"/>
  <c r="AE1950" i="3"/>
  <c r="T1951" i="3"/>
  <c r="W1951" i="3" s="1"/>
  <c r="V1952" i="3" s="1"/>
  <c r="T1684" i="3"/>
  <c r="R1014" i="3"/>
  <c r="AB1014" i="3" s="1"/>
  <c r="AC1013" i="3"/>
  <c r="AD1013" i="3"/>
  <c r="AE1818" i="3"/>
  <c r="R338" i="3"/>
  <c r="AB338" i="3" s="1"/>
  <c r="S1819" i="3"/>
  <c r="AC337" i="3"/>
  <c r="AD337" i="3"/>
  <c r="W202" i="13"/>
  <c r="V203" i="13" s="1"/>
  <c r="Y202" i="13"/>
  <c r="Z202" i="13"/>
  <c r="AA202" i="13"/>
  <c r="Z337" i="13"/>
  <c r="Y337" i="13"/>
  <c r="W337" i="13"/>
  <c r="V338" i="13" s="1"/>
  <c r="AA337" i="13"/>
  <c r="Y71" i="13"/>
  <c r="W71" i="13"/>
  <c r="V72" i="13" s="1"/>
  <c r="Q72" i="13"/>
  <c r="AA71" i="13"/>
  <c r="Z71" i="13"/>
  <c r="R203" i="13"/>
  <c r="AB203" i="13" s="1"/>
  <c r="R338" i="13"/>
  <c r="AB338" i="13" s="1"/>
  <c r="S473" i="13" l="1"/>
  <c r="AE472" i="13"/>
  <c r="AC71" i="11"/>
  <c r="S72" i="11"/>
  <c r="T203" i="11"/>
  <c r="Q204" i="11" s="1"/>
  <c r="R204" i="11" s="1"/>
  <c r="AB204" i="11" s="1"/>
  <c r="AD335" i="11"/>
  <c r="S336" i="11"/>
  <c r="AC335" i="11"/>
  <c r="T1146" i="11"/>
  <c r="AE202" i="11"/>
  <c r="T1544" i="11"/>
  <c r="T1954" i="11"/>
  <c r="W1954" i="11" s="1"/>
  <c r="V1955" i="11" s="1"/>
  <c r="AE1953" i="11"/>
  <c r="AC470" i="11"/>
  <c r="AC1410" i="11"/>
  <c r="AD470" i="11"/>
  <c r="AD1410" i="11"/>
  <c r="R1411" i="11"/>
  <c r="AB1411" i="11" s="1"/>
  <c r="S873" i="11"/>
  <c r="R1015" i="11"/>
  <c r="AB1015" i="11" s="1"/>
  <c r="W1014" i="11"/>
  <c r="V1015" i="11" s="1"/>
  <c r="Y1014" i="11"/>
  <c r="Z1014" i="11"/>
  <c r="AA1014" i="11"/>
  <c r="AE1283" i="11"/>
  <c r="AE872" i="11"/>
  <c r="AD741" i="11"/>
  <c r="T471" i="11"/>
  <c r="Q472" i="11" s="1"/>
  <c r="Q607" i="11"/>
  <c r="Y606" i="11"/>
  <c r="AA606" i="11"/>
  <c r="W606" i="11"/>
  <c r="V607" i="11" s="1"/>
  <c r="Z606" i="11"/>
  <c r="S742" i="11"/>
  <c r="AC741" i="11"/>
  <c r="AC1817" i="11"/>
  <c r="AD1817" i="11"/>
  <c r="T1284" i="11"/>
  <c r="R1818" i="11"/>
  <c r="AB1818" i="11" s="1"/>
  <c r="R1685" i="11"/>
  <c r="AB1685" i="11" s="1"/>
  <c r="AC1684" i="11"/>
  <c r="AD1684" i="11"/>
  <c r="S871" i="9"/>
  <c r="AA1413" i="9"/>
  <c r="W1413" i="9"/>
  <c r="V1414" i="9" s="1"/>
  <c r="Z1413" i="9"/>
  <c r="Y1413" i="9"/>
  <c r="Q1414" i="9"/>
  <c r="R1414" i="9" s="1"/>
  <c r="AB1414" i="9" s="1"/>
  <c r="AE738" i="9"/>
  <c r="AC870" i="9"/>
  <c r="AC1277" i="9"/>
  <c r="Z472" i="9"/>
  <c r="Y472" i="9"/>
  <c r="AA472" i="9"/>
  <c r="Q473" i="9"/>
  <c r="W472" i="9"/>
  <c r="V473" i="9" s="1"/>
  <c r="R1278" i="9"/>
  <c r="AB1278" i="9" s="1"/>
  <c r="AD202" i="9"/>
  <c r="AC202" i="9"/>
  <c r="R203" i="9"/>
  <c r="S203" i="9" s="1"/>
  <c r="T739" i="9"/>
  <c r="AE604" i="9"/>
  <c r="AE338" i="9"/>
  <c r="R1952" i="9"/>
  <c r="AB1952" i="9" s="1"/>
  <c r="AC1951" i="9"/>
  <c r="AD1951" i="9"/>
  <c r="Y1818" i="9"/>
  <c r="T339" i="9"/>
  <c r="Q75" i="9"/>
  <c r="R75" i="9" s="1"/>
  <c r="AB75" i="9" s="1"/>
  <c r="Y74" i="9"/>
  <c r="W74" i="9"/>
  <c r="V75" i="9" s="1"/>
  <c r="Z74" i="9"/>
  <c r="S1548" i="9"/>
  <c r="AC1681" i="9"/>
  <c r="AC1547" i="9"/>
  <c r="AD1547" i="9"/>
  <c r="AD1681" i="9"/>
  <c r="T605" i="9"/>
  <c r="Z605" i="9" s="1"/>
  <c r="AE1011" i="9"/>
  <c r="W1818" i="9"/>
  <c r="V1819" i="9" s="1"/>
  <c r="Q1819" i="9"/>
  <c r="R1819" i="9" s="1"/>
  <c r="AB1819" i="9" s="1"/>
  <c r="Z1818" i="9"/>
  <c r="S1682" i="9"/>
  <c r="Q1147" i="9"/>
  <c r="W1146" i="9"/>
  <c r="V1147" i="9" s="1"/>
  <c r="Y1146" i="9"/>
  <c r="Z1146" i="9"/>
  <c r="AA1146" i="9"/>
  <c r="S1012" i="9"/>
  <c r="AD605" i="6"/>
  <c r="T606" i="6"/>
  <c r="AC605" i="6"/>
  <c r="S739" i="6"/>
  <c r="AC738" i="6"/>
  <c r="AE738" i="6" s="1"/>
  <c r="AC1547" i="6"/>
  <c r="W1279" i="6"/>
  <c r="V1280" i="6" s="1"/>
  <c r="AA1279" i="6"/>
  <c r="Q1280" i="6"/>
  <c r="Y1279" i="6"/>
  <c r="Z1279" i="6"/>
  <c r="AD73" i="6"/>
  <c r="Z872" i="6"/>
  <c r="Y872" i="6"/>
  <c r="AE1682" i="6"/>
  <c r="Q873" i="6"/>
  <c r="R873" i="6" s="1"/>
  <c r="AA872" i="6"/>
  <c r="W872" i="6"/>
  <c r="V873" i="6" s="1"/>
  <c r="T1411" i="6"/>
  <c r="W1411" i="6" s="1"/>
  <c r="V1412" i="6" s="1"/>
  <c r="T1954" i="6"/>
  <c r="Y1954" i="6" s="1"/>
  <c r="S74" i="6"/>
  <c r="AC73" i="6"/>
  <c r="AD1953" i="6"/>
  <c r="AC1953" i="6"/>
  <c r="S1548" i="6"/>
  <c r="AC204" i="6"/>
  <c r="AA1148" i="6"/>
  <c r="Z1148" i="6"/>
  <c r="Q1149" i="6"/>
  <c r="R1149" i="6" s="1"/>
  <c r="AB1149" i="6" s="1"/>
  <c r="Y1148" i="6"/>
  <c r="AE332" i="6"/>
  <c r="AB333" i="6"/>
  <c r="T333" i="6"/>
  <c r="AE1817" i="6"/>
  <c r="AB1818" i="6"/>
  <c r="T1818" i="6"/>
  <c r="T1683" i="6"/>
  <c r="AC1012" i="6"/>
  <c r="AD1012" i="6"/>
  <c r="W470" i="6"/>
  <c r="V471" i="6" s="1"/>
  <c r="Z470" i="6"/>
  <c r="Q471" i="6"/>
  <c r="Y470" i="6"/>
  <c r="AA470" i="6"/>
  <c r="R1013" i="6"/>
  <c r="AB1013" i="6" s="1"/>
  <c r="S205" i="6"/>
  <c r="AC1281" i="3"/>
  <c r="AD1281" i="3"/>
  <c r="S1282" i="3"/>
  <c r="T1549" i="3"/>
  <c r="Y1549" i="3" s="1"/>
  <c r="AE1548" i="3"/>
  <c r="AC738" i="3"/>
  <c r="AE737" i="3"/>
  <c r="AD738" i="3"/>
  <c r="T1413" i="3"/>
  <c r="Q1414" i="3" s="1"/>
  <c r="R1414" i="3" s="1"/>
  <c r="AB1414" i="3" s="1"/>
  <c r="T1147" i="3"/>
  <c r="Q1148" i="3" s="1"/>
  <c r="T872" i="3"/>
  <c r="AE1412" i="3"/>
  <c r="AE871" i="3"/>
  <c r="AE1146" i="3"/>
  <c r="AC605" i="3"/>
  <c r="AB739" i="3"/>
  <c r="T739" i="3"/>
  <c r="AE202" i="3"/>
  <c r="S606" i="3"/>
  <c r="T203" i="3"/>
  <c r="AA469" i="3"/>
  <c r="Z469" i="3"/>
  <c r="Y469" i="3"/>
  <c r="W469" i="3"/>
  <c r="V470" i="3" s="1"/>
  <c r="Q470" i="3"/>
  <c r="AD71" i="3"/>
  <c r="AC71" i="3"/>
  <c r="R72" i="3"/>
  <c r="S72" i="3" s="1"/>
  <c r="Y1951" i="3"/>
  <c r="Q1952" i="3"/>
  <c r="R1952" i="3" s="1"/>
  <c r="AB1952" i="3" s="1"/>
  <c r="AA1951" i="3"/>
  <c r="Z1951" i="3"/>
  <c r="W1684" i="3"/>
  <c r="V1685" i="3" s="1"/>
  <c r="Z1684" i="3"/>
  <c r="Y1684" i="3"/>
  <c r="AA1684" i="3"/>
  <c r="Q1685" i="3"/>
  <c r="R1685" i="3" s="1"/>
  <c r="AB1685" i="3" s="1"/>
  <c r="T1819" i="3"/>
  <c r="AE1013" i="3"/>
  <c r="S1014" i="3"/>
  <c r="AE337" i="3"/>
  <c r="S338" i="3"/>
  <c r="AD202" i="13"/>
  <c r="AC202" i="13"/>
  <c r="AD337" i="13"/>
  <c r="AC337" i="13"/>
  <c r="R72" i="13"/>
  <c r="AB72" i="13" s="1"/>
  <c r="AD71" i="13"/>
  <c r="AC71" i="13"/>
  <c r="S203" i="13"/>
  <c r="S338" i="13"/>
  <c r="T473" i="13" l="1"/>
  <c r="W473" i="13" s="1"/>
  <c r="V474" i="13" s="1"/>
  <c r="AE71" i="11"/>
  <c r="T72" i="11"/>
  <c r="AA72" i="11" s="1"/>
  <c r="Y203" i="11"/>
  <c r="AA203" i="11"/>
  <c r="W203" i="11"/>
  <c r="V204" i="11" s="1"/>
  <c r="AE335" i="11"/>
  <c r="Z203" i="11"/>
  <c r="T336" i="11"/>
  <c r="Q337" i="11" s="1"/>
  <c r="Z1146" i="11"/>
  <c r="W1146" i="11"/>
  <c r="V1147" i="11" s="1"/>
  <c r="AA1146" i="11"/>
  <c r="Q1147" i="11"/>
  <c r="R1147" i="11" s="1"/>
  <c r="AB1147" i="11" s="1"/>
  <c r="Y1146" i="11"/>
  <c r="S204" i="11"/>
  <c r="Z1544" i="11"/>
  <c r="Q1545" i="11"/>
  <c r="W1544" i="11"/>
  <c r="V1545" i="11" s="1"/>
  <c r="AA1544" i="11"/>
  <c r="Y1544" i="11"/>
  <c r="Q1955" i="11"/>
  <c r="R1955" i="11" s="1"/>
  <c r="AB1955" i="11" s="1"/>
  <c r="Z1954" i="11"/>
  <c r="Y1954" i="11"/>
  <c r="AA1954" i="11"/>
  <c r="AE470" i="11"/>
  <c r="AE1410" i="11"/>
  <c r="S1411" i="11"/>
  <c r="T873" i="11"/>
  <c r="AC1014" i="11"/>
  <c r="S1685" i="11"/>
  <c r="AD1014" i="11"/>
  <c r="S1015" i="11"/>
  <c r="Z471" i="11"/>
  <c r="W471" i="11"/>
  <c r="V472" i="11" s="1"/>
  <c r="Y471" i="11"/>
  <c r="T742" i="11"/>
  <c r="AE741" i="11"/>
  <c r="AA471" i="11"/>
  <c r="AC606" i="11"/>
  <c r="AD606" i="11"/>
  <c r="R607" i="11"/>
  <c r="AB607" i="11" s="1"/>
  <c r="R472" i="11"/>
  <c r="AB472" i="11" s="1"/>
  <c r="AE1817" i="11"/>
  <c r="Y1284" i="11"/>
  <c r="AA1284" i="11"/>
  <c r="Q1285" i="11"/>
  <c r="Z1284" i="11"/>
  <c r="W1284" i="11"/>
  <c r="V1285" i="11" s="1"/>
  <c r="AE1684" i="11"/>
  <c r="S1818" i="11"/>
  <c r="T871" i="9"/>
  <c r="Q872" i="9" s="1"/>
  <c r="AE870" i="9"/>
  <c r="AD1413" i="9"/>
  <c r="AC1413" i="9"/>
  <c r="S1414" i="9"/>
  <c r="S1278" i="9"/>
  <c r="AE1277" i="9"/>
  <c r="AC472" i="9"/>
  <c r="R473" i="9"/>
  <c r="AB473" i="9" s="1"/>
  <c r="AD472" i="9"/>
  <c r="AE202" i="9"/>
  <c r="AB203" i="9"/>
  <c r="T203" i="9"/>
  <c r="Z739" i="9"/>
  <c r="AA739" i="9"/>
  <c r="Y739" i="9"/>
  <c r="W739" i="9"/>
  <c r="V740" i="9" s="1"/>
  <c r="Q740" i="9"/>
  <c r="AC1818" i="9"/>
  <c r="S1952" i="9"/>
  <c r="AE1951" i="9"/>
  <c r="W339" i="9"/>
  <c r="V340" i="9" s="1"/>
  <c r="Q340" i="9"/>
  <c r="R340" i="9" s="1"/>
  <c r="AB340" i="9" s="1"/>
  <c r="T1548" i="9"/>
  <c r="AD74" i="9"/>
  <c r="AA339" i="9"/>
  <c r="Y339" i="9"/>
  <c r="Z339" i="9"/>
  <c r="S75" i="9"/>
  <c r="AE1681" i="9"/>
  <c r="AC74" i="9"/>
  <c r="AE1547" i="9"/>
  <c r="Y605" i="9"/>
  <c r="AD605" i="9" s="1"/>
  <c r="AA605" i="9"/>
  <c r="Q606" i="9"/>
  <c r="R606" i="9" s="1"/>
  <c r="S606" i="9" s="1"/>
  <c r="W605" i="9"/>
  <c r="V606" i="9" s="1"/>
  <c r="AD1818" i="9"/>
  <c r="R1147" i="9"/>
  <c r="T1012" i="9"/>
  <c r="T1682" i="9"/>
  <c r="Z1682" i="9" s="1"/>
  <c r="AC1146" i="9"/>
  <c r="AD1146" i="9"/>
  <c r="S1819" i="9"/>
  <c r="Q607" i="6"/>
  <c r="R607" i="6" s="1"/>
  <c r="AB607" i="6" s="1"/>
  <c r="AE605" i="6"/>
  <c r="Y606" i="6"/>
  <c r="W606" i="6"/>
  <c r="V607" i="6" s="1"/>
  <c r="Z606" i="6"/>
  <c r="AA606" i="6"/>
  <c r="T739" i="6"/>
  <c r="AE1547" i="6"/>
  <c r="AD872" i="6"/>
  <c r="Q1412" i="6"/>
  <c r="R1412" i="6" s="1"/>
  <c r="AB1412" i="6" s="1"/>
  <c r="AE73" i="6"/>
  <c r="AD1279" i="6"/>
  <c r="AC1279" i="6"/>
  <c r="R1280" i="6"/>
  <c r="AB1280" i="6" s="1"/>
  <c r="AA1411" i="6"/>
  <c r="Z1411" i="6"/>
  <c r="AC872" i="6"/>
  <c r="Y1411" i="6"/>
  <c r="AB873" i="6"/>
  <c r="S873" i="6"/>
  <c r="Q1955" i="6"/>
  <c r="R1955" i="6" s="1"/>
  <c r="AB1955" i="6" s="1"/>
  <c r="Z1954" i="6"/>
  <c r="AD1954" i="6" s="1"/>
  <c r="W1954" i="6"/>
  <c r="V1955" i="6" s="1"/>
  <c r="AA1954" i="6"/>
  <c r="AE204" i="6"/>
  <c r="T74" i="6"/>
  <c r="AE1953" i="6"/>
  <c r="AC1148" i="6"/>
  <c r="AD1148" i="6"/>
  <c r="T1548" i="6"/>
  <c r="S1013" i="6"/>
  <c r="S1149" i="6"/>
  <c r="W333" i="6"/>
  <c r="V334" i="6" s="1"/>
  <c r="Z333" i="6"/>
  <c r="Y333" i="6"/>
  <c r="AA333" i="6"/>
  <c r="Q334" i="6"/>
  <c r="T205" i="6"/>
  <c r="Y1818" i="6"/>
  <c r="Z1818" i="6"/>
  <c r="W1818" i="6"/>
  <c r="V1819" i="6" s="1"/>
  <c r="AA1818" i="6"/>
  <c r="Q1819" i="6"/>
  <c r="R1819" i="6" s="1"/>
  <c r="AB1819" i="6" s="1"/>
  <c r="AC470" i="6"/>
  <c r="AD470" i="6"/>
  <c r="R471" i="6"/>
  <c r="AB471" i="6" s="1"/>
  <c r="Y1683" i="6"/>
  <c r="Z1683" i="6"/>
  <c r="W1683" i="6"/>
  <c r="V1684" i="6" s="1"/>
  <c r="AA1683" i="6"/>
  <c r="Q1684" i="6"/>
  <c r="AE1012" i="6"/>
  <c r="AE1281" i="3"/>
  <c r="T1282" i="3"/>
  <c r="Z1282" i="3" s="1"/>
  <c r="Z1549" i="3"/>
  <c r="AD1549" i="3" s="1"/>
  <c r="Q1550" i="3"/>
  <c r="R1550" i="3" s="1"/>
  <c r="S1550" i="3" s="1"/>
  <c r="W1549" i="3"/>
  <c r="V1550" i="3" s="1"/>
  <c r="AA1549" i="3"/>
  <c r="AE738" i="3"/>
  <c r="W1413" i="3"/>
  <c r="V1414" i="3" s="1"/>
  <c r="Y1413" i="3"/>
  <c r="AA1413" i="3"/>
  <c r="Z1413" i="3"/>
  <c r="Y1147" i="3"/>
  <c r="W1147" i="3"/>
  <c r="V1148" i="3" s="1"/>
  <c r="AA1147" i="3"/>
  <c r="Z1147" i="3"/>
  <c r="Q873" i="3"/>
  <c r="R873" i="3" s="1"/>
  <c r="AB873" i="3" s="1"/>
  <c r="AA872" i="3"/>
  <c r="W872" i="3"/>
  <c r="V873" i="3" s="1"/>
  <c r="Z872" i="3"/>
  <c r="Y872" i="3"/>
  <c r="AE605" i="3"/>
  <c r="T606" i="3"/>
  <c r="Q607" i="3" s="1"/>
  <c r="R607" i="3" s="1"/>
  <c r="S607" i="3" s="1"/>
  <c r="Q204" i="3"/>
  <c r="R204" i="3" s="1"/>
  <c r="AB204" i="3" s="1"/>
  <c r="Z203" i="3"/>
  <c r="AA739" i="3"/>
  <c r="Q740" i="3"/>
  <c r="R740" i="3" s="1"/>
  <c r="AB740" i="3" s="1"/>
  <c r="W739" i="3"/>
  <c r="V740" i="3" s="1"/>
  <c r="Y739" i="3"/>
  <c r="Z739" i="3"/>
  <c r="W203" i="3"/>
  <c r="V204" i="3" s="1"/>
  <c r="Y203" i="3"/>
  <c r="AA203" i="3"/>
  <c r="AE71" i="3"/>
  <c r="R470" i="3"/>
  <c r="AB470" i="3" s="1"/>
  <c r="AD469" i="3"/>
  <c r="AC469" i="3"/>
  <c r="S1685" i="3"/>
  <c r="AB72" i="3"/>
  <c r="T72" i="3"/>
  <c r="AC1951" i="3"/>
  <c r="AD1951" i="3"/>
  <c r="S1414" i="3"/>
  <c r="S1952" i="3"/>
  <c r="AD1684" i="3"/>
  <c r="AC1684" i="3"/>
  <c r="T338" i="3"/>
  <c r="W338" i="3" s="1"/>
  <c r="V339" i="3" s="1"/>
  <c r="W1819" i="3"/>
  <c r="V1820" i="3" s="1"/>
  <c r="Y1819" i="3"/>
  <c r="Z1819" i="3"/>
  <c r="Q1820" i="3"/>
  <c r="AA1819" i="3"/>
  <c r="R1148" i="3"/>
  <c r="AB1148" i="3" s="1"/>
  <c r="T1014" i="3"/>
  <c r="AE202" i="13"/>
  <c r="AE71" i="13"/>
  <c r="AE337" i="13"/>
  <c r="S72" i="13"/>
  <c r="T203" i="13"/>
  <c r="T338" i="13"/>
  <c r="Y473" i="13" l="1"/>
  <c r="Q474" i="13"/>
  <c r="R474" i="13" s="1"/>
  <c r="S474" i="13" s="1"/>
  <c r="Z473" i="13"/>
  <c r="AA473" i="13"/>
  <c r="W72" i="11"/>
  <c r="V73" i="11" s="1"/>
  <c r="Q73" i="11"/>
  <c r="R73" i="11" s="1"/>
  <c r="S73" i="11" s="1"/>
  <c r="Y72" i="11"/>
  <c r="Z72" i="11"/>
  <c r="AD203" i="11"/>
  <c r="Y336" i="11"/>
  <c r="Z336" i="11"/>
  <c r="AA336" i="11"/>
  <c r="W336" i="11"/>
  <c r="V337" i="11" s="1"/>
  <c r="AD1146" i="11"/>
  <c r="AC203" i="11"/>
  <c r="AC1146" i="11"/>
  <c r="T204" i="11"/>
  <c r="Y204" i="11" s="1"/>
  <c r="S1147" i="11"/>
  <c r="S1955" i="11"/>
  <c r="AC1544" i="11"/>
  <c r="AD1544" i="11"/>
  <c r="R1545" i="11"/>
  <c r="AB1545" i="11" s="1"/>
  <c r="AC1954" i="11"/>
  <c r="AD1954" i="11"/>
  <c r="AE1014" i="11"/>
  <c r="AA873" i="11"/>
  <c r="Q874" i="11"/>
  <c r="R874" i="11" s="1"/>
  <c r="AB874" i="11" s="1"/>
  <c r="R337" i="11"/>
  <c r="W873" i="11"/>
  <c r="V874" i="11" s="1"/>
  <c r="T1411" i="11"/>
  <c r="T1685" i="11"/>
  <c r="AA1685" i="11" s="1"/>
  <c r="Z873" i="11"/>
  <c r="Y873" i="11"/>
  <c r="T1015" i="11"/>
  <c r="AD471" i="11"/>
  <c r="AC471" i="11"/>
  <c r="S607" i="11"/>
  <c r="AE606" i="11"/>
  <c r="Z742" i="11"/>
  <c r="W742" i="11"/>
  <c r="V743" i="11" s="1"/>
  <c r="Q743" i="11"/>
  <c r="AA742" i="11"/>
  <c r="Y742" i="11"/>
  <c r="R1285" i="11"/>
  <c r="AB1285" i="11" s="1"/>
  <c r="AC1284" i="11"/>
  <c r="AD1284" i="11"/>
  <c r="T1818" i="11"/>
  <c r="S472" i="11"/>
  <c r="AA871" i="9"/>
  <c r="W871" i="9"/>
  <c r="V872" i="9" s="1"/>
  <c r="Y871" i="9"/>
  <c r="Z871" i="9"/>
  <c r="T1414" i="9"/>
  <c r="Y1414" i="9" s="1"/>
  <c r="T1278" i="9"/>
  <c r="Z1278" i="9" s="1"/>
  <c r="AE1413" i="9"/>
  <c r="S473" i="9"/>
  <c r="AE472" i="9"/>
  <c r="Q204" i="9"/>
  <c r="R204" i="9" s="1"/>
  <c r="AB204" i="9" s="1"/>
  <c r="W203" i="9"/>
  <c r="V204" i="9" s="1"/>
  <c r="Z203" i="9"/>
  <c r="Y203" i="9"/>
  <c r="AA203" i="9"/>
  <c r="R740" i="9"/>
  <c r="AB740" i="9" s="1"/>
  <c r="AD739" i="9"/>
  <c r="AC739" i="9"/>
  <c r="R872" i="9"/>
  <c r="AB872" i="9" s="1"/>
  <c r="T1952" i="9"/>
  <c r="Q1953" i="9" s="1"/>
  <c r="R1953" i="9" s="1"/>
  <c r="AB1953" i="9" s="1"/>
  <c r="AE1818" i="9"/>
  <c r="Q1549" i="9"/>
  <c r="R1549" i="9" s="1"/>
  <c r="AB1549" i="9" s="1"/>
  <c r="AA1548" i="9"/>
  <c r="Z1548" i="9"/>
  <c r="Y1548" i="9"/>
  <c r="W1548" i="9"/>
  <c r="V1549" i="9" s="1"/>
  <c r="AC339" i="9"/>
  <c r="AD339" i="9"/>
  <c r="T75" i="9"/>
  <c r="W75" i="9" s="1"/>
  <c r="V76" i="9" s="1"/>
  <c r="AE74" i="9"/>
  <c r="AC605" i="9"/>
  <c r="W1682" i="9"/>
  <c r="V1683" i="9" s="1"/>
  <c r="Y1682" i="9"/>
  <c r="AD1682" i="9" s="1"/>
  <c r="Q1683" i="9"/>
  <c r="R1683" i="9" s="1"/>
  <c r="AB1683" i="9" s="1"/>
  <c r="AA1682" i="9"/>
  <c r="S340" i="9"/>
  <c r="Y1012" i="9"/>
  <c r="AA1012" i="9"/>
  <c r="W1012" i="9"/>
  <c r="V1013" i="9" s="1"/>
  <c r="Z1012" i="9"/>
  <c r="Q1013" i="9"/>
  <c r="AE1146" i="9"/>
  <c r="AB1147" i="9"/>
  <c r="S1147" i="9"/>
  <c r="T1819" i="9"/>
  <c r="W1819" i="9" s="1"/>
  <c r="V1820" i="9" s="1"/>
  <c r="AB606" i="9"/>
  <c r="T606" i="9"/>
  <c r="AD606" i="6"/>
  <c r="AC606" i="6"/>
  <c r="AA739" i="6"/>
  <c r="Z739" i="6"/>
  <c r="W739" i="6"/>
  <c r="V740" i="6" s="1"/>
  <c r="Y739" i="6"/>
  <c r="Q740" i="6"/>
  <c r="R740" i="6" s="1"/>
  <c r="AB740" i="6" s="1"/>
  <c r="AE872" i="6"/>
  <c r="AD1411" i="6"/>
  <c r="T873" i="6"/>
  <c r="Q874" i="6" s="1"/>
  <c r="R874" i="6" s="1"/>
  <c r="AB874" i="6" s="1"/>
  <c r="S1280" i="6"/>
  <c r="AC1954" i="6"/>
  <c r="AE1954" i="6" s="1"/>
  <c r="AC1411" i="6"/>
  <c r="AE1279" i="6"/>
  <c r="S1955" i="6"/>
  <c r="S607" i="6"/>
  <c r="S1412" i="6"/>
  <c r="Z74" i="6"/>
  <c r="Q75" i="6"/>
  <c r="R75" i="6" s="1"/>
  <c r="AB75" i="6" s="1"/>
  <c r="Y74" i="6"/>
  <c r="AA74" i="6"/>
  <c r="W74" i="6"/>
  <c r="V75" i="6" s="1"/>
  <c r="AE1148" i="6"/>
  <c r="AA1548" i="6"/>
  <c r="Z1548" i="6"/>
  <c r="W1548" i="6"/>
  <c r="V1549" i="6" s="1"/>
  <c r="Y1548" i="6"/>
  <c r="Q1549" i="6"/>
  <c r="R1549" i="6" s="1"/>
  <c r="AB1549" i="6" s="1"/>
  <c r="T1013" i="6"/>
  <c r="Z1013" i="6" s="1"/>
  <c r="W205" i="6"/>
  <c r="V206" i="6" s="1"/>
  <c r="T1149" i="6"/>
  <c r="Z1149" i="6" s="1"/>
  <c r="Z205" i="6"/>
  <c r="Y205" i="6"/>
  <c r="S471" i="6"/>
  <c r="Q206" i="6"/>
  <c r="R206" i="6" s="1"/>
  <c r="AB206" i="6" s="1"/>
  <c r="R334" i="6"/>
  <c r="AB334" i="6" s="1"/>
  <c r="AC333" i="6"/>
  <c r="AD333" i="6"/>
  <c r="AA205" i="6"/>
  <c r="S1819" i="6"/>
  <c r="AD1818" i="6"/>
  <c r="AC1818" i="6"/>
  <c r="AE470" i="6"/>
  <c r="AC1683" i="6"/>
  <c r="AD1683" i="6"/>
  <c r="R1684" i="6"/>
  <c r="AB1684" i="6" s="1"/>
  <c r="Q1283" i="3"/>
  <c r="R1283" i="3" s="1"/>
  <c r="AB1283" i="3" s="1"/>
  <c r="Y1282" i="3"/>
  <c r="AD1282" i="3" s="1"/>
  <c r="W1282" i="3"/>
  <c r="V1283" i="3" s="1"/>
  <c r="AA1282" i="3"/>
  <c r="AC1549" i="3"/>
  <c r="AE1549" i="3" s="1"/>
  <c r="AD1413" i="3"/>
  <c r="AC1413" i="3"/>
  <c r="S873" i="3"/>
  <c r="AC1147" i="3"/>
  <c r="AD872" i="3"/>
  <c r="AD1147" i="3"/>
  <c r="AC872" i="3"/>
  <c r="Z606" i="3"/>
  <c r="Y606" i="3"/>
  <c r="AA606" i="3"/>
  <c r="W606" i="3"/>
  <c r="V607" i="3" s="1"/>
  <c r="AD203" i="3"/>
  <c r="S740" i="3"/>
  <c r="AD739" i="3"/>
  <c r="AC739" i="3"/>
  <c r="AC203" i="3"/>
  <c r="S470" i="3"/>
  <c r="AB607" i="3"/>
  <c r="T607" i="3"/>
  <c r="AE469" i="3"/>
  <c r="AA72" i="3"/>
  <c r="Q73" i="3"/>
  <c r="Z72" i="3"/>
  <c r="Y72" i="3"/>
  <c r="W72" i="3"/>
  <c r="V73" i="3" s="1"/>
  <c r="S204" i="3"/>
  <c r="AB1550" i="3"/>
  <c r="T1550" i="3"/>
  <c r="T1685" i="3"/>
  <c r="Y1685" i="3" s="1"/>
  <c r="AE1951" i="3"/>
  <c r="AA338" i="3"/>
  <c r="T1414" i="3"/>
  <c r="AA1414" i="3" s="1"/>
  <c r="Z338" i="3"/>
  <c r="Q339" i="3"/>
  <c r="R339" i="3" s="1"/>
  <c r="AB339" i="3" s="1"/>
  <c r="Y338" i="3"/>
  <c r="T1952" i="3"/>
  <c r="S1148" i="3"/>
  <c r="AE1684" i="3"/>
  <c r="R1820" i="3"/>
  <c r="AB1820" i="3" s="1"/>
  <c r="AC1819" i="3"/>
  <c r="AD1819" i="3"/>
  <c r="AA1014" i="3"/>
  <c r="Y1014" i="3"/>
  <c r="Z1014" i="3"/>
  <c r="W1014" i="3"/>
  <c r="V1015" i="3" s="1"/>
  <c r="Q1015" i="3"/>
  <c r="T72" i="13"/>
  <c r="Q73" i="13" s="1"/>
  <c r="Y203" i="13"/>
  <c r="AA203" i="13"/>
  <c r="Z203" i="13"/>
  <c r="W203" i="13"/>
  <c r="V204" i="13" s="1"/>
  <c r="Q204" i="13"/>
  <c r="Q339" i="13"/>
  <c r="Y338" i="13"/>
  <c r="W338" i="13"/>
  <c r="V339" i="13" s="1"/>
  <c r="Z338" i="13"/>
  <c r="AA338" i="13"/>
  <c r="AD473" i="13" l="1"/>
  <c r="AC473" i="13"/>
  <c r="T474" i="13"/>
  <c r="AB474" i="13"/>
  <c r="T73" i="11"/>
  <c r="Y73" i="11" s="1"/>
  <c r="AB73" i="11"/>
  <c r="AC72" i="11"/>
  <c r="AD72" i="11"/>
  <c r="AE203" i="11"/>
  <c r="AD336" i="11"/>
  <c r="AE1146" i="11"/>
  <c r="AC336" i="11"/>
  <c r="W204" i="11"/>
  <c r="V205" i="11" s="1"/>
  <c r="AA204" i="11"/>
  <c r="Q205" i="11"/>
  <c r="R205" i="11" s="1"/>
  <c r="AB205" i="11" s="1"/>
  <c r="T1147" i="11"/>
  <c r="W1147" i="11" s="1"/>
  <c r="V1148" i="11" s="1"/>
  <c r="Z204" i="11"/>
  <c r="AD204" i="11" s="1"/>
  <c r="T1955" i="11"/>
  <c r="Q1956" i="11" s="1"/>
  <c r="R1956" i="11" s="1"/>
  <c r="AB1956" i="11" s="1"/>
  <c r="AE1954" i="11"/>
  <c r="S1545" i="11"/>
  <c r="AE1544" i="11"/>
  <c r="AD873" i="11"/>
  <c r="W1685" i="11"/>
  <c r="V1686" i="11" s="1"/>
  <c r="Z1685" i="11"/>
  <c r="S874" i="11"/>
  <c r="T874" i="11" s="1"/>
  <c r="Q875" i="11" s="1"/>
  <c r="R875" i="11" s="1"/>
  <c r="AB875" i="11" s="1"/>
  <c r="Y1685" i="11"/>
  <c r="Q1686" i="11"/>
  <c r="R1686" i="11" s="1"/>
  <c r="AB1686" i="11" s="1"/>
  <c r="AC873" i="11"/>
  <c r="S337" i="11"/>
  <c r="AB337" i="11"/>
  <c r="Y1411" i="11"/>
  <c r="W1411" i="11"/>
  <c r="V1412" i="11" s="1"/>
  <c r="Q1412" i="11"/>
  <c r="AA1411" i="11"/>
  <c r="Z1411" i="11"/>
  <c r="AA1015" i="11"/>
  <c r="Z1015" i="11"/>
  <c r="Q1016" i="11"/>
  <c r="W1015" i="11"/>
  <c r="V1016" i="11" s="1"/>
  <c r="Y1015" i="11"/>
  <c r="AE471" i="11"/>
  <c r="T607" i="11"/>
  <c r="Q608" i="11" s="1"/>
  <c r="AC742" i="11"/>
  <c r="AD742" i="11"/>
  <c r="R743" i="11"/>
  <c r="T472" i="11"/>
  <c r="Z1818" i="11"/>
  <c r="Q1819" i="11"/>
  <c r="Y1818" i="11"/>
  <c r="W1818" i="11"/>
  <c r="V1819" i="11" s="1"/>
  <c r="AA1818" i="11"/>
  <c r="AE1284" i="11"/>
  <c r="S1285" i="11"/>
  <c r="AD871" i="9"/>
  <c r="AC871" i="9"/>
  <c r="W1414" i="9"/>
  <c r="V1415" i="9" s="1"/>
  <c r="Z1414" i="9"/>
  <c r="AD1414" i="9" s="1"/>
  <c r="AA1414" i="9"/>
  <c r="Q1415" i="9"/>
  <c r="R1415" i="9" s="1"/>
  <c r="AB1415" i="9" s="1"/>
  <c r="AA1278" i="9"/>
  <c r="Q1279" i="9"/>
  <c r="R1279" i="9" s="1"/>
  <c r="S1279" i="9" s="1"/>
  <c r="Y1278" i="9"/>
  <c r="AD1278" i="9" s="1"/>
  <c r="W1278" i="9"/>
  <c r="V1279" i="9" s="1"/>
  <c r="T473" i="9"/>
  <c r="W473" i="9" s="1"/>
  <c r="V474" i="9" s="1"/>
  <c r="S204" i="9"/>
  <c r="S740" i="9"/>
  <c r="AC203" i="9"/>
  <c r="AD203" i="9"/>
  <c r="AE739" i="9"/>
  <c r="S872" i="9"/>
  <c r="Y1952" i="9"/>
  <c r="W1952" i="9"/>
  <c r="V1953" i="9" s="1"/>
  <c r="Z1952" i="9"/>
  <c r="AA1952" i="9"/>
  <c r="S1953" i="9"/>
  <c r="AE339" i="9"/>
  <c r="AC1548" i="9"/>
  <c r="Y75" i="9"/>
  <c r="AD1548" i="9"/>
  <c r="Z75" i="9"/>
  <c r="AA75" i="9"/>
  <c r="AE605" i="9"/>
  <c r="Q76" i="9"/>
  <c r="R76" i="9" s="1"/>
  <c r="AB76" i="9" s="1"/>
  <c r="S1549" i="9"/>
  <c r="AC1682" i="9"/>
  <c r="T340" i="9"/>
  <c r="AA340" i="9" s="1"/>
  <c r="Y1819" i="9"/>
  <c r="Q1820" i="9"/>
  <c r="R1820" i="9" s="1"/>
  <c r="AB1820" i="9" s="1"/>
  <c r="T1147" i="9"/>
  <c r="AA1147" i="9" s="1"/>
  <c r="R1013" i="9"/>
  <c r="AB1013" i="9" s="1"/>
  <c r="AC1012" i="9"/>
  <c r="AD1012" i="9"/>
  <c r="AA1819" i="9"/>
  <c r="Z1819" i="9"/>
  <c r="S1683" i="9"/>
  <c r="Z606" i="9"/>
  <c r="AA606" i="9"/>
  <c r="Y606" i="9"/>
  <c r="Q607" i="9"/>
  <c r="W606" i="9"/>
  <c r="V607" i="9" s="1"/>
  <c r="AE606" i="6"/>
  <c r="AD739" i="6"/>
  <c r="AC739" i="6"/>
  <c r="S740" i="6"/>
  <c r="AE1411" i="6"/>
  <c r="AA873" i="6"/>
  <c r="Y873" i="6"/>
  <c r="T1280" i="6"/>
  <c r="W873" i="6"/>
  <c r="V874" i="6" s="1"/>
  <c r="Z873" i="6"/>
  <c r="T1955" i="6"/>
  <c r="T607" i="6"/>
  <c r="Y607" i="6" s="1"/>
  <c r="S874" i="6"/>
  <c r="S1549" i="6"/>
  <c r="T1412" i="6"/>
  <c r="AA1013" i="6"/>
  <c r="S75" i="6"/>
  <c r="T75" i="6" s="1"/>
  <c r="AC74" i="6"/>
  <c r="AD74" i="6"/>
  <c r="Q1014" i="6"/>
  <c r="R1014" i="6" s="1"/>
  <c r="AB1014" i="6" s="1"/>
  <c r="AA1149" i="6"/>
  <c r="AD1548" i="6"/>
  <c r="AC1548" i="6"/>
  <c r="W1013" i="6"/>
  <c r="V1014" i="6" s="1"/>
  <c r="Y1013" i="6"/>
  <c r="S334" i="6"/>
  <c r="AD205" i="6"/>
  <c r="AC205" i="6"/>
  <c r="Y1149" i="6"/>
  <c r="AD1149" i="6" s="1"/>
  <c r="W1149" i="6"/>
  <c r="V1150" i="6" s="1"/>
  <c r="Q1150" i="6"/>
  <c r="R1150" i="6" s="1"/>
  <c r="AB1150" i="6" s="1"/>
  <c r="T471" i="6"/>
  <c r="AA471" i="6" s="1"/>
  <c r="T1819" i="6"/>
  <c r="Q1820" i="6" s="1"/>
  <c r="S206" i="6"/>
  <c r="AE333" i="6"/>
  <c r="S1684" i="6"/>
  <c r="AE1818" i="6"/>
  <c r="AE1683" i="6"/>
  <c r="AC1282" i="3"/>
  <c r="AE1282" i="3" s="1"/>
  <c r="S1283" i="3"/>
  <c r="AE1413" i="3"/>
  <c r="T873" i="3"/>
  <c r="Y873" i="3" s="1"/>
  <c r="AE872" i="3"/>
  <c r="AE1147" i="3"/>
  <c r="AC606" i="3"/>
  <c r="AE203" i="3"/>
  <c r="AD606" i="3"/>
  <c r="T740" i="3"/>
  <c r="T470" i="3"/>
  <c r="AE739" i="3"/>
  <c r="AA607" i="3"/>
  <c r="W607" i="3"/>
  <c r="V608" i="3" s="1"/>
  <c r="Z607" i="3"/>
  <c r="Y607" i="3"/>
  <c r="Q608" i="3"/>
  <c r="W1685" i="3"/>
  <c r="V1686" i="3" s="1"/>
  <c r="AA1685" i="3"/>
  <c r="Z1685" i="3"/>
  <c r="AD1685" i="3" s="1"/>
  <c r="Q1686" i="3"/>
  <c r="R1686" i="3" s="1"/>
  <c r="AB1686" i="3" s="1"/>
  <c r="AD338" i="3"/>
  <c r="W1550" i="3"/>
  <c r="V1551" i="3" s="1"/>
  <c r="AA1550" i="3"/>
  <c r="Z1550" i="3"/>
  <c r="Q1551" i="3"/>
  <c r="R1551" i="3" s="1"/>
  <c r="AB1551" i="3" s="1"/>
  <c r="Y1550" i="3"/>
  <c r="AD72" i="3"/>
  <c r="AC72" i="3"/>
  <c r="T204" i="3"/>
  <c r="R73" i="3"/>
  <c r="S73" i="3" s="1"/>
  <c r="W1414" i="3"/>
  <c r="V1415" i="3" s="1"/>
  <c r="Q1415" i="3"/>
  <c r="R1415" i="3" s="1"/>
  <c r="AB1415" i="3" s="1"/>
  <c r="Z1414" i="3"/>
  <c r="Y1414" i="3"/>
  <c r="AC338" i="3"/>
  <c r="Z1952" i="3"/>
  <c r="AA1952" i="3"/>
  <c r="W1952" i="3"/>
  <c r="V1953" i="3" s="1"/>
  <c r="Q1953" i="3"/>
  <c r="R1953" i="3" s="1"/>
  <c r="AB1953" i="3" s="1"/>
  <c r="Y1952" i="3"/>
  <c r="T1148" i="3"/>
  <c r="S339" i="3"/>
  <c r="R1015" i="3"/>
  <c r="AB1015" i="3" s="1"/>
  <c r="AE1819" i="3"/>
  <c r="AC1014" i="3"/>
  <c r="AD1014" i="3"/>
  <c r="S1820" i="3"/>
  <c r="Z72" i="13"/>
  <c r="AA72" i="13"/>
  <c r="W72" i="13"/>
  <c r="V73" i="13" s="1"/>
  <c r="Y72" i="13"/>
  <c r="R73" i="13"/>
  <c r="AB73" i="13" s="1"/>
  <c r="R204" i="13"/>
  <c r="S204" i="13" s="1"/>
  <c r="AC203" i="13"/>
  <c r="AD203" i="13"/>
  <c r="AC338" i="13"/>
  <c r="AD338" i="13"/>
  <c r="R339" i="13"/>
  <c r="AB339" i="13" s="1"/>
  <c r="AE473" i="13" l="1"/>
  <c r="W474" i="13"/>
  <c r="V475" i="13" s="1"/>
  <c r="Z474" i="13"/>
  <c r="Y474" i="13"/>
  <c r="Q475" i="13"/>
  <c r="R475" i="13" s="1"/>
  <c r="S475" i="13" s="1"/>
  <c r="AA474" i="13"/>
  <c r="W73" i="11"/>
  <c r="V74" i="11" s="1"/>
  <c r="Q74" i="11"/>
  <c r="R74" i="11" s="1"/>
  <c r="AB74" i="11" s="1"/>
  <c r="AA73" i="11"/>
  <c r="Z73" i="11"/>
  <c r="AE72" i="11"/>
  <c r="AE336" i="11"/>
  <c r="S205" i="11"/>
  <c r="Q1148" i="11"/>
  <c r="R1148" i="11" s="1"/>
  <c r="AB1148" i="11" s="1"/>
  <c r="AA1147" i="11"/>
  <c r="Z1147" i="11"/>
  <c r="Y1147" i="11"/>
  <c r="W1955" i="11"/>
  <c r="V1956" i="11" s="1"/>
  <c r="Z1955" i="11"/>
  <c r="AA1955" i="11"/>
  <c r="AC204" i="11"/>
  <c r="Y1955" i="11"/>
  <c r="T1545" i="11"/>
  <c r="AE873" i="11"/>
  <c r="AC1685" i="11"/>
  <c r="Y874" i="11"/>
  <c r="W874" i="11"/>
  <c r="V875" i="11" s="1"/>
  <c r="AD1685" i="11"/>
  <c r="AA874" i="11"/>
  <c r="Z874" i="11"/>
  <c r="T337" i="11"/>
  <c r="AA337" i="11" s="1"/>
  <c r="R1412" i="11"/>
  <c r="AB1412" i="11" s="1"/>
  <c r="AC1411" i="11"/>
  <c r="AD1411" i="11"/>
  <c r="R1016" i="11"/>
  <c r="AB1016" i="11" s="1"/>
  <c r="AC1015" i="11"/>
  <c r="AD1015" i="11"/>
  <c r="Z607" i="11"/>
  <c r="W607" i="11"/>
  <c r="V608" i="11" s="1"/>
  <c r="Y607" i="11"/>
  <c r="AA607" i="11"/>
  <c r="S1956" i="11"/>
  <c r="S875" i="11"/>
  <c r="Q473" i="11"/>
  <c r="R473" i="11" s="1"/>
  <c r="AB473" i="11" s="1"/>
  <c r="AE742" i="11"/>
  <c r="Y472" i="11"/>
  <c r="AB743" i="11"/>
  <c r="AA472" i="11"/>
  <c r="S743" i="11"/>
  <c r="Z472" i="11"/>
  <c r="S1686" i="11"/>
  <c r="R608" i="11"/>
  <c r="AB608" i="11" s="1"/>
  <c r="W472" i="11"/>
  <c r="V473" i="11" s="1"/>
  <c r="T1285" i="11"/>
  <c r="AC1818" i="11"/>
  <c r="AD1818" i="11"/>
  <c r="R1819" i="11"/>
  <c r="AB1819" i="11" s="1"/>
  <c r="AE871" i="9"/>
  <c r="AC1414" i="9"/>
  <c r="AC1278" i="9"/>
  <c r="AE1278" i="9" s="1"/>
  <c r="S1415" i="9"/>
  <c r="T1279" i="9"/>
  <c r="Y1279" i="9" s="1"/>
  <c r="AB1279" i="9"/>
  <c r="AA473" i="9"/>
  <c r="Z473" i="9"/>
  <c r="Q474" i="9"/>
  <c r="R474" i="9" s="1"/>
  <c r="AB474" i="9" s="1"/>
  <c r="T204" i="9"/>
  <c r="Y473" i="9"/>
  <c r="T740" i="9"/>
  <c r="AA740" i="9" s="1"/>
  <c r="AE203" i="9"/>
  <c r="AD1952" i="9"/>
  <c r="T872" i="9"/>
  <c r="Y872" i="9" s="1"/>
  <c r="AC1952" i="9"/>
  <c r="T1953" i="9"/>
  <c r="Z1953" i="9" s="1"/>
  <c r="AE1548" i="9"/>
  <c r="AC75" i="9"/>
  <c r="AD75" i="9"/>
  <c r="S76" i="9"/>
  <c r="Y340" i="9"/>
  <c r="Z340" i="9"/>
  <c r="AE1682" i="9"/>
  <c r="T1549" i="9"/>
  <c r="W1549" i="9" s="1"/>
  <c r="V1550" i="9" s="1"/>
  <c r="Q341" i="9"/>
  <c r="R341" i="9" s="1"/>
  <c r="AB341" i="9" s="1"/>
  <c r="W340" i="9"/>
  <c r="V341" i="9" s="1"/>
  <c r="Z1147" i="9"/>
  <c r="Y1147" i="9"/>
  <c r="Q1148" i="9"/>
  <c r="R1148" i="9" s="1"/>
  <c r="S1148" i="9" s="1"/>
  <c r="W1147" i="9"/>
  <c r="V1148" i="9" s="1"/>
  <c r="AE1012" i="9"/>
  <c r="S1013" i="9"/>
  <c r="AC1819" i="9"/>
  <c r="AD1819" i="9"/>
  <c r="R607" i="9"/>
  <c r="AB607" i="9" s="1"/>
  <c r="T1683" i="9"/>
  <c r="S1820" i="9"/>
  <c r="AC606" i="9"/>
  <c r="AD606" i="9"/>
  <c r="AE739" i="6"/>
  <c r="T740" i="6"/>
  <c r="Q741" i="6" s="1"/>
  <c r="R741" i="6" s="1"/>
  <c r="AB741" i="6" s="1"/>
  <c r="AD873" i="6"/>
  <c r="AC873" i="6"/>
  <c r="Y1280" i="6"/>
  <c r="W1280" i="6"/>
  <c r="V1281" i="6" s="1"/>
  <c r="W607" i="6"/>
  <c r="V608" i="6" s="1"/>
  <c r="AA1280" i="6"/>
  <c r="Q1281" i="6"/>
  <c r="R1281" i="6" s="1"/>
  <c r="AB1281" i="6" s="1"/>
  <c r="Z1280" i="6"/>
  <c r="Y1955" i="6"/>
  <c r="AA607" i="6"/>
  <c r="W1955" i="6"/>
  <c r="V1956" i="6" s="1"/>
  <c r="Q1956" i="6"/>
  <c r="R1956" i="6" s="1"/>
  <c r="AB1956" i="6" s="1"/>
  <c r="Z1955" i="6"/>
  <c r="AA1955" i="6"/>
  <c r="Q608" i="6"/>
  <c r="R608" i="6" s="1"/>
  <c r="AB608" i="6" s="1"/>
  <c r="Z607" i="6"/>
  <c r="AD607" i="6" s="1"/>
  <c r="AC1013" i="6"/>
  <c r="T1549" i="6"/>
  <c r="Y1549" i="6" s="1"/>
  <c r="T874" i="6"/>
  <c r="Y874" i="6" s="1"/>
  <c r="W1412" i="6"/>
  <c r="V1413" i="6" s="1"/>
  <c r="Y1412" i="6"/>
  <c r="Z1412" i="6"/>
  <c r="AA1412" i="6"/>
  <c r="Q1413" i="6"/>
  <c r="AE74" i="6"/>
  <c r="Y1819" i="6"/>
  <c r="AE205" i="6"/>
  <c r="T334" i="6"/>
  <c r="Q335" i="6" s="1"/>
  <c r="R335" i="6" s="1"/>
  <c r="AB335" i="6" s="1"/>
  <c r="AD1013" i="6"/>
  <c r="AE1548" i="6"/>
  <c r="AC1149" i="6"/>
  <c r="AA1819" i="6"/>
  <c r="Q472" i="6"/>
  <c r="R472" i="6" s="1"/>
  <c r="W471" i="6"/>
  <c r="V472" i="6" s="1"/>
  <c r="Z471" i="6"/>
  <c r="Y471" i="6"/>
  <c r="Z1819" i="6"/>
  <c r="W1819" i="6"/>
  <c r="V1820" i="6" s="1"/>
  <c r="T206" i="6"/>
  <c r="Z206" i="6" s="1"/>
  <c r="T1684" i="6"/>
  <c r="Q1685" i="6" s="1"/>
  <c r="S1150" i="6"/>
  <c r="R1820" i="6"/>
  <c r="AB1820" i="6" s="1"/>
  <c r="Q76" i="6"/>
  <c r="W75" i="6"/>
  <c r="V76" i="6" s="1"/>
  <c r="Z75" i="6"/>
  <c r="AA75" i="6"/>
  <c r="Y75" i="6"/>
  <c r="S1014" i="6"/>
  <c r="T1283" i="3"/>
  <c r="AA873" i="3"/>
  <c r="W873" i="3"/>
  <c r="V874" i="3" s="1"/>
  <c r="Z873" i="3"/>
  <c r="AD873" i="3" s="1"/>
  <c r="Q874" i="3"/>
  <c r="R874" i="3" s="1"/>
  <c r="AB874" i="3" s="1"/>
  <c r="AE606" i="3"/>
  <c r="AA740" i="3"/>
  <c r="W740" i="3"/>
  <c r="V741" i="3" s="1"/>
  <c r="Q741" i="3"/>
  <c r="R741" i="3" s="1"/>
  <c r="AB741" i="3" s="1"/>
  <c r="Y740" i="3"/>
  <c r="Z740" i="3"/>
  <c r="W470" i="3"/>
  <c r="V471" i="3" s="1"/>
  <c r="Q471" i="3"/>
  <c r="R471" i="3" s="1"/>
  <c r="AB471" i="3" s="1"/>
  <c r="Z470" i="3"/>
  <c r="AA470" i="3"/>
  <c r="Y470" i="3"/>
  <c r="R608" i="3"/>
  <c r="S608" i="3" s="1"/>
  <c r="AD607" i="3"/>
  <c r="AC607" i="3"/>
  <c r="S1686" i="3"/>
  <c r="AC1685" i="3"/>
  <c r="AE1685" i="3" s="1"/>
  <c r="S1551" i="3"/>
  <c r="T1551" i="3" s="1"/>
  <c r="AE338" i="3"/>
  <c r="AC1414" i="3"/>
  <c r="AE72" i="3"/>
  <c r="AC1550" i="3"/>
  <c r="AD1550" i="3"/>
  <c r="Q205" i="3"/>
  <c r="R205" i="3" s="1"/>
  <c r="W204" i="3"/>
  <c r="V205" i="3" s="1"/>
  <c r="AB73" i="3"/>
  <c r="T73" i="3"/>
  <c r="AA204" i="3"/>
  <c r="Y204" i="3"/>
  <c r="Z204" i="3"/>
  <c r="Y1148" i="3"/>
  <c r="AD1414" i="3"/>
  <c r="W1148" i="3"/>
  <c r="V1149" i="3" s="1"/>
  <c r="Q1149" i="3"/>
  <c r="R1149" i="3" s="1"/>
  <c r="AB1149" i="3" s="1"/>
  <c r="AA1148" i="3"/>
  <c r="Z1148" i="3"/>
  <c r="T1820" i="3"/>
  <c r="S1415" i="3"/>
  <c r="S1953" i="3"/>
  <c r="AC1952" i="3"/>
  <c r="AD1952" i="3"/>
  <c r="T339" i="3"/>
  <c r="S1015" i="3"/>
  <c r="AE1014" i="3"/>
  <c r="AD72" i="13"/>
  <c r="AC72" i="13"/>
  <c r="S73" i="13"/>
  <c r="AE203" i="13"/>
  <c r="AB204" i="13"/>
  <c r="T204" i="13"/>
  <c r="S339" i="13"/>
  <c r="AE338" i="13"/>
  <c r="AD474" i="13" l="1"/>
  <c r="AC474" i="13"/>
  <c r="AB475" i="13"/>
  <c r="T475" i="13"/>
  <c r="W475" i="13" s="1"/>
  <c r="V476" i="13" s="1"/>
  <c r="S74" i="11"/>
  <c r="AC73" i="11"/>
  <c r="AD73" i="11"/>
  <c r="AD1147" i="11"/>
  <c r="T205" i="11"/>
  <c r="Y205" i="11" s="1"/>
  <c r="AC1147" i="11"/>
  <c r="AE204" i="11"/>
  <c r="S1148" i="11"/>
  <c r="AD1955" i="11"/>
  <c r="AC1955" i="11"/>
  <c r="AA1545" i="11"/>
  <c r="Y1545" i="11"/>
  <c r="W1545" i="11"/>
  <c r="V1546" i="11" s="1"/>
  <c r="Q1546" i="11"/>
  <c r="Z1545" i="11"/>
  <c r="Z337" i="11"/>
  <c r="Q338" i="11"/>
  <c r="R338" i="11" s="1"/>
  <c r="AD874" i="11"/>
  <c r="AE1685" i="11"/>
  <c r="Y337" i="11"/>
  <c r="AC874" i="11"/>
  <c r="W337" i="11"/>
  <c r="V338" i="11" s="1"/>
  <c r="AE1411" i="11"/>
  <c r="S1016" i="11"/>
  <c r="S1412" i="11"/>
  <c r="AE1015" i="11"/>
  <c r="T1956" i="11"/>
  <c r="AA1956" i="11" s="1"/>
  <c r="AD607" i="11"/>
  <c r="AC607" i="11"/>
  <c r="AC472" i="11"/>
  <c r="T875" i="11"/>
  <c r="Y875" i="11" s="1"/>
  <c r="W1285" i="11"/>
  <c r="V1286" i="11" s="1"/>
  <c r="AD472" i="11"/>
  <c r="S1819" i="11"/>
  <c r="Z1285" i="11"/>
  <c r="Q1286" i="11"/>
  <c r="R1286" i="11" s="1"/>
  <c r="AB1286" i="11" s="1"/>
  <c r="S608" i="11"/>
  <c r="T743" i="11"/>
  <c r="T1686" i="11"/>
  <c r="Q1687" i="11" s="1"/>
  <c r="R1687" i="11" s="1"/>
  <c r="AB1687" i="11" s="1"/>
  <c r="S473" i="11"/>
  <c r="AA1285" i="11"/>
  <c r="Y1285" i="11"/>
  <c r="AE1818" i="11"/>
  <c r="AE1414" i="9"/>
  <c r="AA1279" i="9"/>
  <c r="T1415" i="9"/>
  <c r="Z1415" i="9" s="1"/>
  <c r="Z1279" i="9"/>
  <c r="AD1279" i="9" s="1"/>
  <c r="W1279" i="9"/>
  <c r="V1280" i="9" s="1"/>
  <c r="Q1280" i="9"/>
  <c r="R1280" i="9" s="1"/>
  <c r="AB1280" i="9" s="1"/>
  <c r="AD473" i="9"/>
  <c r="AA204" i="9"/>
  <c r="W204" i="9"/>
  <c r="V205" i="9" s="1"/>
  <c r="Z204" i="9"/>
  <c r="Y204" i="9"/>
  <c r="AC473" i="9"/>
  <c r="Q205" i="9"/>
  <c r="R205" i="9" s="1"/>
  <c r="AB205" i="9" s="1"/>
  <c r="Q741" i="9"/>
  <c r="R741" i="9" s="1"/>
  <c r="AB741" i="9" s="1"/>
  <c r="S474" i="9"/>
  <c r="Y740" i="9"/>
  <c r="W740" i="9"/>
  <c r="V741" i="9" s="1"/>
  <c r="Z740" i="9"/>
  <c r="Z872" i="9"/>
  <c r="AD872" i="9" s="1"/>
  <c r="Q873" i="9"/>
  <c r="R873" i="9" s="1"/>
  <c r="AB873" i="9" s="1"/>
  <c r="AE1952" i="9"/>
  <c r="AA872" i="9"/>
  <c r="W872" i="9"/>
  <c r="V873" i="9" s="1"/>
  <c r="Q1954" i="9"/>
  <c r="R1954" i="9" s="1"/>
  <c r="AB1954" i="9" s="1"/>
  <c r="AA1953" i="9"/>
  <c r="Y1953" i="9"/>
  <c r="W1953" i="9"/>
  <c r="V1954" i="9" s="1"/>
  <c r="AE75" i="9"/>
  <c r="T76" i="9"/>
  <c r="Q77" i="9" s="1"/>
  <c r="AC340" i="9"/>
  <c r="Q1550" i="9"/>
  <c r="R1550" i="9" s="1"/>
  <c r="AB1550" i="9" s="1"/>
  <c r="Y1549" i="9"/>
  <c r="Z1549" i="9"/>
  <c r="AA1549" i="9"/>
  <c r="AD1147" i="9"/>
  <c r="AD340" i="9"/>
  <c r="AC1147" i="9"/>
  <c r="AE1819" i="9"/>
  <c r="AB1148" i="9"/>
  <c r="T1148" i="9"/>
  <c r="T1013" i="9"/>
  <c r="S607" i="9"/>
  <c r="S341" i="9"/>
  <c r="T1820" i="9"/>
  <c r="AA1683" i="9"/>
  <c r="W1683" i="9"/>
  <c r="V1684" i="9" s="1"/>
  <c r="Y1683" i="9"/>
  <c r="Z1683" i="9"/>
  <c r="Q1684" i="9"/>
  <c r="AE606" i="9"/>
  <c r="Z740" i="6"/>
  <c r="S741" i="6"/>
  <c r="T741" i="6" s="1"/>
  <c r="Y740" i="6"/>
  <c r="AA740" i="6"/>
  <c r="W740" i="6"/>
  <c r="V741" i="6" s="1"/>
  <c r="AE873" i="6"/>
  <c r="AC1280" i="6"/>
  <c r="AD1280" i="6"/>
  <c r="AD1955" i="6"/>
  <c r="S1956" i="6"/>
  <c r="S1281" i="6"/>
  <c r="AC1955" i="6"/>
  <c r="W874" i="6"/>
  <c r="V875" i="6" s="1"/>
  <c r="AC607" i="6"/>
  <c r="Z1549" i="6"/>
  <c r="AD1549" i="6" s="1"/>
  <c r="AE1013" i="6"/>
  <c r="Z874" i="6"/>
  <c r="AD874" i="6" s="1"/>
  <c r="W1549" i="6"/>
  <c r="V1550" i="6" s="1"/>
  <c r="S608" i="6"/>
  <c r="Q875" i="6"/>
  <c r="R875" i="6" s="1"/>
  <c r="AB875" i="6" s="1"/>
  <c r="Q1550" i="6"/>
  <c r="R1550" i="6" s="1"/>
  <c r="AB1550" i="6" s="1"/>
  <c r="AA874" i="6"/>
  <c r="AD1819" i="6"/>
  <c r="AA1549" i="6"/>
  <c r="AC1412" i="6"/>
  <c r="AD1412" i="6"/>
  <c r="R1413" i="6"/>
  <c r="AB1413" i="6" s="1"/>
  <c r="AE1149" i="6"/>
  <c r="AA334" i="6"/>
  <c r="W334" i="6"/>
  <c r="V335" i="6" s="1"/>
  <c r="Z334" i="6"/>
  <c r="Y334" i="6"/>
  <c r="AC471" i="6"/>
  <c r="S335" i="6"/>
  <c r="AD471" i="6"/>
  <c r="Q207" i="6"/>
  <c r="R207" i="6" s="1"/>
  <c r="AB207" i="6" s="1"/>
  <c r="AB472" i="6"/>
  <c r="S472" i="6"/>
  <c r="Y206" i="6"/>
  <c r="AD206" i="6" s="1"/>
  <c r="W206" i="6"/>
  <c r="V207" i="6" s="1"/>
  <c r="AA206" i="6"/>
  <c r="AC1819" i="6"/>
  <c r="Z1684" i="6"/>
  <c r="AA1684" i="6"/>
  <c r="Y1684" i="6"/>
  <c r="W1684" i="6"/>
  <c r="V1685" i="6" s="1"/>
  <c r="S1820" i="6"/>
  <c r="T1150" i="6"/>
  <c r="T1014" i="6"/>
  <c r="AA1014" i="6" s="1"/>
  <c r="R1685" i="6"/>
  <c r="AB1685" i="6" s="1"/>
  <c r="R76" i="6"/>
  <c r="AB76" i="6" s="1"/>
  <c r="AC75" i="6"/>
  <c r="AD75" i="6"/>
  <c r="AA1283" i="3"/>
  <c r="W1283" i="3"/>
  <c r="V1284" i="3" s="1"/>
  <c r="Y1283" i="3"/>
  <c r="Q1284" i="3"/>
  <c r="R1284" i="3" s="1"/>
  <c r="S1284" i="3" s="1"/>
  <c r="Z1283" i="3"/>
  <c r="AC873" i="3"/>
  <c r="AE873" i="3" s="1"/>
  <c r="S874" i="3"/>
  <c r="AD740" i="3"/>
  <c r="AC740" i="3"/>
  <c r="S741" i="3"/>
  <c r="S471" i="3"/>
  <c r="T471" i="3" s="1"/>
  <c r="AC470" i="3"/>
  <c r="AD470" i="3"/>
  <c r="AE607" i="3"/>
  <c r="T1686" i="3"/>
  <c r="W1686" i="3" s="1"/>
  <c r="V1687" i="3" s="1"/>
  <c r="AB608" i="3"/>
  <c r="T608" i="3"/>
  <c r="AC204" i="3"/>
  <c r="Q1821" i="3"/>
  <c r="R1821" i="3" s="1"/>
  <c r="AB1821" i="3" s="1"/>
  <c r="AD204" i="3"/>
  <c r="AB205" i="3"/>
  <c r="S205" i="3"/>
  <c r="AA1820" i="3"/>
  <c r="W73" i="3"/>
  <c r="V74" i="3" s="1"/>
  <c r="Y73" i="3"/>
  <c r="Z73" i="3"/>
  <c r="Q74" i="3"/>
  <c r="AA73" i="3"/>
  <c r="Z1820" i="3"/>
  <c r="AE1414" i="3"/>
  <c r="AE1550" i="3"/>
  <c r="AC1148" i="3"/>
  <c r="T1953" i="3"/>
  <c r="W1820" i="3"/>
  <c r="V1821" i="3" s="1"/>
  <c r="Y1820" i="3"/>
  <c r="AA339" i="3"/>
  <c r="Q340" i="3"/>
  <c r="R340" i="3" s="1"/>
  <c r="AB340" i="3" s="1"/>
  <c r="AD1148" i="3"/>
  <c r="T1415" i="3"/>
  <c r="S1149" i="3"/>
  <c r="W339" i="3"/>
  <c r="V340" i="3" s="1"/>
  <c r="T1015" i="3"/>
  <c r="AE1952" i="3"/>
  <c r="AA1551" i="3"/>
  <c r="Z1551" i="3"/>
  <c r="Q1552" i="3"/>
  <c r="W1551" i="3"/>
  <c r="V1552" i="3" s="1"/>
  <c r="Y1551" i="3"/>
  <c r="Z339" i="3"/>
  <c r="Y339" i="3"/>
  <c r="AE72" i="13"/>
  <c r="T73" i="13"/>
  <c r="Q205" i="13"/>
  <c r="Z204" i="13"/>
  <c r="Y204" i="13"/>
  <c r="W204" i="13"/>
  <c r="V205" i="13" s="1"/>
  <c r="AA204" i="13"/>
  <c r="T339" i="13"/>
  <c r="AE474" i="13" l="1"/>
  <c r="Q476" i="13"/>
  <c r="R476" i="13" s="1"/>
  <c r="AB476" i="13" s="1"/>
  <c r="Z475" i="13"/>
  <c r="Y475" i="13"/>
  <c r="AA475" i="13"/>
  <c r="T74" i="11"/>
  <c r="Z74" i="11" s="1"/>
  <c r="AE73" i="11"/>
  <c r="AE1147" i="11"/>
  <c r="Z205" i="11"/>
  <c r="AD205" i="11" s="1"/>
  <c r="Q206" i="11"/>
  <c r="R206" i="11" s="1"/>
  <c r="AB206" i="11" s="1"/>
  <c r="W205" i="11"/>
  <c r="V206" i="11" s="1"/>
  <c r="AA205" i="11"/>
  <c r="T1148" i="11"/>
  <c r="Y1148" i="11" s="1"/>
  <c r="AE1955" i="11"/>
  <c r="R1546" i="11"/>
  <c r="AB1546" i="11" s="1"/>
  <c r="AC1545" i="11"/>
  <c r="AD1545" i="11"/>
  <c r="AD337" i="11"/>
  <c r="AE874" i="11"/>
  <c r="AB338" i="11"/>
  <c r="S338" i="11"/>
  <c r="AC337" i="11"/>
  <c r="AE607" i="11"/>
  <c r="T1412" i="11"/>
  <c r="T1016" i="11"/>
  <c r="Z1016" i="11" s="1"/>
  <c r="Z1956" i="11"/>
  <c r="Y1956" i="11"/>
  <c r="Q1957" i="11"/>
  <c r="R1957" i="11" s="1"/>
  <c r="AB1957" i="11" s="1"/>
  <c r="W1956" i="11"/>
  <c r="V1957" i="11" s="1"/>
  <c r="T608" i="11"/>
  <c r="Z608" i="11" s="1"/>
  <c r="AE472" i="11"/>
  <c r="S1286" i="11"/>
  <c r="W875" i="11"/>
  <c r="V876" i="11" s="1"/>
  <c r="AC1285" i="11"/>
  <c r="T473" i="11"/>
  <c r="AA473" i="11" s="1"/>
  <c r="AA875" i="11"/>
  <c r="Q876" i="11"/>
  <c r="R876" i="11" s="1"/>
  <c r="AB876" i="11" s="1"/>
  <c r="Z875" i="11"/>
  <c r="AD1285" i="11"/>
  <c r="T1819" i="11"/>
  <c r="Y1819" i="11" s="1"/>
  <c r="Y1686" i="11"/>
  <c r="Y743" i="11"/>
  <c r="W743" i="11"/>
  <c r="V744" i="11" s="1"/>
  <c r="Z743" i="11"/>
  <c r="AA743" i="11"/>
  <c r="Q744" i="11"/>
  <c r="AA1686" i="11"/>
  <c r="Z1686" i="11"/>
  <c r="W1686" i="11"/>
  <c r="V1687" i="11" s="1"/>
  <c r="S1687" i="11"/>
  <c r="Y1415" i="9"/>
  <c r="AD1415" i="9" s="1"/>
  <c r="AC1279" i="9"/>
  <c r="AA1415" i="9"/>
  <c r="W1415" i="9"/>
  <c r="V1416" i="9" s="1"/>
  <c r="Q1416" i="9"/>
  <c r="R1416" i="9" s="1"/>
  <c r="AB1416" i="9" s="1"/>
  <c r="S1280" i="9"/>
  <c r="AE473" i="9"/>
  <c r="AD204" i="9"/>
  <c r="AC204" i="9"/>
  <c r="S205" i="9"/>
  <c r="T474" i="9"/>
  <c r="W474" i="9" s="1"/>
  <c r="V475" i="9" s="1"/>
  <c r="AD740" i="9"/>
  <c r="AC740" i="9"/>
  <c r="AC1953" i="9"/>
  <c r="S741" i="9"/>
  <c r="AC872" i="9"/>
  <c r="S873" i="9"/>
  <c r="AD1953" i="9"/>
  <c r="W76" i="9"/>
  <c r="V77" i="9" s="1"/>
  <c r="AA76" i="9"/>
  <c r="Z76" i="9"/>
  <c r="Y76" i="9"/>
  <c r="S1954" i="9"/>
  <c r="S1550" i="9"/>
  <c r="AD1549" i="9"/>
  <c r="AE340" i="9"/>
  <c r="AC1549" i="9"/>
  <c r="AE1147" i="9"/>
  <c r="T341" i="9"/>
  <c r="Z341" i="9" s="1"/>
  <c r="AA1013" i="9"/>
  <c r="Y1013" i="9"/>
  <c r="Z1013" i="9"/>
  <c r="W1013" i="9"/>
  <c r="V1014" i="9" s="1"/>
  <c r="Q1014" i="9"/>
  <c r="Z1148" i="9"/>
  <c r="AA1148" i="9"/>
  <c r="Q1149" i="9"/>
  <c r="Y1148" i="9"/>
  <c r="W1148" i="9"/>
  <c r="V1149" i="9" s="1"/>
  <c r="R77" i="9"/>
  <c r="AB77" i="9" s="1"/>
  <c r="Z1820" i="9"/>
  <c r="W1820" i="9"/>
  <c r="V1821" i="9" s="1"/>
  <c r="Y1820" i="9"/>
  <c r="AA1820" i="9"/>
  <c r="Q1821" i="9"/>
  <c r="T607" i="9"/>
  <c r="AC1683" i="9"/>
  <c r="AD1683" i="9"/>
  <c r="R1684" i="9"/>
  <c r="AB1684" i="9" s="1"/>
  <c r="AD740" i="6"/>
  <c r="AC740" i="6"/>
  <c r="AE1955" i="6"/>
  <c r="AE1280" i="6"/>
  <c r="Q742" i="6"/>
  <c r="W741" i="6"/>
  <c r="V742" i="6" s="1"/>
  <c r="Z741" i="6"/>
  <c r="Y741" i="6"/>
  <c r="AA741" i="6"/>
  <c r="AE607" i="6"/>
  <c r="T1956" i="6"/>
  <c r="Z1956" i="6" s="1"/>
  <c r="T1281" i="6"/>
  <c r="AC1549" i="6"/>
  <c r="AC874" i="6"/>
  <c r="T608" i="6"/>
  <c r="Y608" i="6" s="1"/>
  <c r="S1550" i="6"/>
  <c r="S875" i="6"/>
  <c r="S1413" i="6"/>
  <c r="AE1412" i="6"/>
  <c r="AD334" i="6"/>
  <c r="AC334" i="6"/>
  <c r="T335" i="6"/>
  <c r="AA335" i="6" s="1"/>
  <c r="S76" i="6"/>
  <c r="AE471" i="6"/>
  <c r="AE1819" i="6"/>
  <c r="Z1014" i="6"/>
  <c r="T472" i="6"/>
  <c r="T1820" i="6"/>
  <c r="Q1821" i="6" s="1"/>
  <c r="AC206" i="6"/>
  <c r="AE206" i="6" s="1"/>
  <c r="AD1684" i="6"/>
  <c r="Q1015" i="6"/>
  <c r="R1015" i="6" s="1"/>
  <c r="AB1015" i="6" s="1"/>
  <c r="AC1684" i="6"/>
  <c r="W1014" i="6"/>
  <c r="V1015" i="6" s="1"/>
  <c r="Y1014" i="6"/>
  <c r="S207" i="6"/>
  <c r="Y1150" i="6"/>
  <c r="Z1150" i="6"/>
  <c r="Q1151" i="6"/>
  <c r="R1151" i="6" s="1"/>
  <c r="AB1151" i="6" s="1"/>
  <c r="AA1150" i="6"/>
  <c r="W1150" i="6"/>
  <c r="V1151" i="6" s="1"/>
  <c r="S1685" i="6"/>
  <c r="AE75" i="6"/>
  <c r="AC1283" i="3"/>
  <c r="T1284" i="3"/>
  <c r="AA1284" i="3" s="1"/>
  <c r="AB1284" i="3"/>
  <c r="AD1283" i="3"/>
  <c r="T874" i="3"/>
  <c r="Q875" i="3" s="1"/>
  <c r="AE740" i="3"/>
  <c r="T741" i="3"/>
  <c r="Y741" i="3" s="1"/>
  <c r="AE470" i="3"/>
  <c r="AA1686" i="3"/>
  <c r="Z1686" i="3"/>
  <c r="Y1686" i="3"/>
  <c r="Q1687" i="3"/>
  <c r="R1687" i="3" s="1"/>
  <c r="AB1687" i="3" s="1"/>
  <c r="W608" i="3"/>
  <c r="V609" i="3" s="1"/>
  <c r="Q609" i="3"/>
  <c r="AA608" i="3"/>
  <c r="Y608" i="3"/>
  <c r="Z608" i="3"/>
  <c r="Z471" i="3"/>
  <c r="Q472" i="3"/>
  <c r="Y471" i="3"/>
  <c r="W471" i="3"/>
  <c r="V472" i="3" s="1"/>
  <c r="AA471" i="3"/>
  <c r="AE204" i="3"/>
  <c r="AE1148" i="3"/>
  <c r="T205" i="3"/>
  <c r="Q206" i="3" s="1"/>
  <c r="W1953" i="3"/>
  <c r="V1954" i="3" s="1"/>
  <c r="AD73" i="3"/>
  <c r="AC73" i="3"/>
  <c r="AA1953" i="3"/>
  <c r="R74" i="3"/>
  <c r="AB74" i="3" s="1"/>
  <c r="AC1820" i="3"/>
  <c r="Q1416" i="3"/>
  <c r="R1416" i="3" s="1"/>
  <c r="AB1416" i="3" s="1"/>
  <c r="Z1953" i="3"/>
  <c r="AD1820" i="3"/>
  <c r="Y1415" i="3"/>
  <c r="Q1016" i="3"/>
  <c r="R1016" i="3" s="1"/>
  <c r="AB1016" i="3" s="1"/>
  <c r="AC339" i="3"/>
  <c r="Q1954" i="3"/>
  <c r="R1954" i="3" s="1"/>
  <c r="AB1954" i="3" s="1"/>
  <c r="Y1953" i="3"/>
  <c r="T1149" i="3"/>
  <c r="Z1149" i="3" s="1"/>
  <c r="S1821" i="3"/>
  <c r="Z1415" i="3"/>
  <c r="AA1415" i="3"/>
  <c r="W1415" i="3"/>
  <c r="V1416" i="3" s="1"/>
  <c r="AD339" i="3"/>
  <c r="Z1015" i="3"/>
  <c r="Y1015" i="3"/>
  <c r="AA1015" i="3"/>
  <c r="W1015" i="3"/>
  <c r="V1016" i="3" s="1"/>
  <c r="AC1551" i="3"/>
  <c r="AD1551" i="3"/>
  <c r="R1552" i="3"/>
  <c r="AB1552" i="3" s="1"/>
  <c r="S340" i="3"/>
  <c r="AA73" i="13"/>
  <c r="Z73" i="13"/>
  <c r="W73" i="13"/>
  <c r="V74" i="13" s="1"/>
  <c r="Y73" i="13"/>
  <c r="Q74" i="13"/>
  <c r="R74" i="13" s="1"/>
  <c r="AB74" i="13" s="1"/>
  <c r="AC204" i="13"/>
  <c r="AD204" i="13"/>
  <c r="R205" i="13"/>
  <c r="S205" i="13" s="1"/>
  <c r="Y339" i="13"/>
  <c r="Z339" i="13"/>
  <c r="W339" i="13"/>
  <c r="V340" i="13" s="1"/>
  <c r="AA339" i="13"/>
  <c r="Q340" i="13"/>
  <c r="R340" i="13" s="1"/>
  <c r="AB340" i="13" s="1"/>
  <c r="AD475" i="13" l="1"/>
  <c r="AC475" i="13"/>
  <c r="W74" i="11"/>
  <c r="V75" i="11" s="1"/>
  <c r="AA74" i="11"/>
  <c r="Y74" i="11"/>
  <c r="AD74" i="11" s="1"/>
  <c r="Q75" i="11"/>
  <c r="R75" i="11" s="1"/>
  <c r="AB75" i="11" s="1"/>
  <c r="Z1148" i="11"/>
  <c r="AD1148" i="11" s="1"/>
  <c r="S206" i="11"/>
  <c r="AC205" i="11"/>
  <c r="Q1149" i="11"/>
  <c r="R1149" i="11" s="1"/>
  <c r="AB1149" i="11" s="1"/>
  <c r="AA1148" i="11"/>
  <c r="W1148" i="11"/>
  <c r="V1149" i="11" s="1"/>
  <c r="S1546" i="11"/>
  <c r="T338" i="11"/>
  <c r="Q339" i="11" s="1"/>
  <c r="R339" i="11" s="1"/>
  <c r="AB339" i="11" s="1"/>
  <c r="AE1545" i="11"/>
  <c r="AE337" i="11"/>
  <c r="AA1016" i="11"/>
  <c r="Q1017" i="11"/>
  <c r="R1017" i="11" s="1"/>
  <c r="S1017" i="11" s="1"/>
  <c r="S1957" i="11"/>
  <c r="Z1412" i="11"/>
  <c r="W1412" i="11"/>
  <c r="V1413" i="11" s="1"/>
  <c r="Y1412" i="11"/>
  <c r="Q1413" i="11"/>
  <c r="AA1412" i="11"/>
  <c r="W1016" i="11"/>
  <c r="V1017" i="11" s="1"/>
  <c r="Y1016" i="11"/>
  <c r="AD1016" i="11" s="1"/>
  <c r="Y608" i="11"/>
  <c r="AD608" i="11" s="1"/>
  <c r="W608" i="11"/>
  <c r="V609" i="11" s="1"/>
  <c r="AE1285" i="11"/>
  <c r="Q609" i="11"/>
  <c r="R609" i="11" s="1"/>
  <c r="AB609" i="11" s="1"/>
  <c r="W473" i="11"/>
  <c r="V474" i="11" s="1"/>
  <c r="Y473" i="11"/>
  <c r="AA608" i="11"/>
  <c r="AD1956" i="11"/>
  <c r="AC1956" i="11"/>
  <c r="T1286" i="11"/>
  <c r="Q1287" i="11" s="1"/>
  <c r="R1287" i="11" s="1"/>
  <c r="AB1287" i="11" s="1"/>
  <c r="AC875" i="11"/>
  <c r="W1819" i="11"/>
  <c r="V1820" i="11" s="1"/>
  <c r="Z1819" i="11"/>
  <c r="AD1819" i="11" s="1"/>
  <c r="AD875" i="11"/>
  <c r="Q474" i="11"/>
  <c r="R474" i="11" s="1"/>
  <c r="AB474" i="11" s="1"/>
  <c r="Z473" i="11"/>
  <c r="Q1820" i="11"/>
  <c r="R1820" i="11" s="1"/>
  <c r="AB1820" i="11" s="1"/>
  <c r="AA1819" i="11"/>
  <c r="AD1686" i="11"/>
  <c r="S876" i="11"/>
  <c r="R744" i="11"/>
  <c r="AB744" i="11" s="1"/>
  <c r="AC743" i="11"/>
  <c r="AD743" i="11"/>
  <c r="AC1686" i="11"/>
  <c r="T1687" i="11"/>
  <c r="Z1687" i="11" s="1"/>
  <c r="AC1415" i="9"/>
  <c r="AE1279" i="9"/>
  <c r="T1280" i="9"/>
  <c r="Q1281" i="9" s="1"/>
  <c r="R1281" i="9" s="1"/>
  <c r="AB1281" i="9" s="1"/>
  <c r="S1416" i="9"/>
  <c r="AE204" i="9"/>
  <c r="T205" i="9"/>
  <c r="AA205" i="9" s="1"/>
  <c r="AE740" i="9"/>
  <c r="Y474" i="9"/>
  <c r="Q475" i="9"/>
  <c r="R475" i="9" s="1"/>
  <c r="AB475" i="9" s="1"/>
  <c r="Z474" i="9"/>
  <c r="AA474" i="9"/>
  <c r="AE872" i="9"/>
  <c r="T741" i="9"/>
  <c r="Z741" i="9" s="1"/>
  <c r="T873" i="9"/>
  <c r="AE1953" i="9"/>
  <c r="AC76" i="9"/>
  <c r="AD76" i="9"/>
  <c r="T1550" i="9"/>
  <c r="Y1550" i="9" s="1"/>
  <c r="AE1549" i="9"/>
  <c r="T1954" i="9"/>
  <c r="W341" i="9"/>
  <c r="V342" i="9" s="1"/>
  <c r="Y341" i="9"/>
  <c r="AD341" i="9" s="1"/>
  <c r="AA341" i="9"/>
  <c r="Q342" i="9"/>
  <c r="R342" i="9" s="1"/>
  <c r="AB342" i="9" s="1"/>
  <c r="S1684" i="9"/>
  <c r="AC1148" i="9"/>
  <c r="AD1148" i="9"/>
  <c r="R1014" i="9"/>
  <c r="AB1014" i="9" s="1"/>
  <c r="AC1013" i="9"/>
  <c r="AD1013" i="9"/>
  <c r="R1149" i="9"/>
  <c r="AB1149" i="9" s="1"/>
  <c r="S77" i="9"/>
  <c r="AC1820" i="9"/>
  <c r="AD1820" i="9"/>
  <c r="AE1683" i="9"/>
  <c r="Q608" i="9"/>
  <c r="Z607" i="9"/>
  <c r="Y607" i="9"/>
  <c r="AA607" i="9"/>
  <c r="W607" i="9"/>
  <c r="V608" i="9" s="1"/>
  <c r="R1821" i="9"/>
  <c r="AB1821" i="9" s="1"/>
  <c r="AE740" i="6"/>
  <c r="AE874" i="6"/>
  <c r="Y1956" i="6"/>
  <c r="AD1956" i="6" s="1"/>
  <c r="W1956" i="6"/>
  <c r="V1957" i="6" s="1"/>
  <c r="AC741" i="6"/>
  <c r="AD741" i="6"/>
  <c r="Q1957" i="6"/>
  <c r="R1957" i="6" s="1"/>
  <c r="AB1957" i="6" s="1"/>
  <c r="AA1956" i="6"/>
  <c r="R742" i="6"/>
  <c r="AB742" i="6" s="1"/>
  <c r="AE1549" i="6"/>
  <c r="W1281" i="6"/>
  <c r="V1282" i="6" s="1"/>
  <c r="Y1281" i="6"/>
  <c r="AA1281" i="6"/>
  <c r="Z1281" i="6"/>
  <c r="Q1282" i="6"/>
  <c r="W608" i="6"/>
  <c r="V609" i="6" s="1"/>
  <c r="T1550" i="6"/>
  <c r="Y1550" i="6" s="1"/>
  <c r="AA608" i="6"/>
  <c r="Z608" i="6"/>
  <c r="AD608" i="6" s="1"/>
  <c r="Q609" i="6"/>
  <c r="R609" i="6" s="1"/>
  <c r="AB609" i="6" s="1"/>
  <c r="T875" i="6"/>
  <c r="T1413" i="6"/>
  <c r="Q1414" i="6" s="1"/>
  <c r="R1414" i="6" s="1"/>
  <c r="AB1414" i="6" s="1"/>
  <c r="AE334" i="6"/>
  <c r="T76" i="6"/>
  <c r="W76" i="6" s="1"/>
  <c r="V77" i="6" s="1"/>
  <c r="W335" i="6"/>
  <c r="V336" i="6" s="1"/>
  <c r="Q336" i="6"/>
  <c r="R336" i="6" s="1"/>
  <c r="AB336" i="6" s="1"/>
  <c r="Y335" i="6"/>
  <c r="Z335" i="6"/>
  <c r="Z472" i="6"/>
  <c r="W472" i="6"/>
  <c r="V473" i="6" s="1"/>
  <c r="AA472" i="6"/>
  <c r="Q473" i="6"/>
  <c r="R473" i="6" s="1"/>
  <c r="AB473" i="6" s="1"/>
  <c r="Y472" i="6"/>
  <c r="Y1820" i="6"/>
  <c r="Z1820" i="6"/>
  <c r="W1820" i="6"/>
  <c r="V1821" i="6" s="1"/>
  <c r="AD1014" i="6"/>
  <c r="AA1820" i="6"/>
  <c r="AE1684" i="6"/>
  <c r="AC1014" i="6"/>
  <c r="T207" i="6"/>
  <c r="Z207" i="6" s="1"/>
  <c r="S1151" i="6"/>
  <c r="AC1150" i="6"/>
  <c r="AD1150" i="6"/>
  <c r="T1685" i="6"/>
  <c r="R1821" i="6"/>
  <c r="AB1821" i="6" s="1"/>
  <c r="S1015" i="6"/>
  <c r="W1284" i="3"/>
  <c r="V1285" i="3" s="1"/>
  <c r="Q1285" i="3"/>
  <c r="R1285" i="3" s="1"/>
  <c r="AB1285" i="3" s="1"/>
  <c r="AE1283" i="3"/>
  <c r="Z1284" i="3"/>
  <c r="Y1284" i="3"/>
  <c r="Y874" i="3"/>
  <c r="AA874" i="3"/>
  <c r="Z874" i="3"/>
  <c r="W874" i="3"/>
  <c r="V875" i="3" s="1"/>
  <c r="AA741" i="3"/>
  <c r="Q742" i="3"/>
  <c r="R742" i="3" s="1"/>
  <c r="AB742" i="3" s="1"/>
  <c r="W741" i="3"/>
  <c r="V742" i="3" s="1"/>
  <c r="Z741" i="3"/>
  <c r="AD741" i="3" s="1"/>
  <c r="AD1686" i="3"/>
  <c r="S1687" i="3"/>
  <c r="AC1686" i="3"/>
  <c r="R875" i="3"/>
  <c r="AB875" i="3" s="1"/>
  <c r="AC608" i="3"/>
  <c r="AD608" i="3"/>
  <c r="R472" i="3"/>
  <c r="AB472" i="3" s="1"/>
  <c r="R609" i="3"/>
  <c r="AB609" i="3" s="1"/>
  <c r="AC471" i="3"/>
  <c r="AD471" i="3"/>
  <c r="AD1415" i="3"/>
  <c r="AE73" i="3"/>
  <c r="S74" i="3"/>
  <c r="AD1953" i="3"/>
  <c r="W205" i="3"/>
  <c r="V206" i="3" s="1"/>
  <c r="AC1015" i="3"/>
  <c r="Z205" i="3"/>
  <c r="AA205" i="3"/>
  <c r="Y205" i="3"/>
  <c r="R206" i="3"/>
  <c r="AB206" i="3" s="1"/>
  <c r="AE1820" i="3"/>
  <c r="AD1015" i="3"/>
  <c r="S1954" i="3"/>
  <c r="AE339" i="3"/>
  <c r="T1821" i="3"/>
  <c r="AA1821" i="3" s="1"/>
  <c r="AC1415" i="3"/>
  <c r="AC1953" i="3"/>
  <c r="Q1150" i="3"/>
  <c r="W1149" i="3"/>
  <c r="V1150" i="3" s="1"/>
  <c r="AA1149" i="3"/>
  <c r="Y1149" i="3"/>
  <c r="S1016" i="3"/>
  <c r="S1552" i="3"/>
  <c r="AE1551" i="3"/>
  <c r="T340" i="3"/>
  <c r="S1416" i="3"/>
  <c r="S74" i="13"/>
  <c r="AD73" i="13"/>
  <c r="AC73" i="13"/>
  <c r="AE204" i="13"/>
  <c r="AB205" i="13"/>
  <c r="T205" i="13"/>
  <c r="S340" i="13"/>
  <c r="AD339" i="13"/>
  <c r="AC339" i="13"/>
  <c r="S476" i="13"/>
  <c r="AE475" i="13" l="1"/>
  <c r="AC74" i="11"/>
  <c r="S75" i="11"/>
  <c r="AE205" i="11"/>
  <c r="AC1148" i="11"/>
  <c r="T206" i="11"/>
  <c r="AA206" i="11" s="1"/>
  <c r="S1149" i="11"/>
  <c r="Z338" i="11"/>
  <c r="AA338" i="11"/>
  <c r="W338" i="11"/>
  <c r="V339" i="11" s="1"/>
  <c r="Y338" i="11"/>
  <c r="T1546" i="11"/>
  <c r="AE1956" i="11"/>
  <c r="T1957" i="11"/>
  <c r="AA1957" i="11" s="1"/>
  <c r="AC1016" i="11"/>
  <c r="S339" i="11"/>
  <c r="R1413" i="11"/>
  <c r="S1413" i="11" s="1"/>
  <c r="AC1412" i="11"/>
  <c r="AD1412" i="11"/>
  <c r="AC608" i="11"/>
  <c r="AE608" i="11" s="1"/>
  <c r="AC473" i="11"/>
  <c r="Z1286" i="11"/>
  <c r="Y1286" i="11"/>
  <c r="AB1017" i="11"/>
  <c r="T1017" i="11"/>
  <c r="AE875" i="11"/>
  <c r="AA1286" i="11"/>
  <c r="S609" i="11"/>
  <c r="W1286" i="11"/>
  <c r="V1287" i="11" s="1"/>
  <c r="W1687" i="11"/>
  <c r="V1688" i="11" s="1"/>
  <c r="S1287" i="11"/>
  <c r="S1820" i="11"/>
  <c r="AC1819" i="11"/>
  <c r="AD473" i="11"/>
  <c r="AA1687" i="11"/>
  <c r="T876" i="11"/>
  <c r="AE1686" i="11"/>
  <c r="Y1687" i="11"/>
  <c r="S744" i="11"/>
  <c r="AE743" i="11"/>
  <c r="Q1688" i="11"/>
  <c r="S474" i="11"/>
  <c r="AE1415" i="9"/>
  <c r="W1280" i="9"/>
  <c r="V1281" i="9" s="1"/>
  <c r="Y1280" i="9"/>
  <c r="Z1280" i="9"/>
  <c r="AA1280" i="9"/>
  <c r="T1416" i="9"/>
  <c r="Q1417" i="9" s="1"/>
  <c r="Z205" i="9"/>
  <c r="W205" i="9"/>
  <c r="V206" i="9" s="1"/>
  <c r="Q206" i="9"/>
  <c r="R206" i="9" s="1"/>
  <c r="AB206" i="9" s="1"/>
  <c r="Y205" i="9"/>
  <c r="S475" i="9"/>
  <c r="AD474" i="9"/>
  <c r="AC474" i="9"/>
  <c r="W741" i="9"/>
  <c r="V742" i="9" s="1"/>
  <c r="Q874" i="9"/>
  <c r="R874" i="9" s="1"/>
  <c r="S874" i="9" s="1"/>
  <c r="AA741" i="9"/>
  <c r="Q742" i="9"/>
  <c r="R742" i="9" s="1"/>
  <c r="AB742" i="9" s="1"/>
  <c r="Y741" i="9"/>
  <c r="Z873" i="9"/>
  <c r="W873" i="9"/>
  <c r="V874" i="9" s="1"/>
  <c r="AA873" i="9"/>
  <c r="Y873" i="9"/>
  <c r="AE76" i="9"/>
  <c r="AA1550" i="9"/>
  <c r="S1281" i="9"/>
  <c r="Z1550" i="9"/>
  <c r="W1550" i="9"/>
  <c r="V1551" i="9" s="1"/>
  <c r="Q1551" i="9"/>
  <c r="R1551" i="9" s="1"/>
  <c r="AB1551" i="9" s="1"/>
  <c r="AC341" i="9"/>
  <c r="AE341" i="9" s="1"/>
  <c r="Y1954" i="9"/>
  <c r="W1954" i="9"/>
  <c r="V1955" i="9" s="1"/>
  <c r="Z1954" i="9"/>
  <c r="Q1955" i="9"/>
  <c r="AA1954" i="9"/>
  <c r="S1821" i="9"/>
  <c r="S1149" i="9"/>
  <c r="AE1013" i="9"/>
  <c r="AE1148" i="9"/>
  <c r="T1684" i="9"/>
  <c r="S1014" i="9"/>
  <c r="S342" i="9"/>
  <c r="AE1820" i="9"/>
  <c r="T77" i="9"/>
  <c r="R608" i="9"/>
  <c r="AB608" i="9" s="1"/>
  <c r="AC607" i="9"/>
  <c r="AD607" i="9"/>
  <c r="AC1956" i="6"/>
  <c r="AE1956" i="6" s="1"/>
  <c r="S742" i="6"/>
  <c r="Q1551" i="6"/>
  <c r="R1551" i="6" s="1"/>
  <c r="Z1550" i="6"/>
  <c r="AD1550" i="6" s="1"/>
  <c r="S1957" i="6"/>
  <c r="AE741" i="6"/>
  <c r="W1550" i="6"/>
  <c r="V1551" i="6" s="1"/>
  <c r="Z875" i="6"/>
  <c r="AA1550" i="6"/>
  <c r="AC1281" i="6"/>
  <c r="AD1281" i="6"/>
  <c r="R1282" i="6"/>
  <c r="AB1282" i="6" s="1"/>
  <c r="S609" i="6"/>
  <c r="Y875" i="6"/>
  <c r="Q876" i="6"/>
  <c r="R876" i="6" s="1"/>
  <c r="AB876" i="6" s="1"/>
  <c r="AC608" i="6"/>
  <c r="W875" i="6"/>
  <c r="V876" i="6" s="1"/>
  <c r="AA875" i="6"/>
  <c r="AA1413" i="6"/>
  <c r="Z1413" i="6"/>
  <c r="Y1413" i="6"/>
  <c r="W1413" i="6"/>
  <c r="V1414" i="6" s="1"/>
  <c r="Y76" i="6"/>
  <c r="Z76" i="6"/>
  <c r="S1414" i="6"/>
  <c r="AA76" i="6"/>
  <c r="Q77" i="6"/>
  <c r="R77" i="6" s="1"/>
  <c r="AB77" i="6" s="1"/>
  <c r="AC472" i="6"/>
  <c r="S336" i="6"/>
  <c r="AD1820" i="6"/>
  <c r="AC335" i="6"/>
  <c r="AD335" i="6"/>
  <c r="Y207" i="6"/>
  <c r="AD207" i="6" s="1"/>
  <c r="AD472" i="6"/>
  <c r="S473" i="6"/>
  <c r="AC1820" i="6"/>
  <c r="AA207" i="6"/>
  <c r="AE1014" i="6"/>
  <c r="T1151" i="6"/>
  <c r="Z1151" i="6" s="1"/>
  <c r="Q208" i="6"/>
  <c r="R208" i="6" s="1"/>
  <c r="AB208" i="6" s="1"/>
  <c r="W207" i="6"/>
  <c r="V208" i="6" s="1"/>
  <c r="AE1150" i="6"/>
  <c r="S1821" i="6"/>
  <c r="T1015" i="6"/>
  <c r="W1685" i="6"/>
  <c r="V1686" i="6" s="1"/>
  <c r="Z1685" i="6"/>
  <c r="AA1685" i="6"/>
  <c r="Q1686" i="6"/>
  <c r="Y1685" i="6"/>
  <c r="AD1284" i="3"/>
  <c r="S1285" i="3"/>
  <c r="AC1284" i="3"/>
  <c r="AD874" i="3"/>
  <c r="AC874" i="3"/>
  <c r="AC741" i="3"/>
  <c r="S742" i="3"/>
  <c r="S875" i="3"/>
  <c r="AE1953" i="3"/>
  <c r="AE1686" i="3"/>
  <c r="T1687" i="3"/>
  <c r="AA1687" i="3" s="1"/>
  <c r="AE471" i="3"/>
  <c r="S609" i="3"/>
  <c r="T74" i="3"/>
  <c r="Q75" i="3" s="1"/>
  <c r="R75" i="3" s="1"/>
  <c r="AB75" i="3" s="1"/>
  <c r="S472" i="3"/>
  <c r="AE608" i="3"/>
  <c r="AE1415" i="3"/>
  <c r="S206" i="3"/>
  <c r="AD205" i="3"/>
  <c r="AC205" i="3"/>
  <c r="Y1821" i="3"/>
  <c r="AE1015" i="3"/>
  <c r="Z1821" i="3"/>
  <c r="W1821" i="3"/>
  <c r="V1822" i="3" s="1"/>
  <c r="T1954" i="3"/>
  <c r="T1016" i="3"/>
  <c r="W1016" i="3" s="1"/>
  <c r="V1017" i="3" s="1"/>
  <c r="Q1822" i="3"/>
  <c r="R1822" i="3" s="1"/>
  <c r="AB1822" i="3" s="1"/>
  <c r="T1552" i="3"/>
  <c r="Y1552" i="3" s="1"/>
  <c r="AD1149" i="3"/>
  <c r="AC1149" i="3"/>
  <c r="R1150" i="3"/>
  <c r="S1150" i="3" s="1"/>
  <c r="T1416" i="3"/>
  <c r="Q1417" i="3" s="1"/>
  <c r="Q341" i="3"/>
  <c r="W340" i="3"/>
  <c r="V341" i="3" s="1"/>
  <c r="AA340" i="3"/>
  <c r="Y340" i="3"/>
  <c r="Z340" i="3"/>
  <c r="T74" i="13"/>
  <c r="AA74" i="13" s="1"/>
  <c r="AE73" i="13"/>
  <c r="AA205" i="13"/>
  <c r="W205" i="13"/>
  <c r="V206" i="13" s="1"/>
  <c r="Q206" i="13"/>
  <c r="R206" i="13" s="1"/>
  <c r="AB206" i="13" s="1"/>
  <c r="Z205" i="13"/>
  <c r="Y205" i="13"/>
  <c r="T340" i="13"/>
  <c r="AA340" i="13" s="1"/>
  <c r="AE339" i="13"/>
  <c r="T476" i="13"/>
  <c r="AE74" i="11" l="1"/>
  <c r="T75" i="11"/>
  <c r="AA75" i="11" s="1"/>
  <c r="AE1148" i="11"/>
  <c r="Q207" i="11"/>
  <c r="R207" i="11" s="1"/>
  <c r="AB207" i="11" s="1"/>
  <c r="Z206" i="11"/>
  <c r="W206" i="11"/>
  <c r="V207" i="11" s="1"/>
  <c r="Y206" i="11"/>
  <c r="AD338" i="11"/>
  <c r="T1149" i="11"/>
  <c r="Y1149" i="11" s="1"/>
  <c r="AC338" i="11"/>
  <c r="AA1546" i="11"/>
  <c r="Z1546" i="11"/>
  <c r="Q1547" i="11"/>
  <c r="Y1546" i="11"/>
  <c r="W1546" i="11"/>
  <c r="V1547" i="11" s="1"/>
  <c r="AD1286" i="11"/>
  <c r="Z1957" i="11"/>
  <c r="Y1957" i="11"/>
  <c r="W1957" i="11"/>
  <c r="V1958" i="11" s="1"/>
  <c r="Q1958" i="11"/>
  <c r="R1958" i="11" s="1"/>
  <c r="AB1958" i="11" s="1"/>
  <c r="AE1016" i="11"/>
  <c r="AE1819" i="11"/>
  <c r="T339" i="11"/>
  <c r="AE1412" i="11"/>
  <c r="AB1413" i="11"/>
  <c r="T1413" i="11"/>
  <c r="AE473" i="11"/>
  <c r="AC1286" i="11"/>
  <c r="Z1017" i="11"/>
  <c r="Q1018" i="11"/>
  <c r="W1017" i="11"/>
  <c r="V1018" i="11" s="1"/>
  <c r="AA1017" i="11"/>
  <c r="Y1017" i="11"/>
  <c r="AC1687" i="11"/>
  <c r="T609" i="11"/>
  <c r="T1287" i="11"/>
  <c r="Z1287" i="11" s="1"/>
  <c r="T1820" i="11"/>
  <c r="Q1821" i="11" s="1"/>
  <c r="R1821" i="11" s="1"/>
  <c r="AB1821" i="11" s="1"/>
  <c r="W876" i="11"/>
  <c r="V877" i="11" s="1"/>
  <c r="Y876" i="11"/>
  <c r="Z876" i="11"/>
  <c r="Q877" i="11"/>
  <c r="AA876" i="11"/>
  <c r="T744" i="11"/>
  <c r="AD1687" i="11"/>
  <c r="R1688" i="11"/>
  <c r="AB1688" i="11" s="1"/>
  <c r="T474" i="11"/>
  <c r="AD1280" i="9"/>
  <c r="AC1280" i="9"/>
  <c r="Z1416" i="9"/>
  <c r="AA1416" i="9"/>
  <c r="R1417" i="9"/>
  <c r="AB1417" i="9" s="1"/>
  <c r="W1416" i="9"/>
  <c r="V1417" i="9" s="1"/>
  <c r="Y1416" i="9"/>
  <c r="AD205" i="9"/>
  <c r="AC205" i="9"/>
  <c r="S206" i="9"/>
  <c r="AE474" i="9"/>
  <c r="T475" i="9"/>
  <c r="AC741" i="9"/>
  <c r="S742" i="9"/>
  <c r="AD741" i="9"/>
  <c r="AD873" i="9"/>
  <c r="AC873" i="9"/>
  <c r="T874" i="9"/>
  <c r="Y874" i="9" s="1"/>
  <c r="AB874" i="9"/>
  <c r="AC1550" i="9"/>
  <c r="AD1550" i="9"/>
  <c r="T1281" i="9"/>
  <c r="AC1954" i="9"/>
  <c r="AD1954" i="9"/>
  <c r="R1955" i="9"/>
  <c r="T1821" i="9"/>
  <c r="Y1821" i="9" s="1"/>
  <c r="S1551" i="9"/>
  <c r="T1149" i="9"/>
  <c r="Z1149" i="9" s="1"/>
  <c r="AA1684" i="9"/>
  <c r="Y1684" i="9"/>
  <c r="W1684" i="9"/>
  <c r="V1685" i="9" s="1"/>
  <c r="Q1685" i="9"/>
  <c r="R1685" i="9" s="1"/>
  <c r="AB1685" i="9" s="1"/>
  <c r="Z1684" i="9"/>
  <c r="T342" i="9"/>
  <c r="T1014" i="9"/>
  <c r="AE607" i="9"/>
  <c r="S608" i="9"/>
  <c r="Q78" i="9"/>
  <c r="W77" i="9"/>
  <c r="V78" i="9" s="1"/>
  <c r="AA77" i="9"/>
  <c r="Y77" i="9"/>
  <c r="Z77" i="9"/>
  <c r="AC1550" i="6"/>
  <c r="AE1550" i="6" s="1"/>
  <c r="AD875" i="6"/>
  <c r="T742" i="6"/>
  <c r="T1957" i="6"/>
  <c r="Q1958" i="6" s="1"/>
  <c r="R1958" i="6" s="1"/>
  <c r="AB1958" i="6" s="1"/>
  <c r="AE608" i="6"/>
  <c r="S1282" i="6"/>
  <c r="T609" i="6"/>
  <c r="W609" i="6" s="1"/>
  <c r="V610" i="6" s="1"/>
  <c r="AE1281" i="6"/>
  <c r="AC875" i="6"/>
  <c r="S876" i="6"/>
  <c r="AD1413" i="6"/>
  <c r="AC1413" i="6"/>
  <c r="AD76" i="6"/>
  <c r="AE472" i="6"/>
  <c r="T1414" i="6"/>
  <c r="Y1414" i="6" s="1"/>
  <c r="T336" i="6"/>
  <c r="Y336" i="6" s="1"/>
  <c r="AC76" i="6"/>
  <c r="AE1820" i="6"/>
  <c r="AC207" i="6"/>
  <c r="AE207" i="6" s="1"/>
  <c r="AE335" i="6"/>
  <c r="T473" i="6"/>
  <c r="Z473" i="6" s="1"/>
  <c r="Y1151" i="6"/>
  <c r="W1151" i="6"/>
  <c r="V1152" i="6" s="1"/>
  <c r="Q1152" i="6"/>
  <c r="R1152" i="6" s="1"/>
  <c r="AB1152" i="6" s="1"/>
  <c r="AA1151" i="6"/>
  <c r="S208" i="6"/>
  <c r="AB1551" i="6"/>
  <c r="S1551" i="6"/>
  <c r="T1821" i="6"/>
  <c r="Z1821" i="6" s="1"/>
  <c r="S77" i="6"/>
  <c r="AC1685" i="6"/>
  <c r="AD1685" i="6"/>
  <c r="R1686" i="6"/>
  <c r="AB1686" i="6" s="1"/>
  <c r="Z1015" i="6"/>
  <c r="Q1016" i="6"/>
  <c r="W1015" i="6"/>
  <c r="V1016" i="6" s="1"/>
  <c r="AA1015" i="6"/>
  <c r="Y1015" i="6"/>
  <c r="T1285" i="3"/>
  <c r="AA1285" i="3" s="1"/>
  <c r="AE1284" i="3"/>
  <c r="AE874" i="3"/>
  <c r="AE741" i="3"/>
  <c r="T742" i="3"/>
  <c r="Z742" i="3" s="1"/>
  <c r="T875" i="3"/>
  <c r="Z875" i="3" s="1"/>
  <c r="Q1688" i="3"/>
  <c r="R1688" i="3" s="1"/>
  <c r="AB1688" i="3" s="1"/>
  <c r="Z1687" i="3"/>
  <c r="W1687" i="3"/>
  <c r="V1688" i="3" s="1"/>
  <c r="Y1687" i="3"/>
  <c r="W74" i="3"/>
  <c r="V75" i="3" s="1"/>
  <c r="AA74" i="3"/>
  <c r="Y74" i="3"/>
  <c r="T472" i="3"/>
  <c r="Z74" i="3"/>
  <c r="T609" i="3"/>
  <c r="T206" i="3"/>
  <c r="Y206" i="3" s="1"/>
  <c r="Q1553" i="3"/>
  <c r="R1553" i="3" s="1"/>
  <c r="AB1553" i="3" s="1"/>
  <c r="AA1552" i="3"/>
  <c r="W1552" i="3"/>
  <c r="V1553" i="3" s="1"/>
  <c r="S75" i="3"/>
  <c r="AC1821" i="3"/>
  <c r="AE205" i="3"/>
  <c r="Y1016" i="3"/>
  <c r="AD1821" i="3"/>
  <c r="AE1149" i="3"/>
  <c r="AA1016" i="3"/>
  <c r="Z1016" i="3"/>
  <c r="Q1017" i="3"/>
  <c r="AA1954" i="3"/>
  <c r="Z1954" i="3"/>
  <c r="W1954" i="3"/>
  <c r="V1955" i="3" s="1"/>
  <c r="Q1955" i="3"/>
  <c r="R1955" i="3" s="1"/>
  <c r="AB1955" i="3" s="1"/>
  <c r="Y1954" i="3"/>
  <c r="W1416" i="3"/>
  <c r="V1417" i="3" s="1"/>
  <c r="Z1416" i="3"/>
  <c r="AB1150" i="3"/>
  <c r="T1150" i="3"/>
  <c r="Z1552" i="3"/>
  <c r="AD1552" i="3" s="1"/>
  <c r="Y1416" i="3"/>
  <c r="AA1416" i="3"/>
  <c r="S1822" i="3"/>
  <c r="R1417" i="3"/>
  <c r="AB1417" i="3" s="1"/>
  <c r="R341" i="3"/>
  <c r="AB341" i="3" s="1"/>
  <c r="AC340" i="3"/>
  <c r="AD340" i="3"/>
  <c r="W74" i="13"/>
  <c r="V75" i="13" s="1"/>
  <c r="Z74" i="13"/>
  <c r="Q75" i="13"/>
  <c r="R75" i="13" s="1"/>
  <c r="AB75" i="13" s="1"/>
  <c r="Y74" i="13"/>
  <c r="S206" i="13"/>
  <c r="Y340" i="13"/>
  <c r="W340" i="13"/>
  <c r="V341" i="13" s="1"/>
  <c r="Z340" i="13"/>
  <c r="AC205" i="13"/>
  <c r="AD205" i="13"/>
  <c r="Q341" i="13"/>
  <c r="R341" i="13" s="1"/>
  <c r="AB341" i="13" s="1"/>
  <c r="Z476" i="13"/>
  <c r="Q477" i="13"/>
  <c r="Y476" i="13"/>
  <c r="AA476" i="13"/>
  <c r="W476" i="13"/>
  <c r="V477" i="13" s="1"/>
  <c r="Q76" i="11" l="1"/>
  <c r="R76" i="11" s="1"/>
  <c r="AB76" i="11" s="1"/>
  <c r="Z75" i="11"/>
  <c r="Y75" i="11"/>
  <c r="W75" i="11"/>
  <c r="V76" i="11" s="1"/>
  <c r="S207" i="11"/>
  <c r="AD206" i="11"/>
  <c r="AC206" i="11"/>
  <c r="W1149" i="11"/>
  <c r="V1150" i="11" s="1"/>
  <c r="AA1149" i="11"/>
  <c r="Q1150" i="11"/>
  <c r="R1150" i="11" s="1"/>
  <c r="Z1149" i="11"/>
  <c r="AD1149" i="11" s="1"/>
  <c r="AE338" i="11"/>
  <c r="AC1546" i="11"/>
  <c r="AD1546" i="11"/>
  <c r="R1547" i="11"/>
  <c r="AC1957" i="11"/>
  <c r="AD1957" i="11"/>
  <c r="AE1286" i="11"/>
  <c r="Q340" i="11"/>
  <c r="R340" i="11" s="1"/>
  <c r="AB340" i="11" s="1"/>
  <c r="Y339" i="11"/>
  <c r="AA339" i="11"/>
  <c r="W339" i="11"/>
  <c r="V340" i="11" s="1"/>
  <c r="Z339" i="11"/>
  <c r="AA1413" i="11"/>
  <c r="W1413" i="11"/>
  <c r="V1414" i="11" s="1"/>
  <c r="Z1413" i="11"/>
  <c r="Y1413" i="11"/>
  <c r="Q1414" i="11"/>
  <c r="Y1287" i="11"/>
  <c r="AD1287" i="11" s="1"/>
  <c r="W1287" i="11"/>
  <c r="V1288" i="11" s="1"/>
  <c r="Q1288" i="11"/>
  <c r="R1288" i="11" s="1"/>
  <c r="AB1288" i="11" s="1"/>
  <c r="AC1017" i="11"/>
  <c r="AD1017" i="11"/>
  <c r="R1018" i="11"/>
  <c r="S1018" i="11" s="1"/>
  <c r="AE1687" i="11"/>
  <c r="Y609" i="11"/>
  <c r="AA609" i="11"/>
  <c r="Q610" i="11"/>
  <c r="R610" i="11" s="1"/>
  <c r="AB610" i="11" s="1"/>
  <c r="Z609" i="11"/>
  <c r="W609" i="11"/>
  <c r="V610" i="11" s="1"/>
  <c r="Y1820" i="11"/>
  <c r="AA1820" i="11"/>
  <c r="AA1287" i="11"/>
  <c r="Z1820" i="11"/>
  <c r="W1820" i="11"/>
  <c r="V1821" i="11" s="1"/>
  <c r="AA744" i="11"/>
  <c r="R877" i="11"/>
  <c r="AB877" i="11" s="1"/>
  <c r="Q745" i="11"/>
  <c r="R745" i="11" s="1"/>
  <c r="AB745" i="11" s="1"/>
  <c r="AD876" i="11"/>
  <c r="AC876" i="11"/>
  <c r="Z744" i="11"/>
  <c r="Y744" i="11"/>
  <c r="W744" i="11"/>
  <c r="V745" i="11" s="1"/>
  <c r="AA474" i="11"/>
  <c r="S1688" i="11"/>
  <c r="W474" i="11"/>
  <c r="V475" i="11" s="1"/>
  <c r="Z474" i="11"/>
  <c r="Q475" i="11"/>
  <c r="R475" i="11" s="1"/>
  <c r="Y474" i="11"/>
  <c r="S1821" i="11"/>
  <c r="S1958" i="11"/>
  <c r="AE1280" i="9"/>
  <c r="S1417" i="9"/>
  <c r="AC1416" i="9"/>
  <c r="AD1416" i="9"/>
  <c r="T206" i="9"/>
  <c r="AA206" i="9" s="1"/>
  <c r="AE205" i="9"/>
  <c r="Y475" i="9"/>
  <c r="Z475" i="9"/>
  <c r="AA475" i="9"/>
  <c r="Q476" i="9"/>
  <c r="R476" i="9" s="1"/>
  <c r="AB476" i="9" s="1"/>
  <c r="W475" i="9"/>
  <c r="V476" i="9" s="1"/>
  <c r="T742" i="9"/>
  <c r="AE741" i="9"/>
  <c r="AE873" i="9"/>
  <c r="W874" i="9"/>
  <c r="V875" i="9" s="1"/>
  <c r="Z874" i="9"/>
  <c r="AD874" i="9" s="1"/>
  <c r="Q875" i="9"/>
  <c r="R875" i="9" s="1"/>
  <c r="AB875" i="9" s="1"/>
  <c r="AA874" i="9"/>
  <c r="AE1550" i="9"/>
  <c r="Z1281" i="9"/>
  <c r="Y1281" i="9"/>
  <c r="AA1281" i="9"/>
  <c r="Q1282" i="9"/>
  <c r="W1281" i="9"/>
  <c r="V1282" i="9" s="1"/>
  <c r="AA1821" i="9"/>
  <c r="Z1821" i="9"/>
  <c r="AD1821" i="9" s="1"/>
  <c r="Q1822" i="9"/>
  <c r="R1822" i="9" s="1"/>
  <c r="AB1822" i="9" s="1"/>
  <c r="W1821" i="9"/>
  <c r="V1822" i="9" s="1"/>
  <c r="S1955" i="9"/>
  <c r="AB1955" i="9"/>
  <c r="AE1954" i="9"/>
  <c r="T1551" i="9"/>
  <c r="Y1551" i="9" s="1"/>
  <c r="AA1149" i="9"/>
  <c r="Y1149" i="9"/>
  <c r="Q343" i="9"/>
  <c r="R343" i="9" s="1"/>
  <c r="AB343" i="9" s="1"/>
  <c r="Z342" i="9"/>
  <c r="W1149" i="9"/>
  <c r="V1150" i="9" s="1"/>
  <c r="Q1150" i="9"/>
  <c r="R1150" i="9" s="1"/>
  <c r="AA1014" i="9"/>
  <c r="Q1015" i="9"/>
  <c r="Z1014" i="9"/>
  <c r="W1014" i="9"/>
  <c r="V1015" i="9" s="1"/>
  <c r="Y1014" i="9"/>
  <c r="W342" i="9"/>
  <c r="V343" i="9" s="1"/>
  <c r="AA342" i="9"/>
  <c r="S1685" i="9"/>
  <c r="Y342" i="9"/>
  <c r="AC1684" i="9"/>
  <c r="AD1684" i="9"/>
  <c r="T608" i="9"/>
  <c r="R78" i="9"/>
  <c r="AB78" i="9" s="1"/>
  <c r="AC77" i="9"/>
  <c r="AD77" i="9"/>
  <c r="AE875" i="6"/>
  <c r="Z742" i="6"/>
  <c r="Y742" i="6"/>
  <c r="W742" i="6"/>
  <c r="V743" i="6" s="1"/>
  <c r="Q743" i="6"/>
  <c r="R743" i="6" s="1"/>
  <c r="S743" i="6" s="1"/>
  <c r="AA742" i="6"/>
  <c r="Y1957" i="6"/>
  <c r="W1957" i="6"/>
  <c r="V1958" i="6" s="1"/>
  <c r="AA1957" i="6"/>
  <c r="Z1957" i="6"/>
  <c r="AA609" i="6"/>
  <c r="Y609" i="6"/>
  <c r="Z609" i="6"/>
  <c r="Q610" i="6"/>
  <c r="R610" i="6" s="1"/>
  <c r="S610" i="6" s="1"/>
  <c r="T1282" i="6"/>
  <c r="Q1283" i="6" s="1"/>
  <c r="T876" i="6"/>
  <c r="Q877" i="6" s="1"/>
  <c r="R877" i="6" s="1"/>
  <c r="AB877" i="6" s="1"/>
  <c r="AE1413" i="6"/>
  <c r="AE76" i="6"/>
  <c r="W1414" i="6"/>
  <c r="V1415" i="6" s="1"/>
  <c r="Z336" i="6"/>
  <c r="AD336" i="6" s="1"/>
  <c r="AA336" i="6"/>
  <c r="Z1414" i="6"/>
  <c r="AD1414" i="6" s="1"/>
  <c r="W336" i="6"/>
  <c r="V337" i="6" s="1"/>
  <c r="Q1415" i="6"/>
  <c r="R1415" i="6" s="1"/>
  <c r="AB1415" i="6" s="1"/>
  <c r="Q337" i="6"/>
  <c r="R337" i="6" s="1"/>
  <c r="AB337" i="6" s="1"/>
  <c r="AA1414" i="6"/>
  <c r="AC1151" i="6"/>
  <c r="AA473" i="6"/>
  <c r="Y473" i="6"/>
  <c r="AD473" i="6" s="1"/>
  <c r="W473" i="6"/>
  <c r="V474" i="6" s="1"/>
  <c r="Q474" i="6"/>
  <c r="R474" i="6" s="1"/>
  <c r="AB474" i="6" s="1"/>
  <c r="AD1151" i="6"/>
  <c r="T208" i="6"/>
  <c r="S1958" i="6"/>
  <c r="AA1821" i="6"/>
  <c r="Y1821" i="6"/>
  <c r="T1551" i="6"/>
  <c r="W1821" i="6"/>
  <c r="V1822" i="6" s="1"/>
  <c r="Q1822" i="6"/>
  <c r="R1822" i="6" s="1"/>
  <c r="AB1822" i="6" s="1"/>
  <c r="S1686" i="6"/>
  <c r="S1152" i="6"/>
  <c r="R1016" i="6"/>
  <c r="AB1016" i="6" s="1"/>
  <c r="AE1685" i="6"/>
  <c r="T77" i="6"/>
  <c r="AC1015" i="6"/>
  <c r="AD1015" i="6"/>
  <c r="Q1286" i="3"/>
  <c r="R1286" i="3" s="1"/>
  <c r="AB1286" i="3" s="1"/>
  <c r="Z1285" i="3"/>
  <c r="Y1285" i="3"/>
  <c r="W1285" i="3"/>
  <c r="V1286" i="3" s="1"/>
  <c r="W742" i="3"/>
  <c r="V743" i="3" s="1"/>
  <c r="AA742" i="3"/>
  <c r="Q743" i="3"/>
  <c r="R743" i="3" s="1"/>
  <c r="S743" i="3" s="1"/>
  <c r="Y742" i="3"/>
  <c r="AD742" i="3" s="1"/>
  <c r="AA875" i="3"/>
  <c r="W875" i="3"/>
  <c r="V876" i="3" s="1"/>
  <c r="Q876" i="3"/>
  <c r="R876" i="3" s="1"/>
  <c r="AB876" i="3" s="1"/>
  <c r="Y875" i="3"/>
  <c r="AD875" i="3" s="1"/>
  <c r="AD1687" i="3"/>
  <c r="S1688" i="3"/>
  <c r="AC1687" i="3"/>
  <c r="S341" i="3"/>
  <c r="AC74" i="3"/>
  <c r="T1822" i="3"/>
  <c r="Z1822" i="3" s="1"/>
  <c r="AD74" i="3"/>
  <c r="Q610" i="3"/>
  <c r="W609" i="3"/>
  <c r="V610" i="3" s="1"/>
  <c r="Y609" i="3"/>
  <c r="Z609" i="3"/>
  <c r="AA609" i="3"/>
  <c r="Z472" i="3"/>
  <c r="W472" i="3"/>
  <c r="V473" i="3" s="1"/>
  <c r="Y472" i="3"/>
  <c r="AA472" i="3"/>
  <c r="Q473" i="3"/>
  <c r="AC1016" i="3"/>
  <c r="Q207" i="3"/>
  <c r="R207" i="3" s="1"/>
  <c r="AB207" i="3" s="1"/>
  <c r="AA206" i="3"/>
  <c r="Z206" i="3"/>
  <c r="AD206" i="3" s="1"/>
  <c r="W206" i="3"/>
  <c r="V207" i="3" s="1"/>
  <c r="AD1416" i="3"/>
  <c r="AE1821" i="3"/>
  <c r="AC1552" i="3"/>
  <c r="T75" i="3"/>
  <c r="Y75" i="3" s="1"/>
  <c r="AD1016" i="3"/>
  <c r="R1017" i="3"/>
  <c r="AB1017" i="3" s="1"/>
  <c r="S1955" i="3"/>
  <c r="AC1416" i="3"/>
  <c r="AD1954" i="3"/>
  <c r="AC1954" i="3"/>
  <c r="S1553" i="3"/>
  <c r="Y1150" i="3"/>
  <c r="Z1150" i="3"/>
  <c r="AA1150" i="3"/>
  <c r="Q1151" i="3"/>
  <c r="W1150" i="3"/>
  <c r="V1151" i="3" s="1"/>
  <c r="S1417" i="3"/>
  <c r="AE340" i="3"/>
  <c r="AC74" i="13"/>
  <c r="T206" i="13"/>
  <c r="Q207" i="13" s="1"/>
  <c r="AD74" i="13"/>
  <c r="S75" i="13"/>
  <c r="AD340" i="13"/>
  <c r="AC340" i="13"/>
  <c r="AE205" i="13"/>
  <c r="S341" i="13"/>
  <c r="AC476" i="13"/>
  <c r="AD476" i="13"/>
  <c r="R477" i="13"/>
  <c r="AB477" i="13" s="1"/>
  <c r="AD75" i="11" l="1"/>
  <c r="S76" i="11"/>
  <c r="AC75" i="11"/>
  <c r="T207" i="11"/>
  <c r="Z207" i="11" s="1"/>
  <c r="AE206" i="11"/>
  <c r="AC1149" i="11"/>
  <c r="AE1149" i="11" s="1"/>
  <c r="AB1547" i="11"/>
  <c r="S1547" i="11"/>
  <c r="AB1150" i="11"/>
  <c r="S1150" i="11"/>
  <c r="AE1546" i="11"/>
  <c r="AE1957" i="11"/>
  <c r="S340" i="11"/>
  <c r="AC339" i="11"/>
  <c r="AD339" i="11"/>
  <c r="AC1287" i="11"/>
  <c r="AD1413" i="11"/>
  <c r="AC1413" i="11"/>
  <c r="R1414" i="11"/>
  <c r="AB1414" i="11" s="1"/>
  <c r="AB1018" i="11"/>
  <c r="T1018" i="11"/>
  <c r="S610" i="11"/>
  <c r="AE1017" i="11"/>
  <c r="AD1820" i="11"/>
  <c r="AD609" i="11"/>
  <c r="AC609" i="11"/>
  <c r="S877" i="11"/>
  <c r="AC1820" i="11"/>
  <c r="AD474" i="11"/>
  <c r="AD744" i="11"/>
  <c r="AC744" i="11"/>
  <c r="AE876" i="11"/>
  <c r="S745" i="11"/>
  <c r="T1688" i="11"/>
  <c r="AB475" i="11"/>
  <c r="S475" i="11"/>
  <c r="AC474" i="11"/>
  <c r="S1288" i="11"/>
  <c r="T1958" i="11"/>
  <c r="Z1958" i="11" s="1"/>
  <c r="T1821" i="11"/>
  <c r="T1417" i="9"/>
  <c r="Z1417" i="9" s="1"/>
  <c r="AE1416" i="9"/>
  <c r="Z206" i="9"/>
  <c r="Y206" i="9"/>
  <c r="Q207" i="9"/>
  <c r="R207" i="9" s="1"/>
  <c r="AB207" i="9" s="1"/>
  <c r="W206" i="9"/>
  <c r="V207" i="9" s="1"/>
  <c r="AD475" i="9"/>
  <c r="AC475" i="9"/>
  <c r="S476" i="9"/>
  <c r="Q743" i="9"/>
  <c r="R743" i="9" s="1"/>
  <c r="AB743" i="9" s="1"/>
  <c r="Z742" i="9"/>
  <c r="W742" i="9"/>
  <c r="V743" i="9" s="1"/>
  <c r="Y742" i="9"/>
  <c r="AA742" i="9"/>
  <c r="AC874" i="9"/>
  <c r="AE874" i="9" s="1"/>
  <c r="S875" i="9"/>
  <c r="AC1821" i="9"/>
  <c r="AE1821" i="9" s="1"/>
  <c r="R1282" i="9"/>
  <c r="AB1282" i="9" s="1"/>
  <c r="AC1281" i="9"/>
  <c r="AD1281" i="9"/>
  <c r="Z1551" i="9"/>
  <c r="AD1551" i="9" s="1"/>
  <c r="Q1552" i="9"/>
  <c r="R1552" i="9" s="1"/>
  <c r="AB1552" i="9" s="1"/>
  <c r="T1955" i="9"/>
  <c r="AA1551" i="9"/>
  <c r="W1551" i="9"/>
  <c r="V1552" i="9" s="1"/>
  <c r="AD342" i="9"/>
  <c r="AC1149" i="9"/>
  <c r="AD1149" i="9"/>
  <c r="AB1150" i="9"/>
  <c r="S1150" i="9"/>
  <c r="AC342" i="9"/>
  <c r="AC1014" i="9"/>
  <c r="AD1014" i="9"/>
  <c r="S343" i="9"/>
  <c r="T1685" i="9"/>
  <c r="Q1686" i="9" s="1"/>
  <c r="AE1684" i="9"/>
  <c r="R1015" i="9"/>
  <c r="AB1015" i="9" s="1"/>
  <c r="S1822" i="9"/>
  <c r="Y608" i="9"/>
  <c r="Q609" i="9"/>
  <c r="W608" i="9"/>
  <c r="V609" i="9" s="1"/>
  <c r="Z608" i="9"/>
  <c r="AA608" i="9"/>
  <c r="S78" i="9"/>
  <c r="AE77" i="9"/>
  <c r="T743" i="6"/>
  <c r="Q744" i="6" s="1"/>
  <c r="AB743" i="6"/>
  <c r="AD742" i="6"/>
  <c r="AC742" i="6"/>
  <c r="AD1957" i="6"/>
  <c r="AC1957" i="6"/>
  <c r="W1282" i="6"/>
  <c r="V1283" i="6" s="1"/>
  <c r="Y1282" i="6"/>
  <c r="AD609" i="6"/>
  <c r="AA1282" i="6"/>
  <c r="Z1282" i="6"/>
  <c r="AC609" i="6"/>
  <c r="Y876" i="6"/>
  <c r="W876" i="6"/>
  <c r="V877" i="6" s="1"/>
  <c r="AA876" i="6"/>
  <c r="Z876" i="6"/>
  <c r="R1283" i="6"/>
  <c r="AB1283" i="6" s="1"/>
  <c r="AC336" i="6"/>
  <c r="AE336" i="6" s="1"/>
  <c r="AC1414" i="6"/>
  <c r="S877" i="6"/>
  <c r="AE1151" i="6"/>
  <c r="S1415" i="6"/>
  <c r="S337" i="6"/>
  <c r="AC1821" i="6"/>
  <c r="AB610" i="6"/>
  <c r="T610" i="6"/>
  <c r="AC473" i="6"/>
  <c r="T1958" i="6"/>
  <c r="W208" i="6"/>
  <c r="V209" i="6" s="1"/>
  <c r="Q209" i="6"/>
  <c r="R209" i="6" s="1"/>
  <c r="AB209" i="6" s="1"/>
  <c r="Y208" i="6"/>
  <c r="AA208" i="6"/>
  <c r="Z208" i="6"/>
  <c r="S1016" i="6"/>
  <c r="AD1821" i="6"/>
  <c r="Z1551" i="6"/>
  <c r="W1551" i="6"/>
  <c r="V1552" i="6" s="1"/>
  <c r="Q1552" i="6"/>
  <c r="Y1551" i="6"/>
  <c r="AA1551" i="6"/>
  <c r="T1686" i="6"/>
  <c r="T1152" i="6"/>
  <c r="AE1015" i="6"/>
  <c r="S1822" i="6"/>
  <c r="Y77" i="6"/>
  <c r="AA77" i="6"/>
  <c r="Q78" i="6"/>
  <c r="W77" i="6"/>
  <c r="V78" i="6" s="1"/>
  <c r="Z77" i="6"/>
  <c r="S474" i="6"/>
  <c r="S1286" i="3"/>
  <c r="AD1285" i="3"/>
  <c r="AC1285" i="3"/>
  <c r="T743" i="3"/>
  <c r="W743" i="3" s="1"/>
  <c r="V744" i="3" s="1"/>
  <c r="AB743" i="3"/>
  <c r="AC742" i="3"/>
  <c r="S876" i="3"/>
  <c r="T876" i="3" s="1"/>
  <c r="AC875" i="3"/>
  <c r="T341" i="3"/>
  <c r="W341" i="3" s="1"/>
  <c r="V342" i="3" s="1"/>
  <c r="T1688" i="3"/>
  <c r="AE1687" i="3"/>
  <c r="AE74" i="3"/>
  <c r="W1822" i="3"/>
  <c r="V1823" i="3" s="1"/>
  <c r="Y1822" i="3"/>
  <c r="AA1822" i="3"/>
  <c r="S207" i="3"/>
  <c r="Q1823" i="3"/>
  <c r="R1823" i="3" s="1"/>
  <c r="AB1823" i="3" s="1"/>
  <c r="AD472" i="3"/>
  <c r="AC472" i="3"/>
  <c r="R610" i="3"/>
  <c r="AB610" i="3" s="1"/>
  <c r="R473" i="3"/>
  <c r="AB473" i="3" s="1"/>
  <c r="AC609" i="3"/>
  <c r="AD609" i="3"/>
  <c r="AC206" i="3"/>
  <c r="AE206" i="3" s="1"/>
  <c r="AE1416" i="3"/>
  <c r="AE1016" i="3"/>
  <c r="AA75" i="3"/>
  <c r="AE1552" i="3"/>
  <c r="W75" i="3"/>
  <c r="V76" i="3" s="1"/>
  <c r="Q76" i="3"/>
  <c r="R76" i="3" s="1"/>
  <c r="AB76" i="3" s="1"/>
  <c r="Z75" i="3"/>
  <c r="T1955" i="3"/>
  <c r="AA1955" i="3" s="1"/>
  <c r="AE1954" i="3"/>
  <c r="T1553" i="3"/>
  <c r="W1553" i="3" s="1"/>
  <c r="V1554" i="3" s="1"/>
  <c r="S1017" i="3"/>
  <c r="R1151" i="3"/>
  <c r="AB1151" i="3" s="1"/>
  <c r="AD1150" i="3"/>
  <c r="AC1150" i="3"/>
  <c r="T1417" i="3"/>
  <c r="Z1417" i="3" s="1"/>
  <c r="AE74" i="13"/>
  <c r="W206" i="13"/>
  <c r="V207" i="13" s="1"/>
  <c r="Z206" i="13"/>
  <c r="Y206" i="13"/>
  <c r="AA206" i="13"/>
  <c r="T75" i="13"/>
  <c r="Z75" i="13" s="1"/>
  <c r="AE340" i="13"/>
  <c r="R207" i="13"/>
  <c r="T341" i="13"/>
  <c r="S477" i="13"/>
  <c r="AE476" i="13"/>
  <c r="AD206" i="13" l="1"/>
  <c r="T76" i="11"/>
  <c r="Y76" i="11" s="1"/>
  <c r="AE75" i="11"/>
  <c r="W207" i="11"/>
  <c r="V208" i="11" s="1"/>
  <c r="Y207" i="11"/>
  <c r="AD207" i="11" s="1"/>
  <c r="Q208" i="11"/>
  <c r="R208" i="11" s="1"/>
  <c r="AB208" i="11" s="1"/>
  <c r="AA207" i="11"/>
  <c r="T1150" i="11"/>
  <c r="T1547" i="11"/>
  <c r="T340" i="11"/>
  <c r="Z340" i="11" s="1"/>
  <c r="S1414" i="11"/>
  <c r="AE1287" i="11"/>
  <c r="AE339" i="11"/>
  <c r="AE1413" i="11"/>
  <c r="T610" i="11"/>
  <c r="AA610" i="11" s="1"/>
  <c r="Y1018" i="11"/>
  <c r="W1018" i="11"/>
  <c r="V1019" i="11" s="1"/>
  <c r="Z1018" i="11"/>
  <c r="Q1019" i="11"/>
  <c r="R1019" i="11" s="1"/>
  <c r="AB1019" i="11" s="1"/>
  <c r="AA1018" i="11"/>
  <c r="AE609" i="11"/>
  <c r="AE1820" i="11"/>
  <c r="T877" i="11"/>
  <c r="AE474" i="11"/>
  <c r="AE744" i="11"/>
  <c r="Q1959" i="11"/>
  <c r="R1959" i="11" s="1"/>
  <c r="AB1959" i="11" s="1"/>
  <c r="T745" i="11"/>
  <c r="AA1958" i="11"/>
  <c r="Z1688" i="11"/>
  <c r="AA1688" i="11"/>
  <c r="Y1688" i="11"/>
  <c r="W1688" i="11"/>
  <c r="V1689" i="11" s="1"/>
  <c r="Q1689" i="11"/>
  <c r="R1689" i="11" s="1"/>
  <c r="AB1689" i="11" s="1"/>
  <c r="W1958" i="11"/>
  <c r="V1959" i="11" s="1"/>
  <c r="Y1958" i="11"/>
  <c r="AD1958" i="11" s="1"/>
  <c r="T475" i="11"/>
  <c r="T1288" i="11"/>
  <c r="Z1288" i="11" s="1"/>
  <c r="W1821" i="11"/>
  <c r="V1822" i="11" s="1"/>
  <c r="AA1821" i="11"/>
  <c r="Y1821" i="11"/>
  <c r="Z1821" i="11"/>
  <c r="Q1822" i="11"/>
  <c r="W1417" i="9"/>
  <c r="V1418" i="9" s="1"/>
  <c r="Q1418" i="9"/>
  <c r="R1418" i="9" s="1"/>
  <c r="AB1418" i="9" s="1"/>
  <c r="Y1417" i="9"/>
  <c r="AD1417" i="9" s="1"/>
  <c r="AA1417" i="9"/>
  <c r="AC206" i="9"/>
  <c r="S207" i="9"/>
  <c r="AD206" i="9"/>
  <c r="AE475" i="9"/>
  <c r="S743" i="9"/>
  <c r="T476" i="9"/>
  <c r="AD742" i="9"/>
  <c r="AC742" i="9"/>
  <c r="T875" i="9"/>
  <c r="AA875" i="9" s="1"/>
  <c r="S1282" i="9"/>
  <c r="AE1281" i="9"/>
  <c r="AC1551" i="9"/>
  <c r="S1552" i="9"/>
  <c r="AE342" i="9"/>
  <c r="Y1955" i="9"/>
  <c r="Z1955" i="9"/>
  <c r="Q1956" i="9"/>
  <c r="W1955" i="9"/>
  <c r="V1956" i="9" s="1"/>
  <c r="AA1955" i="9"/>
  <c r="AE1149" i="9"/>
  <c r="T343" i="9"/>
  <c r="Z343" i="9" s="1"/>
  <c r="T1150" i="9"/>
  <c r="Y1685" i="9"/>
  <c r="Z1685" i="9"/>
  <c r="W1685" i="9"/>
  <c r="V1686" i="9" s="1"/>
  <c r="S1015" i="9"/>
  <c r="AA1685" i="9"/>
  <c r="T78" i="9"/>
  <c r="T1822" i="9"/>
  <c r="AE1014" i="9"/>
  <c r="R609" i="9"/>
  <c r="AB609" i="9" s="1"/>
  <c r="AC608" i="9"/>
  <c r="AD608" i="9"/>
  <c r="R1686" i="9"/>
  <c r="AB1686" i="9" s="1"/>
  <c r="W743" i="6"/>
  <c r="V744" i="6" s="1"/>
  <c r="AA743" i="6"/>
  <c r="S1283" i="6"/>
  <c r="Y743" i="6"/>
  <c r="AE1957" i="6"/>
  <c r="AD1282" i="6"/>
  <c r="AE742" i="6"/>
  <c r="Z743" i="6"/>
  <c r="AE609" i="6"/>
  <c r="AC1282" i="6"/>
  <c r="R744" i="6"/>
  <c r="AB744" i="6" s="1"/>
  <c r="AD876" i="6"/>
  <c r="AC876" i="6"/>
  <c r="AE1414" i="6"/>
  <c r="T877" i="6"/>
  <c r="Z877" i="6" s="1"/>
  <c r="AE473" i="6"/>
  <c r="T1415" i="6"/>
  <c r="T337" i="6"/>
  <c r="Q611" i="6"/>
  <c r="R611" i="6" s="1"/>
  <c r="AB611" i="6" s="1"/>
  <c r="Y610" i="6"/>
  <c r="W610" i="6"/>
  <c r="V611" i="6" s="1"/>
  <c r="AA610" i="6"/>
  <c r="Z610" i="6"/>
  <c r="Q1959" i="6"/>
  <c r="R1959" i="6" s="1"/>
  <c r="AB1959" i="6" s="1"/>
  <c r="AD208" i="6"/>
  <c r="W1958" i="6"/>
  <c r="V1959" i="6" s="1"/>
  <c r="Z1958" i="6"/>
  <c r="AA1958" i="6"/>
  <c r="Y1958" i="6"/>
  <c r="T1016" i="6"/>
  <c r="Q1017" i="6" s="1"/>
  <c r="S209" i="6"/>
  <c r="AC208" i="6"/>
  <c r="T1822" i="6"/>
  <c r="AE1821" i="6"/>
  <c r="AD1551" i="6"/>
  <c r="AC1551" i="6"/>
  <c r="R1552" i="6"/>
  <c r="S1552" i="6" s="1"/>
  <c r="Z1152" i="6"/>
  <c r="W1152" i="6"/>
  <c r="V1153" i="6" s="1"/>
  <c r="AA1152" i="6"/>
  <c r="Q1153" i="6"/>
  <c r="Y1152" i="6"/>
  <c r="Z1686" i="6"/>
  <c r="Y1686" i="6"/>
  <c r="W1686" i="6"/>
  <c r="V1687" i="6" s="1"/>
  <c r="AA1686" i="6"/>
  <c r="Q1687" i="6"/>
  <c r="R1687" i="6" s="1"/>
  <c r="AB1687" i="6" s="1"/>
  <c r="AC77" i="6"/>
  <c r="AD77" i="6"/>
  <c r="R78" i="6"/>
  <c r="AB78" i="6" s="1"/>
  <c r="T474" i="6"/>
  <c r="T1286" i="3"/>
  <c r="Q1287" i="3" s="1"/>
  <c r="R1287" i="3" s="1"/>
  <c r="AB1287" i="3" s="1"/>
  <c r="AE1285" i="3"/>
  <c r="Y743" i="3"/>
  <c r="AA743" i="3"/>
  <c r="Z743" i="3"/>
  <c r="Q744" i="3"/>
  <c r="R744" i="3" s="1"/>
  <c r="S744" i="3" s="1"/>
  <c r="AE742" i="3"/>
  <c r="AE875" i="3"/>
  <c r="Y1688" i="3"/>
  <c r="Y341" i="3"/>
  <c r="Q1689" i="3"/>
  <c r="R1689" i="3" s="1"/>
  <c r="AB1689" i="3" s="1"/>
  <c r="AA1688" i="3"/>
  <c r="Z341" i="3"/>
  <c r="Q342" i="3"/>
  <c r="R342" i="3" s="1"/>
  <c r="AB342" i="3" s="1"/>
  <c r="AA341" i="3"/>
  <c r="Z1688" i="3"/>
  <c r="W1688" i="3"/>
  <c r="V1689" i="3" s="1"/>
  <c r="S473" i="3"/>
  <c r="AC1822" i="3"/>
  <c r="AD1822" i="3"/>
  <c r="Z876" i="3"/>
  <c r="Y876" i="3"/>
  <c r="AA876" i="3"/>
  <c r="W876" i="3"/>
  <c r="V877" i="3" s="1"/>
  <c r="Q877" i="3"/>
  <c r="T207" i="3"/>
  <c r="Z207" i="3" s="1"/>
  <c r="S610" i="3"/>
  <c r="AE472" i="3"/>
  <c r="AE609" i="3"/>
  <c r="S1151" i="3"/>
  <c r="AC75" i="3"/>
  <c r="AD75" i="3"/>
  <c r="W1955" i="3"/>
  <c r="V1956" i="3" s="1"/>
  <c r="Z1955" i="3"/>
  <c r="Y1955" i="3"/>
  <c r="W1417" i="3"/>
  <c r="V1418" i="3" s="1"/>
  <c r="Y1417" i="3"/>
  <c r="AD1417" i="3" s="1"/>
  <c r="Q1956" i="3"/>
  <c r="R1956" i="3" s="1"/>
  <c r="AB1956" i="3" s="1"/>
  <c r="Q1418" i="3"/>
  <c r="R1418" i="3" s="1"/>
  <c r="AA1417" i="3"/>
  <c r="Y1553" i="3"/>
  <c r="S76" i="3"/>
  <c r="Q1554" i="3"/>
  <c r="AA1553" i="3"/>
  <c r="Z1553" i="3"/>
  <c r="T1017" i="3"/>
  <c r="AE1150" i="3"/>
  <c r="S1823" i="3"/>
  <c r="AC206" i="13"/>
  <c r="W75" i="13"/>
  <c r="V76" i="13" s="1"/>
  <c r="AA75" i="13"/>
  <c r="Y75" i="13"/>
  <c r="AD75" i="13" s="1"/>
  <c r="Q76" i="13"/>
  <c r="R76" i="13" s="1"/>
  <c r="AB76" i="13" s="1"/>
  <c r="AB207" i="13"/>
  <c r="S207" i="13"/>
  <c r="AA341" i="13"/>
  <c r="Z341" i="13"/>
  <c r="Q342" i="13"/>
  <c r="W341" i="13"/>
  <c r="V342" i="13" s="1"/>
  <c r="Y341" i="13"/>
  <c r="T477" i="13"/>
  <c r="AE206" i="13" l="1"/>
  <c r="W76" i="11"/>
  <c r="V77" i="11" s="1"/>
  <c r="Q77" i="11"/>
  <c r="R77" i="11" s="1"/>
  <c r="AB77" i="11" s="1"/>
  <c r="AA76" i="11"/>
  <c r="Z76" i="11"/>
  <c r="AD76" i="11" s="1"/>
  <c r="S208" i="11"/>
  <c r="AC207" i="11"/>
  <c r="Q1548" i="11"/>
  <c r="W1547" i="11"/>
  <c r="V1548" i="11" s="1"/>
  <c r="Z1547" i="11"/>
  <c r="AA1547" i="11"/>
  <c r="Y1547" i="11"/>
  <c r="AA1150" i="11"/>
  <c r="Z1150" i="11"/>
  <c r="W1150" i="11"/>
  <c r="V1151" i="11" s="1"/>
  <c r="Y1150" i="11"/>
  <c r="Q1151" i="11"/>
  <c r="AA340" i="11"/>
  <c r="Y340" i="11"/>
  <c r="W340" i="11"/>
  <c r="V341" i="11" s="1"/>
  <c r="W610" i="11"/>
  <c r="V611" i="11" s="1"/>
  <c r="Q341" i="11"/>
  <c r="R341" i="11" s="1"/>
  <c r="AB341" i="11" s="1"/>
  <c r="T1414" i="11"/>
  <c r="Z610" i="11"/>
  <c r="Q611" i="11"/>
  <c r="R611" i="11" s="1"/>
  <c r="Y610" i="11"/>
  <c r="S1019" i="11"/>
  <c r="AC1018" i="11"/>
  <c r="AD1018" i="11"/>
  <c r="S1689" i="11"/>
  <c r="T1689" i="11" s="1"/>
  <c r="Y877" i="11"/>
  <c r="Z877" i="11"/>
  <c r="Q878" i="11"/>
  <c r="W877" i="11"/>
  <c r="V878" i="11" s="1"/>
  <c r="AA877" i="11"/>
  <c r="Y1288" i="11"/>
  <c r="AD1288" i="11" s="1"/>
  <c r="W1288" i="11"/>
  <c r="V1289" i="11" s="1"/>
  <c r="W745" i="11"/>
  <c r="V746" i="11" s="1"/>
  <c r="Q746" i="11"/>
  <c r="R746" i="11" s="1"/>
  <c r="AB746" i="11" s="1"/>
  <c r="Y745" i="11"/>
  <c r="AA745" i="11"/>
  <c r="Z745" i="11"/>
  <c r="W475" i="11"/>
  <c r="V476" i="11" s="1"/>
  <c r="Q476" i="11"/>
  <c r="R476" i="11" s="1"/>
  <c r="AB476" i="11" s="1"/>
  <c r="Y475" i="11"/>
  <c r="Z475" i="11"/>
  <c r="AA1288" i="11"/>
  <c r="AC1958" i="11"/>
  <c r="AC1688" i="11"/>
  <c r="AD1688" i="11"/>
  <c r="Q1289" i="11"/>
  <c r="R1289" i="11" s="1"/>
  <c r="AB1289" i="11" s="1"/>
  <c r="AA475" i="11"/>
  <c r="S1959" i="11"/>
  <c r="R1822" i="11"/>
  <c r="AB1822" i="11" s="1"/>
  <c r="AC1821" i="11"/>
  <c r="AD1821" i="11"/>
  <c r="AC1417" i="9"/>
  <c r="S1418" i="9"/>
  <c r="AE206" i="9"/>
  <c r="T207" i="9"/>
  <c r="AE742" i="9"/>
  <c r="Z476" i="9"/>
  <c r="Q477" i="9"/>
  <c r="R477" i="9" s="1"/>
  <c r="AB477" i="9" s="1"/>
  <c r="W476" i="9"/>
  <c r="V477" i="9" s="1"/>
  <c r="T743" i="9"/>
  <c r="Q744" i="9" s="1"/>
  <c r="R744" i="9" s="1"/>
  <c r="AB744" i="9" s="1"/>
  <c r="AA476" i="9"/>
  <c r="Y476" i="9"/>
  <c r="W875" i="9"/>
  <c r="V876" i="9" s="1"/>
  <c r="Y875" i="9"/>
  <c r="Q876" i="9"/>
  <c r="R876" i="9" s="1"/>
  <c r="AB876" i="9" s="1"/>
  <c r="Z875" i="9"/>
  <c r="AE1551" i="9"/>
  <c r="T1282" i="9"/>
  <c r="T1552" i="9"/>
  <c r="AA1552" i="9" s="1"/>
  <c r="R1956" i="9"/>
  <c r="AC1955" i="9"/>
  <c r="AD1955" i="9"/>
  <c r="Y343" i="9"/>
  <c r="AD343" i="9" s="1"/>
  <c r="AD1685" i="9"/>
  <c r="W78" i="9"/>
  <c r="V79" i="9" s="1"/>
  <c r="AA78" i="9"/>
  <c r="Z78" i="9"/>
  <c r="Q79" i="9"/>
  <c r="R79" i="9" s="1"/>
  <c r="AB79" i="9" s="1"/>
  <c r="Q344" i="9"/>
  <c r="R344" i="9" s="1"/>
  <c r="AB344" i="9" s="1"/>
  <c r="W343" i="9"/>
  <c r="V344" i="9" s="1"/>
  <c r="AA1150" i="9"/>
  <c r="W1150" i="9"/>
  <c r="V1151" i="9" s="1"/>
  <c r="Q1151" i="9"/>
  <c r="R1151" i="9" s="1"/>
  <c r="AB1151" i="9" s="1"/>
  <c r="Z1150" i="9"/>
  <c r="Y1150" i="9"/>
  <c r="AA343" i="9"/>
  <c r="AC1685" i="9"/>
  <c r="T1015" i="9"/>
  <c r="Y1015" i="9" s="1"/>
  <c r="S1686" i="9"/>
  <c r="Y78" i="9"/>
  <c r="Z1822" i="9"/>
  <c r="Y1822" i="9"/>
  <c r="W1822" i="9"/>
  <c r="V1823" i="9" s="1"/>
  <c r="Q1823" i="9"/>
  <c r="R1823" i="9" s="1"/>
  <c r="AB1823" i="9" s="1"/>
  <c r="AA1822" i="9"/>
  <c r="S609" i="9"/>
  <c r="AE608" i="9"/>
  <c r="AD743" i="6"/>
  <c r="T1283" i="6"/>
  <c r="AA1283" i="6" s="1"/>
  <c r="AE1282" i="6"/>
  <c r="AC743" i="6"/>
  <c r="S744" i="6"/>
  <c r="AE876" i="6"/>
  <c r="AA877" i="6"/>
  <c r="Y877" i="6"/>
  <c r="W877" i="6"/>
  <c r="V878" i="6" s="1"/>
  <c r="Q878" i="6"/>
  <c r="R878" i="6" s="1"/>
  <c r="AB878" i="6" s="1"/>
  <c r="S611" i="6"/>
  <c r="Z337" i="6"/>
  <c r="AA337" i="6"/>
  <c r="W337" i="6"/>
  <c r="V338" i="6" s="1"/>
  <c r="Y337" i="6"/>
  <c r="Q338" i="6"/>
  <c r="R338" i="6" s="1"/>
  <c r="AB338" i="6" s="1"/>
  <c r="AC1958" i="6"/>
  <c r="W1415" i="6"/>
  <c r="V1416" i="6" s="1"/>
  <c r="Z1415" i="6"/>
  <c r="Y1415" i="6"/>
  <c r="Q1416" i="6"/>
  <c r="R1416" i="6" s="1"/>
  <c r="AB1416" i="6" s="1"/>
  <c r="AA1415" i="6"/>
  <c r="AC610" i="6"/>
  <c r="AD610" i="6"/>
  <c r="AE208" i="6"/>
  <c r="AD1958" i="6"/>
  <c r="Z1016" i="6"/>
  <c r="W1016" i="6"/>
  <c r="V1017" i="6" s="1"/>
  <c r="Y1016" i="6"/>
  <c r="W1822" i="6"/>
  <c r="V1823" i="6" s="1"/>
  <c r="AA1016" i="6"/>
  <c r="T209" i="6"/>
  <c r="AA209" i="6" s="1"/>
  <c r="AA1822" i="6"/>
  <c r="Q1823" i="6"/>
  <c r="R1823" i="6" s="1"/>
  <c r="AB1823" i="6" s="1"/>
  <c r="Z1822" i="6"/>
  <c r="Y1822" i="6"/>
  <c r="S1959" i="6"/>
  <c r="AB1552" i="6"/>
  <c r="T1552" i="6"/>
  <c r="AE1551" i="6"/>
  <c r="S1687" i="6"/>
  <c r="R1153" i="6"/>
  <c r="AB1153" i="6" s="1"/>
  <c r="AC1152" i="6"/>
  <c r="AD1152" i="6"/>
  <c r="AD1686" i="6"/>
  <c r="AC1686" i="6"/>
  <c r="S78" i="6"/>
  <c r="Q475" i="6"/>
  <c r="W474" i="6"/>
  <c r="V475" i="6" s="1"/>
  <c r="Y474" i="6"/>
  <c r="Z474" i="6"/>
  <c r="AA474" i="6"/>
  <c r="AE77" i="6"/>
  <c r="R1017" i="6"/>
  <c r="AB1017" i="6" s="1"/>
  <c r="AA1286" i="3"/>
  <c r="W1286" i="3"/>
  <c r="V1287" i="3" s="1"/>
  <c r="Y1286" i="3"/>
  <c r="Z1286" i="3"/>
  <c r="AD743" i="3"/>
  <c r="AC743" i="3"/>
  <c r="T744" i="3"/>
  <c r="AA744" i="3" s="1"/>
  <c r="AB744" i="3"/>
  <c r="AD341" i="3"/>
  <c r="S1689" i="3"/>
  <c r="AC1688" i="3"/>
  <c r="S342" i="3"/>
  <c r="AC341" i="3"/>
  <c r="AD1688" i="3"/>
  <c r="T473" i="3"/>
  <c r="Y473" i="3" s="1"/>
  <c r="AE1822" i="3"/>
  <c r="Y207" i="3"/>
  <c r="AD207" i="3" s="1"/>
  <c r="AA207" i="3"/>
  <c r="Q208" i="3"/>
  <c r="R208" i="3" s="1"/>
  <c r="AB208" i="3" s="1"/>
  <c r="W207" i="3"/>
  <c r="V208" i="3" s="1"/>
  <c r="R877" i="3"/>
  <c r="AB877" i="3" s="1"/>
  <c r="AC876" i="3"/>
  <c r="AD876" i="3"/>
  <c r="T610" i="3"/>
  <c r="AD1955" i="3"/>
  <c r="T1151" i="3"/>
  <c r="W1151" i="3" s="1"/>
  <c r="V1152" i="3" s="1"/>
  <c r="AE75" i="3"/>
  <c r="AB1418" i="3"/>
  <c r="S1418" i="3"/>
  <c r="AC1955" i="3"/>
  <c r="AC1417" i="3"/>
  <c r="AE1417" i="3" s="1"/>
  <c r="S1956" i="3"/>
  <c r="S1287" i="3"/>
  <c r="T76" i="3"/>
  <c r="Z76" i="3" s="1"/>
  <c r="AC1553" i="3"/>
  <c r="Y1017" i="3"/>
  <c r="W1017" i="3"/>
  <c r="V1018" i="3" s="1"/>
  <c r="Z1017" i="3"/>
  <c r="AA1017" i="3"/>
  <c r="Q1018" i="3"/>
  <c r="R1554" i="3"/>
  <c r="AB1554" i="3" s="1"/>
  <c r="AD1553" i="3"/>
  <c r="T1823" i="3"/>
  <c r="AC75" i="13"/>
  <c r="S76" i="13"/>
  <c r="T207" i="13"/>
  <c r="AC341" i="13"/>
  <c r="AD341" i="13"/>
  <c r="R342" i="13"/>
  <c r="S342" i="13" s="1"/>
  <c r="Q478" i="13"/>
  <c r="AA477" i="13"/>
  <c r="Y477" i="13"/>
  <c r="W477" i="13"/>
  <c r="V478" i="13" s="1"/>
  <c r="Z477" i="13"/>
  <c r="AE75" i="13" l="1"/>
  <c r="AC76" i="11"/>
  <c r="AE76" i="11" s="1"/>
  <c r="AE207" i="11"/>
  <c r="T208" i="11"/>
  <c r="AA208" i="11" s="1"/>
  <c r="S77" i="11"/>
  <c r="AC340" i="11"/>
  <c r="AC1547" i="11"/>
  <c r="AD1547" i="11"/>
  <c r="R1151" i="11"/>
  <c r="AB1151" i="11" s="1"/>
  <c r="AC1150" i="11"/>
  <c r="AD1150" i="11"/>
  <c r="R1548" i="11"/>
  <c r="S1548" i="11" s="1"/>
  <c r="AD340" i="11"/>
  <c r="Q1415" i="11"/>
  <c r="Y1414" i="11"/>
  <c r="Z1414" i="11"/>
  <c r="AA1414" i="11"/>
  <c r="W1414" i="11"/>
  <c r="V1415" i="11" s="1"/>
  <c r="AD610" i="11"/>
  <c r="AB611" i="11"/>
  <c r="S611" i="11"/>
  <c r="AC610" i="11"/>
  <c r="S341" i="11"/>
  <c r="T1019" i="11"/>
  <c r="AA1019" i="11" s="1"/>
  <c r="AE1018" i="11"/>
  <c r="R878" i="11"/>
  <c r="AB878" i="11" s="1"/>
  <c r="AC877" i="11"/>
  <c r="AD877" i="11"/>
  <c r="AC1288" i="11"/>
  <c r="S476" i="11"/>
  <c r="AC475" i="11"/>
  <c r="AD745" i="11"/>
  <c r="AC745" i="11"/>
  <c r="S746" i="11"/>
  <c r="AE1958" i="11"/>
  <c r="AD475" i="11"/>
  <c r="S1289" i="11"/>
  <c r="T1959" i="11"/>
  <c r="AE1688" i="11"/>
  <c r="Z1689" i="11"/>
  <c r="W1689" i="11"/>
  <c r="V1690" i="11" s="1"/>
  <c r="Y1689" i="11"/>
  <c r="Q1690" i="11"/>
  <c r="AA1689" i="11"/>
  <c r="S1822" i="11"/>
  <c r="AE1821" i="11"/>
  <c r="AE1417" i="9"/>
  <c r="T1418" i="9"/>
  <c r="W207" i="9"/>
  <c r="V208" i="9" s="1"/>
  <c r="Z207" i="9"/>
  <c r="Y207" i="9"/>
  <c r="AA207" i="9"/>
  <c r="Q208" i="9"/>
  <c r="R208" i="9" s="1"/>
  <c r="AB208" i="9" s="1"/>
  <c r="AD476" i="9"/>
  <c r="W743" i="9"/>
  <c r="V744" i="9" s="1"/>
  <c r="AA743" i="9"/>
  <c r="S477" i="9"/>
  <c r="Z743" i="9"/>
  <c r="S744" i="9"/>
  <c r="T744" i="9" s="1"/>
  <c r="Y743" i="9"/>
  <c r="AC476" i="9"/>
  <c r="AD875" i="9"/>
  <c r="AC875" i="9"/>
  <c r="S876" i="9"/>
  <c r="Y1282" i="9"/>
  <c r="AA1282" i="9"/>
  <c r="Z1282" i="9"/>
  <c r="Q1283" i="9"/>
  <c r="R1283" i="9" s="1"/>
  <c r="AB1283" i="9" s="1"/>
  <c r="W1282" i="9"/>
  <c r="V1283" i="9" s="1"/>
  <c r="Z1552" i="9"/>
  <c r="Q1553" i="9"/>
  <c r="R1553" i="9" s="1"/>
  <c r="AB1553" i="9" s="1"/>
  <c r="Y1552" i="9"/>
  <c r="W1552" i="9"/>
  <c r="V1553" i="9" s="1"/>
  <c r="AE1955" i="9"/>
  <c r="S1956" i="9"/>
  <c r="AB1956" i="9"/>
  <c r="T1686" i="9"/>
  <c r="AA1686" i="9" s="1"/>
  <c r="AC343" i="9"/>
  <c r="AE343" i="9" s="1"/>
  <c r="AE1685" i="9"/>
  <c r="Q1016" i="9"/>
  <c r="R1016" i="9" s="1"/>
  <c r="AB1016" i="9" s="1"/>
  <c r="AA1015" i="9"/>
  <c r="AC78" i="9"/>
  <c r="Z1015" i="9"/>
  <c r="AD1015" i="9" s="1"/>
  <c r="W1015" i="9"/>
  <c r="V1016" i="9" s="1"/>
  <c r="S1151" i="9"/>
  <c r="AC1150" i="9"/>
  <c r="AD1150" i="9"/>
  <c r="AD78" i="9"/>
  <c r="S1823" i="9"/>
  <c r="AC1822" i="9"/>
  <c r="AD1822" i="9"/>
  <c r="S79" i="9"/>
  <c r="S344" i="9"/>
  <c r="T609" i="9"/>
  <c r="Z1283" i="6"/>
  <c r="Y1283" i="6"/>
  <c r="W1283" i="6"/>
  <c r="V1284" i="6" s="1"/>
  <c r="AE743" i="6"/>
  <c r="Q1284" i="6"/>
  <c r="R1284" i="6" s="1"/>
  <c r="S1284" i="6" s="1"/>
  <c r="T744" i="6"/>
  <c r="AC877" i="6"/>
  <c r="AD337" i="6"/>
  <c r="AC337" i="6"/>
  <c r="AD1016" i="6"/>
  <c r="AD877" i="6"/>
  <c r="T611" i="6"/>
  <c r="S338" i="6"/>
  <c r="S1416" i="6"/>
  <c r="T1416" i="6" s="1"/>
  <c r="AE1958" i="6"/>
  <c r="AC1415" i="6"/>
  <c r="AD1415" i="6"/>
  <c r="AE610" i="6"/>
  <c r="AC1016" i="6"/>
  <c r="S878" i="6"/>
  <c r="AD1822" i="6"/>
  <c r="W209" i="6"/>
  <c r="V210" i="6" s="1"/>
  <c r="Y209" i="6"/>
  <c r="Z209" i="6"/>
  <c r="Q210" i="6"/>
  <c r="R210" i="6" s="1"/>
  <c r="AB210" i="6" s="1"/>
  <c r="AC1822" i="6"/>
  <c r="S1153" i="6"/>
  <c r="T1959" i="6"/>
  <c r="Q1553" i="6"/>
  <c r="R1553" i="6" s="1"/>
  <c r="AB1553" i="6" s="1"/>
  <c r="AA1552" i="6"/>
  <c r="Y1552" i="6"/>
  <c r="W1552" i="6"/>
  <c r="V1553" i="6" s="1"/>
  <c r="Z1552" i="6"/>
  <c r="AE1686" i="6"/>
  <c r="T1687" i="6"/>
  <c r="AA1687" i="6" s="1"/>
  <c r="T78" i="6"/>
  <c r="AE1152" i="6"/>
  <c r="AC474" i="6"/>
  <c r="AD474" i="6"/>
  <c r="R475" i="6"/>
  <c r="AB475" i="6" s="1"/>
  <c r="S1017" i="6"/>
  <c r="S1823" i="6"/>
  <c r="AD1286" i="3"/>
  <c r="AC1286" i="3"/>
  <c r="AE743" i="3"/>
  <c r="T342" i="3"/>
  <c r="W342" i="3" s="1"/>
  <c r="V343" i="3" s="1"/>
  <c r="T1689" i="3"/>
  <c r="Q1690" i="3" s="1"/>
  <c r="R1690" i="3" s="1"/>
  <c r="AB1690" i="3" s="1"/>
  <c r="Z744" i="3"/>
  <c r="Y744" i="3"/>
  <c r="Q745" i="3"/>
  <c r="R745" i="3" s="1"/>
  <c r="AB745" i="3" s="1"/>
  <c r="W744" i="3"/>
  <c r="V745" i="3" s="1"/>
  <c r="AE341" i="3"/>
  <c r="AE1688" i="3"/>
  <c r="Z473" i="3"/>
  <c r="AD473" i="3" s="1"/>
  <c r="W473" i="3"/>
  <c r="V474" i="3" s="1"/>
  <c r="Q474" i="3"/>
  <c r="R474" i="3" s="1"/>
  <c r="AB474" i="3" s="1"/>
  <c r="AA473" i="3"/>
  <c r="AC207" i="3"/>
  <c r="S877" i="3"/>
  <c r="S208" i="3"/>
  <c r="AE876" i="3"/>
  <c r="AA610" i="3"/>
  <c r="Z610" i="3"/>
  <c r="Q611" i="3"/>
  <c r="R611" i="3" s="1"/>
  <c r="AB611" i="3" s="1"/>
  <c r="Y610" i="3"/>
  <c r="W610" i="3"/>
  <c r="V611" i="3" s="1"/>
  <c r="AA1151" i="3"/>
  <c r="Q1152" i="3"/>
  <c r="R1152" i="3" s="1"/>
  <c r="AB1152" i="3" s="1"/>
  <c r="Y1151" i="3"/>
  <c r="Z1151" i="3"/>
  <c r="T1418" i="3"/>
  <c r="AE1955" i="3"/>
  <c r="T1287" i="3"/>
  <c r="T1956" i="3"/>
  <c r="Y1956" i="3" s="1"/>
  <c r="AA76" i="3"/>
  <c r="Y76" i="3"/>
  <c r="AD76" i="3" s="1"/>
  <c r="Q77" i="3"/>
  <c r="R77" i="3" s="1"/>
  <c r="AB77" i="3" s="1"/>
  <c r="W76" i="3"/>
  <c r="V77" i="3" s="1"/>
  <c r="AE1553" i="3"/>
  <c r="AD1017" i="3"/>
  <c r="AC1017" i="3"/>
  <c r="R1018" i="3"/>
  <c r="S1554" i="3"/>
  <c r="AA1823" i="3"/>
  <c r="Q1824" i="3"/>
  <c r="Z1823" i="3"/>
  <c r="W1823" i="3"/>
  <c r="V1824" i="3" s="1"/>
  <c r="Y1823" i="3"/>
  <c r="T76" i="13"/>
  <c r="W207" i="13"/>
  <c r="V208" i="13" s="1"/>
  <c r="AA207" i="13"/>
  <c r="Y207" i="13"/>
  <c r="Q208" i="13"/>
  <c r="R208" i="13" s="1"/>
  <c r="AB208" i="13" s="1"/>
  <c r="Z207" i="13"/>
  <c r="AB342" i="13"/>
  <c r="T342" i="13"/>
  <c r="AE341" i="13"/>
  <c r="R478" i="13"/>
  <c r="S478" i="13" s="1"/>
  <c r="AD477" i="13"/>
  <c r="AC477" i="13"/>
  <c r="Q209" i="11" l="1"/>
  <c r="R209" i="11" s="1"/>
  <c r="AB209" i="11" s="1"/>
  <c r="Z208" i="11"/>
  <c r="Y208" i="11"/>
  <c r="W208" i="11"/>
  <c r="V209" i="11" s="1"/>
  <c r="T77" i="11"/>
  <c r="Z77" i="11" s="1"/>
  <c r="AE340" i="11"/>
  <c r="S1151" i="11"/>
  <c r="AE1150" i="11"/>
  <c r="AB1548" i="11"/>
  <c r="T1548" i="11"/>
  <c r="AE1547" i="11"/>
  <c r="AE610" i="11"/>
  <c r="Q1020" i="11"/>
  <c r="R1020" i="11" s="1"/>
  <c r="AB1020" i="11" s="1"/>
  <c r="AD1414" i="11"/>
  <c r="AC1414" i="11"/>
  <c r="R1415" i="11"/>
  <c r="T611" i="11"/>
  <c r="W611" i="11" s="1"/>
  <c r="V612" i="11" s="1"/>
  <c r="Z1019" i="11"/>
  <c r="Y1019" i="11"/>
  <c r="W1019" i="11"/>
  <c r="V1020" i="11" s="1"/>
  <c r="T341" i="11"/>
  <c r="S878" i="11"/>
  <c r="AE475" i="11"/>
  <c r="AE877" i="11"/>
  <c r="AE1288" i="11"/>
  <c r="T476" i="11"/>
  <c r="AA476" i="11" s="1"/>
  <c r="AE745" i="11"/>
  <c r="T746" i="11"/>
  <c r="W746" i="11" s="1"/>
  <c r="V747" i="11" s="1"/>
  <c r="T1289" i="11"/>
  <c r="AA1289" i="11" s="1"/>
  <c r="Z1959" i="11"/>
  <c r="Q1960" i="11"/>
  <c r="W1959" i="11"/>
  <c r="V1960" i="11" s="1"/>
  <c r="Y1959" i="11"/>
  <c r="AA1959" i="11"/>
  <c r="R1690" i="11"/>
  <c r="AB1690" i="11" s="1"/>
  <c r="AC1689" i="11"/>
  <c r="AD1689" i="11"/>
  <c r="T1822" i="11"/>
  <c r="Y1418" i="9"/>
  <c r="AA1418" i="9"/>
  <c r="Q1419" i="9"/>
  <c r="R1419" i="9" s="1"/>
  <c r="AB1419" i="9" s="1"/>
  <c r="W1418" i="9"/>
  <c r="V1419" i="9" s="1"/>
  <c r="Z1418" i="9"/>
  <c r="AC207" i="9"/>
  <c r="AD207" i="9"/>
  <c r="AE476" i="9"/>
  <c r="T477" i="9"/>
  <c r="AD743" i="9"/>
  <c r="AC743" i="9"/>
  <c r="AE875" i="9"/>
  <c r="Z744" i="9"/>
  <c r="AA744" i="9"/>
  <c r="Q745" i="9"/>
  <c r="W744" i="9"/>
  <c r="V745" i="9" s="1"/>
  <c r="Y744" i="9"/>
  <c r="S208" i="9"/>
  <c r="T876" i="9"/>
  <c r="S1283" i="9"/>
  <c r="AD1552" i="9"/>
  <c r="AD1282" i="9"/>
  <c r="AC1282" i="9"/>
  <c r="AC1552" i="9"/>
  <c r="Y1686" i="9"/>
  <c r="W1686" i="9"/>
  <c r="V1687" i="9" s="1"/>
  <c r="T1956" i="9"/>
  <c r="Z1686" i="9"/>
  <c r="Q1687" i="9"/>
  <c r="R1687" i="9" s="1"/>
  <c r="AB1687" i="9" s="1"/>
  <c r="T1151" i="9"/>
  <c r="Y1151" i="9" s="1"/>
  <c r="AE78" i="9"/>
  <c r="AC1015" i="9"/>
  <c r="AE1015" i="9" s="1"/>
  <c r="S1553" i="9"/>
  <c r="S1016" i="9"/>
  <c r="T1823" i="9"/>
  <c r="T344" i="9"/>
  <c r="Q345" i="9" s="1"/>
  <c r="AE1150" i="9"/>
  <c r="AE1822" i="9"/>
  <c r="T79" i="9"/>
  <c r="AA79" i="9" s="1"/>
  <c r="W609" i="9"/>
  <c r="V610" i="9" s="1"/>
  <c r="Y609" i="9"/>
  <c r="AA609" i="9"/>
  <c r="Q610" i="9"/>
  <c r="Z609" i="9"/>
  <c r="AD1283" i="6"/>
  <c r="AC1283" i="6"/>
  <c r="T1284" i="6"/>
  <c r="AE877" i="6"/>
  <c r="Y744" i="6"/>
  <c r="AB1284" i="6"/>
  <c r="Z744" i="6"/>
  <c r="Q745" i="6"/>
  <c r="W744" i="6"/>
  <c r="V745" i="6" s="1"/>
  <c r="AA744" i="6"/>
  <c r="AE337" i="6"/>
  <c r="T338" i="6"/>
  <c r="W611" i="6"/>
  <c r="V612" i="6" s="1"/>
  <c r="Y611" i="6"/>
  <c r="AA611" i="6"/>
  <c r="Z611" i="6"/>
  <c r="Q612" i="6"/>
  <c r="R612" i="6" s="1"/>
  <c r="AB612" i="6" s="1"/>
  <c r="AE1016" i="6"/>
  <c r="AE1415" i="6"/>
  <c r="AE1822" i="6"/>
  <c r="T878" i="6"/>
  <c r="Q879" i="6" s="1"/>
  <c r="W1416" i="6"/>
  <c r="V1417" i="6" s="1"/>
  <c r="Q1417" i="6"/>
  <c r="AA1416" i="6"/>
  <c r="Y1416" i="6"/>
  <c r="Z1416" i="6"/>
  <c r="S210" i="6"/>
  <c r="AC209" i="6"/>
  <c r="AD209" i="6"/>
  <c r="T1153" i="6"/>
  <c r="W1153" i="6" s="1"/>
  <c r="V1154" i="6" s="1"/>
  <c r="Y1959" i="6"/>
  <c r="Q1960" i="6"/>
  <c r="AA1959" i="6"/>
  <c r="Z1959" i="6"/>
  <c r="W1959" i="6"/>
  <c r="V1960" i="6" s="1"/>
  <c r="S1553" i="6"/>
  <c r="T1553" i="6" s="1"/>
  <c r="AD1552" i="6"/>
  <c r="AC1552" i="6"/>
  <c r="Y1687" i="6"/>
  <c r="Q1688" i="6"/>
  <c r="R1688" i="6" s="1"/>
  <c r="AB1688" i="6" s="1"/>
  <c r="W1687" i="6"/>
  <c r="V1688" i="6" s="1"/>
  <c r="T1823" i="6"/>
  <c r="Y1823" i="6" s="1"/>
  <c r="Z1687" i="6"/>
  <c r="Y78" i="6"/>
  <c r="Z78" i="6"/>
  <c r="Q79" i="6"/>
  <c r="AA78" i="6"/>
  <c r="W78" i="6"/>
  <c r="V79" i="6" s="1"/>
  <c r="T1017" i="6"/>
  <c r="S475" i="6"/>
  <c r="AE474" i="6"/>
  <c r="AE1286" i="3"/>
  <c r="Y342" i="3"/>
  <c r="Z342" i="3"/>
  <c r="Y1689" i="3"/>
  <c r="Q343" i="3"/>
  <c r="R343" i="3" s="1"/>
  <c r="AB343" i="3" s="1"/>
  <c r="AA342" i="3"/>
  <c r="AA1689" i="3"/>
  <c r="Z1689" i="3"/>
  <c r="W1689" i="3"/>
  <c r="V1690" i="3" s="1"/>
  <c r="AC744" i="3"/>
  <c r="AD744" i="3"/>
  <c r="AE207" i="3"/>
  <c r="AC473" i="3"/>
  <c r="S474" i="3"/>
  <c r="S745" i="3"/>
  <c r="T208" i="3"/>
  <c r="Q209" i="3" s="1"/>
  <c r="R209" i="3" s="1"/>
  <c r="AB209" i="3" s="1"/>
  <c r="T877" i="3"/>
  <c r="AA1418" i="3"/>
  <c r="S611" i="3"/>
  <c r="AD1151" i="3"/>
  <c r="W1418" i="3"/>
  <c r="V1419" i="3" s="1"/>
  <c r="AC610" i="3"/>
  <c r="AD610" i="3"/>
  <c r="Z1418" i="3"/>
  <c r="AC1151" i="3"/>
  <c r="Y1418" i="3"/>
  <c r="Q1419" i="3"/>
  <c r="R1419" i="3" s="1"/>
  <c r="AB1419" i="3" s="1"/>
  <c r="Z1287" i="3"/>
  <c r="W1287" i="3"/>
  <c r="V1288" i="3" s="1"/>
  <c r="Z1956" i="3"/>
  <c r="AD1956" i="3" s="1"/>
  <c r="Q1288" i="3"/>
  <c r="R1288" i="3" s="1"/>
  <c r="AB1288" i="3" s="1"/>
  <c r="AA1956" i="3"/>
  <c r="AA1287" i="3"/>
  <c r="Q1957" i="3"/>
  <c r="R1957" i="3" s="1"/>
  <c r="S1957" i="3" s="1"/>
  <c r="Y1287" i="3"/>
  <c r="W1956" i="3"/>
  <c r="V1957" i="3" s="1"/>
  <c r="AC76" i="3"/>
  <c r="AE76" i="3" s="1"/>
  <c r="AE1017" i="3"/>
  <c r="S1690" i="3"/>
  <c r="AB1018" i="3"/>
  <c r="T1554" i="3"/>
  <c r="S1018" i="3"/>
  <c r="S1152" i="3"/>
  <c r="R1824" i="3"/>
  <c r="AB1824" i="3" s="1"/>
  <c r="AC1823" i="3"/>
  <c r="AD1823" i="3"/>
  <c r="S77" i="3"/>
  <c r="AA76" i="13"/>
  <c r="Y76" i="13"/>
  <c r="W76" i="13"/>
  <c r="V77" i="13" s="1"/>
  <c r="Q77" i="13"/>
  <c r="R77" i="13" s="1"/>
  <c r="S77" i="13" s="1"/>
  <c r="Z76" i="13"/>
  <c r="AD207" i="13"/>
  <c r="AC207" i="13"/>
  <c r="S208" i="13"/>
  <c r="Y342" i="13"/>
  <c r="AA342" i="13"/>
  <c r="Q343" i="13"/>
  <c r="R343" i="13" s="1"/>
  <c r="AB343" i="13" s="1"/>
  <c r="Z342" i="13"/>
  <c r="W342" i="13"/>
  <c r="V343" i="13" s="1"/>
  <c r="AE477" i="13"/>
  <c r="AB478" i="13"/>
  <c r="T478" i="13"/>
  <c r="S209" i="11" l="1"/>
  <c r="AD208" i="11"/>
  <c r="AC208" i="11"/>
  <c r="Q78" i="11"/>
  <c r="R78" i="11" s="1"/>
  <c r="AB78" i="11" s="1"/>
  <c r="Y77" i="11"/>
  <c r="AD77" i="11" s="1"/>
  <c r="W77" i="11"/>
  <c r="V78" i="11" s="1"/>
  <c r="AA77" i="11"/>
  <c r="T1151" i="11"/>
  <c r="Q1549" i="11"/>
  <c r="R1549" i="11" s="1"/>
  <c r="AB1549" i="11" s="1"/>
  <c r="AA1548" i="11"/>
  <c r="W1548" i="11"/>
  <c r="V1549" i="11" s="1"/>
  <c r="Y1548" i="11"/>
  <c r="Z1548" i="11"/>
  <c r="AE1414" i="11"/>
  <c r="AD1019" i="11"/>
  <c r="Q612" i="11"/>
  <c r="R612" i="11" s="1"/>
  <c r="AB612" i="11" s="1"/>
  <c r="AA611" i="11"/>
  <c r="AB1415" i="11"/>
  <c r="S1415" i="11"/>
  <c r="Y611" i="11"/>
  <c r="AC1019" i="11"/>
  <c r="T878" i="11"/>
  <c r="Z878" i="11" s="1"/>
  <c r="Z611" i="11"/>
  <c r="AA341" i="11"/>
  <c r="Z341" i="11"/>
  <c r="Y341" i="11"/>
  <c r="Q342" i="11"/>
  <c r="W341" i="11"/>
  <c r="V342" i="11" s="1"/>
  <c r="Z476" i="11"/>
  <c r="S1690" i="11"/>
  <c r="W476" i="11"/>
  <c r="V477" i="11" s="1"/>
  <c r="Q477" i="11"/>
  <c r="R477" i="11" s="1"/>
  <c r="AB477" i="11" s="1"/>
  <c r="Y476" i="11"/>
  <c r="Y1289" i="11"/>
  <c r="W1289" i="11"/>
  <c r="V1290" i="11" s="1"/>
  <c r="Q1290" i="11"/>
  <c r="R1290" i="11" s="1"/>
  <c r="AB1290" i="11" s="1"/>
  <c r="Z1289" i="11"/>
  <c r="Z746" i="11"/>
  <c r="Y746" i="11"/>
  <c r="AA746" i="11"/>
  <c r="Q747" i="11"/>
  <c r="R747" i="11" s="1"/>
  <c r="AB747" i="11" s="1"/>
  <c r="AD1959" i="11"/>
  <c r="R1960" i="11"/>
  <c r="AB1960" i="11" s="1"/>
  <c r="AC1959" i="11"/>
  <c r="S1020" i="11"/>
  <c r="AE1689" i="11"/>
  <c r="Y1822" i="11"/>
  <c r="Z1822" i="11"/>
  <c r="Q1823" i="11"/>
  <c r="W1822" i="11"/>
  <c r="V1823" i="11" s="1"/>
  <c r="AA1822" i="11"/>
  <c r="AD1418" i="9"/>
  <c r="S1419" i="9"/>
  <c r="AC1418" i="9"/>
  <c r="AE207" i="9"/>
  <c r="AA477" i="9"/>
  <c r="Y477" i="9"/>
  <c r="Z477" i="9"/>
  <c r="Q478" i="9"/>
  <c r="R478" i="9" s="1"/>
  <c r="S478" i="9" s="1"/>
  <c r="W477" i="9"/>
  <c r="V478" i="9" s="1"/>
  <c r="AE743" i="9"/>
  <c r="T208" i="9"/>
  <c r="W208" i="9" s="1"/>
  <c r="V209" i="9" s="1"/>
  <c r="R745" i="9"/>
  <c r="AB745" i="9" s="1"/>
  <c r="AC744" i="9"/>
  <c r="AD744" i="9"/>
  <c r="T1283" i="9"/>
  <c r="Z1283" i="9" s="1"/>
  <c r="W876" i="9"/>
  <c r="V877" i="9" s="1"/>
  <c r="AA876" i="9"/>
  <c r="Z876" i="9"/>
  <c r="Y876" i="9"/>
  <c r="Q877" i="9"/>
  <c r="AE1282" i="9"/>
  <c r="AE1552" i="9"/>
  <c r="AC1686" i="9"/>
  <c r="AD1686" i="9"/>
  <c r="Q1957" i="9"/>
  <c r="Z1956" i="9"/>
  <c r="AA1956" i="9"/>
  <c r="W1956" i="9"/>
  <c r="V1957" i="9" s="1"/>
  <c r="Y1956" i="9"/>
  <c r="S1687" i="9"/>
  <c r="T1553" i="9"/>
  <c r="AA1553" i="9" s="1"/>
  <c r="AA1151" i="9"/>
  <c r="W1151" i="9"/>
  <c r="V1152" i="9" s="1"/>
  <c r="Z1151" i="9"/>
  <c r="AD1151" i="9" s="1"/>
  <c r="Q1152" i="9"/>
  <c r="R1152" i="9" s="1"/>
  <c r="AB1152" i="9" s="1"/>
  <c r="Z1823" i="9"/>
  <c r="Y1823" i="9"/>
  <c r="AA1823" i="9"/>
  <c r="Z344" i="9"/>
  <c r="W1823" i="9"/>
  <c r="V1824" i="9" s="1"/>
  <c r="Q1824" i="9"/>
  <c r="R1824" i="9" s="1"/>
  <c r="AB1824" i="9" s="1"/>
  <c r="T1016" i="9"/>
  <c r="W79" i="9"/>
  <c r="V80" i="9" s="1"/>
  <c r="AA344" i="9"/>
  <c r="Y344" i="9"/>
  <c r="W344" i="9"/>
  <c r="V345" i="9" s="1"/>
  <c r="Y79" i="9"/>
  <c r="Z79" i="9"/>
  <c r="Q80" i="9"/>
  <c r="R80" i="9" s="1"/>
  <c r="AB80" i="9" s="1"/>
  <c r="R345" i="9"/>
  <c r="AB345" i="9" s="1"/>
  <c r="R610" i="9"/>
  <c r="AB610" i="9" s="1"/>
  <c r="AC609" i="9"/>
  <c r="AD609" i="9"/>
  <c r="W1284" i="6"/>
  <c r="V1285" i="6" s="1"/>
  <c r="AD744" i="6"/>
  <c r="AE1283" i="6"/>
  <c r="Z1284" i="6"/>
  <c r="Q1285" i="6"/>
  <c r="R1285" i="6" s="1"/>
  <c r="AB1285" i="6" s="1"/>
  <c r="AA1284" i="6"/>
  <c r="AC744" i="6"/>
  <c r="Y1284" i="6"/>
  <c r="R745" i="6"/>
  <c r="AB745" i="6" s="1"/>
  <c r="Z338" i="6"/>
  <c r="W338" i="6"/>
  <c r="V339" i="6" s="1"/>
  <c r="AA338" i="6"/>
  <c r="AD611" i="6"/>
  <c r="Q339" i="6"/>
  <c r="R339" i="6" s="1"/>
  <c r="AB339" i="6" s="1"/>
  <c r="Z878" i="6"/>
  <c r="Y338" i="6"/>
  <c r="AC611" i="6"/>
  <c r="AE209" i="6"/>
  <c r="AA878" i="6"/>
  <c r="W878" i="6"/>
  <c r="V879" i="6" s="1"/>
  <c r="S612" i="6"/>
  <c r="Y878" i="6"/>
  <c r="T210" i="6"/>
  <c r="R1417" i="6"/>
  <c r="AB1417" i="6" s="1"/>
  <c r="AD1416" i="6"/>
  <c r="AC1416" i="6"/>
  <c r="AC1687" i="6"/>
  <c r="R879" i="6"/>
  <c r="AB879" i="6" s="1"/>
  <c r="Q1154" i="6"/>
  <c r="R1154" i="6" s="1"/>
  <c r="AB1154" i="6" s="1"/>
  <c r="Y1153" i="6"/>
  <c r="AA1153" i="6"/>
  <c r="Z1153" i="6"/>
  <c r="AE1552" i="6"/>
  <c r="AC1959" i="6"/>
  <c r="AD1959" i="6"/>
  <c r="R1960" i="6"/>
  <c r="AB1960" i="6" s="1"/>
  <c r="Z1823" i="6"/>
  <c r="AD1823" i="6" s="1"/>
  <c r="Q1824" i="6"/>
  <c r="R1824" i="6" s="1"/>
  <c r="AB1824" i="6" s="1"/>
  <c r="AA1823" i="6"/>
  <c r="W1823" i="6"/>
  <c r="V1824" i="6" s="1"/>
  <c r="AD1687" i="6"/>
  <c r="R79" i="6"/>
  <c r="AB79" i="6" s="1"/>
  <c r="AD78" i="6"/>
  <c r="AC78" i="6"/>
  <c r="Q1554" i="6"/>
  <c r="AA1553" i="6"/>
  <c r="Z1553" i="6"/>
  <c r="W1553" i="6"/>
  <c r="V1554" i="6" s="1"/>
  <c r="Y1553" i="6"/>
  <c r="T475" i="6"/>
  <c r="AA1017" i="6"/>
  <c r="Z1017" i="6"/>
  <c r="Q1018" i="6"/>
  <c r="W1017" i="6"/>
  <c r="V1018" i="6" s="1"/>
  <c r="Y1017" i="6"/>
  <c r="S1688" i="6"/>
  <c r="AD342" i="3"/>
  <c r="AD1689" i="3"/>
  <c r="AC342" i="3"/>
  <c r="AC1689" i="3"/>
  <c r="AE744" i="3"/>
  <c r="T474" i="3"/>
  <c r="W474" i="3" s="1"/>
  <c r="V475" i="3" s="1"/>
  <c r="AE473" i="3"/>
  <c r="T745" i="3"/>
  <c r="W745" i="3" s="1"/>
  <c r="V746" i="3" s="1"/>
  <c r="T611" i="3"/>
  <c r="W611" i="3" s="1"/>
  <c r="V612" i="3" s="1"/>
  <c r="AE1151" i="3"/>
  <c r="W208" i="3"/>
  <c r="V209" i="3" s="1"/>
  <c r="Y208" i="3"/>
  <c r="Z208" i="3"/>
  <c r="S1824" i="3"/>
  <c r="AA208" i="3"/>
  <c r="Q878" i="3"/>
  <c r="AA877" i="3"/>
  <c r="Y877" i="3"/>
  <c r="Z877" i="3"/>
  <c r="W877" i="3"/>
  <c r="V878" i="3" s="1"/>
  <c r="AE610" i="3"/>
  <c r="AD1287" i="3"/>
  <c r="AD1418" i="3"/>
  <c r="AC1418" i="3"/>
  <c r="AC1956" i="3"/>
  <c r="AE1956" i="3" s="1"/>
  <c r="AC1287" i="3"/>
  <c r="S1288" i="3"/>
  <c r="T1018" i="3"/>
  <c r="Q1019" i="3" s="1"/>
  <c r="T1690" i="3"/>
  <c r="S1419" i="3"/>
  <c r="AA1554" i="3"/>
  <c r="W1554" i="3"/>
  <c r="V1555" i="3" s="1"/>
  <c r="Z1554" i="3"/>
  <c r="Q1555" i="3"/>
  <c r="Y1554" i="3"/>
  <c r="S343" i="3"/>
  <c r="T1152" i="3"/>
  <c r="S209" i="3"/>
  <c r="AB1957" i="3"/>
  <c r="T1957" i="3"/>
  <c r="AE1823" i="3"/>
  <c r="T77" i="3"/>
  <c r="T77" i="13"/>
  <c r="AB77" i="13"/>
  <c r="AD76" i="13"/>
  <c r="AC76" i="13"/>
  <c r="AE207" i="13"/>
  <c r="T208" i="13"/>
  <c r="Y208" i="13" s="1"/>
  <c r="S343" i="13"/>
  <c r="AD342" i="13"/>
  <c r="AC342" i="13"/>
  <c r="Z478" i="13"/>
  <c r="W478" i="13"/>
  <c r="V479" i="13" s="1"/>
  <c r="Q479" i="13"/>
  <c r="Y478" i="13"/>
  <c r="AA478" i="13"/>
  <c r="Y77" i="13" l="1"/>
  <c r="T209" i="11"/>
  <c r="AE208" i="11"/>
  <c r="AC77" i="11"/>
  <c r="S78" i="11"/>
  <c r="AA1151" i="11"/>
  <c r="Y1151" i="11"/>
  <c r="Q1152" i="11"/>
  <c r="R1152" i="11" s="1"/>
  <c r="Z1151" i="11"/>
  <c r="W1151" i="11"/>
  <c r="V1152" i="11" s="1"/>
  <c r="S1549" i="11"/>
  <c r="AD1548" i="11"/>
  <c r="AC1548" i="11"/>
  <c r="W878" i="11"/>
  <c r="V879" i="11" s="1"/>
  <c r="AE1019" i="11"/>
  <c r="S612" i="11"/>
  <c r="T612" i="11" s="1"/>
  <c r="AC611" i="11"/>
  <c r="Q879" i="11"/>
  <c r="R879" i="11" s="1"/>
  <c r="AB879" i="11" s="1"/>
  <c r="AA878" i="11"/>
  <c r="T1415" i="11"/>
  <c r="Y878" i="11"/>
  <c r="AD878" i="11" s="1"/>
  <c r="AD611" i="11"/>
  <c r="R342" i="11"/>
  <c r="AB342" i="11" s="1"/>
  <c r="AC341" i="11"/>
  <c r="AD341" i="11"/>
  <c r="AC476" i="11"/>
  <c r="AD476" i="11"/>
  <c r="T1690" i="11"/>
  <c r="AA1690" i="11" s="1"/>
  <c r="S747" i="11"/>
  <c r="AC1289" i="11"/>
  <c r="AD1289" i="11"/>
  <c r="S1290" i="11"/>
  <c r="AC746" i="11"/>
  <c r="AD746" i="11"/>
  <c r="S1960" i="11"/>
  <c r="AE1959" i="11"/>
  <c r="T1020" i="11"/>
  <c r="W1020" i="11" s="1"/>
  <c r="V1021" i="11" s="1"/>
  <c r="S477" i="11"/>
  <c r="R1823" i="11"/>
  <c r="AB1823" i="11" s="1"/>
  <c r="AC1822" i="11"/>
  <c r="AD1822" i="11"/>
  <c r="AE1418" i="9"/>
  <c r="T1419" i="9"/>
  <c r="Q1420" i="9" s="1"/>
  <c r="R1420" i="9" s="1"/>
  <c r="AB1420" i="9" s="1"/>
  <c r="AD477" i="9"/>
  <c r="AC477" i="9"/>
  <c r="T478" i="9"/>
  <c r="Z478" i="9" s="1"/>
  <c r="AB478" i="9"/>
  <c r="Q209" i="9"/>
  <c r="R209" i="9" s="1"/>
  <c r="AA208" i="9"/>
  <c r="Z208" i="9"/>
  <c r="Y208" i="9"/>
  <c r="Q1284" i="9"/>
  <c r="R1284" i="9" s="1"/>
  <c r="S1284" i="9" s="1"/>
  <c r="AA1283" i="9"/>
  <c r="W1283" i="9"/>
  <c r="V1284" i="9" s="1"/>
  <c r="AE744" i="9"/>
  <c r="Y1283" i="9"/>
  <c r="AD1283" i="9" s="1"/>
  <c r="S745" i="9"/>
  <c r="AD876" i="9"/>
  <c r="AC876" i="9"/>
  <c r="R877" i="9"/>
  <c r="AB877" i="9" s="1"/>
  <c r="AE1686" i="9"/>
  <c r="Q1554" i="9"/>
  <c r="R1554" i="9" s="1"/>
  <c r="AB1554" i="9" s="1"/>
  <c r="W1553" i="9"/>
  <c r="V1554" i="9" s="1"/>
  <c r="Y1553" i="9"/>
  <c r="Z1553" i="9"/>
  <c r="T1687" i="9"/>
  <c r="W1687" i="9" s="1"/>
  <c r="V1688" i="9" s="1"/>
  <c r="AC79" i="9"/>
  <c r="AC1956" i="9"/>
  <c r="AD1956" i="9"/>
  <c r="AC344" i="9"/>
  <c r="AD1823" i="9"/>
  <c r="R1957" i="9"/>
  <c r="AB1957" i="9" s="1"/>
  <c r="AC1823" i="9"/>
  <c r="AC1151" i="9"/>
  <c r="AE1151" i="9" s="1"/>
  <c r="AD79" i="9"/>
  <c r="AD344" i="9"/>
  <c r="Y1016" i="9"/>
  <c r="W1016" i="9"/>
  <c r="V1017" i="9" s="1"/>
  <c r="Q1017" i="9"/>
  <c r="R1017" i="9" s="1"/>
  <c r="AB1017" i="9" s="1"/>
  <c r="AA1016" i="9"/>
  <c r="Z1016" i="9"/>
  <c r="S345" i="9"/>
  <c r="S1152" i="9"/>
  <c r="S80" i="9"/>
  <c r="S1824" i="9"/>
  <c r="S610" i="9"/>
  <c r="AE609" i="9"/>
  <c r="AD1284" i="6"/>
  <c r="AE744" i="6"/>
  <c r="AC1284" i="6"/>
  <c r="S339" i="6"/>
  <c r="S1285" i="6"/>
  <c r="S745" i="6"/>
  <c r="AE611" i="6"/>
  <c r="AC338" i="6"/>
  <c r="AD338" i="6"/>
  <c r="AD878" i="6"/>
  <c r="S1960" i="6"/>
  <c r="Q211" i="6"/>
  <c r="R211" i="6" s="1"/>
  <c r="AB211" i="6" s="1"/>
  <c r="S879" i="6"/>
  <c r="AC878" i="6"/>
  <c r="AA210" i="6"/>
  <c r="Z210" i="6"/>
  <c r="S1417" i="6"/>
  <c r="T612" i="6"/>
  <c r="S1154" i="6"/>
  <c r="AD1153" i="6"/>
  <c r="Y210" i="6"/>
  <c r="W210" i="6"/>
  <c r="V211" i="6" s="1"/>
  <c r="AE1416" i="6"/>
  <c r="AC1153" i="6"/>
  <c r="AC1823" i="6"/>
  <c r="AE1687" i="6"/>
  <c r="AE1959" i="6"/>
  <c r="S1824" i="6"/>
  <c r="S79" i="6"/>
  <c r="AE78" i="6"/>
  <c r="AC1553" i="6"/>
  <c r="AD1553" i="6"/>
  <c r="T1688" i="6"/>
  <c r="AC1017" i="6"/>
  <c r="AD1017" i="6"/>
  <c r="Z475" i="6"/>
  <c r="Q476" i="6"/>
  <c r="Y475" i="6"/>
  <c r="AA475" i="6"/>
  <c r="W475" i="6"/>
  <c r="V476" i="6" s="1"/>
  <c r="R1018" i="6"/>
  <c r="AB1018" i="6" s="1"/>
  <c r="R1554" i="6"/>
  <c r="AB1554" i="6" s="1"/>
  <c r="AE342" i="3"/>
  <c r="AE1689" i="3"/>
  <c r="Z474" i="3"/>
  <c r="AA474" i="3"/>
  <c r="Q475" i="3"/>
  <c r="R475" i="3" s="1"/>
  <c r="AB475" i="3" s="1"/>
  <c r="Y474" i="3"/>
  <c r="Y745" i="3"/>
  <c r="Q612" i="3"/>
  <c r="R612" i="3" s="1"/>
  <c r="AB612" i="3" s="1"/>
  <c r="Z745" i="3"/>
  <c r="AA745" i="3"/>
  <c r="Q746" i="3"/>
  <c r="R746" i="3" s="1"/>
  <c r="S746" i="3" s="1"/>
  <c r="AA611" i="3"/>
  <c r="Z611" i="3"/>
  <c r="Y611" i="3"/>
  <c r="AD208" i="3"/>
  <c r="AC208" i="3"/>
  <c r="T1824" i="3"/>
  <c r="Z1824" i="3" s="1"/>
  <c r="AD877" i="3"/>
  <c r="AC877" i="3"/>
  <c r="AE1418" i="3"/>
  <c r="R878" i="3"/>
  <c r="AB878" i="3" s="1"/>
  <c r="AE1287" i="3"/>
  <c r="W1018" i="3"/>
  <c r="V1019" i="3" s="1"/>
  <c r="T1288" i="3"/>
  <c r="Z1288" i="3" s="1"/>
  <c r="T209" i="3"/>
  <c r="Q210" i="3" s="1"/>
  <c r="R210" i="3" s="1"/>
  <c r="Y1018" i="3"/>
  <c r="AA1018" i="3"/>
  <c r="Z1018" i="3"/>
  <c r="Y1690" i="3"/>
  <c r="Z1690" i="3"/>
  <c r="AA1690" i="3"/>
  <c r="Q1691" i="3"/>
  <c r="R1691" i="3" s="1"/>
  <c r="AB1691" i="3" s="1"/>
  <c r="W1690" i="3"/>
  <c r="V1691" i="3" s="1"/>
  <c r="T1419" i="3"/>
  <c r="Y1419" i="3" s="1"/>
  <c r="AC1554" i="3"/>
  <c r="AD1554" i="3"/>
  <c r="R1555" i="3"/>
  <c r="AB1555" i="3" s="1"/>
  <c r="R1019" i="3"/>
  <c r="AB1019" i="3" s="1"/>
  <c r="T343" i="3"/>
  <c r="Y1152" i="3"/>
  <c r="W1152" i="3"/>
  <c r="V1153" i="3" s="1"/>
  <c r="Q1153" i="3"/>
  <c r="AA1152" i="3"/>
  <c r="Z1152" i="3"/>
  <c r="Z1957" i="3"/>
  <c r="AA1957" i="3"/>
  <c r="W1957" i="3"/>
  <c r="V1958" i="3" s="1"/>
  <c r="Y1957" i="3"/>
  <c r="Q1958" i="3"/>
  <c r="R1958" i="3" s="1"/>
  <c r="AB1958" i="3" s="1"/>
  <c r="Y77" i="3"/>
  <c r="Z77" i="3"/>
  <c r="AA77" i="3"/>
  <c r="Q78" i="3"/>
  <c r="W77" i="3"/>
  <c r="V78" i="3" s="1"/>
  <c r="Z77" i="13"/>
  <c r="Q78" i="13"/>
  <c r="R78" i="13" s="1"/>
  <c r="AB78" i="13" s="1"/>
  <c r="W77" i="13"/>
  <c r="V78" i="13" s="1"/>
  <c r="AA77" i="13"/>
  <c r="AE76" i="13"/>
  <c r="Z208" i="13"/>
  <c r="AD208" i="13" s="1"/>
  <c r="Q209" i="13"/>
  <c r="R209" i="13" s="1"/>
  <c r="AB209" i="13" s="1"/>
  <c r="W208" i="13"/>
  <c r="V209" i="13" s="1"/>
  <c r="AA208" i="13"/>
  <c r="T343" i="13"/>
  <c r="W343" i="13" s="1"/>
  <c r="V344" i="13" s="1"/>
  <c r="AE342" i="13"/>
  <c r="AD478" i="13"/>
  <c r="AC478" i="13"/>
  <c r="R479" i="13"/>
  <c r="AB479" i="13" s="1"/>
  <c r="AD77" i="13" l="1"/>
  <c r="Q210" i="11"/>
  <c r="R210" i="11" s="1"/>
  <c r="AB210" i="11" s="1"/>
  <c r="Y209" i="11"/>
  <c r="AA209" i="11"/>
  <c r="W209" i="11"/>
  <c r="V210" i="11" s="1"/>
  <c r="Z209" i="11"/>
  <c r="AE77" i="11"/>
  <c r="T78" i="11"/>
  <c r="AD1151" i="11"/>
  <c r="S1152" i="11"/>
  <c r="AC1151" i="11"/>
  <c r="T1549" i="11"/>
  <c r="W1549" i="11" s="1"/>
  <c r="V1550" i="11" s="1"/>
  <c r="AE1548" i="11"/>
  <c r="AB1152" i="11"/>
  <c r="S342" i="11"/>
  <c r="AC878" i="11"/>
  <c r="AE611" i="11"/>
  <c r="Y1415" i="11"/>
  <c r="Z1415" i="11"/>
  <c r="AA1415" i="11"/>
  <c r="Q1416" i="11"/>
  <c r="W1415" i="11"/>
  <c r="V1416" i="11" s="1"/>
  <c r="AE341" i="11"/>
  <c r="T747" i="11"/>
  <c r="Q748" i="11" s="1"/>
  <c r="R748" i="11" s="1"/>
  <c r="AB748" i="11" s="1"/>
  <c r="Y1020" i="11"/>
  <c r="AE476" i="11"/>
  <c r="S879" i="11"/>
  <c r="Z1020" i="11"/>
  <c r="Q1691" i="11"/>
  <c r="R1691" i="11" s="1"/>
  <c r="AB1691" i="11" s="1"/>
  <c r="AA1020" i="11"/>
  <c r="Y1690" i="11"/>
  <c r="AE1289" i="11"/>
  <c r="T1290" i="11"/>
  <c r="Z1290" i="11" s="1"/>
  <c r="W1690" i="11"/>
  <c r="V1691" i="11" s="1"/>
  <c r="Q1021" i="11"/>
  <c r="R1021" i="11" s="1"/>
  <c r="AB1021" i="11" s="1"/>
  <c r="Z1690" i="11"/>
  <c r="T1960" i="11"/>
  <c r="Y1960" i="11" s="1"/>
  <c r="Z612" i="11"/>
  <c r="Y612" i="11"/>
  <c r="AA612" i="11"/>
  <c r="Q613" i="11"/>
  <c r="R613" i="11" s="1"/>
  <c r="AB613" i="11" s="1"/>
  <c r="W612" i="11"/>
  <c r="V613" i="11" s="1"/>
  <c r="AE746" i="11"/>
  <c r="T477" i="11"/>
  <c r="AA477" i="11" s="1"/>
  <c r="S1823" i="11"/>
  <c r="AE1822" i="11"/>
  <c r="AA1419" i="9"/>
  <c r="Y1419" i="9"/>
  <c r="W1419" i="9"/>
  <c r="V1420" i="9" s="1"/>
  <c r="Z1419" i="9"/>
  <c r="AE477" i="9"/>
  <c r="AA478" i="9"/>
  <c r="Q479" i="9"/>
  <c r="R479" i="9" s="1"/>
  <c r="S479" i="9" s="1"/>
  <c r="Y478" i="9"/>
  <c r="W478" i="9"/>
  <c r="V479" i="9" s="1"/>
  <c r="AD208" i="9"/>
  <c r="AC208" i="9"/>
  <c r="S1420" i="9"/>
  <c r="T745" i="9"/>
  <c r="Z745" i="9" s="1"/>
  <c r="AC1283" i="9"/>
  <c r="AE1283" i="9" s="1"/>
  <c r="S877" i="9"/>
  <c r="AE876" i="9"/>
  <c r="S209" i="9"/>
  <c r="AB209" i="9"/>
  <c r="AD1553" i="9"/>
  <c r="AB1284" i="9"/>
  <c r="T1284" i="9"/>
  <c r="Y1687" i="9"/>
  <c r="Z1687" i="9"/>
  <c r="Q1688" i="9"/>
  <c r="R1688" i="9" s="1"/>
  <c r="AB1688" i="9" s="1"/>
  <c r="AC1553" i="9"/>
  <c r="AA1687" i="9"/>
  <c r="AE1823" i="9"/>
  <c r="S1957" i="9"/>
  <c r="AE1956" i="9"/>
  <c r="AE344" i="9"/>
  <c r="AE79" i="9"/>
  <c r="S1017" i="9"/>
  <c r="T345" i="9"/>
  <c r="Y345" i="9" s="1"/>
  <c r="S1554" i="9"/>
  <c r="T1152" i="9"/>
  <c r="AC1016" i="9"/>
  <c r="AD1016" i="9"/>
  <c r="T80" i="9"/>
  <c r="T1824" i="9"/>
  <c r="T610" i="9"/>
  <c r="AE1284" i="6"/>
  <c r="T339" i="6"/>
  <c r="Z339" i="6" s="1"/>
  <c r="T1285" i="6"/>
  <c r="Q1286" i="6" s="1"/>
  <c r="R1286" i="6" s="1"/>
  <c r="AB1286" i="6" s="1"/>
  <c r="T745" i="6"/>
  <c r="AA745" i="6" s="1"/>
  <c r="AE338" i="6"/>
  <c r="T1154" i="6"/>
  <c r="Q1155" i="6" s="1"/>
  <c r="AE878" i="6"/>
  <c r="T1960" i="6"/>
  <c r="AA1960" i="6" s="1"/>
  <c r="T879" i="6"/>
  <c r="W879" i="6" s="1"/>
  <c r="V880" i="6" s="1"/>
  <c r="AC210" i="6"/>
  <c r="T1417" i="6"/>
  <c r="AA612" i="6"/>
  <c r="Z612" i="6"/>
  <c r="W612" i="6"/>
  <c r="V613" i="6" s="1"/>
  <c r="Y612" i="6"/>
  <c r="Q613" i="6"/>
  <c r="AE1153" i="6"/>
  <c r="AD210" i="6"/>
  <c r="AE1823" i="6"/>
  <c r="S211" i="6"/>
  <c r="T1824" i="6"/>
  <c r="AA1824" i="6" s="1"/>
  <c r="T79" i="6"/>
  <c r="AE1553" i="6"/>
  <c r="Q1689" i="6"/>
  <c r="AA1688" i="6"/>
  <c r="W1688" i="6"/>
  <c r="V1689" i="6" s="1"/>
  <c r="Y1688" i="6"/>
  <c r="Z1688" i="6"/>
  <c r="AC475" i="6"/>
  <c r="AD475" i="6"/>
  <c r="S1018" i="6"/>
  <c r="R476" i="6"/>
  <c r="AB476" i="6" s="1"/>
  <c r="S1554" i="6"/>
  <c r="AE1017" i="6"/>
  <c r="AD474" i="3"/>
  <c r="AC474" i="3"/>
  <c r="AD745" i="3"/>
  <c r="AC745" i="3"/>
  <c r="AE208" i="3"/>
  <c r="AC611" i="3"/>
  <c r="Y1824" i="3"/>
  <c r="AD1824" i="3" s="1"/>
  <c r="AD611" i="3"/>
  <c r="AA1824" i="3"/>
  <c r="W1824" i="3"/>
  <c r="V1825" i="3" s="1"/>
  <c r="Q1825" i="3"/>
  <c r="R1825" i="3" s="1"/>
  <c r="AB1825" i="3" s="1"/>
  <c r="S878" i="3"/>
  <c r="S475" i="3"/>
  <c r="AE877" i="3"/>
  <c r="S612" i="3"/>
  <c r="AB746" i="3"/>
  <c r="T746" i="3"/>
  <c r="AD1018" i="3"/>
  <c r="Z209" i="3"/>
  <c r="AA1288" i="3"/>
  <c r="W1288" i="3"/>
  <c r="V1289" i="3" s="1"/>
  <c r="Y1288" i="3"/>
  <c r="AD1288" i="3" s="1"/>
  <c r="Y209" i="3"/>
  <c r="AA209" i="3"/>
  <c r="W209" i="3"/>
  <c r="V210" i="3" s="1"/>
  <c r="Q1289" i="3"/>
  <c r="R1289" i="3" s="1"/>
  <c r="AB1289" i="3" s="1"/>
  <c r="AC1018" i="3"/>
  <c r="S1019" i="3"/>
  <c r="AB210" i="3"/>
  <c r="S210" i="3"/>
  <c r="S1691" i="3"/>
  <c r="Q1420" i="3"/>
  <c r="R1420" i="3" s="1"/>
  <c r="AB1420" i="3" s="1"/>
  <c r="S1555" i="3"/>
  <c r="W1419" i="3"/>
  <c r="V1420" i="3" s="1"/>
  <c r="AA1419" i="3"/>
  <c r="Z1419" i="3"/>
  <c r="AC1690" i="3"/>
  <c r="AD1690" i="3"/>
  <c r="Z343" i="3"/>
  <c r="Q344" i="3"/>
  <c r="R344" i="3" s="1"/>
  <c r="AB344" i="3" s="1"/>
  <c r="AA343" i="3"/>
  <c r="Y343" i="3"/>
  <c r="W343" i="3"/>
  <c r="V344" i="3" s="1"/>
  <c r="AE1554" i="3"/>
  <c r="S1958" i="3"/>
  <c r="R1153" i="3"/>
  <c r="AB1153" i="3" s="1"/>
  <c r="AC1152" i="3"/>
  <c r="AD1152" i="3"/>
  <c r="AD1957" i="3"/>
  <c r="AC1957" i="3"/>
  <c r="R78" i="3"/>
  <c r="AB78" i="3" s="1"/>
  <c r="AC77" i="3"/>
  <c r="AD77" i="3"/>
  <c r="AC77" i="13"/>
  <c r="S78" i="13"/>
  <c r="T78" i="13" s="1"/>
  <c r="Y78" i="13" s="1"/>
  <c r="AC208" i="13"/>
  <c r="S209" i="13"/>
  <c r="T209" i="13" s="1"/>
  <c r="Q344" i="13"/>
  <c r="R344" i="13" s="1"/>
  <c r="AB344" i="13" s="1"/>
  <c r="Z343" i="13"/>
  <c r="AA343" i="13"/>
  <c r="Y343" i="13"/>
  <c r="S479" i="13"/>
  <c r="AE478" i="13"/>
  <c r="AE77" i="13" l="1"/>
  <c r="AC209" i="11"/>
  <c r="S210" i="11"/>
  <c r="AD209" i="11"/>
  <c r="Q79" i="11"/>
  <c r="R79" i="11" s="1"/>
  <c r="S79" i="11" s="1"/>
  <c r="Y78" i="11"/>
  <c r="AA78" i="11"/>
  <c r="W78" i="11"/>
  <c r="V79" i="11" s="1"/>
  <c r="Z78" i="11"/>
  <c r="AE1151" i="11"/>
  <c r="T1152" i="11"/>
  <c r="AA1152" i="11" s="1"/>
  <c r="AA1549" i="11"/>
  <c r="Q1550" i="11"/>
  <c r="R1550" i="11" s="1"/>
  <c r="AB1550" i="11" s="1"/>
  <c r="Y1549" i="11"/>
  <c r="Z1549" i="11"/>
  <c r="AE878" i="11"/>
  <c r="T342" i="11"/>
  <c r="R1416" i="11"/>
  <c r="AB1416" i="11" s="1"/>
  <c r="AD1415" i="11"/>
  <c r="AC1415" i="11"/>
  <c r="AA747" i="11"/>
  <c r="Y747" i="11"/>
  <c r="W747" i="11"/>
  <c r="V748" i="11" s="1"/>
  <c r="AD1020" i="11"/>
  <c r="Z747" i="11"/>
  <c r="T879" i="11"/>
  <c r="AA879" i="11" s="1"/>
  <c r="AC1690" i="11"/>
  <c r="AC1020" i="11"/>
  <c r="S1691" i="11"/>
  <c r="Z1960" i="11"/>
  <c r="AD1960" i="11" s="1"/>
  <c r="Q1961" i="11"/>
  <c r="R1961" i="11" s="1"/>
  <c r="AB1961" i="11" s="1"/>
  <c r="AA1960" i="11"/>
  <c r="AA1290" i="11"/>
  <c r="AD1690" i="11"/>
  <c r="W1290" i="11"/>
  <c r="V1291" i="11" s="1"/>
  <c r="Y1290" i="11"/>
  <c r="AD1290" i="11" s="1"/>
  <c r="Q1291" i="11"/>
  <c r="R1291" i="11" s="1"/>
  <c r="AB1291" i="11" s="1"/>
  <c r="W1960" i="11"/>
  <c r="V1961" i="11" s="1"/>
  <c r="S613" i="11"/>
  <c r="AC612" i="11"/>
  <c r="AD612" i="11"/>
  <c r="T1823" i="11"/>
  <c r="W1823" i="11" s="1"/>
  <c r="V1824" i="11" s="1"/>
  <c r="Q478" i="11"/>
  <c r="R478" i="11" s="1"/>
  <c r="AB478" i="11" s="1"/>
  <c r="W477" i="11"/>
  <c r="V478" i="11" s="1"/>
  <c r="Y477" i="11"/>
  <c r="Z477" i="11"/>
  <c r="S1021" i="11"/>
  <c r="S748" i="11"/>
  <c r="AC1419" i="9"/>
  <c r="AD1419" i="9"/>
  <c r="AC478" i="9"/>
  <c r="AD478" i="9"/>
  <c r="AE208" i="9"/>
  <c r="T1420" i="9"/>
  <c r="W1420" i="9" s="1"/>
  <c r="V1421" i="9" s="1"/>
  <c r="Y745" i="9"/>
  <c r="AD745" i="9" s="1"/>
  <c r="Q746" i="9"/>
  <c r="R746" i="9" s="1"/>
  <c r="S746" i="9" s="1"/>
  <c r="W745" i="9"/>
  <c r="V746" i="9" s="1"/>
  <c r="AA745" i="9"/>
  <c r="T877" i="9"/>
  <c r="AA877" i="9" s="1"/>
  <c r="AB479" i="9"/>
  <c r="T479" i="9"/>
  <c r="T209" i="9"/>
  <c r="AE1553" i="9"/>
  <c r="Q1285" i="9"/>
  <c r="R1285" i="9" s="1"/>
  <c r="AB1285" i="9" s="1"/>
  <c r="Y1284" i="9"/>
  <c r="W1284" i="9"/>
  <c r="V1285" i="9" s="1"/>
  <c r="AA1284" i="9"/>
  <c r="Z1284" i="9"/>
  <c r="AC1687" i="9"/>
  <c r="AD1687" i="9"/>
  <c r="S1688" i="9"/>
  <c r="T1957" i="9"/>
  <c r="T1017" i="9"/>
  <c r="AA345" i="9"/>
  <c r="Z345" i="9"/>
  <c r="AD345" i="9" s="1"/>
  <c r="Q346" i="9"/>
  <c r="R346" i="9" s="1"/>
  <c r="AB346" i="9" s="1"/>
  <c r="W345" i="9"/>
  <c r="V346" i="9" s="1"/>
  <c r="Q1153" i="9"/>
  <c r="R1153" i="9" s="1"/>
  <c r="AB1153" i="9" s="1"/>
  <c r="Y1152" i="9"/>
  <c r="AA1152" i="9"/>
  <c r="W1152" i="9"/>
  <c r="V1153" i="9" s="1"/>
  <c r="Z1152" i="9"/>
  <c r="AE1016" i="9"/>
  <c r="T1554" i="9"/>
  <c r="W80" i="9"/>
  <c r="V81" i="9" s="1"/>
  <c r="AA80" i="9"/>
  <c r="Q81" i="9"/>
  <c r="R81" i="9" s="1"/>
  <c r="AB81" i="9" s="1"/>
  <c r="Y80" i="9"/>
  <c r="Z80" i="9"/>
  <c r="Z1824" i="9"/>
  <c r="Y1824" i="9"/>
  <c r="W1824" i="9"/>
  <c r="V1825" i="9" s="1"/>
  <c r="Q1825" i="9"/>
  <c r="AA1824" i="9"/>
  <c r="Q611" i="9"/>
  <c r="Z610" i="9"/>
  <c r="AA610" i="9"/>
  <c r="W610" i="9"/>
  <c r="V611" i="9" s="1"/>
  <c r="Y610" i="9"/>
  <c r="Q340" i="6"/>
  <c r="R340" i="6" s="1"/>
  <c r="AB340" i="6" s="1"/>
  <c r="W339" i="6"/>
  <c r="V340" i="6" s="1"/>
  <c r="AA339" i="6"/>
  <c r="Y339" i="6"/>
  <c r="AD339" i="6" s="1"/>
  <c r="W1285" i="6"/>
  <c r="V1286" i="6" s="1"/>
  <c r="Y1285" i="6"/>
  <c r="W745" i="6"/>
  <c r="V746" i="6" s="1"/>
  <c r="Z745" i="6"/>
  <c r="S1286" i="6"/>
  <c r="Q746" i="6"/>
  <c r="R746" i="6" s="1"/>
  <c r="AB746" i="6" s="1"/>
  <c r="Y745" i="6"/>
  <c r="AA1285" i="6"/>
  <c r="Z1285" i="6"/>
  <c r="Z879" i="6"/>
  <c r="Z1154" i="6"/>
  <c r="Q880" i="6"/>
  <c r="R880" i="6" s="1"/>
  <c r="AB880" i="6" s="1"/>
  <c r="Y879" i="6"/>
  <c r="Y1154" i="6"/>
  <c r="W1154" i="6"/>
  <c r="V1155" i="6" s="1"/>
  <c r="AA1154" i="6"/>
  <c r="Q1961" i="6"/>
  <c r="R1961" i="6" s="1"/>
  <c r="AB1961" i="6" s="1"/>
  <c r="Z1960" i="6"/>
  <c r="Y1960" i="6"/>
  <c r="W1960" i="6"/>
  <c r="V1961" i="6" s="1"/>
  <c r="AA879" i="6"/>
  <c r="AE210" i="6"/>
  <c r="Z1417" i="6"/>
  <c r="Y1417" i="6"/>
  <c r="Q1418" i="6"/>
  <c r="R1418" i="6" s="1"/>
  <c r="AB1418" i="6" s="1"/>
  <c r="AA1417" i="6"/>
  <c r="W1417" i="6"/>
  <c r="V1418" i="6" s="1"/>
  <c r="R613" i="6"/>
  <c r="AC612" i="6"/>
  <c r="AD612" i="6"/>
  <c r="T211" i="6"/>
  <c r="Q212" i="6" s="1"/>
  <c r="W1824" i="6"/>
  <c r="V1825" i="6" s="1"/>
  <c r="Y1824" i="6"/>
  <c r="Q1825" i="6"/>
  <c r="R1825" i="6" s="1"/>
  <c r="AB1825" i="6" s="1"/>
  <c r="Z1824" i="6"/>
  <c r="R1155" i="6"/>
  <c r="AB1155" i="6" s="1"/>
  <c r="T1018" i="6"/>
  <c r="Z1018" i="6" s="1"/>
  <c r="W79" i="6"/>
  <c r="V80" i="6" s="1"/>
  <c r="Q80" i="6"/>
  <c r="AA79" i="6"/>
  <c r="Y79" i="6"/>
  <c r="Z79" i="6"/>
  <c r="S476" i="6"/>
  <c r="AE475" i="6"/>
  <c r="R1689" i="6"/>
  <c r="AB1689" i="6" s="1"/>
  <c r="T1554" i="6"/>
  <c r="AC1688" i="6"/>
  <c r="AD1688" i="6"/>
  <c r="AE474" i="3"/>
  <c r="AE745" i="3"/>
  <c r="AC1824" i="3"/>
  <c r="AE1824" i="3" s="1"/>
  <c r="AE611" i="3"/>
  <c r="T475" i="3"/>
  <c r="T878" i="3"/>
  <c r="T612" i="3"/>
  <c r="AC209" i="3"/>
  <c r="Y746" i="3"/>
  <c r="W746" i="3"/>
  <c r="V747" i="3" s="1"/>
  <c r="AA746" i="3"/>
  <c r="Q747" i="3"/>
  <c r="Z746" i="3"/>
  <c r="AD209" i="3"/>
  <c r="AC1288" i="3"/>
  <c r="AE1288" i="3" s="1"/>
  <c r="AE1018" i="3"/>
  <c r="T1691" i="3"/>
  <c r="W1691" i="3" s="1"/>
  <c r="V1692" i="3" s="1"/>
  <c r="T1019" i="3"/>
  <c r="W1019" i="3" s="1"/>
  <c r="V1020" i="3" s="1"/>
  <c r="T1555" i="3"/>
  <c r="W1555" i="3" s="1"/>
  <c r="V1556" i="3" s="1"/>
  <c r="T210" i="3"/>
  <c r="Y210" i="3" s="1"/>
  <c r="S1289" i="3"/>
  <c r="S1420" i="3"/>
  <c r="AC1419" i="3"/>
  <c r="AD1419" i="3"/>
  <c r="AE1690" i="3"/>
  <c r="AD343" i="3"/>
  <c r="AC343" i="3"/>
  <c r="S344" i="3"/>
  <c r="T344" i="3" s="1"/>
  <c r="S1153" i="3"/>
  <c r="T1958" i="3"/>
  <c r="Z1958" i="3" s="1"/>
  <c r="AE1957" i="3"/>
  <c r="AE1152" i="3"/>
  <c r="S78" i="3"/>
  <c r="AE77" i="3"/>
  <c r="S1825" i="3"/>
  <c r="Z78" i="13"/>
  <c r="AD78" i="13" s="1"/>
  <c r="AA78" i="13"/>
  <c r="W78" i="13"/>
  <c r="V79" i="13" s="1"/>
  <c r="Q79" i="13"/>
  <c r="R79" i="13" s="1"/>
  <c r="AB79" i="13" s="1"/>
  <c r="AE208" i="13"/>
  <c r="AC343" i="13"/>
  <c r="AD343" i="13"/>
  <c r="T479" i="13"/>
  <c r="AA479" i="13" s="1"/>
  <c r="Q210" i="13"/>
  <c r="AA209" i="13"/>
  <c r="Z209" i="13"/>
  <c r="Y209" i="13"/>
  <c r="W209" i="13"/>
  <c r="V210" i="13" s="1"/>
  <c r="S344" i="13"/>
  <c r="AC78" i="13" l="1"/>
  <c r="AE78" i="13" s="1"/>
  <c r="AE209" i="11"/>
  <c r="T210" i="11"/>
  <c r="W210" i="11" s="1"/>
  <c r="V211" i="11" s="1"/>
  <c r="AB79" i="11"/>
  <c r="AC78" i="11"/>
  <c r="T79" i="11"/>
  <c r="AD78" i="11"/>
  <c r="AD1549" i="11"/>
  <c r="Z1152" i="11"/>
  <c r="Y1152" i="11"/>
  <c r="W1152" i="11"/>
  <c r="V1153" i="11" s="1"/>
  <c r="Q1153" i="11"/>
  <c r="R1153" i="11" s="1"/>
  <c r="AB1153" i="11" s="1"/>
  <c r="AC1549" i="11"/>
  <c r="S1550" i="11"/>
  <c r="S1416" i="11"/>
  <c r="AA342" i="11"/>
  <c r="Z342" i="11"/>
  <c r="W342" i="11"/>
  <c r="V343" i="11" s="1"/>
  <c r="Y342" i="11"/>
  <c r="Q343" i="11"/>
  <c r="AE1415" i="11"/>
  <c r="Q880" i="11"/>
  <c r="R880" i="11" s="1"/>
  <c r="AB880" i="11" s="1"/>
  <c r="AC1960" i="11"/>
  <c r="AD747" i="11"/>
  <c r="AC747" i="11"/>
  <c r="Z879" i="11"/>
  <c r="Y879" i="11"/>
  <c r="W879" i="11"/>
  <c r="V880" i="11" s="1"/>
  <c r="AE1020" i="11"/>
  <c r="T1691" i="11"/>
  <c r="AE1690" i="11"/>
  <c r="S1961" i="11"/>
  <c r="AC1290" i="11"/>
  <c r="AC477" i="11"/>
  <c r="T613" i="11"/>
  <c r="AE612" i="11"/>
  <c r="Q1824" i="11"/>
  <c r="R1824" i="11" s="1"/>
  <c r="AB1824" i="11" s="1"/>
  <c r="AA1823" i="11"/>
  <c r="Z1823" i="11"/>
  <c r="Y1823" i="11"/>
  <c r="AD477" i="11"/>
  <c r="S1291" i="11"/>
  <c r="T1021" i="11"/>
  <c r="W1021" i="11" s="1"/>
  <c r="V1022" i="11" s="1"/>
  <c r="T748" i="11"/>
  <c r="S478" i="11"/>
  <c r="AE1419" i="9"/>
  <c r="AE478" i="9"/>
  <c r="AA1420" i="9"/>
  <c r="Y1420" i="9"/>
  <c r="Q1421" i="9"/>
  <c r="R1421" i="9" s="1"/>
  <c r="AB1421" i="9" s="1"/>
  <c r="Z1420" i="9"/>
  <c r="AC745" i="9"/>
  <c r="AE745" i="9" s="1"/>
  <c r="Q878" i="9"/>
  <c r="R878" i="9" s="1"/>
  <c r="AB878" i="9" s="1"/>
  <c r="W877" i="9"/>
  <c r="V878" i="9" s="1"/>
  <c r="Y877" i="9"/>
  <c r="Z877" i="9"/>
  <c r="AA479" i="9"/>
  <c r="Q480" i="9"/>
  <c r="Y479" i="9"/>
  <c r="Z479" i="9"/>
  <c r="W479" i="9"/>
  <c r="V480" i="9" s="1"/>
  <c r="AB746" i="9"/>
  <c r="T746" i="9"/>
  <c r="Q210" i="9"/>
  <c r="AA209" i="9"/>
  <c r="Z209" i="9"/>
  <c r="Y209" i="9"/>
  <c r="W209" i="9"/>
  <c r="V210" i="9" s="1"/>
  <c r="S1285" i="9"/>
  <c r="AE1687" i="9"/>
  <c r="AD1284" i="9"/>
  <c r="AC1284" i="9"/>
  <c r="T1688" i="9"/>
  <c r="W1688" i="9" s="1"/>
  <c r="V1689" i="9" s="1"/>
  <c r="Y1017" i="9"/>
  <c r="AA1957" i="9"/>
  <c r="W1957" i="9"/>
  <c r="V1958" i="9" s="1"/>
  <c r="Y1957" i="9"/>
  <c r="Z1957" i="9"/>
  <c r="Q1958" i="9"/>
  <c r="Q1018" i="9"/>
  <c r="R1018" i="9" s="1"/>
  <c r="AB1018" i="9" s="1"/>
  <c r="Z1017" i="9"/>
  <c r="W1017" i="9"/>
  <c r="V1018" i="9" s="1"/>
  <c r="AA1017" i="9"/>
  <c r="AC345" i="9"/>
  <c r="S1153" i="9"/>
  <c r="T1153" i="9" s="1"/>
  <c r="Y1554" i="9"/>
  <c r="Q1555" i="9"/>
  <c r="Z1554" i="9"/>
  <c r="AA1554" i="9"/>
  <c r="W1554" i="9"/>
  <c r="V1555" i="9" s="1"/>
  <c r="AC1152" i="9"/>
  <c r="AD1152" i="9"/>
  <c r="R1825" i="9"/>
  <c r="AB1825" i="9" s="1"/>
  <c r="AC80" i="9"/>
  <c r="AD80" i="9"/>
  <c r="AC1824" i="9"/>
  <c r="AD1824" i="9"/>
  <c r="S346" i="9"/>
  <c r="S81" i="9"/>
  <c r="AD610" i="9"/>
  <c r="AC610" i="9"/>
  <c r="R611" i="9"/>
  <c r="AB611" i="9" s="1"/>
  <c r="S340" i="6"/>
  <c r="AC339" i="6"/>
  <c r="AC745" i="6"/>
  <c r="AD1285" i="6"/>
  <c r="AC1285" i="6"/>
  <c r="S746" i="6"/>
  <c r="T746" i="6" s="1"/>
  <c r="T1286" i="6"/>
  <c r="AD745" i="6"/>
  <c r="AD879" i="6"/>
  <c r="AC1960" i="6"/>
  <c r="S1961" i="6"/>
  <c r="AC879" i="6"/>
  <c r="AD1960" i="6"/>
  <c r="AC1154" i="6"/>
  <c r="AD1154" i="6"/>
  <c r="S1418" i="6"/>
  <c r="AD1417" i="6"/>
  <c r="AC1417" i="6"/>
  <c r="AE612" i="6"/>
  <c r="AB613" i="6"/>
  <c r="S613" i="6"/>
  <c r="S880" i="6"/>
  <c r="S1155" i="6"/>
  <c r="AA211" i="6"/>
  <c r="Y211" i="6"/>
  <c r="W211" i="6"/>
  <c r="V212" i="6" s="1"/>
  <c r="Z211" i="6"/>
  <c r="S1825" i="6"/>
  <c r="AC1824" i="6"/>
  <c r="AD1824" i="6"/>
  <c r="Q1019" i="6"/>
  <c r="R1019" i="6" s="1"/>
  <c r="AB1019" i="6" s="1"/>
  <c r="AA1018" i="6"/>
  <c r="T476" i="6"/>
  <c r="Y1018" i="6"/>
  <c r="W1018" i="6"/>
  <c r="V1019" i="6" s="1"/>
  <c r="AC79" i="6"/>
  <c r="AD79" i="6"/>
  <c r="R80" i="6"/>
  <c r="AB80" i="6" s="1"/>
  <c r="AE1688" i="6"/>
  <c r="AA1554" i="6"/>
  <c r="Y1554" i="6"/>
  <c r="Z1554" i="6"/>
  <c r="Q1555" i="6"/>
  <c r="W1554" i="6"/>
  <c r="V1555" i="6" s="1"/>
  <c r="R212" i="6"/>
  <c r="AB212" i="6" s="1"/>
  <c r="S1689" i="6"/>
  <c r="W878" i="3"/>
  <c r="V879" i="3" s="1"/>
  <c r="Q476" i="3"/>
  <c r="R476" i="3" s="1"/>
  <c r="AB476" i="3" s="1"/>
  <c r="AA475" i="3"/>
  <c r="Y475" i="3"/>
  <c r="Z475" i="3"/>
  <c r="Q879" i="3"/>
  <c r="W475" i="3"/>
  <c r="V476" i="3" s="1"/>
  <c r="Y878" i="3"/>
  <c r="AA878" i="3"/>
  <c r="Z878" i="3"/>
  <c r="T1420" i="3"/>
  <c r="Z1420" i="3" s="1"/>
  <c r="AE209" i="3"/>
  <c r="Q613" i="3"/>
  <c r="Y612" i="3"/>
  <c r="W612" i="3"/>
  <c r="V613" i="3" s="1"/>
  <c r="AA612" i="3"/>
  <c r="Z612" i="3"/>
  <c r="AA1555" i="3"/>
  <c r="AC746" i="3"/>
  <c r="AD746" i="3"/>
  <c r="R747" i="3"/>
  <c r="AB747" i="3" s="1"/>
  <c r="Q1692" i="3"/>
  <c r="R1692" i="3" s="1"/>
  <c r="AB1692" i="3" s="1"/>
  <c r="Y1691" i="3"/>
  <c r="AA1019" i="3"/>
  <c r="Q1020" i="3"/>
  <c r="R1020" i="3" s="1"/>
  <c r="S1020" i="3" s="1"/>
  <c r="Z1691" i="3"/>
  <c r="Q1556" i="3"/>
  <c r="R1556" i="3" s="1"/>
  <c r="AB1556" i="3" s="1"/>
  <c r="Y1555" i="3"/>
  <c r="AA210" i="3"/>
  <c r="Z1555" i="3"/>
  <c r="AA1691" i="3"/>
  <c r="Q211" i="3"/>
  <c r="R211" i="3" s="1"/>
  <c r="AB211" i="3" s="1"/>
  <c r="Z1019" i="3"/>
  <c r="Z210" i="3"/>
  <c r="Y1019" i="3"/>
  <c r="T1289" i="3"/>
  <c r="W210" i="3"/>
  <c r="V211" i="3" s="1"/>
  <c r="T1153" i="3"/>
  <c r="AE1419" i="3"/>
  <c r="AE343" i="3"/>
  <c r="Q1959" i="3"/>
  <c r="R1959" i="3" s="1"/>
  <c r="AB1959" i="3" s="1"/>
  <c r="AA1958" i="3"/>
  <c r="Y1958" i="3"/>
  <c r="AD1958" i="3" s="1"/>
  <c r="W1958" i="3"/>
  <c r="V1959" i="3" s="1"/>
  <c r="T1825" i="3"/>
  <c r="T78" i="3"/>
  <c r="Z344" i="3"/>
  <c r="Q345" i="3"/>
  <c r="AA344" i="3"/>
  <c r="W344" i="3"/>
  <c r="V345" i="3" s="1"/>
  <c r="Y344" i="3"/>
  <c r="AE343" i="13"/>
  <c r="S79" i="13"/>
  <c r="Y479" i="13"/>
  <c r="W479" i="13"/>
  <c r="V480" i="13" s="1"/>
  <c r="Z479" i="13"/>
  <c r="Q480" i="13"/>
  <c r="R480" i="13" s="1"/>
  <c r="AB480" i="13" s="1"/>
  <c r="AC209" i="13"/>
  <c r="AD209" i="13"/>
  <c r="R210" i="13"/>
  <c r="AB210" i="13" s="1"/>
  <c r="T344" i="13"/>
  <c r="T340" i="6" l="1"/>
  <c r="Q341" i="6" s="1"/>
  <c r="R341" i="6" s="1"/>
  <c r="AB341" i="6" s="1"/>
  <c r="Y210" i="11"/>
  <c r="Q211" i="11"/>
  <c r="R211" i="11" s="1"/>
  <c r="S211" i="11" s="1"/>
  <c r="Z210" i="11"/>
  <c r="AA210" i="11"/>
  <c r="W79" i="11"/>
  <c r="V80" i="11" s="1"/>
  <c r="Q80" i="11"/>
  <c r="R80" i="11" s="1"/>
  <c r="S80" i="11" s="1"/>
  <c r="Y79" i="11"/>
  <c r="AE78" i="11"/>
  <c r="Z79" i="11"/>
  <c r="AA79" i="11"/>
  <c r="AD1152" i="11"/>
  <c r="AC1152" i="11"/>
  <c r="AE1549" i="11"/>
  <c r="S1153" i="11"/>
  <c r="T1550" i="11"/>
  <c r="T1416" i="11"/>
  <c r="Q1417" i="11" s="1"/>
  <c r="T1961" i="11"/>
  <c r="R343" i="11"/>
  <c r="AB343" i="11" s="1"/>
  <c r="AC342" i="11"/>
  <c r="AD342" i="11"/>
  <c r="AE1960" i="11"/>
  <c r="AE747" i="11"/>
  <c r="W1691" i="11"/>
  <c r="V1692" i="11" s="1"/>
  <c r="Q1692" i="11"/>
  <c r="R1692" i="11" s="1"/>
  <c r="AB1692" i="11" s="1"/>
  <c r="AD879" i="11"/>
  <c r="AC879" i="11"/>
  <c r="AA1691" i="11"/>
  <c r="Z1691" i="11"/>
  <c r="Y1691" i="11"/>
  <c r="AE1290" i="11"/>
  <c r="S880" i="11"/>
  <c r="Y613" i="11"/>
  <c r="AE477" i="11"/>
  <c r="Y1021" i="11"/>
  <c r="Q614" i="11"/>
  <c r="R614" i="11" s="1"/>
  <c r="AB614" i="11" s="1"/>
  <c r="Z613" i="11"/>
  <c r="AA613" i="11"/>
  <c r="S1824" i="11"/>
  <c r="W613" i="11"/>
  <c r="V614" i="11" s="1"/>
  <c r="AC1823" i="11"/>
  <c r="T1291" i="11"/>
  <c r="AA1021" i="11"/>
  <c r="Q1022" i="11"/>
  <c r="R1022" i="11" s="1"/>
  <c r="AB1022" i="11" s="1"/>
  <c r="AD1823" i="11"/>
  <c r="Z1021" i="11"/>
  <c r="Z748" i="11"/>
  <c r="Q749" i="11"/>
  <c r="R749" i="11" s="1"/>
  <c r="AB749" i="11" s="1"/>
  <c r="AA748" i="11"/>
  <c r="Y748" i="11"/>
  <c r="W748" i="11"/>
  <c r="V749" i="11" s="1"/>
  <c r="T478" i="11"/>
  <c r="S1421" i="9"/>
  <c r="AC1420" i="9"/>
  <c r="AD1420" i="9"/>
  <c r="AD877" i="9"/>
  <c r="AC877" i="9"/>
  <c r="Q1689" i="9"/>
  <c r="R1689" i="9" s="1"/>
  <c r="AB1689" i="9" s="1"/>
  <c r="AD479" i="9"/>
  <c r="AC479" i="9"/>
  <c r="R480" i="9"/>
  <c r="S480" i="9" s="1"/>
  <c r="S878" i="9"/>
  <c r="T1285" i="9"/>
  <c r="Z1285" i="9" s="1"/>
  <c r="W746" i="9"/>
  <c r="V747" i="9" s="1"/>
  <c r="Q747" i="9"/>
  <c r="Y746" i="9"/>
  <c r="Z746" i="9"/>
  <c r="AA746" i="9"/>
  <c r="R210" i="9"/>
  <c r="AB210" i="9" s="1"/>
  <c r="AC209" i="9"/>
  <c r="AD209" i="9"/>
  <c r="AA1688" i="9"/>
  <c r="Z1688" i="9"/>
  <c r="AD1017" i="9"/>
  <c r="AE1284" i="9"/>
  <c r="Y1688" i="9"/>
  <c r="AE345" i="9"/>
  <c r="R1958" i="9"/>
  <c r="AB1958" i="9" s="1"/>
  <c r="AC1957" i="9"/>
  <c r="AD1957" i="9"/>
  <c r="AC1017" i="9"/>
  <c r="AD1554" i="9"/>
  <c r="S1018" i="9"/>
  <c r="R1555" i="9"/>
  <c r="AB1555" i="9" s="1"/>
  <c r="AC1554" i="9"/>
  <c r="AE1152" i="9"/>
  <c r="S1825" i="9"/>
  <c r="AA1153" i="9"/>
  <c r="Y1153" i="9"/>
  <c r="Z1153" i="9"/>
  <c r="W1153" i="9"/>
  <c r="V1154" i="9" s="1"/>
  <c r="Q1154" i="9"/>
  <c r="T346" i="9"/>
  <c r="S611" i="9"/>
  <c r="AE80" i="9"/>
  <c r="AE1824" i="9"/>
  <c r="T81" i="9"/>
  <c r="AE610" i="9"/>
  <c r="AE339" i="6"/>
  <c r="AE1285" i="6"/>
  <c r="AE745" i="6"/>
  <c r="Q1287" i="6"/>
  <c r="W1286" i="6"/>
  <c r="V1287" i="6" s="1"/>
  <c r="AA1286" i="6"/>
  <c r="Y1286" i="6"/>
  <c r="Z1286" i="6"/>
  <c r="T1961" i="6"/>
  <c r="AA1961" i="6" s="1"/>
  <c r="AE1154" i="6"/>
  <c r="AE879" i="6"/>
  <c r="AE1960" i="6"/>
  <c r="AA746" i="6"/>
  <c r="Z746" i="6"/>
  <c r="Q747" i="6"/>
  <c r="W746" i="6"/>
  <c r="V747" i="6" s="1"/>
  <c r="Y746" i="6"/>
  <c r="T1418" i="6"/>
  <c r="AE1417" i="6"/>
  <c r="T613" i="6"/>
  <c r="S212" i="6"/>
  <c r="T880" i="6"/>
  <c r="T1155" i="6"/>
  <c r="Y1155" i="6" s="1"/>
  <c r="AC211" i="6"/>
  <c r="AD211" i="6"/>
  <c r="AE1824" i="6"/>
  <c r="T1825" i="6"/>
  <c r="Y1825" i="6" s="1"/>
  <c r="AC1018" i="6"/>
  <c r="AD1018" i="6"/>
  <c r="S1019" i="6"/>
  <c r="W476" i="6"/>
  <c r="V477" i="6" s="1"/>
  <c r="Q477" i="6"/>
  <c r="R477" i="6" s="1"/>
  <c r="AB477" i="6" s="1"/>
  <c r="Z476" i="6"/>
  <c r="AA476" i="6"/>
  <c r="Y476" i="6"/>
  <c r="AE79" i="6"/>
  <c r="S80" i="6"/>
  <c r="AC1554" i="6"/>
  <c r="AD1554" i="6"/>
  <c r="T1689" i="6"/>
  <c r="R1555" i="6"/>
  <c r="AB1555" i="6" s="1"/>
  <c r="AD475" i="3"/>
  <c r="AC475" i="3"/>
  <c r="AC878" i="3"/>
  <c r="R879" i="3"/>
  <c r="AB879" i="3" s="1"/>
  <c r="AD878" i="3"/>
  <c r="S476" i="3"/>
  <c r="W1420" i="3"/>
  <c r="V1421" i="3" s="1"/>
  <c r="Q1421" i="3"/>
  <c r="R1421" i="3" s="1"/>
  <c r="AB1421" i="3" s="1"/>
  <c r="AA1420" i="3"/>
  <c r="AD1691" i="3"/>
  <c r="AC612" i="3"/>
  <c r="AD612" i="3"/>
  <c r="R613" i="3"/>
  <c r="AB613" i="3" s="1"/>
  <c r="AB1020" i="3"/>
  <c r="Y1420" i="3"/>
  <c r="AD1420" i="3" s="1"/>
  <c r="S1692" i="3"/>
  <c r="AE746" i="3"/>
  <c r="AC1555" i="3"/>
  <c r="S747" i="3"/>
  <c r="AC1691" i="3"/>
  <c r="AD1555" i="3"/>
  <c r="T1020" i="3"/>
  <c r="Q1021" i="3" s="1"/>
  <c r="R1021" i="3" s="1"/>
  <c r="AB1021" i="3" s="1"/>
  <c r="AC1019" i="3"/>
  <c r="S211" i="3"/>
  <c r="AC210" i="3"/>
  <c r="AD210" i="3"/>
  <c r="AD1019" i="3"/>
  <c r="Z1289" i="3"/>
  <c r="AA1289" i="3"/>
  <c r="W1153" i="3"/>
  <c r="V1154" i="3" s="1"/>
  <c r="Y1153" i="3"/>
  <c r="Q1154" i="3"/>
  <c r="R1154" i="3" s="1"/>
  <c r="AB1154" i="3" s="1"/>
  <c r="Z1153" i="3"/>
  <c r="AA1153" i="3"/>
  <c r="Q1290" i="3"/>
  <c r="Y1289" i="3"/>
  <c r="W1289" i="3"/>
  <c r="V1290" i="3" s="1"/>
  <c r="S1959" i="3"/>
  <c r="S1556" i="3"/>
  <c r="AC1958" i="3"/>
  <c r="Q1826" i="3"/>
  <c r="R1826" i="3" s="1"/>
  <c r="AB1826" i="3" s="1"/>
  <c r="Y1825" i="3"/>
  <c r="W1825" i="3"/>
  <c r="V1826" i="3" s="1"/>
  <c r="AA1825" i="3"/>
  <c r="Z1825" i="3"/>
  <c r="AC344" i="3"/>
  <c r="AD344" i="3"/>
  <c r="AA78" i="3"/>
  <c r="Q79" i="3"/>
  <c r="Z78" i="3"/>
  <c r="W78" i="3"/>
  <c r="V79" i="3" s="1"/>
  <c r="Y78" i="3"/>
  <c r="R345" i="3"/>
  <c r="AB345" i="3" s="1"/>
  <c r="AD479" i="13"/>
  <c r="T79" i="13"/>
  <c r="AC479" i="13"/>
  <c r="S210" i="13"/>
  <c r="S480" i="13"/>
  <c r="AE209" i="13"/>
  <c r="Z344" i="13"/>
  <c r="AA344" i="13"/>
  <c r="Y344" i="13"/>
  <c r="Q345" i="13"/>
  <c r="W344" i="13"/>
  <c r="V345" i="13" s="1"/>
  <c r="S341" i="6" l="1"/>
  <c r="Y340" i="6"/>
  <c r="AA340" i="6"/>
  <c r="W340" i="6"/>
  <c r="V341" i="6" s="1"/>
  <c r="Z340" i="6"/>
  <c r="AC210" i="11"/>
  <c r="AD210" i="11"/>
  <c r="AC79" i="11"/>
  <c r="AB211" i="11"/>
  <c r="T211" i="11"/>
  <c r="AD79" i="11"/>
  <c r="AE1152" i="11"/>
  <c r="T1153" i="11"/>
  <c r="AA1153" i="11" s="1"/>
  <c r="Z1550" i="11"/>
  <c r="Q1551" i="11"/>
  <c r="R1551" i="11" s="1"/>
  <c r="AB1551" i="11" s="1"/>
  <c r="Y1550" i="11"/>
  <c r="AA1550" i="11"/>
  <c r="W1550" i="11"/>
  <c r="V1551" i="11" s="1"/>
  <c r="AB80" i="11"/>
  <c r="T80" i="11"/>
  <c r="W1416" i="11"/>
  <c r="V1417" i="11" s="1"/>
  <c r="AE879" i="11"/>
  <c r="AA1416" i="11"/>
  <c r="Z1416" i="11"/>
  <c r="Y1416" i="11"/>
  <c r="AA1961" i="11"/>
  <c r="R1417" i="11"/>
  <c r="S1417" i="11" s="1"/>
  <c r="W1961" i="11"/>
  <c r="V1962" i="11" s="1"/>
  <c r="S343" i="11"/>
  <c r="Q1962" i="11"/>
  <c r="R1962" i="11" s="1"/>
  <c r="AB1962" i="11" s="1"/>
  <c r="Y1961" i="11"/>
  <c r="Z1961" i="11"/>
  <c r="AE342" i="11"/>
  <c r="AD1691" i="11"/>
  <c r="AC1691" i="11"/>
  <c r="AD1021" i="11"/>
  <c r="AD613" i="11"/>
  <c r="T880" i="11"/>
  <c r="S614" i="11"/>
  <c r="T1824" i="11"/>
  <c r="AA1824" i="11" s="1"/>
  <c r="W1291" i="11"/>
  <c r="V1292" i="11" s="1"/>
  <c r="Y1291" i="11"/>
  <c r="AC613" i="11"/>
  <c r="AE1823" i="11"/>
  <c r="AA1291" i="11"/>
  <c r="Z1291" i="11"/>
  <c r="Q1292" i="11"/>
  <c r="R1292" i="11" s="1"/>
  <c r="AB1292" i="11" s="1"/>
  <c r="AC1021" i="11"/>
  <c r="S1692" i="11"/>
  <c r="S749" i="11"/>
  <c r="S1022" i="11"/>
  <c r="AD748" i="11"/>
  <c r="AC748" i="11"/>
  <c r="W478" i="11"/>
  <c r="V479" i="11" s="1"/>
  <c r="Y478" i="11"/>
  <c r="AA478" i="11"/>
  <c r="Z478" i="11"/>
  <c r="Q479" i="11"/>
  <c r="T1421" i="9"/>
  <c r="Z1421" i="9" s="1"/>
  <c r="AE877" i="9"/>
  <c r="AE1420" i="9"/>
  <c r="AE479" i="9"/>
  <c r="S1689" i="9"/>
  <c r="AA1285" i="9"/>
  <c r="Q1286" i="9"/>
  <c r="R1286" i="9" s="1"/>
  <c r="AB1286" i="9" s="1"/>
  <c r="AB480" i="9"/>
  <c r="T480" i="9"/>
  <c r="W1285" i="9"/>
  <c r="V1286" i="9" s="1"/>
  <c r="T878" i="9"/>
  <c r="Y1285" i="9"/>
  <c r="S210" i="9"/>
  <c r="AC746" i="9"/>
  <c r="AD746" i="9"/>
  <c r="R747" i="9"/>
  <c r="AB747" i="9" s="1"/>
  <c r="AE209" i="9"/>
  <c r="S1958" i="9"/>
  <c r="AC1688" i="9"/>
  <c r="AE1017" i="9"/>
  <c r="AD1688" i="9"/>
  <c r="W346" i="9"/>
  <c r="V347" i="9" s="1"/>
  <c r="AE1957" i="9"/>
  <c r="T1018" i="9"/>
  <c r="AA1018" i="9" s="1"/>
  <c r="T1825" i="9"/>
  <c r="Y1825" i="9" s="1"/>
  <c r="T611" i="9"/>
  <c r="AA611" i="9" s="1"/>
  <c r="Y346" i="9"/>
  <c r="Q347" i="9"/>
  <c r="R347" i="9" s="1"/>
  <c r="AB347" i="9" s="1"/>
  <c r="S1555" i="9"/>
  <c r="AA346" i="9"/>
  <c r="Z346" i="9"/>
  <c r="AE1554" i="9"/>
  <c r="AD1153" i="9"/>
  <c r="AC1153" i="9"/>
  <c r="R1154" i="9"/>
  <c r="S1154" i="9" s="1"/>
  <c r="Y81" i="9"/>
  <c r="W81" i="9"/>
  <c r="V82" i="9" s="1"/>
  <c r="Z81" i="9"/>
  <c r="Q82" i="9"/>
  <c r="R82" i="9" s="1"/>
  <c r="AB82" i="9" s="1"/>
  <c r="AA81" i="9"/>
  <c r="Y1961" i="6"/>
  <c r="Q1962" i="6"/>
  <c r="R1962" i="6" s="1"/>
  <c r="AB1962" i="6" s="1"/>
  <c r="AC1286" i="6"/>
  <c r="AD1286" i="6"/>
  <c r="Z1961" i="6"/>
  <c r="W1961" i="6"/>
  <c r="V1962" i="6" s="1"/>
  <c r="R1287" i="6"/>
  <c r="S1287" i="6" s="1"/>
  <c r="AC746" i="6"/>
  <c r="AD746" i="6"/>
  <c r="Q1419" i="6"/>
  <c r="Y1418" i="6"/>
  <c r="AA1418" i="6"/>
  <c r="R747" i="6"/>
  <c r="AB747" i="6" s="1"/>
  <c r="W1418" i="6"/>
  <c r="V1419" i="6" s="1"/>
  <c r="Z1418" i="6"/>
  <c r="T212" i="6"/>
  <c r="Q213" i="6" s="1"/>
  <c r="Q614" i="6"/>
  <c r="Y613" i="6"/>
  <c r="W613" i="6"/>
  <c r="V614" i="6" s="1"/>
  <c r="Z613" i="6"/>
  <c r="AA613" i="6"/>
  <c r="Q1156" i="6"/>
  <c r="R1156" i="6" s="1"/>
  <c r="AB1156" i="6" s="1"/>
  <c r="AA1155" i="6"/>
  <c r="Z1155" i="6"/>
  <c r="W1155" i="6"/>
  <c r="V1156" i="6" s="1"/>
  <c r="Q881" i="6"/>
  <c r="Z880" i="6"/>
  <c r="W880" i="6"/>
  <c r="V881" i="6" s="1"/>
  <c r="AA880" i="6"/>
  <c r="Y880" i="6"/>
  <c r="W1825" i="6"/>
  <c r="V1826" i="6" s="1"/>
  <c r="AE211" i="6"/>
  <c r="T1019" i="6"/>
  <c r="Y1019" i="6" s="1"/>
  <c r="AD476" i="6"/>
  <c r="Z1825" i="6"/>
  <c r="AA1825" i="6"/>
  <c r="Q1826" i="6"/>
  <c r="R1826" i="6" s="1"/>
  <c r="AB1826" i="6" s="1"/>
  <c r="AE1018" i="6"/>
  <c r="AC476" i="6"/>
  <c r="T80" i="6"/>
  <c r="S477" i="6"/>
  <c r="S1555" i="6"/>
  <c r="Z1689" i="6"/>
  <c r="W1689" i="6"/>
  <c r="V1690" i="6" s="1"/>
  <c r="Y1689" i="6"/>
  <c r="Q1690" i="6"/>
  <c r="AA1689" i="6"/>
  <c r="AE1554" i="6"/>
  <c r="AE475" i="3"/>
  <c r="AE878" i="3"/>
  <c r="S879" i="3"/>
  <c r="T476" i="3"/>
  <c r="S613" i="3"/>
  <c r="W1020" i="3"/>
  <c r="V1021" i="3" s="1"/>
  <c r="Y1020" i="3"/>
  <c r="AE1555" i="3"/>
  <c r="AE1691" i="3"/>
  <c r="Z1020" i="3"/>
  <c r="T747" i="3"/>
  <c r="Y747" i="3" s="1"/>
  <c r="AC1420" i="3"/>
  <c r="T1692" i="3"/>
  <c r="Y1692" i="3" s="1"/>
  <c r="AA1020" i="3"/>
  <c r="AE612" i="3"/>
  <c r="T211" i="3"/>
  <c r="AE210" i="3"/>
  <c r="AE1019" i="3"/>
  <c r="AC1153" i="3"/>
  <c r="AE1958" i="3"/>
  <c r="AD1153" i="3"/>
  <c r="AD1289" i="3"/>
  <c r="AC1289" i="3"/>
  <c r="R1290" i="3"/>
  <c r="AB1290" i="3" s="1"/>
  <c r="T1959" i="3"/>
  <c r="Q1960" i="3" s="1"/>
  <c r="S1421" i="3"/>
  <c r="T1556" i="3"/>
  <c r="S345" i="3"/>
  <c r="S1021" i="3"/>
  <c r="T1021" i="3" s="1"/>
  <c r="AD1825" i="3"/>
  <c r="S1826" i="3"/>
  <c r="S1154" i="3"/>
  <c r="AC1825" i="3"/>
  <c r="AC78" i="3"/>
  <c r="AD78" i="3"/>
  <c r="R79" i="3"/>
  <c r="AB79" i="3" s="1"/>
  <c r="AE344" i="3"/>
  <c r="W79" i="13"/>
  <c r="V80" i="13" s="1"/>
  <c r="Z79" i="13"/>
  <c r="AE479" i="13"/>
  <c r="Q80" i="13"/>
  <c r="R80" i="13" s="1"/>
  <c r="AB80" i="13" s="1"/>
  <c r="AA79" i="13"/>
  <c r="T210" i="13"/>
  <c r="Q211" i="13" s="1"/>
  <c r="R211" i="13" s="1"/>
  <c r="AB211" i="13" s="1"/>
  <c r="Y79" i="13"/>
  <c r="T480" i="13"/>
  <c r="R345" i="13"/>
  <c r="AB345" i="13" s="1"/>
  <c r="AC344" i="13"/>
  <c r="AD344" i="13"/>
  <c r="AD340" i="6" l="1"/>
  <c r="AC340" i="6"/>
  <c r="T341" i="6"/>
  <c r="AA341" i="6" s="1"/>
  <c r="AE210" i="11"/>
  <c r="AE79" i="11"/>
  <c r="Q212" i="11"/>
  <c r="AA211" i="11"/>
  <c r="W211" i="11"/>
  <c r="V212" i="11" s="1"/>
  <c r="Y211" i="11"/>
  <c r="Z211" i="11"/>
  <c r="Q1154" i="11"/>
  <c r="R1154" i="11" s="1"/>
  <c r="AB1154" i="11" s="1"/>
  <c r="Y1153" i="11"/>
  <c r="W1153" i="11"/>
  <c r="V1154" i="11" s="1"/>
  <c r="Z1153" i="11"/>
  <c r="AD1550" i="11"/>
  <c r="AC1550" i="11"/>
  <c r="S1551" i="11"/>
  <c r="Q81" i="11"/>
  <c r="AA80" i="11"/>
  <c r="Y80" i="11"/>
  <c r="W80" i="11"/>
  <c r="V81" i="11" s="1"/>
  <c r="Z80" i="11"/>
  <c r="S1962" i="11"/>
  <c r="AC1416" i="11"/>
  <c r="AD1416" i="11"/>
  <c r="T343" i="11"/>
  <c r="AC1961" i="11"/>
  <c r="AB1417" i="11"/>
  <c r="T1417" i="11"/>
  <c r="AD1961" i="11"/>
  <c r="AE1691" i="11"/>
  <c r="AE613" i="11"/>
  <c r="Z880" i="11"/>
  <c r="Y880" i="11"/>
  <c r="Q881" i="11"/>
  <c r="AA880" i="11"/>
  <c r="W880" i="11"/>
  <c r="V881" i="11" s="1"/>
  <c r="AD1291" i="11"/>
  <c r="T614" i="11"/>
  <c r="Z1824" i="11"/>
  <c r="Y1824" i="11"/>
  <c r="W1824" i="11"/>
  <c r="V1825" i="11" s="1"/>
  <c r="Q1825" i="11"/>
  <c r="R1825" i="11" s="1"/>
  <c r="AB1825" i="11" s="1"/>
  <c r="AC1291" i="11"/>
  <c r="AE1021" i="11"/>
  <c r="S1292" i="11"/>
  <c r="T1692" i="11"/>
  <c r="AA1692" i="11" s="1"/>
  <c r="T749" i="11"/>
  <c r="AE748" i="11"/>
  <c r="T1022" i="11"/>
  <c r="Y1022" i="11" s="1"/>
  <c r="AC478" i="11"/>
  <c r="AD478" i="11"/>
  <c r="R479" i="11"/>
  <c r="AB479" i="11" s="1"/>
  <c r="AA1421" i="9"/>
  <c r="Y1421" i="9"/>
  <c r="AD1421" i="9" s="1"/>
  <c r="W1421" i="9"/>
  <c r="V1422" i="9" s="1"/>
  <c r="Q1422" i="9"/>
  <c r="R1422" i="9" s="1"/>
  <c r="AB1422" i="9" s="1"/>
  <c r="T1689" i="9"/>
  <c r="Y1689" i="9" s="1"/>
  <c r="S1286" i="9"/>
  <c r="AC1285" i="9"/>
  <c r="Q481" i="9"/>
  <c r="R481" i="9" s="1"/>
  <c r="AB481" i="9" s="1"/>
  <c r="Z480" i="9"/>
  <c r="W480" i="9"/>
  <c r="V481" i="9" s="1"/>
  <c r="Y480" i="9"/>
  <c r="AA480" i="9"/>
  <c r="AD1285" i="9"/>
  <c r="Z878" i="9"/>
  <c r="Y878" i="9"/>
  <c r="W878" i="9"/>
  <c r="V879" i="9" s="1"/>
  <c r="AA878" i="9"/>
  <c r="Q879" i="9"/>
  <c r="R879" i="9" s="1"/>
  <c r="AB879" i="9" s="1"/>
  <c r="S747" i="9"/>
  <c r="T210" i="9"/>
  <c r="AE746" i="9"/>
  <c r="AE1688" i="9"/>
  <c r="T1958" i="9"/>
  <c r="Z1958" i="9" s="1"/>
  <c r="Y1018" i="9"/>
  <c r="W1825" i="9"/>
  <c r="V1826" i="9" s="1"/>
  <c r="Z1825" i="9"/>
  <c r="AD1825" i="9" s="1"/>
  <c r="Z1018" i="9"/>
  <c r="W1018" i="9"/>
  <c r="V1019" i="9" s="1"/>
  <c r="AD346" i="9"/>
  <c r="Q612" i="9"/>
  <c r="R612" i="9" s="1"/>
  <c r="S612" i="9" s="1"/>
  <c r="AA1825" i="9"/>
  <c r="Q1826" i="9"/>
  <c r="R1826" i="9" s="1"/>
  <c r="AB1826" i="9" s="1"/>
  <c r="Y611" i="9"/>
  <c r="W611" i="9"/>
  <c r="V612" i="9" s="1"/>
  <c r="Q1019" i="9"/>
  <c r="R1019" i="9" s="1"/>
  <c r="AB1019" i="9" s="1"/>
  <c r="Z611" i="9"/>
  <c r="AC346" i="9"/>
  <c r="S347" i="9"/>
  <c r="S82" i="9"/>
  <c r="T1555" i="9"/>
  <c r="AB1154" i="9"/>
  <c r="T1154" i="9"/>
  <c r="AD81" i="9"/>
  <c r="AE1153" i="9"/>
  <c r="AC81" i="9"/>
  <c r="AC1961" i="6"/>
  <c r="S1962" i="6"/>
  <c r="T1962" i="6" s="1"/>
  <c r="AD1961" i="6"/>
  <c r="AE1286" i="6"/>
  <c r="AB1287" i="6"/>
  <c r="T1287" i="6"/>
  <c r="W212" i="6"/>
  <c r="V213" i="6" s="1"/>
  <c r="AA212" i="6"/>
  <c r="R1419" i="6"/>
  <c r="S1419" i="6" s="1"/>
  <c r="Y212" i="6"/>
  <c r="AD1418" i="6"/>
  <c r="Z212" i="6"/>
  <c r="AE746" i="6"/>
  <c r="AC1418" i="6"/>
  <c r="S747" i="6"/>
  <c r="R614" i="6"/>
  <c r="AB614" i="6" s="1"/>
  <c r="AD613" i="6"/>
  <c r="AC613" i="6"/>
  <c r="AC1155" i="6"/>
  <c r="S1156" i="6"/>
  <c r="AD1155" i="6"/>
  <c r="AC880" i="6"/>
  <c r="AD880" i="6"/>
  <c r="R881" i="6"/>
  <c r="AB881" i="6" s="1"/>
  <c r="W1019" i="6"/>
  <c r="V1020" i="6" s="1"/>
  <c r="AE476" i="6"/>
  <c r="Z1019" i="6"/>
  <c r="AD1019" i="6" s="1"/>
  <c r="AA1019" i="6"/>
  <c r="Q1020" i="6"/>
  <c r="R1020" i="6" s="1"/>
  <c r="AB1020" i="6" s="1"/>
  <c r="AC1825" i="6"/>
  <c r="AD1825" i="6"/>
  <c r="T1555" i="6"/>
  <c r="Y1555" i="6" s="1"/>
  <c r="T477" i="6"/>
  <c r="AA477" i="6" s="1"/>
  <c r="AA80" i="6"/>
  <c r="Q81" i="6"/>
  <c r="W80" i="6"/>
  <c r="V81" i="6" s="1"/>
  <c r="Y80" i="6"/>
  <c r="Z80" i="6"/>
  <c r="S1826" i="6"/>
  <c r="R213" i="6"/>
  <c r="AB213" i="6" s="1"/>
  <c r="R1690" i="6"/>
  <c r="AB1690" i="6" s="1"/>
  <c r="AC1689" i="6"/>
  <c r="AD1689" i="6"/>
  <c r="T879" i="3"/>
  <c r="Y879" i="3" s="1"/>
  <c r="Q477" i="3"/>
  <c r="R477" i="3" s="1"/>
  <c r="AB477" i="3" s="1"/>
  <c r="Y476" i="3"/>
  <c r="W476" i="3"/>
  <c r="V477" i="3" s="1"/>
  <c r="Z476" i="3"/>
  <c r="AA476" i="3"/>
  <c r="T613" i="3"/>
  <c r="AE1420" i="3"/>
  <c r="AA211" i="3"/>
  <c r="S1290" i="3"/>
  <c r="AD1020" i="3"/>
  <c r="W1692" i="3"/>
  <c r="V1693" i="3" s="1"/>
  <c r="AA1692" i="3"/>
  <c r="Q748" i="3"/>
  <c r="R748" i="3" s="1"/>
  <c r="AB748" i="3" s="1"/>
  <c r="AA747" i="3"/>
  <c r="W747" i="3"/>
  <c r="V748" i="3" s="1"/>
  <c r="Z747" i="3"/>
  <c r="AD747" i="3" s="1"/>
  <c r="AC1020" i="3"/>
  <c r="Z1692" i="3"/>
  <c r="Q1693" i="3"/>
  <c r="R1693" i="3" s="1"/>
  <c r="AB1693" i="3" s="1"/>
  <c r="AE1153" i="3"/>
  <c r="Y211" i="3"/>
  <c r="Z211" i="3"/>
  <c r="W211" i="3"/>
  <c r="V212" i="3" s="1"/>
  <c r="Q212" i="3"/>
  <c r="R212" i="3" s="1"/>
  <c r="AB212" i="3" s="1"/>
  <c r="AE1289" i="3"/>
  <c r="AA1959" i="3"/>
  <c r="W1959" i="3"/>
  <c r="V1960" i="3" s="1"/>
  <c r="Z1959" i="3"/>
  <c r="Y1959" i="3"/>
  <c r="T1421" i="3"/>
  <c r="Z1421" i="3" s="1"/>
  <c r="Z1556" i="3"/>
  <c r="Q1557" i="3"/>
  <c r="R1557" i="3" s="1"/>
  <c r="AB1557" i="3" s="1"/>
  <c r="AA1556" i="3"/>
  <c r="W1556" i="3"/>
  <c r="V1557" i="3" s="1"/>
  <c r="Y1556" i="3"/>
  <c r="T345" i="3"/>
  <c r="T1826" i="3"/>
  <c r="Z1826" i="3" s="1"/>
  <c r="AE1825" i="3"/>
  <c r="T1154" i="3"/>
  <c r="S79" i="3"/>
  <c r="R1960" i="3"/>
  <c r="AB1960" i="3" s="1"/>
  <c r="AA1021" i="3"/>
  <c r="Y1021" i="3"/>
  <c r="Z1021" i="3"/>
  <c r="Q1022" i="3"/>
  <c r="W1021" i="3"/>
  <c r="V1022" i="3" s="1"/>
  <c r="AE78" i="3"/>
  <c r="AD79" i="13"/>
  <c r="AC79" i="13"/>
  <c r="AA210" i="13"/>
  <c r="Y210" i="13"/>
  <c r="W210" i="13"/>
  <c r="V211" i="13" s="1"/>
  <c r="Z210" i="13"/>
  <c r="S80" i="13"/>
  <c r="S345" i="13"/>
  <c r="Y480" i="13"/>
  <c r="W480" i="13"/>
  <c r="V481" i="13" s="1"/>
  <c r="Q481" i="13"/>
  <c r="R481" i="13" s="1"/>
  <c r="AB481" i="13" s="1"/>
  <c r="Z480" i="13"/>
  <c r="AA480" i="13"/>
  <c r="S211" i="13"/>
  <c r="AE344" i="13"/>
  <c r="AE340" i="6" l="1"/>
  <c r="Y341" i="6"/>
  <c r="Z341" i="6"/>
  <c r="Q342" i="6"/>
  <c r="R342" i="6" s="1"/>
  <c r="AB342" i="6" s="1"/>
  <c r="W341" i="6"/>
  <c r="V342" i="6" s="1"/>
  <c r="S1154" i="11"/>
  <c r="AD1153" i="11"/>
  <c r="AC211" i="11"/>
  <c r="AD211" i="11"/>
  <c r="R212" i="11"/>
  <c r="AB212" i="11" s="1"/>
  <c r="AC1153" i="11"/>
  <c r="T1551" i="11"/>
  <c r="AA1551" i="11" s="1"/>
  <c r="AE1550" i="11"/>
  <c r="R81" i="11"/>
  <c r="AB81" i="11" s="1"/>
  <c r="AD80" i="11"/>
  <c r="AC80" i="11"/>
  <c r="T1962" i="11"/>
  <c r="Q1963" i="11" s="1"/>
  <c r="R1963" i="11" s="1"/>
  <c r="AB1963" i="11" s="1"/>
  <c r="AE1416" i="11"/>
  <c r="Q344" i="11"/>
  <c r="R344" i="11" s="1"/>
  <c r="S344" i="11" s="1"/>
  <c r="AE1961" i="11"/>
  <c r="Y343" i="11"/>
  <c r="Z343" i="11"/>
  <c r="W343" i="11"/>
  <c r="V344" i="11" s="1"/>
  <c r="AA343" i="11"/>
  <c r="AA1417" i="11"/>
  <c r="W1417" i="11"/>
  <c r="V1418" i="11" s="1"/>
  <c r="Y1417" i="11"/>
  <c r="Z1417" i="11"/>
  <c r="Q1418" i="11"/>
  <c r="R1418" i="11" s="1"/>
  <c r="AB1418" i="11" s="1"/>
  <c r="Q615" i="11"/>
  <c r="R615" i="11" s="1"/>
  <c r="S615" i="11" s="1"/>
  <c r="Z614" i="11"/>
  <c r="AC1824" i="11"/>
  <c r="Q750" i="11"/>
  <c r="R750" i="11" s="1"/>
  <c r="AB750" i="11" s="1"/>
  <c r="Y614" i="11"/>
  <c r="AD880" i="11"/>
  <c r="AC880" i="11"/>
  <c r="W1022" i="11"/>
  <c r="V1023" i="11" s="1"/>
  <c r="R881" i="11"/>
  <c r="AB881" i="11" s="1"/>
  <c r="AD1824" i="11"/>
  <c r="AA614" i="11"/>
  <c r="W614" i="11"/>
  <c r="V615" i="11" s="1"/>
  <c r="AE1291" i="11"/>
  <c r="Z1022" i="11"/>
  <c r="AD1022" i="11" s="1"/>
  <c r="AA1022" i="11"/>
  <c r="T1292" i="11"/>
  <c r="AA1292" i="11" s="1"/>
  <c r="Q1693" i="11"/>
  <c r="R1693" i="11" s="1"/>
  <c r="AB1693" i="11" s="1"/>
  <c r="Z1692" i="11"/>
  <c r="AA749" i="11"/>
  <c r="W1692" i="11"/>
  <c r="V1693" i="11" s="1"/>
  <c r="Y1692" i="11"/>
  <c r="Q1023" i="11"/>
  <c r="R1023" i="11" s="1"/>
  <c r="AB1023" i="11" s="1"/>
  <c r="Z749" i="11"/>
  <c r="Y749" i="11"/>
  <c r="W749" i="11"/>
  <c r="V750" i="11" s="1"/>
  <c r="S1825" i="11"/>
  <c r="S479" i="11"/>
  <c r="AE478" i="11"/>
  <c r="AC1421" i="9"/>
  <c r="Q1690" i="9"/>
  <c r="R1690" i="9" s="1"/>
  <c r="AB1690" i="9" s="1"/>
  <c r="T1286" i="9"/>
  <c r="W1689" i="9"/>
  <c r="V1690" i="9" s="1"/>
  <c r="S1422" i="9"/>
  <c r="AA1689" i="9"/>
  <c r="Z1689" i="9"/>
  <c r="S481" i="9"/>
  <c r="AE1285" i="9"/>
  <c r="AC480" i="9"/>
  <c r="AD480" i="9"/>
  <c r="S879" i="9"/>
  <c r="AC878" i="9"/>
  <c r="AD878" i="9"/>
  <c r="T747" i="9"/>
  <c r="Z747" i="9" s="1"/>
  <c r="Y1958" i="9"/>
  <c r="AD1958" i="9" s="1"/>
  <c r="AA1958" i="9"/>
  <c r="AA210" i="9"/>
  <c r="W210" i="9"/>
  <c r="V211" i="9" s="1"/>
  <c r="Q211" i="9"/>
  <c r="Z210" i="9"/>
  <c r="Y210" i="9"/>
  <c r="W1958" i="9"/>
  <c r="V1959" i="9" s="1"/>
  <c r="Q1959" i="9"/>
  <c r="R1959" i="9" s="1"/>
  <c r="AB1959" i="9" s="1"/>
  <c r="AC1018" i="9"/>
  <c r="AD1018" i="9"/>
  <c r="AC1825" i="9"/>
  <c r="S1019" i="9"/>
  <c r="AD611" i="9"/>
  <c r="AC611" i="9"/>
  <c r="AE346" i="9"/>
  <c r="T347" i="9"/>
  <c r="Z1555" i="9"/>
  <c r="AA1555" i="9"/>
  <c r="Q1556" i="9"/>
  <c r="W1555" i="9"/>
  <c r="V1556" i="9" s="1"/>
  <c r="Y1555" i="9"/>
  <c r="T82" i="9"/>
  <c r="W82" i="9" s="1"/>
  <c r="V83" i="9" s="1"/>
  <c r="Z1154" i="9"/>
  <c r="Y1154" i="9"/>
  <c r="Q1155" i="9"/>
  <c r="AA1154" i="9"/>
  <c r="W1154" i="9"/>
  <c r="V1155" i="9" s="1"/>
  <c r="AE81" i="9"/>
  <c r="AB612" i="9"/>
  <c r="T612" i="9"/>
  <c r="S1826" i="9"/>
  <c r="AE1961" i="6"/>
  <c r="Y1287" i="6"/>
  <c r="Z1287" i="6"/>
  <c r="AA1287" i="6"/>
  <c r="Q1288" i="6"/>
  <c r="R1288" i="6" s="1"/>
  <c r="AB1288" i="6" s="1"/>
  <c r="W1287" i="6"/>
  <c r="V1288" i="6" s="1"/>
  <c r="T747" i="6"/>
  <c r="AC212" i="6"/>
  <c r="AD212" i="6"/>
  <c r="AB1419" i="6"/>
  <c r="T1419" i="6"/>
  <c r="AE1418" i="6"/>
  <c r="S614" i="6"/>
  <c r="T1156" i="6"/>
  <c r="Q1157" i="6" s="1"/>
  <c r="R1157" i="6" s="1"/>
  <c r="AB1157" i="6" s="1"/>
  <c r="AE1155" i="6"/>
  <c r="AE613" i="6"/>
  <c r="AE880" i="6"/>
  <c r="S881" i="6"/>
  <c r="AC1019" i="6"/>
  <c r="AE1825" i="6"/>
  <c r="S1020" i="6"/>
  <c r="Q478" i="6"/>
  <c r="R478" i="6" s="1"/>
  <c r="AB478" i="6" s="1"/>
  <c r="Y1962" i="6"/>
  <c r="Z1962" i="6"/>
  <c r="W1962" i="6"/>
  <c r="V1963" i="6" s="1"/>
  <c r="AA1962" i="6"/>
  <c r="Q1963" i="6"/>
  <c r="W1555" i="6"/>
  <c r="V1556" i="6" s="1"/>
  <c r="S213" i="6"/>
  <c r="Q1556" i="6"/>
  <c r="R1556" i="6" s="1"/>
  <c r="AB1556" i="6" s="1"/>
  <c r="Z1555" i="6"/>
  <c r="AD1555" i="6" s="1"/>
  <c r="AA1555" i="6"/>
  <c r="Z477" i="6"/>
  <c r="Y477" i="6"/>
  <c r="T1826" i="6"/>
  <c r="Z1826" i="6" s="1"/>
  <c r="W477" i="6"/>
  <c r="V478" i="6" s="1"/>
  <c r="R81" i="6"/>
  <c r="AB81" i="6" s="1"/>
  <c r="AC80" i="6"/>
  <c r="AD80" i="6"/>
  <c r="AE1689" i="6"/>
  <c r="S1690" i="6"/>
  <c r="AA879" i="3"/>
  <c r="W879" i="3"/>
  <c r="V880" i="3" s="1"/>
  <c r="Q880" i="3"/>
  <c r="R880" i="3" s="1"/>
  <c r="AB880" i="3" s="1"/>
  <c r="Z879" i="3"/>
  <c r="AD879" i="3" s="1"/>
  <c r="AC1692" i="3"/>
  <c r="AD476" i="3"/>
  <c r="AC476" i="3"/>
  <c r="S477" i="3"/>
  <c r="T1290" i="3"/>
  <c r="Z613" i="3"/>
  <c r="Y613" i="3"/>
  <c r="Q614" i="3"/>
  <c r="R614" i="3" s="1"/>
  <c r="S614" i="3" s="1"/>
  <c r="W613" i="3"/>
  <c r="V614" i="3" s="1"/>
  <c r="AA613" i="3"/>
  <c r="AE1020" i="3"/>
  <c r="AC747" i="3"/>
  <c r="AE747" i="3" s="1"/>
  <c r="AD1692" i="3"/>
  <c r="AC211" i="3"/>
  <c r="S212" i="3"/>
  <c r="AD211" i="3"/>
  <c r="AC1959" i="3"/>
  <c r="S748" i="3"/>
  <c r="AD1959" i="3"/>
  <c r="W1421" i="3"/>
  <c r="V1422" i="3" s="1"/>
  <c r="Y1421" i="3"/>
  <c r="AD1421" i="3" s="1"/>
  <c r="AA1421" i="3"/>
  <c r="Q1422" i="3"/>
  <c r="R1422" i="3" s="1"/>
  <c r="AB1422" i="3" s="1"/>
  <c r="S1557" i="3"/>
  <c r="Q346" i="3"/>
  <c r="R346" i="3" s="1"/>
  <c r="AB346" i="3" s="1"/>
  <c r="AA345" i="3"/>
  <c r="Z345" i="3"/>
  <c r="AC1556" i="3"/>
  <c r="AD1556" i="3"/>
  <c r="Y345" i="3"/>
  <c r="W345" i="3"/>
  <c r="V346" i="3" s="1"/>
  <c r="W1826" i="3"/>
  <c r="V1827" i="3" s="1"/>
  <c r="Y1826" i="3"/>
  <c r="AD1826" i="3" s="1"/>
  <c r="Q1827" i="3"/>
  <c r="R1827" i="3" s="1"/>
  <c r="AB1827" i="3" s="1"/>
  <c r="AA1826" i="3"/>
  <c r="T79" i="3"/>
  <c r="AA79" i="3" s="1"/>
  <c r="AA1154" i="3"/>
  <c r="W1154" i="3"/>
  <c r="V1155" i="3" s="1"/>
  <c r="Z1154" i="3"/>
  <c r="Q1155" i="3"/>
  <c r="Y1154" i="3"/>
  <c r="S1960" i="3"/>
  <c r="R1022" i="3"/>
  <c r="AB1022" i="3" s="1"/>
  <c r="AC1021" i="3"/>
  <c r="AD1021" i="3"/>
  <c r="S1693" i="3"/>
  <c r="AE79" i="13"/>
  <c r="AD210" i="13"/>
  <c r="AC210" i="13"/>
  <c r="S481" i="13"/>
  <c r="T80" i="13"/>
  <c r="Y80" i="13" s="1"/>
  <c r="T345" i="13"/>
  <c r="AD480" i="13"/>
  <c r="AC480" i="13"/>
  <c r="T211" i="13"/>
  <c r="S342" i="6" l="1"/>
  <c r="T342" i="6" s="1"/>
  <c r="Q343" i="6" s="1"/>
  <c r="AD341" i="6"/>
  <c r="AC341" i="6"/>
  <c r="S212" i="11"/>
  <c r="T1154" i="11"/>
  <c r="Y1154" i="11" s="1"/>
  <c r="AE1153" i="11"/>
  <c r="AE211" i="11"/>
  <c r="Q1552" i="11"/>
  <c r="R1552" i="11" s="1"/>
  <c r="AB1552" i="11" s="1"/>
  <c r="S81" i="11"/>
  <c r="Y1551" i="11"/>
  <c r="W1551" i="11"/>
  <c r="V1552" i="11" s="1"/>
  <c r="Z1551" i="11"/>
  <c r="AE80" i="11"/>
  <c r="W1962" i="11"/>
  <c r="V1963" i="11" s="1"/>
  <c r="AB344" i="11"/>
  <c r="T344" i="11"/>
  <c r="W344" i="11" s="1"/>
  <c r="V345" i="11" s="1"/>
  <c r="Y1962" i="11"/>
  <c r="Z1962" i="11"/>
  <c r="AA1962" i="11"/>
  <c r="AD343" i="11"/>
  <c r="AC343" i="11"/>
  <c r="S1418" i="11"/>
  <c r="AD1417" i="11"/>
  <c r="AC1417" i="11"/>
  <c r="AC1692" i="11"/>
  <c r="AD614" i="11"/>
  <c r="AC614" i="11"/>
  <c r="S881" i="11"/>
  <c r="AE880" i="11"/>
  <c r="AE1824" i="11"/>
  <c r="AC1022" i="11"/>
  <c r="Z1292" i="11"/>
  <c r="Y1292" i="11"/>
  <c r="Q1293" i="11"/>
  <c r="R1293" i="11" s="1"/>
  <c r="AB1293" i="11" s="1"/>
  <c r="W1292" i="11"/>
  <c r="V1293" i="11" s="1"/>
  <c r="AC749" i="11"/>
  <c r="AD1692" i="11"/>
  <c r="T1825" i="11"/>
  <c r="AA1825" i="11" s="1"/>
  <c r="S1693" i="11"/>
  <c r="AD749" i="11"/>
  <c r="S1023" i="11"/>
  <c r="AB615" i="11"/>
  <c r="T615" i="11"/>
  <c r="S1963" i="11"/>
  <c r="T479" i="11"/>
  <c r="S750" i="11"/>
  <c r="S1690" i="9"/>
  <c r="AE1421" i="9"/>
  <c r="W1286" i="9"/>
  <c r="V1287" i="9" s="1"/>
  <c r="AC1689" i="9"/>
  <c r="T1422" i="9"/>
  <c r="Q1423" i="9" s="1"/>
  <c r="Y1286" i="9"/>
  <c r="Q1287" i="9"/>
  <c r="R1287" i="9" s="1"/>
  <c r="AB1287" i="9" s="1"/>
  <c r="Z1286" i="9"/>
  <c r="AA1286" i="9"/>
  <c r="AD1689" i="9"/>
  <c r="T481" i="9"/>
  <c r="AA481" i="9" s="1"/>
  <c r="AC1958" i="9"/>
  <c r="T879" i="9"/>
  <c r="Y879" i="9" s="1"/>
  <c r="AE480" i="9"/>
  <c r="AE878" i="9"/>
  <c r="W747" i="9"/>
  <c r="V748" i="9" s="1"/>
  <c r="AA747" i="9"/>
  <c r="Y747" i="9"/>
  <c r="AD747" i="9" s="1"/>
  <c r="Q748" i="9"/>
  <c r="R748" i="9" s="1"/>
  <c r="AB748" i="9" s="1"/>
  <c r="AD210" i="9"/>
  <c r="AC210" i="9"/>
  <c r="R211" i="9"/>
  <c r="AB211" i="9" s="1"/>
  <c r="S1959" i="9"/>
  <c r="AE1018" i="9"/>
  <c r="T1019" i="9"/>
  <c r="AA1019" i="9" s="1"/>
  <c r="AE611" i="9"/>
  <c r="AE1825" i="9"/>
  <c r="Z82" i="9"/>
  <c r="AA82" i="9"/>
  <c r="W347" i="9"/>
  <c r="V348" i="9" s="1"/>
  <c r="AA347" i="9"/>
  <c r="Y347" i="9"/>
  <c r="Z347" i="9"/>
  <c r="Q348" i="9"/>
  <c r="R348" i="9" s="1"/>
  <c r="AB348" i="9" s="1"/>
  <c r="Y82" i="9"/>
  <c r="AC1555" i="9"/>
  <c r="AD1555" i="9"/>
  <c r="R1556" i="9"/>
  <c r="AB1556" i="9" s="1"/>
  <c r="Q83" i="9"/>
  <c r="R83" i="9" s="1"/>
  <c r="AB83" i="9" s="1"/>
  <c r="AD1154" i="9"/>
  <c r="R1155" i="9"/>
  <c r="AB1155" i="9" s="1"/>
  <c r="AC1154" i="9"/>
  <c r="W612" i="9"/>
  <c r="V613" i="9" s="1"/>
  <c r="Q613" i="9"/>
  <c r="R613" i="9" s="1"/>
  <c r="AB613" i="9" s="1"/>
  <c r="AA612" i="9"/>
  <c r="Y612" i="9"/>
  <c r="Z612" i="9"/>
  <c r="T1826" i="9"/>
  <c r="S1288" i="6"/>
  <c r="AC1287" i="6"/>
  <c r="AD1287" i="6"/>
  <c r="Z747" i="6"/>
  <c r="W747" i="6"/>
  <c r="V748" i="6" s="1"/>
  <c r="AA747" i="6"/>
  <c r="Y747" i="6"/>
  <c r="AE212" i="6"/>
  <c r="Q748" i="6"/>
  <c r="R748" i="6" s="1"/>
  <c r="AB748" i="6" s="1"/>
  <c r="T614" i="6"/>
  <c r="Z614" i="6" s="1"/>
  <c r="Q1420" i="6"/>
  <c r="Y1419" i="6"/>
  <c r="W1419" i="6"/>
  <c r="V1420" i="6" s="1"/>
  <c r="Z1419" i="6"/>
  <c r="AA1419" i="6"/>
  <c r="AA1156" i="6"/>
  <c r="W1156" i="6"/>
  <c r="V1157" i="6" s="1"/>
  <c r="Z1156" i="6"/>
  <c r="Y1156" i="6"/>
  <c r="AE1019" i="6"/>
  <c r="T881" i="6"/>
  <c r="T1020" i="6"/>
  <c r="Q1021" i="6" s="1"/>
  <c r="AD477" i="6"/>
  <c r="Q1827" i="6"/>
  <c r="R1827" i="6" s="1"/>
  <c r="AB1827" i="6" s="1"/>
  <c r="AD1962" i="6"/>
  <c r="AC1962" i="6"/>
  <c r="R1963" i="6"/>
  <c r="AB1963" i="6" s="1"/>
  <c r="T213" i="6"/>
  <c r="S1157" i="6"/>
  <c r="Y1826" i="6"/>
  <c r="AD1826" i="6" s="1"/>
  <c r="W1826" i="6"/>
  <c r="V1827" i="6" s="1"/>
  <c r="AC477" i="6"/>
  <c r="AA1826" i="6"/>
  <c r="AC1555" i="6"/>
  <c r="AE1555" i="6" s="1"/>
  <c r="S81" i="6"/>
  <c r="AE80" i="6"/>
  <c r="T1690" i="6"/>
  <c r="S478" i="6"/>
  <c r="S1556" i="6"/>
  <c r="AC879" i="3"/>
  <c r="AE879" i="3" s="1"/>
  <c r="S880" i="3"/>
  <c r="T477" i="3"/>
  <c r="W477" i="3" s="1"/>
  <c r="V478" i="3" s="1"/>
  <c r="AE1692" i="3"/>
  <c r="AE476" i="3"/>
  <c r="Q1291" i="3"/>
  <c r="R1291" i="3" s="1"/>
  <c r="AB1291" i="3" s="1"/>
  <c r="Z1290" i="3"/>
  <c r="AA1290" i="3"/>
  <c r="Y1290" i="3"/>
  <c r="W1290" i="3"/>
  <c r="V1291" i="3" s="1"/>
  <c r="AB614" i="3"/>
  <c r="AD613" i="3"/>
  <c r="AC613" i="3"/>
  <c r="T614" i="3"/>
  <c r="Z614" i="3" s="1"/>
  <c r="AE211" i="3"/>
  <c r="AE1959" i="3"/>
  <c r="T212" i="3"/>
  <c r="Z212" i="3" s="1"/>
  <c r="T748" i="3"/>
  <c r="T1557" i="3"/>
  <c r="W1557" i="3" s="1"/>
  <c r="V1558" i="3" s="1"/>
  <c r="S1422" i="3"/>
  <c r="AC1421" i="3"/>
  <c r="AE1556" i="3"/>
  <c r="Y79" i="3"/>
  <c r="AC1826" i="3"/>
  <c r="AC345" i="3"/>
  <c r="AD345" i="3"/>
  <c r="Q80" i="3"/>
  <c r="R80" i="3" s="1"/>
  <c r="AB80" i="3" s="1"/>
  <c r="Z79" i="3"/>
  <c r="W79" i="3"/>
  <c r="V80" i="3" s="1"/>
  <c r="R1155" i="3"/>
  <c r="AC1154" i="3"/>
  <c r="AD1154" i="3"/>
  <c r="S1827" i="3"/>
  <c r="S346" i="3"/>
  <c r="T1960" i="3"/>
  <c r="AE1021" i="3"/>
  <c r="S1022" i="3"/>
  <c r="T1693" i="3"/>
  <c r="AE210" i="13"/>
  <c r="T481" i="13"/>
  <c r="W481" i="13" s="1"/>
  <c r="V482" i="13" s="1"/>
  <c r="Z80" i="13"/>
  <c r="AD80" i="13" s="1"/>
  <c r="Q81" i="13"/>
  <c r="R81" i="13" s="1"/>
  <c r="AB81" i="13" s="1"/>
  <c r="W80" i="13"/>
  <c r="V81" i="13" s="1"/>
  <c r="AA80" i="13"/>
  <c r="AE480" i="13"/>
  <c r="W345" i="13"/>
  <c r="V346" i="13" s="1"/>
  <c r="AA345" i="13"/>
  <c r="Z345" i="13"/>
  <c r="Q346" i="13"/>
  <c r="Y345" i="13"/>
  <c r="W211" i="13"/>
  <c r="V212" i="13" s="1"/>
  <c r="Q212" i="13"/>
  <c r="Y211" i="13"/>
  <c r="Z211" i="13"/>
  <c r="AA211" i="13"/>
  <c r="AE341" i="6" l="1"/>
  <c r="T212" i="11"/>
  <c r="AA212" i="11" s="1"/>
  <c r="Z1154" i="11"/>
  <c r="AD1154" i="11" s="1"/>
  <c r="Q1155" i="11"/>
  <c r="R1155" i="11" s="1"/>
  <c r="AB1155" i="11" s="1"/>
  <c r="W1154" i="11"/>
  <c r="V1155" i="11" s="1"/>
  <c r="AA1154" i="11"/>
  <c r="AC1551" i="11"/>
  <c r="AD1551" i="11"/>
  <c r="T81" i="11"/>
  <c r="AD1962" i="11"/>
  <c r="Z344" i="11"/>
  <c r="Y344" i="11"/>
  <c r="AC1962" i="11"/>
  <c r="Q345" i="11"/>
  <c r="R345" i="11" s="1"/>
  <c r="AB345" i="11" s="1"/>
  <c r="AA344" i="11"/>
  <c r="S1552" i="11"/>
  <c r="AE343" i="11"/>
  <c r="T1418" i="11"/>
  <c r="AE1417" i="11"/>
  <c r="T881" i="11"/>
  <c r="Y881" i="11" s="1"/>
  <c r="AE1022" i="11"/>
  <c r="AE614" i="11"/>
  <c r="T1693" i="11"/>
  <c r="AA1693" i="11" s="1"/>
  <c r="AE749" i="11"/>
  <c r="Q1826" i="11"/>
  <c r="R1826" i="11" s="1"/>
  <c r="AB1826" i="11" s="1"/>
  <c r="AC1292" i="11"/>
  <c r="AE1692" i="11"/>
  <c r="Z1825" i="11"/>
  <c r="Y1825" i="11"/>
  <c r="AD1292" i="11"/>
  <c r="W1825" i="11"/>
  <c r="V1826" i="11" s="1"/>
  <c r="T1023" i="11"/>
  <c r="Y615" i="11"/>
  <c r="Q616" i="11"/>
  <c r="R616" i="11" s="1"/>
  <c r="AB616" i="11" s="1"/>
  <c r="W615" i="11"/>
  <c r="V616" i="11" s="1"/>
  <c r="Z615" i="11"/>
  <c r="AA615" i="11"/>
  <c r="T1963" i="11"/>
  <c r="W1963" i="11" s="1"/>
  <c r="V1964" i="11" s="1"/>
  <c r="T750" i="11"/>
  <c r="Y479" i="11"/>
  <c r="W479" i="11"/>
  <c r="V480" i="11" s="1"/>
  <c r="Z479" i="11"/>
  <c r="Q480" i="11"/>
  <c r="AA479" i="11"/>
  <c r="S1293" i="11"/>
  <c r="T1690" i="9"/>
  <c r="W1690" i="9" s="1"/>
  <c r="V1691" i="9" s="1"/>
  <c r="AE1689" i="9"/>
  <c r="AC1286" i="9"/>
  <c r="W1422" i="9"/>
  <c r="V1423" i="9" s="1"/>
  <c r="Z1422" i="9"/>
  <c r="Y1422" i="9"/>
  <c r="AD1286" i="9"/>
  <c r="AA1422" i="9"/>
  <c r="Y481" i="9"/>
  <c r="Z481" i="9"/>
  <c r="Q482" i="9"/>
  <c r="R482" i="9" s="1"/>
  <c r="AB482" i="9" s="1"/>
  <c r="S1287" i="9"/>
  <c r="T1287" i="9" s="1"/>
  <c r="W481" i="9"/>
  <c r="V482" i="9" s="1"/>
  <c r="R1423" i="9"/>
  <c r="Z879" i="9"/>
  <c r="AD879" i="9" s="1"/>
  <c r="Q880" i="9"/>
  <c r="R880" i="9" s="1"/>
  <c r="AB880" i="9" s="1"/>
  <c r="AE1958" i="9"/>
  <c r="AC747" i="9"/>
  <c r="AE747" i="9" s="1"/>
  <c r="W879" i="9"/>
  <c r="V880" i="9" s="1"/>
  <c r="AA879" i="9"/>
  <c r="S748" i="9"/>
  <c r="S211" i="9"/>
  <c r="AE210" i="9"/>
  <c r="T1959" i="9"/>
  <c r="AA1959" i="9" s="1"/>
  <c r="W1019" i="9"/>
  <c r="V1020" i="9" s="1"/>
  <c r="Q1020" i="9"/>
  <c r="R1020" i="9" s="1"/>
  <c r="AB1020" i="9" s="1"/>
  <c r="Y1019" i="9"/>
  <c r="Z1019" i="9"/>
  <c r="AD82" i="9"/>
  <c r="AC82" i="9"/>
  <c r="AC347" i="9"/>
  <c r="AD347" i="9"/>
  <c r="AE1154" i="9"/>
  <c r="S348" i="9"/>
  <c r="AE1555" i="9"/>
  <c r="S1556" i="9"/>
  <c r="S1155" i="9"/>
  <c r="S613" i="9"/>
  <c r="AD612" i="9"/>
  <c r="AC612" i="9"/>
  <c r="Q1827" i="9"/>
  <c r="W1826" i="9"/>
  <c r="V1827" i="9" s="1"/>
  <c r="AA1826" i="9"/>
  <c r="Y1826" i="9"/>
  <c r="Z1826" i="9"/>
  <c r="S83" i="9"/>
  <c r="AD747" i="6"/>
  <c r="T1288" i="6"/>
  <c r="Z1288" i="6" s="1"/>
  <c r="AE1287" i="6"/>
  <c r="AC747" i="6"/>
  <c r="W614" i="6"/>
  <c r="V615" i="6" s="1"/>
  <c r="AA614" i="6"/>
  <c r="Q615" i="6"/>
  <c r="R615" i="6" s="1"/>
  <c r="AB615" i="6" s="1"/>
  <c r="Y614" i="6"/>
  <c r="AC1156" i="6"/>
  <c r="S748" i="6"/>
  <c r="AD1419" i="6"/>
  <c r="AC1419" i="6"/>
  <c r="R1420" i="6"/>
  <c r="AB1420" i="6" s="1"/>
  <c r="AD1156" i="6"/>
  <c r="AA1020" i="6"/>
  <c r="W881" i="6"/>
  <c r="V882" i="6" s="1"/>
  <c r="Q882" i="6"/>
  <c r="Y881" i="6"/>
  <c r="AA881" i="6"/>
  <c r="Z881" i="6"/>
  <c r="Z1020" i="6"/>
  <c r="Y1020" i="6"/>
  <c r="W1020" i="6"/>
  <c r="V1021" i="6" s="1"/>
  <c r="AE477" i="6"/>
  <c r="AA213" i="6"/>
  <c r="Z213" i="6"/>
  <c r="S1963" i="6"/>
  <c r="AE1962" i="6"/>
  <c r="Q214" i="6"/>
  <c r="R214" i="6" s="1"/>
  <c r="AB214" i="6" s="1"/>
  <c r="W213" i="6"/>
  <c r="V214" i="6" s="1"/>
  <c r="T1157" i="6"/>
  <c r="Z1157" i="6" s="1"/>
  <c r="Y213" i="6"/>
  <c r="Y342" i="6"/>
  <c r="W342" i="6"/>
  <c r="V343" i="6" s="1"/>
  <c r="AC1826" i="6"/>
  <c r="AE1826" i="6" s="1"/>
  <c r="S1827" i="6"/>
  <c r="Z342" i="6"/>
  <c r="T81" i="6"/>
  <c r="AA342" i="6"/>
  <c r="R1021" i="6"/>
  <c r="AB1021" i="6" s="1"/>
  <c r="T1556" i="6"/>
  <c r="T478" i="6"/>
  <c r="Z1690" i="6"/>
  <c r="AA1690" i="6"/>
  <c r="Q1691" i="6"/>
  <c r="W1690" i="6"/>
  <c r="V1691" i="6" s="1"/>
  <c r="Y1690" i="6"/>
  <c r="R343" i="6"/>
  <c r="AB343" i="6" s="1"/>
  <c r="T880" i="3"/>
  <c r="AA880" i="3" s="1"/>
  <c r="AA477" i="3"/>
  <c r="Z477" i="3"/>
  <c r="Y477" i="3"/>
  <c r="Q478" i="3"/>
  <c r="R478" i="3" s="1"/>
  <c r="AB478" i="3" s="1"/>
  <c r="AD1290" i="3"/>
  <c r="S1291" i="3"/>
  <c r="Y1557" i="3"/>
  <c r="AC1290" i="3"/>
  <c r="Q615" i="3"/>
  <c r="R615" i="3" s="1"/>
  <c r="AB615" i="3" s="1"/>
  <c r="W614" i="3"/>
  <c r="V615" i="3" s="1"/>
  <c r="Y614" i="3"/>
  <c r="AD614" i="3" s="1"/>
  <c r="AA614" i="3"/>
  <c r="AE613" i="3"/>
  <c r="AA212" i="3"/>
  <c r="Z1557" i="3"/>
  <c r="Y212" i="3"/>
  <c r="Q1558" i="3"/>
  <c r="R1558" i="3" s="1"/>
  <c r="AB1558" i="3" s="1"/>
  <c r="Q213" i="3"/>
  <c r="R213" i="3" s="1"/>
  <c r="AB213" i="3" s="1"/>
  <c r="W212" i="3"/>
  <c r="V213" i="3" s="1"/>
  <c r="Y748" i="3"/>
  <c r="Q749" i="3"/>
  <c r="AA748" i="3"/>
  <c r="Z748" i="3"/>
  <c r="W748" i="3"/>
  <c r="V749" i="3" s="1"/>
  <c r="AA1557" i="3"/>
  <c r="T1422" i="3"/>
  <c r="AA1422" i="3" s="1"/>
  <c r="AE1421" i="3"/>
  <c r="AE1826" i="3"/>
  <c r="T1827" i="3"/>
  <c r="AE345" i="3"/>
  <c r="S80" i="3"/>
  <c r="AD79" i="3"/>
  <c r="AC79" i="3"/>
  <c r="AE1154" i="3"/>
  <c r="S1155" i="3"/>
  <c r="AB1155" i="3"/>
  <c r="T346" i="3"/>
  <c r="AA1960" i="3"/>
  <c r="Y1960" i="3"/>
  <c r="Q1961" i="3"/>
  <c r="Z1960" i="3"/>
  <c r="W1960" i="3"/>
  <c r="V1961" i="3" s="1"/>
  <c r="Z1693" i="3"/>
  <c r="AA1693" i="3"/>
  <c r="W1693" i="3"/>
  <c r="V1694" i="3" s="1"/>
  <c r="Q1694" i="3"/>
  <c r="Y1693" i="3"/>
  <c r="T1022" i="3"/>
  <c r="Q482" i="13"/>
  <c r="R482" i="13" s="1"/>
  <c r="AB482" i="13" s="1"/>
  <c r="Z481" i="13"/>
  <c r="Y481" i="13"/>
  <c r="AC80" i="13"/>
  <c r="AA481" i="13"/>
  <c r="S81" i="13"/>
  <c r="AC345" i="13"/>
  <c r="AD345" i="13"/>
  <c r="R346" i="13"/>
  <c r="AC211" i="13"/>
  <c r="AD211" i="13"/>
  <c r="R212" i="13"/>
  <c r="S212" i="13" s="1"/>
  <c r="Y212" i="11" l="1"/>
  <c r="Q213" i="11"/>
  <c r="R213" i="11" s="1"/>
  <c r="S213" i="11" s="1"/>
  <c r="W212" i="11"/>
  <c r="V213" i="11" s="1"/>
  <c r="Z212" i="11"/>
  <c r="AC1154" i="11"/>
  <c r="AE1154" i="11" s="1"/>
  <c r="S1155" i="11"/>
  <c r="AE1551" i="11"/>
  <c r="AC344" i="11"/>
  <c r="AA81" i="11"/>
  <c r="Y81" i="11"/>
  <c r="Z81" i="11"/>
  <c r="Q82" i="11"/>
  <c r="W81" i="11"/>
  <c r="V82" i="11" s="1"/>
  <c r="AD344" i="11"/>
  <c r="AE1962" i="11"/>
  <c r="T1552" i="11"/>
  <c r="AA1552" i="11" s="1"/>
  <c r="Z1418" i="11"/>
  <c r="AA1418" i="11"/>
  <c r="S345" i="11"/>
  <c r="W1418" i="11"/>
  <c r="V1419" i="11" s="1"/>
  <c r="Y1418" i="11"/>
  <c r="Q1419" i="11"/>
  <c r="R1419" i="11" s="1"/>
  <c r="AB1419" i="11" s="1"/>
  <c r="W881" i="11"/>
  <c r="V882" i="11" s="1"/>
  <c r="Z881" i="11"/>
  <c r="AD881" i="11" s="1"/>
  <c r="Q882" i="11"/>
  <c r="R882" i="11" s="1"/>
  <c r="AB882" i="11" s="1"/>
  <c r="AA881" i="11"/>
  <c r="Y1693" i="11"/>
  <c r="Q1694" i="11"/>
  <c r="R1694" i="11" s="1"/>
  <c r="AB1694" i="11" s="1"/>
  <c r="W1693" i="11"/>
  <c r="V1694" i="11" s="1"/>
  <c r="Z1693" i="11"/>
  <c r="AC1825" i="11"/>
  <c r="AE1292" i="11"/>
  <c r="AD1825" i="11"/>
  <c r="Y1023" i="11"/>
  <c r="W1023" i="11"/>
  <c r="V1024" i="11" s="1"/>
  <c r="AA1023" i="11"/>
  <c r="Q1024" i="11"/>
  <c r="R1024" i="11" s="1"/>
  <c r="AB1024" i="11" s="1"/>
  <c r="Z1023" i="11"/>
  <c r="AA1963" i="11"/>
  <c r="Y1963" i="11"/>
  <c r="Z1963" i="11"/>
  <c r="Q1964" i="11"/>
  <c r="R1964" i="11" s="1"/>
  <c r="AB1964" i="11" s="1"/>
  <c r="S616" i="11"/>
  <c r="AD615" i="11"/>
  <c r="AC615" i="11"/>
  <c r="T1293" i="11"/>
  <c r="Q1294" i="11" s="1"/>
  <c r="Y750" i="11"/>
  <c r="Z750" i="11"/>
  <c r="Q751" i="11"/>
  <c r="AA750" i="11"/>
  <c r="W750" i="11"/>
  <c r="V751" i="11" s="1"/>
  <c r="R480" i="11"/>
  <c r="AB480" i="11" s="1"/>
  <c r="S1826" i="11"/>
  <c r="AC479" i="11"/>
  <c r="AD479" i="11"/>
  <c r="Y1690" i="9"/>
  <c r="AA1690" i="9"/>
  <c r="Z1690" i="9"/>
  <c r="Q1691" i="9"/>
  <c r="R1691" i="9" s="1"/>
  <c r="AB1691" i="9" s="1"/>
  <c r="AE1286" i="9"/>
  <c r="AC1422" i="9"/>
  <c r="AD1422" i="9"/>
  <c r="AC481" i="9"/>
  <c r="AD481" i="9"/>
  <c r="S1423" i="9"/>
  <c r="AB1423" i="9"/>
  <c r="AC879" i="9"/>
  <c r="S880" i="9"/>
  <c r="Y1959" i="9"/>
  <c r="W1959" i="9"/>
  <c r="V1960" i="9" s="1"/>
  <c r="Z1959" i="9"/>
  <c r="Q1960" i="9"/>
  <c r="R1960" i="9" s="1"/>
  <c r="AB1960" i="9" s="1"/>
  <c r="T748" i="9"/>
  <c r="T211" i="9"/>
  <c r="AC1019" i="9"/>
  <c r="AD1019" i="9"/>
  <c r="Y1287" i="9"/>
  <c r="Q1288" i="9"/>
  <c r="AA1287" i="9"/>
  <c r="W1287" i="9"/>
  <c r="V1288" i="9" s="1"/>
  <c r="Z1287" i="9"/>
  <c r="T348" i="9"/>
  <c r="AE82" i="9"/>
  <c r="S1020" i="9"/>
  <c r="AE612" i="9"/>
  <c r="T613" i="9"/>
  <c r="Q614" i="9" s="1"/>
  <c r="R614" i="9" s="1"/>
  <c r="AB614" i="9" s="1"/>
  <c r="AE347" i="9"/>
  <c r="T1556" i="9"/>
  <c r="S482" i="9"/>
  <c r="T1155" i="9"/>
  <c r="AC1826" i="9"/>
  <c r="AD1826" i="9"/>
  <c r="R1827" i="9"/>
  <c r="AB1827" i="9" s="1"/>
  <c r="T83" i="9"/>
  <c r="Y1288" i="6"/>
  <c r="AD1288" i="6" s="1"/>
  <c r="W1288" i="6"/>
  <c r="V1289" i="6" s="1"/>
  <c r="AA1288" i="6"/>
  <c r="AE747" i="6"/>
  <c r="Q1289" i="6"/>
  <c r="R1289" i="6" s="1"/>
  <c r="AB1289" i="6" s="1"/>
  <c r="AC614" i="6"/>
  <c r="AE1419" i="6"/>
  <c r="AD614" i="6"/>
  <c r="S1420" i="6"/>
  <c r="AE1156" i="6"/>
  <c r="T748" i="6"/>
  <c r="S615" i="6"/>
  <c r="AD1020" i="6"/>
  <c r="AC1020" i="6"/>
  <c r="AC881" i="6"/>
  <c r="AD881" i="6"/>
  <c r="R882" i="6"/>
  <c r="AB882" i="6" s="1"/>
  <c r="AC213" i="6"/>
  <c r="Y1157" i="6"/>
  <c r="AD1157" i="6" s="1"/>
  <c r="AD213" i="6"/>
  <c r="T1963" i="6"/>
  <c r="Q1158" i="6"/>
  <c r="R1158" i="6" s="1"/>
  <c r="AB1158" i="6" s="1"/>
  <c r="AA1157" i="6"/>
  <c r="AD342" i="6"/>
  <c r="W1157" i="6"/>
  <c r="V1158" i="6" s="1"/>
  <c r="AC342" i="6"/>
  <c r="T1827" i="6"/>
  <c r="S214" i="6"/>
  <c r="Z81" i="6"/>
  <c r="W81" i="6"/>
  <c r="V82" i="6" s="1"/>
  <c r="Q82" i="6"/>
  <c r="Y81" i="6"/>
  <c r="AA81" i="6"/>
  <c r="S343" i="6"/>
  <c r="AC1690" i="6"/>
  <c r="AD1690" i="6"/>
  <c r="Y478" i="6"/>
  <c r="AA478" i="6"/>
  <c r="W478" i="6"/>
  <c r="V479" i="6" s="1"/>
  <c r="Q479" i="6"/>
  <c r="Z478" i="6"/>
  <c r="R1691" i="6"/>
  <c r="AB1691" i="6" s="1"/>
  <c r="Z1556" i="6"/>
  <c r="AA1556" i="6"/>
  <c r="W1556" i="6"/>
  <c r="V1557" i="6" s="1"/>
  <c r="Q1557" i="6"/>
  <c r="Y1556" i="6"/>
  <c r="S1021" i="6"/>
  <c r="Q881" i="3"/>
  <c r="R881" i="3" s="1"/>
  <c r="AB881" i="3" s="1"/>
  <c r="W880" i="3"/>
  <c r="V881" i="3" s="1"/>
  <c r="Z880" i="3"/>
  <c r="Y880" i="3"/>
  <c r="AC477" i="3"/>
  <c r="AD477" i="3"/>
  <c r="AE1290" i="3"/>
  <c r="S478" i="3"/>
  <c r="AD1557" i="3"/>
  <c r="T1291" i="3"/>
  <c r="Z1291" i="3" s="1"/>
  <c r="AC614" i="3"/>
  <c r="AE614" i="3" s="1"/>
  <c r="S615" i="3"/>
  <c r="AC1557" i="3"/>
  <c r="AC212" i="3"/>
  <c r="AD212" i="3"/>
  <c r="S213" i="3"/>
  <c r="Q1423" i="3"/>
  <c r="R1423" i="3" s="1"/>
  <c r="AB1423" i="3" s="1"/>
  <c r="W1422" i="3"/>
  <c r="V1423" i="3" s="1"/>
  <c r="AC748" i="3"/>
  <c r="AD748" i="3"/>
  <c r="Y1422" i="3"/>
  <c r="R749" i="3"/>
  <c r="AB749" i="3" s="1"/>
  <c r="Z1422" i="3"/>
  <c r="AE79" i="3"/>
  <c r="Y1827" i="3"/>
  <c r="Q1828" i="3"/>
  <c r="R1828" i="3" s="1"/>
  <c r="AB1828" i="3" s="1"/>
  <c r="T80" i="3"/>
  <c r="AA1827" i="3"/>
  <c r="W1827" i="3"/>
  <c r="V1828" i="3" s="1"/>
  <c r="Z1827" i="3"/>
  <c r="S1558" i="3"/>
  <c r="T1155" i="3"/>
  <c r="AA346" i="3"/>
  <c r="Q347" i="3"/>
  <c r="R347" i="3" s="1"/>
  <c r="AB347" i="3" s="1"/>
  <c r="W346" i="3"/>
  <c r="V347" i="3" s="1"/>
  <c r="Y346" i="3"/>
  <c r="Z346" i="3"/>
  <c r="R1961" i="3"/>
  <c r="AB1961" i="3" s="1"/>
  <c r="AC1960" i="3"/>
  <c r="AD1960" i="3"/>
  <c r="AC1693" i="3"/>
  <c r="AD1693" i="3"/>
  <c r="Q1023" i="3"/>
  <c r="W1022" i="3"/>
  <c r="V1023" i="3" s="1"/>
  <c r="AA1022" i="3"/>
  <c r="Y1022" i="3"/>
  <c r="Z1022" i="3"/>
  <c r="R1694" i="3"/>
  <c r="AB1694" i="3" s="1"/>
  <c r="AD481" i="13"/>
  <c r="S482" i="13"/>
  <c r="AE80" i="13"/>
  <c r="AC481" i="13"/>
  <c r="AB346" i="13"/>
  <c r="S346" i="13"/>
  <c r="AE345" i="13"/>
  <c r="T81" i="13"/>
  <c r="AB212" i="13"/>
  <c r="T212" i="13"/>
  <c r="AE211" i="13"/>
  <c r="AC212" i="11" l="1"/>
  <c r="AD212" i="11"/>
  <c r="T1155" i="11"/>
  <c r="Q1156" i="11" s="1"/>
  <c r="AB213" i="11"/>
  <c r="T213" i="11"/>
  <c r="AC881" i="11"/>
  <c r="AE344" i="11"/>
  <c r="AC81" i="11"/>
  <c r="AD81" i="11"/>
  <c r="R82" i="11"/>
  <c r="S82" i="11" s="1"/>
  <c r="Z1552" i="11"/>
  <c r="Q1553" i="11"/>
  <c r="R1553" i="11" s="1"/>
  <c r="AB1553" i="11" s="1"/>
  <c r="Y1552" i="11"/>
  <c r="W1552" i="11"/>
  <c r="V1553" i="11" s="1"/>
  <c r="AC1418" i="11"/>
  <c r="T345" i="11"/>
  <c r="AD1418" i="11"/>
  <c r="S882" i="11"/>
  <c r="S1419" i="11"/>
  <c r="AC1693" i="11"/>
  <c r="AD1693" i="11"/>
  <c r="AE1825" i="11"/>
  <c r="AC1023" i="11"/>
  <c r="T616" i="11"/>
  <c r="Q617" i="11" s="1"/>
  <c r="AA1293" i="11"/>
  <c r="AC1963" i="11"/>
  <c r="Z1293" i="11"/>
  <c r="AD1963" i="11"/>
  <c r="Y1293" i="11"/>
  <c r="AD1023" i="11"/>
  <c r="W1293" i="11"/>
  <c r="V1294" i="11" s="1"/>
  <c r="AE615" i="11"/>
  <c r="S1694" i="11"/>
  <c r="S480" i="11"/>
  <c r="AE479" i="11"/>
  <c r="AC750" i="11"/>
  <c r="AD750" i="11"/>
  <c r="S1024" i="11"/>
  <c r="R751" i="11"/>
  <c r="AB751" i="11" s="1"/>
  <c r="T1826" i="11"/>
  <c r="R1294" i="11"/>
  <c r="AB1294" i="11" s="1"/>
  <c r="S1964" i="11"/>
  <c r="AD1690" i="9"/>
  <c r="AC1690" i="9"/>
  <c r="S1691" i="9"/>
  <c r="AE1422" i="9"/>
  <c r="AE481" i="9"/>
  <c r="T1423" i="9"/>
  <c r="T880" i="9"/>
  <c r="AE879" i="9"/>
  <c r="AC1959" i="9"/>
  <c r="AD1959" i="9"/>
  <c r="Q749" i="9"/>
  <c r="R749" i="9" s="1"/>
  <c r="AB749" i="9" s="1"/>
  <c r="W748" i="9"/>
  <c r="V749" i="9" s="1"/>
  <c r="AA748" i="9"/>
  <c r="Z748" i="9"/>
  <c r="Y748" i="9"/>
  <c r="S1960" i="9"/>
  <c r="Q212" i="9"/>
  <c r="Z211" i="9"/>
  <c r="AA211" i="9"/>
  <c r="W211" i="9"/>
  <c r="V212" i="9" s="1"/>
  <c r="Y211" i="9"/>
  <c r="AE1019" i="9"/>
  <c r="Q349" i="9"/>
  <c r="R349" i="9" s="1"/>
  <c r="AB349" i="9" s="1"/>
  <c r="AA348" i="9"/>
  <c r="W348" i="9"/>
  <c r="V349" i="9" s="1"/>
  <c r="Z348" i="9"/>
  <c r="Y348" i="9"/>
  <c r="AC1287" i="9"/>
  <c r="AD1287" i="9"/>
  <c r="R1288" i="9"/>
  <c r="AB1288" i="9" s="1"/>
  <c r="T1020" i="9"/>
  <c r="W613" i="9"/>
  <c r="V614" i="9" s="1"/>
  <c r="Z613" i="9"/>
  <c r="Y613" i="9"/>
  <c r="AA613" i="9"/>
  <c r="T482" i="9"/>
  <c r="Y482" i="9" s="1"/>
  <c r="W1556" i="9"/>
  <c r="V1557" i="9" s="1"/>
  <c r="AA1556" i="9"/>
  <c r="Y1556" i="9"/>
  <c r="Z1556" i="9"/>
  <c r="Q1557" i="9"/>
  <c r="Y1155" i="9"/>
  <c r="Z1155" i="9"/>
  <c r="AA1155" i="9"/>
  <c r="Q1156" i="9"/>
  <c r="W1155" i="9"/>
  <c r="V1156" i="9" s="1"/>
  <c r="S614" i="9"/>
  <c r="S1827" i="9"/>
  <c r="AE1826" i="9"/>
  <c r="AA83" i="9"/>
  <c r="Q84" i="9"/>
  <c r="W83" i="9"/>
  <c r="V84" i="9" s="1"/>
  <c r="Y83" i="9"/>
  <c r="Z83" i="9"/>
  <c r="AC1288" i="6"/>
  <c r="S1289" i="6"/>
  <c r="AE614" i="6"/>
  <c r="T1420" i="6"/>
  <c r="Y1420" i="6" s="1"/>
  <c r="Q749" i="6"/>
  <c r="W748" i="6"/>
  <c r="V749" i="6" s="1"/>
  <c r="AA748" i="6"/>
  <c r="Z748" i="6"/>
  <c r="Y748" i="6"/>
  <c r="T615" i="6"/>
  <c r="AE1020" i="6"/>
  <c r="AE213" i="6"/>
  <c r="S882" i="6"/>
  <c r="AE881" i="6"/>
  <c r="AE342" i="6"/>
  <c r="AC1157" i="6"/>
  <c r="Y1963" i="6"/>
  <c r="Q1964" i="6"/>
  <c r="AA1963" i="6"/>
  <c r="Z1963" i="6"/>
  <c r="W1963" i="6"/>
  <c r="V1964" i="6" s="1"/>
  <c r="S1691" i="6"/>
  <c r="T214" i="6"/>
  <c r="Z1827" i="6"/>
  <c r="Y1827" i="6"/>
  <c r="Q1828" i="6"/>
  <c r="R1828" i="6" s="1"/>
  <c r="AB1828" i="6" s="1"/>
  <c r="AA1827" i="6"/>
  <c r="W1827" i="6"/>
  <c r="V1828" i="6" s="1"/>
  <c r="T343" i="6"/>
  <c r="AC81" i="6"/>
  <c r="AD81" i="6"/>
  <c r="S1158" i="6"/>
  <c r="R82" i="6"/>
  <c r="AB82" i="6" s="1"/>
  <c r="T1021" i="6"/>
  <c r="R479" i="6"/>
  <c r="AB479" i="6" s="1"/>
  <c r="R1557" i="6"/>
  <c r="AB1557" i="6" s="1"/>
  <c r="AC478" i="6"/>
  <c r="AD478" i="6"/>
  <c r="AC1556" i="6"/>
  <c r="AD1556" i="6"/>
  <c r="AE1690" i="6"/>
  <c r="AD880" i="3"/>
  <c r="S881" i="3"/>
  <c r="AC880" i="3"/>
  <c r="T478" i="3"/>
  <c r="Y478" i="3" s="1"/>
  <c r="AE477" i="3"/>
  <c r="Y1291" i="3"/>
  <c r="AD1291" i="3" s="1"/>
  <c r="W1291" i="3"/>
  <c r="V1292" i="3" s="1"/>
  <c r="AA1291" i="3"/>
  <c r="Q1292" i="3"/>
  <c r="R1292" i="3" s="1"/>
  <c r="AB1292" i="3" s="1"/>
  <c r="T615" i="3"/>
  <c r="W615" i="3" s="1"/>
  <c r="V616" i="3" s="1"/>
  <c r="AE1557" i="3"/>
  <c r="T213" i="3"/>
  <c r="AA213" i="3" s="1"/>
  <c r="AE212" i="3"/>
  <c r="S1423" i="3"/>
  <c r="AC1422" i="3"/>
  <c r="S749" i="3"/>
  <c r="AD1422" i="3"/>
  <c r="AE748" i="3"/>
  <c r="W80" i="3"/>
  <c r="V81" i="3" s="1"/>
  <c r="Y80" i="3"/>
  <c r="Z80" i="3"/>
  <c r="Q81" i="3"/>
  <c r="R81" i="3" s="1"/>
  <c r="AB81" i="3" s="1"/>
  <c r="AC1827" i="3"/>
  <c r="AD1827" i="3"/>
  <c r="AA80" i="3"/>
  <c r="S1961" i="3"/>
  <c r="T1558" i="3"/>
  <c r="Y1558" i="3" s="1"/>
  <c r="S1694" i="3"/>
  <c r="S347" i="3"/>
  <c r="Y1155" i="3"/>
  <c r="Z1155" i="3"/>
  <c r="Q1156" i="3"/>
  <c r="AA1155" i="3"/>
  <c r="W1155" i="3"/>
  <c r="V1156" i="3" s="1"/>
  <c r="AC346" i="3"/>
  <c r="AD346" i="3"/>
  <c r="AE1960" i="3"/>
  <c r="AE1693" i="3"/>
  <c r="R1023" i="3"/>
  <c r="AB1023" i="3" s="1"/>
  <c r="AC1022" i="3"/>
  <c r="AD1022" i="3"/>
  <c r="S1828" i="3"/>
  <c r="T482" i="13"/>
  <c r="Q483" i="13" s="1"/>
  <c r="R483" i="13" s="1"/>
  <c r="AB483" i="13" s="1"/>
  <c r="AE481" i="13"/>
  <c r="Y81" i="13"/>
  <c r="Z81" i="13"/>
  <c r="W81" i="13"/>
  <c r="V82" i="13" s="1"/>
  <c r="AA81" i="13"/>
  <c r="Q82" i="13"/>
  <c r="T346" i="13"/>
  <c r="Y212" i="13"/>
  <c r="Z212" i="13"/>
  <c r="W212" i="13"/>
  <c r="V213" i="13" s="1"/>
  <c r="AA212" i="13"/>
  <c r="Q213" i="13"/>
  <c r="AE212" i="11" l="1"/>
  <c r="AA1155" i="11"/>
  <c r="W1155" i="11"/>
  <c r="V1156" i="11" s="1"/>
  <c r="Z1155" i="11"/>
  <c r="Y1155" i="11"/>
  <c r="AA213" i="11"/>
  <c r="Q214" i="11"/>
  <c r="R214" i="11" s="1"/>
  <c r="AB214" i="11" s="1"/>
  <c r="Y213" i="11"/>
  <c r="W213" i="11"/>
  <c r="V214" i="11" s="1"/>
  <c r="Z213" i="11"/>
  <c r="AE881" i="11"/>
  <c r="AD1552" i="11"/>
  <c r="AB82" i="11"/>
  <c r="T82" i="11"/>
  <c r="AE81" i="11"/>
  <c r="AC1552" i="11"/>
  <c r="R1156" i="11"/>
  <c r="S1156" i="11" s="1"/>
  <c r="AE1418" i="11"/>
  <c r="T882" i="11"/>
  <c r="AA345" i="11"/>
  <c r="Q346" i="11"/>
  <c r="R346" i="11" s="1"/>
  <c r="S346" i="11" s="1"/>
  <c r="W345" i="11"/>
  <c r="V346" i="11" s="1"/>
  <c r="Z345" i="11"/>
  <c r="Y345" i="11"/>
  <c r="S1553" i="11"/>
  <c r="T1419" i="11"/>
  <c r="AE1693" i="11"/>
  <c r="Z616" i="11"/>
  <c r="Y616" i="11"/>
  <c r="W616" i="11"/>
  <c r="V617" i="11" s="1"/>
  <c r="AC1293" i="11"/>
  <c r="AA616" i="11"/>
  <c r="AE1023" i="11"/>
  <c r="AE1963" i="11"/>
  <c r="AD1293" i="11"/>
  <c r="T1694" i="11"/>
  <c r="T480" i="11"/>
  <c r="Q481" i="11" s="1"/>
  <c r="T1964" i="11"/>
  <c r="AA1964" i="11" s="1"/>
  <c r="S751" i="11"/>
  <c r="T1024" i="11"/>
  <c r="AE750" i="11"/>
  <c r="S1294" i="11"/>
  <c r="AA1826" i="11"/>
  <c r="Z1826" i="11"/>
  <c r="Q1827" i="11"/>
  <c r="W1826" i="11"/>
  <c r="V1827" i="11" s="1"/>
  <c r="Y1826" i="11"/>
  <c r="R617" i="11"/>
  <c r="AB617" i="11" s="1"/>
  <c r="AE1690" i="9"/>
  <c r="T1691" i="9"/>
  <c r="AA1691" i="9" s="1"/>
  <c r="Y880" i="9"/>
  <c r="W880" i="9"/>
  <c r="V881" i="9" s="1"/>
  <c r="Z1423" i="9"/>
  <c r="Q1424" i="9"/>
  <c r="W1423" i="9"/>
  <c r="V1424" i="9" s="1"/>
  <c r="Y1423" i="9"/>
  <c r="AA1423" i="9"/>
  <c r="Z880" i="9"/>
  <c r="AA880" i="9"/>
  <c r="Q881" i="9"/>
  <c r="R881" i="9" s="1"/>
  <c r="AB881" i="9" s="1"/>
  <c r="AE1959" i="9"/>
  <c r="S749" i="9"/>
  <c r="R212" i="9"/>
  <c r="AB212" i="9" s="1"/>
  <c r="T1960" i="9"/>
  <c r="AD748" i="9"/>
  <c r="AC748" i="9"/>
  <c r="AD211" i="9"/>
  <c r="AC211" i="9"/>
  <c r="AC348" i="9"/>
  <c r="AD348" i="9"/>
  <c r="S1288" i="9"/>
  <c r="AE1287" i="9"/>
  <c r="AD613" i="9"/>
  <c r="W1020" i="9"/>
  <c r="V1021" i="9" s="1"/>
  <c r="Q1021" i="9"/>
  <c r="R1021" i="9" s="1"/>
  <c r="AB1021" i="9" s="1"/>
  <c r="AA1020" i="9"/>
  <c r="Y1020" i="9"/>
  <c r="Z1020" i="9"/>
  <c r="AA482" i="9"/>
  <c r="Q483" i="9"/>
  <c r="R483" i="9" s="1"/>
  <c r="AB483" i="9" s="1"/>
  <c r="AC613" i="9"/>
  <c r="W482" i="9"/>
  <c r="V483" i="9" s="1"/>
  <c r="Z482" i="9"/>
  <c r="AD482" i="9" s="1"/>
  <c r="AC1556" i="9"/>
  <c r="AD1556" i="9"/>
  <c r="R1557" i="9"/>
  <c r="AB1557" i="9" s="1"/>
  <c r="R1156" i="9"/>
  <c r="S1156" i="9" s="1"/>
  <c r="T614" i="9"/>
  <c r="AD1155" i="9"/>
  <c r="AC1155" i="9"/>
  <c r="T1827" i="9"/>
  <c r="AC83" i="9"/>
  <c r="AD83" i="9"/>
  <c r="R84" i="9"/>
  <c r="AB84" i="9" s="1"/>
  <c r="S349" i="9"/>
  <c r="AE1288" i="6"/>
  <c r="T1289" i="6"/>
  <c r="AA1289" i="6" s="1"/>
  <c r="Q1421" i="6"/>
  <c r="R1421" i="6" s="1"/>
  <c r="AB1421" i="6" s="1"/>
  <c r="AA1420" i="6"/>
  <c r="Z1420" i="6"/>
  <c r="AD1420" i="6" s="1"/>
  <c r="W1420" i="6"/>
  <c r="V1421" i="6" s="1"/>
  <c r="AC748" i="6"/>
  <c r="AD748" i="6"/>
  <c r="R749" i="6"/>
  <c r="AB749" i="6" s="1"/>
  <c r="Y615" i="6"/>
  <c r="Q616" i="6"/>
  <c r="Z615" i="6"/>
  <c r="W615" i="6"/>
  <c r="V616" i="6" s="1"/>
  <c r="AA615" i="6"/>
  <c r="AE1157" i="6"/>
  <c r="T882" i="6"/>
  <c r="R1964" i="6"/>
  <c r="AB1964" i="6" s="1"/>
  <c r="AD1963" i="6"/>
  <c r="AC1963" i="6"/>
  <c r="T1691" i="6"/>
  <c r="AA1691" i="6" s="1"/>
  <c r="Y343" i="6"/>
  <c r="Y214" i="6"/>
  <c r="Q215" i="6"/>
  <c r="R215" i="6" s="1"/>
  <c r="AB215" i="6" s="1"/>
  <c r="W214" i="6"/>
  <c r="V215" i="6" s="1"/>
  <c r="W343" i="6"/>
  <c r="V344" i="6" s="1"/>
  <c r="AA214" i="6"/>
  <c r="Z214" i="6"/>
  <c r="AC1827" i="6"/>
  <c r="AD1827" i="6"/>
  <c r="S1828" i="6"/>
  <c r="Z343" i="6"/>
  <c r="Q344" i="6"/>
  <c r="R344" i="6" s="1"/>
  <c r="AB344" i="6" s="1"/>
  <c r="AA343" i="6"/>
  <c r="S1557" i="6"/>
  <c r="AE81" i="6"/>
  <c r="S82" i="6"/>
  <c r="T1158" i="6"/>
  <c r="AE1556" i="6"/>
  <c r="S479" i="6"/>
  <c r="AE478" i="6"/>
  <c r="Q1022" i="6"/>
  <c r="Y1021" i="6"/>
  <c r="W1021" i="6"/>
  <c r="V1022" i="6" s="1"/>
  <c r="AA1021" i="6"/>
  <c r="Z1021" i="6"/>
  <c r="AE880" i="3"/>
  <c r="T881" i="3"/>
  <c r="Z881" i="3" s="1"/>
  <c r="AA478" i="3"/>
  <c r="Z478" i="3"/>
  <c r="AD478" i="3" s="1"/>
  <c r="Q479" i="3"/>
  <c r="R479" i="3" s="1"/>
  <c r="AB479" i="3" s="1"/>
  <c r="W478" i="3"/>
  <c r="V479" i="3" s="1"/>
  <c r="Q616" i="3"/>
  <c r="R616" i="3" s="1"/>
  <c r="S616" i="3" s="1"/>
  <c r="AC1291" i="3"/>
  <c r="Y615" i="3"/>
  <c r="S1292" i="3"/>
  <c r="Z615" i="3"/>
  <c r="AA615" i="3"/>
  <c r="Z213" i="3"/>
  <c r="W213" i="3"/>
  <c r="V214" i="3" s="1"/>
  <c r="Q214" i="3"/>
  <c r="R214" i="3" s="1"/>
  <c r="AB214" i="3" s="1"/>
  <c r="Y213" i="3"/>
  <c r="AE1422" i="3"/>
  <c r="T749" i="3"/>
  <c r="Z749" i="3" s="1"/>
  <c r="T1423" i="3"/>
  <c r="Q1424" i="3" s="1"/>
  <c r="R1424" i="3" s="1"/>
  <c r="AB1424" i="3" s="1"/>
  <c r="S81" i="3"/>
  <c r="AD80" i="3"/>
  <c r="AE1827" i="3"/>
  <c r="AC80" i="3"/>
  <c r="T1961" i="3"/>
  <c r="Q1559" i="3"/>
  <c r="R1559" i="3" s="1"/>
  <c r="AB1559" i="3" s="1"/>
  <c r="Z1558" i="3"/>
  <c r="AD1558" i="3" s="1"/>
  <c r="AA1558" i="3"/>
  <c r="W1558" i="3"/>
  <c r="V1559" i="3" s="1"/>
  <c r="T1694" i="3"/>
  <c r="T347" i="3"/>
  <c r="Y347" i="3" s="1"/>
  <c r="AC1155" i="3"/>
  <c r="AD1155" i="3"/>
  <c r="R1156" i="3"/>
  <c r="AB1156" i="3" s="1"/>
  <c r="AE346" i="3"/>
  <c r="S1023" i="3"/>
  <c r="T1828" i="3"/>
  <c r="AE1022" i="3"/>
  <c r="AA482" i="13"/>
  <c r="Y482" i="13"/>
  <c r="Z482" i="13"/>
  <c r="W482" i="13"/>
  <c r="V483" i="13" s="1"/>
  <c r="AD81" i="13"/>
  <c r="AA346" i="13"/>
  <c r="Z346" i="13"/>
  <c r="Y346" i="13"/>
  <c r="Q347" i="13"/>
  <c r="W346" i="13"/>
  <c r="V347" i="13" s="1"/>
  <c r="R82" i="13"/>
  <c r="AB82" i="13" s="1"/>
  <c r="AC81" i="13"/>
  <c r="R213" i="13"/>
  <c r="AB213" i="13" s="1"/>
  <c r="AD212" i="13"/>
  <c r="AC212" i="13"/>
  <c r="S483" i="13"/>
  <c r="Q1692" i="9" l="1"/>
  <c r="R1692" i="9" s="1"/>
  <c r="AB1692" i="9" s="1"/>
  <c r="AC1155" i="11"/>
  <c r="AD1155" i="11"/>
  <c r="S214" i="11"/>
  <c r="AC213" i="11"/>
  <c r="AD213" i="11"/>
  <c r="AE1552" i="11"/>
  <c r="Z82" i="11"/>
  <c r="AA82" i="11"/>
  <c r="Q83" i="11"/>
  <c r="W82" i="11"/>
  <c r="V83" i="11" s="1"/>
  <c r="Y82" i="11"/>
  <c r="AD345" i="11"/>
  <c r="AB1156" i="11"/>
  <c r="T1156" i="11"/>
  <c r="Y882" i="11"/>
  <c r="AA882" i="11"/>
  <c r="Q883" i="11"/>
  <c r="R883" i="11" s="1"/>
  <c r="S883" i="11" s="1"/>
  <c r="AC345" i="11"/>
  <c r="AB346" i="11"/>
  <c r="T346" i="11"/>
  <c r="Z346" i="11" s="1"/>
  <c r="Z882" i="11"/>
  <c r="W882" i="11"/>
  <c r="V883" i="11" s="1"/>
  <c r="T1553" i="11"/>
  <c r="Q1420" i="11"/>
  <c r="R1420" i="11" s="1"/>
  <c r="AB1420" i="11" s="1"/>
  <c r="W1419" i="11"/>
  <c r="V1420" i="11" s="1"/>
  <c r="Z1419" i="11"/>
  <c r="Y1419" i="11"/>
  <c r="AA1419" i="11"/>
  <c r="AE1293" i="11"/>
  <c r="AC616" i="11"/>
  <c r="AD616" i="11"/>
  <c r="W1964" i="11"/>
  <c r="V1965" i="11" s="1"/>
  <c r="Q1965" i="11"/>
  <c r="R1965" i="11" s="1"/>
  <c r="AB1965" i="11" s="1"/>
  <c r="T751" i="11"/>
  <c r="W751" i="11" s="1"/>
  <c r="V752" i="11" s="1"/>
  <c r="W480" i="11"/>
  <c r="V481" i="11" s="1"/>
  <c r="Y1964" i="11"/>
  <c r="AA480" i="11"/>
  <c r="Z480" i="11"/>
  <c r="Y480" i="11"/>
  <c r="Y1694" i="11"/>
  <c r="W1694" i="11"/>
  <c r="V1695" i="11" s="1"/>
  <c r="Z1694" i="11"/>
  <c r="AA1694" i="11"/>
  <c r="Q1695" i="11"/>
  <c r="T1294" i="11"/>
  <c r="Y1294" i="11" s="1"/>
  <c r="S617" i="11"/>
  <c r="Z1964" i="11"/>
  <c r="R481" i="11"/>
  <c r="AB481" i="11" s="1"/>
  <c r="AC1826" i="11"/>
  <c r="AD1826" i="11"/>
  <c r="AA1024" i="11"/>
  <c r="Q1025" i="11"/>
  <c r="W1024" i="11"/>
  <c r="V1025" i="11" s="1"/>
  <c r="Y1024" i="11"/>
  <c r="Z1024" i="11"/>
  <c r="R1827" i="11"/>
  <c r="AB1827" i="11" s="1"/>
  <c r="AD880" i="9"/>
  <c r="Y1691" i="9"/>
  <c r="Z1691" i="9"/>
  <c r="W1691" i="9"/>
  <c r="V1692" i="9" s="1"/>
  <c r="S881" i="9"/>
  <c r="AC880" i="9"/>
  <c r="AC1423" i="9"/>
  <c r="AD1423" i="9"/>
  <c r="R1424" i="9"/>
  <c r="T749" i="9"/>
  <c r="AA749" i="9" s="1"/>
  <c r="S212" i="9"/>
  <c r="AE748" i="9"/>
  <c r="W1960" i="9"/>
  <c r="V1961" i="9" s="1"/>
  <c r="AA1960" i="9"/>
  <c r="Y1960" i="9"/>
  <c r="Z1960" i="9"/>
  <c r="Q1961" i="9"/>
  <c r="R1961" i="9" s="1"/>
  <c r="AB1961" i="9" s="1"/>
  <c r="AE211" i="9"/>
  <c r="S1021" i="9"/>
  <c r="AE348" i="9"/>
  <c r="T1288" i="9"/>
  <c r="S1557" i="9"/>
  <c r="AE613" i="9"/>
  <c r="AD1020" i="9"/>
  <c r="AC1020" i="9"/>
  <c r="AC482" i="9"/>
  <c r="S483" i="9"/>
  <c r="AE1155" i="9"/>
  <c r="AE1556" i="9"/>
  <c r="Q615" i="9"/>
  <c r="R615" i="9" s="1"/>
  <c r="AB615" i="9" s="1"/>
  <c r="Y614" i="9"/>
  <c r="AB1156" i="9"/>
  <c r="T1156" i="9"/>
  <c r="W614" i="9"/>
  <c r="V615" i="9" s="1"/>
  <c r="AA614" i="9"/>
  <c r="Z614" i="9"/>
  <c r="Y1827" i="9"/>
  <c r="Z1827" i="9"/>
  <c r="Q1828" i="9"/>
  <c r="AA1827" i="9"/>
  <c r="W1827" i="9"/>
  <c r="V1828" i="9" s="1"/>
  <c r="AE83" i="9"/>
  <c r="T349" i="9"/>
  <c r="S84" i="9"/>
  <c r="Y1289" i="6"/>
  <c r="Q1290" i="6"/>
  <c r="R1290" i="6" s="1"/>
  <c r="AB1290" i="6" s="1"/>
  <c r="Z1289" i="6"/>
  <c r="W1289" i="6"/>
  <c r="V1290" i="6" s="1"/>
  <c r="AC1420" i="6"/>
  <c r="S1421" i="6"/>
  <c r="S749" i="6"/>
  <c r="AE748" i="6"/>
  <c r="AD615" i="6"/>
  <c r="AC615" i="6"/>
  <c r="R616" i="6"/>
  <c r="AB616" i="6" s="1"/>
  <c r="Z882" i="6"/>
  <c r="Y882" i="6"/>
  <c r="W882" i="6"/>
  <c r="V883" i="6" s="1"/>
  <c r="Q883" i="6"/>
  <c r="AA882" i="6"/>
  <c r="Q1692" i="6"/>
  <c r="R1692" i="6" s="1"/>
  <c r="AB1692" i="6" s="1"/>
  <c r="Y1691" i="6"/>
  <c r="Z1691" i="6"/>
  <c r="AD214" i="6"/>
  <c r="S1964" i="6"/>
  <c r="W1691" i="6"/>
  <c r="V1692" i="6" s="1"/>
  <c r="AE1963" i="6"/>
  <c r="S344" i="6"/>
  <c r="AC214" i="6"/>
  <c r="AD343" i="6"/>
  <c r="T1557" i="6"/>
  <c r="Q1558" i="6" s="1"/>
  <c r="AC343" i="6"/>
  <c r="T1828" i="6"/>
  <c r="AA1828" i="6" s="1"/>
  <c r="AE1827" i="6"/>
  <c r="T82" i="6"/>
  <c r="Z82" i="6" s="1"/>
  <c r="W1158" i="6"/>
  <c r="V1159" i="6" s="1"/>
  <c r="Q1159" i="6"/>
  <c r="AA1158" i="6"/>
  <c r="Y1158" i="6"/>
  <c r="Z1158" i="6"/>
  <c r="AC1021" i="6"/>
  <c r="AD1021" i="6"/>
  <c r="R1022" i="6"/>
  <c r="AB1022" i="6" s="1"/>
  <c r="T479" i="6"/>
  <c r="S215" i="6"/>
  <c r="W881" i="3"/>
  <c r="V882" i="3" s="1"/>
  <c r="Y881" i="3"/>
  <c r="AD881" i="3" s="1"/>
  <c r="AA881" i="3"/>
  <c r="Q882" i="3"/>
  <c r="R882" i="3" s="1"/>
  <c r="AB882" i="3" s="1"/>
  <c r="S479" i="3"/>
  <c r="AC478" i="3"/>
  <c r="AE1291" i="3"/>
  <c r="AD615" i="3"/>
  <c r="AC615" i="3"/>
  <c r="T1292" i="3"/>
  <c r="Y1292" i="3" s="1"/>
  <c r="AC213" i="3"/>
  <c r="S214" i="3"/>
  <c r="AD213" i="3"/>
  <c r="AA749" i="3"/>
  <c r="Q750" i="3"/>
  <c r="R750" i="3" s="1"/>
  <c r="AB750" i="3" s="1"/>
  <c r="W749" i="3"/>
  <c r="V750" i="3" s="1"/>
  <c r="AA1423" i="3"/>
  <c r="W1423" i="3"/>
  <c r="V1424" i="3" s="1"/>
  <c r="T81" i="3"/>
  <c r="Z81" i="3" s="1"/>
  <c r="Z1423" i="3"/>
  <c r="Y1423" i="3"/>
  <c r="Y749" i="3"/>
  <c r="AD749" i="3" s="1"/>
  <c r="AE80" i="3"/>
  <c r="AB616" i="3"/>
  <c r="T616" i="3"/>
  <c r="Z1961" i="3"/>
  <c r="W1961" i="3"/>
  <c r="V1962" i="3" s="1"/>
  <c r="Y1961" i="3"/>
  <c r="AA1694" i="3"/>
  <c r="AC1558" i="3"/>
  <c r="AA1961" i="3"/>
  <c r="Q1962" i="3"/>
  <c r="W347" i="3"/>
  <c r="V348" i="3" s="1"/>
  <c r="S1424" i="3"/>
  <c r="Q348" i="3"/>
  <c r="R348" i="3" s="1"/>
  <c r="AB348" i="3" s="1"/>
  <c r="Q1695" i="3"/>
  <c r="R1695" i="3" s="1"/>
  <c r="AB1695" i="3" s="1"/>
  <c r="W1694" i="3"/>
  <c r="V1695" i="3" s="1"/>
  <c r="Y1694" i="3"/>
  <c r="Z1694" i="3"/>
  <c r="S1559" i="3"/>
  <c r="AA347" i="3"/>
  <c r="Z347" i="3"/>
  <c r="AD347" i="3" s="1"/>
  <c r="S1156" i="3"/>
  <c r="AE1155" i="3"/>
  <c r="T1023" i="3"/>
  <c r="Z1828" i="3"/>
  <c r="W1828" i="3"/>
  <c r="V1829" i="3" s="1"/>
  <c r="Y1828" i="3"/>
  <c r="AA1828" i="3"/>
  <c r="Q1829" i="3"/>
  <c r="AC482" i="13"/>
  <c r="AD482" i="13"/>
  <c r="AE81" i="13"/>
  <c r="S82" i="13"/>
  <c r="R347" i="13"/>
  <c r="S347" i="13" s="1"/>
  <c r="AD346" i="13"/>
  <c r="AC346" i="13"/>
  <c r="AE212" i="13"/>
  <c r="S213" i="13"/>
  <c r="T483" i="13"/>
  <c r="S1692" i="9" l="1"/>
  <c r="AE1155" i="11"/>
  <c r="T214" i="11"/>
  <c r="Z214" i="11" s="1"/>
  <c r="AE213" i="11"/>
  <c r="AC82" i="11"/>
  <c r="AD82" i="11"/>
  <c r="R83" i="11"/>
  <c r="AB83" i="11" s="1"/>
  <c r="AE345" i="11"/>
  <c r="AA1156" i="11"/>
  <c r="W1156" i="11"/>
  <c r="V1157" i="11" s="1"/>
  <c r="Q1157" i="11"/>
  <c r="R1157" i="11" s="1"/>
  <c r="AB1157" i="11" s="1"/>
  <c r="Z1156" i="11"/>
  <c r="Y1156" i="11"/>
  <c r="AD882" i="11"/>
  <c r="AB883" i="11"/>
  <c r="T883" i="11"/>
  <c r="AA883" i="11" s="1"/>
  <c r="AC882" i="11"/>
  <c r="W346" i="11"/>
  <c r="V347" i="11" s="1"/>
  <c r="AA346" i="11"/>
  <c r="Q347" i="11"/>
  <c r="R347" i="11" s="1"/>
  <c r="AB347" i="11" s="1"/>
  <c r="Y346" i="11"/>
  <c r="Z1553" i="11"/>
  <c r="W1553" i="11"/>
  <c r="V1554" i="11" s="1"/>
  <c r="Q1554" i="11"/>
  <c r="AA1553" i="11"/>
  <c r="Y1553" i="11"/>
  <c r="S1420" i="11"/>
  <c r="AC1419" i="11"/>
  <c r="AD1419" i="11"/>
  <c r="AE616" i="11"/>
  <c r="AC480" i="11"/>
  <c r="Y751" i="11"/>
  <c r="Q1295" i="11"/>
  <c r="R1295" i="11" s="1"/>
  <c r="AB1295" i="11" s="1"/>
  <c r="Q752" i="11"/>
  <c r="R752" i="11" s="1"/>
  <c r="AB752" i="11" s="1"/>
  <c r="AA751" i="11"/>
  <c r="Z751" i="11"/>
  <c r="AC1964" i="11"/>
  <c r="W1294" i="11"/>
  <c r="V1295" i="11" s="1"/>
  <c r="AA1294" i="11"/>
  <c r="AD480" i="11"/>
  <c r="AC1694" i="11"/>
  <c r="AD1694" i="11"/>
  <c r="T617" i="11"/>
  <c r="AA617" i="11" s="1"/>
  <c r="Z1294" i="11"/>
  <c r="S481" i="11"/>
  <c r="R1695" i="11"/>
  <c r="AB1695" i="11" s="1"/>
  <c r="AD1964" i="11"/>
  <c r="S1827" i="11"/>
  <c r="AC1024" i="11"/>
  <c r="AD1024" i="11"/>
  <c r="S1965" i="11"/>
  <c r="AE1826" i="11"/>
  <c r="R1025" i="11"/>
  <c r="AB1025" i="11" s="1"/>
  <c r="AE880" i="9"/>
  <c r="AD1691" i="9"/>
  <c r="AC1691" i="9"/>
  <c r="T881" i="9"/>
  <c r="Y881" i="9" s="1"/>
  <c r="Z749" i="9"/>
  <c r="W749" i="9"/>
  <c r="V750" i="9" s="1"/>
  <c r="Y749" i="9"/>
  <c r="Q750" i="9"/>
  <c r="R750" i="9" s="1"/>
  <c r="AB750" i="9" s="1"/>
  <c r="S1424" i="9"/>
  <c r="AB1424" i="9"/>
  <c r="AE1423" i="9"/>
  <c r="T212" i="9"/>
  <c r="Y212" i="9" s="1"/>
  <c r="AD1960" i="9"/>
  <c r="AC1960" i="9"/>
  <c r="S1961" i="9"/>
  <c r="T1021" i="9"/>
  <c r="W1021" i="9" s="1"/>
  <c r="V1022" i="9" s="1"/>
  <c r="AA1288" i="9"/>
  <c r="Q1289" i="9"/>
  <c r="W1288" i="9"/>
  <c r="V1289" i="9" s="1"/>
  <c r="Z1288" i="9"/>
  <c r="Y1288" i="9"/>
  <c r="T1557" i="9"/>
  <c r="Q1558" i="9" s="1"/>
  <c r="R1558" i="9" s="1"/>
  <c r="AB1558" i="9" s="1"/>
  <c r="AE482" i="9"/>
  <c r="AE1020" i="9"/>
  <c r="S615" i="9"/>
  <c r="T483" i="9"/>
  <c r="Z483" i="9" s="1"/>
  <c r="W1156" i="9"/>
  <c r="V1157" i="9" s="1"/>
  <c r="AA1156" i="9"/>
  <c r="Y1156" i="9"/>
  <c r="Z1156" i="9"/>
  <c r="Q1157" i="9"/>
  <c r="R1157" i="9" s="1"/>
  <c r="AB1157" i="9" s="1"/>
  <c r="AD614" i="9"/>
  <c r="AC614" i="9"/>
  <c r="R1828" i="9"/>
  <c r="AB1828" i="9" s="1"/>
  <c r="AD1827" i="9"/>
  <c r="AC1827" i="9"/>
  <c r="T84" i="9"/>
  <c r="Q350" i="9"/>
  <c r="AA349" i="9"/>
  <c r="W349" i="9"/>
  <c r="V350" i="9" s="1"/>
  <c r="Y349" i="9"/>
  <c r="Z349" i="9"/>
  <c r="AC1289" i="6"/>
  <c r="S1290" i="6"/>
  <c r="AD1289" i="6"/>
  <c r="AE1420" i="6"/>
  <c r="T1421" i="6"/>
  <c r="T749" i="6"/>
  <c r="S616" i="6"/>
  <c r="AE615" i="6"/>
  <c r="AD1691" i="6"/>
  <c r="R883" i="6"/>
  <c r="AB883" i="6" s="1"/>
  <c r="AC882" i="6"/>
  <c r="AD882" i="6"/>
  <c r="AC1691" i="6"/>
  <c r="T1964" i="6"/>
  <c r="AA1964" i="6" s="1"/>
  <c r="AE214" i="6"/>
  <c r="T344" i="6"/>
  <c r="Q1829" i="6"/>
  <c r="R1829" i="6" s="1"/>
  <c r="AB1829" i="6" s="1"/>
  <c r="Y1828" i="6"/>
  <c r="W1828" i="6"/>
  <c r="V1829" i="6" s="1"/>
  <c r="AE343" i="6"/>
  <c r="Z1557" i="6"/>
  <c r="R1558" i="6"/>
  <c r="AB1558" i="6" s="1"/>
  <c r="Z1828" i="6"/>
  <c r="Y1557" i="6"/>
  <c r="W1557" i="6"/>
  <c r="V1558" i="6" s="1"/>
  <c r="AA1557" i="6"/>
  <c r="AA82" i="6"/>
  <c r="W82" i="6"/>
  <c r="V83" i="6" s="1"/>
  <c r="Y82" i="6"/>
  <c r="AD82" i="6" s="1"/>
  <c r="Q83" i="6"/>
  <c r="R83" i="6" s="1"/>
  <c r="R1159" i="6"/>
  <c r="AB1159" i="6" s="1"/>
  <c r="AD1158" i="6"/>
  <c r="AC1158" i="6"/>
  <c r="AE1021" i="6"/>
  <c r="S1692" i="6"/>
  <c r="S1022" i="6"/>
  <c r="T215" i="6"/>
  <c r="Y479" i="6"/>
  <c r="W479" i="6"/>
  <c r="V480" i="6" s="1"/>
  <c r="Z479" i="6"/>
  <c r="Q480" i="6"/>
  <c r="AA479" i="6"/>
  <c r="AC881" i="3"/>
  <c r="S882" i="3"/>
  <c r="T479" i="3"/>
  <c r="Y479" i="3" s="1"/>
  <c r="AE478" i="3"/>
  <c r="AE615" i="3"/>
  <c r="Z1292" i="3"/>
  <c r="AD1292" i="3" s="1"/>
  <c r="W1292" i="3"/>
  <c r="V1293" i="3" s="1"/>
  <c r="AA1292" i="3"/>
  <c r="Q1293" i="3"/>
  <c r="R1293" i="3" s="1"/>
  <c r="AB1293" i="3" s="1"/>
  <c r="T214" i="3"/>
  <c r="Z214" i="3" s="1"/>
  <c r="AA81" i="3"/>
  <c r="AE213" i="3"/>
  <c r="W81" i="3"/>
  <c r="V82" i="3" s="1"/>
  <c r="AD1423" i="3"/>
  <c r="AC749" i="3"/>
  <c r="AC1423" i="3"/>
  <c r="Y81" i="3"/>
  <c r="AD81" i="3" s="1"/>
  <c r="Q82" i="3"/>
  <c r="R82" i="3" s="1"/>
  <c r="AB82" i="3" s="1"/>
  <c r="AD1961" i="3"/>
  <c r="W616" i="3"/>
  <c r="V617" i="3" s="1"/>
  <c r="Q617" i="3"/>
  <c r="Z616" i="3"/>
  <c r="Y616" i="3"/>
  <c r="AA616" i="3"/>
  <c r="S750" i="3"/>
  <c r="AC1961" i="3"/>
  <c r="AE1558" i="3"/>
  <c r="R1962" i="3"/>
  <c r="AC347" i="3"/>
  <c r="S1695" i="3"/>
  <c r="T1559" i="3"/>
  <c r="Y1559" i="3" s="1"/>
  <c r="T1424" i="3"/>
  <c r="Y1424" i="3" s="1"/>
  <c r="AC1694" i="3"/>
  <c r="AD1694" i="3"/>
  <c r="T1156" i="3"/>
  <c r="S348" i="3"/>
  <c r="AA1023" i="3"/>
  <c r="W1023" i="3"/>
  <c r="V1024" i="3" s="1"/>
  <c r="Z1023" i="3"/>
  <c r="Y1023" i="3"/>
  <c r="Q1024" i="3"/>
  <c r="R1024" i="3" s="1"/>
  <c r="AB1024" i="3" s="1"/>
  <c r="R1829" i="3"/>
  <c r="AB1829" i="3" s="1"/>
  <c r="AC1828" i="3"/>
  <c r="AD1828" i="3"/>
  <c r="AE482" i="13"/>
  <c r="T82" i="13"/>
  <c r="Z82" i="13" s="1"/>
  <c r="AE346" i="13"/>
  <c r="AB347" i="13"/>
  <c r="T347" i="13"/>
  <c r="T213" i="13"/>
  <c r="Q484" i="13"/>
  <c r="Z483" i="13"/>
  <c r="AA483" i="13"/>
  <c r="W483" i="13"/>
  <c r="V484" i="13" s="1"/>
  <c r="Y483" i="13"/>
  <c r="T1692" i="9" l="1"/>
  <c r="W1692" i="9" s="1"/>
  <c r="V1693" i="9" s="1"/>
  <c r="Y214" i="11"/>
  <c r="AD214" i="11" s="1"/>
  <c r="AA214" i="11"/>
  <c r="W214" i="11"/>
  <c r="V215" i="11" s="1"/>
  <c r="Q215" i="11"/>
  <c r="R215" i="11" s="1"/>
  <c r="AB215" i="11" s="1"/>
  <c r="Z883" i="11"/>
  <c r="Y883" i="11"/>
  <c r="Q884" i="11"/>
  <c r="R884" i="11" s="1"/>
  <c r="AB884" i="11" s="1"/>
  <c r="S83" i="11"/>
  <c r="AE82" i="11"/>
  <c r="T1420" i="11"/>
  <c r="AC1156" i="11"/>
  <c r="AD1156" i="11"/>
  <c r="AE882" i="11"/>
  <c r="S1157" i="11"/>
  <c r="W883" i="11"/>
  <c r="V884" i="11" s="1"/>
  <c r="AD346" i="11"/>
  <c r="AC346" i="11"/>
  <c r="S347" i="11"/>
  <c r="T347" i="11" s="1"/>
  <c r="AC1553" i="11"/>
  <c r="AD1553" i="11"/>
  <c r="R1554" i="11"/>
  <c r="AB1554" i="11" s="1"/>
  <c r="AE1419" i="11"/>
  <c r="S752" i="11"/>
  <c r="AC751" i="11"/>
  <c r="AE480" i="11"/>
  <c r="AD751" i="11"/>
  <c r="Z617" i="11"/>
  <c r="AE1964" i="11"/>
  <c r="AC1294" i="11"/>
  <c r="AD1294" i="11"/>
  <c r="T481" i="11"/>
  <c r="W617" i="11"/>
  <c r="V618" i="11" s="1"/>
  <c r="Y617" i="11"/>
  <c r="Q618" i="11"/>
  <c r="R618" i="11" s="1"/>
  <c r="AB618" i="11" s="1"/>
  <c r="S1695" i="11"/>
  <c r="AE1694" i="11"/>
  <c r="T1827" i="11"/>
  <c r="Y1827" i="11" s="1"/>
  <c r="T1965" i="11"/>
  <c r="AE1024" i="11"/>
  <c r="S1295" i="11"/>
  <c r="S1025" i="11"/>
  <c r="AE1691" i="9"/>
  <c r="W881" i="9"/>
  <c r="V882" i="9" s="1"/>
  <c r="Q882" i="9"/>
  <c r="R882" i="9" s="1"/>
  <c r="S882" i="9" s="1"/>
  <c r="Z881" i="9"/>
  <c r="AD881" i="9" s="1"/>
  <c r="T1961" i="9"/>
  <c r="AA1961" i="9" s="1"/>
  <c r="AC749" i="9"/>
  <c r="AA881" i="9"/>
  <c r="Z1021" i="9"/>
  <c r="AA212" i="9"/>
  <c r="AD749" i="9"/>
  <c r="Z212" i="9"/>
  <c r="AD212" i="9" s="1"/>
  <c r="W212" i="9"/>
  <c r="V213" i="9" s="1"/>
  <c r="Q213" i="9"/>
  <c r="R213" i="9" s="1"/>
  <c r="AB213" i="9" s="1"/>
  <c r="AE1960" i="9"/>
  <c r="T1424" i="9"/>
  <c r="AA1021" i="9"/>
  <c r="Y1021" i="9"/>
  <c r="S750" i="9"/>
  <c r="Q1022" i="9"/>
  <c r="R1022" i="9" s="1"/>
  <c r="S1022" i="9" s="1"/>
  <c r="Y1557" i="9"/>
  <c r="W1557" i="9"/>
  <c r="V1558" i="9" s="1"/>
  <c r="Z1557" i="9"/>
  <c r="AC1288" i="9"/>
  <c r="AD1288" i="9"/>
  <c r="R1289" i="9"/>
  <c r="AB1289" i="9" s="1"/>
  <c r="AA1557" i="9"/>
  <c r="S1828" i="9"/>
  <c r="AA483" i="9"/>
  <c r="T615" i="9"/>
  <c r="W615" i="9" s="1"/>
  <c r="V616" i="9" s="1"/>
  <c r="S1558" i="9"/>
  <c r="Y483" i="9"/>
  <c r="AD483" i="9" s="1"/>
  <c r="W483" i="9"/>
  <c r="V484" i="9" s="1"/>
  <c r="Q484" i="9"/>
  <c r="AC1156" i="9"/>
  <c r="AD1156" i="9"/>
  <c r="S1157" i="9"/>
  <c r="AE614" i="9"/>
  <c r="AE1827" i="9"/>
  <c r="Y84" i="9"/>
  <c r="AA84" i="9"/>
  <c r="Z84" i="9"/>
  <c r="Q85" i="9"/>
  <c r="W84" i="9"/>
  <c r="V85" i="9" s="1"/>
  <c r="AC349" i="9"/>
  <c r="AD349" i="9"/>
  <c r="R350" i="9"/>
  <c r="AB350" i="9" s="1"/>
  <c r="T1290" i="6"/>
  <c r="Q1291" i="6" s="1"/>
  <c r="R1291" i="6" s="1"/>
  <c r="AE1289" i="6"/>
  <c r="T616" i="6"/>
  <c r="Q750" i="6"/>
  <c r="W749" i="6"/>
  <c r="V750" i="6" s="1"/>
  <c r="AA749" i="6"/>
  <c r="Y749" i="6"/>
  <c r="Z749" i="6"/>
  <c r="Y1421" i="6"/>
  <c r="AA1421" i="6"/>
  <c r="Z1421" i="6"/>
  <c r="W1421" i="6"/>
  <c r="V1422" i="6" s="1"/>
  <c r="Q1422" i="6"/>
  <c r="AE1691" i="6"/>
  <c r="AA344" i="6"/>
  <c r="AE882" i="6"/>
  <c r="S883" i="6"/>
  <c r="Y1964" i="6"/>
  <c r="Z1964" i="6"/>
  <c r="Q1965" i="6"/>
  <c r="R1965" i="6" s="1"/>
  <c r="AB1965" i="6" s="1"/>
  <c r="W1964" i="6"/>
  <c r="V1965" i="6" s="1"/>
  <c r="Q345" i="6"/>
  <c r="R345" i="6" s="1"/>
  <c r="AB345" i="6" s="1"/>
  <c r="S1829" i="6"/>
  <c r="W344" i="6"/>
  <c r="V345" i="6" s="1"/>
  <c r="Z344" i="6"/>
  <c r="Y344" i="6"/>
  <c r="AD1828" i="6"/>
  <c r="AC1557" i="6"/>
  <c r="AD1557" i="6"/>
  <c r="T1692" i="6"/>
  <c r="AC1828" i="6"/>
  <c r="AC82" i="6"/>
  <c r="S1558" i="6"/>
  <c r="AE1158" i="6"/>
  <c r="S83" i="6"/>
  <c r="AB83" i="6"/>
  <c r="S1159" i="6"/>
  <c r="T1022" i="6"/>
  <c r="Z215" i="6"/>
  <c r="W215" i="6"/>
  <c r="V216" i="6" s="1"/>
  <c r="Y215" i="6"/>
  <c r="AA215" i="6"/>
  <c r="Q216" i="6"/>
  <c r="R480" i="6"/>
  <c r="AB480" i="6" s="1"/>
  <c r="AC479" i="6"/>
  <c r="AD479" i="6"/>
  <c r="AE881" i="3"/>
  <c r="T882" i="3"/>
  <c r="Z882" i="3" s="1"/>
  <c r="AA479" i="3"/>
  <c r="Q480" i="3"/>
  <c r="R480" i="3" s="1"/>
  <c r="AB480" i="3" s="1"/>
  <c r="Z479" i="3"/>
  <c r="AD479" i="3" s="1"/>
  <c r="W479" i="3"/>
  <c r="V480" i="3" s="1"/>
  <c r="AC1292" i="3"/>
  <c r="AE1292" i="3" s="1"/>
  <c r="Q215" i="3"/>
  <c r="R215" i="3" s="1"/>
  <c r="AB215" i="3" s="1"/>
  <c r="S1293" i="3"/>
  <c r="W214" i="3"/>
  <c r="V215" i="3" s="1"/>
  <c r="Y214" i="3"/>
  <c r="AD214" i="3" s="1"/>
  <c r="AA214" i="3"/>
  <c r="AE1423" i="3"/>
  <c r="AC81" i="3"/>
  <c r="AE81" i="3" s="1"/>
  <c r="AE749" i="3"/>
  <c r="AE1961" i="3"/>
  <c r="S82" i="3"/>
  <c r="AD616" i="3"/>
  <c r="AC616" i="3"/>
  <c r="R617" i="3"/>
  <c r="S617" i="3" s="1"/>
  <c r="T750" i="3"/>
  <c r="AE347" i="3"/>
  <c r="S1962" i="3"/>
  <c r="AB1962" i="3"/>
  <c r="W1559" i="3"/>
  <c r="V1560" i="3" s="1"/>
  <c r="Q1560" i="3"/>
  <c r="R1560" i="3" s="1"/>
  <c r="AB1560" i="3" s="1"/>
  <c r="T1695" i="3"/>
  <c r="W1695" i="3" s="1"/>
  <c r="V1696" i="3" s="1"/>
  <c r="Z1559" i="3"/>
  <c r="AD1559" i="3" s="1"/>
  <c r="W1424" i="3"/>
  <c r="V1425" i="3" s="1"/>
  <c r="AE1694" i="3"/>
  <c r="AA1424" i="3"/>
  <c r="Q1425" i="3"/>
  <c r="R1425" i="3" s="1"/>
  <c r="AB1425" i="3" s="1"/>
  <c r="AA1559" i="3"/>
  <c r="Z1424" i="3"/>
  <c r="AD1424" i="3" s="1"/>
  <c r="Q1157" i="3"/>
  <c r="Z1156" i="3"/>
  <c r="Y1156" i="3"/>
  <c r="AA1156" i="3"/>
  <c r="W1156" i="3"/>
  <c r="V1157" i="3" s="1"/>
  <c r="T348" i="3"/>
  <c r="S1829" i="3"/>
  <c r="S1024" i="3"/>
  <c r="AC1023" i="3"/>
  <c r="AD1023" i="3"/>
  <c r="AE1828" i="3"/>
  <c r="W82" i="13"/>
  <c r="V83" i="13" s="1"/>
  <c r="AA82" i="13"/>
  <c r="Y82" i="13"/>
  <c r="AD82" i="13" s="1"/>
  <c r="Q83" i="13"/>
  <c r="R83" i="13" s="1"/>
  <c r="Y347" i="13"/>
  <c r="AA347" i="13"/>
  <c r="Z347" i="13"/>
  <c r="W347" i="13"/>
  <c r="V348" i="13" s="1"/>
  <c r="Q348" i="13"/>
  <c r="Z213" i="13"/>
  <c r="Y213" i="13"/>
  <c r="AA213" i="13"/>
  <c r="W213" i="13"/>
  <c r="V214" i="13" s="1"/>
  <c r="Q214" i="13"/>
  <c r="AC483" i="13"/>
  <c r="AD483" i="13"/>
  <c r="R484" i="13"/>
  <c r="AB484" i="13" s="1"/>
  <c r="AA1692" i="9" l="1"/>
  <c r="Z1692" i="9"/>
  <c r="Q1693" i="9"/>
  <c r="R1693" i="9" s="1"/>
  <c r="AB1693" i="9" s="1"/>
  <c r="Y1692" i="9"/>
  <c r="S215" i="11"/>
  <c r="AC214" i="11"/>
  <c r="AD883" i="11"/>
  <c r="S884" i="11"/>
  <c r="T884" i="11" s="1"/>
  <c r="AA884" i="11" s="1"/>
  <c r="AC883" i="11"/>
  <c r="W1420" i="11"/>
  <c r="V1421" i="11" s="1"/>
  <c r="Z1420" i="11"/>
  <c r="Y1420" i="11"/>
  <c r="AA1420" i="11"/>
  <c r="Q1421" i="11"/>
  <c r="R1421" i="11" s="1"/>
  <c r="AB1421" i="11" s="1"/>
  <c r="T83" i="11"/>
  <c r="AE1156" i="11"/>
  <c r="T1157" i="11"/>
  <c r="Y1157" i="11" s="1"/>
  <c r="AE346" i="11"/>
  <c r="S1554" i="11"/>
  <c r="AE1553" i="11"/>
  <c r="Y347" i="11"/>
  <c r="AA347" i="11"/>
  <c r="W347" i="11"/>
  <c r="V348" i="11" s="1"/>
  <c r="Q348" i="11"/>
  <c r="R348" i="11" s="1"/>
  <c r="AB348" i="11" s="1"/>
  <c r="Z347" i="11"/>
  <c r="T752" i="11"/>
  <c r="Z752" i="11" s="1"/>
  <c r="AE751" i="11"/>
  <c r="AE1294" i="11"/>
  <c r="Q1828" i="11"/>
  <c r="R1828" i="11" s="1"/>
  <c r="AB1828" i="11" s="1"/>
  <c r="AD617" i="11"/>
  <c r="Z481" i="11"/>
  <c r="Y481" i="11"/>
  <c r="Q482" i="11"/>
  <c r="AA481" i="11"/>
  <c r="W481" i="11"/>
  <c r="V482" i="11" s="1"/>
  <c r="AA1827" i="11"/>
  <c r="W1827" i="11"/>
  <c r="V1828" i="11" s="1"/>
  <c r="AC617" i="11"/>
  <c r="T1695" i="11"/>
  <c r="Z1827" i="11"/>
  <c r="Y1965" i="11"/>
  <c r="Z1965" i="11"/>
  <c r="AA1965" i="11"/>
  <c r="W1965" i="11"/>
  <c r="V1966" i="11" s="1"/>
  <c r="Q1966" i="11"/>
  <c r="T1295" i="11"/>
  <c r="S618" i="11"/>
  <c r="T1025" i="11"/>
  <c r="Q1962" i="9"/>
  <c r="R1962" i="9" s="1"/>
  <c r="AB1962" i="9" s="1"/>
  <c r="W1961" i="9"/>
  <c r="V1962" i="9" s="1"/>
  <c r="T882" i="9"/>
  <c r="Q883" i="9" s="1"/>
  <c r="AB882" i="9"/>
  <c r="AC881" i="9"/>
  <c r="Y1961" i="9"/>
  <c r="Z1961" i="9"/>
  <c r="AD1021" i="9"/>
  <c r="AE749" i="9"/>
  <c r="AC212" i="9"/>
  <c r="AE212" i="9" s="1"/>
  <c r="T750" i="9"/>
  <c r="Y750" i="9" s="1"/>
  <c r="Q1425" i="9"/>
  <c r="AA1424" i="9"/>
  <c r="Y1424" i="9"/>
  <c r="Z1424" i="9"/>
  <c r="W1424" i="9"/>
  <c r="V1425" i="9" s="1"/>
  <c r="AC1021" i="9"/>
  <c r="S213" i="9"/>
  <c r="AC1557" i="9"/>
  <c r="AD1557" i="9"/>
  <c r="S1289" i="9"/>
  <c r="AE1288" i="9"/>
  <c r="T1828" i="9"/>
  <c r="Z1828" i="9" s="1"/>
  <c r="S350" i="9"/>
  <c r="Z615" i="9"/>
  <c r="T1558" i="9"/>
  <c r="AA615" i="9"/>
  <c r="Y615" i="9"/>
  <c r="AC483" i="9"/>
  <c r="Q616" i="9"/>
  <c r="R616" i="9" s="1"/>
  <c r="AB616" i="9" s="1"/>
  <c r="R484" i="9"/>
  <c r="AB484" i="9" s="1"/>
  <c r="AB1022" i="9"/>
  <c r="T1022" i="9"/>
  <c r="T1157" i="9"/>
  <c r="AA1157" i="9" s="1"/>
  <c r="AE1156" i="9"/>
  <c r="AC84" i="9"/>
  <c r="AD84" i="9"/>
  <c r="AE349" i="9"/>
  <c r="R85" i="9"/>
  <c r="AB85" i="9" s="1"/>
  <c r="Y1290" i="6"/>
  <c r="Z1290" i="6"/>
  <c r="W1290" i="6"/>
  <c r="V1291" i="6" s="1"/>
  <c r="AA1290" i="6"/>
  <c r="Z616" i="6"/>
  <c r="Q617" i="6"/>
  <c r="R617" i="6" s="1"/>
  <c r="AB617" i="6" s="1"/>
  <c r="W616" i="6"/>
  <c r="V617" i="6" s="1"/>
  <c r="AA616" i="6"/>
  <c r="Y616" i="6"/>
  <c r="AD749" i="6"/>
  <c r="AC749" i="6"/>
  <c r="R1422" i="6"/>
  <c r="AB1422" i="6" s="1"/>
  <c r="R750" i="6"/>
  <c r="AB750" i="6" s="1"/>
  <c r="AD1421" i="6"/>
  <c r="AC1421" i="6"/>
  <c r="AE82" i="6"/>
  <c r="AC1964" i="6"/>
  <c r="T883" i="6"/>
  <c r="AD1964" i="6"/>
  <c r="AD344" i="6"/>
  <c r="S345" i="6"/>
  <c r="S1291" i="6"/>
  <c r="AB1291" i="6"/>
  <c r="T1829" i="6"/>
  <c r="Z1829" i="6" s="1"/>
  <c r="AC344" i="6"/>
  <c r="S1965" i="6"/>
  <c r="W1692" i="6"/>
  <c r="V1693" i="6" s="1"/>
  <c r="S480" i="6"/>
  <c r="Q1693" i="6"/>
  <c r="R1693" i="6" s="1"/>
  <c r="AB1693" i="6" s="1"/>
  <c r="Z1692" i="6"/>
  <c r="AE1828" i="6"/>
  <c r="Y1692" i="6"/>
  <c r="T1558" i="6"/>
  <c r="AA1692" i="6"/>
  <c r="AE1557" i="6"/>
  <c r="T83" i="6"/>
  <c r="T1159" i="6"/>
  <c r="Y1022" i="6"/>
  <c r="Z1022" i="6"/>
  <c r="AA1022" i="6"/>
  <c r="Q1023" i="6"/>
  <c r="R1023" i="6" s="1"/>
  <c r="AB1023" i="6" s="1"/>
  <c r="W1022" i="6"/>
  <c r="V1023" i="6" s="1"/>
  <c r="AE479" i="6"/>
  <c r="AC215" i="6"/>
  <c r="AD215" i="6"/>
  <c r="R216" i="6"/>
  <c r="AB216" i="6" s="1"/>
  <c r="W882" i="3"/>
  <c r="V883" i="3" s="1"/>
  <c r="Q883" i="3"/>
  <c r="R883" i="3" s="1"/>
  <c r="AB883" i="3" s="1"/>
  <c r="AA882" i="3"/>
  <c r="Y882" i="3"/>
  <c r="AD882" i="3" s="1"/>
  <c r="S480" i="3"/>
  <c r="AC479" i="3"/>
  <c r="AE479" i="3" s="1"/>
  <c r="T1293" i="3"/>
  <c r="Y1293" i="3" s="1"/>
  <c r="AC214" i="3"/>
  <c r="AE214" i="3" s="1"/>
  <c r="T82" i="3"/>
  <c r="Y82" i="3" s="1"/>
  <c r="AE616" i="3"/>
  <c r="Q751" i="3"/>
  <c r="W750" i="3"/>
  <c r="V751" i="3" s="1"/>
  <c r="Z750" i="3"/>
  <c r="Y750" i="3"/>
  <c r="AA750" i="3"/>
  <c r="AB617" i="3"/>
  <c r="T617" i="3"/>
  <c r="AC1559" i="3"/>
  <c r="AE1559" i="3" s="1"/>
  <c r="T1962" i="3"/>
  <c r="T1024" i="3"/>
  <c r="Z1024" i="3" s="1"/>
  <c r="Y1695" i="3"/>
  <c r="Z1695" i="3"/>
  <c r="S1560" i="3"/>
  <c r="AA1695" i="3"/>
  <c r="Q1696" i="3"/>
  <c r="R1696" i="3" s="1"/>
  <c r="AB1696" i="3" s="1"/>
  <c r="S1425" i="3"/>
  <c r="AC1424" i="3"/>
  <c r="S215" i="3"/>
  <c r="AA348" i="3"/>
  <c r="R1157" i="3"/>
  <c r="AB1157" i="3" s="1"/>
  <c r="AD1156" i="3"/>
  <c r="AC1156" i="3"/>
  <c r="W348" i="3"/>
  <c r="V349" i="3" s="1"/>
  <c r="Q349" i="3"/>
  <c r="R349" i="3" s="1"/>
  <c r="AB349" i="3" s="1"/>
  <c r="Z348" i="3"/>
  <c r="Y348" i="3"/>
  <c r="T1829" i="3"/>
  <c r="Z1829" i="3" s="1"/>
  <c r="AE1023" i="3"/>
  <c r="AC82" i="13"/>
  <c r="AE82" i="13" s="1"/>
  <c r="R348" i="13"/>
  <c r="AB348" i="13" s="1"/>
  <c r="AC347" i="13"/>
  <c r="AD347" i="13"/>
  <c r="S83" i="13"/>
  <c r="AB83" i="13"/>
  <c r="R214" i="13"/>
  <c r="AB214" i="13" s="1"/>
  <c r="AC213" i="13"/>
  <c r="AD213" i="13"/>
  <c r="S484" i="13"/>
  <c r="AE483" i="13"/>
  <c r="AC1692" i="9" l="1"/>
  <c r="AD1692" i="9"/>
  <c r="S1693" i="9"/>
  <c r="AE214" i="11"/>
  <c r="T215" i="11"/>
  <c r="Z215" i="11" s="1"/>
  <c r="AD1420" i="11"/>
  <c r="AE883" i="11"/>
  <c r="Z884" i="11"/>
  <c r="W884" i="11"/>
  <c r="V885" i="11" s="1"/>
  <c r="Q885" i="11"/>
  <c r="R885" i="11" s="1"/>
  <c r="AB885" i="11" s="1"/>
  <c r="Y884" i="11"/>
  <c r="AC1420" i="11"/>
  <c r="Q1158" i="11"/>
  <c r="R1158" i="11" s="1"/>
  <c r="AB1158" i="11" s="1"/>
  <c r="Y83" i="11"/>
  <c r="W83" i="11"/>
  <c r="V84" i="11" s="1"/>
  <c r="AA83" i="11"/>
  <c r="Z83" i="11"/>
  <c r="Q84" i="11"/>
  <c r="W1157" i="11"/>
  <c r="V1158" i="11" s="1"/>
  <c r="S1421" i="11"/>
  <c r="Z1157" i="11"/>
  <c r="AD1157" i="11" s="1"/>
  <c r="AA1157" i="11"/>
  <c r="S348" i="11"/>
  <c r="T1554" i="11"/>
  <c r="AC347" i="11"/>
  <c r="AD347" i="11"/>
  <c r="W752" i="11"/>
  <c r="V753" i="11" s="1"/>
  <c r="Y752" i="11"/>
  <c r="AD752" i="11" s="1"/>
  <c r="Q753" i="11"/>
  <c r="R753" i="11" s="1"/>
  <c r="AB753" i="11" s="1"/>
  <c r="AA752" i="11"/>
  <c r="AE617" i="11"/>
  <c r="AC1827" i="11"/>
  <c r="R482" i="11"/>
  <c r="S482" i="11" s="1"/>
  <c r="AD481" i="11"/>
  <c r="AC481" i="11"/>
  <c r="Y1695" i="11"/>
  <c r="W1695" i="11"/>
  <c r="V1696" i="11" s="1"/>
  <c r="Q1696" i="11"/>
  <c r="AA1695" i="11"/>
  <c r="Z1695" i="11"/>
  <c r="S1828" i="11"/>
  <c r="AD1827" i="11"/>
  <c r="R1966" i="11"/>
  <c r="AB1966" i="11" s="1"/>
  <c r="W1025" i="11"/>
  <c r="V1026" i="11" s="1"/>
  <c r="Y1025" i="11"/>
  <c r="AA1025" i="11"/>
  <c r="Z1025" i="11"/>
  <c r="Q1026" i="11"/>
  <c r="T618" i="11"/>
  <c r="W1295" i="11"/>
  <c r="V1296" i="11" s="1"/>
  <c r="AA1295" i="11"/>
  <c r="Z1295" i="11"/>
  <c r="Y1295" i="11"/>
  <c r="Q1296" i="11"/>
  <c r="AC1965" i="11"/>
  <c r="AD1965" i="11"/>
  <c r="S1962" i="9"/>
  <c r="AD1961" i="9"/>
  <c r="W882" i="9"/>
  <c r="V883" i="9" s="1"/>
  <c r="Z882" i="9"/>
  <c r="AA882" i="9"/>
  <c r="Y882" i="9"/>
  <c r="AC1961" i="9"/>
  <c r="AE881" i="9"/>
  <c r="AE1021" i="9"/>
  <c r="Q751" i="9"/>
  <c r="R751" i="9" s="1"/>
  <c r="AB751" i="9" s="1"/>
  <c r="AA750" i="9"/>
  <c r="W750" i="9"/>
  <c r="V751" i="9" s="1"/>
  <c r="Z750" i="9"/>
  <c r="AD750" i="9" s="1"/>
  <c r="AD1424" i="9"/>
  <c r="AC1424" i="9"/>
  <c r="R1425" i="9"/>
  <c r="AB1425" i="9" s="1"/>
  <c r="T213" i="9"/>
  <c r="R883" i="9"/>
  <c r="S883" i="9" s="1"/>
  <c r="AE1557" i="9"/>
  <c r="T1289" i="9"/>
  <c r="AA1828" i="9"/>
  <c r="Q1829" i="9"/>
  <c r="R1829" i="9" s="1"/>
  <c r="AB1829" i="9" s="1"/>
  <c r="W1828" i="9"/>
  <c r="V1829" i="9" s="1"/>
  <c r="Y1828" i="9"/>
  <c r="AD1828" i="9" s="1"/>
  <c r="T350" i="9"/>
  <c r="Y350" i="9" s="1"/>
  <c r="S484" i="9"/>
  <c r="S616" i="9"/>
  <c r="AD615" i="9"/>
  <c r="Q1158" i="9"/>
  <c r="R1158" i="9" s="1"/>
  <c r="AB1158" i="9" s="1"/>
  <c r="Y1157" i="9"/>
  <c r="AC615" i="9"/>
  <c r="W1558" i="9"/>
  <c r="V1559" i="9" s="1"/>
  <c r="Z1558" i="9"/>
  <c r="Q1559" i="9"/>
  <c r="R1559" i="9" s="1"/>
  <c r="AB1559" i="9" s="1"/>
  <c r="Y1558" i="9"/>
  <c r="AA1558" i="9"/>
  <c r="Z1157" i="9"/>
  <c r="W1157" i="9"/>
  <c r="V1158" i="9" s="1"/>
  <c r="AE483" i="9"/>
  <c r="AA1022" i="9"/>
  <c r="Q1023" i="9"/>
  <c r="R1023" i="9" s="1"/>
  <c r="AB1023" i="9" s="1"/>
  <c r="Z1022" i="9"/>
  <c r="W1022" i="9"/>
  <c r="V1023" i="9" s="1"/>
  <c r="Y1022" i="9"/>
  <c r="AE84" i="9"/>
  <c r="S85" i="9"/>
  <c r="AD1290" i="6"/>
  <c r="AC1290" i="6"/>
  <c r="S1422" i="6"/>
  <c r="AC616" i="6"/>
  <c r="AE1421" i="6"/>
  <c r="AD616" i="6"/>
  <c r="AE749" i="6"/>
  <c r="S750" i="6"/>
  <c r="S617" i="6"/>
  <c r="AE1964" i="6"/>
  <c r="W883" i="6"/>
  <c r="V884" i="6" s="1"/>
  <c r="Y883" i="6"/>
  <c r="Q884" i="6"/>
  <c r="AA883" i="6"/>
  <c r="Z883" i="6"/>
  <c r="T345" i="6"/>
  <c r="Y345" i="6" s="1"/>
  <c r="AE344" i="6"/>
  <c r="T1291" i="6"/>
  <c r="Q1830" i="6"/>
  <c r="R1830" i="6" s="1"/>
  <c r="AB1830" i="6" s="1"/>
  <c r="Y1829" i="6"/>
  <c r="AD1829" i="6" s="1"/>
  <c r="AA1829" i="6"/>
  <c r="W1829" i="6"/>
  <c r="V1830" i="6" s="1"/>
  <c r="T1965" i="6"/>
  <c r="AC1692" i="6"/>
  <c r="Q84" i="6"/>
  <c r="R84" i="6" s="1"/>
  <c r="AB84" i="6" s="1"/>
  <c r="Y83" i="6"/>
  <c r="T480" i="6"/>
  <c r="Q481" i="6" s="1"/>
  <c r="R481" i="6" s="1"/>
  <c r="AB481" i="6" s="1"/>
  <c r="AA83" i="6"/>
  <c r="AD1692" i="6"/>
  <c r="W1558" i="6"/>
  <c r="V1559" i="6" s="1"/>
  <c r="Z1558" i="6"/>
  <c r="Y1558" i="6"/>
  <c r="Q1559" i="6"/>
  <c r="R1559" i="6" s="1"/>
  <c r="AB1559" i="6" s="1"/>
  <c r="AA1558" i="6"/>
  <c r="W83" i="6"/>
  <c r="V84" i="6" s="1"/>
  <c r="Z83" i="6"/>
  <c r="S1023" i="6"/>
  <c r="Z1159" i="6"/>
  <c r="W1159" i="6"/>
  <c r="V1160" i="6" s="1"/>
  <c r="AA1159" i="6"/>
  <c r="Q1160" i="6"/>
  <c r="Y1159" i="6"/>
  <c r="AD1022" i="6"/>
  <c r="AC1022" i="6"/>
  <c r="S216" i="6"/>
  <c r="AE215" i="6"/>
  <c r="S1693" i="6"/>
  <c r="T480" i="3"/>
  <c r="AA480" i="3" s="1"/>
  <c r="AC882" i="3"/>
  <c r="S883" i="3"/>
  <c r="AA1293" i="3"/>
  <c r="Q1294" i="3"/>
  <c r="R1294" i="3" s="1"/>
  <c r="AB1294" i="3" s="1"/>
  <c r="W1293" i="3"/>
  <c r="V1294" i="3" s="1"/>
  <c r="Z1293" i="3"/>
  <c r="Z82" i="3"/>
  <c r="AD82" i="3" s="1"/>
  <c r="W82" i="3"/>
  <c r="V83" i="3" s="1"/>
  <c r="Q83" i="3"/>
  <c r="R83" i="3" s="1"/>
  <c r="AB83" i="3" s="1"/>
  <c r="AA82" i="3"/>
  <c r="Q618" i="3"/>
  <c r="W617" i="3"/>
  <c r="V618" i="3" s="1"/>
  <c r="AA617" i="3"/>
  <c r="Z617" i="3"/>
  <c r="Y617" i="3"/>
  <c r="AC750" i="3"/>
  <c r="AD750" i="3"/>
  <c r="R751" i="3"/>
  <c r="AB751" i="3" s="1"/>
  <c r="T1425" i="3"/>
  <c r="W1425" i="3" s="1"/>
  <c r="V1426" i="3" s="1"/>
  <c r="Y1024" i="3"/>
  <c r="AD1024" i="3" s="1"/>
  <c r="S1696" i="3"/>
  <c r="T1696" i="3" s="1"/>
  <c r="W1962" i="3"/>
  <c r="V1963" i="3" s="1"/>
  <c r="Y1962" i="3"/>
  <c r="Z1962" i="3"/>
  <c r="AA1962" i="3"/>
  <c r="Q1963" i="3"/>
  <c r="W1024" i="3"/>
  <c r="V1025" i="3" s="1"/>
  <c r="AA1024" i="3"/>
  <c r="AE1424" i="3"/>
  <c r="Q1025" i="3"/>
  <c r="R1025" i="3" s="1"/>
  <c r="AB1025" i="3" s="1"/>
  <c r="AD1695" i="3"/>
  <c r="AD348" i="3"/>
  <c r="S1157" i="3"/>
  <c r="AC1695" i="3"/>
  <c r="T1560" i="3"/>
  <c r="T215" i="3"/>
  <c r="Z215" i="3" s="1"/>
  <c r="AC348" i="3"/>
  <c r="AE1156" i="3"/>
  <c r="W1829" i="3"/>
  <c r="V1830" i="3" s="1"/>
  <c r="AA1829" i="3"/>
  <c r="Q1830" i="3"/>
  <c r="R1830" i="3" s="1"/>
  <c r="AB1830" i="3" s="1"/>
  <c r="Y1829" i="3"/>
  <c r="S349" i="3"/>
  <c r="S348" i="13"/>
  <c r="T83" i="13"/>
  <c r="AE347" i="13"/>
  <c r="T484" i="13"/>
  <c r="AE213" i="13"/>
  <c r="S214" i="13"/>
  <c r="AE1692" i="9" l="1"/>
  <c r="T1693" i="9"/>
  <c r="AA1693" i="9" s="1"/>
  <c r="Y215" i="11"/>
  <c r="AD215" i="11" s="1"/>
  <c r="AA215" i="11"/>
  <c r="W215" i="11"/>
  <c r="V216" i="11" s="1"/>
  <c r="Q216" i="11"/>
  <c r="R216" i="11" s="1"/>
  <c r="AB216" i="11" s="1"/>
  <c r="AE1420" i="11"/>
  <c r="AD884" i="11"/>
  <c r="S885" i="11"/>
  <c r="AC884" i="11"/>
  <c r="AC1157" i="11"/>
  <c r="T1421" i="11"/>
  <c r="AA1421" i="11" s="1"/>
  <c r="R84" i="11"/>
  <c r="AB84" i="11" s="1"/>
  <c r="AD83" i="11"/>
  <c r="AC83" i="11"/>
  <c r="T348" i="11"/>
  <c r="Q349" i="11" s="1"/>
  <c r="S1158" i="11"/>
  <c r="W1554" i="11"/>
  <c r="V1555" i="11" s="1"/>
  <c r="Z1554" i="11"/>
  <c r="AA1554" i="11"/>
  <c r="Y1554" i="11"/>
  <c r="Q1555" i="11"/>
  <c r="AE347" i="11"/>
  <c r="AC752" i="11"/>
  <c r="AE752" i="11" s="1"/>
  <c r="T1828" i="11"/>
  <c r="Y1828" i="11" s="1"/>
  <c r="AE1827" i="11"/>
  <c r="AE481" i="11"/>
  <c r="AB482" i="11"/>
  <c r="T482" i="11"/>
  <c r="R1696" i="11"/>
  <c r="AB1696" i="11" s="1"/>
  <c r="AC1695" i="11"/>
  <c r="AD1695" i="11"/>
  <c r="R1026" i="11"/>
  <c r="AB1026" i="11" s="1"/>
  <c r="S753" i="11"/>
  <c r="AC1295" i="11"/>
  <c r="AD1295" i="11"/>
  <c r="AE1965" i="11"/>
  <c r="Y618" i="11"/>
  <c r="W618" i="11"/>
  <c r="V619" i="11" s="1"/>
  <c r="AA618" i="11"/>
  <c r="Z618" i="11"/>
  <c r="Q619" i="11"/>
  <c r="AC1025" i="11"/>
  <c r="AD1025" i="11"/>
  <c r="R1296" i="11"/>
  <c r="AB1296" i="11" s="1"/>
  <c r="S1966" i="11"/>
  <c r="T1962" i="9"/>
  <c r="Y1962" i="9" s="1"/>
  <c r="AD882" i="9"/>
  <c r="AC882" i="9"/>
  <c r="AE1961" i="9"/>
  <c r="AC750" i="9"/>
  <c r="AE1424" i="9"/>
  <c r="S1425" i="9"/>
  <c r="S751" i="9"/>
  <c r="Z213" i="9"/>
  <c r="AA213" i="9"/>
  <c r="Y213" i="9"/>
  <c r="Q214" i="9"/>
  <c r="W213" i="9"/>
  <c r="V214" i="9" s="1"/>
  <c r="AB883" i="9"/>
  <c r="T883" i="9"/>
  <c r="AC1828" i="9"/>
  <c r="AE1828" i="9" s="1"/>
  <c r="Y1289" i="9"/>
  <c r="Z1289" i="9"/>
  <c r="AA1289" i="9"/>
  <c r="Q1290" i="9"/>
  <c r="R1290" i="9" s="1"/>
  <c r="AB1290" i="9" s="1"/>
  <c r="W1289" i="9"/>
  <c r="V1290" i="9" s="1"/>
  <c r="AE615" i="9"/>
  <c r="T616" i="9"/>
  <c r="Y616" i="9" s="1"/>
  <c r="T484" i="9"/>
  <c r="W484" i="9" s="1"/>
  <c r="V485" i="9" s="1"/>
  <c r="Z350" i="9"/>
  <c r="AD350" i="9" s="1"/>
  <c r="W350" i="9"/>
  <c r="V351" i="9" s="1"/>
  <c r="AA350" i="9"/>
  <c r="Q351" i="9"/>
  <c r="R351" i="9" s="1"/>
  <c r="AB351" i="9" s="1"/>
  <c r="AD1157" i="9"/>
  <c r="AC1157" i="9"/>
  <c r="AC1558" i="9"/>
  <c r="AD1558" i="9"/>
  <c r="S1559" i="9"/>
  <c r="AD1022" i="9"/>
  <c r="AC1022" i="9"/>
  <c r="S1023" i="9"/>
  <c r="T1023" i="9" s="1"/>
  <c r="S1829" i="9"/>
  <c r="S1158" i="9"/>
  <c r="T85" i="9"/>
  <c r="AE1290" i="6"/>
  <c r="T1422" i="6"/>
  <c r="W1422" i="6" s="1"/>
  <c r="V1423" i="6" s="1"/>
  <c r="T750" i="6"/>
  <c r="AE616" i="6"/>
  <c r="T617" i="6"/>
  <c r="Y617" i="6" s="1"/>
  <c r="W345" i="6"/>
  <c r="V346" i="6" s="1"/>
  <c r="Z345" i="6"/>
  <c r="AD345" i="6" s="1"/>
  <c r="Q346" i="6"/>
  <c r="R346" i="6" s="1"/>
  <c r="AB346" i="6" s="1"/>
  <c r="R884" i="6"/>
  <c r="AB884" i="6" s="1"/>
  <c r="AC883" i="6"/>
  <c r="AD883" i="6"/>
  <c r="AA345" i="6"/>
  <c r="AC1829" i="6"/>
  <c r="AA1291" i="6"/>
  <c r="Y1291" i="6"/>
  <c r="Z1291" i="6"/>
  <c r="W1291" i="6"/>
  <c r="V1292" i="6" s="1"/>
  <c r="Q1292" i="6"/>
  <c r="S1830" i="6"/>
  <c r="AE1692" i="6"/>
  <c r="S84" i="6"/>
  <c r="T84" i="6" s="1"/>
  <c r="AD83" i="6"/>
  <c r="Y1965" i="6"/>
  <c r="W1965" i="6"/>
  <c r="V1966" i="6" s="1"/>
  <c r="Q1966" i="6"/>
  <c r="Z1965" i="6"/>
  <c r="AA1965" i="6"/>
  <c r="AA480" i="6"/>
  <c r="W480" i="6"/>
  <c r="V481" i="6" s="1"/>
  <c r="Y480" i="6"/>
  <c r="Z480" i="6"/>
  <c r="AC83" i="6"/>
  <c r="S1559" i="6"/>
  <c r="S481" i="6"/>
  <c r="AC1558" i="6"/>
  <c r="AD1558" i="6"/>
  <c r="T1023" i="6"/>
  <c r="Z1023" i="6" s="1"/>
  <c r="AC1159" i="6"/>
  <c r="AD1159" i="6"/>
  <c r="R1160" i="6"/>
  <c r="AB1160" i="6" s="1"/>
  <c r="T216" i="6"/>
  <c r="W216" i="6" s="1"/>
  <c r="V217" i="6" s="1"/>
  <c r="T1693" i="6"/>
  <c r="Z1693" i="6" s="1"/>
  <c r="AE1022" i="6"/>
  <c r="Z480" i="3"/>
  <c r="AE882" i="3"/>
  <c r="Y480" i="3"/>
  <c r="W480" i="3"/>
  <c r="V481" i="3" s="1"/>
  <c r="Q481" i="3"/>
  <c r="R481" i="3" s="1"/>
  <c r="AB481" i="3" s="1"/>
  <c r="T883" i="3"/>
  <c r="Y883" i="3" s="1"/>
  <c r="AC1293" i="3"/>
  <c r="AD1293" i="3"/>
  <c r="S83" i="3"/>
  <c r="AC82" i="3"/>
  <c r="S751" i="3"/>
  <c r="S1294" i="3"/>
  <c r="AE750" i="3"/>
  <c r="AD617" i="3"/>
  <c r="AC617" i="3"/>
  <c r="R618" i="3"/>
  <c r="S618" i="3" s="1"/>
  <c r="AA1425" i="3"/>
  <c r="Y1425" i="3"/>
  <c r="AE1695" i="3"/>
  <c r="Q1426" i="3"/>
  <c r="R1426" i="3" s="1"/>
  <c r="AB1426" i="3" s="1"/>
  <c r="Z1425" i="3"/>
  <c r="AC1024" i="3"/>
  <c r="R1963" i="3"/>
  <c r="S1025" i="3"/>
  <c r="AE348" i="3"/>
  <c r="Q216" i="3"/>
  <c r="R216" i="3" s="1"/>
  <c r="AB216" i="3" s="1"/>
  <c r="AC1962" i="3"/>
  <c r="AD1962" i="3"/>
  <c r="W215" i="3"/>
  <c r="V216" i="3" s="1"/>
  <c r="Y215" i="3"/>
  <c r="AD215" i="3" s="1"/>
  <c r="AA215" i="3"/>
  <c r="T1157" i="3"/>
  <c r="Y1157" i="3" s="1"/>
  <c r="W1560" i="3"/>
  <c r="V1561" i="3" s="1"/>
  <c r="Z1560" i="3"/>
  <c r="Q1561" i="3"/>
  <c r="Y1560" i="3"/>
  <c r="AA1560" i="3"/>
  <c r="AC1829" i="3"/>
  <c r="S1830" i="3"/>
  <c r="T349" i="3"/>
  <c r="AA349" i="3" s="1"/>
  <c r="AD1829" i="3"/>
  <c r="Y1696" i="3"/>
  <c r="Z1696" i="3"/>
  <c r="Q1697" i="3"/>
  <c r="AA1696" i="3"/>
  <c r="W1696" i="3"/>
  <c r="V1697" i="3" s="1"/>
  <c r="T348" i="13"/>
  <c r="Z484" i="13"/>
  <c r="W83" i="13"/>
  <c r="V84" i="13" s="1"/>
  <c r="Y83" i="13"/>
  <c r="AA83" i="13"/>
  <c r="Q84" i="13"/>
  <c r="Z83" i="13"/>
  <c r="AA484" i="13"/>
  <c r="Y484" i="13"/>
  <c r="W484" i="13"/>
  <c r="V485" i="13" s="1"/>
  <c r="Q485" i="13"/>
  <c r="R485" i="13" s="1"/>
  <c r="AB485" i="13" s="1"/>
  <c r="T214" i="13"/>
  <c r="Q1694" i="9" l="1"/>
  <c r="R1694" i="9" s="1"/>
  <c r="AB1694" i="9" s="1"/>
  <c r="W1693" i="9"/>
  <c r="V1694" i="9" s="1"/>
  <c r="Z1693" i="9"/>
  <c r="Y1693" i="9"/>
  <c r="S216" i="11"/>
  <c r="AC215" i="11"/>
  <c r="T885" i="11"/>
  <c r="Z885" i="11" s="1"/>
  <c r="T1158" i="11"/>
  <c r="AE1157" i="11"/>
  <c r="AE884" i="11"/>
  <c r="W348" i="11"/>
  <c r="V349" i="11" s="1"/>
  <c r="Z1421" i="11"/>
  <c r="W1421" i="11"/>
  <c r="V1422" i="11" s="1"/>
  <c r="Q1422" i="11"/>
  <c r="R1422" i="11" s="1"/>
  <c r="S1422" i="11" s="1"/>
  <c r="Y1421" i="11"/>
  <c r="S84" i="11"/>
  <c r="Z348" i="11"/>
  <c r="AE83" i="11"/>
  <c r="AA348" i="11"/>
  <c r="Y348" i="11"/>
  <c r="AC1554" i="11"/>
  <c r="AD1554" i="11"/>
  <c r="R1555" i="11"/>
  <c r="AB1555" i="11" s="1"/>
  <c r="R349" i="11"/>
  <c r="AB349" i="11" s="1"/>
  <c r="Q1829" i="11"/>
  <c r="R1829" i="11" s="1"/>
  <c r="AB1829" i="11" s="1"/>
  <c r="Z1828" i="11"/>
  <c r="W1828" i="11"/>
  <c r="V1829" i="11" s="1"/>
  <c r="AA1828" i="11"/>
  <c r="S1296" i="11"/>
  <c r="AE1695" i="11"/>
  <c r="Z482" i="11"/>
  <c r="Q483" i="11"/>
  <c r="R483" i="11" s="1"/>
  <c r="AB483" i="11" s="1"/>
  <c r="W482" i="11"/>
  <c r="V483" i="11" s="1"/>
  <c r="Y482" i="11"/>
  <c r="AA482" i="11"/>
  <c r="S1696" i="11"/>
  <c r="S1026" i="11"/>
  <c r="T753" i="11"/>
  <c r="AC618" i="11"/>
  <c r="AD618" i="11"/>
  <c r="AE1025" i="11"/>
  <c r="R619" i="11"/>
  <c r="AB619" i="11" s="1"/>
  <c r="AE1295" i="11"/>
  <c r="T1966" i="11"/>
  <c r="W1962" i="9"/>
  <c r="V1963" i="9" s="1"/>
  <c r="Q1963" i="9"/>
  <c r="R1963" i="9" s="1"/>
  <c r="AB1963" i="9" s="1"/>
  <c r="Z1962" i="9"/>
  <c r="AD1962" i="9" s="1"/>
  <c r="AA1962" i="9"/>
  <c r="AE882" i="9"/>
  <c r="AE750" i="9"/>
  <c r="T1425" i="9"/>
  <c r="AA1425" i="9" s="1"/>
  <c r="T751" i="9"/>
  <c r="R214" i="9"/>
  <c r="AC213" i="9"/>
  <c r="AD213" i="9"/>
  <c r="Y883" i="9"/>
  <c r="Z883" i="9"/>
  <c r="Q884" i="9"/>
  <c r="R884" i="9" s="1"/>
  <c r="AB884" i="9" s="1"/>
  <c r="AA883" i="9"/>
  <c r="W883" i="9"/>
  <c r="V884" i="9" s="1"/>
  <c r="Q617" i="9"/>
  <c r="R617" i="9" s="1"/>
  <c r="AB617" i="9" s="1"/>
  <c r="AA616" i="9"/>
  <c r="Z616" i="9"/>
  <c r="AD616" i="9" s="1"/>
  <c r="W616" i="9"/>
  <c r="V617" i="9" s="1"/>
  <c r="S1290" i="9"/>
  <c r="AC1289" i="9"/>
  <c r="AD1289" i="9"/>
  <c r="Q485" i="9"/>
  <c r="R485" i="9" s="1"/>
  <c r="AB485" i="9" s="1"/>
  <c r="AA484" i="9"/>
  <c r="Z484" i="9"/>
  <c r="Y484" i="9"/>
  <c r="AC350" i="9"/>
  <c r="AE1157" i="9"/>
  <c r="T1559" i="9"/>
  <c r="Q1560" i="9" s="1"/>
  <c r="AE1558" i="9"/>
  <c r="T1829" i="9"/>
  <c r="Q1830" i="9" s="1"/>
  <c r="AE1022" i="9"/>
  <c r="T1158" i="9"/>
  <c r="W1023" i="9"/>
  <c r="V1024" i="9" s="1"/>
  <c r="Q1024" i="9"/>
  <c r="Y1023" i="9"/>
  <c r="Z1023" i="9"/>
  <c r="AA1023" i="9"/>
  <c r="S351" i="9"/>
  <c r="Z85" i="9"/>
  <c r="Y85" i="9"/>
  <c r="Q86" i="9"/>
  <c r="AA85" i="9"/>
  <c r="W85" i="9"/>
  <c r="V86" i="9" s="1"/>
  <c r="Q1423" i="6"/>
  <c r="R1423" i="6" s="1"/>
  <c r="AB1423" i="6" s="1"/>
  <c r="Z1422" i="6"/>
  <c r="Y1422" i="6"/>
  <c r="AA1422" i="6"/>
  <c r="AA750" i="6"/>
  <c r="W750" i="6"/>
  <c r="V751" i="6" s="1"/>
  <c r="Y750" i="6"/>
  <c r="Q751" i="6"/>
  <c r="R751" i="6" s="1"/>
  <c r="AB751" i="6" s="1"/>
  <c r="Z750" i="6"/>
  <c r="Q618" i="6"/>
  <c r="R618" i="6" s="1"/>
  <c r="AB618" i="6" s="1"/>
  <c r="W617" i="6"/>
  <c r="V618" i="6" s="1"/>
  <c r="AA617" i="6"/>
  <c r="Z617" i="6"/>
  <c r="AD617" i="6" s="1"/>
  <c r="AC345" i="6"/>
  <c r="S884" i="6"/>
  <c r="S346" i="6"/>
  <c r="AE1829" i="6"/>
  <c r="AE883" i="6"/>
  <c r="AE83" i="6"/>
  <c r="R1292" i="6"/>
  <c r="AC1291" i="6"/>
  <c r="AD1291" i="6"/>
  <c r="T1830" i="6"/>
  <c r="Z1830" i="6" s="1"/>
  <c r="AC1965" i="6"/>
  <c r="AD1965" i="6"/>
  <c r="AC480" i="6"/>
  <c r="Y1023" i="6"/>
  <c r="AD1023" i="6" s="1"/>
  <c r="R1966" i="6"/>
  <c r="AB1966" i="6" s="1"/>
  <c r="Q217" i="6"/>
  <c r="R217" i="6" s="1"/>
  <c r="AB217" i="6" s="1"/>
  <c r="AD480" i="6"/>
  <c r="T481" i="6"/>
  <c r="Y481" i="6" s="1"/>
  <c r="W1023" i="6"/>
  <c r="V1024" i="6" s="1"/>
  <c r="T1559" i="6"/>
  <c r="Y1559" i="6" s="1"/>
  <c r="AA216" i="6"/>
  <c r="AA1023" i="6"/>
  <c r="Z216" i="6"/>
  <c r="Q1024" i="6"/>
  <c r="R1024" i="6" s="1"/>
  <c r="AB1024" i="6" s="1"/>
  <c r="AE1558" i="6"/>
  <c r="Q85" i="6"/>
  <c r="Z84" i="6"/>
  <c r="Y84" i="6"/>
  <c r="AA84" i="6"/>
  <c r="W84" i="6"/>
  <c r="V85" i="6" s="1"/>
  <c r="Y216" i="6"/>
  <c r="S1160" i="6"/>
  <c r="AE1159" i="6"/>
  <c r="Y1693" i="6"/>
  <c r="AD1693" i="6" s="1"/>
  <c r="Q1694" i="6"/>
  <c r="R1694" i="6" s="1"/>
  <c r="AB1694" i="6" s="1"/>
  <c r="W1693" i="6"/>
  <c r="V1694" i="6" s="1"/>
  <c r="AA1693" i="6"/>
  <c r="AC480" i="3"/>
  <c r="AD480" i="3"/>
  <c r="W883" i="3"/>
  <c r="V884" i="3" s="1"/>
  <c r="Q884" i="3"/>
  <c r="R884" i="3" s="1"/>
  <c r="AB884" i="3" s="1"/>
  <c r="Z883" i="3"/>
  <c r="AD883" i="3" s="1"/>
  <c r="AA883" i="3"/>
  <c r="AE1293" i="3"/>
  <c r="T83" i="3"/>
  <c r="T751" i="3"/>
  <c r="AE82" i="3"/>
  <c r="T1294" i="3"/>
  <c r="W1294" i="3" s="1"/>
  <c r="V1295" i="3" s="1"/>
  <c r="AE617" i="3"/>
  <c r="AB618" i="3"/>
  <c r="T618" i="3"/>
  <c r="AE1024" i="3"/>
  <c r="AC1425" i="3"/>
  <c r="S481" i="3"/>
  <c r="S1426" i="3"/>
  <c r="T1426" i="3" s="1"/>
  <c r="AD1425" i="3"/>
  <c r="S216" i="3"/>
  <c r="W1157" i="3"/>
  <c r="V1158" i="3" s="1"/>
  <c r="AE1962" i="3"/>
  <c r="AC215" i="3"/>
  <c r="AA1157" i="3"/>
  <c r="Z1157" i="3"/>
  <c r="AD1157" i="3" s="1"/>
  <c r="Q1158" i="3"/>
  <c r="R1158" i="3" s="1"/>
  <c r="AB1158" i="3" s="1"/>
  <c r="T1025" i="3"/>
  <c r="Q1026" i="3" s="1"/>
  <c r="R1026" i="3" s="1"/>
  <c r="AB1026" i="3" s="1"/>
  <c r="S1963" i="3"/>
  <c r="AB1963" i="3"/>
  <c r="AD1560" i="3"/>
  <c r="AC1560" i="3"/>
  <c r="R1561" i="3"/>
  <c r="W349" i="3"/>
  <c r="V350" i="3" s="1"/>
  <c r="Q350" i="3"/>
  <c r="R350" i="3" s="1"/>
  <c r="AB350" i="3" s="1"/>
  <c r="Y349" i="3"/>
  <c r="AE1829" i="3"/>
  <c r="Z349" i="3"/>
  <c r="T1830" i="3"/>
  <c r="R1697" i="3"/>
  <c r="AB1697" i="3" s="1"/>
  <c r="AC1696" i="3"/>
  <c r="AD1696" i="3"/>
  <c r="AA348" i="13"/>
  <c r="Z348" i="13"/>
  <c r="W348" i="13"/>
  <c r="V349" i="13" s="1"/>
  <c r="Y348" i="13"/>
  <c r="Q349" i="13"/>
  <c r="R84" i="13"/>
  <c r="AB84" i="13" s="1"/>
  <c r="AC83" i="13"/>
  <c r="AD83" i="13"/>
  <c r="AC484" i="13"/>
  <c r="AD484" i="13"/>
  <c r="S485" i="13"/>
  <c r="W214" i="13"/>
  <c r="V215" i="13" s="1"/>
  <c r="Y214" i="13"/>
  <c r="Z214" i="13"/>
  <c r="Q215" i="13"/>
  <c r="AA214" i="13"/>
  <c r="AD1693" i="9" l="1"/>
  <c r="AC1693" i="9"/>
  <c r="T216" i="11"/>
  <c r="W216" i="11" s="1"/>
  <c r="V217" i="11" s="1"/>
  <c r="AA885" i="11"/>
  <c r="AE215" i="11"/>
  <c r="Y885" i="11"/>
  <c r="Q886" i="11"/>
  <c r="R886" i="11" s="1"/>
  <c r="S886" i="11" s="1"/>
  <c r="W885" i="11"/>
  <c r="V886" i="11" s="1"/>
  <c r="Q1159" i="11"/>
  <c r="R1159" i="11" s="1"/>
  <c r="AB1159" i="11" s="1"/>
  <c r="Y1158" i="11"/>
  <c r="W1158" i="11"/>
  <c r="V1159" i="11" s="1"/>
  <c r="AA1158" i="11"/>
  <c r="Z1158" i="11"/>
  <c r="T84" i="11"/>
  <c r="Y84" i="11" s="1"/>
  <c r="AD348" i="11"/>
  <c r="AD1421" i="11"/>
  <c r="T1422" i="11"/>
  <c r="AB1422" i="11"/>
  <c r="AC1421" i="11"/>
  <c r="S1555" i="11"/>
  <c r="AC348" i="11"/>
  <c r="AE1554" i="11"/>
  <c r="S349" i="11"/>
  <c r="AC1828" i="11"/>
  <c r="AD1828" i="11"/>
  <c r="S483" i="11"/>
  <c r="S1829" i="11"/>
  <c r="AC482" i="11"/>
  <c r="AD482" i="11"/>
  <c r="T1296" i="11"/>
  <c r="T1026" i="11"/>
  <c r="Y1026" i="11" s="1"/>
  <c r="Z753" i="11"/>
  <c r="Q754" i="11"/>
  <c r="R754" i="11" s="1"/>
  <c r="AB754" i="11" s="1"/>
  <c r="T1696" i="11"/>
  <c r="Y753" i="11"/>
  <c r="AA753" i="11"/>
  <c r="W753" i="11"/>
  <c r="V754" i="11" s="1"/>
  <c r="AE618" i="11"/>
  <c r="AA1966" i="11"/>
  <c r="Q1967" i="11"/>
  <c r="W1966" i="11"/>
  <c r="V1967" i="11" s="1"/>
  <c r="Y1966" i="11"/>
  <c r="Z1966" i="11"/>
  <c r="S619" i="11"/>
  <c r="S1963" i="9"/>
  <c r="AC1962" i="9"/>
  <c r="Z1425" i="9"/>
  <c r="Y1425" i="9"/>
  <c r="Q1426" i="9"/>
  <c r="R1426" i="9" s="1"/>
  <c r="AB1426" i="9" s="1"/>
  <c r="W1425" i="9"/>
  <c r="V1426" i="9" s="1"/>
  <c r="Q752" i="9"/>
  <c r="R752" i="9" s="1"/>
  <c r="AB752" i="9" s="1"/>
  <c r="Y751" i="9"/>
  <c r="W751" i="9"/>
  <c r="V752" i="9" s="1"/>
  <c r="AA751" i="9"/>
  <c r="Z751" i="9"/>
  <c r="AE213" i="9"/>
  <c r="S214" i="9"/>
  <c r="AB214" i="9"/>
  <c r="S617" i="9"/>
  <c r="S884" i="9"/>
  <c r="AC883" i="9"/>
  <c r="AD883" i="9"/>
  <c r="AC616" i="9"/>
  <c r="AE1289" i="9"/>
  <c r="AC484" i="9"/>
  <c r="T1290" i="9"/>
  <c r="Y1290" i="9" s="1"/>
  <c r="AE350" i="9"/>
  <c r="AD484" i="9"/>
  <c r="S485" i="9"/>
  <c r="W1559" i="9"/>
  <c r="V1560" i="9" s="1"/>
  <c r="AA1559" i="9"/>
  <c r="Z1829" i="9"/>
  <c r="Y1559" i="9"/>
  <c r="AA1829" i="9"/>
  <c r="Z1559" i="9"/>
  <c r="Y1829" i="9"/>
  <c r="R1560" i="9"/>
  <c r="AB1560" i="9" s="1"/>
  <c r="W1829" i="9"/>
  <c r="V1830" i="9" s="1"/>
  <c r="W1158" i="9"/>
  <c r="V1159" i="9" s="1"/>
  <c r="AA1158" i="9"/>
  <c r="Q1159" i="9"/>
  <c r="Z1158" i="9"/>
  <c r="Y1158" i="9"/>
  <c r="R1830" i="9"/>
  <c r="AB1830" i="9" s="1"/>
  <c r="AC1023" i="9"/>
  <c r="AD1023" i="9"/>
  <c r="R1024" i="9"/>
  <c r="AB1024" i="9" s="1"/>
  <c r="T351" i="9"/>
  <c r="Y351" i="9" s="1"/>
  <c r="R86" i="9"/>
  <c r="AB86" i="9" s="1"/>
  <c r="AC85" i="9"/>
  <c r="AD85" i="9"/>
  <c r="S1694" i="9"/>
  <c r="AD750" i="6"/>
  <c r="AD1422" i="6"/>
  <c r="AC1422" i="6"/>
  <c r="AC750" i="6"/>
  <c r="S618" i="6"/>
  <c r="AE345" i="6"/>
  <c r="T884" i="6"/>
  <c r="AA884" i="6" s="1"/>
  <c r="AC617" i="6"/>
  <c r="S1423" i="6"/>
  <c r="S751" i="6"/>
  <c r="T346" i="6"/>
  <c r="W346" i="6" s="1"/>
  <c r="V347" i="6" s="1"/>
  <c r="AC1023" i="6"/>
  <c r="S1966" i="6"/>
  <c r="Y1830" i="6"/>
  <c r="AD1830" i="6" s="1"/>
  <c r="AA1830" i="6"/>
  <c r="Q1831" i="6"/>
  <c r="W1830" i="6"/>
  <c r="V1831" i="6" s="1"/>
  <c r="AE1291" i="6"/>
  <c r="S1292" i="6"/>
  <c r="AB1292" i="6"/>
  <c r="AE480" i="6"/>
  <c r="AE1965" i="6"/>
  <c r="AD216" i="6"/>
  <c r="Z1559" i="6"/>
  <c r="AD1559" i="6" s="1"/>
  <c r="Z481" i="6"/>
  <c r="AD481" i="6" s="1"/>
  <c r="Q482" i="6"/>
  <c r="R482" i="6" s="1"/>
  <c r="AB482" i="6" s="1"/>
  <c r="W1559" i="6"/>
  <c r="V1560" i="6" s="1"/>
  <c r="Q1560" i="6"/>
  <c r="R1560" i="6" s="1"/>
  <c r="AB1560" i="6" s="1"/>
  <c r="AC216" i="6"/>
  <c r="AA1559" i="6"/>
  <c r="AA481" i="6"/>
  <c r="W481" i="6"/>
  <c r="V482" i="6" s="1"/>
  <c r="R85" i="6"/>
  <c r="AB85" i="6" s="1"/>
  <c r="AC84" i="6"/>
  <c r="AD84" i="6"/>
  <c r="AC1693" i="6"/>
  <c r="AE1693" i="6" s="1"/>
  <c r="T1160" i="6"/>
  <c r="S217" i="6"/>
  <c r="S1694" i="6"/>
  <c r="S1024" i="6"/>
  <c r="AE480" i="3"/>
  <c r="AC883" i="3"/>
  <c r="S884" i="3"/>
  <c r="Q84" i="3"/>
  <c r="R84" i="3" s="1"/>
  <c r="AB84" i="3" s="1"/>
  <c r="W751" i="3"/>
  <c r="V752" i="3" s="1"/>
  <c r="Q752" i="3"/>
  <c r="R752" i="3" s="1"/>
  <c r="AB752" i="3" s="1"/>
  <c r="Z83" i="3"/>
  <c r="AA751" i="3"/>
  <c r="Y751" i="3"/>
  <c r="AA83" i="3"/>
  <c r="Y83" i="3"/>
  <c r="W83" i="3"/>
  <c r="V84" i="3" s="1"/>
  <c r="Z751" i="3"/>
  <c r="Q1295" i="3"/>
  <c r="R1295" i="3" s="1"/>
  <c r="AB1295" i="3" s="1"/>
  <c r="Y1294" i="3"/>
  <c r="AA1294" i="3"/>
  <c r="Z1294" i="3"/>
  <c r="AE1425" i="3"/>
  <c r="AE215" i="3"/>
  <c r="T481" i="3"/>
  <c r="Z481" i="3" s="1"/>
  <c r="Z618" i="3"/>
  <c r="AA618" i="3"/>
  <c r="Y618" i="3"/>
  <c r="W618" i="3"/>
  <c r="V619" i="3" s="1"/>
  <c r="Q619" i="3"/>
  <c r="T216" i="3"/>
  <c r="Q217" i="3" s="1"/>
  <c r="R217" i="3" s="1"/>
  <c r="AB217" i="3" s="1"/>
  <c r="S1158" i="3"/>
  <c r="W1025" i="3"/>
  <c r="V1026" i="3" s="1"/>
  <c r="Y1025" i="3"/>
  <c r="AC1157" i="3"/>
  <c r="AA1025" i="3"/>
  <c r="Z1025" i="3"/>
  <c r="T1963" i="3"/>
  <c r="AE1560" i="3"/>
  <c r="AB1561" i="3"/>
  <c r="S1561" i="3"/>
  <c r="AC349" i="3"/>
  <c r="S1026" i="3"/>
  <c r="AD349" i="3"/>
  <c r="AA1830" i="3"/>
  <c r="Q1831" i="3"/>
  <c r="R1831" i="3" s="1"/>
  <c r="AB1831" i="3" s="1"/>
  <c r="Y1830" i="3"/>
  <c r="Z1830" i="3"/>
  <c r="W1830" i="3"/>
  <c r="V1831" i="3" s="1"/>
  <c r="AE1696" i="3"/>
  <c r="S350" i="3"/>
  <c r="S1697" i="3"/>
  <c r="W1426" i="3"/>
  <c r="V1427" i="3" s="1"/>
  <c r="AA1426" i="3"/>
  <c r="Q1427" i="3"/>
  <c r="Y1426" i="3"/>
  <c r="Z1426" i="3"/>
  <c r="AC348" i="13"/>
  <c r="AD348" i="13"/>
  <c r="R349" i="13"/>
  <c r="AB349" i="13" s="1"/>
  <c r="S84" i="13"/>
  <c r="AE83" i="13"/>
  <c r="T485" i="13"/>
  <c r="AA485" i="13" s="1"/>
  <c r="AE484" i="13"/>
  <c r="R215" i="13"/>
  <c r="AB215" i="13" s="1"/>
  <c r="AC214" i="13"/>
  <c r="AD214" i="13"/>
  <c r="AE1693" i="9" l="1"/>
  <c r="Y216" i="11"/>
  <c r="Z216" i="11"/>
  <c r="AA216" i="11"/>
  <c r="Q217" i="11"/>
  <c r="R217" i="11" s="1"/>
  <c r="S217" i="11" s="1"/>
  <c r="AC885" i="11"/>
  <c r="AD885" i="11"/>
  <c r="AD1158" i="11"/>
  <c r="AC1158" i="11"/>
  <c r="AE348" i="11"/>
  <c r="Z84" i="11"/>
  <c r="AD84" i="11" s="1"/>
  <c r="W84" i="11"/>
  <c r="V85" i="11" s="1"/>
  <c r="Q85" i="11"/>
  <c r="R85" i="11" s="1"/>
  <c r="AB85" i="11" s="1"/>
  <c r="AA84" i="11"/>
  <c r="Q1423" i="11"/>
  <c r="R1423" i="11" s="1"/>
  <c r="S1423" i="11" s="1"/>
  <c r="Z1422" i="11"/>
  <c r="Y1422" i="11"/>
  <c r="AA1422" i="11"/>
  <c r="W1422" i="11"/>
  <c r="V1423" i="11" s="1"/>
  <c r="AE1421" i="11"/>
  <c r="T1555" i="11"/>
  <c r="Q1556" i="11" s="1"/>
  <c r="R1556" i="11" s="1"/>
  <c r="AB1556" i="11" s="1"/>
  <c r="S1159" i="11"/>
  <c r="T349" i="11"/>
  <c r="AE1828" i="11"/>
  <c r="AB886" i="11"/>
  <c r="T886" i="11"/>
  <c r="T1829" i="11"/>
  <c r="Y1829" i="11" s="1"/>
  <c r="T483" i="11"/>
  <c r="Q484" i="11" s="1"/>
  <c r="Z1026" i="11"/>
  <c r="AD1026" i="11" s="1"/>
  <c r="AC753" i="11"/>
  <c r="AA1026" i="11"/>
  <c r="Q1027" i="11"/>
  <c r="R1027" i="11" s="1"/>
  <c r="AB1027" i="11" s="1"/>
  <c r="AE482" i="11"/>
  <c r="W1026" i="11"/>
  <c r="V1027" i="11" s="1"/>
  <c r="Y1296" i="11"/>
  <c r="W1296" i="11"/>
  <c r="V1297" i="11" s="1"/>
  <c r="Z1296" i="11"/>
  <c r="Q1297" i="11"/>
  <c r="R1297" i="11" s="1"/>
  <c r="AB1297" i="11" s="1"/>
  <c r="AA1296" i="11"/>
  <c r="AD753" i="11"/>
  <c r="Y1696" i="11"/>
  <c r="Z1696" i="11"/>
  <c r="Q1697" i="11"/>
  <c r="AA1696" i="11"/>
  <c r="W1696" i="11"/>
  <c r="V1697" i="11" s="1"/>
  <c r="AC1966" i="11"/>
  <c r="AD1966" i="11"/>
  <c r="S754" i="11"/>
  <c r="T619" i="11"/>
  <c r="R1967" i="11"/>
  <c r="AB1967" i="11" s="1"/>
  <c r="AE1962" i="9"/>
  <c r="T1963" i="9"/>
  <c r="AC1425" i="9"/>
  <c r="AD1425" i="9"/>
  <c r="S1426" i="9"/>
  <c r="S752" i="9"/>
  <c r="AD751" i="9"/>
  <c r="AC751" i="9"/>
  <c r="T617" i="9"/>
  <c r="Y617" i="9" s="1"/>
  <c r="T214" i="9"/>
  <c r="T485" i="9"/>
  <c r="AA485" i="9" s="1"/>
  <c r="T884" i="9"/>
  <c r="AE883" i="9"/>
  <c r="AE616" i="9"/>
  <c r="S1830" i="9"/>
  <c r="Q1291" i="9"/>
  <c r="R1291" i="9" s="1"/>
  <c r="AB1291" i="9" s="1"/>
  <c r="AA1290" i="9"/>
  <c r="AE484" i="9"/>
  <c r="Z1290" i="9"/>
  <c r="AD1290" i="9" s="1"/>
  <c r="W1290" i="9"/>
  <c r="V1291" i="9" s="1"/>
  <c r="AC1559" i="9"/>
  <c r="AC1829" i="9"/>
  <c r="AD1829" i="9"/>
  <c r="AD1559" i="9"/>
  <c r="S1024" i="9"/>
  <c r="AC1158" i="9"/>
  <c r="S1560" i="9"/>
  <c r="AD1158" i="9"/>
  <c r="R1159" i="9"/>
  <c r="S1159" i="9" s="1"/>
  <c r="W351" i="9"/>
  <c r="V352" i="9" s="1"/>
  <c r="AE1023" i="9"/>
  <c r="Z351" i="9"/>
  <c r="Q352" i="9"/>
  <c r="R352" i="9" s="1"/>
  <c r="AB352" i="9" s="1"/>
  <c r="S86" i="9"/>
  <c r="AA351" i="9"/>
  <c r="T1694" i="9"/>
  <c r="AE85" i="9"/>
  <c r="AE750" i="6"/>
  <c r="AE1422" i="6"/>
  <c r="T618" i="6"/>
  <c r="W618" i="6" s="1"/>
  <c r="V619" i="6" s="1"/>
  <c r="AE617" i="6"/>
  <c r="Q885" i="6"/>
  <c r="R885" i="6" s="1"/>
  <c r="AB885" i="6" s="1"/>
  <c r="W884" i="6"/>
  <c r="V885" i="6" s="1"/>
  <c r="Y884" i="6"/>
  <c r="Z884" i="6"/>
  <c r="AA346" i="6"/>
  <c r="T1423" i="6"/>
  <c r="Q1424" i="6" s="1"/>
  <c r="Q347" i="6"/>
  <c r="R347" i="6" s="1"/>
  <c r="AB347" i="6" s="1"/>
  <c r="Z346" i="6"/>
  <c r="Y346" i="6"/>
  <c r="T751" i="6"/>
  <c r="AE1023" i="6"/>
  <c r="T1966" i="6"/>
  <c r="Y1966" i="6" s="1"/>
  <c r="AC1830" i="6"/>
  <c r="R1831" i="6"/>
  <c r="AB1831" i="6" s="1"/>
  <c r="T1292" i="6"/>
  <c r="AE216" i="6"/>
  <c r="S482" i="6"/>
  <c r="AC481" i="6"/>
  <c r="AC1559" i="6"/>
  <c r="S85" i="6"/>
  <c r="S1560" i="6"/>
  <c r="AE84" i="6"/>
  <c r="Z1160" i="6"/>
  <c r="Q1161" i="6"/>
  <c r="AA1160" i="6"/>
  <c r="W1160" i="6"/>
  <c r="V1161" i="6" s="1"/>
  <c r="Y1160" i="6"/>
  <c r="T217" i="6"/>
  <c r="W217" i="6" s="1"/>
  <c r="V218" i="6" s="1"/>
  <c r="T1694" i="6"/>
  <c r="T1024" i="6"/>
  <c r="AE883" i="3"/>
  <c r="T884" i="3"/>
  <c r="Z884" i="3" s="1"/>
  <c r="S84" i="3"/>
  <c r="AC83" i="3"/>
  <c r="AC751" i="3"/>
  <c r="AD83" i="3"/>
  <c r="AD751" i="3"/>
  <c r="AD1294" i="3"/>
  <c r="S752" i="3"/>
  <c r="S1295" i="3"/>
  <c r="AC1294" i="3"/>
  <c r="AA216" i="3"/>
  <c r="Z216" i="3"/>
  <c r="W216" i="3"/>
  <c r="V217" i="3" s="1"/>
  <c r="Y216" i="3"/>
  <c r="AE1157" i="3"/>
  <c r="W481" i="3"/>
  <c r="V482" i="3" s="1"/>
  <c r="R619" i="3"/>
  <c r="AA481" i="3"/>
  <c r="Q482" i="3"/>
  <c r="R482" i="3" s="1"/>
  <c r="AB482" i="3" s="1"/>
  <c r="Y481" i="3"/>
  <c r="AD481" i="3" s="1"/>
  <c r="AC618" i="3"/>
  <c r="AD618" i="3"/>
  <c r="AD1025" i="3"/>
  <c r="T1158" i="3"/>
  <c r="Q1159" i="3" s="1"/>
  <c r="R1159" i="3" s="1"/>
  <c r="AB1159" i="3" s="1"/>
  <c r="AC1025" i="3"/>
  <c r="Q1964" i="3"/>
  <c r="Z1963" i="3"/>
  <c r="Y1963" i="3"/>
  <c r="AA1963" i="3"/>
  <c r="W1963" i="3"/>
  <c r="V1964" i="3" s="1"/>
  <c r="T1561" i="3"/>
  <c r="AE349" i="3"/>
  <c r="S1831" i="3"/>
  <c r="T1026" i="3"/>
  <c r="AC1830" i="3"/>
  <c r="AD1830" i="3"/>
  <c r="T1697" i="3"/>
  <c r="Q1698" i="3" s="1"/>
  <c r="T350" i="3"/>
  <c r="R1427" i="3"/>
  <c r="AB1427" i="3" s="1"/>
  <c r="AC1426" i="3"/>
  <c r="AD1426" i="3"/>
  <c r="S217" i="3"/>
  <c r="S349" i="13"/>
  <c r="AE348" i="13"/>
  <c r="T84" i="13"/>
  <c r="Y485" i="13"/>
  <c r="Q486" i="13"/>
  <c r="R486" i="13" s="1"/>
  <c r="AB486" i="13" s="1"/>
  <c r="AE214" i="13"/>
  <c r="Z485" i="13"/>
  <c r="W485" i="13"/>
  <c r="V486" i="13" s="1"/>
  <c r="S215" i="13"/>
  <c r="AD216" i="11" l="1"/>
  <c r="AC216" i="11"/>
  <c r="T217" i="11"/>
  <c r="AB217" i="11"/>
  <c r="AE885" i="11"/>
  <c r="AE1158" i="11"/>
  <c r="AC84" i="11"/>
  <c r="S85" i="11"/>
  <c r="AD1422" i="11"/>
  <c r="AC1422" i="11"/>
  <c r="AA1555" i="11"/>
  <c r="W1555" i="11"/>
  <c r="V1556" i="11" s="1"/>
  <c r="Y1555" i="11"/>
  <c r="Z1555" i="11"/>
  <c r="S1556" i="11"/>
  <c r="T1159" i="11"/>
  <c r="AA349" i="11"/>
  <c r="W349" i="11"/>
  <c r="V350" i="11" s="1"/>
  <c r="Z349" i="11"/>
  <c r="Y349" i="11"/>
  <c r="Q350" i="11"/>
  <c r="R350" i="11" s="1"/>
  <c r="AB350" i="11" s="1"/>
  <c r="AB1423" i="11"/>
  <c r="T1423" i="11"/>
  <c r="AA1829" i="11"/>
  <c r="Z886" i="11"/>
  <c r="Q887" i="11"/>
  <c r="Y886" i="11"/>
  <c r="AA886" i="11"/>
  <c r="W886" i="11"/>
  <c r="V887" i="11" s="1"/>
  <c r="Q1830" i="11"/>
  <c r="R1830" i="11" s="1"/>
  <c r="AB1830" i="11" s="1"/>
  <c r="Z1829" i="11"/>
  <c r="W1829" i="11"/>
  <c r="V1830" i="11" s="1"/>
  <c r="Z483" i="11"/>
  <c r="W483" i="11"/>
  <c r="V484" i="11" s="1"/>
  <c r="AA483" i="11"/>
  <c r="Y483" i="11"/>
  <c r="AC1026" i="11"/>
  <c r="AE753" i="11"/>
  <c r="S1297" i="11"/>
  <c r="AC1296" i="11"/>
  <c r="AD1296" i="11"/>
  <c r="R1697" i="11"/>
  <c r="AB1697" i="11" s="1"/>
  <c r="AC1696" i="11"/>
  <c r="AD1696" i="11"/>
  <c r="T754" i="11"/>
  <c r="S1967" i="11"/>
  <c r="S1027" i="11"/>
  <c r="R484" i="11"/>
  <c r="AB484" i="11" s="1"/>
  <c r="W619" i="11"/>
  <c r="V620" i="11" s="1"/>
  <c r="Y619" i="11"/>
  <c r="Z619" i="11"/>
  <c r="AA619" i="11"/>
  <c r="Q620" i="11"/>
  <c r="AE1966" i="11"/>
  <c r="Y1963" i="9"/>
  <c r="W1963" i="9"/>
  <c r="V1964" i="9" s="1"/>
  <c r="AA1963" i="9"/>
  <c r="Q1964" i="9"/>
  <c r="R1964" i="9" s="1"/>
  <c r="AB1964" i="9" s="1"/>
  <c r="Z1963" i="9"/>
  <c r="AE1425" i="9"/>
  <c r="T1426" i="9"/>
  <c r="Q1427" i="9" s="1"/>
  <c r="R1427" i="9" s="1"/>
  <c r="AB1427" i="9" s="1"/>
  <c r="T752" i="9"/>
  <c r="Y752" i="9" s="1"/>
  <c r="AE751" i="9"/>
  <c r="Q885" i="9"/>
  <c r="R885" i="9" s="1"/>
  <c r="AB885" i="9" s="1"/>
  <c r="AA617" i="9"/>
  <c r="Z617" i="9"/>
  <c r="AD617" i="9" s="1"/>
  <c r="W617" i="9"/>
  <c r="V618" i="9" s="1"/>
  <c r="Q618" i="9"/>
  <c r="R618" i="9" s="1"/>
  <c r="AB618" i="9" s="1"/>
  <c r="Y884" i="9"/>
  <c r="Q486" i="9"/>
  <c r="R486" i="9" s="1"/>
  <c r="S486" i="9" s="1"/>
  <c r="Z485" i="9"/>
  <c r="Z884" i="9"/>
  <c r="Z214" i="9"/>
  <c r="W214" i="9"/>
  <c r="V215" i="9" s="1"/>
  <c r="Y214" i="9"/>
  <c r="AA214" i="9"/>
  <c r="Q215" i="9"/>
  <c r="Y485" i="9"/>
  <c r="W485" i="9"/>
  <c r="V486" i="9" s="1"/>
  <c r="W884" i="9"/>
  <c r="V885" i="9" s="1"/>
  <c r="AA884" i="9"/>
  <c r="T1830" i="9"/>
  <c r="Q1831" i="9" s="1"/>
  <c r="R1831" i="9" s="1"/>
  <c r="S1291" i="9"/>
  <c r="AC1290" i="9"/>
  <c r="AE1559" i="9"/>
  <c r="AE1829" i="9"/>
  <c r="T1560" i="9"/>
  <c r="Z1560" i="9" s="1"/>
  <c r="T1024" i="9"/>
  <c r="Z1024" i="9" s="1"/>
  <c r="AE1158" i="9"/>
  <c r="AB1159" i="9"/>
  <c r="T1159" i="9"/>
  <c r="AC351" i="9"/>
  <c r="S352" i="9"/>
  <c r="AD351" i="9"/>
  <c r="T86" i="9"/>
  <c r="Y86" i="9" s="1"/>
  <c r="Q1695" i="9"/>
  <c r="Y1694" i="9"/>
  <c r="Z1694" i="9"/>
  <c r="AA1694" i="9"/>
  <c r="W1694" i="9"/>
  <c r="V1695" i="9" s="1"/>
  <c r="Z618" i="6"/>
  <c r="Y618" i="6"/>
  <c r="AA618" i="6"/>
  <c r="Q619" i="6"/>
  <c r="R619" i="6" s="1"/>
  <c r="AB619" i="6" s="1"/>
  <c r="S885" i="6"/>
  <c r="AC884" i="6"/>
  <c r="AA1423" i="6"/>
  <c r="AD884" i="6"/>
  <c r="AD346" i="6"/>
  <c r="Z1423" i="6"/>
  <c r="W1423" i="6"/>
  <c r="V1424" i="6" s="1"/>
  <c r="Y1423" i="6"/>
  <c r="S347" i="6"/>
  <c r="AC346" i="6"/>
  <c r="R1424" i="6"/>
  <c r="AB1424" i="6" s="1"/>
  <c r="Z751" i="6"/>
  <c r="AA751" i="6"/>
  <c r="Q752" i="6"/>
  <c r="W751" i="6"/>
  <c r="V752" i="6" s="1"/>
  <c r="Y751" i="6"/>
  <c r="AE1830" i="6"/>
  <c r="AA1966" i="6"/>
  <c r="Z1966" i="6"/>
  <c r="AD1966" i="6" s="1"/>
  <c r="W1966" i="6"/>
  <c r="V1967" i="6" s="1"/>
  <c r="Q1967" i="6"/>
  <c r="S1831" i="6"/>
  <c r="W1292" i="6"/>
  <c r="V1293" i="6" s="1"/>
  <c r="AA1292" i="6"/>
  <c r="Y1292" i="6"/>
  <c r="Q1293" i="6"/>
  <c r="Z1292" i="6"/>
  <c r="AE481" i="6"/>
  <c r="T482" i="6"/>
  <c r="Z482" i="6" s="1"/>
  <c r="AE1559" i="6"/>
  <c r="T85" i="6"/>
  <c r="T1560" i="6"/>
  <c r="AA1560" i="6" s="1"/>
  <c r="AC1160" i="6"/>
  <c r="AD1160" i="6"/>
  <c r="Q218" i="6"/>
  <c r="R218" i="6" s="1"/>
  <c r="AB218" i="6" s="1"/>
  <c r="R1161" i="6"/>
  <c r="AB1161" i="6" s="1"/>
  <c r="Z217" i="6"/>
  <c r="Y217" i="6"/>
  <c r="AA217" i="6"/>
  <c r="Y1694" i="6"/>
  <c r="W1694" i="6"/>
  <c r="V1695" i="6" s="1"/>
  <c r="Z1694" i="6"/>
  <c r="AA1694" i="6"/>
  <c r="Q1695" i="6"/>
  <c r="W1024" i="6"/>
  <c r="V1025" i="6" s="1"/>
  <c r="Z1024" i="6"/>
  <c r="AA1024" i="6"/>
  <c r="Y1024" i="6"/>
  <c r="Q1025" i="6"/>
  <c r="T84" i="3"/>
  <c r="Z84" i="3" s="1"/>
  <c r="Q885" i="3"/>
  <c r="R885" i="3" s="1"/>
  <c r="AB885" i="3" s="1"/>
  <c r="W884" i="3"/>
  <c r="V885" i="3" s="1"/>
  <c r="AA884" i="3"/>
  <c r="Y884" i="3"/>
  <c r="AD884" i="3" s="1"/>
  <c r="AE751" i="3"/>
  <c r="AE83" i="3"/>
  <c r="AE1294" i="3"/>
  <c r="T752" i="3"/>
  <c r="AA752" i="3" s="1"/>
  <c r="T1295" i="3"/>
  <c r="AA1295" i="3" s="1"/>
  <c r="AD216" i="3"/>
  <c r="AC216" i="3"/>
  <c r="AC481" i="3"/>
  <c r="AE618" i="3"/>
  <c r="Y1158" i="3"/>
  <c r="S619" i="3"/>
  <c r="AB619" i="3"/>
  <c r="AE1025" i="3"/>
  <c r="Z1158" i="3"/>
  <c r="AA1158" i="3"/>
  <c r="W1158" i="3"/>
  <c r="V1159" i="3" s="1"/>
  <c r="S482" i="3"/>
  <c r="AC1963" i="3"/>
  <c r="AD1963" i="3"/>
  <c r="R1964" i="3"/>
  <c r="AB1964" i="3" s="1"/>
  <c r="AA1561" i="3"/>
  <c r="Y1561" i="3"/>
  <c r="Q1562" i="3"/>
  <c r="W1561" i="3"/>
  <c r="V1562" i="3" s="1"/>
  <c r="Z1561" i="3"/>
  <c r="Y1697" i="3"/>
  <c r="S1159" i="3"/>
  <c r="W1026" i="3"/>
  <c r="V1027" i="3" s="1"/>
  <c r="AA1026" i="3"/>
  <c r="Y1026" i="3"/>
  <c r="Q1027" i="3"/>
  <c r="Z1026" i="3"/>
  <c r="AA1697" i="3"/>
  <c r="W1697" i="3"/>
  <c r="V1698" i="3" s="1"/>
  <c r="T1831" i="3"/>
  <c r="AE1830" i="3"/>
  <c r="Z1697" i="3"/>
  <c r="S1427" i="3"/>
  <c r="Y350" i="3"/>
  <c r="Z350" i="3"/>
  <c r="AA350" i="3"/>
  <c r="W350" i="3"/>
  <c r="V351" i="3" s="1"/>
  <c r="Q351" i="3"/>
  <c r="R351" i="3" s="1"/>
  <c r="AB351" i="3" s="1"/>
  <c r="T217" i="3"/>
  <c r="AE1426" i="3"/>
  <c r="R1698" i="3"/>
  <c r="AB1698" i="3" s="1"/>
  <c r="T349" i="13"/>
  <c r="Q350" i="13" s="1"/>
  <c r="AA84" i="13"/>
  <c r="Y84" i="13"/>
  <c r="W84" i="13"/>
  <c r="V85" i="13" s="1"/>
  <c r="Q85" i="13"/>
  <c r="R85" i="13" s="1"/>
  <c r="AB85" i="13" s="1"/>
  <c r="Z84" i="13"/>
  <c r="AC485" i="13"/>
  <c r="S486" i="13"/>
  <c r="AD485" i="13"/>
  <c r="T215" i="13"/>
  <c r="AE216" i="11" l="1"/>
  <c r="W217" i="11"/>
  <c r="V218" i="11" s="1"/>
  <c r="AA217" i="11"/>
  <c r="Z217" i="11"/>
  <c r="Y217" i="11"/>
  <c r="Q218" i="11"/>
  <c r="R218" i="11" s="1"/>
  <c r="AB218" i="11" s="1"/>
  <c r="AE84" i="11"/>
  <c r="T85" i="11"/>
  <c r="Q86" i="11" s="1"/>
  <c r="R86" i="11" s="1"/>
  <c r="AB86" i="11" s="1"/>
  <c r="AE1422" i="11"/>
  <c r="AC1555" i="11"/>
  <c r="AD1555" i="11"/>
  <c r="T1556" i="11"/>
  <c r="Z1159" i="11"/>
  <c r="Q1160" i="11"/>
  <c r="Y1159" i="11"/>
  <c r="W1159" i="11"/>
  <c r="V1160" i="11" s="1"/>
  <c r="AA1159" i="11"/>
  <c r="AE1026" i="11"/>
  <c r="AC349" i="11"/>
  <c r="AD349" i="11"/>
  <c r="S350" i="11"/>
  <c r="Y1423" i="11"/>
  <c r="Z1423" i="11"/>
  <c r="AA1423" i="11"/>
  <c r="Q1424" i="11"/>
  <c r="W1423" i="11"/>
  <c r="V1424" i="11" s="1"/>
  <c r="AC1829" i="11"/>
  <c r="R887" i="11"/>
  <c r="AB887" i="11" s="1"/>
  <c r="AD1829" i="11"/>
  <c r="AC886" i="11"/>
  <c r="AD886" i="11"/>
  <c r="AD483" i="11"/>
  <c r="AC483" i="11"/>
  <c r="T1027" i="11"/>
  <c r="Y1027" i="11" s="1"/>
  <c r="T1297" i="11"/>
  <c r="Y754" i="11"/>
  <c r="W754" i="11"/>
  <c r="V755" i="11" s="1"/>
  <c r="AA754" i="11"/>
  <c r="Q755" i="11"/>
  <c r="R755" i="11" s="1"/>
  <c r="AB755" i="11" s="1"/>
  <c r="Z754" i="11"/>
  <c r="AE1296" i="11"/>
  <c r="S1697" i="11"/>
  <c r="AE1696" i="11"/>
  <c r="R620" i="11"/>
  <c r="AB620" i="11" s="1"/>
  <c r="S1830" i="11"/>
  <c r="AC619" i="11"/>
  <c r="AD619" i="11"/>
  <c r="T1967" i="11"/>
  <c r="S484" i="11"/>
  <c r="AC1963" i="9"/>
  <c r="AD1963" i="9"/>
  <c r="S1964" i="9"/>
  <c r="W1426" i="9"/>
  <c r="V1427" i="9" s="1"/>
  <c r="AA1426" i="9"/>
  <c r="Z1426" i="9"/>
  <c r="Y1426" i="9"/>
  <c r="Q753" i="9"/>
  <c r="R753" i="9" s="1"/>
  <c r="AB753" i="9" s="1"/>
  <c r="AA752" i="9"/>
  <c r="W752" i="9"/>
  <c r="V753" i="9" s="1"/>
  <c r="Z752" i="9"/>
  <c r="AD752" i="9" s="1"/>
  <c r="S1427" i="9"/>
  <c r="AD884" i="9"/>
  <c r="AD485" i="9"/>
  <c r="S618" i="9"/>
  <c r="AB486" i="9"/>
  <c r="AC617" i="9"/>
  <c r="AE617" i="9" s="1"/>
  <c r="T486" i="9"/>
  <c r="AC485" i="9"/>
  <c r="AC884" i="9"/>
  <c r="AC214" i="9"/>
  <c r="AD214" i="9"/>
  <c r="W1830" i="9"/>
  <c r="V1831" i="9" s="1"/>
  <c r="R215" i="9"/>
  <c r="AB215" i="9" s="1"/>
  <c r="AA1830" i="9"/>
  <c r="Z1830" i="9"/>
  <c r="Y1830" i="9"/>
  <c r="AE1290" i="9"/>
  <c r="T1291" i="9"/>
  <c r="Q1561" i="9"/>
  <c r="R1561" i="9" s="1"/>
  <c r="AB1561" i="9" s="1"/>
  <c r="Y1560" i="9"/>
  <c r="AD1560" i="9" s="1"/>
  <c r="W1560" i="9"/>
  <c r="V1561" i="9" s="1"/>
  <c r="AA1560" i="9"/>
  <c r="S885" i="9"/>
  <c r="Q1025" i="9"/>
  <c r="R1025" i="9" s="1"/>
  <c r="AB1025" i="9" s="1"/>
  <c r="W1024" i="9"/>
  <c r="V1025" i="9" s="1"/>
  <c r="Y1024" i="9"/>
  <c r="AA1024" i="9"/>
  <c r="AA86" i="9"/>
  <c r="Q87" i="9"/>
  <c r="R87" i="9" s="1"/>
  <c r="AB87" i="9" s="1"/>
  <c r="Z86" i="9"/>
  <c r="T352" i="9"/>
  <c r="W352" i="9" s="1"/>
  <c r="V353" i="9" s="1"/>
  <c r="W86" i="9"/>
  <c r="V87" i="9" s="1"/>
  <c r="AE351" i="9"/>
  <c r="AB1831" i="9"/>
  <c r="S1831" i="9"/>
  <c r="Y1159" i="9"/>
  <c r="AA1159" i="9"/>
  <c r="Z1159" i="9"/>
  <c r="Q1160" i="9"/>
  <c r="W1159" i="9"/>
  <c r="V1160" i="9" s="1"/>
  <c r="AC1694" i="9"/>
  <c r="AD1694" i="9"/>
  <c r="R1695" i="9"/>
  <c r="AB1695" i="9" s="1"/>
  <c r="AD618" i="6"/>
  <c r="AC618" i="6"/>
  <c r="T885" i="6"/>
  <c r="AE884" i="6"/>
  <c r="AC1423" i="6"/>
  <c r="AD1423" i="6"/>
  <c r="AE346" i="6"/>
  <c r="T347" i="6"/>
  <c r="Q348" i="6" s="1"/>
  <c r="R348" i="6" s="1"/>
  <c r="AB348" i="6" s="1"/>
  <c r="R752" i="6"/>
  <c r="AB752" i="6" s="1"/>
  <c r="AC751" i="6"/>
  <c r="AD751" i="6"/>
  <c r="S1424" i="6"/>
  <c r="S619" i="6"/>
  <c r="AC1966" i="6"/>
  <c r="R1967" i="6"/>
  <c r="S1967" i="6" s="1"/>
  <c r="T1831" i="6"/>
  <c r="W1831" i="6" s="1"/>
  <c r="V1832" i="6" s="1"/>
  <c r="AA482" i="6"/>
  <c r="R1293" i="6"/>
  <c r="AB1293" i="6" s="1"/>
  <c r="AC1292" i="6"/>
  <c r="AD1292" i="6"/>
  <c r="Q483" i="6"/>
  <c r="R483" i="6" s="1"/>
  <c r="AB483" i="6" s="1"/>
  <c r="Y482" i="6"/>
  <c r="AD482" i="6" s="1"/>
  <c r="AA85" i="6"/>
  <c r="Y85" i="6"/>
  <c r="W85" i="6"/>
  <c r="V86" i="6" s="1"/>
  <c r="W482" i="6"/>
  <c r="V483" i="6" s="1"/>
  <c r="Q86" i="6"/>
  <c r="R86" i="6" s="1"/>
  <c r="AB86" i="6" s="1"/>
  <c r="Z1560" i="6"/>
  <c r="Z85" i="6"/>
  <c r="Q1561" i="6"/>
  <c r="R1561" i="6" s="1"/>
  <c r="AB1561" i="6" s="1"/>
  <c r="W1560" i="6"/>
  <c r="V1561" i="6" s="1"/>
  <c r="Y1560" i="6"/>
  <c r="AC217" i="6"/>
  <c r="AD217" i="6"/>
  <c r="S1161" i="6"/>
  <c r="AE1160" i="6"/>
  <c r="R1695" i="6"/>
  <c r="AB1695" i="6" s="1"/>
  <c r="R1025" i="6"/>
  <c r="AB1025" i="6" s="1"/>
  <c r="AC1024" i="6"/>
  <c r="AD1024" i="6"/>
  <c r="AC1694" i="6"/>
  <c r="AD1694" i="6"/>
  <c r="S218" i="6"/>
  <c r="AA84" i="3"/>
  <c r="Q85" i="3"/>
  <c r="R85" i="3" s="1"/>
  <c r="AB85" i="3" s="1"/>
  <c r="W84" i="3"/>
  <c r="V85" i="3" s="1"/>
  <c r="Y84" i="3"/>
  <c r="AD84" i="3" s="1"/>
  <c r="AC884" i="3"/>
  <c r="S885" i="3"/>
  <c r="Z1295" i="3"/>
  <c r="W1295" i="3"/>
  <c r="V1296" i="3" s="1"/>
  <c r="Z752" i="3"/>
  <c r="W752" i="3"/>
  <c r="V753" i="3" s="1"/>
  <c r="Q1296" i="3"/>
  <c r="R1296" i="3" s="1"/>
  <c r="AB1296" i="3" s="1"/>
  <c r="Y752" i="3"/>
  <c r="Q753" i="3"/>
  <c r="R753" i="3" s="1"/>
  <c r="AB753" i="3" s="1"/>
  <c r="Y1295" i="3"/>
  <c r="AE481" i="3"/>
  <c r="AE216" i="3"/>
  <c r="AD1158" i="3"/>
  <c r="AC1158" i="3"/>
  <c r="T619" i="3"/>
  <c r="T482" i="3"/>
  <c r="Q1832" i="3"/>
  <c r="R1832" i="3" s="1"/>
  <c r="AB1832" i="3" s="1"/>
  <c r="AE1963" i="3"/>
  <c r="S1964" i="3"/>
  <c r="R1562" i="3"/>
  <c r="AB1562" i="3" s="1"/>
  <c r="AD1561" i="3"/>
  <c r="AC1561" i="3"/>
  <c r="S351" i="3"/>
  <c r="AC1697" i="3"/>
  <c r="T1159" i="3"/>
  <c r="AA1831" i="3"/>
  <c r="W1831" i="3"/>
  <c r="V1832" i="3" s="1"/>
  <c r="R1027" i="3"/>
  <c r="AB1027" i="3" s="1"/>
  <c r="AC1026" i="3"/>
  <c r="AD1026" i="3"/>
  <c r="Y1831" i="3"/>
  <c r="Z1831" i="3"/>
  <c r="T1427" i="3"/>
  <c r="Q1428" i="3" s="1"/>
  <c r="AD1697" i="3"/>
  <c r="AD350" i="3"/>
  <c r="AC350" i="3"/>
  <c r="W217" i="3"/>
  <c r="V218" i="3" s="1"/>
  <c r="AA217" i="3"/>
  <c r="Q218" i="3"/>
  <c r="Z217" i="3"/>
  <c r="Y217" i="3"/>
  <c r="S1698" i="3"/>
  <c r="W349" i="13"/>
  <c r="V350" i="13" s="1"/>
  <c r="Y349" i="13"/>
  <c r="Z349" i="13"/>
  <c r="AA349" i="13"/>
  <c r="S85" i="13"/>
  <c r="T486" i="13"/>
  <c r="AD84" i="13"/>
  <c r="R350" i="13"/>
  <c r="S350" i="13" s="1"/>
  <c r="AE485" i="13"/>
  <c r="AC84" i="13"/>
  <c r="Z215" i="13"/>
  <c r="Q216" i="13"/>
  <c r="AA215" i="13"/>
  <c r="W215" i="13"/>
  <c r="V216" i="13" s="1"/>
  <c r="Y215" i="13"/>
  <c r="AC217" i="11" l="1"/>
  <c r="AD217" i="11"/>
  <c r="S218" i="11"/>
  <c r="AA85" i="11"/>
  <c r="Y85" i="11"/>
  <c r="W85" i="11"/>
  <c r="V86" i="11" s="1"/>
  <c r="S86" i="11"/>
  <c r="Z85" i="11"/>
  <c r="AE1555" i="11"/>
  <c r="Y1556" i="11"/>
  <c r="W1556" i="11"/>
  <c r="V1557" i="11" s="1"/>
  <c r="AA1556" i="11"/>
  <c r="Z1556" i="11"/>
  <c r="Q1557" i="11"/>
  <c r="AC1159" i="11"/>
  <c r="AD1159" i="11"/>
  <c r="R1160" i="11"/>
  <c r="AB1160" i="11" s="1"/>
  <c r="AE349" i="11"/>
  <c r="T350" i="11"/>
  <c r="AA350" i="11" s="1"/>
  <c r="AE483" i="11"/>
  <c r="AC1423" i="11"/>
  <c r="AD1423" i="11"/>
  <c r="R1424" i="11"/>
  <c r="S1424" i="11" s="1"/>
  <c r="AE1829" i="11"/>
  <c r="S887" i="11"/>
  <c r="AE886" i="11"/>
  <c r="W1027" i="11"/>
  <c r="V1028" i="11" s="1"/>
  <c r="AA1027" i="11"/>
  <c r="Q1028" i="11"/>
  <c r="R1028" i="11" s="1"/>
  <c r="AB1028" i="11" s="1"/>
  <c r="Z1027" i="11"/>
  <c r="AD1027" i="11" s="1"/>
  <c r="Z1297" i="11"/>
  <c r="AA1297" i="11"/>
  <c r="Y1297" i="11"/>
  <c r="S620" i="11"/>
  <c r="S755" i="11"/>
  <c r="Q1298" i="11"/>
  <c r="R1298" i="11" s="1"/>
  <c r="AB1298" i="11" s="1"/>
  <c r="W1297" i="11"/>
  <c r="V1298" i="11" s="1"/>
  <c r="AD754" i="11"/>
  <c r="AC754" i="11"/>
  <c r="T1697" i="11"/>
  <c r="T484" i="11"/>
  <c r="Z484" i="11" s="1"/>
  <c r="AA1967" i="11"/>
  <c r="Q1968" i="11"/>
  <c r="W1967" i="11"/>
  <c r="V1968" i="11" s="1"/>
  <c r="Y1967" i="11"/>
  <c r="Z1967" i="11"/>
  <c r="T1830" i="11"/>
  <c r="AE619" i="11"/>
  <c r="T1964" i="9"/>
  <c r="W1964" i="9" s="1"/>
  <c r="V1965" i="9" s="1"/>
  <c r="AE1963" i="9"/>
  <c r="AC1426" i="9"/>
  <c r="AD1426" i="9"/>
  <c r="AE485" i="9"/>
  <c r="AC752" i="9"/>
  <c r="AE752" i="9" s="1"/>
  <c r="S753" i="9"/>
  <c r="T1427" i="9"/>
  <c r="Z1427" i="9" s="1"/>
  <c r="AE884" i="9"/>
  <c r="T618" i="9"/>
  <c r="Q487" i="9"/>
  <c r="R487" i="9" s="1"/>
  <c r="AB487" i="9" s="1"/>
  <c r="Y486" i="9"/>
  <c r="W486" i="9"/>
  <c r="V487" i="9" s="1"/>
  <c r="Z486" i="9"/>
  <c r="AA486" i="9"/>
  <c r="S215" i="9"/>
  <c r="AE214" i="9"/>
  <c r="AD1830" i="9"/>
  <c r="AC1830" i="9"/>
  <c r="AA1291" i="9"/>
  <c r="Y1291" i="9"/>
  <c r="W1291" i="9"/>
  <c r="V1292" i="9" s="1"/>
  <c r="Q1292" i="9"/>
  <c r="R1292" i="9" s="1"/>
  <c r="AB1292" i="9" s="1"/>
  <c r="Z1291" i="9"/>
  <c r="AC1560" i="9"/>
  <c r="AE1560" i="9" s="1"/>
  <c r="T885" i="9"/>
  <c r="S1025" i="9"/>
  <c r="S1695" i="9"/>
  <c r="AC1024" i="9"/>
  <c r="AD1024" i="9"/>
  <c r="Y352" i="9"/>
  <c r="Z352" i="9"/>
  <c r="Q353" i="9"/>
  <c r="R353" i="9" s="1"/>
  <c r="AB353" i="9" s="1"/>
  <c r="AA352" i="9"/>
  <c r="AC86" i="9"/>
  <c r="AD86" i="9"/>
  <c r="S1561" i="9"/>
  <c r="AC1159" i="9"/>
  <c r="AD1159" i="9"/>
  <c r="R1160" i="9"/>
  <c r="AB1160" i="9" s="1"/>
  <c r="T1831" i="9"/>
  <c r="S87" i="9"/>
  <c r="AE1694" i="9"/>
  <c r="AE618" i="6"/>
  <c r="Z885" i="6"/>
  <c r="W885" i="6"/>
  <c r="V886" i="6" s="1"/>
  <c r="Q886" i="6"/>
  <c r="R886" i="6" s="1"/>
  <c r="AB886" i="6" s="1"/>
  <c r="AA885" i="6"/>
  <c r="Y885" i="6"/>
  <c r="AE1423" i="6"/>
  <c r="Z347" i="6"/>
  <c r="AA347" i="6"/>
  <c r="W347" i="6"/>
  <c r="V348" i="6" s="1"/>
  <c r="Y347" i="6"/>
  <c r="AE1966" i="6"/>
  <c r="S752" i="6"/>
  <c r="AE751" i="6"/>
  <c r="T1424" i="6"/>
  <c r="T619" i="6"/>
  <c r="Q1832" i="6"/>
  <c r="R1832" i="6" s="1"/>
  <c r="S1832" i="6" s="1"/>
  <c r="AB1967" i="6"/>
  <c r="T1967" i="6"/>
  <c r="Z1831" i="6"/>
  <c r="AA1831" i="6"/>
  <c r="Y1831" i="6"/>
  <c r="S483" i="6"/>
  <c r="AC482" i="6"/>
  <c r="AD85" i="6"/>
  <c r="AC85" i="6"/>
  <c r="AC1560" i="6"/>
  <c r="AE1292" i="6"/>
  <c r="S1293" i="6"/>
  <c r="S1695" i="6"/>
  <c r="S86" i="6"/>
  <c r="AD1560" i="6"/>
  <c r="S1561" i="6"/>
  <c r="AE217" i="6"/>
  <c r="T1161" i="6"/>
  <c r="Q1162" i="6" s="1"/>
  <c r="R1162" i="6" s="1"/>
  <c r="AB1162" i="6" s="1"/>
  <c r="S1025" i="6"/>
  <c r="S348" i="6"/>
  <c r="AE1024" i="6"/>
  <c r="T218" i="6"/>
  <c r="AE1694" i="6"/>
  <c r="AC84" i="3"/>
  <c r="S85" i="3"/>
  <c r="T885" i="3"/>
  <c r="Z885" i="3" s="1"/>
  <c r="AE884" i="3"/>
  <c r="AD1295" i="3"/>
  <c r="AD752" i="3"/>
  <c r="AC752" i="3"/>
  <c r="S1296" i="3"/>
  <c r="AC1295" i="3"/>
  <c r="AE1158" i="3"/>
  <c r="S753" i="3"/>
  <c r="Q620" i="3"/>
  <c r="Y619" i="3"/>
  <c r="AA619" i="3"/>
  <c r="W619" i="3"/>
  <c r="V620" i="3" s="1"/>
  <c r="Z619" i="3"/>
  <c r="S1562" i="3"/>
  <c r="S1832" i="3"/>
  <c r="Z482" i="3"/>
  <c r="AA482" i="3"/>
  <c r="Q483" i="3"/>
  <c r="Y482" i="3"/>
  <c r="W482" i="3"/>
  <c r="V483" i="3" s="1"/>
  <c r="T1964" i="3"/>
  <c r="AE1561" i="3"/>
  <c r="T351" i="3"/>
  <c r="AE1697" i="3"/>
  <c r="AA1159" i="3"/>
  <c r="Q1160" i="3"/>
  <c r="Z1159" i="3"/>
  <c r="W1159" i="3"/>
  <c r="V1160" i="3" s="1"/>
  <c r="Y1159" i="3"/>
  <c r="Y1427" i="3"/>
  <c r="AC1831" i="3"/>
  <c r="Z1427" i="3"/>
  <c r="AA1427" i="3"/>
  <c r="AE1026" i="3"/>
  <c r="W1427" i="3"/>
  <c r="V1428" i="3" s="1"/>
  <c r="S1027" i="3"/>
  <c r="AD1831" i="3"/>
  <c r="AE350" i="3"/>
  <c r="R1428" i="3"/>
  <c r="AB1428" i="3" s="1"/>
  <c r="T1698" i="3"/>
  <c r="AC217" i="3"/>
  <c r="AD217" i="3"/>
  <c r="R218" i="3"/>
  <c r="AB218" i="3" s="1"/>
  <c r="AD349" i="13"/>
  <c r="AC349" i="13"/>
  <c r="AA486" i="13"/>
  <c r="Y486" i="13"/>
  <c r="Z486" i="13"/>
  <c r="T85" i="13"/>
  <c r="W486" i="13"/>
  <c r="V487" i="13" s="1"/>
  <c r="Q487" i="13"/>
  <c r="R487" i="13" s="1"/>
  <c r="AB487" i="13" s="1"/>
  <c r="AB350" i="13"/>
  <c r="T350" i="13"/>
  <c r="AE84" i="13"/>
  <c r="AC215" i="13"/>
  <c r="AD215" i="13"/>
  <c r="R216" i="13"/>
  <c r="AB216" i="13" s="1"/>
  <c r="AE217" i="11" l="1"/>
  <c r="T218" i="11"/>
  <c r="Q219" i="11" s="1"/>
  <c r="R219" i="11" s="1"/>
  <c r="AB219" i="11" s="1"/>
  <c r="AD85" i="11"/>
  <c r="AC85" i="11"/>
  <c r="T86" i="11"/>
  <c r="Q87" i="11" s="1"/>
  <c r="R87" i="11" s="1"/>
  <c r="AB87" i="11" s="1"/>
  <c r="R1557" i="11"/>
  <c r="AB1557" i="11" s="1"/>
  <c r="AC1556" i="11"/>
  <c r="AD1556" i="11"/>
  <c r="S1160" i="11"/>
  <c r="W350" i="11"/>
  <c r="V351" i="11" s="1"/>
  <c r="Q351" i="11"/>
  <c r="R351" i="11" s="1"/>
  <c r="AB351" i="11" s="1"/>
  <c r="Z350" i="11"/>
  <c r="AE1159" i="11"/>
  <c r="Y350" i="11"/>
  <c r="AB1424" i="11"/>
  <c r="T1424" i="11"/>
  <c r="AE1423" i="11"/>
  <c r="T887" i="11"/>
  <c r="Z887" i="11" s="1"/>
  <c r="AD1297" i="11"/>
  <c r="AC1027" i="11"/>
  <c r="AA484" i="11"/>
  <c r="AC1297" i="11"/>
  <c r="T620" i="11"/>
  <c r="Q621" i="11" s="1"/>
  <c r="T755" i="11"/>
  <c r="AA755" i="11" s="1"/>
  <c r="AE754" i="11"/>
  <c r="Y484" i="11"/>
  <c r="Q485" i="11"/>
  <c r="R485" i="11" s="1"/>
  <c r="AB485" i="11" s="1"/>
  <c r="W1697" i="11"/>
  <c r="V1698" i="11" s="1"/>
  <c r="AA1697" i="11"/>
  <c r="Z1697" i="11"/>
  <c r="Y1697" i="11"/>
  <c r="Q1698" i="11"/>
  <c r="W484" i="11"/>
  <c r="V485" i="11" s="1"/>
  <c r="Y1830" i="11"/>
  <c r="AA1830" i="11"/>
  <c r="Q1831" i="11"/>
  <c r="Z1830" i="11"/>
  <c r="W1830" i="11"/>
  <c r="V1831" i="11" s="1"/>
  <c r="S1028" i="11"/>
  <c r="AC1967" i="11"/>
  <c r="AD1967" i="11"/>
  <c r="S1298" i="11"/>
  <c r="R1968" i="11"/>
  <c r="AB1968" i="11" s="1"/>
  <c r="Y1964" i="9"/>
  <c r="AA1964" i="9"/>
  <c r="Q1965" i="9"/>
  <c r="R1965" i="9" s="1"/>
  <c r="AB1965" i="9" s="1"/>
  <c r="Z1964" i="9"/>
  <c r="AE1426" i="9"/>
  <c r="Q1428" i="9"/>
  <c r="R1428" i="9" s="1"/>
  <c r="AB1428" i="9" s="1"/>
  <c r="AA618" i="9"/>
  <c r="Z618" i="9"/>
  <c r="T753" i="9"/>
  <c r="Z753" i="9" s="1"/>
  <c r="Y1427" i="9"/>
  <c r="AD1427" i="9" s="1"/>
  <c r="W618" i="9"/>
  <c r="V619" i="9" s="1"/>
  <c r="Q619" i="9"/>
  <c r="R619" i="9" s="1"/>
  <c r="AB619" i="9" s="1"/>
  <c r="Y618" i="9"/>
  <c r="AA1427" i="9"/>
  <c r="W1427" i="9"/>
  <c r="V1428" i="9" s="1"/>
  <c r="AD486" i="9"/>
  <c r="AC486" i="9"/>
  <c r="AE1830" i="9"/>
  <c r="T215" i="9"/>
  <c r="T1025" i="9"/>
  <c r="W1025" i="9" s="1"/>
  <c r="V1026" i="9" s="1"/>
  <c r="Y885" i="9"/>
  <c r="S1292" i="9"/>
  <c r="AD1291" i="9"/>
  <c r="AC1291" i="9"/>
  <c r="Q886" i="9"/>
  <c r="R886" i="9" s="1"/>
  <c r="AB886" i="9" s="1"/>
  <c r="Z885" i="9"/>
  <c r="AA885" i="9"/>
  <c r="W885" i="9"/>
  <c r="V886" i="9" s="1"/>
  <c r="T1695" i="9"/>
  <c r="Y1695" i="9" s="1"/>
  <c r="AD352" i="9"/>
  <c r="AC352" i="9"/>
  <c r="AE1024" i="9"/>
  <c r="S1160" i="9"/>
  <c r="AE86" i="9"/>
  <c r="T1561" i="9"/>
  <c r="S487" i="9"/>
  <c r="AE1159" i="9"/>
  <c r="T87" i="9"/>
  <c r="Z1831" i="9"/>
  <c r="Y1831" i="9"/>
  <c r="AA1831" i="9"/>
  <c r="W1831" i="9"/>
  <c r="V1832" i="9" s="1"/>
  <c r="Q1832" i="9"/>
  <c r="S353" i="9"/>
  <c r="AD885" i="6"/>
  <c r="AC885" i="6"/>
  <c r="AD347" i="6"/>
  <c r="T752" i="6"/>
  <c r="AA752" i="6" s="1"/>
  <c r="AC347" i="6"/>
  <c r="Z1424" i="6"/>
  <c r="Q1425" i="6"/>
  <c r="W1424" i="6"/>
  <c r="V1425" i="6" s="1"/>
  <c r="AA1424" i="6"/>
  <c r="Y1424" i="6"/>
  <c r="AA619" i="6"/>
  <c r="Q620" i="6"/>
  <c r="W619" i="6"/>
  <c r="V620" i="6" s="1"/>
  <c r="Z619" i="6"/>
  <c r="Y619" i="6"/>
  <c r="S886" i="6"/>
  <c r="AD1831" i="6"/>
  <c r="AB1832" i="6"/>
  <c r="T1832" i="6"/>
  <c r="Y1832" i="6" s="1"/>
  <c r="AC1831" i="6"/>
  <c r="AE482" i="6"/>
  <c r="W1967" i="6"/>
  <c r="V1968" i="6" s="1"/>
  <c r="Y1967" i="6"/>
  <c r="Z1967" i="6"/>
  <c r="AA1967" i="6"/>
  <c r="Q1968" i="6"/>
  <c r="R1968" i="6" s="1"/>
  <c r="AB1968" i="6" s="1"/>
  <c r="AE85" i="6"/>
  <c r="T483" i="6"/>
  <c r="W483" i="6" s="1"/>
  <c r="V484" i="6" s="1"/>
  <c r="T1293" i="6"/>
  <c r="T1695" i="6"/>
  <c r="AE1560" i="6"/>
  <c r="W1161" i="6"/>
  <c r="V1162" i="6" s="1"/>
  <c r="Z1161" i="6"/>
  <c r="T1561" i="6"/>
  <c r="AA1561" i="6" s="1"/>
  <c r="T86" i="6"/>
  <c r="AA1161" i="6"/>
  <c r="Y1161" i="6"/>
  <c r="T1025" i="6"/>
  <c r="W1025" i="6" s="1"/>
  <c r="V1026" i="6" s="1"/>
  <c r="S1162" i="6"/>
  <c r="T348" i="6"/>
  <c r="W218" i="6"/>
  <c r="V219" i="6" s="1"/>
  <c r="Q219" i="6"/>
  <c r="Y218" i="6"/>
  <c r="Z218" i="6"/>
  <c r="AA218" i="6"/>
  <c r="T85" i="3"/>
  <c r="Y85" i="3" s="1"/>
  <c r="AE84" i="3"/>
  <c r="Y885" i="3"/>
  <c r="AD885" i="3" s="1"/>
  <c r="Q886" i="3"/>
  <c r="R886" i="3" s="1"/>
  <c r="AB886" i="3" s="1"/>
  <c r="AA885" i="3"/>
  <c r="W885" i="3"/>
  <c r="V886" i="3" s="1"/>
  <c r="AE1295" i="3"/>
  <c r="AE752" i="3"/>
  <c r="T1296" i="3"/>
  <c r="Y1296" i="3" s="1"/>
  <c r="T753" i="3"/>
  <c r="Z753" i="3" s="1"/>
  <c r="T1562" i="3"/>
  <c r="AA1562" i="3" s="1"/>
  <c r="AC619" i="3"/>
  <c r="AD619" i="3"/>
  <c r="R620" i="3"/>
  <c r="AB620" i="3" s="1"/>
  <c r="T1832" i="3"/>
  <c r="AC482" i="3"/>
  <c r="AD482" i="3"/>
  <c r="R483" i="3"/>
  <c r="AB483" i="3" s="1"/>
  <c r="Q1965" i="3"/>
  <c r="W1964" i="3"/>
  <c r="V1965" i="3" s="1"/>
  <c r="Y1964" i="3"/>
  <c r="AA1964" i="3"/>
  <c r="Z1964" i="3"/>
  <c r="Y351" i="3"/>
  <c r="Q352" i="3"/>
  <c r="R352" i="3" s="1"/>
  <c r="AB352" i="3" s="1"/>
  <c r="W351" i="3"/>
  <c r="V352" i="3" s="1"/>
  <c r="AA351" i="3"/>
  <c r="Z351" i="3"/>
  <c r="AD1427" i="3"/>
  <c r="AE1831" i="3"/>
  <c r="AC1427" i="3"/>
  <c r="R1160" i="3"/>
  <c r="AB1160" i="3" s="1"/>
  <c r="AC1159" i="3"/>
  <c r="AD1159" i="3"/>
  <c r="T1027" i="3"/>
  <c r="AE217" i="3"/>
  <c r="Q1699" i="3"/>
  <c r="Y1698" i="3"/>
  <c r="AA1698" i="3"/>
  <c r="Z1698" i="3"/>
  <c r="W1698" i="3"/>
  <c r="V1699" i="3" s="1"/>
  <c r="S1428" i="3"/>
  <c r="S218" i="3"/>
  <c r="AD486" i="13"/>
  <c r="AE349" i="13"/>
  <c r="AA85" i="13"/>
  <c r="AC486" i="13"/>
  <c r="Z85" i="13"/>
  <c r="W85" i="13"/>
  <c r="V86" i="13" s="1"/>
  <c r="Y85" i="13"/>
  <c r="Q86" i="13"/>
  <c r="R86" i="13" s="1"/>
  <c r="AB86" i="13" s="1"/>
  <c r="W350" i="13"/>
  <c r="V351" i="13" s="1"/>
  <c r="Q351" i="13"/>
  <c r="Y350" i="13"/>
  <c r="AA350" i="13"/>
  <c r="Z350" i="13"/>
  <c r="S216" i="13"/>
  <c r="AE215" i="13"/>
  <c r="S487" i="13"/>
  <c r="S219" i="11" l="1"/>
  <c r="W218" i="11"/>
  <c r="V219" i="11" s="1"/>
  <c r="AA218" i="11"/>
  <c r="Z218" i="11"/>
  <c r="Y218" i="11"/>
  <c r="AE85" i="11"/>
  <c r="AA86" i="11"/>
  <c r="Z86" i="11"/>
  <c r="S87" i="11"/>
  <c r="Y86" i="11"/>
  <c r="W86" i="11"/>
  <c r="V87" i="11" s="1"/>
  <c r="T1160" i="11"/>
  <c r="AA1160" i="11" s="1"/>
  <c r="S1557" i="11"/>
  <c r="AE1556" i="11"/>
  <c r="AD350" i="11"/>
  <c r="Y887" i="11"/>
  <c r="AD887" i="11" s="1"/>
  <c r="AC350" i="11"/>
  <c r="S351" i="11"/>
  <c r="W887" i="11"/>
  <c r="V888" i="11" s="1"/>
  <c r="AA887" i="11"/>
  <c r="Z1424" i="11"/>
  <c r="Q1425" i="11"/>
  <c r="AA1424" i="11"/>
  <c r="W1424" i="11"/>
  <c r="V1425" i="11" s="1"/>
  <c r="Y1424" i="11"/>
  <c r="Q888" i="11"/>
  <c r="R888" i="11" s="1"/>
  <c r="AB888" i="11" s="1"/>
  <c r="Y755" i="11"/>
  <c r="AE1027" i="11"/>
  <c r="AE1297" i="11"/>
  <c r="W755" i="11"/>
  <c r="V756" i="11" s="1"/>
  <c r="Q756" i="11"/>
  <c r="R756" i="11" s="1"/>
  <c r="AB756" i="11" s="1"/>
  <c r="AC484" i="11"/>
  <c r="Z755" i="11"/>
  <c r="W620" i="11"/>
  <c r="V621" i="11" s="1"/>
  <c r="Z620" i="11"/>
  <c r="Y620" i="11"/>
  <c r="AA620" i="11"/>
  <c r="AD484" i="11"/>
  <c r="AC1697" i="11"/>
  <c r="AD1697" i="11"/>
  <c r="R1698" i="11"/>
  <c r="AB1698" i="11" s="1"/>
  <c r="S1968" i="11"/>
  <c r="AE1967" i="11"/>
  <c r="T1298" i="11"/>
  <c r="R621" i="11"/>
  <c r="AB621" i="11" s="1"/>
  <c r="R1831" i="11"/>
  <c r="AB1831" i="11" s="1"/>
  <c r="AC1830" i="11"/>
  <c r="AD1830" i="11"/>
  <c r="S485" i="11"/>
  <c r="T1028" i="11"/>
  <c r="AC1964" i="9"/>
  <c r="AD1964" i="9"/>
  <c r="Y753" i="9"/>
  <c r="AD753" i="9" s="1"/>
  <c r="W753" i="9"/>
  <c r="V754" i="9" s="1"/>
  <c r="AD618" i="9"/>
  <c r="Q754" i="9"/>
  <c r="R754" i="9" s="1"/>
  <c r="AB754" i="9" s="1"/>
  <c r="AA753" i="9"/>
  <c r="S619" i="9"/>
  <c r="AC1427" i="9"/>
  <c r="AC618" i="9"/>
  <c r="AE486" i="9"/>
  <c r="S1428" i="9"/>
  <c r="T1292" i="9"/>
  <c r="W1292" i="9" s="1"/>
  <c r="V1293" i="9" s="1"/>
  <c r="AA1025" i="9"/>
  <c r="Z1025" i="9"/>
  <c r="Q1026" i="9"/>
  <c r="R1026" i="9" s="1"/>
  <c r="AB1026" i="9" s="1"/>
  <c r="Y1025" i="9"/>
  <c r="AA215" i="9"/>
  <c r="W215" i="9"/>
  <c r="V216" i="9" s="1"/>
  <c r="Z215" i="9"/>
  <c r="Q216" i="9"/>
  <c r="Y215" i="9"/>
  <c r="S1965" i="9"/>
  <c r="AE1291" i="9"/>
  <c r="AC885" i="9"/>
  <c r="AD885" i="9"/>
  <c r="Q1696" i="9"/>
  <c r="R1696" i="9" s="1"/>
  <c r="AB1696" i="9" s="1"/>
  <c r="AA1695" i="9"/>
  <c r="Z1695" i="9"/>
  <c r="AD1695" i="9" s="1"/>
  <c r="W1695" i="9"/>
  <c r="V1696" i="9" s="1"/>
  <c r="T1160" i="9"/>
  <c r="AE352" i="9"/>
  <c r="T487" i="9"/>
  <c r="Q488" i="9" s="1"/>
  <c r="Z1561" i="9"/>
  <c r="AA1561" i="9"/>
  <c r="Q1562" i="9"/>
  <c r="W1561" i="9"/>
  <c r="V1562" i="9" s="1"/>
  <c r="Y1561" i="9"/>
  <c r="W87" i="9"/>
  <c r="V88" i="9" s="1"/>
  <c r="Q88" i="9"/>
  <c r="R88" i="9" s="1"/>
  <c r="AB88" i="9" s="1"/>
  <c r="Z87" i="9"/>
  <c r="AA87" i="9"/>
  <c r="Y87" i="9"/>
  <c r="T353" i="9"/>
  <c r="AD1831" i="9"/>
  <c r="AC1831" i="9"/>
  <c r="R1832" i="9"/>
  <c r="AB1832" i="9" s="1"/>
  <c r="S886" i="9"/>
  <c r="AE885" i="6"/>
  <c r="AE347" i="6"/>
  <c r="Q753" i="6"/>
  <c r="R753" i="6" s="1"/>
  <c r="AB753" i="6" s="1"/>
  <c r="Z752" i="6"/>
  <c r="Y752" i="6"/>
  <c r="W752" i="6"/>
  <c r="V753" i="6" s="1"/>
  <c r="R1425" i="6"/>
  <c r="AB1425" i="6" s="1"/>
  <c r="AC1424" i="6"/>
  <c r="AD1424" i="6"/>
  <c r="Q1833" i="6"/>
  <c r="R1833" i="6" s="1"/>
  <c r="AB1833" i="6" s="1"/>
  <c r="R620" i="6"/>
  <c r="AB620" i="6" s="1"/>
  <c r="AD619" i="6"/>
  <c r="AC619" i="6"/>
  <c r="AE1831" i="6"/>
  <c r="T886" i="6"/>
  <c r="Q887" i="6" s="1"/>
  <c r="W1832" i="6"/>
  <c r="V1833" i="6" s="1"/>
  <c r="AA1832" i="6"/>
  <c r="Z1832" i="6"/>
  <c r="AD1832" i="6" s="1"/>
  <c r="AA1695" i="6"/>
  <c r="AD1967" i="6"/>
  <c r="AC1967" i="6"/>
  <c r="Y483" i="6"/>
  <c r="Q484" i="6"/>
  <c r="R484" i="6" s="1"/>
  <c r="AB484" i="6" s="1"/>
  <c r="AA483" i="6"/>
  <c r="S1968" i="6"/>
  <c r="Z483" i="6"/>
  <c r="W1695" i="6"/>
  <c r="V1696" i="6" s="1"/>
  <c r="Y1695" i="6"/>
  <c r="Z1695" i="6"/>
  <c r="Z1561" i="6"/>
  <c r="Q1696" i="6"/>
  <c r="R1696" i="6" s="1"/>
  <c r="AB1696" i="6" s="1"/>
  <c r="W1293" i="6"/>
  <c r="V1294" i="6" s="1"/>
  <c r="Z1293" i="6"/>
  <c r="Q1294" i="6"/>
  <c r="Y1293" i="6"/>
  <c r="AA1293" i="6"/>
  <c r="W1561" i="6"/>
  <c r="V1562" i="6" s="1"/>
  <c r="Q1562" i="6"/>
  <c r="R1562" i="6" s="1"/>
  <c r="AB1562" i="6" s="1"/>
  <c r="AD1161" i="6"/>
  <c r="Y1561" i="6"/>
  <c r="Z86" i="6"/>
  <c r="AA86" i="6"/>
  <c r="Q87" i="6"/>
  <c r="W86" i="6"/>
  <c r="V87" i="6" s="1"/>
  <c r="Y86" i="6"/>
  <c r="Y1025" i="6"/>
  <c r="Q1026" i="6"/>
  <c r="R1026" i="6" s="1"/>
  <c r="AB1026" i="6" s="1"/>
  <c r="AC1161" i="6"/>
  <c r="AA1025" i="6"/>
  <c r="Z1025" i="6"/>
  <c r="T1162" i="6"/>
  <c r="Y348" i="6"/>
  <c r="AA348" i="6"/>
  <c r="Z348" i="6"/>
  <c r="Q349" i="6"/>
  <c r="W348" i="6"/>
  <c r="V349" i="6" s="1"/>
  <c r="AC218" i="6"/>
  <c r="AD218" i="6"/>
  <c r="R219" i="6"/>
  <c r="AB219" i="6" s="1"/>
  <c r="W85" i="3"/>
  <c r="V86" i="3" s="1"/>
  <c r="Z85" i="3"/>
  <c r="AA85" i="3"/>
  <c r="Q86" i="3"/>
  <c r="R86" i="3" s="1"/>
  <c r="AB86" i="3" s="1"/>
  <c r="AC885" i="3"/>
  <c r="S886" i="3"/>
  <c r="T886" i="3" s="1"/>
  <c r="W886" i="3" s="1"/>
  <c r="V887" i="3" s="1"/>
  <c r="AA1296" i="3"/>
  <c r="Q1297" i="3"/>
  <c r="R1297" i="3" s="1"/>
  <c r="S1297" i="3" s="1"/>
  <c r="W1296" i="3"/>
  <c r="V1297" i="3" s="1"/>
  <c r="Z1296" i="3"/>
  <c r="AD1296" i="3" s="1"/>
  <c r="AA753" i="3"/>
  <c r="Q754" i="3"/>
  <c r="R754" i="3" s="1"/>
  <c r="AB754" i="3" s="1"/>
  <c r="W753" i="3"/>
  <c r="V754" i="3" s="1"/>
  <c r="Y753" i="3"/>
  <c r="Y1562" i="3"/>
  <c r="Z1562" i="3"/>
  <c r="W1562" i="3"/>
  <c r="V1563" i="3" s="1"/>
  <c r="Q1563" i="3"/>
  <c r="R1563" i="3" s="1"/>
  <c r="AB1563" i="3" s="1"/>
  <c r="S620" i="3"/>
  <c r="AE619" i="3"/>
  <c r="W1832" i="3"/>
  <c r="V1833" i="3" s="1"/>
  <c r="Z1832" i="3"/>
  <c r="AA1832" i="3"/>
  <c r="Y1832" i="3"/>
  <c r="Q1833" i="3"/>
  <c r="R1833" i="3" s="1"/>
  <c r="AB1833" i="3" s="1"/>
  <c r="S483" i="3"/>
  <c r="AE482" i="3"/>
  <c r="AC351" i="3"/>
  <c r="AD351" i="3"/>
  <c r="AC1964" i="3"/>
  <c r="AD1964" i="3"/>
  <c r="R1965" i="3"/>
  <c r="AB1965" i="3" s="1"/>
  <c r="S352" i="3"/>
  <c r="AE1427" i="3"/>
  <c r="AE1159" i="3"/>
  <c r="S1160" i="3"/>
  <c r="Q1028" i="3"/>
  <c r="AA1027" i="3"/>
  <c r="W1027" i="3"/>
  <c r="V1028" i="3" s="1"/>
  <c r="Y1027" i="3"/>
  <c r="Z1027" i="3"/>
  <c r="T218" i="3"/>
  <c r="AA218" i="3" s="1"/>
  <c r="AC1698" i="3"/>
  <c r="AD1698" i="3"/>
  <c r="R1699" i="3"/>
  <c r="AB1699" i="3" s="1"/>
  <c r="T1428" i="3"/>
  <c r="AD85" i="13"/>
  <c r="AE486" i="13"/>
  <c r="AC85" i="13"/>
  <c r="S86" i="13"/>
  <c r="AD350" i="13"/>
  <c r="AC350" i="13"/>
  <c r="R351" i="13"/>
  <c r="S351" i="13" s="1"/>
  <c r="T216" i="13"/>
  <c r="T487" i="13"/>
  <c r="T219" i="11" l="1"/>
  <c r="W219" i="11" s="1"/>
  <c r="V220" i="11" s="1"/>
  <c r="AC218" i="11"/>
  <c r="AD218" i="11"/>
  <c r="T87" i="11"/>
  <c r="AD86" i="11"/>
  <c r="AC86" i="11"/>
  <c r="W1160" i="11"/>
  <c r="V1161" i="11" s="1"/>
  <c r="Y1160" i="11"/>
  <c r="Q1161" i="11"/>
  <c r="R1161" i="11" s="1"/>
  <c r="AB1161" i="11" s="1"/>
  <c r="Z1160" i="11"/>
  <c r="T1557" i="11"/>
  <c r="AA1557" i="11" s="1"/>
  <c r="AC887" i="11"/>
  <c r="AE350" i="11"/>
  <c r="T351" i="11"/>
  <c r="AA351" i="11" s="1"/>
  <c r="AD620" i="11"/>
  <c r="R1425" i="11"/>
  <c r="AB1425" i="11" s="1"/>
  <c r="AC1424" i="11"/>
  <c r="AD1424" i="11"/>
  <c r="S888" i="11"/>
  <c r="AC755" i="11"/>
  <c r="AD755" i="11"/>
  <c r="AE484" i="11"/>
  <c r="AC620" i="11"/>
  <c r="S1698" i="11"/>
  <c r="S756" i="11"/>
  <c r="AE1697" i="11"/>
  <c r="AE1830" i="11"/>
  <c r="T1968" i="11"/>
  <c r="Y1968" i="11" s="1"/>
  <c r="Y1298" i="11"/>
  <c r="Z1298" i="11"/>
  <c r="AA1298" i="11"/>
  <c r="Q1299" i="11"/>
  <c r="W1298" i="11"/>
  <c r="V1299" i="11" s="1"/>
  <c r="T485" i="11"/>
  <c r="Q1029" i="11"/>
  <c r="AA1028" i="11"/>
  <c r="W1028" i="11"/>
  <c r="V1029" i="11" s="1"/>
  <c r="Y1028" i="11"/>
  <c r="Z1028" i="11"/>
  <c r="S1831" i="11"/>
  <c r="S621" i="11"/>
  <c r="AE1964" i="9"/>
  <c r="AE1427" i="9"/>
  <c r="T619" i="9"/>
  <c r="W619" i="9" s="1"/>
  <c r="V620" i="9" s="1"/>
  <c r="AC753" i="9"/>
  <c r="AE753" i="9" s="1"/>
  <c r="S754" i="9"/>
  <c r="AE618" i="9"/>
  <c r="AA1292" i="9"/>
  <c r="T1428" i="9"/>
  <c r="AC1025" i="9"/>
  <c r="Z1292" i="9"/>
  <c r="Q1293" i="9"/>
  <c r="R1293" i="9" s="1"/>
  <c r="AB1293" i="9" s="1"/>
  <c r="Y1292" i="9"/>
  <c r="AD1025" i="9"/>
  <c r="R216" i="9"/>
  <c r="AB216" i="9" s="1"/>
  <c r="AD215" i="9"/>
  <c r="AC215" i="9"/>
  <c r="T1965" i="9"/>
  <c r="W1965" i="9" s="1"/>
  <c r="V1966" i="9" s="1"/>
  <c r="AE885" i="9"/>
  <c r="S1696" i="9"/>
  <c r="Z1160" i="9"/>
  <c r="AC1695" i="9"/>
  <c r="Y1160" i="9"/>
  <c r="W1160" i="9"/>
  <c r="V1161" i="9" s="1"/>
  <c r="S1026" i="9"/>
  <c r="Y487" i="9"/>
  <c r="W487" i="9"/>
  <c r="V488" i="9" s="1"/>
  <c r="Q1161" i="9"/>
  <c r="R1161" i="9" s="1"/>
  <c r="AB1161" i="9" s="1"/>
  <c r="AA1160" i="9"/>
  <c r="AA487" i="9"/>
  <c r="Z487" i="9"/>
  <c r="Q354" i="9"/>
  <c r="R354" i="9" s="1"/>
  <c r="AB354" i="9" s="1"/>
  <c r="AD87" i="9"/>
  <c r="Y353" i="9"/>
  <c r="AC1561" i="9"/>
  <c r="AD1561" i="9"/>
  <c r="R1562" i="9"/>
  <c r="AB1562" i="9" s="1"/>
  <c r="T886" i="9"/>
  <c r="AA886" i="9" s="1"/>
  <c r="AC87" i="9"/>
  <c r="R488" i="9"/>
  <c r="AB488" i="9" s="1"/>
  <c r="AE1831" i="9"/>
  <c r="AA353" i="9"/>
  <c r="W353" i="9"/>
  <c r="V354" i="9" s="1"/>
  <c r="Z353" i="9"/>
  <c r="S1832" i="9"/>
  <c r="S88" i="9"/>
  <c r="AC752" i="6"/>
  <c r="AD752" i="6"/>
  <c r="S753" i="6"/>
  <c r="S1833" i="6"/>
  <c r="AE1424" i="6"/>
  <c r="S620" i="6"/>
  <c r="S1425" i="6"/>
  <c r="AE619" i="6"/>
  <c r="W886" i="6"/>
  <c r="V887" i="6" s="1"/>
  <c r="Z886" i="6"/>
  <c r="AA886" i="6"/>
  <c r="R887" i="6"/>
  <c r="AB887" i="6" s="1"/>
  <c r="Y886" i="6"/>
  <c r="AC1832" i="6"/>
  <c r="S484" i="6"/>
  <c r="AE1967" i="6"/>
  <c r="T1968" i="6"/>
  <c r="Y1968" i="6" s="1"/>
  <c r="AC483" i="6"/>
  <c r="AD483" i="6"/>
  <c r="AD1695" i="6"/>
  <c r="AC1695" i="6"/>
  <c r="AD1561" i="6"/>
  <c r="AC1561" i="6"/>
  <c r="AC1293" i="6"/>
  <c r="AD1293" i="6"/>
  <c r="R1294" i="6"/>
  <c r="AB1294" i="6" s="1"/>
  <c r="S1696" i="6"/>
  <c r="AE1161" i="6"/>
  <c r="AD86" i="6"/>
  <c r="AC86" i="6"/>
  <c r="R87" i="6"/>
  <c r="AB87" i="6" s="1"/>
  <c r="AD1025" i="6"/>
  <c r="AC1025" i="6"/>
  <c r="Y1162" i="6"/>
  <c r="W1162" i="6"/>
  <c r="V1163" i="6" s="1"/>
  <c r="Z1162" i="6"/>
  <c r="Q1163" i="6"/>
  <c r="AA1162" i="6"/>
  <c r="S219" i="6"/>
  <c r="AE218" i="6"/>
  <c r="S1026" i="6"/>
  <c r="R349" i="6"/>
  <c r="AB349" i="6" s="1"/>
  <c r="S1562" i="6"/>
  <c r="AC348" i="6"/>
  <c r="AD348" i="6"/>
  <c r="AC85" i="3"/>
  <c r="AD85" i="3"/>
  <c r="S86" i="3"/>
  <c r="AE885" i="3"/>
  <c r="AA886" i="3"/>
  <c r="Y886" i="3"/>
  <c r="Q887" i="3"/>
  <c r="R887" i="3" s="1"/>
  <c r="AB887" i="3" s="1"/>
  <c r="Z886" i="3"/>
  <c r="AB1297" i="3"/>
  <c r="T1297" i="3"/>
  <c r="AC1296" i="3"/>
  <c r="AD1562" i="3"/>
  <c r="AC753" i="3"/>
  <c r="AD753" i="3"/>
  <c r="S754" i="3"/>
  <c r="S1563" i="3"/>
  <c r="AC1562" i="3"/>
  <c r="AC1832" i="3"/>
  <c r="T620" i="3"/>
  <c r="W620" i="3" s="1"/>
  <c r="V621" i="3" s="1"/>
  <c r="T483" i="3"/>
  <c r="Z483" i="3" s="1"/>
  <c r="AD1832" i="3"/>
  <c r="S1833" i="3"/>
  <c r="T1833" i="3" s="1"/>
  <c r="AE351" i="3"/>
  <c r="T352" i="3"/>
  <c r="Q353" i="3" s="1"/>
  <c r="S1965" i="3"/>
  <c r="AE1964" i="3"/>
  <c r="T1160" i="3"/>
  <c r="Z1160" i="3" s="1"/>
  <c r="W218" i="3"/>
  <c r="V219" i="3" s="1"/>
  <c r="Q219" i="3"/>
  <c r="R219" i="3" s="1"/>
  <c r="AB219" i="3" s="1"/>
  <c r="Z218" i="3"/>
  <c r="Y218" i="3"/>
  <c r="AD1027" i="3"/>
  <c r="AC1027" i="3"/>
  <c r="R1028" i="3"/>
  <c r="AB1028" i="3" s="1"/>
  <c r="AE1698" i="3"/>
  <c r="S1699" i="3"/>
  <c r="Y1428" i="3"/>
  <c r="W1428" i="3"/>
  <c r="V1429" i="3" s="1"/>
  <c r="Z1428" i="3"/>
  <c r="AA1428" i="3"/>
  <c r="Q1429" i="3"/>
  <c r="AE85" i="13"/>
  <c r="T86" i="13"/>
  <c r="AA86" i="13" s="1"/>
  <c r="AB351" i="13"/>
  <c r="T351" i="13"/>
  <c r="AE350" i="13"/>
  <c r="Q217" i="13"/>
  <c r="W216" i="13"/>
  <c r="V217" i="13" s="1"/>
  <c r="Y216" i="13"/>
  <c r="AA216" i="13"/>
  <c r="Z216" i="13"/>
  <c r="W487" i="13"/>
  <c r="V488" i="13" s="1"/>
  <c r="Q488" i="13"/>
  <c r="Z487" i="13"/>
  <c r="AA487" i="13"/>
  <c r="Y487" i="13"/>
  <c r="Z219" i="11" l="1"/>
  <c r="Q220" i="11"/>
  <c r="R220" i="11" s="1"/>
  <c r="AB220" i="11" s="1"/>
  <c r="AA219" i="11"/>
  <c r="Y219" i="11"/>
  <c r="AE218" i="11"/>
  <c r="Y87" i="11"/>
  <c r="Q88" i="11"/>
  <c r="R88" i="11" s="1"/>
  <c r="S88" i="11" s="1"/>
  <c r="AA87" i="11"/>
  <c r="Z87" i="11"/>
  <c r="W87" i="11"/>
  <c r="V88" i="11" s="1"/>
  <c r="AE86" i="11"/>
  <c r="AC1160" i="11"/>
  <c r="Q1558" i="11"/>
  <c r="R1558" i="11" s="1"/>
  <c r="S1558" i="11" s="1"/>
  <c r="AE887" i="11"/>
  <c r="AD1160" i="11"/>
  <c r="W1557" i="11"/>
  <c r="V1558" i="11" s="1"/>
  <c r="Z1557" i="11"/>
  <c r="Y1557" i="11"/>
  <c r="S1161" i="11"/>
  <c r="Z351" i="11"/>
  <c r="W351" i="11"/>
  <c r="V352" i="11" s="1"/>
  <c r="Y351" i="11"/>
  <c r="Q352" i="11"/>
  <c r="R352" i="11" s="1"/>
  <c r="AB352" i="11" s="1"/>
  <c r="AE755" i="11"/>
  <c r="S1425" i="11"/>
  <c r="T888" i="11"/>
  <c r="AE620" i="11"/>
  <c r="AE1424" i="11"/>
  <c r="Q1969" i="11"/>
  <c r="R1969" i="11" s="1"/>
  <c r="AB1969" i="11" s="1"/>
  <c r="T1698" i="11"/>
  <c r="Z1968" i="11"/>
  <c r="AD1968" i="11" s="1"/>
  <c r="T756" i="11"/>
  <c r="AA1968" i="11"/>
  <c r="W1968" i="11"/>
  <c r="V1969" i="11" s="1"/>
  <c r="T1831" i="11"/>
  <c r="T621" i="11"/>
  <c r="R1299" i="11"/>
  <c r="AB1299" i="11" s="1"/>
  <c r="R1029" i="11"/>
  <c r="AB1029" i="11" s="1"/>
  <c r="Z485" i="11"/>
  <c r="Y485" i="11"/>
  <c r="W485" i="11"/>
  <c r="V486" i="11" s="1"/>
  <c r="AA485" i="11"/>
  <c r="Q486" i="11"/>
  <c r="AC1298" i="11"/>
  <c r="AD1298" i="11"/>
  <c r="AC1028" i="11"/>
  <c r="AD1028" i="11"/>
  <c r="Z619" i="9"/>
  <c r="T754" i="9"/>
  <c r="Y754" i="9" s="1"/>
  <c r="AA619" i="9"/>
  <c r="Y619" i="9"/>
  <c r="Q620" i="9"/>
  <c r="R620" i="9" s="1"/>
  <c r="AB620" i="9" s="1"/>
  <c r="AD1292" i="9"/>
  <c r="Q1429" i="9"/>
  <c r="R1429" i="9" s="1"/>
  <c r="AB1429" i="9" s="1"/>
  <c r="W1428" i="9"/>
  <c r="V1429" i="9" s="1"/>
  <c r="Z1428" i="9"/>
  <c r="AA1428" i="9"/>
  <c r="Y1428" i="9"/>
  <c r="AE1025" i="9"/>
  <c r="AC1292" i="9"/>
  <c r="S216" i="9"/>
  <c r="AE215" i="9"/>
  <c r="Q1966" i="9"/>
  <c r="R1966" i="9" s="1"/>
  <c r="AB1966" i="9" s="1"/>
  <c r="Y1965" i="9"/>
  <c r="Z1965" i="9"/>
  <c r="AA1965" i="9"/>
  <c r="S1161" i="9"/>
  <c r="AD1160" i="9"/>
  <c r="T1696" i="9"/>
  <c r="AA1696" i="9" s="1"/>
  <c r="S1293" i="9"/>
  <c r="AE1695" i="9"/>
  <c r="AC1160" i="9"/>
  <c r="T1026" i="9"/>
  <c r="Z1026" i="9" s="1"/>
  <c r="AD487" i="9"/>
  <c r="S488" i="9"/>
  <c r="W886" i="9"/>
  <c r="V887" i="9" s="1"/>
  <c r="S1562" i="9"/>
  <c r="AC487" i="9"/>
  <c r="S354" i="9"/>
  <c r="Q887" i="9"/>
  <c r="R887" i="9" s="1"/>
  <c r="AB887" i="9" s="1"/>
  <c r="Y886" i="9"/>
  <c r="AD353" i="9"/>
  <c r="AE87" i="9"/>
  <c r="AE1561" i="9"/>
  <c r="Z886" i="9"/>
  <c r="T1832" i="9"/>
  <c r="AC353" i="9"/>
  <c r="T88" i="9"/>
  <c r="AE752" i="6"/>
  <c r="T1833" i="6"/>
  <c r="W1833" i="6" s="1"/>
  <c r="V1834" i="6" s="1"/>
  <c r="T753" i="6"/>
  <c r="AA753" i="6" s="1"/>
  <c r="T1425" i="6"/>
  <c r="T620" i="6"/>
  <c r="AE1695" i="6"/>
  <c r="AD886" i="6"/>
  <c r="S887" i="6"/>
  <c r="AE1832" i="6"/>
  <c r="AC886" i="6"/>
  <c r="AE483" i="6"/>
  <c r="Q1969" i="6"/>
  <c r="R1969" i="6" s="1"/>
  <c r="AB1969" i="6" s="1"/>
  <c r="Z1968" i="6"/>
  <c r="AD1968" i="6" s="1"/>
  <c r="T484" i="6"/>
  <c r="W484" i="6" s="1"/>
  <c r="V485" i="6" s="1"/>
  <c r="W1968" i="6"/>
  <c r="V1969" i="6" s="1"/>
  <c r="AA1968" i="6"/>
  <c r="T1696" i="6"/>
  <c r="S1294" i="6"/>
  <c r="AE1561" i="6"/>
  <c r="S87" i="6"/>
  <c r="AE1293" i="6"/>
  <c r="AE86" i="6"/>
  <c r="AE1025" i="6"/>
  <c r="T219" i="6"/>
  <c r="Z219" i="6" s="1"/>
  <c r="AC1162" i="6"/>
  <c r="AD1162" i="6"/>
  <c r="R1163" i="6"/>
  <c r="AB1163" i="6" s="1"/>
  <c r="T1562" i="6"/>
  <c r="Z1562" i="6" s="1"/>
  <c r="T1026" i="6"/>
  <c r="W1026" i="6" s="1"/>
  <c r="V1027" i="6" s="1"/>
  <c r="AE348" i="6"/>
  <c r="S349" i="6"/>
  <c r="T86" i="3"/>
  <c r="Z86" i="3" s="1"/>
  <c r="AE85" i="3"/>
  <c r="AD886" i="3"/>
  <c r="AC886" i="3"/>
  <c r="S887" i="3"/>
  <c r="AE1296" i="3"/>
  <c r="Q1298" i="3"/>
  <c r="R1298" i="3" s="1"/>
  <c r="AB1298" i="3" s="1"/>
  <c r="W1297" i="3"/>
  <c r="V1298" i="3" s="1"/>
  <c r="AA1297" i="3"/>
  <c r="Z1297" i="3"/>
  <c r="Y1297" i="3"/>
  <c r="T754" i="3"/>
  <c r="W754" i="3" s="1"/>
  <c r="V755" i="3" s="1"/>
  <c r="AE1562" i="3"/>
  <c r="AE753" i="3"/>
  <c r="Y483" i="3"/>
  <c r="AD483" i="3" s="1"/>
  <c r="AE1832" i="3"/>
  <c r="T1563" i="3"/>
  <c r="Y620" i="3"/>
  <c r="AA620" i="3"/>
  <c r="Q621" i="3"/>
  <c r="R621" i="3" s="1"/>
  <c r="W483" i="3"/>
  <c r="V484" i="3" s="1"/>
  <c r="Q484" i="3"/>
  <c r="R484" i="3" s="1"/>
  <c r="AB484" i="3" s="1"/>
  <c r="Z620" i="3"/>
  <c r="AA483" i="3"/>
  <c r="Z352" i="3"/>
  <c r="T1965" i="3"/>
  <c r="AA1965" i="3" s="1"/>
  <c r="W352" i="3"/>
  <c r="V353" i="3" s="1"/>
  <c r="Y352" i="3"/>
  <c r="AA352" i="3"/>
  <c r="AA1160" i="3"/>
  <c r="W1160" i="3"/>
  <c r="V1161" i="3" s="1"/>
  <c r="Y1160" i="3"/>
  <c r="Q1161" i="3"/>
  <c r="R1161" i="3" s="1"/>
  <c r="S1028" i="3"/>
  <c r="AE1027" i="3"/>
  <c r="AD218" i="3"/>
  <c r="AC218" i="3"/>
  <c r="S219" i="3"/>
  <c r="R1429" i="3"/>
  <c r="AB1429" i="3" s="1"/>
  <c r="AA1833" i="3"/>
  <c r="Q1834" i="3"/>
  <c r="Z1833" i="3"/>
  <c r="Y1833" i="3"/>
  <c r="W1833" i="3"/>
  <c r="V1834" i="3" s="1"/>
  <c r="R353" i="3"/>
  <c r="AB353" i="3" s="1"/>
  <c r="T1699" i="3"/>
  <c r="AC1428" i="3"/>
  <c r="AD1428" i="3"/>
  <c r="W86" i="13"/>
  <c r="V87" i="13" s="1"/>
  <c r="Z86" i="13"/>
  <c r="Y86" i="13"/>
  <c r="Q87" i="13"/>
  <c r="R87" i="13" s="1"/>
  <c r="AB87" i="13" s="1"/>
  <c r="Z351" i="13"/>
  <c r="Q352" i="13"/>
  <c r="AA351" i="13"/>
  <c r="Y351" i="13"/>
  <c r="W351" i="13"/>
  <c r="V352" i="13" s="1"/>
  <c r="AC216" i="13"/>
  <c r="AD216" i="13"/>
  <c r="R217" i="13"/>
  <c r="AB217" i="13" s="1"/>
  <c r="AC487" i="13"/>
  <c r="AD487" i="13"/>
  <c r="R488" i="13"/>
  <c r="S488" i="13" s="1"/>
  <c r="S220" i="11" l="1"/>
  <c r="AC219" i="11"/>
  <c r="AD219" i="11"/>
  <c r="AC87" i="11"/>
  <c r="AB88" i="11"/>
  <c r="T88" i="11"/>
  <c r="W88" i="11" s="1"/>
  <c r="V89" i="11" s="1"/>
  <c r="AD87" i="11"/>
  <c r="AE1160" i="11"/>
  <c r="AC1557" i="11"/>
  <c r="AD1557" i="11"/>
  <c r="T1161" i="11"/>
  <c r="Q1162" i="11" s="1"/>
  <c r="R1162" i="11" s="1"/>
  <c r="AB1162" i="11" s="1"/>
  <c r="AB1558" i="11"/>
  <c r="T1558" i="11"/>
  <c r="AD351" i="11"/>
  <c r="AC351" i="11"/>
  <c r="S352" i="11"/>
  <c r="Q889" i="11"/>
  <c r="R889" i="11" s="1"/>
  <c r="T1425" i="11"/>
  <c r="Y888" i="11"/>
  <c r="W888" i="11"/>
  <c r="V889" i="11" s="1"/>
  <c r="Z888" i="11"/>
  <c r="AA888" i="11"/>
  <c r="Z756" i="11"/>
  <c r="W756" i="11"/>
  <c r="V757" i="11" s="1"/>
  <c r="Y756" i="11"/>
  <c r="AA756" i="11"/>
  <c r="AC1968" i="11"/>
  <c r="Q757" i="11"/>
  <c r="R757" i="11" s="1"/>
  <c r="AB757" i="11" s="1"/>
  <c r="S1029" i="11"/>
  <c r="Z1831" i="11"/>
  <c r="Q1832" i="11"/>
  <c r="R1832" i="11" s="1"/>
  <c r="AB1832" i="11" s="1"/>
  <c r="AA1831" i="11"/>
  <c r="Q1699" i="11"/>
  <c r="R1699" i="11" s="1"/>
  <c r="AB1699" i="11" s="1"/>
  <c r="Z1698" i="11"/>
  <c r="Y1698" i="11"/>
  <c r="AA1698" i="11"/>
  <c r="W1698" i="11"/>
  <c r="V1699" i="11" s="1"/>
  <c r="Y1831" i="11"/>
  <c r="W1831" i="11"/>
  <c r="V1832" i="11" s="1"/>
  <c r="AE1298" i="11"/>
  <c r="S1969" i="11"/>
  <c r="AC485" i="11"/>
  <c r="AD485" i="11"/>
  <c r="S1299" i="11"/>
  <c r="AE1028" i="11"/>
  <c r="W621" i="11"/>
  <c r="V622" i="11" s="1"/>
  <c r="AA621" i="11"/>
  <c r="Z621" i="11"/>
  <c r="Y621" i="11"/>
  <c r="Q622" i="11"/>
  <c r="R486" i="11"/>
  <c r="AB486" i="11" s="1"/>
  <c r="AC619" i="9"/>
  <c r="W754" i="9"/>
  <c r="V755" i="9" s="1"/>
  <c r="Q755" i="9"/>
  <c r="R755" i="9" s="1"/>
  <c r="AB755" i="9" s="1"/>
  <c r="AA754" i="9"/>
  <c r="Z754" i="9"/>
  <c r="AD754" i="9" s="1"/>
  <c r="AD619" i="9"/>
  <c r="S620" i="9"/>
  <c r="S1429" i="9"/>
  <c r="AD1428" i="9"/>
  <c r="AC1428" i="9"/>
  <c r="AE1292" i="9"/>
  <c r="T216" i="9"/>
  <c r="Q217" i="9" s="1"/>
  <c r="R217" i="9" s="1"/>
  <c r="AB217" i="9" s="1"/>
  <c r="AD1965" i="9"/>
  <c r="AC1965" i="9"/>
  <c r="S1966" i="9"/>
  <c r="T1161" i="9"/>
  <c r="W1161" i="9" s="1"/>
  <c r="V1162" i="9" s="1"/>
  <c r="AE1160" i="9"/>
  <c r="Y1696" i="9"/>
  <c r="Q1697" i="9"/>
  <c r="R1697" i="9" s="1"/>
  <c r="AB1697" i="9" s="1"/>
  <c r="Z1696" i="9"/>
  <c r="W1696" i="9"/>
  <c r="V1697" i="9" s="1"/>
  <c r="Q1027" i="9"/>
  <c r="R1027" i="9" s="1"/>
  <c r="AB1027" i="9" s="1"/>
  <c r="W1026" i="9"/>
  <c r="V1027" i="9" s="1"/>
  <c r="T1293" i="9"/>
  <c r="AE487" i="9"/>
  <c r="AA1026" i="9"/>
  <c r="T1562" i="9"/>
  <c r="Y1562" i="9" s="1"/>
  <c r="Y1026" i="9"/>
  <c r="T488" i="9"/>
  <c r="Z488" i="9" s="1"/>
  <c r="S887" i="9"/>
  <c r="T354" i="9"/>
  <c r="Z354" i="9" s="1"/>
  <c r="AE353" i="9"/>
  <c r="AC886" i="9"/>
  <c r="AD886" i="9"/>
  <c r="AA1832" i="9"/>
  <c r="Q1833" i="9"/>
  <c r="Y1832" i="9"/>
  <c r="W1832" i="9"/>
  <c r="V1833" i="9" s="1"/>
  <c r="Z1832" i="9"/>
  <c r="Z88" i="9"/>
  <c r="AA88" i="9"/>
  <c r="Q89" i="9"/>
  <c r="W88" i="9"/>
  <c r="V89" i="9" s="1"/>
  <c r="Y88" i="9"/>
  <c r="Y1833" i="6"/>
  <c r="AA1833" i="6"/>
  <c r="Q1834" i="6"/>
  <c r="R1834" i="6" s="1"/>
  <c r="AB1834" i="6" s="1"/>
  <c r="W753" i="6"/>
  <c r="V754" i="6" s="1"/>
  <c r="Z1833" i="6"/>
  <c r="Z753" i="6"/>
  <c r="Q754" i="6"/>
  <c r="R754" i="6" s="1"/>
  <c r="AB754" i="6" s="1"/>
  <c r="Y753" i="6"/>
  <c r="T887" i="6"/>
  <c r="Q888" i="6" s="1"/>
  <c r="R888" i="6" s="1"/>
  <c r="AB888" i="6" s="1"/>
  <c r="Y620" i="6"/>
  <c r="Z620" i="6"/>
  <c r="Q621" i="6"/>
  <c r="R621" i="6" s="1"/>
  <c r="S621" i="6" s="1"/>
  <c r="W620" i="6"/>
  <c r="V621" i="6" s="1"/>
  <c r="AA620" i="6"/>
  <c r="AA1425" i="6"/>
  <c r="Z1425" i="6"/>
  <c r="Y1425" i="6"/>
  <c r="Q1426" i="6"/>
  <c r="W1425" i="6"/>
  <c r="V1426" i="6" s="1"/>
  <c r="T1294" i="6"/>
  <c r="Q1295" i="6" s="1"/>
  <c r="R1295" i="6" s="1"/>
  <c r="AB1295" i="6" s="1"/>
  <c r="AE886" i="6"/>
  <c r="Y484" i="6"/>
  <c r="AA484" i="6"/>
  <c r="AC1968" i="6"/>
  <c r="Z484" i="6"/>
  <c r="Q485" i="6"/>
  <c r="R485" i="6" s="1"/>
  <c r="AB485" i="6" s="1"/>
  <c r="AA1696" i="6"/>
  <c r="Z1696" i="6"/>
  <c r="Q1697" i="6"/>
  <c r="R1697" i="6" s="1"/>
  <c r="AB1697" i="6" s="1"/>
  <c r="Y1696" i="6"/>
  <c r="W1696" i="6"/>
  <c r="V1697" i="6" s="1"/>
  <c r="T87" i="6"/>
  <c r="S1969" i="6"/>
  <c r="Y219" i="6"/>
  <c r="AD219" i="6" s="1"/>
  <c r="W219" i="6"/>
  <c r="V220" i="6" s="1"/>
  <c r="Q220" i="6"/>
  <c r="R220" i="6" s="1"/>
  <c r="AB220" i="6" s="1"/>
  <c r="AA219" i="6"/>
  <c r="AA1562" i="6"/>
  <c r="Z1026" i="6"/>
  <c r="Y1562" i="6"/>
  <c r="AD1562" i="6" s="1"/>
  <c r="Q1563" i="6"/>
  <c r="R1563" i="6" s="1"/>
  <c r="AB1563" i="6" s="1"/>
  <c r="W1562" i="6"/>
  <c r="V1563" i="6" s="1"/>
  <c r="S1163" i="6"/>
  <c r="AE1162" i="6"/>
  <c r="T349" i="6"/>
  <c r="Q350" i="6" s="1"/>
  <c r="Y1026" i="6"/>
  <c r="Q1027" i="6"/>
  <c r="R1027" i="6" s="1"/>
  <c r="AB1027" i="6" s="1"/>
  <c r="AA1026" i="6"/>
  <c r="Y86" i="3"/>
  <c r="AD86" i="3" s="1"/>
  <c r="Q87" i="3"/>
  <c r="R87" i="3" s="1"/>
  <c r="AB87" i="3" s="1"/>
  <c r="W86" i="3"/>
  <c r="V87" i="3" s="1"/>
  <c r="AA86" i="3"/>
  <c r="AE886" i="3"/>
  <c r="T887" i="3"/>
  <c r="Y887" i="3" s="1"/>
  <c r="S1298" i="3"/>
  <c r="T1298" i="3" s="1"/>
  <c r="Z1298" i="3" s="1"/>
  <c r="AD1297" i="3"/>
  <c r="Z754" i="3"/>
  <c r="Y754" i="3"/>
  <c r="AC1297" i="3"/>
  <c r="Q755" i="3"/>
  <c r="R755" i="3" s="1"/>
  <c r="AB755" i="3" s="1"/>
  <c r="AA754" i="3"/>
  <c r="AC483" i="3"/>
  <c r="AA1563" i="3"/>
  <c r="W1563" i="3"/>
  <c r="V1564" i="3" s="1"/>
  <c r="Q1564" i="3"/>
  <c r="R1564" i="3" s="1"/>
  <c r="AB1564" i="3" s="1"/>
  <c r="Z1563" i="3"/>
  <c r="Y1563" i="3"/>
  <c r="AC620" i="3"/>
  <c r="AB621" i="3"/>
  <c r="S621" i="3"/>
  <c r="AD620" i="3"/>
  <c r="S484" i="3"/>
  <c r="W1965" i="3"/>
  <c r="V1966" i="3" s="1"/>
  <c r="Q1966" i="3"/>
  <c r="R1966" i="3" s="1"/>
  <c r="AB1966" i="3" s="1"/>
  <c r="Z1965" i="3"/>
  <c r="Y1965" i="3"/>
  <c r="AD352" i="3"/>
  <c r="AC1160" i="3"/>
  <c r="AC352" i="3"/>
  <c r="AB1161" i="3"/>
  <c r="S1161" i="3"/>
  <c r="AD1160" i="3"/>
  <c r="AE218" i="3"/>
  <c r="T1028" i="3"/>
  <c r="AA1028" i="3" s="1"/>
  <c r="T219" i="3"/>
  <c r="W219" i="3" s="1"/>
  <c r="V220" i="3" s="1"/>
  <c r="S1429" i="3"/>
  <c r="AE1428" i="3"/>
  <c r="Y1699" i="3"/>
  <c r="Z1699" i="3"/>
  <c r="Q1700" i="3"/>
  <c r="AA1699" i="3"/>
  <c r="W1699" i="3"/>
  <c r="V1700" i="3" s="1"/>
  <c r="S353" i="3"/>
  <c r="AC1833" i="3"/>
  <c r="AD1833" i="3"/>
  <c r="R1834" i="3"/>
  <c r="AB1834" i="3" s="1"/>
  <c r="AC86" i="13"/>
  <c r="AD86" i="13"/>
  <c r="S87" i="13"/>
  <c r="AC351" i="13"/>
  <c r="AD351" i="13"/>
  <c r="R352" i="13"/>
  <c r="S352" i="13" s="1"/>
  <c r="S217" i="13"/>
  <c r="AE216" i="13"/>
  <c r="AB488" i="13"/>
  <c r="T488" i="13"/>
  <c r="AE487" i="13"/>
  <c r="AE219" i="11" l="1"/>
  <c r="T220" i="11"/>
  <c r="AA88" i="11"/>
  <c r="AE87" i="11"/>
  <c r="Y88" i="11"/>
  <c r="Z88" i="11"/>
  <c r="Q89" i="11"/>
  <c r="R89" i="11" s="1"/>
  <c r="S89" i="11" s="1"/>
  <c r="AE1557" i="11"/>
  <c r="W1161" i="11"/>
  <c r="V1162" i="11" s="1"/>
  <c r="Y1161" i="11"/>
  <c r="Z1161" i="11"/>
  <c r="AA1161" i="11"/>
  <c r="S1162" i="11"/>
  <c r="AA1558" i="11"/>
  <c r="W1558" i="11"/>
  <c r="V1559" i="11" s="1"/>
  <c r="Q1559" i="11"/>
  <c r="Z1558" i="11"/>
  <c r="Y1558" i="11"/>
  <c r="T352" i="11"/>
  <c r="AE351" i="11"/>
  <c r="S889" i="11"/>
  <c r="T889" i="11" s="1"/>
  <c r="AB889" i="11"/>
  <c r="W1425" i="11"/>
  <c r="V1426" i="11" s="1"/>
  <c r="Z1425" i="11"/>
  <c r="Q1426" i="11"/>
  <c r="AA1425" i="11"/>
  <c r="Y1425" i="11"/>
  <c r="AD888" i="11"/>
  <c r="AC888" i="11"/>
  <c r="AE1968" i="11"/>
  <c r="AD1831" i="11"/>
  <c r="AC756" i="11"/>
  <c r="AC1831" i="11"/>
  <c r="AD756" i="11"/>
  <c r="S1699" i="11"/>
  <c r="T1029" i="11"/>
  <c r="AA1029" i="11" s="1"/>
  <c r="AC1698" i="11"/>
  <c r="AD1698" i="11"/>
  <c r="T1969" i="11"/>
  <c r="Q1970" i="11" s="1"/>
  <c r="AE485" i="11"/>
  <c r="S486" i="11"/>
  <c r="R622" i="11"/>
  <c r="AB622" i="11" s="1"/>
  <c r="AC621" i="11"/>
  <c r="AD621" i="11"/>
  <c r="T1299" i="11"/>
  <c r="S1832" i="11"/>
  <c r="S757" i="11"/>
  <c r="AE619" i="9"/>
  <c r="T620" i="9"/>
  <c r="W620" i="9" s="1"/>
  <c r="V621" i="9" s="1"/>
  <c r="S755" i="9"/>
  <c r="AC754" i="9"/>
  <c r="AE754" i="9" s="1"/>
  <c r="T1429" i="9"/>
  <c r="AA1429" i="9" s="1"/>
  <c r="AA216" i="9"/>
  <c r="AE1428" i="9"/>
  <c r="W216" i="9"/>
  <c r="V217" i="9" s="1"/>
  <c r="Y216" i="9"/>
  <c r="Z216" i="9"/>
  <c r="T1966" i="9"/>
  <c r="Z1966" i="9" s="1"/>
  <c r="S217" i="9"/>
  <c r="AE1965" i="9"/>
  <c r="Q1162" i="9"/>
  <c r="R1162" i="9" s="1"/>
  <c r="AB1162" i="9" s="1"/>
  <c r="Z1161" i="9"/>
  <c r="Y1161" i="9"/>
  <c r="AA1161" i="9"/>
  <c r="AC1696" i="9"/>
  <c r="AD1696" i="9"/>
  <c r="S1697" i="9"/>
  <c r="Z1562" i="9"/>
  <c r="AD1562" i="9" s="1"/>
  <c r="AA1562" i="9"/>
  <c r="Z1293" i="9"/>
  <c r="AA1293" i="9"/>
  <c r="W1293" i="9"/>
  <c r="V1294" i="9" s="1"/>
  <c r="Y1293" i="9"/>
  <c r="Q1294" i="9"/>
  <c r="W1562" i="9"/>
  <c r="V1563" i="9" s="1"/>
  <c r="Q1563" i="9"/>
  <c r="R1563" i="9" s="1"/>
  <c r="AB1563" i="9" s="1"/>
  <c r="AC1026" i="9"/>
  <c r="AD1026" i="9"/>
  <c r="W488" i="9"/>
  <c r="V489" i="9" s="1"/>
  <c r="AA488" i="9"/>
  <c r="Q489" i="9"/>
  <c r="R489" i="9" s="1"/>
  <c r="AB489" i="9" s="1"/>
  <c r="Y488" i="9"/>
  <c r="AD488" i="9" s="1"/>
  <c r="AA354" i="9"/>
  <c r="AE886" i="9"/>
  <c r="Q355" i="9"/>
  <c r="R355" i="9" s="1"/>
  <c r="AB355" i="9" s="1"/>
  <c r="T887" i="9"/>
  <c r="W887" i="9" s="1"/>
  <c r="V888" i="9" s="1"/>
  <c r="Y354" i="9"/>
  <c r="AD354" i="9" s="1"/>
  <c r="W354" i="9"/>
  <c r="V355" i="9" s="1"/>
  <c r="AD1832" i="9"/>
  <c r="S1027" i="9"/>
  <c r="AC1832" i="9"/>
  <c r="R1833" i="9"/>
  <c r="AB1833" i="9" s="1"/>
  <c r="AC88" i="9"/>
  <c r="AD88" i="9"/>
  <c r="R89" i="9"/>
  <c r="AB89" i="9" s="1"/>
  <c r="AD1833" i="6"/>
  <c r="S1834" i="6"/>
  <c r="AC1833" i="6"/>
  <c r="AD753" i="6"/>
  <c r="AC753" i="6"/>
  <c r="S754" i="6"/>
  <c r="Y887" i="6"/>
  <c r="S888" i="6"/>
  <c r="AA887" i="6"/>
  <c r="Z887" i="6"/>
  <c r="W887" i="6"/>
  <c r="V888" i="6" s="1"/>
  <c r="T621" i="6"/>
  <c r="Q622" i="6" s="1"/>
  <c r="R622" i="6" s="1"/>
  <c r="AB622" i="6" s="1"/>
  <c r="AB621" i="6"/>
  <c r="R1426" i="6"/>
  <c r="AB1426" i="6" s="1"/>
  <c r="AC1425" i="6"/>
  <c r="AD1425" i="6"/>
  <c r="AD620" i="6"/>
  <c r="AC620" i="6"/>
  <c r="W1294" i="6"/>
  <c r="V1295" i="6" s="1"/>
  <c r="Z1294" i="6"/>
  <c r="AA1294" i="6"/>
  <c r="Y1294" i="6"/>
  <c r="AE1968" i="6"/>
  <c r="AC484" i="6"/>
  <c r="AD484" i="6"/>
  <c r="S485" i="6"/>
  <c r="AC1696" i="6"/>
  <c r="AD1696" i="6"/>
  <c r="Q88" i="6"/>
  <c r="R88" i="6" s="1"/>
  <c r="AB88" i="6" s="1"/>
  <c r="W87" i="6"/>
  <c r="V88" i="6" s="1"/>
  <c r="Z87" i="6"/>
  <c r="Y87" i="6"/>
  <c r="AA87" i="6"/>
  <c r="S1295" i="6"/>
  <c r="T1969" i="6"/>
  <c r="AA1969" i="6" s="1"/>
  <c r="AC219" i="6"/>
  <c r="AC1562" i="6"/>
  <c r="T1163" i="6"/>
  <c r="Y1163" i="6" s="1"/>
  <c r="AA349" i="6"/>
  <c r="AC1026" i="6"/>
  <c r="S1697" i="6"/>
  <c r="W349" i="6"/>
  <c r="V350" i="6" s="1"/>
  <c r="AD1026" i="6"/>
  <c r="Z349" i="6"/>
  <c r="Y349" i="6"/>
  <c r="R350" i="6"/>
  <c r="AB350" i="6" s="1"/>
  <c r="S220" i="6"/>
  <c r="S1563" i="6"/>
  <c r="S1027" i="6"/>
  <c r="AC86" i="3"/>
  <c r="S87" i="3"/>
  <c r="AA887" i="3"/>
  <c r="AA1298" i="3"/>
  <c r="W887" i="3"/>
  <c r="V888" i="3" s="1"/>
  <c r="Z887" i="3"/>
  <c r="AD887" i="3" s="1"/>
  <c r="Q888" i="3"/>
  <c r="R888" i="3" s="1"/>
  <c r="S888" i="3" s="1"/>
  <c r="Q1299" i="3"/>
  <c r="R1299" i="3" s="1"/>
  <c r="S1299" i="3" s="1"/>
  <c r="W1298" i="3"/>
  <c r="V1299" i="3" s="1"/>
  <c r="AE1297" i="3"/>
  <c r="Y1298" i="3"/>
  <c r="AD1298" i="3" s="1"/>
  <c r="AD754" i="3"/>
  <c r="S755" i="3"/>
  <c r="AC754" i="3"/>
  <c r="AE483" i="3"/>
  <c r="S1564" i="3"/>
  <c r="AE620" i="3"/>
  <c r="AD1563" i="3"/>
  <c r="AC1563" i="3"/>
  <c r="T621" i="3"/>
  <c r="AA621" i="3" s="1"/>
  <c r="T484" i="3"/>
  <c r="AA484" i="3" s="1"/>
  <c r="S1966" i="3"/>
  <c r="AE352" i="3"/>
  <c r="AC1965" i="3"/>
  <c r="AD1965" i="3"/>
  <c r="AE1160" i="3"/>
  <c r="T1161" i="3"/>
  <c r="Z1161" i="3" s="1"/>
  <c r="Y1028" i="3"/>
  <c r="Z1028" i="3"/>
  <c r="Q1029" i="3"/>
  <c r="W1028" i="3"/>
  <c r="V1029" i="3" s="1"/>
  <c r="Q220" i="3"/>
  <c r="R220" i="3" s="1"/>
  <c r="AB220" i="3" s="1"/>
  <c r="AA219" i="3"/>
  <c r="Y219" i="3"/>
  <c r="Z219" i="3"/>
  <c r="T1429" i="3"/>
  <c r="S1834" i="3"/>
  <c r="R1700" i="3"/>
  <c r="AB1700" i="3" s="1"/>
  <c r="T353" i="3"/>
  <c r="AE1833" i="3"/>
  <c r="AC1699" i="3"/>
  <c r="AD1699" i="3"/>
  <c r="AE86" i="13"/>
  <c r="T87" i="13"/>
  <c r="Q88" i="13" s="1"/>
  <c r="R88" i="13" s="1"/>
  <c r="AB88" i="13" s="1"/>
  <c r="AB352" i="13"/>
  <c r="T352" i="13"/>
  <c r="AE351" i="13"/>
  <c r="T217" i="13"/>
  <c r="Q218" i="13" s="1"/>
  <c r="Z488" i="13"/>
  <c r="AA488" i="13"/>
  <c r="W488" i="13"/>
  <c r="V489" i="13" s="1"/>
  <c r="Q489" i="13"/>
  <c r="Y488" i="13"/>
  <c r="AA220" i="11" l="1"/>
  <c r="Z220" i="11"/>
  <c r="Q221" i="11"/>
  <c r="R221" i="11" s="1"/>
  <c r="AB221" i="11" s="1"/>
  <c r="Y220" i="11"/>
  <c r="W220" i="11"/>
  <c r="V221" i="11" s="1"/>
  <c r="AD88" i="11"/>
  <c r="AC88" i="11"/>
  <c r="T89" i="11"/>
  <c r="AA89" i="11" s="1"/>
  <c r="AB89" i="11"/>
  <c r="AD1161" i="11"/>
  <c r="AC1161" i="11"/>
  <c r="T1162" i="11"/>
  <c r="W1162" i="11" s="1"/>
  <c r="V1163" i="11" s="1"/>
  <c r="AC1558" i="11"/>
  <c r="AD1558" i="11"/>
  <c r="R1559" i="11"/>
  <c r="AB1559" i="11" s="1"/>
  <c r="W352" i="11"/>
  <c r="V353" i="11" s="1"/>
  <c r="AA352" i="11"/>
  <c r="Z352" i="11"/>
  <c r="Y352" i="11"/>
  <c r="Q353" i="11"/>
  <c r="R353" i="11" s="1"/>
  <c r="AB353" i="11" s="1"/>
  <c r="AE888" i="11"/>
  <c r="Y889" i="11"/>
  <c r="Z889" i="11"/>
  <c r="AA889" i="11"/>
  <c r="Q890" i="11"/>
  <c r="R890" i="11" s="1"/>
  <c r="AB890" i="11" s="1"/>
  <c r="R1426" i="11"/>
  <c r="AB1426" i="11" s="1"/>
  <c r="W889" i="11"/>
  <c r="V890" i="11" s="1"/>
  <c r="AD1425" i="11"/>
  <c r="AC1425" i="11"/>
  <c r="T1699" i="11"/>
  <c r="AA1699" i="11" s="1"/>
  <c r="AE756" i="11"/>
  <c r="AE1831" i="11"/>
  <c r="W1029" i="11"/>
  <c r="V1030" i="11" s="1"/>
  <c r="Z1029" i="11"/>
  <c r="Y1029" i="11"/>
  <c r="Q1030" i="11"/>
  <c r="R1030" i="11" s="1"/>
  <c r="AB1030" i="11" s="1"/>
  <c r="AE1698" i="11"/>
  <c r="W1969" i="11"/>
  <c r="V1970" i="11" s="1"/>
  <c r="T486" i="11"/>
  <c r="Y1969" i="11"/>
  <c r="AA1969" i="11"/>
  <c r="Z1969" i="11"/>
  <c r="T757" i="11"/>
  <c r="W757" i="11" s="1"/>
  <c r="V758" i="11" s="1"/>
  <c r="R1970" i="11"/>
  <c r="AB1970" i="11" s="1"/>
  <c r="S622" i="11"/>
  <c r="AE621" i="11"/>
  <c r="Q1300" i="11"/>
  <c r="AA1299" i="11"/>
  <c r="Y1299" i="11"/>
  <c r="W1299" i="11"/>
  <c r="V1300" i="11" s="1"/>
  <c r="Z1299" i="11"/>
  <c r="T1832" i="11"/>
  <c r="Z620" i="9"/>
  <c r="T755" i="9"/>
  <c r="Y755" i="9" s="1"/>
  <c r="Y620" i="9"/>
  <c r="Q621" i="9"/>
  <c r="R621" i="9" s="1"/>
  <c r="AB621" i="9" s="1"/>
  <c r="Q1430" i="9"/>
  <c r="R1430" i="9" s="1"/>
  <c r="AB1430" i="9" s="1"/>
  <c r="AA620" i="9"/>
  <c r="Y1429" i="9"/>
  <c r="Z1429" i="9"/>
  <c r="W1429" i="9"/>
  <c r="V1430" i="9" s="1"/>
  <c r="AD216" i="9"/>
  <c r="Y1966" i="9"/>
  <c r="AD1966" i="9" s="1"/>
  <c r="AC216" i="9"/>
  <c r="Q1967" i="9"/>
  <c r="R1967" i="9" s="1"/>
  <c r="AB1967" i="9" s="1"/>
  <c r="W1966" i="9"/>
  <c r="V1967" i="9" s="1"/>
  <c r="T217" i="9"/>
  <c r="Z217" i="9" s="1"/>
  <c r="AA1966" i="9"/>
  <c r="AC1161" i="9"/>
  <c r="S1162" i="9"/>
  <c r="AD1161" i="9"/>
  <c r="AE1696" i="9"/>
  <c r="T1697" i="9"/>
  <c r="Q1698" i="9" s="1"/>
  <c r="R1698" i="9" s="1"/>
  <c r="AB1698" i="9" s="1"/>
  <c r="AC1562" i="9"/>
  <c r="S1563" i="9"/>
  <c r="AE1026" i="9"/>
  <c r="R1294" i="9"/>
  <c r="S1294" i="9" s="1"/>
  <c r="AC1293" i="9"/>
  <c r="AD1293" i="9"/>
  <c r="AC488" i="9"/>
  <c r="AE488" i="9" s="1"/>
  <c r="S355" i="9"/>
  <c r="Q888" i="9"/>
  <c r="R888" i="9" s="1"/>
  <c r="AB888" i="9" s="1"/>
  <c r="S489" i="9"/>
  <c r="AC354" i="9"/>
  <c r="AA887" i="9"/>
  <c r="Z887" i="9"/>
  <c r="Y887" i="9"/>
  <c r="AE1832" i="9"/>
  <c r="T1027" i="9"/>
  <c r="S1833" i="9"/>
  <c r="S89" i="9"/>
  <c r="AE88" i="9"/>
  <c r="AE1833" i="6"/>
  <c r="T1834" i="6"/>
  <c r="Y1834" i="6" s="1"/>
  <c r="T888" i="6"/>
  <c r="AE753" i="6"/>
  <c r="T754" i="6"/>
  <c r="Y754" i="6" s="1"/>
  <c r="AD887" i="6"/>
  <c r="AC887" i="6"/>
  <c r="W621" i="6"/>
  <c r="V622" i="6" s="1"/>
  <c r="AA621" i="6"/>
  <c r="Y621" i="6"/>
  <c r="Z621" i="6"/>
  <c r="S1426" i="6"/>
  <c r="AD1294" i="6"/>
  <c r="AC1294" i="6"/>
  <c r="AE620" i="6"/>
  <c r="AE1425" i="6"/>
  <c r="S622" i="6"/>
  <c r="AE484" i="6"/>
  <c r="T485" i="6"/>
  <c r="Y485" i="6" s="1"/>
  <c r="AE1696" i="6"/>
  <c r="AD87" i="6"/>
  <c r="AC87" i="6"/>
  <c r="AE219" i="6"/>
  <c r="W1969" i="6"/>
  <c r="V1970" i="6" s="1"/>
  <c r="Z1969" i="6"/>
  <c r="Q1970" i="6"/>
  <c r="R1970" i="6" s="1"/>
  <c r="AB1970" i="6" s="1"/>
  <c r="Y1969" i="6"/>
  <c r="T1295" i="6"/>
  <c r="AE1562" i="6"/>
  <c r="S88" i="6"/>
  <c r="AA1163" i="6"/>
  <c r="Q1164" i="6"/>
  <c r="R1164" i="6" s="1"/>
  <c r="S1164" i="6" s="1"/>
  <c r="W1163" i="6"/>
  <c r="V1164" i="6" s="1"/>
  <c r="AC349" i="6"/>
  <c r="Z1163" i="6"/>
  <c r="AE1026" i="6"/>
  <c r="AD349" i="6"/>
  <c r="T1697" i="6"/>
  <c r="T1027" i="6"/>
  <c r="S350" i="6"/>
  <c r="T220" i="6"/>
  <c r="T1563" i="6"/>
  <c r="AE86" i="3"/>
  <c r="T87" i="3"/>
  <c r="W87" i="3" s="1"/>
  <c r="V88" i="3" s="1"/>
  <c r="T888" i="3"/>
  <c r="Z888" i="3" s="1"/>
  <c r="AB888" i="3"/>
  <c r="AC887" i="3"/>
  <c r="AC1298" i="3"/>
  <c r="AE1298" i="3" s="1"/>
  <c r="T755" i="3"/>
  <c r="Y755" i="3" s="1"/>
  <c r="AE754" i="3"/>
  <c r="T1564" i="3"/>
  <c r="W1564" i="3" s="1"/>
  <c r="V1565" i="3" s="1"/>
  <c r="Q622" i="3"/>
  <c r="R622" i="3" s="1"/>
  <c r="AB622" i="3" s="1"/>
  <c r="Y484" i="3"/>
  <c r="W621" i="3"/>
  <c r="V622" i="3" s="1"/>
  <c r="AE1563" i="3"/>
  <c r="W484" i="3"/>
  <c r="V485" i="3" s="1"/>
  <c r="Z484" i="3"/>
  <c r="Q485" i="3"/>
  <c r="R485" i="3" s="1"/>
  <c r="AB485" i="3" s="1"/>
  <c r="Z621" i="3"/>
  <c r="Y621" i="3"/>
  <c r="T1966" i="3"/>
  <c r="Q1967" i="3" s="1"/>
  <c r="W1161" i="3"/>
  <c r="V1162" i="3" s="1"/>
  <c r="AE1965" i="3"/>
  <c r="Y1161" i="3"/>
  <c r="AD1161" i="3" s="1"/>
  <c r="Q1162" i="3"/>
  <c r="R1162" i="3" s="1"/>
  <c r="AB1162" i="3" s="1"/>
  <c r="AA1161" i="3"/>
  <c r="AB1299" i="3"/>
  <c r="T1299" i="3"/>
  <c r="AD1028" i="3"/>
  <c r="AC1028" i="3"/>
  <c r="R1029" i="3"/>
  <c r="AB1029" i="3" s="1"/>
  <c r="AD219" i="3"/>
  <c r="Y1429" i="3"/>
  <c r="Q1430" i="3"/>
  <c r="R1430" i="3" s="1"/>
  <c r="AB1430" i="3" s="1"/>
  <c r="Z1429" i="3"/>
  <c r="AC219" i="3"/>
  <c r="S220" i="3"/>
  <c r="AA1429" i="3"/>
  <c r="W1429" i="3"/>
  <c r="V1430" i="3" s="1"/>
  <c r="T1834" i="3"/>
  <c r="W1834" i="3" s="1"/>
  <c r="V1835" i="3" s="1"/>
  <c r="AE1699" i="3"/>
  <c r="Z353" i="3"/>
  <c r="Q354" i="3"/>
  <c r="W353" i="3"/>
  <c r="V354" i="3" s="1"/>
  <c r="Y353" i="3"/>
  <c r="AA353" i="3"/>
  <c r="S1700" i="3"/>
  <c r="Z87" i="13"/>
  <c r="AA87" i="13"/>
  <c r="W87" i="13"/>
  <c r="V88" i="13" s="1"/>
  <c r="Y87" i="13"/>
  <c r="S88" i="13"/>
  <c r="AA217" i="13"/>
  <c r="AA352" i="13"/>
  <c r="W352" i="13"/>
  <c r="V353" i="13" s="1"/>
  <c r="Z352" i="13"/>
  <c r="Y352" i="13"/>
  <c r="Q353" i="13"/>
  <c r="R353" i="13" s="1"/>
  <c r="AB353" i="13" s="1"/>
  <c r="Z217" i="13"/>
  <c r="W217" i="13"/>
  <c r="V218" i="13" s="1"/>
  <c r="Y217" i="13"/>
  <c r="R218" i="13"/>
  <c r="AB218" i="13" s="1"/>
  <c r="R489" i="13"/>
  <c r="S489" i="13" s="1"/>
  <c r="AC488" i="13"/>
  <c r="AD488" i="13"/>
  <c r="AD220" i="11" l="1"/>
  <c r="S221" i="11"/>
  <c r="AC220" i="11"/>
  <c r="AE88" i="11"/>
  <c r="Y89" i="11"/>
  <c r="W89" i="11"/>
  <c r="V90" i="11" s="1"/>
  <c r="Z89" i="11"/>
  <c r="Q90" i="11"/>
  <c r="R90" i="11" s="1"/>
  <c r="AB90" i="11" s="1"/>
  <c r="AE1161" i="11"/>
  <c r="AD352" i="11"/>
  <c r="Y1162" i="11"/>
  <c r="AA1162" i="11"/>
  <c r="Q1163" i="11"/>
  <c r="R1163" i="11" s="1"/>
  <c r="AB1163" i="11" s="1"/>
  <c r="Z1162" i="11"/>
  <c r="S1559" i="11"/>
  <c r="S353" i="11"/>
  <c r="AC352" i="11"/>
  <c r="AE1558" i="11"/>
  <c r="AE1425" i="11"/>
  <c r="AD889" i="11"/>
  <c r="AC889" i="11"/>
  <c r="S1426" i="11"/>
  <c r="Q1700" i="11"/>
  <c r="R1700" i="11" s="1"/>
  <c r="S1700" i="11" s="1"/>
  <c r="Z1699" i="11"/>
  <c r="W1699" i="11"/>
  <c r="V1700" i="11" s="1"/>
  <c r="Y1699" i="11"/>
  <c r="S890" i="11"/>
  <c r="AC1029" i="11"/>
  <c r="AD1969" i="11"/>
  <c r="AD1029" i="11"/>
  <c r="Z486" i="11"/>
  <c r="W486" i="11"/>
  <c r="V487" i="11" s="1"/>
  <c r="Q487" i="11"/>
  <c r="R487" i="11" s="1"/>
  <c r="AB487" i="11" s="1"/>
  <c r="Y486" i="11"/>
  <c r="AA757" i="11"/>
  <c r="Q758" i="11"/>
  <c r="R758" i="11" s="1"/>
  <c r="AB758" i="11" s="1"/>
  <c r="Z757" i="11"/>
  <c r="Y757" i="11"/>
  <c r="AA486" i="11"/>
  <c r="AC1969" i="11"/>
  <c r="S1030" i="11"/>
  <c r="S1970" i="11"/>
  <c r="AC1299" i="11"/>
  <c r="AD1299" i="11"/>
  <c r="R1300" i="11"/>
  <c r="AB1300" i="11" s="1"/>
  <c r="W1832" i="11"/>
  <c r="V1833" i="11" s="1"/>
  <c r="Q1833" i="11"/>
  <c r="AA1832" i="11"/>
  <c r="Y1832" i="11"/>
  <c r="Z1832" i="11"/>
  <c r="T622" i="11"/>
  <c r="AD620" i="9"/>
  <c r="Z755" i="9"/>
  <c r="AD755" i="9" s="1"/>
  <c r="W755" i="9"/>
  <c r="V756" i="9" s="1"/>
  <c r="Q756" i="9"/>
  <c r="R756" i="9" s="1"/>
  <c r="AB756" i="9" s="1"/>
  <c r="AC620" i="9"/>
  <c r="S621" i="9"/>
  <c r="AA755" i="9"/>
  <c r="AC1429" i="9"/>
  <c r="AD1429" i="9"/>
  <c r="AC1966" i="9"/>
  <c r="AE216" i="9"/>
  <c r="AA217" i="9"/>
  <c r="Y217" i="9"/>
  <c r="AD217" i="9" s="1"/>
  <c r="S1430" i="9"/>
  <c r="W217" i="9"/>
  <c r="V218" i="9" s="1"/>
  <c r="Q218" i="9"/>
  <c r="R218" i="9" s="1"/>
  <c r="AB218" i="9" s="1"/>
  <c r="S1967" i="9"/>
  <c r="T1967" i="9" s="1"/>
  <c r="Q1968" i="9" s="1"/>
  <c r="R1968" i="9" s="1"/>
  <c r="S1968" i="9" s="1"/>
  <c r="T1162" i="9"/>
  <c r="Z1162" i="9" s="1"/>
  <c r="AE1161" i="9"/>
  <c r="S1698" i="9"/>
  <c r="Z1697" i="9"/>
  <c r="Y1697" i="9"/>
  <c r="AA1697" i="9"/>
  <c r="AE1562" i="9"/>
  <c r="W1697" i="9"/>
  <c r="V1698" i="9" s="1"/>
  <c r="T1563" i="9"/>
  <c r="Q1564" i="9" s="1"/>
  <c r="R1564" i="9" s="1"/>
  <c r="AB1564" i="9" s="1"/>
  <c r="AE1293" i="9"/>
  <c r="AB1294" i="9"/>
  <c r="T1294" i="9"/>
  <c r="AE354" i="9"/>
  <c r="T355" i="9"/>
  <c r="Q356" i="9" s="1"/>
  <c r="R356" i="9" s="1"/>
  <c r="AB356" i="9" s="1"/>
  <c r="T489" i="9"/>
  <c r="AA489" i="9" s="1"/>
  <c r="AC887" i="9"/>
  <c r="AD887" i="9"/>
  <c r="T1833" i="9"/>
  <c r="Z1833" i="9" s="1"/>
  <c r="Q1028" i="9"/>
  <c r="Z1027" i="9"/>
  <c r="AA1027" i="9"/>
  <c r="W1027" i="9"/>
  <c r="V1028" i="9" s="1"/>
  <c r="Y1027" i="9"/>
  <c r="T89" i="9"/>
  <c r="W89" i="9" s="1"/>
  <c r="V90" i="9" s="1"/>
  <c r="S888" i="9"/>
  <c r="W1834" i="6"/>
  <c r="V1835" i="6" s="1"/>
  <c r="AA1834" i="6"/>
  <c r="Z1834" i="6"/>
  <c r="AD1834" i="6" s="1"/>
  <c r="Q1835" i="6"/>
  <c r="R1835" i="6" s="1"/>
  <c r="AB1835" i="6" s="1"/>
  <c r="Z888" i="6"/>
  <c r="Q889" i="6"/>
  <c r="R889" i="6" s="1"/>
  <c r="AB889" i="6" s="1"/>
  <c r="W888" i="6"/>
  <c r="V889" i="6" s="1"/>
  <c r="AA888" i="6"/>
  <c r="Y888" i="6"/>
  <c r="AA754" i="6"/>
  <c r="Z754" i="6"/>
  <c r="AD754" i="6" s="1"/>
  <c r="W754" i="6"/>
  <c r="V755" i="6" s="1"/>
  <c r="Q755" i="6"/>
  <c r="R755" i="6" s="1"/>
  <c r="AB755" i="6" s="1"/>
  <c r="AE887" i="6"/>
  <c r="AD621" i="6"/>
  <c r="T622" i="6"/>
  <c r="Q623" i="6" s="1"/>
  <c r="R623" i="6" s="1"/>
  <c r="AB623" i="6" s="1"/>
  <c r="AC621" i="6"/>
  <c r="AE1294" i="6"/>
  <c r="T1426" i="6"/>
  <c r="AA485" i="6"/>
  <c r="W485" i="6"/>
  <c r="V486" i="6" s="1"/>
  <c r="Q486" i="6"/>
  <c r="R486" i="6" s="1"/>
  <c r="AB486" i="6" s="1"/>
  <c r="Z485" i="6"/>
  <c r="AD485" i="6" s="1"/>
  <c r="AE87" i="6"/>
  <c r="AE349" i="6"/>
  <c r="AD1969" i="6"/>
  <c r="AC1969" i="6"/>
  <c r="W1295" i="6"/>
  <c r="V1296" i="6" s="1"/>
  <c r="AA1295" i="6"/>
  <c r="Z1295" i="6"/>
  <c r="Q1296" i="6"/>
  <c r="Y1295" i="6"/>
  <c r="S1970" i="6"/>
  <c r="AC1163" i="6"/>
  <c r="AD1163" i="6"/>
  <c r="T88" i="6"/>
  <c r="AA1697" i="6"/>
  <c r="Q1698" i="6"/>
  <c r="R1698" i="6" s="1"/>
  <c r="AB1698" i="6" s="1"/>
  <c r="Y1697" i="6"/>
  <c r="Z1697" i="6"/>
  <c r="W1697" i="6"/>
  <c r="V1698" i="6" s="1"/>
  <c r="AB1164" i="6"/>
  <c r="T1164" i="6"/>
  <c r="T350" i="6"/>
  <c r="Y220" i="6"/>
  <c r="Z220" i="6"/>
  <c r="AA220" i="6"/>
  <c r="Q221" i="6"/>
  <c r="W220" i="6"/>
  <c r="V221" i="6" s="1"/>
  <c r="Y1027" i="6"/>
  <c r="Z1027" i="6"/>
  <c r="AA1027" i="6"/>
  <c r="Q1028" i="6"/>
  <c r="W1027" i="6"/>
  <c r="V1028" i="6" s="1"/>
  <c r="W1563" i="6"/>
  <c r="V1564" i="6" s="1"/>
  <c r="Q1564" i="6"/>
  <c r="Y1563" i="6"/>
  <c r="Z1563" i="6"/>
  <c r="AA1563" i="6"/>
  <c r="Z87" i="3"/>
  <c r="Q88" i="3"/>
  <c r="R88" i="3" s="1"/>
  <c r="AB88" i="3" s="1"/>
  <c r="AA87" i="3"/>
  <c r="Y87" i="3"/>
  <c r="Q889" i="3"/>
  <c r="R889" i="3" s="1"/>
  <c r="AB889" i="3" s="1"/>
  <c r="AA888" i="3"/>
  <c r="Y888" i="3"/>
  <c r="AD888" i="3" s="1"/>
  <c r="W888" i="3"/>
  <c r="V889" i="3" s="1"/>
  <c r="AE887" i="3"/>
  <c r="Z755" i="3"/>
  <c r="AD755" i="3" s="1"/>
  <c r="Q756" i="3"/>
  <c r="R756" i="3" s="1"/>
  <c r="AB756" i="3" s="1"/>
  <c r="W755" i="3"/>
  <c r="V756" i="3" s="1"/>
  <c r="AA755" i="3"/>
  <c r="Z1564" i="3"/>
  <c r="AA1564" i="3"/>
  <c r="Y1564" i="3"/>
  <c r="Q1565" i="3"/>
  <c r="R1565" i="3" s="1"/>
  <c r="AB1565" i="3" s="1"/>
  <c r="AC621" i="3"/>
  <c r="AC484" i="3"/>
  <c r="S622" i="3"/>
  <c r="S485" i="3"/>
  <c r="AD621" i="3"/>
  <c r="AD484" i="3"/>
  <c r="W1966" i="3"/>
  <c r="V1967" i="3" s="1"/>
  <c r="AA1966" i="3"/>
  <c r="Y1966" i="3"/>
  <c r="Z1966" i="3"/>
  <c r="AC1161" i="3"/>
  <c r="AE1161" i="3" s="1"/>
  <c r="Y1299" i="3"/>
  <c r="Q1300" i="3"/>
  <c r="AA1299" i="3"/>
  <c r="W1299" i="3"/>
  <c r="V1300" i="3" s="1"/>
  <c r="Z1299" i="3"/>
  <c r="R1967" i="3"/>
  <c r="AB1967" i="3" s="1"/>
  <c r="AE1028" i="3"/>
  <c r="S1029" i="3"/>
  <c r="AD1429" i="3"/>
  <c r="AE219" i="3"/>
  <c r="Z1834" i="3"/>
  <c r="AC1429" i="3"/>
  <c r="S1162" i="3"/>
  <c r="Y1834" i="3"/>
  <c r="Q1835" i="3"/>
  <c r="R1835" i="3" s="1"/>
  <c r="AB1835" i="3" s="1"/>
  <c r="T220" i="3"/>
  <c r="Z220" i="3" s="1"/>
  <c r="AA1834" i="3"/>
  <c r="T1700" i="3"/>
  <c r="Y1700" i="3" s="1"/>
  <c r="S1430" i="3"/>
  <c r="AC353" i="3"/>
  <c r="AD353" i="3"/>
  <c r="R354" i="3"/>
  <c r="AB354" i="3" s="1"/>
  <c r="AD87" i="13"/>
  <c r="AC87" i="13"/>
  <c r="T88" i="13"/>
  <c r="W88" i="13" s="1"/>
  <c r="V89" i="13" s="1"/>
  <c r="AC352" i="13"/>
  <c r="AD352" i="13"/>
  <c r="S353" i="13"/>
  <c r="AC217" i="13"/>
  <c r="AD217" i="13"/>
  <c r="S218" i="13"/>
  <c r="AE488" i="13"/>
  <c r="AB489" i="13"/>
  <c r="T489" i="13"/>
  <c r="AE220" i="11" l="1"/>
  <c r="T221" i="11"/>
  <c r="Z221" i="11" s="1"/>
  <c r="AD89" i="11"/>
  <c r="AC89" i="11"/>
  <c r="AD1162" i="11"/>
  <c r="AC1162" i="11"/>
  <c r="AE352" i="11"/>
  <c r="S1163" i="11"/>
  <c r="T353" i="11"/>
  <c r="Z353" i="11" s="1"/>
  <c r="T1559" i="11"/>
  <c r="S90" i="11"/>
  <c r="AE889" i="11"/>
  <c r="T1426" i="11"/>
  <c r="AC1699" i="11"/>
  <c r="AD1699" i="11"/>
  <c r="AE1029" i="11"/>
  <c r="AE1969" i="11"/>
  <c r="T890" i="11"/>
  <c r="AD486" i="11"/>
  <c r="AC486" i="11"/>
  <c r="S1300" i="11"/>
  <c r="AC757" i="11"/>
  <c r="AD757" i="11"/>
  <c r="T1970" i="11"/>
  <c r="Z1970" i="11" s="1"/>
  <c r="T1030" i="11"/>
  <c r="Z1030" i="11" s="1"/>
  <c r="T1700" i="11"/>
  <c r="AB1700" i="11"/>
  <c r="S487" i="11"/>
  <c r="R1833" i="11"/>
  <c r="AB1833" i="11" s="1"/>
  <c r="S758" i="11"/>
  <c r="Q623" i="11"/>
  <c r="Z622" i="11"/>
  <c r="AA622" i="11"/>
  <c r="W622" i="11"/>
  <c r="V623" i="11" s="1"/>
  <c r="Y622" i="11"/>
  <c r="AC1832" i="11"/>
  <c r="AD1832" i="11"/>
  <c r="AE1299" i="11"/>
  <c r="AC755" i="9"/>
  <c r="S756" i="9"/>
  <c r="AE620" i="9"/>
  <c r="AE1429" i="9"/>
  <c r="T621" i="9"/>
  <c r="Q622" i="9" s="1"/>
  <c r="R622" i="9" s="1"/>
  <c r="AB622" i="9" s="1"/>
  <c r="AE1966" i="9"/>
  <c r="T1430" i="9"/>
  <c r="Q1431" i="9" s="1"/>
  <c r="AC217" i="9"/>
  <c r="AE217" i="9" s="1"/>
  <c r="AA1967" i="9"/>
  <c r="S218" i="9"/>
  <c r="Y1162" i="9"/>
  <c r="AB1968" i="9"/>
  <c r="Z1967" i="9"/>
  <c r="AA1162" i="9"/>
  <c r="W1967" i="9"/>
  <c r="V1968" i="9" s="1"/>
  <c r="Q1163" i="9"/>
  <c r="R1163" i="9" s="1"/>
  <c r="AB1163" i="9" s="1"/>
  <c r="Y1967" i="9"/>
  <c r="W1162" i="9"/>
  <c r="V1163" i="9" s="1"/>
  <c r="T1968" i="9"/>
  <c r="AA1968" i="9" s="1"/>
  <c r="AD1697" i="9"/>
  <c r="T1698" i="9"/>
  <c r="AA1698" i="9" s="1"/>
  <c r="AC1697" i="9"/>
  <c r="S1564" i="9"/>
  <c r="W1563" i="9"/>
  <c r="V1564" i="9" s="1"/>
  <c r="Y1563" i="9"/>
  <c r="Z1563" i="9"/>
  <c r="AA1563" i="9"/>
  <c r="Y1294" i="9"/>
  <c r="AA1294" i="9"/>
  <c r="W1294" i="9"/>
  <c r="V1295" i="9" s="1"/>
  <c r="Q1295" i="9"/>
  <c r="Z1294" i="9"/>
  <c r="W489" i="9"/>
  <c r="V490" i="9" s="1"/>
  <c r="Y489" i="9"/>
  <c r="Q490" i="9"/>
  <c r="R490" i="9" s="1"/>
  <c r="AB490" i="9" s="1"/>
  <c r="Z489" i="9"/>
  <c r="Y355" i="9"/>
  <c r="Z355" i="9"/>
  <c r="W355" i="9"/>
  <c r="V356" i="9" s="1"/>
  <c r="AA355" i="9"/>
  <c r="AE887" i="9"/>
  <c r="Q90" i="9"/>
  <c r="R90" i="9" s="1"/>
  <c r="AB90" i="9" s="1"/>
  <c r="Z89" i="9"/>
  <c r="AA1833" i="9"/>
  <c r="Q1834" i="9"/>
  <c r="R1834" i="9" s="1"/>
  <c r="AB1834" i="9" s="1"/>
  <c r="R1028" i="9"/>
  <c r="AB1028" i="9" s="1"/>
  <c r="Y1833" i="9"/>
  <c r="Y89" i="9"/>
  <c r="W1833" i="9"/>
  <c r="V1834" i="9" s="1"/>
  <c r="AC1027" i="9"/>
  <c r="AD1027" i="9"/>
  <c r="AA89" i="9"/>
  <c r="S356" i="9"/>
  <c r="T888" i="9"/>
  <c r="AC1834" i="6"/>
  <c r="AE1834" i="6" s="1"/>
  <c r="S1835" i="6"/>
  <c r="AD888" i="6"/>
  <c r="AC888" i="6"/>
  <c r="AC754" i="6"/>
  <c r="AE621" i="6"/>
  <c r="W622" i="6"/>
  <c r="V623" i="6" s="1"/>
  <c r="Z622" i="6"/>
  <c r="AA622" i="6"/>
  <c r="Y622" i="6"/>
  <c r="Y1426" i="6"/>
  <c r="W1426" i="6"/>
  <c r="V1427" i="6" s="1"/>
  <c r="Q1427" i="6"/>
  <c r="R1427" i="6" s="1"/>
  <c r="AB1427" i="6" s="1"/>
  <c r="AA1426" i="6"/>
  <c r="Z1426" i="6"/>
  <c r="S755" i="6"/>
  <c r="AC485" i="6"/>
  <c r="S623" i="6"/>
  <c r="AE1969" i="6"/>
  <c r="S889" i="6"/>
  <c r="AC1295" i="6"/>
  <c r="AD1295" i="6"/>
  <c r="R1296" i="6"/>
  <c r="AB1296" i="6" s="1"/>
  <c r="AE1163" i="6"/>
  <c r="T1970" i="6"/>
  <c r="W88" i="6"/>
  <c r="V89" i="6" s="1"/>
  <c r="Y88" i="6"/>
  <c r="AA88" i="6"/>
  <c r="Q89" i="6"/>
  <c r="Z88" i="6"/>
  <c r="S1698" i="6"/>
  <c r="AC1697" i="6"/>
  <c r="AD1697" i="6"/>
  <c r="Y1164" i="6"/>
  <c r="Z1164" i="6"/>
  <c r="W1164" i="6"/>
  <c r="V1165" i="6" s="1"/>
  <c r="Q1165" i="6"/>
  <c r="AA1164" i="6"/>
  <c r="S486" i="6"/>
  <c r="R1028" i="6"/>
  <c r="AB1028" i="6" s="1"/>
  <c r="AC1563" i="6"/>
  <c r="AD1563" i="6"/>
  <c r="AC220" i="6"/>
  <c r="AD220" i="6"/>
  <c r="R1564" i="6"/>
  <c r="AB1564" i="6" s="1"/>
  <c r="AC1027" i="6"/>
  <c r="AD1027" i="6"/>
  <c r="R221" i="6"/>
  <c r="AB221" i="6" s="1"/>
  <c r="Y350" i="6"/>
  <c r="AA350" i="6"/>
  <c r="W350" i="6"/>
  <c r="V351" i="6" s="1"/>
  <c r="Z350" i="6"/>
  <c r="Q351" i="6"/>
  <c r="AD87" i="3"/>
  <c r="S88" i="3"/>
  <c r="AC87" i="3"/>
  <c r="S889" i="3"/>
  <c r="AC888" i="3"/>
  <c r="AC755" i="3"/>
  <c r="AE755" i="3" s="1"/>
  <c r="S756" i="3"/>
  <c r="AD1564" i="3"/>
  <c r="AD1966" i="3"/>
  <c r="AC1564" i="3"/>
  <c r="S1565" i="3"/>
  <c r="T622" i="3"/>
  <c r="T485" i="3"/>
  <c r="Z485" i="3" s="1"/>
  <c r="AE621" i="3"/>
  <c r="AE484" i="3"/>
  <c r="AC1966" i="3"/>
  <c r="AD1299" i="3"/>
  <c r="AC1299" i="3"/>
  <c r="R1300" i="3"/>
  <c r="S1300" i="3" s="1"/>
  <c r="S1967" i="3"/>
  <c r="AE1429" i="3"/>
  <c r="T1029" i="3"/>
  <c r="Y220" i="3"/>
  <c r="AD220" i="3" s="1"/>
  <c r="W1700" i="3"/>
  <c r="V1701" i="3" s="1"/>
  <c r="W220" i="3"/>
  <c r="V221" i="3" s="1"/>
  <c r="AC1834" i="3"/>
  <c r="T1162" i="3"/>
  <c r="Q221" i="3"/>
  <c r="R221" i="3" s="1"/>
  <c r="AB221" i="3" s="1"/>
  <c r="AD1834" i="3"/>
  <c r="AA220" i="3"/>
  <c r="AA1700" i="3"/>
  <c r="Z1700" i="3"/>
  <c r="AD1700" i="3" s="1"/>
  <c r="Q1701" i="3"/>
  <c r="R1701" i="3" s="1"/>
  <c r="AB1701" i="3" s="1"/>
  <c r="T1430" i="3"/>
  <c r="S1835" i="3"/>
  <c r="S354" i="3"/>
  <c r="AE353" i="3"/>
  <c r="AE87" i="13"/>
  <c r="Y88" i="13"/>
  <c r="AA88" i="13"/>
  <c r="Z88" i="13"/>
  <c r="Q89" i="13"/>
  <c r="R89" i="13" s="1"/>
  <c r="AB89" i="13" s="1"/>
  <c r="T353" i="13"/>
  <c r="AE217" i="13"/>
  <c r="AE352" i="13"/>
  <c r="T218" i="13"/>
  <c r="Z489" i="13"/>
  <c r="AA489" i="13"/>
  <c r="Y489" i="13"/>
  <c r="W489" i="13"/>
  <c r="V490" i="13" s="1"/>
  <c r="Q490" i="13"/>
  <c r="Q222" i="11" l="1"/>
  <c r="R222" i="11" s="1"/>
  <c r="AB222" i="11" s="1"/>
  <c r="AA221" i="11"/>
  <c r="W221" i="11"/>
  <c r="V222" i="11" s="1"/>
  <c r="Y221" i="11"/>
  <c r="AD221" i="11" s="1"/>
  <c r="AE89" i="11"/>
  <c r="AE1162" i="11"/>
  <c r="W353" i="11"/>
  <c r="V354" i="11" s="1"/>
  <c r="Q354" i="11"/>
  <c r="R354" i="11" s="1"/>
  <c r="T1163" i="11"/>
  <c r="Y1163" i="11" s="1"/>
  <c r="AA353" i="11"/>
  <c r="Y353" i="11"/>
  <c r="AD353" i="11" s="1"/>
  <c r="T90" i="11"/>
  <c r="W90" i="11" s="1"/>
  <c r="V91" i="11" s="1"/>
  <c r="W1559" i="11"/>
  <c r="V1560" i="11" s="1"/>
  <c r="AA1559" i="11"/>
  <c r="Q1560" i="11"/>
  <c r="Z1559" i="11"/>
  <c r="Y1559" i="11"/>
  <c r="Y1426" i="11"/>
  <c r="Q1427" i="11"/>
  <c r="R1427" i="11" s="1"/>
  <c r="AB1427" i="11" s="1"/>
  <c r="Z1426" i="11"/>
  <c r="W1426" i="11"/>
  <c r="V1427" i="11" s="1"/>
  <c r="AA1426" i="11"/>
  <c r="AE1699" i="11"/>
  <c r="W1970" i="11"/>
  <c r="V1971" i="11" s="1"/>
  <c r="AE486" i="11"/>
  <c r="AA1970" i="11"/>
  <c r="AA890" i="11"/>
  <c r="Y890" i="11"/>
  <c r="W890" i="11"/>
  <c r="V891" i="11" s="1"/>
  <c r="Q891" i="11"/>
  <c r="Z890" i="11"/>
  <c r="Y1030" i="11"/>
  <c r="AD1030" i="11" s="1"/>
  <c r="Q1971" i="11"/>
  <c r="R1971" i="11" s="1"/>
  <c r="AB1971" i="11" s="1"/>
  <c r="AE757" i="11"/>
  <c r="T1300" i="11"/>
  <c r="Q1031" i="11"/>
  <c r="R1031" i="11" s="1"/>
  <c r="AB1031" i="11" s="1"/>
  <c r="Y1970" i="11"/>
  <c r="AA1030" i="11"/>
  <c r="W1030" i="11"/>
  <c r="V1031" i="11" s="1"/>
  <c r="S1833" i="11"/>
  <c r="W1700" i="11"/>
  <c r="V1701" i="11" s="1"/>
  <c r="Z1700" i="11"/>
  <c r="AA1700" i="11"/>
  <c r="Q1701" i="11"/>
  <c r="Y1700" i="11"/>
  <c r="T487" i="11"/>
  <c r="AE1832" i="11"/>
  <c r="R623" i="11"/>
  <c r="AB623" i="11" s="1"/>
  <c r="T758" i="11"/>
  <c r="AC622" i="11"/>
  <c r="AD622" i="11"/>
  <c r="AE755" i="9"/>
  <c r="T756" i="9"/>
  <c r="Z756" i="9" s="1"/>
  <c r="AA621" i="9"/>
  <c r="Z621" i="9"/>
  <c r="W621" i="9"/>
  <c r="V622" i="9" s="1"/>
  <c r="Y621" i="9"/>
  <c r="AC1162" i="9"/>
  <c r="Y1430" i="9"/>
  <c r="T218" i="9"/>
  <c r="AD1162" i="9"/>
  <c r="AA1430" i="9"/>
  <c r="W1430" i="9"/>
  <c r="V1431" i="9" s="1"/>
  <c r="Z1430" i="9"/>
  <c r="Q1969" i="9"/>
  <c r="R1969" i="9" s="1"/>
  <c r="AB1969" i="9" s="1"/>
  <c r="AC1967" i="9"/>
  <c r="Y1968" i="9"/>
  <c r="AD1967" i="9"/>
  <c r="S1163" i="9"/>
  <c r="W1968" i="9"/>
  <c r="V1969" i="9" s="1"/>
  <c r="Z1968" i="9"/>
  <c r="AE1697" i="9"/>
  <c r="R1431" i="9"/>
  <c r="AB1431" i="9" s="1"/>
  <c r="Z1698" i="9"/>
  <c r="Y1698" i="9"/>
  <c r="Q1699" i="9"/>
  <c r="R1699" i="9" s="1"/>
  <c r="AB1699" i="9" s="1"/>
  <c r="W1698" i="9"/>
  <c r="V1699" i="9" s="1"/>
  <c r="T1564" i="9"/>
  <c r="Y1564" i="9" s="1"/>
  <c r="AC1563" i="9"/>
  <c r="AD1563" i="9"/>
  <c r="AD489" i="9"/>
  <c r="AD1294" i="9"/>
  <c r="R1295" i="9"/>
  <c r="AB1295" i="9" s="1"/>
  <c r="AC1294" i="9"/>
  <c r="AC489" i="9"/>
  <c r="AD355" i="9"/>
  <c r="AC355" i="9"/>
  <c r="AC1833" i="9"/>
  <c r="AD1833" i="9"/>
  <c r="AD89" i="9"/>
  <c r="AC89" i="9"/>
  <c r="S1028" i="9"/>
  <c r="S490" i="9"/>
  <c r="AE1027" i="9"/>
  <c r="S1834" i="9"/>
  <c r="S90" i="9"/>
  <c r="S622" i="9"/>
  <c r="AA888" i="9"/>
  <c r="W888" i="9"/>
  <c r="V889" i="9" s="1"/>
  <c r="Y888" i="9"/>
  <c r="Z888" i="9"/>
  <c r="Q889" i="9"/>
  <c r="T356" i="9"/>
  <c r="T1835" i="6"/>
  <c r="W1835" i="6" s="1"/>
  <c r="V1836" i="6" s="1"/>
  <c r="AE888" i="6"/>
  <c r="AE754" i="6"/>
  <c r="AC622" i="6"/>
  <c r="AD622" i="6"/>
  <c r="AD1426" i="6"/>
  <c r="T755" i="6"/>
  <c r="AC1426" i="6"/>
  <c r="AE485" i="6"/>
  <c r="S1427" i="6"/>
  <c r="T623" i="6"/>
  <c r="T889" i="6"/>
  <c r="W889" i="6" s="1"/>
  <c r="V890" i="6" s="1"/>
  <c r="AE1295" i="6"/>
  <c r="S1296" i="6"/>
  <c r="T1698" i="6"/>
  <c r="W1698" i="6" s="1"/>
  <c r="V1699" i="6" s="1"/>
  <c r="Y1970" i="6"/>
  <c r="AA1970" i="6"/>
  <c r="W1970" i="6"/>
  <c r="V1971" i="6" s="1"/>
  <c r="Z1970" i="6"/>
  <c r="Q1971" i="6"/>
  <c r="R89" i="6"/>
  <c r="AB89" i="6" s="1"/>
  <c r="AC88" i="6"/>
  <c r="AD88" i="6"/>
  <c r="S221" i="6"/>
  <c r="AE1697" i="6"/>
  <c r="R1165" i="6"/>
  <c r="AB1165" i="6" s="1"/>
  <c r="AC1164" i="6"/>
  <c r="AD1164" i="6"/>
  <c r="AE1563" i="6"/>
  <c r="T486" i="6"/>
  <c r="AE1027" i="6"/>
  <c r="AC350" i="6"/>
  <c r="AD350" i="6"/>
  <c r="R351" i="6"/>
  <c r="AB351" i="6" s="1"/>
  <c r="S1564" i="6"/>
  <c r="AE220" i="6"/>
  <c r="S1028" i="6"/>
  <c r="AE87" i="3"/>
  <c r="T88" i="3"/>
  <c r="W88" i="3" s="1"/>
  <c r="V89" i="3" s="1"/>
  <c r="T889" i="3"/>
  <c r="W889" i="3" s="1"/>
  <c r="V890" i="3" s="1"/>
  <c r="AE888" i="3"/>
  <c r="T756" i="3"/>
  <c r="Z756" i="3" s="1"/>
  <c r="AE1564" i="3"/>
  <c r="Q486" i="3"/>
  <c r="R486" i="3" s="1"/>
  <c r="AB486" i="3" s="1"/>
  <c r="AA485" i="3"/>
  <c r="Q623" i="3"/>
  <c r="R623" i="3" s="1"/>
  <c r="AB623" i="3" s="1"/>
  <c r="T1565" i="3"/>
  <c r="Q1566" i="3" s="1"/>
  <c r="Z622" i="3"/>
  <c r="W622" i="3"/>
  <c r="V623" i="3" s="1"/>
  <c r="Y622" i="3"/>
  <c r="AA622" i="3"/>
  <c r="Y485" i="3"/>
  <c r="AD485" i="3" s="1"/>
  <c r="W485" i="3"/>
  <c r="V486" i="3" s="1"/>
  <c r="AE1966" i="3"/>
  <c r="AE1299" i="3"/>
  <c r="AB1300" i="3"/>
  <c r="T1300" i="3"/>
  <c r="T1967" i="3"/>
  <c r="AE1834" i="3"/>
  <c r="AC220" i="3"/>
  <c r="W1029" i="3"/>
  <c r="V1030" i="3" s="1"/>
  <c r="AA1029" i="3"/>
  <c r="Q1030" i="3"/>
  <c r="Y1029" i="3"/>
  <c r="Z1029" i="3"/>
  <c r="AC1700" i="3"/>
  <c r="W1162" i="3"/>
  <c r="V1163" i="3" s="1"/>
  <c r="Q1163" i="3"/>
  <c r="Z1162" i="3"/>
  <c r="Y1162" i="3"/>
  <c r="AA1162" i="3"/>
  <c r="Z1430" i="3"/>
  <c r="W1430" i="3"/>
  <c r="V1431" i="3" s="1"/>
  <c r="AA1430" i="3"/>
  <c r="Y1430" i="3"/>
  <c r="Q1431" i="3"/>
  <c r="R1431" i="3" s="1"/>
  <c r="AB1431" i="3" s="1"/>
  <c r="S221" i="3"/>
  <c r="S1701" i="3"/>
  <c r="T1835" i="3"/>
  <c r="T354" i="3"/>
  <c r="AC88" i="13"/>
  <c r="AD88" i="13"/>
  <c r="S89" i="13"/>
  <c r="W353" i="13"/>
  <c r="V354" i="13" s="1"/>
  <c r="AA353" i="13"/>
  <c r="Y353" i="13"/>
  <c r="Z353" i="13"/>
  <c r="Q354" i="13"/>
  <c r="R354" i="13" s="1"/>
  <c r="AB354" i="13" s="1"/>
  <c r="Z218" i="13"/>
  <c r="W218" i="13"/>
  <c r="V219" i="13" s="1"/>
  <c r="Y218" i="13"/>
  <c r="AA218" i="13"/>
  <c r="Q219" i="13"/>
  <c r="AC489" i="13"/>
  <c r="AD489" i="13"/>
  <c r="R490" i="13"/>
  <c r="AB490" i="13" s="1"/>
  <c r="Q757" i="9" l="1"/>
  <c r="R757" i="9" s="1"/>
  <c r="AB757" i="9" s="1"/>
  <c r="S222" i="11"/>
  <c r="AC221" i="11"/>
  <c r="W1163" i="11"/>
  <c r="V1164" i="11" s="1"/>
  <c r="Q1164" i="11"/>
  <c r="R1164" i="11" s="1"/>
  <c r="AB1164" i="11" s="1"/>
  <c r="Z1163" i="11"/>
  <c r="AD1163" i="11" s="1"/>
  <c r="AA1163" i="11"/>
  <c r="AC353" i="11"/>
  <c r="Z90" i="11"/>
  <c r="Y90" i="11"/>
  <c r="Q91" i="11"/>
  <c r="R91" i="11" s="1"/>
  <c r="S91" i="11" s="1"/>
  <c r="AA90" i="11"/>
  <c r="R1560" i="11"/>
  <c r="AB1560" i="11" s="1"/>
  <c r="AD1559" i="11"/>
  <c r="AC1559" i="11"/>
  <c r="S354" i="11"/>
  <c r="AB354" i="11"/>
  <c r="AC1426" i="11"/>
  <c r="AD1426" i="11"/>
  <c r="S1427" i="11"/>
  <c r="T1427" i="11" s="1"/>
  <c r="Y1300" i="11"/>
  <c r="AC1970" i="11"/>
  <c r="AA1300" i="11"/>
  <c r="Q1301" i="11"/>
  <c r="R1301" i="11" s="1"/>
  <c r="AB1301" i="11" s="1"/>
  <c r="Z1300" i="11"/>
  <c r="W1300" i="11"/>
  <c r="V1301" i="11" s="1"/>
  <c r="AC1030" i="11"/>
  <c r="AE1030" i="11" s="1"/>
  <c r="AC890" i="11"/>
  <c r="AD890" i="11"/>
  <c r="R891" i="11"/>
  <c r="S891" i="11" s="1"/>
  <c r="AD1970" i="11"/>
  <c r="T1833" i="11"/>
  <c r="AA1833" i="11" s="1"/>
  <c r="S1031" i="11"/>
  <c r="AC1700" i="11"/>
  <c r="AD1700" i="11"/>
  <c r="R1701" i="11"/>
  <c r="AB1701" i="11" s="1"/>
  <c r="Q488" i="11"/>
  <c r="R488" i="11" s="1"/>
  <c r="AB488" i="11" s="1"/>
  <c r="Z487" i="11"/>
  <c r="S1971" i="11"/>
  <c r="W487" i="11"/>
  <c r="V488" i="11" s="1"/>
  <c r="Y487" i="11"/>
  <c r="AA487" i="11"/>
  <c r="AE622" i="11"/>
  <c r="AA758" i="11"/>
  <c r="W758" i="11"/>
  <c r="V759" i="11" s="1"/>
  <c r="Y758" i="11"/>
  <c r="Z758" i="11"/>
  <c r="Q759" i="11"/>
  <c r="S623" i="11"/>
  <c r="Y756" i="9"/>
  <c r="AD756" i="9" s="1"/>
  <c r="W756" i="9"/>
  <c r="V757" i="9" s="1"/>
  <c r="AA756" i="9"/>
  <c r="AD621" i="9"/>
  <c r="AC621" i="9"/>
  <c r="Z218" i="9"/>
  <c r="AC1430" i="9"/>
  <c r="W218" i="9"/>
  <c r="V219" i="9" s="1"/>
  <c r="AA218" i="9"/>
  <c r="AD1430" i="9"/>
  <c r="Q219" i="9"/>
  <c r="R219" i="9" s="1"/>
  <c r="AB219" i="9" s="1"/>
  <c r="Y218" i="9"/>
  <c r="AE1162" i="9"/>
  <c r="S1969" i="9"/>
  <c r="AC1968" i="9"/>
  <c r="AE1967" i="9"/>
  <c r="AD1968" i="9"/>
  <c r="T1163" i="9"/>
  <c r="AA1163" i="9" s="1"/>
  <c r="S1431" i="9"/>
  <c r="AD1698" i="9"/>
  <c r="AC1698" i="9"/>
  <c r="W1564" i="9"/>
  <c r="V1565" i="9" s="1"/>
  <c r="Z1564" i="9"/>
  <c r="Q1565" i="9"/>
  <c r="R1565" i="9" s="1"/>
  <c r="AB1565" i="9" s="1"/>
  <c r="AE1563" i="9"/>
  <c r="AA1564" i="9"/>
  <c r="S1699" i="9"/>
  <c r="S1295" i="9"/>
  <c r="AE489" i="9"/>
  <c r="AE1294" i="9"/>
  <c r="AE355" i="9"/>
  <c r="AE1833" i="9"/>
  <c r="AE89" i="9"/>
  <c r="T1028" i="9"/>
  <c r="Y1028" i="9" s="1"/>
  <c r="T490" i="9"/>
  <c r="T1834" i="9"/>
  <c r="T90" i="9"/>
  <c r="T622" i="9"/>
  <c r="Y356" i="9"/>
  <c r="AA356" i="9"/>
  <c r="W356" i="9"/>
  <c r="V357" i="9" s="1"/>
  <c r="Z356" i="9"/>
  <c r="Q357" i="9"/>
  <c r="R889" i="9"/>
  <c r="AB889" i="9" s="1"/>
  <c r="AC888" i="9"/>
  <c r="AD888" i="9"/>
  <c r="Z1835" i="6"/>
  <c r="Y1835" i="6"/>
  <c r="AA1835" i="6"/>
  <c r="Q1836" i="6"/>
  <c r="R1836" i="6" s="1"/>
  <c r="AB1836" i="6" s="1"/>
  <c r="AE622" i="6"/>
  <c r="AA755" i="6"/>
  <c r="Z755" i="6"/>
  <c r="Y755" i="6"/>
  <c r="Q756" i="6"/>
  <c r="R756" i="6" s="1"/>
  <c r="AB756" i="6" s="1"/>
  <c r="AE1426" i="6"/>
  <c r="W755" i="6"/>
  <c r="V756" i="6" s="1"/>
  <c r="T1427" i="6"/>
  <c r="Z623" i="6"/>
  <c r="W623" i="6"/>
  <c r="V624" i="6" s="1"/>
  <c r="Y623" i="6"/>
  <c r="Q624" i="6"/>
  <c r="AA623" i="6"/>
  <c r="AA889" i="6"/>
  <c r="Y889" i="6"/>
  <c r="Q890" i="6"/>
  <c r="R890" i="6" s="1"/>
  <c r="AB890" i="6" s="1"/>
  <c r="Z889" i="6"/>
  <c r="Q1699" i="6"/>
  <c r="R1699" i="6" s="1"/>
  <c r="AB1699" i="6" s="1"/>
  <c r="AA1698" i="6"/>
  <c r="Y1698" i="6"/>
  <c r="Z1698" i="6"/>
  <c r="T1296" i="6"/>
  <c r="AC1970" i="6"/>
  <c r="R1971" i="6"/>
  <c r="AB1971" i="6" s="1"/>
  <c r="AD1970" i="6"/>
  <c r="S1165" i="6"/>
  <c r="AE88" i="6"/>
  <c r="S89" i="6"/>
  <c r="T221" i="6"/>
  <c r="AE1164" i="6"/>
  <c r="T1564" i="6"/>
  <c r="W1564" i="6" s="1"/>
  <c r="V1565" i="6" s="1"/>
  <c r="Z486" i="6"/>
  <c r="W486" i="6"/>
  <c r="V487" i="6" s="1"/>
  <c r="AA486" i="6"/>
  <c r="Y486" i="6"/>
  <c r="Q487" i="6"/>
  <c r="T1028" i="6"/>
  <c r="S351" i="6"/>
  <c r="AE350" i="6"/>
  <c r="Z88" i="3"/>
  <c r="Q89" i="3"/>
  <c r="R89" i="3" s="1"/>
  <c r="AB89" i="3" s="1"/>
  <c r="AA88" i="3"/>
  <c r="Y88" i="3"/>
  <c r="Q890" i="3"/>
  <c r="R890" i="3" s="1"/>
  <c r="AB890" i="3" s="1"/>
  <c r="AA889" i="3"/>
  <c r="Z889" i="3"/>
  <c r="Y889" i="3"/>
  <c r="W756" i="3"/>
  <c r="V757" i="3" s="1"/>
  <c r="Q757" i="3"/>
  <c r="R757" i="3" s="1"/>
  <c r="AB757" i="3" s="1"/>
  <c r="Y756" i="3"/>
  <c r="AD756" i="3" s="1"/>
  <c r="AA756" i="3"/>
  <c r="AA1565" i="3"/>
  <c r="Z1565" i="3"/>
  <c r="Y1565" i="3"/>
  <c r="W1565" i="3"/>
  <c r="V1566" i="3" s="1"/>
  <c r="AD622" i="3"/>
  <c r="AC485" i="3"/>
  <c r="AE485" i="3" s="1"/>
  <c r="AC622" i="3"/>
  <c r="S486" i="3"/>
  <c r="S623" i="3"/>
  <c r="AA1300" i="3"/>
  <c r="Q1301" i="3"/>
  <c r="W1300" i="3"/>
  <c r="V1301" i="3" s="1"/>
  <c r="Z1300" i="3"/>
  <c r="Y1300" i="3"/>
  <c r="AE220" i="3"/>
  <c r="Y1967" i="3"/>
  <c r="AA1967" i="3"/>
  <c r="W1967" i="3"/>
  <c r="V1968" i="3" s="1"/>
  <c r="Q1968" i="3"/>
  <c r="Z1967" i="3"/>
  <c r="R1566" i="3"/>
  <c r="AB1566" i="3" s="1"/>
  <c r="AD1029" i="3"/>
  <c r="AC1029" i="3"/>
  <c r="R1030" i="3"/>
  <c r="S1030" i="3" s="1"/>
  <c r="AE1700" i="3"/>
  <c r="T221" i="3"/>
  <c r="AC1162" i="3"/>
  <c r="AD1162" i="3"/>
  <c r="R1163" i="3"/>
  <c r="AB1163" i="3" s="1"/>
  <c r="S1431" i="3"/>
  <c r="AD1430" i="3"/>
  <c r="AC1430" i="3"/>
  <c r="Q1836" i="3"/>
  <c r="AA1835" i="3"/>
  <c r="Y1835" i="3"/>
  <c r="Z1835" i="3"/>
  <c r="W1835" i="3"/>
  <c r="V1836" i="3" s="1"/>
  <c r="T1701" i="3"/>
  <c r="AA354" i="3"/>
  <c r="W354" i="3"/>
  <c r="V355" i="3" s="1"/>
  <c r="Y354" i="3"/>
  <c r="Z354" i="3"/>
  <c r="Q355" i="3"/>
  <c r="AE88" i="13"/>
  <c r="T89" i="13"/>
  <c r="AA89" i="13" s="1"/>
  <c r="S354" i="13"/>
  <c r="AC353" i="13"/>
  <c r="AD353" i="13"/>
  <c r="R219" i="13"/>
  <c r="AB219" i="13" s="1"/>
  <c r="AD218" i="13"/>
  <c r="AC218" i="13"/>
  <c r="S490" i="13"/>
  <c r="AE489" i="13"/>
  <c r="S757" i="9" l="1"/>
  <c r="AE221" i="11"/>
  <c r="T222" i="11"/>
  <c r="Y222" i="11" s="1"/>
  <c r="S1164" i="11"/>
  <c r="AE353" i="11"/>
  <c r="AC1163" i="11"/>
  <c r="AD90" i="11"/>
  <c r="AC90" i="11"/>
  <c r="AE1559" i="11"/>
  <c r="S1560" i="11"/>
  <c r="AB91" i="11"/>
  <c r="T91" i="11"/>
  <c r="T354" i="11"/>
  <c r="AE1426" i="11"/>
  <c r="Z1427" i="11"/>
  <c r="Q1428" i="11"/>
  <c r="Y1427" i="11"/>
  <c r="AA1427" i="11"/>
  <c r="W1427" i="11"/>
  <c r="V1428" i="11" s="1"/>
  <c r="AC1300" i="11"/>
  <c r="AE1970" i="11"/>
  <c r="AD1300" i="11"/>
  <c r="W1833" i="11"/>
  <c r="V1834" i="11" s="1"/>
  <c r="AB891" i="11"/>
  <c r="T891" i="11"/>
  <c r="AE890" i="11"/>
  <c r="Q1834" i="11"/>
  <c r="R1834" i="11" s="1"/>
  <c r="AB1834" i="11" s="1"/>
  <c r="Z1833" i="11"/>
  <c r="Y1833" i="11"/>
  <c r="T1031" i="11"/>
  <c r="AA1031" i="11" s="1"/>
  <c r="AE1700" i="11"/>
  <c r="AD487" i="11"/>
  <c r="S1701" i="11"/>
  <c r="AC487" i="11"/>
  <c r="T1971" i="11"/>
  <c r="S1301" i="11"/>
  <c r="T623" i="11"/>
  <c r="R759" i="11"/>
  <c r="AB759" i="11" s="1"/>
  <c r="S488" i="11"/>
  <c r="AC758" i="11"/>
  <c r="AD758" i="11"/>
  <c r="AC756" i="9"/>
  <c r="AD218" i="9"/>
  <c r="AE621" i="9"/>
  <c r="AE1430" i="9"/>
  <c r="T1969" i="9"/>
  <c r="Y1969" i="9" s="1"/>
  <c r="AC218" i="9"/>
  <c r="S219" i="9"/>
  <c r="T1431" i="9"/>
  <c r="AA1431" i="9" s="1"/>
  <c r="AE1968" i="9"/>
  <c r="W1163" i="9"/>
  <c r="V1164" i="9" s="1"/>
  <c r="Y1163" i="9"/>
  <c r="Z1163" i="9"/>
  <c r="Q1164" i="9"/>
  <c r="R1164" i="9" s="1"/>
  <c r="AB1164" i="9" s="1"/>
  <c r="AE1698" i="9"/>
  <c r="AC1564" i="9"/>
  <c r="AD1564" i="9"/>
  <c r="S1565" i="9"/>
  <c r="T1295" i="9"/>
  <c r="W1295" i="9" s="1"/>
  <c r="V1296" i="9" s="1"/>
  <c r="T1699" i="9"/>
  <c r="W1699" i="9" s="1"/>
  <c r="V1700" i="9" s="1"/>
  <c r="W1028" i="9"/>
  <c r="V1029" i="9" s="1"/>
  <c r="Z1028" i="9"/>
  <c r="Q1029" i="9"/>
  <c r="R1029" i="9" s="1"/>
  <c r="AB1029" i="9" s="1"/>
  <c r="AA1028" i="9"/>
  <c r="AA90" i="9"/>
  <c r="W90" i="9"/>
  <c r="V91" i="9" s="1"/>
  <c r="W490" i="9"/>
  <c r="V491" i="9" s="1"/>
  <c r="Y490" i="9"/>
  <c r="Q491" i="9"/>
  <c r="AA490" i="9"/>
  <c r="Z490" i="9"/>
  <c r="W1834" i="9"/>
  <c r="V1835" i="9" s="1"/>
  <c r="Z1834" i="9"/>
  <c r="Q1835" i="9"/>
  <c r="Y1834" i="9"/>
  <c r="AA1834" i="9"/>
  <c r="Y90" i="9"/>
  <c r="Q91" i="9"/>
  <c r="R91" i="9" s="1"/>
  <c r="Z90" i="9"/>
  <c r="Z622" i="9"/>
  <c r="Q623" i="9"/>
  <c r="R623" i="9" s="1"/>
  <c r="AB623" i="9" s="1"/>
  <c r="Y622" i="9"/>
  <c r="AA622" i="9"/>
  <c r="W622" i="9"/>
  <c r="V623" i="9" s="1"/>
  <c r="AE888" i="9"/>
  <c r="S889" i="9"/>
  <c r="AC356" i="9"/>
  <c r="AD356" i="9"/>
  <c r="R357" i="9"/>
  <c r="AB357" i="9" s="1"/>
  <c r="AD1835" i="6"/>
  <c r="AC1835" i="6"/>
  <c r="S1836" i="6"/>
  <c r="AD755" i="6"/>
  <c r="S756" i="6"/>
  <c r="AC755" i="6"/>
  <c r="AD889" i="6"/>
  <c r="AA1427" i="6"/>
  <c r="Z1427" i="6"/>
  <c r="Q1428" i="6"/>
  <c r="Y1427" i="6"/>
  <c r="W1427" i="6"/>
  <c r="V1428" i="6" s="1"/>
  <c r="R624" i="6"/>
  <c r="AB624" i="6" s="1"/>
  <c r="AC623" i="6"/>
  <c r="AD623" i="6"/>
  <c r="AC889" i="6"/>
  <c r="AD1698" i="6"/>
  <c r="AC1698" i="6"/>
  <c r="S1971" i="6"/>
  <c r="S890" i="6"/>
  <c r="AE1970" i="6"/>
  <c r="W221" i="6"/>
  <c r="V222" i="6" s="1"/>
  <c r="W1296" i="6"/>
  <c r="V1297" i="6" s="1"/>
  <c r="Q1297" i="6"/>
  <c r="AA1296" i="6"/>
  <c r="Y1296" i="6"/>
  <c r="Z1296" i="6"/>
  <c r="T1165" i="6"/>
  <c r="Q1166" i="6" s="1"/>
  <c r="R1166" i="6" s="1"/>
  <c r="AB1166" i="6" s="1"/>
  <c r="Z221" i="6"/>
  <c r="T89" i="6"/>
  <c r="AA221" i="6"/>
  <c r="S1699" i="6"/>
  <c r="Q222" i="6"/>
  <c r="R222" i="6" s="1"/>
  <c r="AB222" i="6" s="1"/>
  <c r="Y221" i="6"/>
  <c r="AA1564" i="6"/>
  <c r="Q1565" i="6"/>
  <c r="R487" i="6"/>
  <c r="AB487" i="6" s="1"/>
  <c r="AD486" i="6"/>
  <c r="AC486" i="6"/>
  <c r="Y1564" i="6"/>
  <c r="Z1564" i="6"/>
  <c r="AA1028" i="6"/>
  <c r="Q1029" i="6"/>
  <c r="W1028" i="6"/>
  <c r="V1029" i="6" s="1"/>
  <c r="Y1028" i="6"/>
  <c r="Z1028" i="6"/>
  <c r="T351" i="6"/>
  <c r="AD889" i="3"/>
  <c r="AC88" i="3"/>
  <c r="AC889" i="3"/>
  <c r="AD88" i="3"/>
  <c r="S890" i="3"/>
  <c r="S757" i="3"/>
  <c r="AC756" i="3"/>
  <c r="AE756" i="3" s="1"/>
  <c r="AD1565" i="3"/>
  <c r="AE622" i="3"/>
  <c r="AC1565" i="3"/>
  <c r="T486" i="3"/>
  <c r="W486" i="3" s="1"/>
  <c r="V487" i="3" s="1"/>
  <c r="T623" i="3"/>
  <c r="AA623" i="3" s="1"/>
  <c r="AC1300" i="3"/>
  <c r="AD1300" i="3"/>
  <c r="AD1967" i="3"/>
  <c r="R1301" i="3"/>
  <c r="AB1301" i="3" s="1"/>
  <c r="S1566" i="3"/>
  <c r="R1968" i="3"/>
  <c r="AB1968" i="3" s="1"/>
  <c r="AE1029" i="3"/>
  <c r="AC1967" i="3"/>
  <c r="Z221" i="3"/>
  <c r="Q222" i="3"/>
  <c r="R222" i="3" s="1"/>
  <c r="AB222" i="3" s="1"/>
  <c r="AB1030" i="3"/>
  <c r="T1030" i="3"/>
  <c r="S1163" i="3"/>
  <c r="AA221" i="3"/>
  <c r="Y221" i="3"/>
  <c r="W221" i="3"/>
  <c r="V222" i="3" s="1"/>
  <c r="AE1162" i="3"/>
  <c r="T1431" i="3"/>
  <c r="AA1431" i="3" s="1"/>
  <c r="AE1430" i="3"/>
  <c r="AC1835" i="3"/>
  <c r="AD1835" i="3"/>
  <c r="R1836" i="3"/>
  <c r="AB1836" i="3" s="1"/>
  <c r="R355" i="3"/>
  <c r="AB355" i="3" s="1"/>
  <c r="AA1701" i="3"/>
  <c r="Q1702" i="3"/>
  <c r="Y1701" i="3"/>
  <c r="Z1701" i="3"/>
  <c r="W1701" i="3"/>
  <c r="V1702" i="3" s="1"/>
  <c r="AC354" i="3"/>
  <c r="AD354" i="3"/>
  <c r="S89" i="3"/>
  <c r="Q90" i="13"/>
  <c r="R90" i="13" s="1"/>
  <c r="AB90" i="13" s="1"/>
  <c r="W89" i="13"/>
  <c r="V90" i="13" s="1"/>
  <c r="Z89" i="13"/>
  <c r="Y89" i="13"/>
  <c r="T354" i="13"/>
  <c r="Y354" i="13" s="1"/>
  <c r="AE353" i="13"/>
  <c r="AE218" i="13"/>
  <c r="S219" i="13"/>
  <c r="T490" i="13"/>
  <c r="AA490" i="13" s="1"/>
  <c r="T757" i="9" l="1"/>
  <c r="W222" i="11"/>
  <c r="V223" i="11" s="1"/>
  <c r="S90" i="13"/>
  <c r="Q223" i="11"/>
  <c r="R223" i="11" s="1"/>
  <c r="AB223" i="11" s="1"/>
  <c r="AA222" i="11"/>
  <c r="Z222" i="11"/>
  <c r="AD222" i="11" s="1"/>
  <c r="T1164" i="11"/>
  <c r="Y1164" i="11" s="1"/>
  <c r="AE1163" i="11"/>
  <c r="AE90" i="11"/>
  <c r="T1560" i="11"/>
  <c r="Z91" i="11"/>
  <c r="W91" i="11"/>
  <c r="V92" i="11" s="1"/>
  <c r="AA91" i="11"/>
  <c r="Y91" i="11"/>
  <c r="Q92" i="11"/>
  <c r="Y354" i="11"/>
  <c r="Q355" i="11"/>
  <c r="Z354" i="11"/>
  <c r="AA354" i="11"/>
  <c r="W354" i="11"/>
  <c r="V355" i="11" s="1"/>
  <c r="AC1427" i="11"/>
  <c r="AD1427" i="11"/>
  <c r="R1428" i="11"/>
  <c r="AB1428" i="11" s="1"/>
  <c r="AE1300" i="11"/>
  <c r="AD1833" i="11"/>
  <c r="AC1833" i="11"/>
  <c r="S759" i="11"/>
  <c r="AA891" i="11"/>
  <c r="Q892" i="11"/>
  <c r="R892" i="11" s="1"/>
  <c r="AB892" i="11" s="1"/>
  <c r="Y891" i="11"/>
  <c r="Z891" i="11"/>
  <c r="W891" i="11"/>
  <c r="V892" i="11" s="1"/>
  <c r="AE487" i="11"/>
  <c r="W1031" i="11"/>
  <c r="V1032" i="11" s="1"/>
  <c r="Q1032" i="11"/>
  <c r="R1032" i="11" s="1"/>
  <c r="AB1032" i="11" s="1"/>
  <c r="Y1031" i="11"/>
  <c r="Z1031" i="11"/>
  <c r="T1701" i="11"/>
  <c r="Y1971" i="11"/>
  <c r="Z1971" i="11"/>
  <c r="AA1971" i="11"/>
  <c r="W1971" i="11"/>
  <c r="V1972" i="11" s="1"/>
  <c r="Q1972" i="11"/>
  <c r="R1972" i="11" s="1"/>
  <c r="AB1972" i="11" s="1"/>
  <c r="T1301" i="11"/>
  <c r="Y1301" i="11" s="1"/>
  <c r="T488" i="11"/>
  <c r="Y488" i="11" s="1"/>
  <c r="AE758" i="11"/>
  <c r="S1834" i="11"/>
  <c r="Q624" i="11"/>
  <c r="Y623" i="11"/>
  <c r="W623" i="11"/>
  <c r="V624" i="11" s="1"/>
  <c r="Z623" i="11"/>
  <c r="AA623" i="11"/>
  <c r="AE756" i="9"/>
  <c r="AE218" i="9"/>
  <c r="W1969" i="9"/>
  <c r="V1970" i="9" s="1"/>
  <c r="Y1431" i="9"/>
  <c r="Z1431" i="9"/>
  <c r="Z1969" i="9"/>
  <c r="AD1969" i="9" s="1"/>
  <c r="AA1969" i="9"/>
  <c r="Q1432" i="9"/>
  <c r="R1432" i="9" s="1"/>
  <c r="S1432" i="9" s="1"/>
  <c r="Q1970" i="9"/>
  <c r="R1970" i="9" s="1"/>
  <c r="AB1970" i="9" s="1"/>
  <c r="W1431" i="9"/>
  <c r="V1432" i="9" s="1"/>
  <c r="T219" i="9"/>
  <c r="AC1163" i="9"/>
  <c r="AD1163" i="9"/>
  <c r="T1565" i="9"/>
  <c r="Y1565" i="9" s="1"/>
  <c r="AA1699" i="9"/>
  <c r="AE1564" i="9"/>
  <c r="Q1700" i="9"/>
  <c r="R1700" i="9" s="1"/>
  <c r="AB1700" i="9" s="1"/>
  <c r="Z1699" i="9"/>
  <c r="AA1295" i="9"/>
  <c r="Q1296" i="9"/>
  <c r="R1296" i="9" s="1"/>
  <c r="AB1296" i="9" s="1"/>
  <c r="Y1295" i="9"/>
  <c r="Z1295" i="9"/>
  <c r="Y1699" i="9"/>
  <c r="S1164" i="9"/>
  <c r="AC1028" i="9"/>
  <c r="AD1028" i="9"/>
  <c r="AC90" i="9"/>
  <c r="R491" i="9"/>
  <c r="AB491" i="9" s="1"/>
  <c r="S357" i="9"/>
  <c r="AC490" i="9"/>
  <c r="AD490" i="9"/>
  <c r="S1029" i="9"/>
  <c r="AC1834" i="9"/>
  <c r="AD1834" i="9"/>
  <c r="R1835" i="9"/>
  <c r="AB1835" i="9" s="1"/>
  <c r="AD90" i="9"/>
  <c r="AB91" i="9"/>
  <c r="S91" i="9"/>
  <c r="AC622" i="9"/>
  <c r="AD622" i="9"/>
  <c r="S623" i="9"/>
  <c r="T889" i="9"/>
  <c r="AE356" i="9"/>
  <c r="T1836" i="6"/>
  <c r="Y1836" i="6" s="1"/>
  <c r="AE1835" i="6"/>
  <c r="AE755" i="6"/>
  <c r="T756" i="6"/>
  <c r="AA756" i="6" s="1"/>
  <c r="AE889" i="6"/>
  <c r="AD1427" i="6"/>
  <c r="AC1427" i="6"/>
  <c r="R1428" i="6"/>
  <c r="AB1428" i="6" s="1"/>
  <c r="AE1698" i="6"/>
  <c r="Z1165" i="6"/>
  <c r="S624" i="6"/>
  <c r="AE623" i="6"/>
  <c r="T1971" i="6"/>
  <c r="Y1971" i="6" s="1"/>
  <c r="T890" i="6"/>
  <c r="W1165" i="6"/>
  <c r="V1166" i="6" s="1"/>
  <c r="AA1165" i="6"/>
  <c r="S1166" i="6"/>
  <c r="R1297" i="6"/>
  <c r="AB1297" i="6" s="1"/>
  <c r="AC1296" i="6"/>
  <c r="AD1296" i="6"/>
  <c r="T1699" i="6"/>
  <c r="Y1165" i="6"/>
  <c r="AC221" i="6"/>
  <c r="Q90" i="6"/>
  <c r="AA89" i="6"/>
  <c r="W89" i="6"/>
  <c r="V90" i="6" s="1"/>
  <c r="Z89" i="6"/>
  <c r="Y89" i="6"/>
  <c r="AD221" i="6"/>
  <c r="R1565" i="6"/>
  <c r="AB1565" i="6" s="1"/>
  <c r="AC1564" i="6"/>
  <c r="AD1564" i="6"/>
  <c r="S487" i="6"/>
  <c r="AE486" i="6"/>
  <c r="R1029" i="6"/>
  <c r="AB1029" i="6" s="1"/>
  <c r="AA351" i="6"/>
  <c r="Z351" i="6"/>
  <c r="W351" i="6"/>
  <c r="V352" i="6" s="1"/>
  <c r="Y351" i="6"/>
  <c r="Q352" i="6"/>
  <c r="AC1028" i="6"/>
  <c r="AD1028" i="6"/>
  <c r="S222" i="6"/>
  <c r="AE88" i="3"/>
  <c r="T757" i="3"/>
  <c r="Q758" i="3" s="1"/>
  <c r="AE889" i="3"/>
  <c r="T890" i="3"/>
  <c r="Y890" i="3" s="1"/>
  <c r="AE1565" i="3"/>
  <c r="Z623" i="3"/>
  <c r="AA486" i="3"/>
  <c r="Z486" i="3"/>
  <c r="Q487" i="3"/>
  <c r="R487" i="3" s="1"/>
  <c r="AB487" i="3" s="1"/>
  <c r="Y486" i="3"/>
  <c r="Q624" i="3"/>
  <c r="R624" i="3" s="1"/>
  <c r="W623" i="3"/>
  <c r="V624" i="3" s="1"/>
  <c r="Y623" i="3"/>
  <c r="AE1967" i="3"/>
  <c r="S1301" i="3"/>
  <c r="AE1300" i="3"/>
  <c r="S1968" i="3"/>
  <c r="T1566" i="3"/>
  <c r="S222" i="3"/>
  <c r="AD221" i="3"/>
  <c r="AA1030" i="3"/>
  <c r="Z1030" i="3"/>
  <c r="Y1030" i="3"/>
  <c r="W1030" i="3"/>
  <c r="V1031" i="3" s="1"/>
  <c r="Q1031" i="3"/>
  <c r="T1163" i="3"/>
  <c r="Z1163" i="3" s="1"/>
  <c r="Q1432" i="3"/>
  <c r="R1432" i="3" s="1"/>
  <c r="AB1432" i="3" s="1"/>
  <c r="S355" i="3"/>
  <c r="AC221" i="3"/>
  <c r="W1431" i="3"/>
  <c r="V1432" i="3" s="1"/>
  <c r="Z1431" i="3"/>
  <c r="S1836" i="3"/>
  <c r="Y1431" i="3"/>
  <c r="T89" i="3"/>
  <c r="AA89" i="3" s="1"/>
  <c r="AE1835" i="3"/>
  <c r="AE354" i="3"/>
  <c r="AC1701" i="3"/>
  <c r="AD1701" i="3"/>
  <c r="R1702" i="3"/>
  <c r="AB1702" i="3" s="1"/>
  <c r="AD89" i="13"/>
  <c r="AC89" i="13"/>
  <c r="AA354" i="13"/>
  <c r="Z354" i="13"/>
  <c r="AD354" i="13" s="1"/>
  <c r="Q355" i="13"/>
  <c r="R355" i="13" s="1"/>
  <c r="AB355" i="13" s="1"/>
  <c r="W354" i="13"/>
  <c r="V355" i="13" s="1"/>
  <c r="T219" i="13"/>
  <c r="Z490" i="13"/>
  <c r="Y490" i="13"/>
  <c r="W490" i="13"/>
  <c r="V491" i="13" s="1"/>
  <c r="Q491" i="13"/>
  <c r="R491" i="13" s="1"/>
  <c r="AB491" i="13" s="1"/>
  <c r="Q758" i="9" l="1"/>
  <c r="R758" i="9" s="1"/>
  <c r="AB758" i="9" s="1"/>
  <c r="W757" i="9"/>
  <c r="V758" i="9" s="1"/>
  <c r="Z757" i="9"/>
  <c r="Y757" i="9"/>
  <c r="AA757" i="9"/>
  <c r="T90" i="13"/>
  <c r="Y90" i="13" s="1"/>
  <c r="S223" i="11"/>
  <c r="T223" i="11" s="1"/>
  <c r="Y223" i="11" s="1"/>
  <c r="AC222" i="11"/>
  <c r="AE222" i="11" s="1"/>
  <c r="Q1165" i="11"/>
  <c r="R1165" i="11" s="1"/>
  <c r="AB1165" i="11" s="1"/>
  <c r="W1164" i="11"/>
  <c r="V1165" i="11" s="1"/>
  <c r="AA1164" i="11"/>
  <c r="Z1164" i="11"/>
  <c r="AD1164" i="11" s="1"/>
  <c r="W1560" i="11"/>
  <c r="V1561" i="11" s="1"/>
  <c r="Y1560" i="11"/>
  <c r="AA1560" i="11"/>
  <c r="Q1561" i="11"/>
  <c r="R1561" i="11" s="1"/>
  <c r="AB1561" i="11" s="1"/>
  <c r="AD91" i="11"/>
  <c r="Z1560" i="11"/>
  <c r="R92" i="11"/>
  <c r="S92" i="11" s="1"/>
  <c r="AC91" i="11"/>
  <c r="R355" i="11"/>
  <c r="AB355" i="11" s="1"/>
  <c r="AD354" i="11"/>
  <c r="AC354" i="11"/>
  <c r="S1428" i="11"/>
  <c r="AE1427" i="11"/>
  <c r="AE1833" i="11"/>
  <c r="S892" i="11"/>
  <c r="T759" i="11"/>
  <c r="Q760" i="11" s="1"/>
  <c r="R760" i="11" s="1"/>
  <c r="AB760" i="11" s="1"/>
  <c r="AC891" i="11"/>
  <c r="AD891" i="11"/>
  <c r="W488" i="11"/>
  <c r="V489" i="11" s="1"/>
  <c r="S1032" i="11"/>
  <c r="S1972" i="11"/>
  <c r="AD1031" i="11"/>
  <c r="AC1031" i="11"/>
  <c r="AA1301" i="11"/>
  <c r="Q1302" i="11"/>
  <c r="R1302" i="11" s="1"/>
  <c r="AB1302" i="11" s="1"/>
  <c r="Y1701" i="11"/>
  <c r="Q1702" i="11"/>
  <c r="AA1701" i="11"/>
  <c r="Z1701" i="11"/>
  <c r="W1701" i="11"/>
  <c r="V1702" i="11" s="1"/>
  <c r="AA488" i="11"/>
  <c r="W1301" i="11"/>
  <c r="V1302" i="11" s="1"/>
  <c r="Q489" i="11"/>
  <c r="AC1971" i="11"/>
  <c r="AD1971" i="11"/>
  <c r="T1834" i="11"/>
  <c r="W1834" i="11" s="1"/>
  <c r="V1835" i="11" s="1"/>
  <c r="Z1301" i="11"/>
  <c r="AD1301" i="11" s="1"/>
  <c r="Z488" i="11"/>
  <c r="R624" i="11"/>
  <c r="AB624" i="11" s="1"/>
  <c r="AC623" i="11"/>
  <c r="AD623" i="11"/>
  <c r="AD1431" i="9"/>
  <c r="AC1431" i="9"/>
  <c r="AC1969" i="9"/>
  <c r="AA219" i="9"/>
  <c r="S1970" i="9"/>
  <c r="T1970" i="9" s="1"/>
  <c r="AA1970" i="9" s="1"/>
  <c r="Q220" i="9"/>
  <c r="W219" i="9"/>
  <c r="V220" i="9" s="1"/>
  <c r="Z219" i="9"/>
  <c r="Y219" i="9"/>
  <c r="AE1163" i="9"/>
  <c r="AA1565" i="9"/>
  <c r="W1565" i="9"/>
  <c r="V1566" i="9" s="1"/>
  <c r="AB1432" i="9"/>
  <c r="T1432" i="9"/>
  <c r="Q1566" i="9"/>
  <c r="R1566" i="9" s="1"/>
  <c r="S1566" i="9" s="1"/>
  <c r="Z1565" i="9"/>
  <c r="AC1699" i="9"/>
  <c r="AC1295" i="9"/>
  <c r="AD1699" i="9"/>
  <c r="S1296" i="9"/>
  <c r="AD1295" i="9"/>
  <c r="S1700" i="9"/>
  <c r="T1164" i="9"/>
  <c r="S491" i="9"/>
  <c r="AE1028" i="9"/>
  <c r="AE90" i="9"/>
  <c r="T1029" i="9"/>
  <c r="AE490" i="9"/>
  <c r="T357" i="9"/>
  <c r="S1835" i="9"/>
  <c r="AE1834" i="9"/>
  <c r="T91" i="9"/>
  <c r="Y91" i="9" s="1"/>
  <c r="T623" i="9"/>
  <c r="Y623" i="9" s="1"/>
  <c r="AE622" i="9"/>
  <c r="Q890" i="9"/>
  <c r="W889" i="9"/>
  <c r="V890" i="9" s="1"/>
  <c r="Y889" i="9"/>
  <c r="AA889" i="9"/>
  <c r="Z889" i="9"/>
  <c r="Q1837" i="6"/>
  <c r="R1837" i="6" s="1"/>
  <c r="AB1837" i="6" s="1"/>
  <c r="Z1836" i="6"/>
  <c r="AD1836" i="6" s="1"/>
  <c r="AA1836" i="6"/>
  <c r="W1836" i="6"/>
  <c r="V1837" i="6" s="1"/>
  <c r="Z756" i="6"/>
  <c r="Q757" i="6"/>
  <c r="R757" i="6" s="1"/>
  <c r="AB757" i="6" s="1"/>
  <c r="Y756" i="6"/>
  <c r="W756" i="6"/>
  <c r="V757" i="6" s="1"/>
  <c r="T624" i="6"/>
  <c r="AA624" i="6" s="1"/>
  <c r="S1428" i="6"/>
  <c r="W1971" i="6"/>
  <c r="V1972" i="6" s="1"/>
  <c r="AE1427" i="6"/>
  <c r="AC1165" i="6"/>
  <c r="Q1972" i="6"/>
  <c r="R1972" i="6" s="1"/>
  <c r="AB1972" i="6" s="1"/>
  <c r="AA1971" i="6"/>
  <c r="Z1971" i="6"/>
  <c r="AD1971" i="6" s="1"/>
  <c r="Y1699" i="6"/>
  <c r="W1699" i="6"/>
  <c r="V1700" i="6" s="1"/>
  <c r="W890" i="6"/>
  <c r="V891" i="6" s="1"/>
  <c r="Y890" i="6"/>
  <c r="AA890" i="6"/>
  <c r="Z890" i="6"/>
  <c r="Q891" i="6"/>
  <c r="T1166" i="6"/>
  <c r="Y1166" i="6" s="1"/>
  <c r="S1297" i="6"/>
  <c r="Z1699" i="6"/>
  <c r="Q1700" i="6"/>
  <c r="R1700" i="6" s="1"/>
  <c r="AB1700" i="6" s="1"/>
  <c r="AD1165" i="6"/>
  <c r="AE1296" i="6"/>
  <c r="AE221" i="6"/>
  <c r="AA1699" i="6"/>
  <c r="R90" i="6"/>
  <c r="AC89" i="6"/>
  <c r="AD89" i="6"/>
  <c r="AE1564" i="6"/>
  <c r="S1565" i="6"/>
  <c r="T487" i="6"/>
  <c r="Y487" i="6" s="1"/>
  <c r="AC351" i="6"/>
  <c r="AD351" i="6"/>
  <c r="AE1028" i="6"/>
  <c r="R352" i="6"/>
  <c r="AB352" i="6" s="1"/>
  <c r="S1029" i="6"/>
  <c r="T222" i="6"/>
  <c r="W757" i="3"/>
  <c r="V758" i="3" s="1"/>
  <c r="Y757" i="3"/>
  <c r="AA757" i="3"/>
  <c r="Z757" i="3"/>
  <c r="Z890" i="3"/>
  <c r="Q891" i="3"/>
  <c r="R891" i="3" s="1"/>
  <c r="AB891" i="3" s="1"/>
  <c r="W890" i="3"/>
  <c r="V891" i="3" s="1"/>
  <c r="AA890" i="3"/>
  <c r="AD623" i="3"/>
  <c r="AD486" i="3"/>
  <c r="AC486" i="3"/>
  <c r="S487" i="3"/>
  <c r="AC623" i="3"/>
  <c r="S624" i="3"/>
  <c r="AB624" i="3"/>
  <c r="W1163" i="3"/>
  <c r="V1164" i="3" s="1"/>
  <c r="T1301" i="3"/>
  <c r="Q1164" i="3"/>
  <c r="R1164" i="3" s="1"/>
  <c r="AB1164" i="3" s="1"/>
  <c r="T222" i="3"/>
  <c r="Q223" i="3" s="1"/>
  <c r="T1968" i="3"/>
  <c r="AA1566" i="3"/>
  <c r="Q1567" i="3"/>
  <c r="W1566" i="3"/>
  <c r="V1567" i="3" s="1"/>
  <c r="Y1566" i="3"/>
  <c r="Z1566" i="3"/>
  <c r="Y1163" i="3"/>
  <c r="AD1163" i="3" s="1"/>
  <c r="AE221" i="3"/>
  <c r="AC1030" i="3"/>
  <c r="AD1030" i="3"/>
  <c r="T355" i="3"/>
  <c r="AA355" i="3" s="1"/>
  <c r="AA1163" i="3"/>
  <c r="R1031" i="3"/>
  <c r="S1031" i="3" s="1"/>
  <c r="R758" i="3"/>
  <c r="AB758" i="3" s="1"/>
  <c r="AC1431" i="3"/>
  <c r="Z89" i="3"/>
  <c r="Y89" i="3"/>
  <c r="Q90" i="3"/>
  <c r="R90" i="3" s="1"/>
  <c r="AB90" i="3" s="1"/>
  <c r="T1836" i="3"/>
  <c r="Y1836" i="3" s="1"/>
  <c r="W89" i="3"/>
  <c r="V90" i="3" s="1"/>
  <c r="AD1431" i="3"/>
  <c r="S1702" i="3"/>
  <c r="AE1701" i="3"/>
  <c r="S1432" i="3"/>
  <c r="AE89" i="13"/>
  <c r="S355" i="13"/>
  <c r="AC354" i="13"/>
  <c r="AC490" i="13"/>
  <c r="W219" i="13"/>
  <c r="V220" i="13" s="1"/>
  <c r="Q220" i="13"/>
  <c r="Y219" i="13"/>
  <c r="AA219" i="13"/>
  <c r="Z219" i="13"/>
  <c r="AD490" i="13"/>
  <c r="S491" i="13"/>
  <c r="AA223" i="11" l="1"/>
  <c r="Z223" i="11"/>
  <c r="AD223" i="11" s="1"/>
  <c r="W223" i="11"/>
  <c r="V224" i="11" s="1"/>
  <c r="Q224" i="11"/>
  <c r="R224" i="11" s="1"/>
  <c r="AB224" i="11" s="1"/>
  <c r="S758" i="9"/>
  <c r="AD757" i="9"/>
  <c r="AC757" i="9"/>
  <c r="AA90" i="13"/>
  <c r="Q91" i="13"/>
  <c r="R91" i="13" s="1"/>
  <c r="AB91" i="13" s="1"/>
  <c r="W90" i="13"/>
  <c r="V91" i="13" s="1"/>
  <c r="Z90" i="13"/>
  <c r="T355" i="13"/>
  <c r="S1165" i="11"/>
  <c r="AC1164" i="11"/>
  <c r="AD1560" i="11"/>
  <c r="S1561" i="11"/>
  <c r="AC1560" i="11"/>
  <c r="AE91" i="11"/>
  <c r="AB92" i="11"/>
  <c r="T92" i="11"/>
  <c r="S355" i="11"/>
  <c r="AE354" i="11"/>
  <c r="T892" i="11"/>
  <c r="AA892" i="11" s="1"/>
  <c r="T1428" i="11"/>
  <c r="T1032" i="11"/>
  <c r="Z1032" i="11" s="1"/>
  <c r="AA759" i="11"/>
  <c r="Z759" i="11"/>
  <c r="W759" i="11"/>
  <c r="V760" i="11" s="1"/>
  <c r="Y759" i="11"/>
  <c r="AE891" i="11"/>
  <c r="AC488" i="11"/>
  <c r="T1972" i="11"/>
  <c r="Y1972" i="11" s="1"/>
  <c r="AE1031" i="11"/>
  <c r="S760" i="11"/>
  <c r="AC1301" i="11"/>
  <c r="Q1835" i="11"/>
  <c r="R1702" i="11"/>
  <c r="AB1702" i="11" s="1"/>
  <c r="AC1701" i="11"/>
  <c r="AD1701" i="11"/>
  <c r="R489" i="11"/>
  <c r="AB489" i="11" s="1"/>
  <c r="AD488" i="11"/>
  <c r="Z1834" i="11"/>
  <c r="AA1834" i="11"/>
  <c r="Y1834" i="11"/>
  <c r="AE1971" i="11"/>
  <c r="AE623" i="11"/>
  <c r="S624" i="11"/>
  <c r="S1302" i="11"/>
  <c r="AE1969" i="9"/>
  <c r="AE1431" i="9"/>
  <c r="AC1565" i="9"/>
  <c r="Q1971" i="9"/>
  <c r="R1971" i="9" s="1"/>
  <c r="AB1971" i="9" s="1"/>
  <c r="Y1970" i="9"/>
  <c r="W1970" i="9"/>
  <c r="V1971" i="9" s="1"/>
  <c r="AC219" i="9"/>
  <c r="Z1970" i="9"/>
  <c r="R220" i="9"/>
  <c r="AB220" i="9" s="1"/>
  <c r="AD219" i="9"/>
  <c r="Q1433" i="9"/>
  <c r="AA1432" i="9"/>
  <c r="W1432" i="9"/>
  <c r="V1433" i="9" s="1"/>
  <c r="Y1432" i="9"/>
  <c r="Z1432" i="9"/>
  <c r="AD1565" i="9"/>
  <c r="T1566" i="9"/>
  <c r="W1566" i="9" s="1"/>
  <c r="V1567" i="9" s="1"/>
  <c r="AB1566" i="9"/>
  <c r="AE1699" i="9"/>
  <c r="T1296" i="9"/>
  <c r="Q1297" i="9" s="1"/>
  <c r="AE1295" i="9"/>
  <c r="T1700" i="9"/>
  <c r="W1700" i="9" s="1"/>
  <c r="V1701" i="9" s="1"/>
  <c r="Y1164" i="9"/>
  <c r="AA91" i="9"/>
  <c r="AA1164" i="9"/>
  <c r="Q1165" i="9"/>
  <c r="R1165" i="9" s="1"/>
  <c r="S1165" i="9" s="1"/>
  <c r="Q92" i="9"/>
  <c r="R92" i="9" s="1"/>
  <c r="AB92" i="9" s="1"/>
  <c r="Z1164" i="9"/>
  <c r="T491" i="9"/>
  <c r="W1164" i="9"/>
  <c r="V1165" i="9" s="1"/>
  <c r="W91" i="9"/>
  <c r="V92" i="9" s="1"/>
  <c r="T1835" i="9"/>
  <c r="AA357" i="9"/>
  <c r="Z91" i="9"/>
  <c r="Y357" i="9"/>
  <c r="Z357" i="9"/>
  <c r="Q358" i="9"/>
  <c r="R358" i="9" s="1"/>
  <c r="AB358" i="9" s="1"/>
  <c r="W357" i="9"/>
  <c r="V358" i="9" s="1"/>
  <c r="W1029" i="9"/>
  <c r="V1030" i="9" s="1"/>
  <c r="Y1029" i="9"/>
  <c r="Z1029" i="9"/>
  <c r="Q1030" i="9"/>
  <c r="AA1029" i="9"/>
  <c r="AA623" i="9"/>
  <c r="W623" i="9"/>
  <c r="V624" i="9" s="1"/>
  <c r="Q624" i="9"/>
  <c r="R624" i="9" s="1"/>
  <c r="AB624" i="9" s="1"/>
  <c r="Z623" i="9"/>
  <c r="AC889" i="9"/>
  <c r="AD889" i="9"/>
  <c r="R890" i="9"/>
  <c r="AB890" i="9" s="1"/>
  <c r="AC1836" i="6"/>
  <c r="S1837" i="6"/>
  <c r="AD756" i="6"/>
  <c r="S757" i="6"/>
  <c r="AC756" i="6"/>
  <c r="Z624" i="6"/>
  <c r="Y624" i="6"/>
  <c r="W624" i="6"/>
  <c r="V625" i="6" s="1"/>
  <c r="Q625" i="6"/>
  <c r="R625" i="6" s="1"/>
  <c r="AB625" i="6" s="1"/>
  <c r="T1428" i="6"/>
  <c r="Z1428" i="6" s="1"/>
  <c r="AE1165" i="6"/>
  <c r="AD1699" i="6"/>
  <c r="AC1971" i="6"/>
  <c r="S1972" i="6"/>
  <c r="S1700" i="6"/>
  <c r="R891" i="6"/>
  <c r="AB891" i="6" s="1"/>
  <c r="AA1166" i="6"/>
  <c r="Z1166" i="6"/>
  <c r="T1297" i="6"/>
  <c r="Z1297" i="6" s="1"/>
  <c r="Q1167" i="6"/>
  <c r="R1167" i="6" s="1"/>
  <c r="AB1167" i="6" s="1"/>
  <c r="W1166" i="6"/>
  <c r="V1167" i="6" s="1"/>
  <c r="AC890" i="6"/>
  <c r="AD890" i="6"/>
  <c r="AC1699" i="6"/>
  <c r="AE89" i="6"/>
  <c r="S90" i="6"/>
  <c r="AB90" i="6"/>
  <c r="T1565" i="6"/>
  <c r="AA487" i="6"/>
  <c r="Q488" i="6"/>
  <c r="W487" i="6"/>
  <c r="V488" i="6" s="1"/>
  <c r="Z487" i="6"/>
  <c r="AD487" i="6" s="1"/>
  <c r="S352" i="6"/>
  <c r="T1029" i="6"/>
  <c r="AE351" i="6"/>
  <c r="AA222" i="6"/>
  <c r="Q223" i="6"/>
  <c r="W222" i="6"/>
  <c r="V223" i="6" s="1"/>
  <c r="Y222" i="6"/>
  <c r="Z222" i="6"/>
  <c r="AD757" i="3"/>
  <c r="AC757" i="3"/>
  <c r="AC890" i="3"/>
  <c r="AD890" i="3"/>
  <c r="S891" i="3"/>
  <c r="AE486" i="3"/>
  <c r="T487" i="3"/>
  <c r="Y487" i="3" s="1"/>
  <c r="AE623" i="3"/>
  <c r="W222" i="3"/>
  <c r="V223" i="3" s="1"/>
  <c r="T624" i="3"/>
  <c r="Z222" i="3"/>
  <c r="AA222" i="3"/>
  <c r="Y222" i="3"/>
  <c r="Y1301" i="3"/>
  <c r="Q1302" i="3"/>
  <c r="Z1301" i="3"/>
  <c r="AA1301" i="3"/>
  <c r="W1301" i="3"/>
  <c r="V1302" i="3" s="1"/>
  <c r="AD1566" i="3"/>
  <c r="AC1566" i="3"/>
  <c r="Y1968" i="3"/>
  <c r="Q1969" i="3"/>
  <c r="Z1968" i="3"/>
  <c r="W1968" i="3"/>
  <c r="V1969" i="3" s="1"/>
  <c r="AA1968" i="3"/>
  <c r="R1567" i="3"/>
  <c r="AB1567" i="3" s="1"/>
  <c r="Y355" i="3"/>
  <c r="Q356" i="3"/>
  <c r="R356" i="3" s="1"/>
  <c r="AB356" i="3" s="1"/>
  <c r="AE1431" i="3"/>
  <c r="S758" i="3"/>
  <c r="AC1163" i="3"/>
  <c r="AC89" i="3"/>
  <c r="W355" i="3"/>
  <c r="V356" i="3" s="1"/>
  <c r="Z355" i="3"/>
  <c r="AB1031" i="3"/>
  <c r="T1031" i="3"/>
  <c r="AE1030" i="3"/>
  <c r="S1164" i="3"/>
  <c r="Q1837" i="3"/>
  <c r="R1837" i="3" s="1"/>
  <c r="AB1837" i="3" s="1"/>
  <c r="AA1836" i="3"/>
  <c r="Z1836" i="3"/>
  <c r="AD1836" i="3" s="1"/>
  <c r="AD89" i="3"/>
  <c r="W1836" i="3"/>
  <c r="V1837" i="3" s="1"/>
  <c r="T1702" i="3"/>
  <c r="Z1702" i="3" s="1"/>
  <c r="S90" i="3"/>
  <c r="T1432" i="3"/>
  <c r="R223" i="3"/>
  <c r="AB223" i="3" s="1"/>
  <c r="AE354" i="13"/>
  <c r="AE490" i="13"/>
  <c r="T491" i="13"/>
  <c r="Q492" i="13" s="1"/>
  <c r="R492" i="13" s="1"/>
  <c r="AB492" i="13" s="1"/>
  <c r="AC219" i="13"/>
  <c r="AD219" i="13"/>
  <c r="R220" i="13"/>
  <c r="AB220" i="13" s="1"/>
  <c r="AC223" i="11" l="1"/>
  <c r="S224" i="11"/>
  <c r="T758" i="9"/>
  <c r="Y758" i="9" s="1"/>
  <c r="AE757" i="9"/>
  <c r="AC90" i="13"/>
  <c r="AD90" i="13"/>
  <c r="W355" i="13"/>
  <c r="V356" i="13" s="1"/>
  <c r="Y355" i="13"/>
  <c r="Q356" i="13"/>
  <c r="R356" i="13" s="1"/>
  <c r="AB356" i="13" s="1"/>
  <c r="AA355" i="13"/>
  <c r="Z355" i="13"/>
  <c r="AE1164" i="11"/>
  <c r="T1165" i="11"/>
  <c r="Q1166" i="11" s="1"/>
  <c r="R1166" i="11" s="1"/>
  <c r="AB1166" i="11" s="1"/>
  <c r="AE1560" i="11"/>
  <c r="T1561" i="11"/>
  <c r="Q1562" i="11" s="1"/>
  <c r="R1562" i="11" s="1"/>
  <c r="AB1562" i="11" s="1"/>
  <c r="T355" i="11"/>
  <c r="W355" i="11" s="1"/>
  <c r="V356" i="11" s="1"/>
  <c r="Z92" i="11"/>
  <c r="Y92" i="11"/>
  <c r="W92" i="11"/>
  <c r="V93" i="11" s="1"/>
  <c r="Q93" i="11"/>
  <c r="R93" i="11" s="1"/>
  <c r="AB93" i="11" s="1"/>
  <c r="AA92" i="11"/>
  <c r="Q893" i="11"/>
  <c r="R893" i="11" s="1"/>
  <c r="AB893" i="11" s="1"/>
  <c r="Y892" i="11"/>
  <c r="W892" i="11"/>
  <c r="V893" i="11" s="1"/>
  <c r="Z892" i="11"/>
  <c r="Z1428" i="11"/>
  <c r="AA1428" i="11"/>
  <c r="Y1428" i="11"/>
  <c r="W1428" i="11"/>
  <c r="V1429" i="11" s="1"/>
  <c r="Q1429" i="11"/>
  <c r="R1429" i="11" s="1"/>
  <c r="S1429" i="11" s="1"/>
  <c r="Y1032" i="11"/>
  <c r="AD1032" i="11" s="1"/>
  <c r="AA1032" i="11"/>
  <c r="W1032" i="11"/>
  <c r="V1033" i="11" s="1"/>
  <c r="Q1033" i="11"/>
  <c r="R1033" i="11" s="1"/>
  <c r="AB1033" i="11" s="1"/>
  <c r="AD759" i="11"/>
  <c r="AC759" i="11"/>
  <c r="AE488" i="11"/>
  <c r="W1972" i="11"/>
  <c r="V1973" i="11" s="1"/>
  <c r="AE1301" i="11"/>
  <c r="AA1972" i="11"/>
  <c r="Q1973" i="11"/>
  <c r="R1973" i="11" s="1"/>
  <c r="AB1973" i="11" s="1"/>
  <c r="Z1972" i="11"/>
  <c r="T760" i="11"/>
  <c r="W760" i="11" s="1"/>
  <c r="V761" i="11" s="1"/>
  <c r="S1702" i="11"/>
  <c r="AE1701" i="11"/>
  <c r="R1835" i="11"/>
  <c r="AB1835" i="11" s="1"/>
  <c r="AC1834" i="11"/>
  <c r="S489" i="11"/>
  <c r="AD1834" i="11"/>
  <c r="T624" i="11"/>
  <c r="T1302" i="11"/>
  <c r="AE1565" i="9"/>
  <c r="AC1970" i="9"/>
  <c r="S220" i="9"/>
  <c r="S1971" i="9"/>
  <c r="AD1970" i="9"/>
  <c r="AE219" i="9"/>
  <c r="AD1432" i="9"/>
  <c r="AC1432" i="9"/>
  <c r="R1433" i="9"/>
  <c r="AB1433" i="9" s="1"/>
  <c r="Q1567" i="9"/>
  <c r="R1567" i="9" s="1"/>
  <c r="S1567" i="9" s="1"/>
  <c r="Z1566" i="9"/>
  <c r="AA1566" i="9"/>
  <c r="Y1566" i="9"/>
  <c r="AA1296" i="9"/>
  <c r="Z1296" i="9"/>
  <c r="W1296" i="9"/>
  <c r="V1297" i="9" s="1"/>
  <c r="Y1296" i="9"/>
  <c r="AD1164" i="9"/>
  <c r="AA1700" i="9"/>
  <c r="Z1700" i="9"/>
  <c r="Y1700" i="9"/>
  <c r="Q1701" i="9"/>
  <c r="R1701" i="9" s="1"/>
  <c r="AB1701" i="9" s="1"/>
  <c r="AC91" i="9"/>
  <c r="Z491" i="9"/>
  <c r="R1297" i="9"/>
  <c r="AB1297" i="9" s="1"/>
  <c r="Y491" i="9"/>
  <c r="AA491" i="9"/>
  <c r="W491" i="9"/>
  <c r="V492" i="9" s="1"/>
  <c r="Q492" i="9"/>
  <c r="R492" i="9" s="1"/>
  <c r="AB492" i="9" s="1"/>
  <c r="AC1164" i="9"/>
  <c r="Y1835" i="9"/>
  <c r="AC623" i="9"/>
  <c r="AB1165" i="9"/>
  <c r="T1165" i="9"/>
  <c r="AD623" i="9"/>
  <c r="AD357" i="9"/>
  <c r="W1835" i="9"/>
  <c r="V1836" i="9" s="1"/>
  <c r="Q1836" i="9"/>
  <c r="R1836" i="9" s="1"/>
  <c r="AB1836" i="9" s="1"/>
  <c r="Z1835" i="9"/>
  <c r="S358" i="9"/>
  <c r="T358" i="9" s="1"/>
  <c r="AA1835" i="9"/>
  <c r="AC357" i="9"/>
  <c r="R1030" i="9"/>
  <c r="AB1030" i="9" s="1"/>
  <c r="AD91" i="9"/>
  <c r="AC1029" i="9"/>
  <c r="AD1029" i="9"/>
  <c r="S890" i="9"/>
  <c r="AE889" i="9"/>
  <c r="S624" i="9"/>
  <c r="S92" i="9"/>
  <c r="AE1836" i="6"/>
  <c r="T1837" i="6"/>
  <c r="Z1837" i="6" s="1"/>
  <c r="T757" i="6"/>
  <c r="Z757" i="6" s="1"/>
  <c r="AD624" i="6"/>
  <c r="AE756" i="6"/>
  <c r="AC624" i="6"/>
  <c r="AA1428" i="6"/>
  <c r="W1428" i="6"/>
  <c r="V1429" i="6" s="1"/>
  <c r="Y1428" i="6"/>
  <c r="AD1428" i="6" s="1"/>
  <c r="S625" i="6"/>
  <c r="Q1429" i="6"/>
  <c r="R1429" i="6" s="1"/>
  <c r="AB1429" i="6" s="1"/>
  <c r="T1972" i="6"/>
  <c r="AA1972" i="6" s="1"/>
  <c r="S891" i="6"/>
  <c r="AE1699" i="6"/>
  <c r="AE1971" i="6"/>
  <c r="T1700" i="6"/>
  <c r="S1167" i="6"/>
  <c r="W1297" i="6"/>
  <c r="V1298" i="6" s="1"/>
  <c r="AC1166" i="6"/>
  <c r="AD1166" i="6"/>
  <c r="AA1297" i="6"/>
  <c r="Q1298" i="6"/>
  <c r="R1298" i="6" s="1"/>
  <c r="AB1298" i="6" s="1"/>
  <c r="Y1297" i="6"/>
  <c r="AE890" i="6"/>
  <c r="T90" i="6"/>
  <c r="Z1565" i="6"/>
  <c r="Y1565" i="6"/>
  <c r="Q1566" i="6"/>
  <c r="W1565" i="6"/>
  <c r="V1566" i="6" s="1"/>
  <c r="AA1565" i="6"/>
  <c r="AC487" i="6"/>
  <c r="AE487" i="6" s="1"/>
  <c r="R488" i="6"/>
  <c r="S488" i="6" s="1"/>
  <c r="T352" i="6"/>
  <c r="Y1029" i="6"/>
  <c r="Z1029" i="6"/>
  <c r="AA1029" i="6"/>
  <c r="Q1030" i="6"/>
  <c r="W1029" i="6"/>
  <c r="V1030" i="6" s="1"/>
  <c r="R223" i="6"/>
  <c r="AB223" i="6" s="1"/>
  <c r="AC222" i="6"/>
  <c r="AD222" i="6"/>
  <c r="AE757" i="3"/>
  <c r="T891" i="3"/>
  <c r="Q892" i="3" s="1"/>
  <c r="R892" i="3" s="1"/>
  <c r="AB892" i="3" s="1"/>
  <c r="AE890" i="3"/>
  <c r="Z487" i="3"/>
  <c r="AA487" i="3"/>
  <c r="Q488" i="3"/>
  <c r="R488" i="3" s="1"/>
  <c r="AB488" i="3" s="1"/>
  <c r="W487" i="3"/>
  <c r="V488" i="3" s="1"/>
  <c r="S1567" i="3"/>
  <c r="AD222" i="3"/>
  <c r="AC222" i="3"/>
  <c r="W624" i="3"/>
  <c r="V625" i="3" s="1"/>
  <c r="Q625" i="3"/>
  <c r="Y624" i="3"/>
  <c r="AA624" i="3"/>
  <c r="Z624" i="3"/>
  <c r="R1302" i="3"/>
  <c r="AB1302" i="3" s="1"/>
  <c r="AC1301" i="3"/>
  <c r="AD1301" i="3"/>
  <c r="AE1163" i="3"/>
  <c r="S1837" i="3"/>
  <c r="T1837" i="3" s="1"/>
  <c r="AC1968" i="3"/>
  <c r="AD1968" i="3"/>
  <c r="AE1566" i="3"/>
  <c r="AC355" i="3"/>
  <c r="R1969" i="3"/>
  <c r="AB1969" i="3" s="1"/>
  <c r="T758" i="3"/>
  <c r="AE89" i="3"/>
  <c r="AD355" i="3"/>
  <c r="W1031" i="3"/>
  <c r="V1032" i="3" s="1"/>
  <c r="AA1031" i="3"/>
  <c r="Q1032" i="3"/>
  <c r="Y1031" i="3"/>
  <c r="Z1031" i="3"/>
  <c r="T1164" i="3"/>
  <c r="AA1164" i="3" s="1"/>
  <c r="AA1702" i="3"/>
  <c r="Q1703" i="3"/>
  <c r="R1703" i="3" s="1"/>
  <c r="AB1703" i="3" s="1"/>
  <c r="AC1836" i="3"/>
  <c r="Y1702" i="3"/>
  <c r="AD1702" i="3" s="1"/>
  <c r="W1702" i="3"/>
  <c r="V1703" i="3" s="1"/>
  <c r="Z1432" i="3"/>
  <c r="Q1433" i="3"/>
  <c r="Y1432" i="3"/>
  <c r="AA1432" i="3"/>
  <c r="W1432" i="3"/>
  <c r="V1433" i="3" s="1"/>
  <c r="S356" i="3"/>
  <c r="T90" i="3"/>
  <c r="S223" i="3"/>
  <c r="AA491" i="13"/>
  <c r="W491" i="13"/>
  <c r="V492" i="13" s="1"/>
  <c r="Y491" i="13"/>
  <c r="S220" i="13"/>
  <c r="Z491" i="13"/>
  <c r="S91" i="13"/>
  <c r="AE219" i="13"/>
  <c r="S492" i="13"/>
  <c r="W758" i="9" l="1"/>
  <c r="V759" i="9" s="1"/>
  <c r="AE223" i="11"/>
  <c r="T224" i="11"/>
  <c r="Y224" i="11" s="1"/>
  <c r="Q759" i="9"/>
  <c r="R759" i="9" s="1"/>
  <c r="AB759" i="9" s="1"/>
  <c r="Z758" i="9"/>
  <c r="AD758" i="9" s="1"/>
  <c r="AA758" i="9"/>
  <c r="AE90" i="13"/>
  <c r="AD355" i="13"/>
  <c r="AC355" i="13"/>
  <c r="AA1165" i="11"/>
  <c r="Z1165" i="11"/>
  <c r="S1166" i="11"/>
  <c r="Y1165" i="11"/>
  <c r="W1165" i="11"/>
  <c r="V1166" i="11" s="1"/>
  <c r="Z1561" i="11"/>
  <c r="AA1561" i="11"/>
  <c r="W1561" i="11"/>
  <c r="V1562" i="11" s="1"/>
  <c r="Y1561" i="11"/>
  <c r="S1562" i="11"/>
  <c r="AD92" i="11"/>
  <c r="AA355" i="11"/>
  <c r="Q356" i="11"/>
  <c r="R356" i="11" s="1"/>
  <c r="AB356" i="11" s="1"/>
  <c r="Y355" i="11"/>
  <c r="Z355" i="11"/>
  <c r="S93" i="11"/>
  <c r="AC92" i="11"/>
  <c r="AC892" i="11"/>
  <c r="S893" i="11"/>
  <c r="T893" i="11" s="1"/>
  <c r="AD892" i="11"/>
  <c r="AB1429" i="11"/>
  <c r="AC1428" i="11"/>
  <c r="AD1428" i="11"/>
  <c r="T1429" i="11"/>
  <c r="S1033" i="11"/>
  <c r="AC1032" i="11"/>
  <c r="AE759" i="11"/>
  <c r="AC1972" i="11"/>
  <c r="AD1972" i="11"/>
  <c r="Q761" i="11"/>
  <c r="R761" i="11" s="1"/>
  <c r="AB761" i="11" s="1"/>
  <c r="Z760" i="11"/>
  <c r="AA760" i="11"/>
  <c r="T1702" i="11"/>
  <c r="Y760" i="11"/>
  <c r="S1973" i="11"/>
  <c r="AE1834" i="11"/>
  <c r="S1835" i="11"/>
  <c r="T489" i="11"/>
  <c r="Z624" i="11"/>
  <c r="Q625" i="11"/>
  <c r="W624" i="11"/>
  <c r="V625" i="11" s="1"/>
  <c r="Y624" i="11"/>
  <c r="AA624" i="11"/>
  <c r="AA1302" i="11"/>
  <c r="Y1302" i="11"/>
  <c r="Q1303" i="11"/>
  <c r="Z1302" i="11"/>
  <c r="W1302" i="11"/>
  <c r="V1303" i="11" s="1"/>
  <c r="T220" i="9"/>
  <c r="Q221" i="9" s="1"/>
  <c r="R221" i="9" s="1"/>
  <c r="S221" i="9" s="1"/>
  <c r="AE1970" i="9"/>
  <c r="T1971" i="9"/>
  <c r="AC1566" i="9"/>
  <c r="AE1432" i="9"/>
  <c r="S1433" i="9"/>
  <c r="AD1566" i="9"/>
  <c r="AD1296" i="9"/>
  <c r="AC1296" i="9"/>
  <c r="AD1700" i="9"/>
  <c r="AE1164" i="9"/>
  <c r="AC1700" i="9"/>
  <c r="S1030" i="9"/>
  <c r="AE91" i="9"/>
  <c r="AD491" i="9"/>
  <c r="AC491" i="9"/>
  <c r="S1297" i="9"/>
  <c r="S492" i="9"/>
  <c r="AE357" i="9"/>
  <c r="AE623" i="9"/>
  <c r="AD1835" i="9"/>
  <c r="AB1567" i="9"/>
  <c r="T1567" i="9"/>
  <c r="Z1165" i="9"/>
  <c r="AA1165" i="9"/>
  <c r="Y1165" i="9"/>
  <c r="W1165" i="9"/>
  <c r="V1166" i="9" s="1"/>
  <c r="Q1166" i="9"/>
  <c r="R1166" i="9" s="1"/>
  <c r="AB1166" i="9" s="1"/>
  <c r="S1701" i="9"/>
  <c r="AC1835" i="9"/>
  <c r="S1836" i="9"/>
  <c r="AE1029" i="9"/>
  <c r="T624" i="9"/>
  <c r="Y624" i="9" s="1"/>
  <c r="T890" i="9"/>
  <c r="AA890" i="9" s="1"/>
  <c r="T92" i="9"/>
  <c r="W358" i="9"/>
  <c r="V359" i="9" s="1"/>
  <c r="AA358" i="9"/>
  <c r="Y358" i="9"/>
  <c r="Z358" i="9"/>
  <c r="Q359" i="9"/>
  <c r="AA1837" i="6"/>
  <c r="Q1838" i="6"/>
  <c r="R1838" i="6" s="1"/>
  <c r="AB1838" i="6" s="1"/>
  <c r="Y1837" i="6"/>
  <c r="W1837" i="6"/>
  <c r="V1838" i="6" s="1"/>
  <c r="Q758" i="6"/>
  <c r="R758" i="6" s="1"/>
  <c r="AB758" i="6" s="1"/>
  <c r="AA757" i="6"/>
  <c r="Y757" i="6"/>
  <c r="W757" i="6"/>
  <c r="V758" i="6" s="1"/>
  <c r="AE624" i="6"/>
  <c r="T625" i="6"/>
  <c r="AA625" i="6" s="1"/>
  <c r="AC1428" i="6"/>
  <c r="S1429" i="6"/>
  <c r="Y1972" i="6"/>
  <c r="Z1972" i="6"/>
  <c r="Q1973" i="6"/>
  <c r="R1973" i="6" s="1"/>
  <c r="AB1973" i="6" s="1"/>
  <c r="W1972" i="6"/>
  <c r="V1973" i="6" s="1"/>
  <c r="T891" i="6"/>
  <c r="Z891" i="6" s="1"/>
  <c r="T1167" i="6"/>
  <c r="W1167" i="6" s="1"/>
  <c r="V1168" i="6" s="1"/>
  <c r="Y1700" i="6"/>
  <c r="Z1700" i="6"/>
  <c r="AA1700" i="6"/>
  <c r="Q1701" i="6"/>
  <c r="R1701" i="6" s="1"/>
  <c r="AB1701" i="6" s="1"/>
  <c r="W1700" i="6"/>
  <c r="V1701" i="6" s="1"/>
  <c r="AE1166" i="6"/>
  <c r="AC1297" i="6"/>
  <c r="AD1297" i="6"/>
  <c r="S1298" i="6"/>
  <c r="Q91" i="6"/>
  <c r="Z90" i="6"/>
  <c r="Y90" i="6"/>
  <c r="W90" i="6"/>
  <c r="V91" i="6" s="1"/>
  <c r="AA90" i="6"/>
  <c r="AD1565" i="6"/>
  <c r="AC1565" i="6"/>
  <c r="R1566" i="6"/>
  <c r="AB1566" i="6" s="1"/>
  <c r="AB488" i="6"/>
  <c r="T488" i="6"/>
  <c r="W352" i="6"/>
  <c r="V353" i="6" s="1"/>
  <c r="Y352" i="6"/>
  <c r="AA352" i="6"/>
  <c r="Z352" i="6"/>
  <c r="Q353" i="6"/>
  <c r="R353" i="6" s="1"/>
  <c r="AB353" i="6" s="1"/>
  <c r="AE222" i="6"/>
  <c r="S223" i="6"/>
  <c r="R1030" i="6"/>
  <c r="AB1030" i="6" s="1"/>
  <c r="AC1029" i="6"/>
  <c r="AD1029" i="6"/>
  <c r="Y891" i="3"/>
  <c r="AA891" i="3"/>
  <c r="W891" i="3"/>
  <c r="V892" i="3" s="1"/>
  <c r="Z891" i="3"/>
  <c r="AC487" i="3"/>
  <c r="AD487" i="3"/>
  <c r="T1567" i="3"/>
  <c r="AE222" i="3"/>
  <c r="S892" i="3"/>
  <c r="S1302" i="3"/>
  <c r="S1969" i="3"/>
  <c r="S488" i="3"/>
  <c r="AE355" i="3"/>
  <c r="R625" i="3"/>
  <c r="AB625" i="3" s="1"/>
  <c r="AC624" i="3"/>
  <c r="AD624" i="3"/>
  <c r="AE1301" i="3"/>
  <c r="AE1836" i="3"/>
  <c r="AE1968" i="3"/>
  <c r="Y758" i="3"/>
  <c r="Z758" i="3"/>
  <c r="W758" i="3"/>
  <c r="V759" i="3" s="1"/>
  <c r="AA758" i="3"/>
  <c r="Q759" i="3"/>
  <c r="R759" i="3" s="1"/>
  <c r="AB759" i="3" s="1"/>
  <c r="Y1164" i="3"/>
  <c r="AC1031" i="3"/>
  <c r="AD1031" i="3"/>
  <c r="R1032" i="3"/>
  <c r="AB1032" i="3" s="1"/>
  <c r="W1164" i="3"/>
  <c r="V1165" i="3" s="1"/>
  <c r="Q1165" i="3"/>
  <c r="R1165" i="3" s="1"/>
  <c r="AB1165" i="3" s="1"/>
  <c r="Z1164" i="3"/>
  <c r="AC1702" i="3"/>
  <c r="T356" i="3"/>
  <c r="Y356" i="3" s="1"/>
  <c r="S1703" i="3"/>
  <c r="AC1432" i="3"/>
  <c r="AD1432" i="3"/>
  <c r="R1433" i="3"/>
  <c r="AB1433" i="3" s="1"/>
  <c r="W90" i="3"/>
  <c r="V91" i="3" s="1"/>
  <c r="Y90" i="3"/>
  <c r="Z90" i="3"/>
  <c r="AA90" i="3"/>
  <c r="Q91" i="3"/>
  <c r="Q1838" i="3"/>
  <c r="Y1837" i="3"/>
  <c r="AA1837" i="3"/>
  <c r="W1837" i="3"/>
  <c r="V1838" i="3" s="1"/>
  <c r="Z1837" i="3"/>
  <c r="T223" i="3"/>
  <c r="T220" i="13"/>
  <c r="AA220" i="13" s="1"/>
  <c r="AD491" i="13"/>
  <c r="T91" i="13"/>
  <c r="AA91" i="13" s="1"/>
  <c r="AC491" i="13"/>
  <c r="S356" i="13"/>
  <c r="T492" i="13"/>
  <c r="Y492" i="13" s="1"/>
  <c r="Z224" i="11" l="1"/>
  <c r="AD224" i="11" s="1"/>
  <c r="AA224" i="11"/>
  <c r="Q225" i="11"/>
  <c r="R225" i="11" s="1"/>
  <c r="AB225" i="11" s="1"/>
  <c r="W224" i="11"/>
  <c r="V225" i="11" s="1"/>
  <c r="AC758" i="9"/>
  <c r="AE758" i="9" s="1"/>
  <c r="S759" i="9"/>
  <c r="T759" i="9" s="1"/>
  <c r="Q760" i="9" s="1"/>
  <c r="R760" i="9" s="1"/>
  <c r="AB760" i="9" s="1"/>
  <c r="AE355" i="13"/>
  <c r="AD1165" i="11"/>
  <c r="T1166" i="11"/>
  <c r="Q1167" i="11" s="1"/>
  <c r="R1167" i="11" s="1"/>
  <c r="AB1167" i="11" s="1"/>
  <c r="AC1165" i="11"/>
  <c r="AC1561" i="11"/>
  <c r="AD1561" i="11"/>
  <c r="T1562" i="11"/>
  <c r="Z1562" i="11" s="1"/>
  <c r="AC355" i="11"/>
  <c r="S356" i="11"/>
  <c r="T93" i="11"/>
  <c r="AA93" i="11" s="1"/>
  <c r="AD355" i="11"/>
  <c r="AE92" i="11"/>
  <c r="AE892" i="11"/>
  <c r="AE1428" i="11"/>
  <c r="T1033" i="11"/>
  <c r="AA1033" i="11" s="1"/>
  <c r="AE1032" i="11"/>
  <c r="Q1430" i="11"/>
  <c r="W1429" i="11"/>
  <c r="V1430" i="11" s="1"/>
  <c r="Y1429" i="11"/>
  <c r="Z1429" i="11"/>
  <c r="AA1429" i="11"/>
  <c r="AE1972" i="11"/>
  <c r="T1973" i="11"/>
  <c r="AA1973" i="11" s="1"/>
  <c r="AA893" i="11"/>
  <c r="Z893" i="11"/>
  <c r="W893" i="11"/>
  <c r="V894" i="11" s="1"/>
  <c r="Y893" i="11"/>
  <c r="Q894" i="11"/>
  <c r="R894" i="11" s="1"/>
  <c r="AB894" i="11" s="1"/>
  <c r="AC760" i="11"/>
  <c r="AD760" i="11"/>
  <c r="W1702" i="11"/>
  <c r="V1703" i="11" s="1"/>
  <c r="AA1702" i="11"/>
  <c r="Y1702" i="11"/>
  <c r="Z1702" i="11"/>
  <c r="Q1703" i="11"/>
  <c r="S761" i="11"/>
  <c r="T1835" i="11"/>
  <c r="Q490" i="11"/>
  <c r="R490" i="11" s="1"/>
  <c r="AB490" i="11" s="1"/>
  <c r="AA489" i="11"/>
  <c r="Z489" i="11"/>
  <c r="W489" i="11"/>
  <c r="V490" i="11" s="1"/>
  <c r="Y489" i="11"/>
  <c r="R1303" i="11"/>
  <c r="AB1303" i="11" s="1"/>
  <c r="R625" i="11"/>
  <c r="AB625" i="11" s="1"/>
  <c r="AC1302" i="11"/>
  <c r="AD1302" i="11"/>
  <c r="AC624" i="11"/>
  <c r="AD624" i="11"/>
  <c r="Z220" i="9"/>
  <c r="W1971" i="9"/>
  <c r="V1972" i="9" s="1"/>
  <c r="Y220" i="9"/>
  <c r="W220" i="9"/>
  <c r="V221" i="9" s="1"/>
  <c r="AA220" i="9"/>
  <c r="Q1972" i="9"/>
  <c r="R1972" i="9" s="1"/>
  <c r="AB1972" i="9" s="1"/>
  <c r="Y1971" i="9"/>
  <c r="Z1971" i="9"/>
  <c r="AA1971" i="9"/>
  <c r="AE1566" i="9"/>
  <c r="AB221" i="9"/>
  <c r="T221" i="9"/>
  <c r="AE1296" i="9"/>
  <c r="T1433" i="9"/>
  <c r="T1030" i="9"/>
  <c r="Q1031" i="9" s="1"/>
  <c r="AE1700" i="9"/>
  <c r="AE491" i="9"/>
  <c r="T492" i="9"/>
  <c r="W492" i="9" s="1"/>
  <c r="V493" i="9" s="1"/>
  <c r="T1297" i="9"/>
  <c r="AE1835" i="9"/>
  <c r="Y1567" i="9"/>
  <c r="Q1568" i="9"/>
  <c r="AA1567" i="9"/>
  <c r="W1567" i="9"/>
  <c r="V1568" i="9" s="1"/>
  <c r="Z1567" i="9"/>
  <c r="T1701" i="9"/>
  <c r="S1166" i="9"/>
  <c r="AC1165" i="9"/>
  <c r="AD1165" i="9"/>
  <c r="T1836" i="9"/>
  <c r="AA1836" i="9" s="1"/>
  <c r="W624" i="9"/>
  <c r="V625" i="9" s="1"/>
  <c r="AA624" i="9"/>
  <c r="Q625" i="9"/>
  <c r="R625" i="9" s="1"/>
  <c r="AB625" i="9" s="1"/>
  <c r="Z624" i="9"/>
  <c r="Y890" i="9"/>
  <c r="W890" i="9"/>
  <c r="V891" i="9" s="1"/>
  <c r="Q891" i="9"/>
  <c r="R891" i="9" s="1"/>
  <c r="AB891" i="9" s="1"/>
  <c r="Z890" i="9"/>
  <c r="R359" i="9"/>
  <c r="AB359" i="9" s="1"/>
  <c r="AC358" i="9"/>
  <c r="AD358" i="9"/>
  <c r="W92" i="9"/>
  <c r="V93" i="9" s="1"/>
  <c r="Y92" i="9"/>
  <c r="Z92" i="9"/>
  <c r="AA92" i="9"/>
  <c r="Q93" i="9"/>
  <c r="AC1837" i="6"/>
  <c r="AD1837" i="6"/>
  <c r="AC757" i="6"/>
  <c r="AD757" i="6"/>
  <c r="Z625" i="6"/>
  <c r="Q626" i="6"/>
  <c r="R626" i="6" s="1"/>
  <c r="AB626" i="6" s="1"/>
  <c r="W625" i="6"/>
  <c r="V626" i="6" s="1"/>
  <c r="Y625" i="6"/>
  <c r="AE1428" i="6"/>
  <c r="AD1972" i="6"/>
  <c r="T1429" i="6"/>
  <c r="Y1429" i="6" s="1"/>
  <c r="AA1167" i="6"/>
  <c r="AC1972" i="6"/>
  <c r="W891" i="6"/>
  <c r="V892" i="6" s="1"/>
  <c r="Q892" i="6"/>
  <c r="R892" i="6" s="1"/>
  <c r="AB892" i="6" s="1"/>
  <c r="Y891" i="6"/>
  <c r="AD891" i="6" s="1"/>
  <c r="AA891" i="6"/>
  <c r="Z1167" i="6"/>
  <c r="Y1167" i="6"/>
  <c r="Q1168" i="6"/>
  <c r="R1168" i="6" s="1"/>
  <c r="AB1168" i="6" s="1"/>
  <c r="S758" i="6"/>
  <c r="AD1700" i="6"/>
  <c r="AC1700" i="6"/>
  <c r="S1701" i="6"/>
  <c r="S1566" i="6"/>
  <c r="AE1297" i="6"/>
  <c r="T1298" i="6"/>
  <c r="S1973" i="6"/>
  <c r="AE1565" i="6"/>
  <c r="R91" i="6"/>
  <c r="AB91" i="6" s="1"/>
  <c r="AC90" i="6"/>
  <c r="AD90" i="6"/>
  <c r="S1838" i="6"/>
  <c r="Q489" i="6"/>
  <c r="R489" i="6" s="1"/>
  <c r="AB489" i="6" s="1"/>
  <c r="AA488" i="6"/>
  <c r="W488" i="6"/>
  <c r="V489" i="6" s="1"/>
  <c r="Y488" i="6"/>
  <c r="Z488" i="6"/>
  <c r="S1030" i="6"/>
  <c r="AD352" i="6"/>
  <c r="AC352" i="6"/>
  <c r="S353" i="6"/>
  <c r="T353" i="6" s="1"/>
  <c r="T223" i="6"/>
  <c r="AE1029" i="6"/>
  <c r="AD891" i="3"/>
  <c r="AC891" i="3"/>
  <c r="AE487" i="3"/>
  <c r="Q1568" i="3"/>
  <c r="R1568" i="3" s="1"/>
  <c r="AB1568" i="3" s="1"/>
  <c r="Z1567" i="3"/>
  <c r="AA1567" i="3"/>
  <c r="W1567" i="3"/>
  <c r="V1568" i="3" s="1"/>
  <c r="Y1567" i="3"/>
  <c r="T892" i="3"/>
  <c r="Y892" i="3" s="1"/>
  <c r="T1969" i="3"/>
  <c r="W1969" i="3" s="1"/>
  <c r="V1970" i="3" s="1"/>
  <c r="T1302" i="3"/>
  <c r="S625" i="3"/>
  <c r="T488" i="3"/>
  <c r="AE624" i="3"/>
  <c r="AD758" i="3"/>
  <c r="AD1164" i="3"/>
  <c r="AE1702" i="3"/>
  <c r="AC1164" i="3"/>
  <c r="S1032" i="3"/>
  <c r="S759" i="3"/>
  <c r="AC758" i="3"/>
  <c r="AE1031" i="3"/>
  <c r="S1165" i="3"/>
  <c r="W356" i="3"/>
  <c r="V357" i="3" s="1"/>
  <c r="S1433" i="3"/>
  <c r="AA356" i="3"/>
  <c r="Q357" i="3"/>
  <c r="R357" i="3" s="1"/>
  <c r="AB357" i="3" s="1"/>
  <c r="Z356" i="3"/>
  <c r="AD356" i="3" s="1"/>
  <c r="T1703" i="3"/>
  <c r="Q1704" i="3" s="1"/>
  <c r="R91" i="3"/>
  <c r="AB91" i="3" s="1"/>
  <c r="AC1837" i="3"/>
  <c r="AD1837" i="3"/>
  <c r="AE1432" i="3"/>
  <c r="AC90" i="3"/>
  <c r="AD90" i="3"/>
  <c r="R1838" i="3"/>
  <c r="AB1838" i="3" s="1"/>
  <c r="Q224" i="3"/>
  <c r="AA223" i="3"/>
  <c r="Y223" i="3"/>
  <c r="Z223" i="3"/>
  <c r="W223" i="3"/>
  <c r="V224" i="3" s="1"/>
  <c r="Z91" i="13"/>
  <c r="Y220" i="13"/>
  <c r="Z220" i="13"/>
  <c r="Q221" i="13"/>
  <c r="R221" i="13" s="1"/>
  <c r="AB221" i="13" s="1"/>
  <c r="W220" i="13"/>
  <c r="V221" i="13" s="1"/>
  <c r="W91" i="13"/>
  <c r="V92" i="13" s="1"/>
  <c r="Y91" i="13"/>
  <c r="Q92" i="13"/>
  <c r="R92" i="13" s="1"/>
  <c r="AB92" i="13" s="1"/>
  <c r="AE491" i="13"/>
  <c r="W492" i="13"/>
  <c r="V493" i="13" s="1"/>
  <c r="T356" i="13"/>
  <c r="AA492" i="13"/>
  <c r="Q493" i="13"/>
  <c r="R493" i="13" s="1"/>
  <c r="AB493" i="13" s="1"/>
  <c r="Z492" i="13"/>
  <c r="AD492" i="13" s="1"/>
  <c r="AC224" i="11" l="1"/>
  <c r="S225" i="11"/>
  <c r="AE1165" i="11"/>
  <c r="AA1166" i="11"/>
  <c r="S1167" i="11"/>
  <c r="W1166" i="11"/>
  <c r="V1167" i="11" s="1"/>
  <c r="Z1166" i="11"/>
  <c r="Y1166" i="11"/>
  <c r="W1562" i="11"/>
  <c r="V1563" i="11" s="1"/>
  <c r="AE1561" i="11"/>
  <c r="AA1562" i="11"/>
  <c r="Y1562" i="11"/>
  <c r="AD1562" i="11" s="1"/>
  <c r="Q1563" i="11"/>
  <c r="R1563" i="11" s="1"/>
  <c r="AB1563" i="11" s="1"/>
  <c r="Q94" i="11"/>
  <c r="R94" i="11" s="1"/>
  <c r="AB94" i="11" s="1"/>
  <c r="AE355" i="11"/>
  <c r="T356" i="11"/>
  <c r="Z93" i="11"/>
  <c r="Y93" i="11"/>
  <c r="W93" i="11"/>
  <c r="V94" i="11" s="1"/>
  <c r="Y1033" i="11"/>
  <c r="Z1033" i="11"/>
  <c r="W1033" i="11"/>
  <c r="V1034" i="11" s="1"/>
  <c r="Q1034" i="11"/>
  <c r="R1034" i="11" s="1"/>
  <c r="AB1034" i="11" s="1"/>
  <c r="AC1429" i="11"/>
  <c r="AD1429" i="11"/>
  <c r="R1430" i="11"/>
  <c r="AB1430" i="11" s="1"/>
  <c r="Z1973" i="11"/>
  <c r="Y1973" i="11"/>
  <c r="W1973" i="11"/>
  <c r="V1974" i="11" s="1"/>
  <c r="Q1974" i="11"/>
  <c r="R1974" i="11" s="1"/>
  <c r="AB1974" i="11" s="1"/>
  <c r="AC893" i="11"/>
  <c r="AE760" i="11"/>
  <c r="AD893" i="11"/>
  <c r="S894" i="11"/>
  <c r="S490" i="11"/>
  <c r="S625" i="11"/>
  <c r="R1703" i="11"/>
  <c r="AB1703" i="11" s="1"/>
  <c r="S1303" i="11"/>
  <c r="AC1702" i="11"/>
  <c r="AD1702" i="11"/>
  <c r="AA1835" i="11"/>
  <c r="Y1835" i="11"/>
  <c r="Q1836" i="11"/>
  <c r="W1835" i="11"/>
  <c r="V1836" i="11" s="1"/>
  <c r="Z1835" i="11"/>
  <c r="T761" i="11"/>
  <c r="AD489" i="11"/>
  <c r="AC489" i="11"/>
  <c r="AE1302" i="11"/>
  <c r="AE624" i="11"/>
  <c r="AD220" i="9"/>
  <c r="AC220" i="9"/>
  <c r="S1972" i="9"/>
  <c r="AD1971" i="9"/>
  <c r="AC1971" i="9"/>
  <c r="Z221" i="9"/>
  <c r="W221" i="9"/>
  <c r="V222" i="9" s="1"/>
  <c r="Y221" i="9"/>
  <c r="Q222" i="9"/>
  <c r="AA221" i="9"/>
  <c r="Z1433" i="9"/>
  <c r="Q1434" i="9"/>
  <c r="R1434" i="9" s="1"/>
  <c r="AB1434" i="9" s="1"/>
  <c r="AA1433" i="9"/>
  <c r="W1433" i="9"/>
  <c r="V1434" i="9" s="1"/>
  <c r="Y1433" i="9"/>
  <c r="AA1030" i="9"/>
  <c r="Y759" i="9"/>
  <c r="Z759" i="9"/>
  <c r="Z1030" i="9"/>
  <c r="W759" i="9"/>
  <c r="V760" i="9" s="1"/>
  <c r="Y1030" i="9"/>
  <c r="W1030" i="9"/>
  <c r="V1031" i="9" s="1"/>
  <c r="AA759" i="9"/>
  <c r="S760" i="9"/>
  <c r="AA492" i="9"/>
  <c r="Y492" i="9"/>
  <c r="Z492" i="9"/>
  <c r="Q493" i="9"/>
  <c r="R493" i="9" s="1"/>
  <c r="AB493" i="9" s="1"/>
  <c r="Q1298" i="9"/>
  <c r="Z1297" i="9"/>
  <c r="AA1297" i="9"/>
  <c r="Y1297" i="9"/>
  <c r="W1297" i="9"/>
  <c r="V1298" i="9" s="1"/>
  <c r="T1166" i="9"/>
  <c r="Z1166" i="9" s="1"/>
  <c r="W1836" i="9"/>
  <c r="V1837" i="9" s="1"/>
  <c r="R1568" i="9"/>
  <c r="S1568" i="9" s="1"/>
  <c r="Q1837" i="9"/>
  <c r="Q1702" i="9"/>
  <c r="R1702" i="9" s="1"/>
  <c r="S1702" i="9" s="1"/>
  <c r="Y1701" i="9"/>
  <c r="Z1701" i="9"/>
  <c r="W1701" i="9"/>
  <c r="V1702" i="9" s="1"/>
  <c r="AA1701" i="9"/>
  <c r="AC1567" i="9"/>
  <c r="AD1567" i="9"/>
  <c r="Z1836" i="9"/>
  <c r="AE1165" i="9"/>
  <c r="Y1836" i="9"/>
  <c r="AC624" i="9"/>
  <c r="R1031" i="9"/>
  <c r="AB1031" i="9" s="1"/>
  <c r="AD624" i="9"/>
  <c r="AC890" i="9"/>
  <c r="AD890" i="9"/>
  <c r="S891" i="9"/>
  <c r="S625" i="9"/>
  <c r="AE358" i="9"/>
  <c r="AC92" i="9"/>
  <c r="AD92" i="9"/>
  <c r="S359" i="9"/>
  <c r="R93" i="9"/>
  <c r="AB93" i="9" s="1"/>
  <c r="AE1837" i="6"/>
  <c r="AE757" i="6"/>
  <c r="AD625" i="6"/>
  <c r="S626" i="6"/>
  <c r="AC1167" i="6"/>
  <c r="AC625" i="6"/>
  <c r="AE1972" i="6"/>
  <c r="Z1429" i="6"/>
  <c r="AD1429" i="6" s="1"/>
  <c r="Q1430" i="6"/>
  <c r="R1430" i="6" s="1"/>
  <c r="AB1430" i="6" s="1"/>
  <c r="AC891" i="6"/>
  <c r="W1429" i="6"/>
  <c r="V1430" i="6" s="1"/>
  <c r="AA1429" i="6"/>
  <c r="AD1167" i="6"/>
  <c r="S892" i="6"/>
  <c r="S1168" i="6"/>
  <c r="T1701" i="6"/>
  <c r="Z1701" i="6" s="1"/>
  <c r="T758" i="6"/>
  <c r="AA758" i="6" s="1"/>
  <c r="AE1700" i="6"/>
  <c r="T1566" i="6"/>
  <c r="S91" i="6"/>
  <c r="AA1298" i="6"/>
  <c r="W1298" i="6"/>
  <c r="V1299" i="6" s="1"/>
  <c r="Q1299" i="6"/>
  <c r="R1299" i="6" s="1"/>
  <c r="AB1299" i="6" s="1"/>
  <c r="Z1298" i="6"/>
  <c r="Y1298" i="6"/>
  <c r="T1973" i="6"/>
  <c r="AA1973" i="6" s="1"/>
  <c r="AE90" i="6"/>
  <c r="T1838" i="6"/>
  <c r="T1030" i="6"/>
  <c r="Z1030" i="6" s="1"/>
  <c r="S489" i="6"/>
  <c r="AC488" i="6"/>
  <c r="AD488" i="6"/>
  <c r="AE352" i="6"/>
  <c r="Q224" i="6"/>
  <c r="Z223" i="6"/>
  <c r="Y223" i="6"/>
  <c r="AA223" i="6"/>
  <c r="W223" i="6"/>
  <c r="V224" i="6" s="1"/>
  <c r="Q354" i="6"/>
  <c r="W353" i="6"/>
  <c r="V354" i="6" s="1"/>
  <c r="AA353" i="6"/>
  <c r="Y353" i="6"/>
  <c r="Z353" i="6"/>
  <c r="AE891" i="3"/>
  <c r="AD1567" i="3"/>
  <c r="AC1567" i="3"/>
  <c r="Q893" i="3"/>
  <c r="R893" i="3" s="1"/>
  <c r="AB893" i="3" s="1"/>
  <c r="AA892" i="3"/>
  <c r="Z892" i="3"/>
  <c r="AD892" i="3" s="1"/>
  <c r="W892" i="3"/>
  <c r="V893" i="3" s="1"/>
  <c r="Z1969" i="3"/>
  <c r="Q1970" i="3"/>
  <c r="R1970" i="3" s="1"/>
  <c r="AB1970" i="3" s="1"/>
  <c r="Y1969" i="3"/>
  <c r="AA1969" i="3"/>
  <c r="Y1302" i="3"/>
  <c r="W1302" i="3"/>
  <c r="V1303" i="3" s="1"/>
  <c r="Z1302" i="3"/>
  <c r="AA1302" i="3"/>
  <c r="Q1303" i="3"/>
  <c r="Z488" i="3"/>
  <c r="W488" i="3"/>
  <c r="V489" i="3" s="1"/>
  <c r="Y488" i="3"/>
  <c r="AA488" i="3"/>
  <c r="Q489" i="3"/>
  <c r="T625" i="3"/>
  <c r="T1032" i="3"/>
  <c r="Y1032" i="3" s="1"/>
  <c r="AE1164" i="3"/>
  <c r="S1568" i="3"/>
  <c r="AE758" i="3"/>
  <c r="T759" i="3"/>
  <c r="Y759" i="3" s="1"/>
  <c r="T1165" i="3"/>
  <c r="T1433" i="3"/>
  <c r="W1433" i="3" s="1"/>
  <c r="V1434" i="3" s="1"/>
  <c r="W1703" i="3"/>
  <c r="V1704" i="3" s="1"/>
  <c r="AC356" i="3"/>
  <c r="Z1703" i="3"/>
  <c r="Y1703" i="3"/>
  <c r="AA1703" i="3"/>
  <c r="S1838" i="3"/>
  <c r="S91" i="3"/>
  <c r="S357" i="3"/>
  <c r="R224" i="3"/>
  <c r="AB224" i="3" s="1"/>
  <c r="AE1837" i="3"/>
  <c r="R1704" i="3"/>
  <c r="AB1704" i="3" s="1"/>
  <c r="AC223" i="3"/>
  <c r="AD223" i="3"/>
  <c r="AE90" i="3"/>
  <c r="AC91" i="13"/>
  <c r="AD220" i="13"/>
  <c r="AC220" i="13"/>
  <c r="AD91" i="13"/>
  <c r="W356" i="13"/>
  <c r="V357" i="13" s="1"/>
  <c r="Q357" i="13"/>
  <c r="Z356" i="13"/>
  <c r="Y356" i="13"/>
  <c r="AA356" i="13"/>
  <c r="AC492" i="13"/>
  <c r="S221" i="13"/>
  <c r="S92" i="13"/>
  <c r="S493" i="13"/>
  <c r="T225" i="11" l="1"/>
  <c r="AE224" i="11"/>
  <c r="AD1166" i="11"/>
  <c r="T1167" i="11"/>
  <c r="Z1167" i="11" s="1"/>
  <c r="AC1166" i="11"/>
  <c r="S1563" i="11"/>
  <c r="AC1562" i="11"/>
  <c r="S94" i="11"/>
  <c r="AD93" i="11"/>
  <c r="AC93" i="11"/>
  <c r="W356" i="11"/>
  <c r="V357" i="11" s="1"/>
  <c r="Z356" i="11"/>
  <c r="Q357" i="11"/>
  <c r="Y356" i="11"/>
  <c r="AA356" i="11"/>
  <c r="AC1033" i="11"/>
  <c r="AD1033" i="11"/>
  <c r="S1430" i="11"/>
  <c r="S1034" i="11"/>
  <c r="AE1429" i="11"/>
  <c r="AC1973" i="11"/>
  <c r="S1703" i="11"/>
  <c r="AD1973" i="11"/>
  <c r="T894" i="11"/>
  <c r="AA894" i="11" s="1"/>
  <c r="AE893" i="11"/>
  <c r="T1303" i="11"/>
  <c r="T490" i="11"/>
  <c r="T625" i="11"/>
  <c r="AA625" i="11" s="1"/>
  <c r="AC1835" i="11"/>
  <c r="AE1702" i="11"/>
  <c r="Z761" i="11"/>
  <c r="Y761" i="11"/>
  <c r="W761" i="11"/>
  <c r="V762" i="11" s="1"/>
  <c r="Q762" i="11"/>
  <c r="R762" i="11" s="1"/>
  <c r="AB762" i="11" s="1"/>
  <c r="AA761" i="11"/>
  <c r="R1836" i="11"/>
  <c r="S1836" i="11" s="1"/>
  <c r="AE489" i="11"/>
  <c r="AD1835" i="11"/>
  <c r="S1974" i="11"/>
  <c r="AE220" i="9"/>
  <c r="T1972" i="9"/>
  <c r="Q1973" i="9" s="1"/>
  <c r="R1973" i="9" s="1"/>
  <c r="S1973" i="9" s="1"/>
  <c r="AE1971" i="9"/>
  <c r="AD221" i="9"/>
  <c r="AC221" i="9"/>
  <c r="AD1433" i="9"/>
  <c r="R222" i="9"/>
  <c r="AB222" i="9" s="1"/>
  <c r="AD759" i="9"/>
  <c r="S1434" i="9"/>
  <c r="AC1433" i="9"/>
  <c r="AC1030" i="9"/>
  <c r="AD1030" i="9"/>
  <c r="AC759" i="9"/>
  <c r="T760" i="9"/>
  <c r="Y760" i="9" s="1"/>
  <c r="AC492" i="9"/>
  <c r="AD492" i="9"/>
  <c r="AA1166" i="9"/>
  <c r="AC1297" i="9"/>
  <c r="AD1297" i="9"/>
  <c r="R1298" i="9"/>
  <c r="AB1298" i="9" s="1"/>
  <c r="AC1836" i="9"/>
  <c r="Y1166" i="9"/>
  <c r="AD1166" i="9" s="1"/>
  <c r="W1166" i="9"/>
  <c r="V1167" i="9" s="1"/>
  <c r="Q1167" i="9"/>
  <c r="R1167" i="9" s="1"/>
  <c r="AB1167" i="9" s="1"/>
  <c r="AD1836" i="9"/>
  <c r="T1702" i="9"/>
  <c r="AA1702" i="9" s="1"/>
  <c r="R1837" i="9"/>
  <c r="AB1837" i="9" s="1"/>
  <c r="AB1702" i="9"/>
  <c r="AE1567" i="9"/>
  <c r="AC1701" i="9"/>
  <c r="AD1701" i="9"/>
  <c r="AB1568" i="9"/>
  <c r="T1568" i="9"/>
  <c r="S1031" i="9"/>
  <c r="AE624" i="9"/>
  <c r="AE890" i="9"/>
  <c r="S493" i="9"/>
  <c r="T891" i="9"/>
  <c r="Q892" i="9" s="1"/>
  <c r="T359" i="9"/>
  <c r="W359" i="9" s="1"/>
  <c r="V360" i="9" s="1"/>
  <c r="T625" i="9"/>
  <c r="S93" i="9"/>
  <c r="AE92" i="9"/>
  <c r="T626" i="6"/>
  <c r="Z626" i="6" s="1"/>
  <c r="AE625" i="6"/>
  <c r="AE1167" i="6"/>
  <c r="S1430" i="6"/>
  <c r="AC1429" i="6"/>
  <c r="AE891" i="6"/>
  <c r="T892" i="6"/>
  <c r="Q893" i="6" s="1"/>
  <c r="R893" i="6" s="1"/>
  <c r="AB893" i="6" s="1"/>
  <c r="T1168" i="6"/>
  <c r="Q1702" i="6"/>
  <c r="R1702" i="6" s="1"/>
  <c r="AB1702" i="6" s="1"/>
  <c r="Q759" i="6"/>
  <c r="R759" i="6" s="1"/>
  <c r="AB759" i="6" s="1"/>
  <c r="AA1701" i="6"/>
  <c r="Y758" i="6"/>
  <c r="W1701" i="6"/>
  <c r="V1702" i="6" s="1"/>
  <c r="Y1701" i="6"/>
  <c r="W758" i="6"/>
  <c r="V759" i="6" s="1"/>
  <c r="Z758" i="6"/>
  <c r="AA1566" i="6"/>
  <c r="Y1566" i="6"/>
  <c r="Q1567" i="6"/>
  <c r="R1567" i="6" s="1"/>
  <c r="AB1567" i="6" s="1"/>
  <c r="Z1566" i="6"/>
  <c r="T91" i="6"/>
  <c r="Y91" i="6" s="1"/>
  <c r="W1566" i="6"/>
  <c r="V1567" i="6" s="1"/>
  <c r="S1299" i="6"/>
  <c r="AC1298" i="6"/>
  <c r="AD1298" i="6"/>
  <c r="Y1973" i="6"/>
  <c r="W1973" i="6"/>
  <c r="V1974" i="6" s="1"/>
  <c r="Z1973" i="6"/>
  <c r="Q1974" i="6"/>
  <c r="W1030" i="6"/>
  <c r="V1031" i="6" s="1"/>
  <c r="AA1030" i="6"/>
  <c r="Z1838" i="6"/>
  <c r="AA1838" i="6"/>
  <c r="Y1838" i="6"/>
  <c r="W1838" i="6"/>
  <c r="V1839" i="6" s="1"/>
  <c r="Q1839" i="6"/>
  <c r="Q1031" i="6"/>
  <c r="R1031" i="6" s="1"/>
  <c r="AB1031" i="6" s="1"/>
  <c r="AE488" i="6"/>
  <c r="Y1030" i="6"/>
  <c r="AD1030" i="6" s="1"/>
  <c r="T489" i="6"/>
  <c r="Q490" i="6" s="1"/>
  <c r="R490" i="6" s="1"/>
  <c r="AB490" i="6" s="1"/>
  <c r="R224" i="6"/>
  <c r="AB224" i="6" s="1"/>
  <c r="AC223" i="6"/>
  <c r="AD223" i="6"/>
  <c r="R354" i="6"/>
  <c r="AB354" i="6" s="1"/>
  <c r="AC353" i="6"/>
  <c r="AD353" i="6"/>
  <c r="AE1567" i="3"/>
  <c r="AC892" i="3"/>
  <c r="AE892" i="3" s="1"/>
  <c r="AD1969" i="3"/>
  <c r="S1970" i="3"/>
  <c r="S893" i="3"/>
  <c r="AC1969" i="3"/>
  <c r="Q1033" i="3"/>
  <c r="R1033" i="3" s="1"/>
  <c r="AB1033" i="3" s="1"/>
  <c r="R1303" i="3"/>
  <c r="S1303" i="3" s="1"/>
  <c r="AA1032" i="3"/>
  <c r="AD1302" i="3"/>
  <c r="AC1302" i="3"/>
  <c r="AD488" i="3"/>
  <c r="AC488" i="3"/>
  <c r="Y625" i="3"/>
  <c r="W625" i="3"/>
  <c r="V626" i="3" s="1"/>
  <c r="Z625" i="3"/>
  <c r="AA625" i="3"/>
  <c r="Q626" i="3"/>
  <c r="W759" i="3"/>
  <c r="V760" i="3" s="1"/>
  <c r="W1032" i="3"/>
  <c r="V1033" i="3" s="1"/>
  <c r="R489" i="3"/>
  <c r="AB489" i="3" s="1"/>
  <c r="Z1032" i="3"/>
  <c r="Z759" i="3"/>
  <c r="AD759" i="3" s="1"/>
  <c r="Q760" i="3"/>
  <c r="R760" i="3" s="1"/>
  <c r="AB760" i="3" s="1"/>
  <c r="T1568" i="3"/>
  <c r="AA759" i="3"/>
  <c r="Y1433" i="3"/>
  <c r="Z1433" i="3"/>
  <c r="Z1165" i="3"/>
  <c r="Y1165" i="3"/>
  <c r="Q1166" i="3"/>
  <c r="R1166" i="3" s="1"/>
  <c r="AB1166" i="3" s="1"/>
  <c r="W1165" i="3"/>
  <c r="V1166" i="3" s="1"/>
  <c r="AA1165" i="3"/>
  <c r="Q1434" i="3"/>
  <c r="R1434" i="3" s="1"/>
  <c r="AB1434" i="3" s="1"/>
  <c r="AA1433" i="3"/>
  <c r="AE356" i="3"/>
  <c r="AC1703" i="3"/>
  <c r="T357" i="3"/>
  <c r="Q358" i="3" s="1"/>
  <c r="AD1703" i="3"/>
  <c r="S1704" i="3"/>
  <c r="T91" i="3"/>
  <c r="Y91" i="3" s="1"/>
  <c r="T1838" i="3"/>
  <c r="AE223" i="3"/>
  <c r="S224" i="3"/>
  <c r="AE220" i="13"/>
  <c r="AE91" i="13"/>
  <c r="AE492" i="13"/>
  <c r="T221" i="13"/>
  <c r="AA221" i="13" s="1"/>
  <c r="AD356" i="13"/>
  <c r="AC356" i="13"/>
  <c r="R357" i="13"/>
  <c r="AB357" i="13" s="1"/>
  <c r="T92" i="13"/>
  <c r="T493" i="13"/>
  <c r="W225" i="11" l="1"/>
  <c r="V226" i="11" s="1"/>
  <c r="Y225" i="11"/>
  <c r="AA225" i="11"/>
  <c r="Q226" i="11"/>
  <c r="R226" i="11" s="1"/>
  <c r="AB226" i="11" s="1"/>
  <c r="Z225" i="11"/>
  <c r="AA1167" i="11"/>
  <c r="W1167" i="11"/>
  <c r="V1168" i="11" s="1"/>
  <c r="Q1168" i="11"/>
  <c r="R1168" i="11" s="1"/>
  <c r="AB1168" i="11" s="1"/>
  <c r="Y1167" i="11"/>
  <c r="AD1167" i="11" s="1"/>
  <c r="AE1166" i="11"/>
  <c r="AE1562" i="11"/>
  <c r="AE93" i="11"/>
  <c r="T1563" i="11"/>
  <c r="W1563" i="11" s="1"/>
  <c r="V1564" i="11" s="1"/>
  <c r="T94" i="11"/>
  <c r="Q95" i="11" s="1"/>
  <c r="R95" i="11" s="1"/>
  <c r="AB95" i="11" s="1"/>
  <c r="AD356" i="11"/>
  <c r="AC356" i="11"/>
  <c r="R357" i="11"/>
  <c r="AB357" i="11" s="1"/>
  <c r="AE1033" i="11"/>
  <c r="T1034" i="11"/>
  <c r="Q1035" i="11" s="1"/>
  <c r="R1035" i="11" s="1"/>
  <c r="AB1035" i="11" s="1"/>
  <c r="T1430" i="11"/>
  <c r="AE1973" i="11"/>
  <c r="T1703" i="11"/>
  <c r="W1703" i="11" s="1"/>
  <c r="V1704" i="11" s="1"/>
  <c r="Q626" i="11"/>
  <c r="R626" i="11" s="1"/>
  <c r="AB626" i="11" s="1"/>
  <c r="Y894" i="11"/>
  <c r="Z1303" i="11"/>
  <c r="Y1303" i="11"/>
  <c r="W894" i="11"/>
  <c r="V895" i="11" s="1"/>
  <c r="Q491" i="11"/>
  <c r="R491" i="11" s="1"/>
  <c r="AB491" i="11" s="1"/>
  <c r="W1303" i="11"/>
  <c r="V1304" i="11" s="1"/>
  <c r="Z894" i="11"/>
  <c r="AA1303" i="11"/>
  <c r="W625" i="11"/>
  <c r="V626" i="11" s="1"/>
  <c r="Q895" i="11"/>
  <c r="R895" i="11" s="1"/>
  <c r="S895" i="11" s="1"/>
  <c r="AA490" i="11"/>
  <c r="Z490" i="11"/>
  <c r="W490" i="11"/>
  <c r="V491" i="11" s="1"/>
  <c r="Q1304" i="11"/>
  <c r="R1304" i="11" s="1"/>
  <c r="AB1304" i="11" s="1"/>
  <c r="Y490" i="11"/>
  <c r="Z625" i="11"/>
  <c r="S762" i="11"/>
  <c r="Y625" i="11"/>
  <c r="AE1835" i="11"/>
  <c r="AB1836" i="11"/>
  <c r="T1836" i="11"/>
  <c r="AC761" i="11"/>
  <c r="AD761" i="11"/>
  <c r="T1974" i="11"/>
  <c r="Q1975" i="11" s="1"/>
  <c r="W1972" i="9"/>
  <c r="V1973" i="9" s="1"/>
  <c r="AA1972" i="9"/>
  <c r="Z1972" i="9"/>
  <c r="Y1972" i="9"/>
  <c r="S222" i="9"/>
  <c r="AE221" i="9"/>
  <c r="AE1433" i="9"/>
  <c r="T1434" i="9"/>
  <c r="AA1434" i="9" s="1"/>
  <c r="AE759" i="9"/>
  <c r="AE1030" i="9"/>
  <c r="W760" i="9"/>
  <c r="V761" i="9" s="1"/>
  <c r="AA760" i="9"/>
  <c r="Z760" i="9"/>
  <c r="AD760" i="9" s="1"/>
  <c r="Q761" i="9"/>
  <c r="R761" i="9" s="1"/>
  <c r="AB761" i="9" s="1"/>
  <c r="AE492" i="9"/>
  <c r="AC1166" i="9"/>
  <c r="S1298" i="9"/>
  <c r="AE1836" i="9"/>
  <c r="AE1297" i="9"/>
  <c r="T1031" i="9"/>
  <c r="W1031" i="9" s="1"/>
  <c r="V1032" i="9" s="1"/>
  <c r="S1837" i="9"/>
  <c r="Y625" i="9"/>
  <c r="W1702" i="9"/>
  <c r="V1703" i="9" s="1"/>
  <c r="Z1702" i="9"/>
  <c r="Y1702" i="9"/>
  <c r="Q1703" i="9"/>
  <c r="R1703" i="9" s="1"/>
  <c r="AA1568" i="9"/>
  <c r="Y1568" i="9"/>
  <c r="Z1568" i="9"/>
  <c r="Q1569" i="9"/>
  <c r="R1569" i="9" s="1"/>
  <c r="AB1569" i="9" s="1"/>
  <c r="W1568" i="9"/>
  <c r="V1569" i="9" s="1"/>
  <c r="AE1701" i="9"/>
  <c r="AA359" i="9"/>
  <c r="T493" i="9"/>
  <c r="AB1973" i="9"/>
  <c r="T1973" i="9"/>
  <c r="Z359" i="9"/>
  <c r="AA891" i="9"/>
  <c r="Q360" i="9"/>
  <c r="R360" i="9" s="1"/>
  <c r="AB360" i="9" s="1"/>
  <c r="S1167" i="9"/>
  <c r="Z891" i="9"/>
  <c r="W891" i="9"/>
  <c r="V892" i="9" s="1"/>
  <c r="Y891" i="9"/>
  <c r="W625" i="9"/>
  <c r="V626" i="9" s="1"/>
  <c r="Q626" i="9"/>
  <c r="R626" i="9" s="1"/>
  <c r="AB626" i="9" s="1"/>
  <c r="AA625" i="9"/>
  <c r="Y359" i="9"/>
  <c r="Z625" i="9"/>
  <c r="T93" i="9"/>
  <c r="R892" i="9"/>
  <c r="AB892" i="9" s="1"/>
  <c r="W626" i="6"/>
  <c r="V627" i="6" s="1"/>
  <c r="Y626" i="6"/>
  <c r="AD626" i="6" s="1"/>
  <c r="Q627" i="6"/>
  <c r="R627" i="6" s="1"/>
  <c r="AB627" i="6" s="1"/>
  <c r="AA626" i="6"/>
  <c r="T1430" i="6"/>
  <c r="AE1429" i="6"/>
  <c r="Z892" i="6"/>
  <c r="W1168" i="6"/>
  <c r="V1169" i="6" s="1"/>
  <c r="Y892" i="6"/>
  <c r="Q1169" i="6"/>
  <c r="R1169" i="6" s="1"/>
  <c r="AB1169" i="6" s="1"/>
  <c r="W892" i="6"/>
  <c r="V893" i="6" s="1"/>
  <c r="AA892" i="6"/>
  <c r="Y1168" i="6"/>
  <c r="AA1168" i="6"/>
  <c r="Z1168" i="6"/>
  <c r="AD758" i="6"/>
  <c r="S759" i="6"/>
  <c r="S1702" i="6"/>
  <c r="AC1701" i="6"/>
  <c r="AD1701" i="6"/>
  <c r="AC758" i="6"/>
  <c r="AC1566" i="6"/>
  <c r="AA91" i="6"/>
  <c r="Z91" i="6"/>
  <c r="AD91" i="6" s="1"/>
  <c r="W91" i="6"/>
  <c r="V92" i="6" s="1"/>
  <c r="S1567" i="6"/>
  <c r="AD1566" i="6"/>
  <c r="Q92" i="6"/>
  <c r="R92" i="6" s="1"/>
  <c r="AB92" i="6" s="1"/>
  <c r="AD1973" i="6"/>
  <c r="T1299" i="6"/>
  <c r="AC1973" i="6"/>
  <c r="S893" i="6"/>
  <c r="AE1298" i="6"/>
  <c r="R1974" i="6"/>
  <c r="S1974" i="6" s="1"/>
  <c r="AC1030" i="6"/>
  <c r="AE1030" i="6" s="1"/>
  <c r="R1839" i="6"/>
  <c r="S1839" i="6" s="1"/>
  <c r="AD1838" i="6"/>
  <c r="AC1838" i="6"/>
  <c r="Z489" i="6"/>
  <c r="AA489" i="6"/>
  <c r="W489" i="6"/>
  <c r="V490" i="6" s="1"/>
  <c r="Y489" i="6"/>
  <c r="S490" i="6"/>
  <c r="S224" i="6"/>
  <c r="AE353" i="6"/>
  <c r="AE223" i="6"/>
  <c r="S354" i="6"/>
  <c r="S1031" i="6"/>
  <c r="T893" i="3"/>
  <c r="Q894" i="3" s="1"/>
  <c r="R894" i="3" s="1"/>
  <c r="S894" i="3" s="1"/>
  <c r="T1970" i="3"/>
  <c r="AE1969" i="3"/>
  <c r="AC1032" i="3"/>
  <c r="AD1032" i="3"/>
  <c r="AE1302" i="3"/>
  <c r="AB1303" i="3"/>
  <c r="T1303" i="3"/>
  <c r="R626" i="3"/>
  <c r="AB626" i="3" s="1"/>
  <c r="AE488" i="3"/>
  <c r="AC625" i="3"/>
  <c r="AD625" i="3"/>
  <c r="S489" i="3"/>
  <c r="AC759" i="3"/>
  <c r="AE759" i="3" s="1"/>
  <c r="S760" i="3"/>
  <c r="S1033" i="3"/>
  <c r="W1568" i="3"/>
  <c r="V1569" i="3" s="1"/>
  <c r="Y1568" i="3"/>
  <c r="AA1568" i="3"/>
  <c r="Q1569" i="3"/>
  <c r="Z1568" i="3"/>
  <c r="S1434" i="3"/>
  <c r="AA91" i="3"/>
  <c r="Z91" i="3"/>
  <c r="AD91" i="3" s="1"/>
  <c r="W91" i="3"/>
  <c r="V92" i="3" s="1"/>
  <c r="Q92" i="3"/>
  <c r="R92" i="3" s="1"/>
  <c r="AB92" i="3" s="1"/>
  <c r="S1166" i="3"/>
  <c r="AE1703" i="3"/>
  <c r="Z357" i="3"/>
  <c r="W357" i="3"/>
  <c r="V358" i="3" s="1"/>
  <c r="AC1433" i="3"/>
  <c r="AD1165" i="3"/>
  <c r="AC1165" i="3"/>
  <c r="AD1433" i="3"/>
  <c r="Y357" i="3"/>
  <c r="AA357" i="3"/>
  <c r="Y1838" i="3"/>
  <c r="Z1838" i="3"/>
  <c r="Q1839" i="3"/>
  <c r="AA1838" i="3"/>
  <c r="W1838" i="3"/>
  <c r="V1839" i="3" s="1"/>
  <c r="T1704" i="3"/>
  <c r="W1704" i="3" s="1"/>
  <c r="V1705" i="3" s="1"/>
  <c r="T224" i="3"/>
  <c r="R358" i="3"/>
  <c r="AB358" i="3" s="1"/>
  <c r="W221" i="13"/>
  <c r="V222" i="13" s="1"/>
  <c r="Z221" i="13"/>
  <c r="Y221" i="13"/>
  <c r="Q222" i="13"/>
  <c r="R222" i="13" s="1"/>
  <c r="AB222" i="13" s="1"/>
  <c r="S357" i="13"/>
  <c r="AE356" i="13"/>
  <c r="Y92" i="13"/>
  <c r="W92" i="13"/>
  <c r="V93" i="13" s="1"/>
  <c r="AA92" i="13"/>
  <c r="Z92" i="13"/>
  <c r="Q93" i="13"/>
  <c r="Q494" i="13"/>
  <c r="Y493" i="13"/>
  <c r="AA493" i="13"/>
  <c r="W493" i="13"/>
  <c r="V494" i="13" s="1"/>
  <c r="Z493" i="13"/>
  <c r="AD225" i="11" l="1"/>
  <c r="S226" i="11"/>
  <c r="AC225" i="11"/>
  <c r="AC1167" i="11"/>
  <c r="S1168" i="11"/>
  <c r="Y1563" i="11"/>
  <c r="Q1564" i="11"/>
  <c r="R1564" i="11" s="1"/>
  <c r="S1564" i="11" s="1"/>
  <c r="AA1563" i="11"/>
  <c r="S95" i="11"/>
  <c r="Z94" i="11"/>
  <c r="W94" i="11"/>
  <c r="V95" i="11" s="1"/>
  <c r="Y94" i="11"/>
  <c r="Z1563" i="11"/>
  <c r="AA94" i="11"/>
  <c r="S357" i="11"/>
  <c r="AE356" i="11"/>
  <c r="S1035" i="11"/>
  <c r="AA1034" i="11"/>
  <c r="Z1034" i="11"/>
  <c r="W1034" i="11"/>
  <c r="V1035" i="11" s="1"/>
  <c r="Y1034" i="11"/>
  <c r="Z1430" i="11"/>
  <c r="Y1430" i="11"/>
  <c r="AA1430" i="11"/>
  <c r="Q1431" i="11"/>
  <c r="R1431" i="11" s="1"/>
  <c r="AB1431" i="11" s="1"/>
  <c r="W1430" i="11"/>
  <c r="V1431" i="11" s="1"/>
  <c r="Q1704" i="11"/>
  <c r="R1704" i="11" s="1"/>
  <c r="S1704" i="11" s="1"/>
  <c r="Y1703" i="11"/>
  <c r="Z1703" i="11"/>
  <c r="AA1703" i="11"/>
  <c r="S626" i="11"/>
  <c r="AD490" i="11"/>
  <c r="AC894" i="11"/>
  <c r="AD894" i="11"/>
  <c r="AC1303" i="11"/>
  <c r="AD1303" i="11"/>
  <c r="AC490" i="11"/>
  <c r="AC625" i="11"/>
  <c r="T895" i="11"/>
  <c r="AB895" i="11"/>
  <c r="AD625" i="11"/>
  <c r="T762" i="11"/>
  <c r="Y1836" i="11"/>
  <c r="Z1836" i="11"/>
  <c r="W1836" i="11"/>
  <c r="V1837" i="11" s="1"/>
  <c r="AA1836" i="11"/>
  <c r="Q1837" i="11"/>
  <c r="R1837" i="11" s="1"/>
  <c r="AB1837" i="11" s="1"/>
  <c r="AE761" i="11"/>
  <c r="W1974" i="11"/>
  <c r="V1975" i="11" s="1"/>
  <c r="AA1974" i="11"/>
  <c r="Z1974" i="11"/>
  <c r="Y1974" i="11"/>
  <c r="S1304" i="11"/>
  <c r="R1975" i="11"/>
  <c r="AB1975" i="11" s="1"/>
  <c r="S491" i="11"/>
  <c r="AD1972" i="9"/>
  <c r="AC1972" i="9"/>
  <c r="T222" i="9"/>
  <c r="AA222" i="9" s="1"/>
  <c r="Q1435" i="9"/>
  <c r="R1435" i="9" s="1"/>
  <c r="S1435" i="9" s="1"/>
  <c r="Z1434" i="9"/>
  <c r="W1434" i="9"/>
  <c r="V1435" i="9" s="1"/>
  <c r="Y1434" i="9"/>
  <c r="AC760" i="9"/>
  <c r="S761" i="9"/>
  <c r="AE1166" i="9"/>
  <c r="AA1031" i="9"/>
  <c r="Y1031" i="9"/>
  <c r="AD1702" i="9"/>
  <c r="Z1031" i="9"/>
  <c r="Q1032" i="9"/>
  <c r="R1032" i="9" s="1"/>
  <c r="AB1032" i="9" s="1"/>
  <c r="T1298" i="9"/>
  <c r="AD625" i="9"/>
  <c r="T1837" i="9"/>
  <c r="AC1702" i="9"/>
  <c r="S1569" i="9"/>
  <c r="AC1568" i="9"/>
  <c r="AD1568" i="9"/>
  <c r="AD891" i="9"/>
  <c r="AC891" i="9"/>
  <c r="S892" i="9"/>
  <c r="T1167" i="9"/>
  <c r="AA1973" i="9"/>
  <c r="Z1973" i="9"/>
  <c r="Q1974" i="9"/>
  <c r="R1974" i="9" s="1"/>
  <c r="AB1974" i="9" s="1"/>
  <c r="Y1973" i="9"/>
  <c r="W1973" i="9"/>
  <c r="V1974" i="9" s="1"/>
  <c r="W493" i="9"/>
  <c r="V494" i="9" s="1"/>
  <c r="AA493" i="9"/>
  <c r="Y493" i="9"/>
  <c r="Z493" i="9"/>
  <c r="Q494" i="9"/>
  <c r="AC359" i="9"/>
  <c r="AC625" i="9"/>
  <c r="AB1703" i="9"/>
  <c r="S1703" i="9"/>
  <c r="AD359" i="9"/>
  <c r="S360" i="9"/>
  <c r="W93" i="9"/>
  <c r="V94" i="9" s="1"/>
  <c r="Z93" i="9"/>
  <c r="AA93" i="9"/>
  <c r="Q94" i="9"/>
  <c r="Y93" i="9"/>
  <c r="S626" i="9"/>
  <c r="AC626" i="6"/>
  <c r="S627" i="6"/>
  <c r="AA1430" i="6"/>
  <c r="Z1430" i="6"/>
  <c r="Q1431" i="6"/>
  <c r="R1431" i="6" s="1"/>
  <c r="AB1431" i="6" s="1"/>
  <c r="W1430" i="6"/>
  <c r="V1431" i="6" s="1"/>
  <c r="Y1430" i="6"/>
  <c r="AD892" i="6"/>
  <c r="AD1168" i="6"/>
  <c r="AC1168" i="6"/>
  <c r="AC892" i="6"/>
  <c r="T759" i="6"/>
  <c r="W759" i="6" s="1"/>
  <c r="V760" i="6" s="1"/>
  <c r="T1702" i="6"/>
  <c r="Z1702" i="6" s="1"/>
  <c r="AE1701" i="6"/>
  <c r="AE758" i="6"/>
  <c r="T1567" i="6"/>
  <c r="AA1567" i="6" s="1"/>
  <c r="AE1566" i="6"/>
  <c r="AC91" i="6"/>
  <c r="AE1973" i="6"/>
  <c r="Y1299" i="6"/>
  <c r="AA1299" i="6"/>
  <c r="Q1300" i="6"/>
  <c r="R1300" i="6" s="1"/>
  <c r="AB1300" i="6" s="1"/>
  <c r="W1299" i="6"/>
  <c r="V1300" i="6" s="1"/>
  <c r="S92" i="6"/>
  <c r="Z1299" i="6"/>
  <c r="T893" i="6"/>
  <c r="AB1974" i="6"/>
  <c r="T1974" i="6"/>
  <c r="AE1838" i="6"/>
  <c r="T224" i="6"/>
  <c r="Q225" i="6" s="1"/>
  <c r="AB1839" i="6"/>
  <c r="T1839" i="6"/>
  <c r="S1169" i="6"/>
  <c r="AC489" i="6"/>
  <c r="AD489" i="6"/>
  <c r="T490" i="6"/>
  <c r="Z490" i="6" s="1"/>
  <c r="T354" i="6"/>
  <c r="T1031" i="6"/>
  <c r="W893" i="3"/>
  <c r="V894" i="3" s="1"/>
  <c r="AB894" i="3"/>
  <c r="T894" i="3"/>
  <c r="W894" i="3" s="1"/>
  <c r="V895" i="3" s="1"/>
  <c r="Z893" i="3"/>
  <c r="AA893" i="3"/>
  <c r="W1970" i="3"/>
  <c r="V1971" i="3" s="1"/>
  <c r="Y893" i="3"/>
  <c r="AA1970" i="3"/>
  <c r="Y1970" i="3"/>
  <c r="Z1970" i="3"/>
  <c r="Q1971" i="3"/>
  <c r="R1971" i="3" s="1"/>
  <c r="AB1971" i="3" s="1"/>
  <c r="AE1032" i="3"/>
  <c r="S626" i="3"/>
  <c r="Y1303" i="3"/>
  <c r="Q1304" i="3"/>
  <c r="R1304" i="3" s="1"/>
  <c r="AB1304" i="3" s="1"/>
  <c r="W1303" i="3"/>
  <c r="V1304" i="3" s="1"/>
  <c r="Z1303" i="3"/>
  <c r="AA1303" i="3"/>
  <c r="AE625" i="3"/>
  <c r="T489" i="3"/>
  <c r="T760" i="3"/>
  <c r="Z760" i="3" s="1"/>
  <c r="T1033" i="3"/>
  <c r="Z1033" i="3" s="1"/>
  <c r="T1434" i="3"/>
  <c r="AA1434" i="3" s="1"/>
  <c r="AD1568" i="3"/>
  <c r="T1166" i="3"/>
  <c r="W1166" i="3" s="1"/>
  <c r="V1167" i="3" s="1"/>
  <c r="R1569" i="3"/>
  <c r="AB1569" i="3" s="1"/>
  <c r="AC1568" i="3"/>
  <c r="AE1433" i="3"/>
  <c r="AC91" i="3"/>
  <c r="AE91" i="3" s="1"/>
  <c r="AC357" i="3"/>
  <c r="AD357" i="3"/>
  <c r="AE1165" i="3"/>
  <c r="Z1704" i="3"/>
  <c r="Y1704" i="3"/>
  <c r="AA1704" i="3"/>
  <c r="Q1705" i="3"/>
  <c r="R1705" i="3" s="1"/>
  <c r="AB1705" i="3" s="1"/>
  <c r="R1839" i="3"/>
  <c r="AB1839" i="3" s="1"/>
  <c r="AC1838" i="3"/>
  <c r="AD1838" i="3"/>
  <c r="S358" i="3"/>
  <c r="Z224" i="3"/>
  <c r="W224" i="3"/>
  <c r="V225" i="3" s="1"/>
  <c r="Y224" i="3"/>
  <c r="Q225" i="3"/>
  <c r="AA224" i="3"/>
  <c r="S92" i="3"/>
  <c r="AC221" i="13"/>
  <c r="AD221" i="13"/>
  <c r="T357" i="13"/>
  <c r="Z357" i="13" s="1"/>
  <c r="S222" i="13"/>
  <c r="AC92" i="13"/>
  <c r="AD92" i="13"/>
  <c r="R93" i="13"/>
  <c r="AB93" i="13" s="1"/>
  <c r="AC493" i="13"/>
  <c r="AD493" i="13"/>
  <c r="R494" i="13"/>
  <c r="AB494" i="13" s="1"/>
  <c r="AE225" i="11" l="1"/>
  <c r="T226" i="11"/>
  <c r="Q227" i="11" s="1"/>
  <c r="R227" i="11" s="1"/>
  <c r="AB227" i="11" s="1"/>
  <c r="AE1167" i="11"/>
  <c r="T1168" i="11"/>
  <c r="Y1168" i="11" s="1"/>
  <c r="AD1563" i="11"/>
  <c r="AD94" i="11"/>
  <c r="T95" i="11"/>
  <c r="Q96" i="11" s="1"/>
  <c r="R96" i="11" s="1"/>
  <c r="AB96" i="11" s="1"/>
  <c r="AC1563" i="11"/>
  <c r="AC94" i="11"/>
  <c r="T357" i="11"/>
  <c r="AB1564" i="11"/>
  <c r="T1564" i="11"/>
  <c r="T1035" i="11"/>
  <c r="AA1035" i="11" s="1"/>
  <c r="AD1034" i="11"/>
  <c r="AC1034" i="11"/>
  <c r="S1431" i="11"/>
  <c r="AD1430" i="11"/>
  <c r="AC1430" i="11"/>
  <c r="AD1703" i="11"/>
  <c r="AB1704" i="11"/>
  <c r="T1704" i="11"/>
  <c r="Z1704" i="11" s="1"/>
  <c r="AC1703" i="11"/>
  <c r="AE894" i="11"/>
  <c r="AE490" i="11"/>
  <c r="T626" i="11"/>
  <c r="AA626" i="11" s="1"/>
  <c r="AE1303" i="11"/>
  <c r="W895" i="11"/>
  <c r="V896" i="11" s="1"/>
  <c r="Q896" i="11"/>
  <c r="Z895" i="11"/>
  <c r="Y895" i="11"/>
  <c r="AA895" i="11"/>
  <c r="AD1974" i="11"/>
  <c r="AE625" i="11"/>
  <c r="W762" i="11"/>
  <c r="V763" i="11" s="1"/>
  <c r="AA762" i="11"/>
  <c r="Q763" i="11"/>
  <c r="R763" i="11" s="1"/>
  <c r="AB763" i="11" s="1"/>
  <c r="Y762" i="11"/>
  <c r="Z762" i="11"/>
  <c r="S1837" i="11"/>
  <c r="AC1974" i="11"/>
  <c r="AD1836" i="11"/>
  <c r="AC1836" i="11"/>
  <c r="T1304" i="11"/>
  <c r="Q1305" i="11" s="1"/>
  <c r="T491" i="11"/>
  <c r="S1975" i="11"/>
  <c r="AE1972" i="9"/>
  <c r="Q223" i="9"/>
  <c r="R223" i="9" s="1"/>
  <c r="S223" i="9" s="1"/>
  <c r="Y222" i="9"/>
  <c r="W222" i="9"/>
  <c r="V223" i="9" s="1"/>
  <c r="Z222" i="9"/>
  <c r="AB1435" i="9"/>
  <c r="T1435" i="9"/>
  <c r="Y1435" i="9" s="1"/>
  <c r="AC1434" i="9"/>
  <c r="AD1434" i="9"/>
  <c r="AE760" i="9"/>
  <c r="T761" i="9"/>
  <c r="AE1702" i="9"/>
  <c r="AC1031" i="9"/>
  <c r="AD1031" i="9"/>
  <c r="S1032" i="9"/>
  <c r="AE625" i="9"/>
  <c r="W1298" i="9"/>
  <c r="V1299" i="9" s="1"/>
  <c r="Y1298" i="9"/>
  <c r="AA1298" i="9"/>
  <c r="Z1298" i="9"/>
  <c r="Q1299" i="9"/>
  <c r="W1837" i="9"/>
  <c r="V1838" i="9" s="1"/>
  <c r="Q1838" i="9"/>
  <c r="R1838" i="9" s="1"/>
  <c r="S1838" i="9" s="1"/>
  <c r="Y1837" i="9"/>
  <c r="Z1837" i="9"/>
  <c r="AA1837" i="9"/>
  <c r="T1569" i="9"/>
  <c r="AA1569" i="9" s="1"/>
  <c r="W1167" i="9"/>
  <c r="V1168" i="9" s="1"/>
  <c r="AE1568" i="9"/>
  <c r="AE891" i="9"/>
  <c r="AE359" i="9"/>
  <c r="Y1167" i="9"/>
  <c r="Z1167" i="9"/>
  <c r="Q1168" i="9"/>
  <c r="R1168" i="9" s="1"/>
  <c r="AB1168" i="9" s="1"/>
  <c r="AA1167" i="9"/>
  <c r="T892" i="9"/>
  <c r="Z892" i="9" s="1"/>
  <c r="S1974" i="9"/>
  <c r="R494" i="9"/>
  <c r="AB494" i="9" s="1"/>
  <c r="AD493" i="9"/>
  <c r="AC493" i="9"/>
  <c r="AD1973" i="9"/>
  <c r="AC1973" i="9"/>
  <c r="T1703" i="9"/>
  <c r="T360" i="9"/>
  <c r="T626" i="9"/>
  <c r="AC93" i="9"/>
  <c r="AD93" i="9"/>
  <c r="R94" i="9"/>
  <c r="AB94" i="9" s="1"/>
  <c r="T627" i="6"/>
  <c r="AA627" i="6" s="1"/>
  <c r="AE626" i="6"/>
  <c r="AD1430" i="6"/>
  <c r="AE1168" i="6"/>
  <c r="S1431" i="6"/>
  <c r="AC1430" i="6"/>
  <c r="AE892" i="6"/>
  <c r="Y759" i="6"/>
  <c r="Z759" i="6"/>
  <c r="AA759" i="6"/>
  <c r="Q760" i="6"/>
  <c r="R760" i="6" s="1"/>
  <c r="AB760" i="6" s="1"/>
  <c r="Q1703" i="6"/>
  <c r="R1703" i="6" s="1"/>
  <c r="AB1703" i="6" s="1"/>
  <c r="Y1702" i="6"/>
  <c r="AD1702" i="6" s="1"/>
  <c r="AA1702" i="6"/>
  <c r="W1702" i="6"/>
  <c r="V1703" i="6" s="1"/>
  <c r="AD1299" i="6"/>
  <c r="Z1567" i="6"/>
  <c r="Q1568" i="6"/>
  <c r="R1568" i="6" s="1"/>
  <c r="AB1568" i="6" s="1"/>
  <c r="W1567" i="6"/>
  <c r="V1568" i="6" s="1"/>
  <c r="Y1567" i="6"/>
  <c r="T92" i="6"/>
  <c r="AA92" i="6" s="1"/>
  <c r="AE91" i="6"/>
  <c r="AC1299" i="6"/>
  <c r="S1300" i="6"/>
  <c r="W893" i="6"/>
  <c r="V894" i="6" s="1"/>
  <c r="Y893" i="6"/>
  <c r="Z893" i="6"/>
  <c r="Q894" i="6"/>
  <c r="AA893" i="6"/>
  <c r="AA1974" i="6"/>
  <c r="Z1974" i="6"/>
  <c r="W1974" i="6"/>
  <c r="V1975" i="6" s="1"/>
  <c r="Y1974" i="6"/>
  <c r="Q1975" i="6"/>
  <c r="R1975" i="6" s="1"/>
  <c r="AB1975" i="6" s="1"/>
  <c r="AA224" i="6"/>
  <c r="Z224" i="6"/>
  <c r="Y224" i="6"/>
  <c r="W224" i="6"/>
  <c r="V225" i="6" s="1"/>
  <c r="Q1840" i="6"/>
  <c r="R1840" i="6" s="1"/>
  <c r="AB1840" i="6" s="1"/>
  <c r="W1839" i="6"/>
  <c r="V1840" i="6" s="1"/>
  <c r="Y1839" i="6"/>
  <c r="AA1839" i="6"/>
  <c r="Z1839" i="6"/>
  <c r="T1169" i="6"/>
  <c r="AE489" i="6"/>
  <c r="W490" i="6"/>
  <c r="V491" i="6" s="1"/>
  <c r="Q491" i="6"/>
  <c r="R491" i="6" s="1"/>
  <c r="AB491" i="6" s="1"/>
  <c r="AA490" i="6"/>
  <c r="Y490" i="6"/>
  <c r="R225" i="6"/>
  <c r="AB225" i="6" s="1"/>
  <c r="AA354" i="6"/>
  <c r="W354" i="6"/>
  <c r="V355" i="6" s="1"/>
  <c r="Y354" i="6"/>
  <c r="Z354" i="6"/>
  <c r="Q355" i="6"/>
  <c r="W1031" i="6"/>
  <c r="V1032" i="6" s="1"/>
  <c r="AA1031" i="6"/>
  <c r="Y1031" i="6"/>
  <c r="Z1031" i="6"/>
  <c r="Q1032" i="6"/>
  <c r="AD893" i="3"/>
  <c r="Q895" i="3"/>
  <c r="R895" i="3" s="1"/>
  <c r="AB895" i="3" s="1"/>
  <c r="AA894" i="3"/>
  <c r="Y894" i="3"/>
  <c r="Z894" i="3"/>
  <c r="AC893" i="3"/>
  <c r="AD1970" i="3"/>
  <c r="AC1970" i="3"/>
  <c r="S1971" i="3"/>
  <c r="Q1435" i="3"/>
  <c r="R1435" i="3" s="1"/>
  <c r="AB1435" i="3" s="1"/>
  <c r="Z1434" i="3"/>
  <c r="W1434" i="3"/>
  <c r="V1435" i="3" s="1"/>
  <c r="T626" i="3"/>
  <c r="Z626" i="3" s="1"/>
  <c r="AA1033" i="3"/>
  <c r="Q1034" i="3"/>
  <c r="R1034" i="3" s="1"/>
  <c r="AB1034" i="3" s="1"/>
  <c r="Y1033" i="3"/>
  <c r="AD1033" i="3" s="1"/>
  <c r="Q761" i="3"/>
  <c r="R761" i="3" s="1"/>
  <c r="AB761" i="3" s="1"/>
  <c r="AE1568" i="3"/>
  <c r="S1304" i="3"/>
  <c r="W1033" i="3"/>
  <c r="V1034" i="3" s="1"/>
  <c r="S1569" i="3"/>
  <c r="W760" i="3"/>
  <c r="V761" i="3" s="1"/>
  <c r="AC1303" i="3"/>
  <c r="AD1303" i="3"/>
  <c r="AA489" i="3"/>
  <c r="W489" i="3"/>
  <c r="V490" i="3" s="1"/>
  <c r="Y489" i="3"/>
  <c r="Z489" i="3"/>
  <c r="Q490" i="3"/>
  <c r="Y760" i="3"/>
  <c r="AD760" i="3" s="1"/>
  <c r="AA760" i="3"/>
  <c r="AA1166" i="3"/>
  <c r="Y1434" i="3"/>
  <c r="Z1166" i="3"/>
  <c r="Y1166" i="3"/>
  <c r="Q1167" i="3"/>
  <c r="R1167" i="3" s="1"/>
  <c r="AB1167" i="3" s="1"/>
  <c r="AE357" i="3"/>
  <c r="AD1704" i="3"/>
  <c r="S1839" i="3"/>
  <c r="AC1704" i="3"/>
  <c r="AE1838" i="3"/>
  <c r="T358" i="3"/>
  <c r="T92" i="3"/>
  <c r="AA92" i="3" s="1"/>
  <c r="S1705" i="3"/>
  <c r="R225" i="3"/>
  <c r="AB225" i="3" s="1"/>
  <c r="AC224" i="3"/>
  <c r="AD224" i="3"/>
  <c r="AA357" i="13"/>
  <c r="AE221" i="13"/>
  <c r="W357" i="13"/>
  <c r="V358" i="13" s="1"/>
  <c r="Q358" i="13"/>
  <c r="R358" i="13" s="1"/>
  <c r="AB358" i="13" s="1"/>
  <c r="Y357" i="13"/>
  <c r="AD357" i="13" s="1"/>
  <c r="T222" i="13"/>
  <c r="Y222" i="13" s="1"/>
  <c r="S93" i="13"/>
  <c r="S494" i="13"/>
  <c r="AE92" i="13"/>
  <c r="AE493" i="13"/>
  <c r="Z226" i="11" l="1"/>
  <c r="Y226" i="11"/>
  <c r="W226" i="11"/>
  <c r="V227" i="11" s="1"/>
  <c r="AA226" i="11"/>
  <c r="Z1168" i="11"/>
  <c r="AD1168" i="11" s="1"/>
  <c r="Q1169" i="11"/>
  <c r="R1169" i="11" s="1"/>
  <c r="AB1169" i="11" s="1"/>
  <c r="AA1168" i="11"/>
  <c r="W1168" i="11"/>
  <c r="V1169" i="11" s="1"/>
  <c r="AE1563" i="11"/>
  <c r="AE94" i="11"/>
  <c r="W95" i="11"/>
  <c r="V96" i="11" s="1"/>
  <c r="AA95" i="11"/>
  <c r="Y95" i="11"/>
  <c r="Z95" i="11"/>
  <c r="Q358" i="11"/>
  <c r="R358" i="11" s="1"/>
  <c r="S358" i="11" s="1"/>
  <c r="W357" i="11"/>
  <c r="V358" i="11" s="1"/>
  <c r="AA357" i="11"/>
  <c r="Y357" i="11"/>
  <c r="Z357" i="11"/>
  <c r="Z1564" i="11"/>
  <c r="Y1564" i="11"/>
  <c r="AA1564" i="11"/>
  <c r="W1564" i="11"/>
  <c r="V1565" i="11" s="1"/>
  <c r="Q1565" i="11"/>
  <c r="Y1035" i="11"/>
  <c r="W1035" i="11"/>
  <c r="V1036" i="11" s="1"/>
  <c r="Z1035" i="11"/>
  <c r="Q1036" i="11"/>
  <c r="R1036" i="11" s="1"/>
  <c r="AB1036" i="11" s="1"/>
  <c r="AE1034" i="11"/>
  <c r="Y1704" i="11"/>
  <c r="AD1704" i="11" s="1"/>
  <c r="T1431" i="11"/>
  <c r="W1431" i="11" s="1"/>
  <c r="V1432" i="11" s="1"/>
  <c r="AE1430" i="11"/>
  <c r="Q1705" i="11"/>
  <c r="R1705" i="11" s="1"/>
  <c r="AB1705" i="11" s="1"/>
  <c r="AE1703" i="11"/>
  <c r="W1704" i="11"/>
  <c r="V1705" i="11" s="1"/>
  <c r="AA1704" i="11"/>
  <c r="Y626" i="11"/>
  <c r="Q627" i="11"/>
  <c r="R627" i="11" s="1"/>
  <c r="AB627" i="11" s="1"/>
  <c r="W626" i="11"/>
  <c r="V627" i="11" s="1"/>
  <c r="Z626" i="11"/>
  <c r="AD895" i="11"/>
  <c r="AC895" i="11"/>
  <c r="Y1304" i="11"/>
  <c r="R896" i="11"/>
  <c r="AB896" i="11" s="1"/>
  <c r="AC762" i="11"/>
  <c r="AD762" i="11"/>
  <c r="S763" i="11"/>
  <c r="T1837" i="11"/>
  <c r="Q1838" i="11" s="1"/>
  <c r="R1838" i="11" s="1"/>
  <c r="AB1838" i="11" s="1"/>
  <c r="W1304" i="11"/>
  <c r="V1305" i="11" s="1"/>
  <c r="AA1304" i="11"/>
  <c r="Z1304" i="11"/>
  <c r="AE1974" i="11"/>
  <c r="S96" i="11"/>
  <c r="AE1836" i="11"/>
  <c r="R1305" i="11"/>
  <c r="AB1305" i="11" s="1"/>
  <c r="S227" i="11"/>
  <c r="T1975" i="11"/>
  <c r="Q492" i="11"/>
  <c r="Y491" i="11"/>
  <c r="Z491" i="11"/>
  <c r="AA491" i="11"/>
  <c r="W491" i="11"/>
  <c r="V492" i="11" s="1"/>
  <c r="AB223" i="9"/>
  <c r="T223" i="9"/>
  <c r="AC222" i="9"/>
  <c r="AD222" i="9"/>
  <c r="AA1435" i="9"/>
  <c r="Z1435" i="9"/>
  <c r="AD1435" i="9" s="1"/>
  <c r="Q1436" i="9"/>
  <c r="R1436" i="9" s="1"/>
  <c r="W1435" i="9"/>
  <c r="V1436" i="9" s="1"/>
  <c r="AE1434" i="9"/>
  <c r="Q762" i="9"/>
  <c r="R762" i="9" s="1"/>
  <c r="AB762" i="9" s="1"/>
  <c r="W761" i="9"/>
  <c r="V762" i="9" s="1"/>
  <c r="AA761" i="9"/>
  <c r="Y761" i="9"/>
  <c r="Z761" i="9"/>
  <c r="T1032" i="9"/>
  <c r="W1032" i="9" s="1"/>
  <c r="V1033" i="9" s="1"/>
  <c r="AE1031" i="9"/>
  <c r="R1299" i="9"/>
  <c r="AB1299" i="9" s="1"/>
  <c r="AC1298" i="9"/>
  <c r="AD1298" i="9"/>
  <c r="AB1838" i="9"/>
  <c r="T1838" i="9"/>
  <c r="Y1838" i="9" s="1"/>
  <c r="AC1837" i="9"/>
  <c r="AD1837" i="9"/>
  <c r="W1569" i="9"/>
  <c r="V1570" i="9" s="1"/>
  <c r="Q1570" i="9"/>
  <c r="R1570" i="9" s="1"/>
  <c r="AB1570" i="9" s="1"/>
  <c r="Z1569" i="9"/>
  <c r="Y1569" i="9"/>
  <c r="AC1167" i="9"/>
  <c r="AE493" i="9"/>
  <c r="AD1167" i="9"/>
  <c r="T1974" i="9"/>
  <c r="AA1974" i="9" s="1"/>
  <c r="Q893" i="9"/>
  <c r="R893" i="9" s="1"/>
  <c r="AB893" i="9" s="1"/>
  <c r="Y892" i="9"/>
  <c r="S1168" i="9"/>
  <c r="W892" i="9"/>
  <c r="V893" i="9" s="1"/>
  <c r="AA892" i="9"/>
  <c r="AE1973" i="9"/>
  <c r="S494" i="9"/>
  <c r="S94" i="9"/>
  <c r="Y1703" i="9"/>
  <c r="Q1704" i="9"/>
  <c r="W1703" i="9"/>
  <c r="V1704" i="9" s="1"/>
  <c r="AA1703" i="9"/>
  <c r="Z1703" i="9"/>
  <c r="Q361" i="9"/>
  <c r="R361" i="9" s="1"/>
  <c r="AB361" i="9" s="1"/>
  <c r="Y360" i="9"/>
  <c r="W360" i="9"/>
  <c r="V361" i="9" s="1"/>
  <c r="Z360" i="9"/>
  <c r="AA360" i="9"/>
  <c r="Z626" i="9"/>
  <c r="AA626" i="9"/>
  <c r="Y626" i="9"/>
  <c r="W626" i="9"/>
  <c r="V627" i="9" s="1"/>
  <c r="Q627" i="9"/>
  <c r="AE93" i="9"/>
  <c r="Y627" i="6"/>
  <c r="Q628" i="6"/>
  <c r="R628" i="6" s="1"/>
  <c r="AB628" i="6" s="1"/>
  <c r="W627" i="6"/>
  <c r="V628" i="6" s="1"/>
  <c r="Z627" i="6"/>
  <c r="AE1430" i="6"/>
  <c r="T1431" i="6"/>
  <c r="Q1432" i="6" s="1"/>
  <c r="R1432" i="6" s="1"/>
  <c r="AB1432" i="6" s="1"/>
  <c r="AD759" i="6"/>
  <c r="AC759" i="6"/>
  <c r="AC1702" i="6"/>
  <c r="S1703" i="6"/>
  <c r="S760" i="6"/>
  <c r="S1568" i="6"/>
  <c r="AC1567" i="6"/>
  <c r="Z92" i="6"/>
  <c r="Q93" i="6"/>
  <c r="R93" i="6" s="1"/>
  <c r="AB93" i="6" s="1"/>
  <c r="W92" i="6"/>
  <c r="V93" i="6" s="1"/>
  <c r="AE1299" i="6"/>
  <c r="Y92" i="6"/>
  <c r="AD1567" i="6"/>
  <c r="T1300" i="6"/>
  <c r="Y1300" i="6" s="1"/>
  <c r="AD893" i="6"/>
  <c r="R894" i="6"/>
  <c r="AB894" i="6" s="1"/>
  <c r="AC893" i="6"/>
  <c r="S1975" i="6"/>
  <c r="AC1974" i="6"/>
  <c r="AD1974" i="6"/>
  <c r="AC224" i="6"/>
  <c r="AD224" i="6"/>
  <c r="AD1839" i="6"/>
  <c r="AC1839" i="6"/>
  <c r="S1840" i="6"/>
  <c r="Z1169" i="6"/>
  <c r="AA1169" i="6"/>
  <c r="W1169" i="6"/>
  <c r="V1170" i="6" s="1"/>
  <c r="Q1170" i="6"/>
  <c r="Y1169" i="6"/>
  <c r="S491" i="6"/>
  <c r="AD490" i="6"/>
  <c r="AC490" i="6"/>
  <c r="S225" i="6"/>
  <c r="AC354" i="6"/>
  <c r="AD354" i="6"/>
  <c r="R1032" i="6"/>
  <c r="AB1032" i="6" s="1"/>
  <c r="AC1031" i="6"/>
  <c r="AD1031" i="6"/>
  <c r="R355" i="6"/>
  <c r="AB355" i="6" s="1"/>
  <c r="AE893" i="3"/>
  <c r="AD894" i="3"/>
  <c r="S895" i="3"/>
  <c r="AC894" i="3"/>
  <c r="AE1970" i="3"/>
  <c r="T1971" i="3"/>
  <c r="Q1972" i="3" s="1"/>
  <c r="R1972" i="3" s="1"/>
  <c r="AB1972" i="3" s="1"/>
  <c r="S1435" i="3"/>
  <c r="Q627" i="3"/>
  <c r="R627" i="3" s="1"/>
  <c r="AB627" i="3" s="1"/>
  <c r="AD1434" i="3"/>
  <c r="AC1033" i="3"/>
  <c r="AE1033" i="3" s="1"/>
  <c r="T1569" i="3"/>
  <c r="Q1570" i="3" s="1"/>
  <c r="R1570" i="3" s="1"/>
  <c r="AB1570" i="3" s="1"/>
  <c r="Y626" i="3"/>
  <c r="AD626" i="3" s="1"/>
  <c r="T1304" i="3"/>
  <c r="AA1304" i="3" s="1"/>
  <c r="W626" i="3"/>
  <c r="V627" i="3" s="1"/>
  <c r="S1034" i="3"/>
  <c r="AA626" i="3"/>
  <c r="S1167" i="3"/>
  <c r="AC760" i="3"/>
  <c r="AE1303" i="3"/>
  <c r="AC1434" i="3"/>
  <c r="AC489" i="3"/>
  <c r="AD489" i="3"/>
  <c r="AC1166" i="3"/>
  <c r="R490" i="3"/>
  <c r="AB490" i="3" s="1"/>
  <c r="AD1166" i="3"/>
  <c r="S761" i="3"/>
  <c r="AE1704" i="3"/>
  <c r="T1839" i="3"/>
  <c r="Y1839" i="3" s="1"/>
  <c r="AA358" i="3"/>
  <c r="Q359" i="3"/>
  <c r="R359" i="3" s="1"/>
  <c r="AB359" i="3" s="1"/>
  <c r="Y358" i="3"/>
  <c r="Z358" i="3"/>
  <c r="T1705" i="3"/>
  <c r="Y1705" i="3" s="1"/>
  <c r="W358" i="3"/>
  <c r="V359" i="3" s="1"/>
  <c r="Y92" i="3"/>
  <c r="Z92" i="3"/>
  <c r="Q93" i="3"/>
  <c r="R93" i="3" s="1"/>
  <c r="AB93" i="3" s="1"/>
  <c r="W92" i="3"/>
  <c r="V93" i="3" s="1"/>
  <c r="AE224" i="3"/>
  <c r="S225" i="3"/>
  <c r="S358" i="13"/>
  <c r="AC357" i="13"/>
  <c r="AE357" i="13" s="1"/>
  <c r="W222" i="13"/>
  <c r="V223" i="13" s="1"/>
  <c r="Z222" i="13"/>
  <c r="AD222" i="13" s="1"/>
  <c r="Q223" i="13"/>
  <c r="R223" i="13" s="1"/>
  <c r="AB223" i="13" s="1"/>
  <c r="AA222" i="13"/>
  <c r="T93" i="13"/>
  <c r="W93" i="13" s="1"/>
  <c r="V94" i="13" s="1"/>
  <c r="T494" i="13"/>
  <c r="AD226" i="11" l="1"/>
  <c r="AC226" i="11"/>
  <c r="T358" i="13"/>
  <c r="S1169" i="11"/>
  <c r="AC1168" i="11"/>
  <c r="AE1168" i="11" s="1"/>
  <c r="AD95" i="11"/>
  <c r="AC95" i="11"/>
  <c r="T358" i="11"/>
  <c r="Q359" i="11" s="1"/>
  <c r="AD357" i="11"/>
  <c r="AB358" i="11"/>
  <c r="AC357" i="11"/>
  <c r="AD1035" i="11"/>
  <c r="AC1035" i="11"/>
  <c r="R1565" i="11"/>
  <c r="AC1564" i="11"/>
  <c r="AD1564" i="11"/>
  <c r="S1036" i="11"/>
  <c r="AC1704" i="11"/>
  <c r="Y1431" i="11"/>
  <c r="Q1432" i="11"/>
  <c r="R1432" i="11" s="1"/>
  <c r="AB1432" i="11" s="1"/>
  <c r="Z1431" i="11"/>
  <c r="AA1431" i="11"/>
  <c r="AC626" i="11"/>
  <c r="S627" i="11"/>
  <c r="S1705" i="11"/>
  <c r="AD626" i="11"/>
  <c r="AE895" i="11"/>
  <c r="AC1304" i="11"/>
  <c r="Y1837" i="11"/>
  <c r="S896" i="11"/>
  <c r="AA1837" i="11"/>
  <c r="Z1837" i="11"/>
  <c r="T763" i="11"/>
  <c r="Q764" i="11" s="1"/>
  <c r="R764" i="11" s="1"/>
  <c r="AB764" i="11" s="1"/>
  <c r="W1837" i="11"/>
  <c r="V1838" i="11" s="1"/>
  <c r="AE762" i="11"/>
  <c r="AD1304" i="11"/>
  <c r="T96" i="11"/>
  <c r="R492" i="11"/>
  <c r="AB492" i="11" s="1"/>
  <c r="W1975" i="11"/>
  <c r="V1976" i="11" s="1"/>
  <c r="AA1975" i="11"/>
  <c r="Q1976" i="11"/>
  <c r="Z1975" i="11"/>
  <c r="Y1975" i="11"/>
  <c r="T227" i="11"/>
  <c r="AC491" i="11"/>
  <c r="AD491" i="11"/>
  <c r="S1838" i="11"/>
  <c r="S1305" i="11"/>
  <c r="Y223" i="9"/>
  <c r="AA223" i="9"/>
  <c r="Q224" i="9"/>
  <c r="R224" i="9" s="1"/>
  <c r="S224" i="9" s="1"/>
  <c r="W223" i="9"/>
  <c r="V224" i="9" s="1"/>
  <c r="Z223" i="9"/>
  <c r="AE222" i="9"/>
  <c r="AC1435" i="9"/>
  <c r="S762" i="9"/>
  <c r="AD761" i="9"/>
  <c r="AC761" i="9"/>
  <c r="S1436" i="9"/>
  <c r="AB1436" i="9"/>
  <c r="Z1032" i="9"/>
  <c r="Q1033" i="9"/>
  <c r="R1033" i="9" s="1"/>
  <c r="AB1033" i="9" s="1"/>
  <c r="AA1032" i="9"/>
  <c r="Y1032" i="9"/>
  <c r="Z1838" i="9"/>
  <c r="AD1838" i="9" s="1"/>
  <c r="W1838" i="9"/>
  <c r="V1839" i="9" s="1"/>
  <c r="Q1839" i="9"/>
  <c r="R1839" i="9" s="1"/>
  <c r="S1839" i="9" s="1"/>
  <c r="S1299" i="9"/>
  <c r="AA1838" i="9"/>
  <c r="AE1298" i="9"/>
  <c r="AE1837" i="9"/>
  <c r="AD1569" i="9"/>
  <c r="S1570" i="9"/>
  <c r="AC1569" i="9"/>
  <c r="AC892" i="9"/>
  <c r="Y1974" i="9"/>
  <c r="AE1167" i="9"/>
  <c r="Q1975" i="9"/>
  <c r="R1975" i="9" s="1"/>
  <c r="AB1975" i="9" s="1"/>
  <c r="Z1974" i="9"/>
  <c r="W1974" i="9"/>
  <c r="V1975" i="9" s="1"/>
  <c r="AD892" i="9"/>
  <c r="T1168" i="9"/>
  <c r="T494" i="9"/>
  <c r="R1704" i="9"/>
  <c r="AB1704" i="9" s="1"/>
  <c r="AD1703" i="9"/>
  <c r="AC1703" i="9"/>
  <c r="T94" i="9"/>
  <c r="AD360" i="9"/>
  <c r="AC360" i="9"/>
  <c r="S361" i="9"/>
  <c r="S893" i="9"/>
  <c r="AC626" i="9"/>
  <c r="AD626" i="9"/>
  <c r="R627" i="9"/>
  <c r="AB627" i="9" s="1"/>
  <c r="S628" i="6"/>
  <c r="AC627" i="6"/>
  <c r="AD627" i="6"/>
  <c r="S1432" i="6"/>
  <c r="W1431" i="6"/>
  <c r="V1432" i="6" s="1"/>
  <c r="Y1431" i="6"/>
  <c r="Z1431" i="6"/>
  <c r="AA1431" i="6"/>
  <c r="AE759" i="6"/>
  <c r="T1703" i="6"/>
  <c r="W1703" i="6" s="1"/>
  <c r="V1704" i="6" s="1"/>
  <c r="T760" i="6"/>
  <c r="Z760" i="6" s="1"/>
  <c r="AE1702" i="6"/>
  <c r="AD92" i="6"/>
  <c r="AE1567" i="6"/>
  <c r="T1568" i="6"/>
  <c r="W1568" i="6" s="1"/>
  <c r="V1569" i="6" s="1"/>
  <c r="AC92" i="6"/>
  <c r="AA1300" i="6"/>
  <c r="W1300" i="6"/>
  <c r="V1301" i="6" s="1"/>
  <c r="Q1301" i="6"/>
  <c r="R1301" i="6" s="1"/>
  <c r="AB1301" i="6" s="1"/>
  <c r="Z1300" i="6"/>
  <c r="AD1300" i="6" s="1"/>
  <c r="AE893" i="6"/>
  <c r="S894" i="6"/>
  <c r="T1975" i="6"/>
  <c r="Z1975" i="6" s="1"/>
  <c r="AE1974" i="6"/>
  <c r="AE224" i="6"/>
  <c r="S93" i="6"/>
  <c r="T491" i="6"/>
  <c r="AA491" i="6" s="1"/>
  <c r="T1840" i="6"/>
  <c r="AE1839" i="6"/>
  <c r="AD1169" i="6"/>
  <c r="AC1169" i="6"/>
  <c r="R1170" i="6"/>
  <c r="AB1170" i="6" s="1"/>
  <c r="S355" i="6"/>
  <c r="AE490" i="6"/>
  <c r="T225" i="6"/>
  <c r="AA225" i="6" s="1"/>
  <c r="AE354" i="6"/>
  <c r="S1032" i="6"/>
  <c r="AE1031" i="6"/>
  <c r="T895" i="3"/>
  <c r="AA895" i="3" s="1"/>
  <c r="AE894" i="3"/>
  <c r="Y1971" i="3"/>
  <c r="Z1971" i="3"/>
  <c r="W1971" i="3"/>
  <c r="V1972" i="3" s="1"/>
  <c r="AA1971" i="3"/>
  <c r="T1435" i="3"/>
  <c r="W1435" i="3" s="1"/>
  <c r="V1436" i="3" s="1"/>
  <c r="S627" i="3"/>
  <c r="AE1434" i="3"/>
  <c r="Y1569" i="3"/>
  <c r="AC626" i="3"/>
  <c r="AE626" i="3" s="1"/>
  <c r="AA1569" i="3"/>
  <c r="Y1304" i="3"/>
  <c r="Q1305" i="3"/>
  <c r="R1305" i="3" s="1"/>
  <c r="AB1305" i="3" s="1"/>
  <c r="Z1304" i="3"/>
  <c r="T1034" i="3"/>
  <c r="Y1034" i="3" s="1"/>
  <c r="W1569" i="3"/>
  <c r="V1570" i="3" s="1"/>
  <c r="Z1569" i="3"/>
  <c r="W1304" i="3"/>
  <c r="V1305" i="3" s="1"/>
  <c r="AE760" i="3"/>
  <c r="T1167" i="3"/>
  <c r="Z1167" i="3" s="1"/>
  <c r="S490" i="3"/>
  <c r="AE489" i="3"/>
  <c r="AE1166" i="3"/>
  <c r="S1570" i="3"/>
  <c r="S1972" i="3"/>
  <c r="T761" i="3"/>
  <c r="W761" i="3" s="1"/>
  <c r="V762" i="3" s="1"/>
  <c r="AD358" i="3"/>
  <c r="Q1840" i="3"/>
  <c r="R1840" i="3" s="1"/>
  <c r="AB1840" i="3" s="1"/>
  <c r="W1839" i="3"/>
  <c r="V1840" i="3" s="1"/>
  <c r="Z1839" i="3"/>
  <c r="AD1839" i="3" s="1"/>
  <c r="AA1839" i="3"/>
  <c r="AC358" i="3"/>
  <c r="W1705" i="3"/>
  <c r="V1706" i="3" s="1"/>
  <c r="Z1705" i="3"/>
  <c r="AD1705" i="3" s="1"/>
  <c r="AC92" i="3"/>
  <c r="AA1705" i="3"/>
  <c r="AD92" i="3"/>
  <c r="Q1706" i="3"/>
  <c r="R1706" i="3" s="1"/>
  <c r="AB1706" i="3" s="1"/>
  <c r="T225" i="3"/>
  <c r="Z225" i="3" s="1"/>
  <c r="S359" i="3"/>
  <c r="S93" i="3"/>
  <c r="AC222" i="13"/>
  <c r="S223" i="13"/>
  <c r="Y93" i="13"/>
  <c r="AA93" i="13"/>
  <c r="Q94" i="13"/>
  <c r="R94" i="13" s="1"/>
  <c r="AB94" i="13" s="1"/>
  <c r="Z93" i="13"/>
  <c r="Y494" i="13"/>
  <c r="Z494" i="13"/>
  <c r="Q495" i="13"/>
  <c r="R495" i="13" s="1"/>
  <c r="AB495" i="13" s="1"/>
  <c r="W494" i="13"/>
  <c r="V495" i="13" s="1"/>
  <c r="AA494" i="13"/>
  <c r="AE226" i="11" l="1"/>
  <c r="AA358" i="13"/>
  <c r="Q359" i="13"/>
  <c r="R359" i="13" s="1"/>
  <c r="AB359" i="13" s="1"/>
  <c r="W358" i="13"/>
  <c r="V359" i="13" s="1"/>
  <c r="Y358" i="13"/>
  <c r="Z358" i="13"/>
  <c r="T1169" i="11"/>
  <c r="Y1169" i="11" s="1"/>
  <c r="AE95" i="11"/>
  <c r="W358" i="11"/>
  <c r="V359" i="11" s="1"/>
  <c r="AA358" i="11"/>
  <c r="Y358" i="11"/>
  <c r="Z358" i="11"/>
  <c r="AE357" i="11"/>
  <c r="AE1035" i="11"/>
  <c r="T1036" i="11"/>
  <c r="R359" i="11"/>
  <c r="AB359" i="11" s="1"/>
  <c r="AE1564" i="11"/>
  <c r="S1565" i="11"/>
  <c r="AB1565" i="11"/>
  <c r="AD1431" i="11"/>
  <c r="AE1704" i="11"/>
  <c r="AC1431" i="11"/>
  <c r="S1432" i="11"/>
  <c r="T1705" i="11"/>
  <c r="T627" i="11"/>
  <c r="AE626" i="11"/>
  <c r="T896" i="11"/>
  <c r="AE1304" i="11"/>
  <c r="Y763" i="11"/>
  <c r="Z763" i="11"/>
  <c r="AA763" i="11"/>
  <c r="W763" i="11"/>
  <c r="V764" i="11" s="1"/>
  <c r="AD1837" i="11"/>
  <c r="AC1837" i="11"/>
  <c r="T1305" i="11"/>
  <c r="Y1305" i="11" s="1"/>
  <c r="S492" i="11"/>
  <c r="W96" i="11"/>
  <c r="V97" i="11" s="1"/>
  <c r="Z96" i="11"/>
  <c r="Y96" i="11"/>
  <c r="AA96" i="11"/>
  <c r="Q97" i="11"/>
  <c r="S764" i="11"/>
  <c r="AA227" i="11"/>
  <c r="Q228" i="11"/>
  <c r="W227" i="11"/>
  <c r="V228" i="11" s="1"/>
  <c r="Y227" i="11"/>
  <c r="Z227" i="11"/>
  <c r="AC1975" i="11"/>
  <c r="AD1975" i="11"/>
  <c r="AE491" i="11"/>
  <c r="T1838" i="11"/>
  <c r="R1976" i="11"/>
  <c r="AB1976" i="11" s="1"/>
  <c r="AD223" i="9"/>
  <c r="AC223" i="9"/>
  <c r="AE1435" i="9"/>
  <c r="T762" i="9"/>
  <c r="Y762" i="9" s="1"/>
  <c r="AB224" i="9"/>
  <c r="T224" i="9"/>
  <c r="AC1032" i="9"/>
  <c r="AD1032" i="9"/>
  <c r="T1436" i="9"/>
  <c r="AE761" i="9"/>
  <c r="T1299" i="9"/>
  <c r="W1299" i="9" s="1"/>
  <c r="V1300" i="9" s="1"/>
  <c r="S1033" i="9"/>
  <c r="AB1839" i="9"/>
  <c r="AC1838" i="9"/>
  <c r="T1839" i="9"/>
  <c r="Z1839" i="9" s="1"/>
  <c r="T1570" i="9"/>
  <c r="W1570" i="9" s="1"/>
  <c r="V1571" i="9" s="1"/>
  <c r="AE1569" i="9"/>
  <c r="AE892" i="9"/>
  <c r="Z1168" i="9"/>
  <c r="S1975" i="9"/>
  <c r="AC1974" i="9"/>
  <c r="AD1974" i="9"/>
  <c r="AE360" i="9"/>
  <c r="Q1169" i="9"/>
  <c r="Y1168" i="9"/>
  <c r="W1168" i="9"/>
  <c r="V1169" i="9" s="1"/>
  <c r="AA1168" i="9"/>
  <c r="AE1703" i="9"/>
  <c r="Q495" i="9"/>
  <c r="W494" i="9"/>
  <c r="V495" i="9" s="1"/>
  <c r="AA494" i="9"/>
  <c r="Y494" i="9"/>
  <c r="Z494" i="9"/>
  <c r="S1704" i="9"/>
  <c r="Q95" i="9"/>
  <c r="R95" i="9" s="1"/>
  <c r="AB95" i="9" s="1"/>
  <c r="Y94" i="9"/>
  <c r="W94" i="9"/>
  <c r="V95" i="9" s="1"/>
  <c r="AA94" i="9"/>
  <c r="Z94" i="9"/>
  <c r="T361" i="9"/>
  <c r="AE626" i="9"/>
  <c r="T893" i="9"/>
  <c r="S627" i="9"/>
  <c r="T628" i="6"/>
  <c r="Z628" i="6" s="1"/>
  <c r="AE627" i="6"/>
  <c r="T1432" i="6"/>
  <c r="AC1431" i="6"/>
  <c r="AD1431" i="6"/>
  <c r="AA1703" i="6"/>
  <c r="Q1704" i="6"/>
  <c r="R1704" i="6" s="1"/>
  <c r="AB1704" i="6" s="1"/>
  <c r="Y1703" i="6"/>
  <c r="Z1703" i="6"/>
  <c r="Y760" i="6"/>
  <c r="AD760" i="6" s="1"/>
  <c r="W760" i="6"/>
  <c r="V761" i="6" s="1"/>
  <c r="AA760" i="6"/>
  <c r="Q761" i="6"/>
  <c r="R761" i="6" s="1"/>
  <c r="AB761" i="6" s="1"/>
  <c r="AA1568" i="6"/>
  <c r="Q1569" i="6"/>
  <c r="R1569" i="6" s="1"/>
  <c r="AB1569" i="6" s="1"/>
  <c r="Z1568" i="6"/>
  <c r="AE92" i="6"/>
  <c r="Y1568" i="6"/>
  <c r="AC1300" i="6"/>
  <c r="S1301" i="6"/>
  <c r="T894" i="6"/>
  <c r="W1975" i="6"/>
  <c r="V1976" i="6" s="1"/>
  <c r="Y1975" i="6"/>
  <c r="AD1975" i="6" s="1"/>
  <c r="AA1975" i="6"/>
  <c r="Q1976" i="6"/>
  <c r="R1976" i="6" s="1"/>
  <c r="AB1976" i="6" s="1"/>
  <c r="Y491" i="6"/>
  <c r="Q492" i="6"/>
  <c r="R492" i="6" s="1"/>
  <c r="AB492" i="6" s="1"/>
  <c r="T93" i="6"/>
  <c r="T355" i="6"/>
  <c r="Y355" i="6" s="1"/>
  <c r="S1170" i="6"/>
  <c r="AE1169" i="6"/>
  <c r="Q1841" i="6"/>
  <c r="R1841" i="6" s="1"/>
  <c r="AB1841" i="6" s="1"/>
  <c r="W491" i="6"/>
  <c r="V492" i="6" s="1"/>
  <c r="Z491" i="6"/>
  <c r="Z1840" i="6"/>
  <c r="AA1840" i="6"/>
  <c r="Y1840" i="6"/>
  <c r="W1840" i="6"/>
  <c r="V1841" i="6" s="1"/>
  <c r="Q226" i="6"/>
  <c r="R226" i="6" s="1"/>
  <c r="AB226" i="6" s="1"/>
  <c r="Z225" i="6"/>
  <c r="W225" i="6"/>
  <c r="V226" i="6" s="1"/>
  <c r="Y225" i="6"/>
  <c r="T1032" i="6"/>
  <c r="AA1032" i="6" s="1"/>
  <c r="Q896" i="3"/>
  <c r="R896" i="3" s="1"/>
  <c r="AB896" i="3" s="1"/>
  <c r="W895" i="3"/>
  <c r="V896" i="3" s="1"/>
  <c r="Z895" i="3"/>
  <c r="Y895" i="3"/>
  <c r="AD1971" i="3"/>
  <c r="AC1971" i="3"/>
  <c r="Q1436" i="3"/>
  <c r="R1436" i="3" s="1"/>
  <c r="AB1436" i="3" s="1"/>
  <c r="AA1435" i="3"/>
  <c r="T627" i="3"/>
  <c r="W627" i="3" s="1"/>
  <c r="V628" i="3" s="1"/>
  <c r="Z1435" i="3"/>
  <c r="Y1435" i="3"/>
  <c r="AD1569" i="3"/>
  <c r="AC1569" i="3"/>
  <c r="AD1304" i="3"/>
  <c r="Z1034" i="3"/>
  <c r="AD1034" i="3" s="1"/>
  <c r="W1034" i="3"/>
  <c r="V1035" i="3" s="1"/>
  <c r="AC1304" i="3"/>
  <c r="T490" i="3"/>
  <c r="AA490" i="3" s="1"/>
  <c r="Q1035" i="3"/>
  <c r="R1035" i="3" s="1"/>
  <c r="S1035" i="3" s="1"/>
  <c r="AA1034" i="3"/>
  <c r="Q1168" i="3"/>
  <c r="R1168" i="3" s="1"/>
  <c r="AB1168" i="3" s="1"/>
  <c r="W1167" i="3"/>
  <c r="V1168" i="3" s="1"/>
  <c r="Y1167" i="3"/>
  <c r="AD1167" i="3" s="1"/>
  <c r="AA1167" i="3"/>
  <c r="S1305" i="3"/>
  <c r="AA761" i="3"/>
  <c r="T1972" i="3"/>
  <c r="Y1972" i="3" s="1"/>
  <c r="T1570" i="3"/>
  <c r="AE358" i="3"/>
  <c r="Y761" i="3"/>
  <c r="Z761" i="3"/>
  <c r="Q762" i="3"/>
  <c r="R762" i="3" s="1"/>
  <c r="AB762" i="3" s="1"/>
  <c r="AC1839" i="3"/>
  <c r="S1840" i="3"/>
  <c r="T1840" i="3" s="1"/>
  <c r="AC1705" i="3"/>
  <c r="AE92" i="3"/>
  <c r="Y225" i="3"/>
  <c r="AD225" i="3" s="1"/>
  <c r="S1706" i="3"/>
  <c r="Q226" i="3"/>
  <c r="R226" i="3" s="1"/>
  <c r="AB226" i="3" s="1"/>
  <c r="AA225" i="3"/>
  <c r="W225" i="3"/>
  <c r="V226" i="3" s="1"/>
  <c r="T359" i="3"/>
  <c r="Z359" i="3" s="1"/>
  <c r="T93" i="3"/>
  <c r="T223" i="13"/>
  <c r="Y223" i="13" s="1"/>
  <c r="AE222" i="13"/>
  <c r="AC93" i="13"/>
  <c r="S94" i="13"/>
  <c r="AD93" i="13"/>
  <c r="S495" i="13"/>
  <c r="AD494" i="13"/>
  <c r="AC494" i="13"/>
  <c r="AD358" i="13" l="1"/>
  <c r="AC358" i="13"/>
  <c r="S359" i="13"/>
  <c r="AA1169" i="11"/>
  <c r="Q1170" i="11"/>
  <c r="R1170" i="11" s="1"/>
  <c r="AB1170" i="11" s="1"/>
  <c r="W1169" i="11"/>
  <c r="V1170" i="11" s="1"/>
  <c r="Z1169" i="11"/>
  <c r="AD1169" i="11" s="1"/>
  <c r="AD358" i="11"/>
  <c r="AC358" i="11"/>
  <c r="Q1037" i="11"/>
  <c r="R1037" i="11" s="1"/>
  <c r="AB1037" i="11" s="1"/>
  <c r="Z1036" i="11"/>
  <c r="Y1036" i="11"/>
  <c r="W1036" i="11"/>
  <c r="V1037" i="11" s="1"/>
  <c r="AA1036" i="11"/>
  <c r="S359" i="11"/>
  <c r="T1565" i="11"/>
  <c r="AE1431" i="11"/>
  <c r="T1432" i="11"/>
  <c r="AA1432" i="11" s="1"/>
  <c r="Z1705" i="11"/>
  <c r="W1705" i="11"/>
  <c r="V1706" i="11" s="1"/>
  <c r="W627" i="11"/>
  <c r="V628" i="11" s="1"/>
  <c r="AA627" i="11"/>
  <c r="AA1705" i="11"/>
  <c r="Q1706" i="11"/>
  <c r="R1706" i="11" s="1"/>
  <c r="AB1706" i="11" s="1"/>
  <c r="Q628" i="11"/>
  <c r="R628" i="11" s="1"/>
  <c r="AB628" i="11" s="1"/>
  <c r="Y1705" i="11"/>
  <c r="Y627" i="11"/>
  <c r="Z627" i="11"/>
  <c r="W1305" i="11"/>
  <c r="V1306" i="11" s="1"/>
  <c r="AC763" i="11"/>
  <c r="AD763" i="11"/>
  <c r="Z1305" i="11"/>
  <c r="AD1305" i="11" s="1"/>
  <c r="AA896" i="11"/>
  <c r="W896" i="11"/>
  <c r="V897" i="11" s="1"/>
  <c r="Q897" i="11"/>
  <c r="Z896" i="11"/>
  <c r="Y896" i="11"/>
  <c r="AE1837" i="11"/>
  <c r="Q1306" i="11"/>
  <c r="R1306" i="11" s="1"/>
  <c r="AB1306" i="11" s="1"/>
  <c r="AA1305" i="11"/>
  <c r="S1976" i="11"/>
  <c r="R97" i="11"/>
  <c r="AB97" i="11" s="1"/>
  <c r="T492" i="11"/>
  <c r="AC96" i="11"/>
  <c r="AD96" i="11"/>
  <c r="T764" i="11"/>
  <c r="Z764" i="11" s="1"/>
  <c r="Y1838" i="11"/>
  <c r="Q1839" i="11"/>
  <c r="Z1838" i="11"/>
  <c r="AA1838" i="11"/>
  <c r="W1838" i="11"/>
  <c r="V1839" i="11" s="1"/>
  <c r="AC227" i="11"/>
  <c r="AD227" i="11"/>
  <c r="AE1975" i="11"/>
  <c r="R228" i="11"/>
  <c r="AB228" i="11" s="1"/>
  <c r="AE223" i="9"/>
  <c r="Q763" i="9"/>
  <c r="R763" i="9" s="1"/>
  <c r="AB763" i="9" s="1"/>
  <c r="AA762" i="9"/>
  <c r="W762" i="9"/>
  <c r="V763" i="9" s="1"/>
  <c r="Z762" i="9"/>
  <c r="AD762" i="9" s="1"/>
  <c r="AE1032" i="9"/>
  <c r="W224" i="9"/>
  <c r="V225" i="9" s="1"/>
  <c r="Y224" i="9"/>
  <c r="Q225" i="9"/>
  <c r="R225" i="9" s="1"/>
  <c r="S225" i="9" s="1"/>
  <c r="Z224" i="9"/>
  <c r="AA224" i="9"/>
  <c r="T1033" i="9"/>
  <c r="Y1033" i="9" s="1"/>
  <c r="Z1299" i="9"/>
  <c r="Y1299" i="9"/>
  <c r="Q1300" i="9"/>
  <c r="R1300" i="9" s="1"/>
  <c r="S1300" i="9" s="1"/>
  <c r="Z1436" i="9"/>
  <c r="Y1436" i="9"/>
  <c r="Q1437" i="9"/>
  <c r="W1436" i="9"/>
  <c r="V1437" i="9" s="1"/>
  <c r="AA1436" i="9"/>
  <c r="AA1299" i="9"/>
  <c r="Q1840" i="9"/>
  <c r="R1840" i="9" s="1"/>
  <c r="AB1840" i="9" s="1"/>
  <c r="AE1838" i="9"/>
  <c r="AA1839" i="9"/>
  <c r="Y1839" i="9"/>
  <c r="AD1839" i="9" s="1"/>
  <c r="W1839" i="9"/>
  <c r="V1840" i="9" s="1"/>
  <c r="Z1570" i="9"/>
  <c r="Q1571" i="9"/>
  <c r="R1571" i="9" s="1"/>
  <c r="AB1571" i="9" s="1"/>
  <c r="AA1570" i="9"/>
  <c r="Y1570" i="9"/>
  <c r="T1975" i="9"/>
  <c r="Q1976" i="9" s="1"/>
  <c r="AE1974" i="9"/>
  <c r="R1169" i="9"/>
  <c r="AB1169" i="9" s="1"/>
  <c r="AD1168" i="9"/>
  <c r="AC1168" i="9"/>
  <c r="AC494" i="9"/>
  <c r="AD494" i="9"/>
  <c r="R495" i="9"/>
  <c r="AB495" i="9" s="1"/>
  <c r="S95" i="9"/>
  <c r="T95" i="9" s="1"/>
  <c r="AC94" i="9"/>
  <c r="AD94" i="9"/>
  <c r="T1704" i="9"/>
  <c r="Y361" i="9"/>
  <c r="Q362" i="9"/>
  <c r="R362" i="9" s="1"/>
  <c r="AB362" i="9" s="1"/>
  <c r="Z361" i="9"/>
  <c r="W361" i="9"/>
  <c r="V362" i="9" s="1"/>
  <c r="AA361" i="9"/>
  <c r="Q894" i="9"/>
  <c r="R894" i="9" s="1"/>
  <c r="AA893" i="9"/>
  <c r="Y893" i="9"/>
  <c r="W893" i="9"/>
  <c r="V894" i="9" s="1"/>
  <c r="Z893" i="9"/>
  <c r="T627" i="9"/>
  <c r="W628" i="6"/>
  <c r="V629" i="6" s="1"/>
  <c r="Q629" i="6"/>
  <c r="R629" i="6" s="1"/>
  <c r="S629" i="6" s="1"/>
  <c r="AA628" i="6"/>
  <c r="Y628" i="6"/>
  <c r="AD628" i="6" s="1"/>
  <c r="Y1432" i="6"/>
  <c r="Z1432" i="6"/>
  <c r="AA1432" i="6"/>
  <c r="AE1431" i="6"/>
  <c r="Q1433" i="6"/>
  <c r="R1433" i="6" s="1"/>
  <c r="AB1433" i="6" s="1"/>
  <c r="W1432" i="6"/>
  <c r="V1433" i="6" s="1"/>
  <c r="S1704" i="6"/>
  <c r="AD1703" i="6"/>
  <c r="AC1703" i="6"/>
  <c r="AC760" i="6"/>
  <c r="S761" i="6"/>
  <c r="AE1300" i="6"/>
  <c r="S1569" i="6"/>
  <c r="AC1568" i="6"/>
  <c r="AD1568" i="6"/>
  <c r="W894" i="6"/>
  <c r="V895" i="6" s="1"/>
  <c r="T1301" i="6"/>
  <c r="Y1301" i="6" s="1"/>
  <c r="Q895" i="6"/>
  <c r="R895" i="6" s="1"/>
  <c r="AB895" i="6" s="1"/>
  <c r="Z894" i="6"/>
  <c r="AA894" i="6"/>
  <c r="Y894" i="6"/>
  <c r="AC1975" i="6"/>
  <c r="S1976" i="6"/>
  <c r="S492" i="6"/>
  <c r="AC491" i="6"/>
  <c r="Q356" i="6"/>
  <c r="R356" i="6" s="1"/>
  <c r="AB356" i="6" s="1"/>
  <c r="AC1840" i="6"/>
  <c r="Y93" i="6"/>
  <c r="AA93" i="6"/>
  <c r="W93" i="6"/>
  <c r="V94" i="6" s="1"/>
  <c r="Q94" i="6"/>
  <c r="Z93" i="6"/>
  <c r="T1170" i="6"/>
  <c r="W355" i="6"/>
  <c r="V356" i="6" s="1"/>
  <c r="AA355" i="6"/>
  <c r="Z355" i="6"/>
  <c r="AD1840" i="6"/>
  <c r="AD491" i="6"/>
  <c r="AD225" i="6"/>
  <c r="W1032" i="6"/>
  <c r="V1033" i="6" s="1"/>
  <c r="Q1033" i="6"/>
  <c r="R1033" i="6" s="1"/>
  <c r="AB1033" i="6" s="1"/>
  <c r="Z1032" i="6"/>
  <c r="AC225" i="6"/>
  <c r="Y1032" i="6"/>
  <c r="S226" i="6"/>
  <c r="S1841" i="6"/>
  <c r="AD895" i="3"/>
  <c r="S896" i="3"/>
  <c r="AC895" i="3"/>
  <c r="AE1971" i="3"/>
  <c r="Z627" i="3"/>
  <c r="AA627" i="3"/>
  <c r="Q628" i="3"/>
  <c r="R628" i="3" s="1"/>
  <c r="AB628" i="3" s="1"/>
  <c r="Y627" i="3"/>
  <c r="AC1435" i="3"/>
  <c r="AD1435" i="3"/>
  <c r="AE1569" i="3"/>
  <c r="AE1304" i="3"/>
  <c r="S1168" i="3"/>
  <c r="Q491" i="3"/>
  <c r="R491" i="3" s="1"/>
  <c r="AB491" i="3" s="1"/>
  <c r="W490" i="3"/>
  <c r="V491" i="3" s="1"/>
  <c r="AC1034" i="3"/>
  <c r="Y490" i="3"/>
  <c r="T1035" i="3"/>
  <c r="Z1035" i="3" s="1"/>
  <c r="AB1035" i="3"/>
  <c r="Z490" i="3"/>
  <c r="AC1167" i="3"/>
  <c r="W1972" i="3"/>
  <c r="V1973" i="3" s="1"/>
  <c r="Q1973" i="3"/>
  <c r="R1973" i="3" s="1"/>
  <c r="AB1973" i="3" s="1"/>
  <c r="Z1972" i="3"/>
  <c r="AD1972" i="3" s="1"/>
  <c r="T1305" i="3"/>
  <c r="AA1972" i="3"/>
  <c r="AD761" i="3"/>
  <c r="Q1571" i="3"/>
  <c r="R1571" i="3" s="1"/>
  <c r="AB1571" i="3" s="1"/>
  <c r="Y1570" i="3"/>
  <c r="AA1570" i="3"/>
  <c r="W1570" i="3"/>
  <c r="V1571" i="3" s="1"/>
  <c r="Z1570" i="3"/>
  <c r="AE1705" i="3"/>
  <c r="S762" i="3"/>
  <c r="AC761" i="3"/>
  <c r="AE1839" i="3"/>
  <c r="Q1841" i="3"/>
  <c r="R1841" i="3" s="1"/>
  <c r="AB1841" i="3" s="1"/>
  <c r="W1840" i="3"/>
  <c r="V1841" i="3" s="1"/>
  <c r="AA1840" i="3"/>
  <c r="Z1840" i="3"/>
  <c r="Y1840" i="3"/>
  <c r="AC225" i="3"/>
  <c r="AE225" i="3" s="1"/>
  <c r="T1706" i="3"/>
  <c r="S226" i="3"/>
  <c r="W359" i="3"/>
  <c r="V360" i="3" s="1"/>
  <c r="Y359" i="3"/>
  <c r="AD359" i="3" s="1"/>
  <c r="Q360" i="3"/>
  <c r="AA359" i="3"/>
  <c r="S1436" i="3"/>
  <c r="Y93" i="3"/>
  <c r="AA93" i="3"/>
  <c r="W93" i="3"/>
  <c r="V94" i="3" s="1"/>
  <c r="Z93" i="3"/>
  <c r="Q94" i="3"/>
  <c r="W223" i="13"/>
  <c r="V224" i="13" s="1"/>
  <c r="Z223" i="13"/>
  <c r="AD223" i="13" s="1"/>
  <c r="Q224" i="13"/>
  <c r="R224" i="13" s="1"/>
  <c r="AB224" i="13" s="1"/>
  <c r="AA223" i="13"/>
  <c r="T94" i="13"/>
  <c r="Q95" i="13" s="1"/>
  <c r="AE93" i="13"/>
  <c r="AE494" i="13"/>
  <c r="T495" i="13"/>
  <c r="Q496" i="13" s="1"/>
  <c r="AB629" i="6" l="1"/>
  <c r="AE358" i="13"/>
  <c r="T359" i="13"/>
  <c r="Q360" i="13" s="1"/>
  <c r="R360" i="13" s="1"/>
  <c r="AB360" i="13" s="1"/>
  <c r="S1170" i="11"/>
  <c r="AC1169" i="11"/>
  <c r="AE1169" i="11" s="1"/>
  <c r="AD1705" i="11"/>
  <c r="AE358" i="11"/>
  <c r="AC1036" i="11"/>
  <c r="AD1036" i="11"/>
  <c r="W1565" i="11"/>
  <c r="V1566" i="11" s="1"/>
  <c r="Z1565" i="11"/>
  <c r="Y1565" i="11"/>
  <c r="Q1566" i="11"/>
  <c r="AA1565" i="11"/>
  <c r="T359" i="11"/>
  <c r="AC627" i="11"/>
  <c r="W1432" i="11"/>
  <c r="V1433" i="11" s="1"/>
  <c r="Z1432" i="11"/>
  <c r="Y1432" i="11"/>
  <c r="Q1433" i="11"/>
  <c r="R1433" i="11" s="1"/>
  <c r="AB1433" i="11" s="1"/>
  <c r="S1706" i="11"/>
  <c r="AC1705" i="11"/>
  <c r="S628" i="11"/>
  <c r="AD627" i="11"/>
  <c r="S97" i="11"/>
  <c r="AE763" i="11"/>
  <c r="AC1305" i="11"/>
  <c r="AC896" i="11"/>
  <c r="AD896" i="11"/>
  <c r="R897" i="11"/>
  <c r="AB897" i="11" s="1"/>
  <c r="T1976" i="11"/>
  <c r="S228" i="11"/>
  <c r="AA764" i="11"/>
  <c r="Z492" i="11"/>
  <c r="Q493" i="11"/>
  <c r="W492" i="11"/>
  <c r="V493" i="11" s="1"/>
  <c r="AA492" i="11"/>
  <c r="Y492" i="11"/>
  <c r="S1037" i="11"/>
  <c r="AE96" i="11"/>
  <c r="W764" i="11"/>
  <c r="V765" i="11" s="1"/>
  <c r="S1306" i="11"/>
  <c r="Y764" i="11"/>
  <c r="Q765" i="11"/>
  <c r="R765" i="11" s="1"/>
  <c r="R1839" i="11"/>
  <c r="AB1839" i="11" s="1"/>
  <c r="AE227" i="11"/>
  <c r="AC1838" i="11"/>
  <c r="AD1838" i="11"/>
  <c r="S763" i="9"/>
  <c r="AC762" i="9"/>
  <c r="W1033" i="9"/>
  <c r="V1034" i="9" s="1"/>
  <c r="AA1033" i="9"/>
  <c r="Q1034" i="9"/>
  <c r="R1034" i="9" s="1"/>
  <c r="AB1034" i="9" s="1"/>
  <c r="AB225" i="9"/>
  <c r="AD1299" i="9"/>
  <c r="AC224" i="9"/>
  <c r="AD224" i="9"/>
  <c r="T225" i="9"/>
  <c r="W225" i="9" s="1"/>
  <c r="V226" i="9" s="1"/>
  <c r="AD1436" i="9"/>
  <c r="AC1299" i="9"/>
  <c r="T1300" i="9"/>
  <c r="Q1301" i="9" s="1"/>
  <c r="AD1570" i="9"/>
  <c r="AB1300" i="9"/>
  <c r="R1437" i="9"/>
  <c r="AB1437" i="9" s="1"/>
  <c r="AC1436" i="9"/>
  <c r="Z1033" i="9"/>
  <c r="S1840" i="9"/>
  <c r="S1169" i="9"/>
  <c r="AC1839" i="9"/>
  <c r="AC1570" i="9"/>
  <c r="AA1975" i="9"/>
  <c r="Z1975" i="9"/>
  <c r="Y1975" i="9"/>
  <c r="W1975" i="9"/>
  <c r="V1976" i="9" s="1"/>
  <c r="AE1168" i="9"/>
  <c r="S495" i="9"/>
  <c r="AE494" i="9"/>
  <c r="R1976" i="9"/>
  <c r="AB1976" i="9" s="1"/>
  <c r="AB894" i="9"/>
  <c r="S894" i="9"/>
  <c r="AC893" i="9"/>
  <c r="Q1705" i="9"/>
  <c r="AA1704" i="9"/>
  <c r="Y1704" i="9"/>
  <c r="W1704" i="9"/>
  <c r="V1705" i="9" s="1"/>
  <c r="Z1704" i="9"/>
  <c r="S1571" i="9"/>
  <c r="AE94" i="9"/>
  <c r="AD893" i="9"/>
  <c r="S362" i="9"/>
  <c r="AC361" i="9"/>
  <c r="AD361" i="9"/>
  <c r="AA95" i="9"/>
  <c r="Y95" i="9"/>
  <c r="Q96" i="9"/>
  <c r="W95" i="9"/>
  <c r="V96" i="9" s="1"/>
  <c r="Z95" i="9"/>
  <c r="Y627" i="9"/>
  <c r="Q628" i="9"/>
  <c r="W627" i="9"/>
  <c r="V628" i="9" s="1"/>
  <c r="AA627" i="9"/>
  <c r="Z627" i="9"/>
  <c r="T629" i="6"/>
  <c r="AA629" i="6" s="1"/>
  <c r="AC628" i="6"/>
  <c r="AD1432" i="6"/>
  <c r="AC1432" i="6"/>
  <c r="S1433" i="6"/>
  <c r="T1704" i="6"/>
  <c r="W1704" i="6" s="1"/>
  <c r="V1705" i="6" s="1"/>
  <c r="AE1703" i="6"/>
  <c r="AE760" i="6"/>
  <c r="T761" i="6"/>
  <c r="W761" i="6" s="1"/>
  <c r="V762" i="6" s="1"/>
  <c r="T1569" i="6"/>
  <c r="Z1569" i="6" s="1"/>
  <c r="AE1568" i="6"/>
  <c r="W1301" i="6"/>
  <c r="V1302" i="6" s="1"/>
  <c r="Z1301" i="6"/>
  <c r="AD1301" i="6" s="1"/>
  <c r="Q1302" i="6"/>
  <c r="R1302" i="6" s="1"/>
  <c r="AB1302" i="6" s="1"/>
  <c r="T492" i="6"/>
  <c r="T1976" i="6"/>
  <c r="AA1976" i="6" s="1"/>
  <c r="AA1301" i="6"/>
  <c r="AC894" i="6"/>
  <c r="AD894" i="6"/>
  <c r="AE1975" i="6"/>
  <c r="S895" i="6"/>
  <c r="AE1840" i="6"/>
  <c r="AE491" i="6"/>
  <c r="S356" i="6"/>
  <c r="AC355" i="6"/>
  <c r="AD93" i="6"/>
  <c r="AC93" i="6"/>
  <c r="R94" i="6"/>
  <c r="AB94" i="6" s="1"/>
  <c r="AD355" i="6"/>
  <c r="Q1171" i="6"/>
  <c r="R1171" i="6" s="1"/>
  <c r="AB1171" i="6" s="1"/>
  <c r="Y1170" i="6"/>
  <c r="AA1170" i="6"/>
  <c r="W1170" i="6"/>
  <c r="V1171" i="6" s="1"/>
  <c r="Z1170" i="6"/>
  <c r="AC1032" i="6"/>
  <c r="AE225" i="6"/>
  <c r="AD1032" i="6"/>
  <c r="T226" i="6"/>
  <c r="S1033" i="6"/>
  <c r="T1841" i="6"/>
  <c r="AE895" i="3"/>
  <c r="T896" i="3"/>
  <c r="Y896" i="3" s="1"/>
  <c r="AE1435" i="3"/>
  <c r="AC627" i="3"/>
  <c r="AD627" i="3"/>
  <c r="T1168" i="3"/>
  <c r="Y1168" i="3" s="1"/>
  <c r="Q1036" i="3"/>
  <c r="R1036" i="3" s="1"/>
  <c r="S1036" i="3" s="1"/>
  <c r="AE1167" i="3"/>
  <c r="AE1034" i="3"/>
  <c r="S491" i="3"/>
  <c r="AD490" i="3"/>
  <c r="Y1035" i="3"/>
  <c r="AD1035" i="3" s="1"/>
  <c r="AC490" i="3"/>
  <c r="W1035" i="3"/>
  <c r="V1036" i="3" s="1"/>
  <c r="AA1035" i="3"/>
  <c r="S1571" i="3"/>
  <c r="S628" i="3"/>
  <c r="S1973" i="3"/>
  <c r="AC1972" i="3"/>
  <c r="AD1570" i="3"/>
  <c r="Y1305" i="3"/>
  <c r="W1305" i="3"/>
  <c r="V1306" i="3" s="1"/>
  <c r="Z1305" i="3"/>
  <c r="AA1305" i="3"/>
  <c r="Q1306" i="3"/>
  <c r="T762" i="3"/>
  <c r="AE761" i="3"/>
  <c r="AC1570" i="3"/>
  <c r="AD1840" i="3"/>
  <c r="AC1840" i="3"/>
  <c r="Z1706" i="3"/>
  <c r="W1706" i="3"/>
  <c r="V1707" i="3" s="1"/>
  <c r="AA1706" i="3"/>
  <c r="Y1706" i="3"/>
  <c r="T226" i="3"/>
  <c r="W226" i="3" s="1"/>
  <c r="V227" i="3" s="1"/>
  <c r="Q1707" i="3"/>
  <c r="R1707" i="3" s="1"/>
  <c r="AB1707" i="3" s="1"/>
  <c r="R360" i="3"/>
  <c r="S360" i="3" s="1"/>
  <c r="AC359" i="3"/>
  <c r="T1436" i="3"/>
  <c r="Y1436" i="3" s="1"/>
  <c r="R94" i="3"/>
  <c r="AB94" i="3" s="1"/>
  <c r="S1841" i="3"/>
  <c r="AC93" i="3"/>
  <c r="AD93" i="3"/>
  <c r="AC223" i="13"/>
  <c r="Z94" i="13"/>
  <c r="W94" i="13"/>
  <c r="V95" i="13" s="1"/>
  <c r="Y94" i="13"/>
  <c r="AA94" i="13"/>
  <c r="Z495" i="13"/>
  <c r="Y495" i="13"/>
  <c r="W495" i="13"/>
  <c r="V496" i="13" s="1"/>
  <c r="AA495" i="13"/>
  <c r="S224" i="13"/>
  <c r="R95" i="13"/>
  <c r="AB95" i="13" s="1"/>
  <c r="R496" i="13"/>
  <c r="AB496" i="13" s="1"/>
  <c r="AA359" i="13" l="1"/>
  <c r="W359" i="13"/>
  <c r="V360" i="13" s="1"/>
  <c r="Y359" i="13"/>
  <c r="Z359" i="13"/>
  <c r="T1170" i="11"/>
  <c r="AA1170" i="11" s="1"/>
  <c r="AE1705" i="11"/>
  <c r="AE1036" i="11"/>
  <c r="Z359" i="11"/>
  <c r="Y359" i="11"/>
  <c r="Q360" i="11"/>
  <c r="W359" i="11"/>
  <c r="V360" i="11" s="1"/>
  <c r="AA359" i="11"/>
  <c r="AD1432" i="11"/>
  <c r="R1566" i="11"/>
  <c r="AB1566" i="11" s="1"/>
  <c r="AC1565" i="11"/>
  <c r="AD1565" i="11"/>
  <c r="T628" i="11"/>
  <c r="T1706" i="11"/>
  <c r="AE627" i="11"/>
  <c r="AC1432" i="11"/>
  <c r="S1433" i="11"/>
  <c r="T97" i="11"/>
  <c r="Z97" i="11" s="1"/>
  <c r="Q1977" i="11"/>
  <c r="R1977" i="11" s="1"/>
  <c r="AB1977" i="11" s="1"/>
  <c r="Z1976" i="11"/>
  <c r="AA1976" i="11"/>
  <c r="AE1305" i="11"/>
  <c r="AC764" i="11"/>
  <c r="AE896" i="11"/>
  <c r="S897" i="11"/>
  <c r="Y1976" i="11"/>
  <c r="W1976" i="11"/>
  <c r="V1977" i="11" s="1"/>
  <c r="AD764" i="11"/>
  <c r="T228" i="11"/>
  <c r="AA228" i="11" s="1"/>
  <c r="T1037" i="11"/>
  <c r="AA1037" i="11" s="1"/>
  <c r="AD492" i="11"/>
  <c r="AC492" i="11"/>
  <c r="R493" i="11"/>
  <c r="S493" i="11" s="1"/>
  <c r="AB765" i="11"/>
  <c r="S765" i="11"/>
  <c r="T1306" i="11"/>
  <c r="AE1838" i="11"/>
  <c r="S1839" i="11"/>
  <c r="T763" i="9"/>
  <c r="Q764" i="9" s="1"/>
  <c r="R764" i="9" s="1"/>
  <c r="AB764" i="9" s="1"/>
  <c r="AE762" i="9"/>
  <c r="AC1033" i="9"/>
  <c r="S1034" i="9"/>
  <c r="AD1033" i="9"/>
  <c r="AA225" i="9"/>
  <c r="Q226" i="9"/>
  <c r="R226" i="9" s="1"/>
  <c r="S226" i="9" s="1"/>
  <c r="Z225" i="9"/>
  <c r="AE224" i="9"/>
  <c r="Y225" i="9"/>
  <c r="AE1299" i="9"/>
  <c r="S1437" i="9"/>
  <c r="AA1300" i="9"/>
  <c r="Y1300" i="9"/>
  <c r="W1300" i="9"/>
  <c r="V1301" i="9" s="1"/>
  <c r="AE1436" i="9"/>
  <c r="Z1300" i="9"/>
  <c r="T1840" i="9"/>
  <c r="Y1840" i="9" s="1"/>
  <c r="T1169" i="9"/>
  <c r="Y1169" i="9" s="1"/>
  <c r="AE1839" i="9"/>
  <c r="AE1570" i="9"/>
  <c r="AC1975" i="9"/>
  <c r="AD1975" i="9"/>
  <c r="T495" i="9"/>
  <c r="W495" i="9" s="1"/>
  <c r="V496" i="9" s="1"/>
  <c r="R1301" i="9"/>
  <c r="AB1301" i="9" s="1"/>
  <c r="S1976" i="9"/>
  <c r="T894" i="9"/>
  <c r="W894" i="9" s="1"/>
  <c r="V895" i="9" s="1"/>
  <c r="T362" i="9"/>
  <c r="Z362" i="9" s="1"/>
  <c r="AE893" i="9"/>
  <c r="R1705" i="9"/>
  <c r="AB1705" i="9" s="1"/>
  <c r="T1571" i="9"/>
  <c r="Y1571" i="9" s="1"/>
  <c r="AC1704" i="9"/>
  <c r="AD1704" i="9"/>
  <c r="AE361" i="9"/>
  <c r="R628" i="9"/>
  <c r="AB628" i="9" s="1"/>
  <c r="AC627" i="9"/>
  <c r="AD627" i="9"/>
  <c r="R96" i="9"/>
  <c r="AB96" i="9" s="1"/>
  <c r="AC95" i="9"/>
  <c r="AD95" i="9"/>
  <c r="Y629" i="6"/>
  <c r="Q630" i="6"/>
  <c r="R630" i="6" s="1"/>
  <c r="S630" i="6" s="1"/>
  <c r="W629" i="6"/>
  <c r="V630" i="6" s="1"/>
  <c r="Z629" i="6"/>
  <c r="AE628" i="6"/>
  <c r="AE1432" i="6"/>
  <c r="T1433" i="6"/>
  <c r="Z1433" i="6" s="1"/>
  <c r="AA1704" i="6"/>
  <c r="Q1705" i="6"/>
  <c r="R1705" i="6" s="1"/>
  <c r="AB1705" i="6" s="1"/>
  <c r="Y1704" i="6"/>
  <c r="Z1704" i="6"/>
  <c r="Y1569" i="6"/>
  <c r="AD1569" i="6" s="1"/>
  <c r="Y761" i="6"/>
  <c r="Q762" i="6"/>
  <c r="R762" i="6" s="1"/>
  <c r="S762" i="6" s="1"/>
  <c r="AA1569" i="6"/>
  <c r="AA761" i="6"/>
  <c r="W1569" i="6"/>
  <c r="V1570" i="6" s="1"/>
  <c r="Z761" i="6"/>
  <c r="Q1570" i="6"/>
  <c r="R1570" i="6" s="1"/>
  <c r="AB1570" i="6" s="1"/>
  <c r="W492" i="6"/>
  <c r="V493" i="6" s="1"/>
  <c r="Z492" i="6"/>
  <c r="Q493" i="6"/>
  <c r="R493" i="6" s="1"/>
  <c r="AB493" i="6" s="1"/>
  <c r="AE894" i="6"/>
  <c r="AC1301" i="6"/>
  <c r="W1976" i="6"/>
  <c r="V1977" i="6" s="1"/>
  <c r="Q1977" i="6"/>
  <c r="R1977" i="6" s="1"/>
  <c r="AB1977" i="6" s="1"/>
  <c r="Z1976" i="6"/>
  <c r="Y492" i="6"/>
  <c r="S1302" i="6"/>
  <c r="Y1976" i="6"/>
  <c r="AA492" i="6"/>
  <c r="T895" i="6"/>
  <c r="T356" i="6"/>
  <c r="AA356" i="6" s="1"/>
  <c r="AE355" i="6"/>
  <c r="S1171" i="6"/>
  <c r="S94" i="6"/>
  <c r="AE93" i="6"/>
  <c r="AC1170" i="6"/>
  <c r="AD1170" i="6"/>
  <c r="AE1032" i="6"/>
  <c r="T1033" i="6"/>
  <c r="Z1033" i="6" s="1"/>
  <c r="AA1841" i="6"/>
  <c r="Y1841" i="6"/>
  <c r="W1841" i="6"/>
  <c r="V1842" i="6" s="1"/>
  <c r="Z1841" i="6"/>
  <c r="Q1842" i="6"/>
  <c r="Y226" i="6"/>
  <c r="Q227" i="6"/>
  <c r="Z226" i="6"/>
  <c r="AA226" i="6"/>
  <c r="W226" i="6"/>
  <c r="V227" i="6" s="1"/>
  <c r="Q897" i="3"/>
  <c r="R897" i="3" s="1"/>
  <c r="AB897" i="3" s="1"/>
  <c r="AA896" i="3"/>
  <c r="W896" i="3"/>
  <c r="V897" i="3" s="1"/>
  <c r="Z896" i="3"/>
  <c r="AD896" i="3" s="1"/>
  <c r="W1168" i="3"/>
  <c r="V1169" i="3" s="1"/>
  <c r="AE627" i="3"/>
  <c r="Q1169" i="3"/>
  <c r="R1169" i="3" s="1"/>
  <c r="AB1169" i="3" s="1"/>
  <c r="AA1168" i="3"/>
  <c r="Z1168" i="3"/>
  <c r="AD1168" i="3" s="1"/>
  <c r="T491" i="3"/>
  <c r="Z491" i="3" s="1"/>
  <c r="AC1035" i="3"/>
  <c r="AE1035" i="3" s="1"/>
  <c r="AE490" i="3"/>
  <c r="AA762" i="3"/>
  <c r="T1571" i="3"/>
  <c r="W1571" i="3" s="1"/>
  <c r="V1572" i="3" s="1"/>
  <c r="AE1972" i="3"/>
  <c r="T1973" i="3"/>
  <c r="W1973" i="3" s="1"/>
  <c r="V1974" i="3" s="1"/>
  <c r="T628" i="3"/>
  <c r="W628" i="3" s="1"/>
  <c r="V629" i="3" s="1"/>
  <c r="AD1305" i="3"/>
  <c r="AC1305" i="3"/>
  <c r="R1306" i="3"/>
  <c r="AB1306" i="3" s="1"/>
  <c r="Y762" i="3"/>
  <c r="Z762" i="3"/>
  <c r="Q763" i="3"/>
  <c r="R763" i="3" s="1"/>
  <c r="S763" i="3" s="1"/>
  <c r="AE1840" i="3"/>
  <c r="W762" i="3"/>
  <c r="V763" i="3" s="1"/>
  <c r="AE1570" i="3"/>
  <c r="AE359" i="3"/>
  <c r="S1707" i="3"/>
  <c r="Q227" i="3"/>
  <c r="R227" i="3" s="1"/>
  <c r="AB227" i="3" s="1"/>
  <c r="Z226" i="3"/>
  <c r="AB1036" i="3"/>
  <c r="T1036" i="3"/>
  <c r="S94" i="3"/>
  <c r="AA226" i="3"/>
  <c r="Y226" i="3"/>
  <c r="AD1706" i="3"/>
  <c r="AC1706" i="3"/>
  <c r="Q1437" i="3"/>
  <c r="R1437" i="3" s="1"/>
  <c r="AB1437" i="3" s="1"/>
  <c r="AB360" i="3"/>
  <c r="T360" i="3"/>
  <c r="Z1436" i="3"/>
  <c r="AD1436" i="3" s="1"/>
  <c r="W1436" i="3"/>
  <c r="V1437" i="3" s="1"/>
  <c r="AA1436" i="3"/>
  <c r="AE93" i="3"/>
  <c r="T1841" i="3"/>
  <c r="AE223" i="13"/>
  <c r="AD94" i="13"/>
  <c r="AC94" i="13"/>
  <c r="AD495" i="13"/>
  <c r="AC495" i="13"/>
  <c r="S95" i="13"/>
  <c r="S360" i="13"/>
  <c r="T224" i="13"/>
  <c r="S496" i="13"/>
  <c r="AD359" i="13" l="1"/>
  <c r="AC359" i="13"/>
  <c r="Y1170" i="11"/>
  <c r="W1170" i="11"/>
  <c r="V1171" i="11" s="1"/>
  <c r="Z1170" i="11"/>
  <c r="Q1171" i="11"/>
  <c r="R1171" i="11" s="1"/>
  <c r="AB1171" i="11" s="1"/>
  <c r="Q629" i="11"/>
  <c r="R629" i="11" s="1"/>
  <c r="AB629" i="11" s="1"/>
  <c r="Q1707" i="11"/>
  <c r="R1707" i="11" s="1"/>
  <c r="AB1707" i="11" s="1"/>
  <c r="AE1432" i="11"/>
  <c r="AE1565" i="11"/>
  <c r="R360" i="11"/>
  <c r="AB360" i="11" s="1"/>
  <c r="S1566" i="11"/>
  <c r="AC359" i="11"/>
  <c r="AD359" i="11"/>
  <c r="W1706" i="11"/>
  <c r="V1707" i="11" s="1"/>
  <c r="W628" i="11"/>
  <c r="V629" i="11" s="1"/>
  <c r="AA1706" i="11"/>
  <c r="Z628" i="11"/>
  <c r="Y628" i="11"/>
  <c r="Y1706" i="11"/>
  <c r="Z1706" i="11"/>
  <c r="AA628" i="11"/>
  <c r="T1433" i="11"/>
  <c r="Q98" i="11"/>
  <c r="R98" i="11" s="1"/>
  <c r="AB98" i="11" s="1"/>
  <c r="AA97" i="11"/>
  <c r="W97" i="11"/>
  <c r="V98" i="11" s="1"/>
  <c r="Y97" i="11"/>
  <c r="AD97" i="11" s="1"/>
  <c r="AD1976" i="11"/>
  <c r="AC1976" i="11"/>
  <c r="AE764" i="11"/>
  <c r="T897" i="11"/>
  <c r="AA897" i="11" s="1"/>
  <c r="T765" i="11"/>
  <c r="W1037" i="11"/>
  <c r="V1038" i="11" s="1"/>
  <c r="AE492" i="11"/>
  <c r="Q229" i="11"/>
  <c r="R229" i="11" s="1"/>
  <c r="AB229" i="11" s="1"/>
  <c r="Z228" i="11"/>
  <c r="Y1037" i="11"/>
  <c r="W228" i="11"/>
  <c r="V229" i="11" s="1"/>
  <c r="Z1037" i="11"/>
  <c r="Y228" i="11"/>
  <c r="Q1038" i="11"/>
  <c r="R1038" i="11" s="1"/>
  <c r="AB493" i="11"/>
  <c r="T493" i="11"/>
  <c r="S1977" i="11"/>
  <c r="W1306" i="11"/>
  <c r="V1307" i="11" s="1"/>
  <c r="Q1307" i="11"/>
  <c r="R1307" i="11" s="1"/>
  <c r="AB1307" i="11" s="1"/>
  <c r="Y1306" i="11"/>
  <c r="AA1306" i="11"/>
  <c r="Z1306" i="11"/>
  <c r="T1839" i="11"/>
  <c r="AA763" i="9"/>
  <c r="Z763" i="9"/>
  <c r="S764" i="9"/>
  <c r="Y763" i="9"/>
  <c r="W763" i="9"/>
  <c r="V764" i="9" s="1"/>
  <c r="T1034" i="9"/>
  <c r="Z1034" i="9" s="1"/>
  <c r="AE1033" i="9"/>
  <c r="AD225" i="9"/>
  <c r="AB226" i="9"/>
  <c r="AC225" i="9"/>
  <c r="T226" i="9"/>
  <c r="AA226" i="9" s="1"/>
  <c r="T1437" i="9"/>
  <c r="Q1438" i="9" s="1"/>
  <c r="R1438" i="9" s="1"/>
  <c r="AB1438" i="9" s="1"/>
  <c r="W1840" i="9"/>
  <c r="V1841" i="9" s="1"/>
  <c r="AC1300" i="9"/>
  <c r="Z1840" i="9"/>
  <c r="AD1840" i="9" s="1"/>
  <c r="Q1841" i="9"/>
  <c r="R1841" i="9" s="1"/>
  <c r="AB1841" i="9" s="1"/>
  <c r="AA1840" i="9"/>
  <c r="AD1300" i="9"/>
  <c r="W1169" i="9"/>
  <c r="V1170" i="9" s="1"/>
  <c r="Z1169" i="9"/>
  <c r="AD1169" i="9" s="1"/>
  <c r="AA1169" i="9"/>
  <c r="Q1170" i="9"/>
  <c r="R1170" i="9" s="1"/>
  <c r="S1170" i="9" s="1"/>
  <c r="Z495" i="9"/>
  <c r="AA495" i="9"/>
  <c r="S1301" i="9"/>
  <c r="Y495" i="9"/>
  <c r="Q496" i="9"/>
  <c r="R496" i="9" s="1"/>
  <c r="AB496" i="9" s="1"/>
  <c r="AE1975" i="9"/>
  <c r="T1976" i="9"/>
  <c r="Y894" i="9"/>
  <c r="Q895" i="9"/>
  <c r="R895" i="9" s="1"/>
  <c r="AB895" i="9" s="1"/>
  <c r="Z894" i="9"/>
  <c r="AA894" i="9"/>
  <c r="AA362" i="9"/>
  <c r="Q363" i="9"/>
  <c r="R363" i="9" s="1"/>
  <c r="AB363" i="9" s="1"/>
  <c r="Y362" i="9"/>
  <c r="AD362" i="9" s="1"/>
  <c r="W362" i="9"/>
  <c r="V363" i="9" s="1"/>
  <c r="Q1572" i="9"/>
  <c r="R1572" i="9" s="1"/>
  <c r="AB1572" i="9" s="1"/>
  <c r="AA1571" i="9"/>
  <c r="Z1571" i="9"/>
  <c r="AD1571" i="9" s="1"/>
  <c r="W1571" i="9"/>
  <c r="V1572" i="9" s="1"/>
  <c r="AE1704" i="9"/>
  <c r="S1705" i="9"/>
  <c r="AE95" i="9"/>
  <c r="AE627" i="9"/>
  <c r="S96" i="9"/>
  <c r="S628" i="9"/>
  <c r="AB630" i="6"/>
  <c r="AC629" i="6"/>
  <c r="T630" i="6"/>
  <c r="Z630" i="6" s="1"/>
  <c r="AD629" i="6"/>
  <c r="W1433" i="6"/>
  <c r="V1434" i="6" s="1"/>
  <c r="Y1433" i="6"/>
  <c r="AD1433" i="6" s="1"/>
  <c r="AA1433" i="6"/>
  <c r="Q1434" i="6"/>
  <c r="R1434" i="6" s="1"/>
  <c r="S1434" i="6" s="1"/>
  <c r="AC1704" i="6"/>
  <c r="AD1704" i="6"/>
  <c r="AD761" i="6"/>
  <c r="AC1569" i="6"/>
  <c r="AE1569" i="6" s="1"/>
  <c r="AC761" i="6"/>
  <c r="S1570" i="6"/>
  <c r="AB762" i="6"/>
  <c r="T762" i="6"/>
  <c r="T1302" i="6"/>
  <c r="Q1303" i="6" s="1"/>
  <c r="AE1301" i="6"/>
  <c r="S493" i="6"/>
  <c r="W895" i="6"/>
  <c r="V896" i="6" s="1"/>
  <c r="AC492" i="6"/>
  <c r="Y895" i="6"/>
  <c r="S1977" i="6"/>
  <c r="Z895" i="6"/>
  <c r="AD492" i="6"/>
  <c r="AA895" i="6"/>
  <c r="AD1976" i="6"/>
  <c r="Q896" i="6"/>
  <c r="R896" i="6" s="1"/>
  <c r="AB896" i="6" s="1"/>
  <c r="AC1976" i="6"/>
  <c r="Y356" i="6"/>
  <c r="Z356" i="6"/>
  <c r="W356" i="6"/>
  <c r="V357" i="6" s="1"/>
  <c r="Q357" i="6"/>
  <c r="R357" i="6" s="1"/>
  <c r="AB357" i="6" s="1"/>
  <c r="T1171" i="6"/>
  <c r="W1171" i="6" s="1"/>
  <c r="V1172" i="6" s="1"/>
  <c r="T94" i="6"/>
  <c r="AE1170" i="6"/>
  <c r="S1705" i="6"/>
  <c r="W1033" i="6"/>
  <c r="V1034" i="6" s="1"/>
  <c r="Q1034" i="6"/>
  <c r="R1034" i="6" s="1"/>
  <c r="AB1034" i="6" s="1"/>
  <c r="Y1033" i="6"/>
  <c r="AD1033" i="6" s="1"/>
  <c r="AA1033" i="6"/>
  <c r="AC1841" i="6"/>
  <c r="AD1841" i="6"/>
  <c r="R1842" i="6"/>
  <c r="AB1842" i="6" s="1"/>
  <c r="AC226" i="6"/>
  <c r="AD226" i="6"/>
  <c r="R227" i="6"/>
  <c r="AB227" i="6" s="1"/>
  <c r="S897" i="3"/>
  <c r="AC896" i="3"/>
  <c r="AC1168" i="3"/>
  <c r="W491" i="3"/>
  <c r="V492" i="3" s="1"/>
  <c r="Q492" i="3"/>
  <c r="R492" i="3" s="1"/>
  <c r="AB492" i="3" s="1"/>
  <c r="AA491" i="3"/>
  <c r="Y491" i="3"/>
  <c r="AD491" i="3" s="1"/>
  <c r="AE1305" i="3"/>
  <c r="Q1572" i="3"/>
  <c r="R1572" i="3" s="1"/>
  <c r="Y1571" i="3"/>
  <c r="Q629" i="3"/>
  <c r="R629" i="3" s="1"/>
  <c r="AB629" i="3" s="1"/>
  <c r="Y628" i="3"/>
  <c r="AA1571" i="3"/>
  <c r="Z1571" i="3"/>
  <c r="AD762" i="3"/>
  <c r="Q1974" i="3"/>
  <c r="R1974" i="3" s="1"/>
  <c r="AB1974" i="3" s="1"/>
  <c r="AA1973" i="3"/>
  <c r="Y1973" i="3"/>
  <c r="AA628" i="3"/>
  <c r="Z1973" i="3"/>
  <c r="Z628" i="3"/>
  <c r="T763" i="3"/>
  <c r="Q764" i="3" s="1"/>
  <c r="R764" i="3" s="1"/>
  <c r="AB764" i="3" s="1"/>
  <c r="AC762" i="3"/>
  <c r="S1306" i="3"/>
  <c r="AB763" i="3"/>
  <c r="T1707" i="3"/>
  <c r="W1707" i="3" s="1"/>
  <c r="V1708" i="3" s="1"/>
  <c r="AD226" i="3"/>
  <c r="Y1036" i="3"/>
  <c r="AA1036" i="3"/>
  <c r="Q1037" i="3"/>
  <c r="R1037" i="3" s="1"/>
  <c r="AB1037" i="3" s="1"/>
  <c r="Z1036" i="3"/>
  <c r="W1036" i="3"/>
  <c r="V1037" i="3" s="1"/>
  <c r="T94" i="3"/>
  <c r="Q95" i="3" s="1"/>
  <c r="R95" i="3" s="1"/>
  <c r="AB95" i="3" s="1"/>
  <c r="S1169" i="3"/>
  <c r="AE1706" i="3"/>
  <c r="AC226" i="3"/>
  <c r="S1437" i="3"/>
  <c r="Z360" i="3"/>
  <c r="W360" i="3"/>
  <c r="V361" i="3" s="1"/>
  <c r="AA360" i="3"/>
  <c r="Q361" i="3"/>
  <c r="R361" i="3" s="1"/>
  <c r="AB361" i="3" s="1"/>
  <c r="Y360" i="3"/>
  <c r="AC1436" i="3"/>
  <c r="S227" i="3"/>
  <c r="Q1842" i="3"/>
  <c r="W1841" i="3"/>
  <c r="V1842" i="3" s="1"/>
  <c r="Y1841" i="3"/>
  <c r="Z1841" i="3"/>
  <c r="AA1841" i="3"/>
  <c r="AE94" i="13"/>
  <c r="T360" i="13"/>
  <c r="Z360" i="13" s="1"/>
  <c r="T95" i="13"/>
  <c r="W95" i="13" s="1"/>
  <c r="V96" i="13" s="1"/>
  <c r="AE495" i="13"/>
  <c r="T496" i="13"/>
  <c r="Z496" i="13" s="1"/>
  <c r="Z224" i="13"/>
  <c r="W224" i="13"/>
  <c r="V225" i="13" s="1"/>
  <c r="AA224" i="13"/>
  <c r="Y224" i="13"/>
  <c r="Q225" i="13"/>
  <c r="AE359" i="13" l="1"/>
  <c r="AC1170" i="11"/>
  <c r="AD1170" i="11"/>
  <c r="S1171" i="11"/>
  <c r="S629" i="11"/>
  <c r="S1707" i="11"/>
  <c r="AC628" i="11"/>
  <c r="S360" i="11"/>
  <c r="AE359" i="11"/>
  <c r="T1566" i="11"/>
  <c r="AC1706" i="11"/>
  <c r="AD1706" i="11"/>
  <c r="AD628" i="11"/>
  <c r="Q1434" i="11"/>
  <c r="Y1433" i="11"/>
  <c r="W1433" i="11"/>
  <c r="V1434" i="11" s="1"/>
  <c r="AA1433" i="11"/>
  <c r="Z1433" i="11"/>
  <c r="AC97" i="11"/>
  <c r="AE1976" i="11"/>
  <c r="Y765" i="11"/>
  <c r="AA765" i="11"/>
  <c r="W765" i="11"/>
  <c r="V766" i="11" s="1"/>
  <c r="Q766" i="11"/>
  <c r="R766" i="11" s="1"/>
  <c r="AB766" i="11" s="1"/>
  <c r="Z765" i="11"/>
  <c r="Y897" i="11"/>
  <c r="Z897" i="11"/>
  <c r="AC1037" i="11"/>
  <c r="W897" i="11"/>
  <c r="V898" i="11" s="1"/>
  <c r="Q898" i="11"/>
  <c r="R898" i="11" s="1"/>
  <c r="AB1038" i="11"/>
  <c r="S1038" i="11"/>
  <c r="S229" i="11"/>
  <c r="T229" i="11" s="1"/>
  <c r="AD1037" i="11"/>
  <c r="S98" i="11"/>
  <c r="AD228" i="11"/>
  <c r="AC228" i="11"/>
  <c r="AA493" i="11"/>
  <c r="Z493" i="11"/>
  <c r="Y493" i="11"/>
  <c r="W493" i="11"/>
  <c r="V494" i="11" s="1"/>
  <c r="Q494" i="11"/>
  <c r="S1307" i="11"/>
  <c r="T1977" i="11"/>
  <c r="Z1977" i="11" s="1"/>
  <c r="W1839" i="11"/>
  <c r="V1840" i="11" s="1"/>
  <c r="AD1306" i="11"/>
  <c r="AC1306" i="11"/>
  <c r="AA1839" i="11"/>
  <c r="Z1839" i="11"/>
  <c r="Y1839" i="11"/>
  <c r="Q1840" i="11"/>
  <c r="R1840" i="11" s="1"/>
  <c r="AB1840" i="11" s="1"/>
  <c r="AD763" i="9"/>
  <c r="T764" i="9"/>
  <c r="AA764" i="9" s="1"/>
  <c r="W1034" i="9"/>
  <c r="V1035" i="9" s="1"/>
  <c r="AC763" i="9"/>
  <c r="Y1034" i="9"/>
  <c r="AD1034" i="9" s="1"/>
  <c r="AA1034" i="9"/>
  <c r="Q1035" i="9"/>
  <c r="R1035" i="9" s="1"/>
  <c r="AB1035" i="9" s="1"/>
  <c r="Q227" i="9"/>
  <c r="R227" i="9" s="1"/>
  <c r="AB227" i="9" s="1"/>
  <c r="AE225" i="9"/>
  <c r="Z226" i="9"/>
  <c r="W226" i="9"/>
  <c r="V227" i="9" s="1"/>
  <c r="Z1437" i="9"/>
  <c r="AA1437" i="9"/>
  <c r="Y226" i="9"/>
  <c r="W1437" i="9"/>
  <c r="V1438" i="9" s="1"/>
  <c r="AC1840" i="9"/>
  <c r="AE1840" i="9" s="1"/>
  <c r="Y1437" i="9"/>
  <c r="AE1300" i="9"/>
  <c r="S1438" i="9"/>
  <c r="AC1169" i="9"/>
  <c r="T1170" i="9"/>
  <c r="AB1170" i="9"/>
  <c r="AD495" i="9"/>
  <c r="T1301" i="9"/>
  <c r="AC495" i="9"/>
  <c r="Z1976" i="9"/>
  <c r="Y1976" i="9"/>
  <c r="AA1976" i="9"/>
  <c r="Q1977" i="9"/>
  <c r="R1977" i="9" s="1"/>
  <c r="AB1977" i="9" s="1"/>
  <c r="W1976" i="9"/>
  <c r="V1977" i="9" s="1"/>
  <c r="S1841" i="9"/>
  <c r="AD894" i="9"/>
  <c r="S496" i="9"/>
  <c r="AC894" i="9"/>
  <c r="AC362" i="9"/>
  <c r="AC1571" i="9"/>
  <c r="AE1571" i="9" s="1"/>
  <c r="T1705" i="9"/>
  <c r="S1572" i="9"/>
  <c r="T628" i="9"/>
  <c r="S895" i="9"/>
  <c r="T96" i="9"/>
  <c r="S363" i="9"/>
  <c r="AA630" i="6"/>
  <c r="Y630" i="6"/>
  <c r="AD630" i="6" s="1"/>
  <c r="Q631" i="6"/>
  <c r="R631" i="6" s="1"/>
  <c r="AB631" i="6" s="1"/>
  <c r="W630" i="6"/>
  <c r="V631" i="6" s="1"/>
  <c r="AE629" i="6"/>
  <c r="AC1433" i="6"/>
  <c r="T1434" i="6"/>
  <c r="W1434" i="6" s="1"/>
  <c r="V1435" i="6" s="1"/>
  <c r="AE1704" i="6"/>
  <c r="AB1434" i="6"/>
  <c r="AE761" i="6"/>
  <c r="T1570" i="6"/>
  <c r="Q1571" i="6" s="1"/>
  <c r="R1571" i="6" s="1"/>
  <c r="AB1571" i="6" s="1"/>
  <c r="W762" i="6"/>
  <c r="V763" i="6" s="1"/>
  <c r="Q763" i="6"/>
  <c r="Z762" i="6"/>
  <c r="AA762" i="6"/>
  <c r="Y762" i="6"/>
  <c r="Z1302" i="6"/>
  <c r="W1302" i="6"/>
  <c r="V1303" i="6" s="1"/>
  <c r="Y1302" i="6"/>
  <c r="AA1302" i="6"/>
  <c r="T493" i="6"/>
  <c r="AA493" i="6" s="1"/>
  <c r="AD895" i="6"/>
  <c r="AC895" i="6"/>
  <c r="AE492" i="6"/>
  <c r="S896" i="6"/>
  <c r="AE1976" i="6"/>
  <c r="T1977" i="6"/>
  <c r="Y1977" i="6" s="1"/>
  <c r="AC356" i="6"/>
  <c r="AD356" i="6"/>
  <c r="Z1171" i="6"/>
  <c r="AA1171" i="6"/>
  <c r="Q1172" i="6"/>
  <c r="R1172" i="6" s="1"/>
  <c r="S1172" i="6" s="1"/>
  <c r="R1303" i="6"/>
  <c r="AB1303" i="6" s="1"/>
  <c r="Y1171" i="6"/>
  <c r="AC1033" i="6"/>
  <c r="Q95" i="6"/>
  <c r="Z94" i="6"/>
  <c r="Y94" i="6"/>
  <c r="AA94" i="6"/>
  <c r="W94" i="6"/>
  <c r="V95" i="6" s="1"/>
  <c r="S357" i="6"/>
  <c r="T1705" i="6"/>
  <c r="Q1706" i="6" s="1"/>
  <c r="AE226" i="6"/>
  <c r="S1842" i="6"/>
  <c r="S227" i="6"/>
  <c r="AE1841" i="6"/>
  <c r="S1034" i="6"/>
  <c r="T897" i="3"/>
  <c r="AE896" i="3"/>
  <c r="AE1168" i="3"/>
  <c r="S492" i="3"/>
  <c r="AC491" i="3"/>
  <c r="AC1571" i="3"/>
  <c r="AD1571" i="3"/>
  <c r="AD628" i="3"/>
  <c r="AE762" i="3"/>
  <c r="AD1973" i="3"/>
  <c r="AC1973" i="3"/>
  <c r="Z763" i="3"/>
  <c r="AC628" i="3"/>
  <c r="AA763" i="3"/>
  <c r="Y763" i="3"/>
  <c r="W763" i="3"/>
  <c r="V764" i="3" s="1"/>
  <c r="T1306" i="3"/>
  <c r="S629" i="3"/>
  <c r="S1974" i="3"/>
  <c r="Q1708" i="3"/>
  <c r="R1708" i="3" s="1"/>
  <c r="AB1708" i="3" s="1"/>
  <c r="Z1707" i="3"/>
  <c r="Y1707" i="3"/>
  <c r="AE226" i="3"/>
  <c r="AA1707" i="3"/>
  <c r="S1572" i="3"/>
  <c r="AB1572" i="3"/>
  <c r="Y94" i="3"/>
  <c r="AA94" i="3"/>
  <c r="W94" i="3"/>
  <c r="V95" i="3" s="1"/>
  <c r="S1037" i="3"/>
  <c r="Z94" i="3"/>
  <c r="S764" i="3"/>
  <c r="AD1036" i="3"/>
  <c r="AC1036" i="3"/>
  <c r="T1169" i="3"/>
  <c r="AE1436" i="3"/>
  <c r="T227" i="3"/>
  <c r="AA227" i="3" s="1"/>
  <c r="S361" i="3"/>
  <c r="T1437" i="3"/>
  <c r="Y1437" i="3" s="1"/>
  <c r="AD360" i="3"/>
  <c r="AC360" i="3"/>
  <c r="AC1841" i="3"/>
  <c r="AD1841" i="3"/>
  <c r="R1842" i="3"/>
  <c r="AB1842" i="3" s="1"/>
  <c r="S95" i="3"/>
  <c r="W360" i="13"/>
  <c r="V361" i="13" s="1"/>
  <c r="AA360" i="13"/>
  <c r="Y360" i="13"/>
  <c r="AD360" i="13" s="1"/>
  <c r="Q361" i="13"/>
  <c r="R361" i="13" s="1"/>
  <c r="AB361" i="13" s="1"/>
  <c r="Y95" i="13"/>
  <c r="Q96" i="13"/>
  <c r="R96" i="13" s="1"/>
  <c r="AB96" i="13" s="1"/>
  <c r="Z95" i="13"/>
  <c r="AA95" i="13"/>
  <c r="Q497" i="13"/>
  <c r="R497" i="13" s="1"/>
  <c r="AB497" i="13" s="1"/>
  <c r="R225" i="13"/>
  <c r="AB225" i="13" s="1"/>
  <c r="AA496" i="13"/>
  <c r="Y496" i="13"/>
  <c r="AD224" i="13"/>
  <c r="AC224" i="13"/>
  <c r="W496" i="13"/>
  <c r="V497" i="13" s="1"/>
  <c r="AE1170" i="11" l="1"/>
  <c r="T1171" i="11"/>
  <c r="Y1171" i="11" s="1"/>
  <c r="T1707" i="11"/>
  <c r="AA1707" i="11" s="1"/>
  <c r="T629" i="11"/>
  <c r="W629" i="11" s="1"/>
  <c r="V630" i="11" s="1"/>
  <c r="AE628" i="11"/>
  <c r="AE1706" i="11"/>
  <c r="T360" i="11"/>
  <c r="Z1566" i="11"/>
  <c r="Q1567" i="11"/>
  <c r="W1566" i="11"/>
  <c r="V1567" i="11" s="1"/>
  <c r="Y1566" i="11"/>
  <c r="AA1566" i="11"/>
  <c r="R1434" i="11"/>
  <c r="S1434" i="11" s="1"/>
  <c r="AD1433" i="11"/>
  <c r="AC1433" i="11"/>
  <c r="AE97" i="11"/>
  <c r="AD765" i="11"/>
  <c r="AC765" i="11"/>
  <c r="S766" i="11"/>
  <c r="AE1037" i="11"/>
  <c r="AD897" i="11"/>
  <c r="AC897" i="11"/>
  <c r="T1038" i="11"/>
  <c r="Q1039" i="11" s="1"/>
  <c r="S898" i="11"/>
  <c r="AB898" i="11"/>
  <c r="T98" i="11"/>
  <c r="AC1839" i="11"/>
  <c r="AE228" i="11"/>
  <c r="R494" i="11"/>
  <c r="AB494" i="11" s="1"/>
  <c r="T1307" i="11"/>
  <c r="W1307" i="11" s="1"/>
  <c r="V1308" i="11" s="1"/>
  <c r="AC493" i="11"/>
  <c r="AD493" i="11"/>
  <c r="AD1839" i="11"/>
  <c r="AE1306" i="11"/>
  <c r="Y1977" i="11"/>
  <c r="AD1977" i="11" s="1"/>
  <c r="W1977" i="11"/>
  <c r="V1978" i="11" s="1"/>
  <c r="AA1977" i="11"/>
  <c r="Q1978" i="11"/>
  <c r="R1978" i="11" s="1"/>
  <c r="AB1978" i="11" s="1"/>
  <c r="Z229" i="11"/>
  <c r="W229" i="11"/>
  <c r="V230" i="11" s="1"/>
  <c r="Y229" i="11"/>
  <c r="AA229" i="11"/>
  <c r="Q230" i="11"/>
  <c r="S1840" i="11"/>
  <c r="Z764" i="9"/>
  <c r="W764" i="9"/>
  <c r="V765" i="9" s="1"/>
  <c r="Y764" i="9"/>
  <c r="Q765" i="9"/>
  <c r="R765" i="9" s="1"/>
  <c r="AB765" i="9" s="1"/>
  <c r="AE763" i="9"/>
  <c r="AC1034" i="9"/>
  <c r="S1035" i="9"/>
  <c r="AD226" i="9"/>
  <c r="AC226" i="9"/>
  <c r="AC1437" i="9"/>
  <c r="AE1169" i="9"/>
  <c r="AD1437" i="9"/>
  <c r="S227" i="9"/>
  <c r="T1438" i="9"/>
  <c r="W1438" i="9" s="1"/>
  <c r="V1439" i="9" s="1"/>
  <c r="W1170" i="9"/>
  <c r="V1171" i="9" s="1"/>
  <c r="Z1170" i="9"/>
  <c r="AA1170" i="9"/>
  <c r="Q1171" i="9"/>
  <c r="R1171" i="9" s="1"/>
  <c r="AB1171" i="9" s="1"/>
  <c r="Y1170" i="9"/>
  <c r="Y1301" i="9"/>
  <c r="AE495" i="9"/>
  <c r="Z1301" i="9"/>
  <c r="AA1301" i="9"/>
  <c r="Q1302" i="9"/>
  <c r="R1302" i="9" s="1"/>
  <c r="AB1302" i="9" s="1"/>
  <c r="W1301" i="9"/>
  <c r="V1302" i="9" s="1"/>
  <c r="AD1976" i="9"/>
  <c r="T1841" i="9"/>
  <c r="Y1841" i="9" s="1"/>
  <c r="AC1976" i="9"/>
  <c r="S1977" i="9"/>
  <c r="AE894" i="9"/>
  <c r="T1572" i="9"/>
  <c r="Q1573" i="9" s="1"/>
  <c r="T496" i="9"/>
  <c r="AE362" i="9"/>
  <c r="Z1705" i="9"/>
  <c r="AA1705" i="9"/>
  <c r="Q1706" i="9"/>
  <c r="Y1705" i="9"/>
  <c r="W1705" i="9"/>
  <c r="V1706" i="9" s="1"/>
  <c r="T363" i="9"/>
  <c r="Y96" i="9"/>
  <c r="Z96" i="9"/>
  <c r="AA96" i="9"/>
  <c r="Q97" i="9"/>
  <c r="W96" i="9"/>
  <c r="V97" i="9" s="1"/>
  <c r="T895" i="9"/>
  <c r="Q629" i="9"/>
  <c r="AA628" i="9"/>
  <c r="Y628" i="9"/>
  <c r="W628" i="9"/>
  <c r="V629" i="9" s="1"/>
  <c r="Z628" i="9"/>
  <c r="AC630" i="6"/>
  <c r="AE630" i="6" s="1"/>
  <c r="AE1433" i="6"/>
  <c r="Z1434" i="6"/>
  <c r="Y1434" i="6"/>
  <c r="AA1434" i="6"/>
  <c r="Q1435" i="6"/>
  <c r="R1435" i="6" s="1"/>
  <c r="AB1435" i="6" s="1"/>
  <c r="Y1570" i="6"/>
  <c r="S1571" i="6"/>
  <c r="AA1570" i="6"/>
  <c r="W1570" i="6"/>
  <c r="V1571" i="6" s="1"/>
  <c r="Z1570" i="6"/>
  <c r="R763" i="6"/>
  <c r="AB763" i="6" s="1"/>
  <c r="AD762" i="6"/>
  <c r="AC762" i="6"/>
  <c r="AC1302" i="6"/>
  <c r="Q494" i="6"/>
  <c r="R494" i="6" s="1"/>
  <c r="AB494" i="6" s="1"/>
  <c r="AD1302" i="6"/>
  <c r="AE895" i="6"/>
  <c r="W493" i="6"/>
  <c r="V494" i="6" s="1"/>
  <c r="Y493" i="6"/>
  <c r="Z493" i="6"/>
  <c r="AA1977" i="6"/>
  <c r="W1977" i="6"/>
  <c r="V1978" i="6" s="1"/>
  <c r="Q1978" i="6"/>
  <c r="R1978" i="6" s="1"/>
  <c r="AB1978" i="6" s="1"/>
  <c r="T896" i="6"/>
  <c r="Q897" i="6" s="1"/>
  <c r="Z1977" i="6"/>
  <c r="AD1977" i="6" s="1"/>
  <c r="AE356" i="6"/>
  <c r="S631" i="6"/>
  <c r="AC1171" i="6"/>
  <c r="S1303" i="6"/>
  <c r="AD1171" i="6"/>
  <c r="AE1033" i="6"/>
  <c r="T357" i="6"/>
  <c r="Z357" i="6" s="1"/>
  <c r="Z1705" i="6"/>
  <c r="AC94" i="6"/>
  <c r="AD94" i="6"/>
  <c r="Y1705" i="6"/>
  <c r="R95" i="6"/>
  <c r="AB95" i="6" s="1"/>
  <c r="W1705" i="6"/>
  <c r="V1706" i="6" s="1"/>
  <c r="AA1705" i="6"/>
  <c r="AB1172" i="6"/>
  <c r="T1172" i="6"/>
  <c r="T1034" i="6"/>
  <c r="Z1034" i="6" s="1"/>
  <c r="T1842" i="6"/>
  <c r="T227" i="6"/>
  <c r="R1706" i="6"/>
  <c r="AB1706" i="6" s="1"/>
  <c r="AA897" i="3"/>
  <c r="Z897" i="3"/>
  <c r="Y897" i="3"/>
  <c r="W897" i="3"/>
  <c r="V898" i="3" s="1"/>
  <c r="Q898" i="3"/>
  <c r="R898" i="3" s="1"/>
  <c r="AB898" i="3" s="1"/>
  <c r="T492" i="3"/>
  <c r="Z492" i="3" s="1"/>
  <c r="AE491" i="3"/>
  <c r="AE1571" i="3"/>
  <c r="AE628" i="3"/>
  <c r="AE1973" i="3"/>
  <c r="AD763" i="3"/>
  <c r="AC763" i="3"/>
  <c r="T629" i="3"/>
  <c r="AA1306" i="3"/>
  <c r="Z1306" i="3"/>
  <c r="Q1307" i="3"/>
  <c r="W1306" i="3"/>
  <c r="V1307" i="3" s="1"/>
  <c r="Y1306" i="3"/>
  <c r="T1974" i="3"/>
  <c r="Y1974" i="3" s="1"/>
  <c r="AC1707" i="3"/>
  <c r="AD1707" i="3"/>
  <c r="T1572" i="3"/>
  <c r="AD94" i="3"/>
  <c r="T764" i="3"/>
  <c r="Y764" i="3" s="1"/>
  <c r="T1037" i="3"/>
  <c r="Y1037" i="3" s="1"/>
  <c r="AC94" i="3"/>
  <c r="Q1170" i="3"/>
  <c r="R1170" i="3" s="1"/>
  <c r="AB1170" i="3" s="1"/>
  <c r="AA1169" i="3"/>
  <c r="Y1169" i="3"/>
  <c r="W1169" i="3"/>
  <c r="V1170" i="3" s="1"/>
  <c r="Z1169" i="3"/>
  <c r="AE1036" i="3"/>
  <c r="AA1437" i="3"/>
  <c r="Q228" i="3"/>
  <c r="R228" i="3" s="1"/>
  <c r="AB228" i="3" s="1"/>
  <c r="Z227" i="3"/>
  <c r="Y227" i="3"/>
  <c r="S1708" i="3"/>
  <c r="S1842" i="3"/>
  <c r="W227" i="3"/>
  <c r="V228" i="3" s="1"/>
  <c r="Q1438" i="3"/>
  <c r="R1438" i="3" s="1"/>
  <c r="AB1438" i="3" s="1"/>
  <c r="T361" i="3"/>
  <c r="Z1437" i="3"/>
  <c r="W1437" i="3"/>
  <c r="V1438" i="3" s="1"/>
  <c r="T95" i="3"/>
  <c r="Y95" i="3" s="1"/>
  <c r="AE360" i="3"/>
  <c r="AE1841" i="3"/>
  <c r="AC360" i="13"/>
  <c r="AD95" i="13"/>
  <c r="AC95" i="13"/>
  <c r="S96" i="13"/>
  <c r="S497" i="13"/>
  <c r="S361" i="13"/>
  <c r="S225" i="13"/>
  <c r="AC496" i="13"/>
  <c r="AD496" i="13"/>
  <c r="AE224" i="13"/>
  <c r="AA1171" i="11" l="1"/>
  <c r="W1171" i="11"/>
  <c r="V1172" i="11" s="1"/>
  <c r="Q1172" i="11"/>
  <c r="R1172" i="11" s="1"/>
  <c r="AB1172" i="11" s="1"/>
  <c r="Z1171" i="11"/>
  <c r="AD1171" i="11" s="1"/>
  <c r="W1707" i="11"/>
  <c r="V1708" i="11" s="1"/>
  <c r="Q1708" i="11"/>
  <c r="R1708" i="11" s="1"/>
  <c r="AB1708" i="11" s="1"/>
  <c r="Z629" i="11"/>
  <c r="Q630" i="11"/>
  <c r="R630" i="11" s="1"/>
  <c r="AB630" i="11" s="1"/>
  <c r="Z1707" i="11"/>
  <c r="Y629" i="11"/>
  <c r="Y1707" i="11"/>
  <c r="AA629" i="11"/>
  <c r="Z360" i="11"/>
  <c r="AA360" i="11"/>
  <c r="W360" i="11"/>
  <c r="V361" i="11" s="1"/>
  <c r="Q361" i="11"/>
  <c r="Y360" i="11"/>
  <c r="AC1566" i="11"/>
  <c r="AD1566" i="11"/>
  <c r="R1567" i="11"/>
  <c r="AB1567" i="11" s="1"/>
  <c r="AE1433" i="11"/>
  <c r="AB1434" i="11"/>
  <c r="T1434" i="11"/>
  <c r="AE765" i="11"/>
  <c r="T766" i="11"/>
  <c r="T898" i="11"/>
  <c r="W898" i="11" s="1"/>
  <c r="V899" i="11" s="1"/>
  <c r="S494" i="11"/>
  <c r="AE897" i="11"/>
  <c r="Z1038" i="11"/>
  <c r="AA1038" i="11"/>
  <c r="W1038" i="11"/>
  <c r="V1039" i="11" s="1"/>
  <c r="Y1038" i="11"/>
  <c r="Q1308" i="11"/>
  <c r="R1308" i="11" s="1"/>
  <c r="AB1308" i="11" s="1"/>
  <c r="Q99" i="11"/>
  <c r="R99" i="11" s="1"/>
  <c r="AB99" i="11" s="1"/>
  <c r="W98" i="11"/>
  <c r="V99" i="11" s="1"/>
  <c r="Y1307" i="11"/>
  <c r="AA1307" i="11"/>
  <c r="AE1839" i="11"/>
  <c r="AA98" i="11"/>
  <c r="Y98" i="11"/>
  <c r="Z98" i="11"/>
  <c r="Z1307" i="11"/>
  <c r="AE493" i="11"/>
  <c r="S1978" i="11"/>
  <c r="AC1977" i="11"/>
  <c r="T1840" i="11"/>
  <c r="R1039" i="11"/>
  <c r="AB1039" i="11" s="1"/>
  <c r="R230" i="11"/>
  <c r="AB230" i="11" s="1"/>
  <c r="AC229" i="11"/>
  <c r="AD229" i="11"/>
  <c r="AD764" i="9"/>
  <c r="S765" i="9"/>
  <c r="AE1034" i="9"/>
  <c r="AC764" i="9"/>
  <c r="T1035" i="9"/>
  <c r="AE1437" i="9"/>
  <c r="AE226" i="9"/>
  <c r="T227" i="9"/>
  <c r="Q228" i="9" s="1"/>
  <c r="R228" i="9" s="1"/>
  <c r="AB228" i="9" s="1"/>
  <c r="AA1438" i="9"/>
  <c r="Z1438" i="9"/>
  <c r="AD1170" i="9"/>
  <c r="Q1439" i="9"/>
  <c r="R1439" i="9" s="1"/>
  <c r="AB1439" i="9" s="1"/>
  <c r="Y1438" i="9"/>
  <c r="AC1170" i="9"/>
  <c r="AD1301" i="9"/>
  <c r="AC1301" i="9"/>
  <c r="S1302" i="9"/>
  <c r="W1841" i="9"/>
  <c r="V1842" i="9" s="1"/>
  <c r="AE1976" i="9"/>
  <c r="Z1841" i="9"/>
  <c r="AD1841" i="9" s="1"/>
  <c r="Q1842" i="9"/>
  <c r="R1842" i="9" s="1"/>
  <c r="S1842" i="9" s="1"/>
  <c r="AA1841" i="9"/>
  <c r="T1977" i="9"/>
  <c r="Q1978" i="9" s="1"/>
  <c r="R1978" i="9" s="1"/>
  <c r="AB1978" i="9" s="1"/>
  <c r="AA1572" i="9"/>
  <c r="S1171" i="9"/>
  <c r="Y1572" i="9"/>
  <c r="Z1572" i="9"/>
  <c r="W1572" i="9"/>
  <c r="V1573" i="9" s="1"/>
  <c r="Q497" i="9"/>
  <c r="R497" i="9" s="1"/>
  <c r="AB497" i="9" s="1"/>
  <c r="Z496" i="9"/>
  <c r="Y496" i="9"/>
  <c r="AA496" i="9"/>
  <c r="W496" i="9"/>
  <c r="V497" i="9" s="1"/>
  <c r="R1706" i="9"/>
  <c r="AB1706" i="9" s="1"/>
  <c r="AC1705" i="9"/>
  <c r="AD1705" i="9"/>
  <c r="R629" i="9"/>
  <c r="AB629" i="9" s="1"/>
  <c r="R1573" i="9"/>
  <c r="AB1573" i="9" s="1"/>
  <c r="R97" i="9"/>
  <c r="AB97" i="9" s="1"/>
  <c r="W895" i="9"/>
  <c r="V896" i="9" s="1"/>
  <c r="Q896" i="9"/>
  <c r="Y895" i="9"/>
  <c r="Z895" i="9"/>
  <c r="AA895" i="9"/>
  <c r="Z363" i="9"/>
  <c r="AA363" i="9"/>
  <c r="Y363" i="9"/>
  <c r="Q364" i="9"/>
  <c r="W363" i="9"/>
  <c r="V364" i="9" s="1"/>
  <c r="AC628" i="9"/>
  <c r="AD628" i="9"/>
  <c r="AC96" i="9"/>
  <c r="AD96" i="9"/>
  <c r="AD1434" i="6"/>
  <c r="AD1570" i="6"/>
  <c r="AC1434" i="6"/>
  <c r="S1435" i="6"/>
  <c r="T1571" i="6"/>
  <c r="Q1572" i="6" s="1"/>
  <c r="AC1570" i="6"/>
  <c r="S763" i="6"/>
  <c r="AE1302" i="6"/>
  <c r="AE762" i="6"/>
  <c r="S494" i="6"/>
  <c r="AC493" i="6"/>
  <c r="AD493" i="6"/>
  <c r="AA896" i="6"/>
  <c r="W896" i="6"/>
  <c r="V897" i="6" s="1"/>
  <c r="Y896" i="6"/>
  <c r="Z896" i="6"/>
  <c r="S1978" i="6"/>
  <c r="AC1977" i="6"/>
  <c r="AE1977" i="6" s="1"/>
  <c r="T631" i="6"/>
  <c r="AE1171" i="6"/>
  <c r="R897" i="6"/>
  <c r="AB897" i="6" s="1"/>
  <c r="T1303" i="6"/>
  <c r="AD1705" i="6"/>
  <c r="W357" i="6"/>
  <c r="V358" i="6" s="1"/>
  <c r="Q358" i="6"/>
  <c r="R358" i="6" s="1"/>
  <c r="AB358" i="6" s="1"/>
  <c r="AC1705" i="6"/>
  <c r="Y357" i="6"/>
  <c r="AA357" i="6"/>
  <c r="S95" i="6"/>
  <c r="AE94" i="6"/>
  <c r="AA1034" i="6"/>
  <c r="Y1034" i="6"/>
  <c r="Q1035" i="6"/>
  <c r="R1035" i="6" s="1"/>
  <c r="AB1035" i="6" s="1"/>
  <c r="W1034" i="6"/>
  <c r="V1035" i="6" s="1"/>
  <c r="Q1173" i="6"/>
  <c r="Y1172" i="6"/>
  <c r="Z1172" i="6"/>
  <c r="W1172" i="6"/>
  <c r="V1173" i="6" s="1"/>
  <c r="AA1172" i="6"/>
  <c r="AA1842" i="6"/>
  <c r="Q1843" i="6"/>
  <c r="W1842" i="6"/>
  <c r="V1843" i="6" s="1"/>
  <c r="Z1842" i="6"/>
  <c r="Y1842" i="6"/>
  <c r="AA227" i="6"/>
  <c r="Q228" i="6"/>
  <c r="W227" i="6"/>
  <c r="V228" i="6" s="1"/>
  <c r="Y227" i="6"/>
  <c r="Z227" i="6"/>
  <c r="S1706" i="6"/>
  <c r="AD897" i="3"/>
  <c r="S898" i="3"/>
  <c r="AC897" i="3"/>
  <c r="W492" i="3"/>
  <c r="V493" i="3" s="1"/>
  <c r="AA492" i="3"/>
  <c r="Q493" i="3"/>
  <c r="R493" i="3" s="1"/>
  <c r="AB493" i="3" s="1"/>
  <c r="Y492" i="3"/>
  <c r="AD492" i="3" s="1"/>
  <c r="Y629" i="3"/>
  <c r="AE763" i="3"/>
  <c r="Q630" i="3"/>
  <c r="R630" i="3" s="1"/>
  <c r="AB630" i="3" s="1"/>
  <c r="W1974" i="3"/>
  <c r="V1975" i="3" s="1"/>
  <c r="AA629" i="3"/>
  <c r="W629" i="3"/>
  <c r="V630" i="3" s="1"/>
  <c r="Z1974" i="3"/>
  <c r="AD1974" i="3" s="1"/>
  <c r="AA1974" i="3"/>
  <c r="Z629" i="3"/>
  <c r="AD1306" i="3"/>
  <c r="AC1306" i="3"/>
  <c r="Q1975" i="3"/>
  <c r="R1975" i="3" s="1"/>
  <c r="AB1975" i="3" s="1"/>
  <c r="R1307" i="3"/>
  <c r="AB1307" i="3" s="1"/>
  <c r="AE1707" i="3"/>
  <c r="W1037" i="3"/>
  <c r="V1038" i="3" s="1"/>
  <c r="Q765" i="3"/>
  <c r="R765" i="3" s="1"/>
  <c r="AB765" i="3" s="1"/>
  <c r="Q1038" i="3"/>
  <c r="R1038" i="3" s="1"/>
  <c r="AB1038" i="3" s="1"/>
  <c r="S1170" i="3"/>
  <c r="AA764" i="3"/>
  <c r="W1572" i="3"/>
  <c r="V1573" i="3" s="1"/>
  <c r="Q1573" i="3"/>
  <c r="Z1572" i="3"/>
  <c r="AA1572" i="3"/>
  <c r="Y1572" i="3"/>
  <c r="AA1037" i="3"/>
  <c r="AD227" i="3"/>
  <c r="Z764" i="3"/>
  <c r="AD764" i="3" s="1"/>
  <c r="Z1037" i="3"/>
  <c r="AD1037" i="3" s="1"/>
  <c r="AE94" i="3"/>
  <c r="W764" i="3"/>
  <c r="V765" i="3" s="1"/>
  <c r="AC227" i="3"/>
  <c r="AC1169" i="3"/>
  <c r="AD1169" i="3"/>
  <c r="AC1437" i="3"/>
  <c r="S228" i="3"/>
  <c r="T1708" i="3"/>
  <c r="T1842" i="3"/>
  <c r="Z361" i="3"/>
  <c r="W361" i="3"/>
  <c r="V362" i="3" s="1"/>
  <c r="Q362" i="3"/>
  <c r="R362" i="3" s="1"/>
  <c r="AB362" i="3" s="1"/>
  <c r="Y361" i="3"/>
  <c r="AD1437" i="3"/>
  <c r="AA361" i="3"/>
  <c r="W95" i="3"/>
  <c r="V96" i="3" s="1"/>
  <c r="S1438" i="3"/>
  <c r="AA95" i="3"/>
  <c r="Z95" i="3"/>
  <c r="AD95" i="3" s="1"/>
  <c r="Q96" i="3"/>
  <c r="R96" i="3" s="1"/>
  <c r="AB96" i="3" s="1"/>
  <c r="AE360" i="13"/>
  <c r="AE95" i="13"/>
  <c r="T96" i="13"/>
  <c r="Y96" i="13" s="1"/>
  <c r="T497" i="13"/>
  <c r="W497" i="13" s="1"/>
  <c r="V498" i="13" s="1"/>
  <c r="T225" i="13"/>
  <c r="Y225" i="13" s="1"/>
  <c r="T361" i="13"/>
  <c r="Y361" i="13" s="1"/>
  <c r="AE496" i="13"/>
  <c r="S1172" i="11" l="1"/>
  <c r="AC1171" i="11"/>
  <c r="AE1171" i="11" s="1"/>
  <c r="AD629" i="11"/>
  <c r="AD1707" i="11"/>
  <c r="AC1707" i="11"/>
  <c r="AC629" i="11"/>
  <c r="S630" i="11"/>
  <c r="AE1566" i="11"/>
  <c r="AD360" i="11"/>
  <c r="AC360" i="11"/>
  <c r="R361" i="11"/>
  <c r="AB361" i="11" s="1"/>
  <c r="S1567" i="11"/>
  <c r="Y1434" i="11"/>
  <c r="AA1434" i="11"/>
  <c r="Z1434" i="11"/>
  <c r="W1434" i="11"/>
  <c r="V1435" i="11" s="1"/>
  <c r="Q1435" i="11"/>
  <c r="R1435" i="11" s="1"/>
  <c r="AB1435" i="11" s="1"/>
  <c r="AD1038" i="11"/>
  <c r="W766" i="11"/>
  <c r="V767" i="11" s="1"/>
  <c r="AA766" i="11"/>
  <c r="Y766" i="11"/>
  <c r="T494" i="11"/>
  <c r="W494" i="11" s="1"/>
  <c r="V495" i="11" s="1"/>
  <c r="Q767" i="11"/>
  <c r="R767" i="11" s="1"/>
  <c r="AB767" i="11" s="1"/>
  <c r="Z766" i="11"/>
  <c r="S230" i="11"/>
  <c r="Q899" i="11"/>
  <c r="R899" i="11" s="1"/>
  <c r="AB899" i="11" s="1"/>
  <c r="Z898" i="11"/>
  <c r="Y898" i="11"/>
  <c r="AA898" i="11"/>
  <c r="AC1307" i="11"/>
  <c r="AC1038" i="11"/>
  <c r="S1708" i="11"/>
  <c r="S99" i="11"/>
  <c r="AD1307" i="11"/>
  <c r="AD98" i="11"/>
  <c r="AC98" i="11"/>
  <c r="AE1977" i="11"/>
  <c r="S1308" i="11"/>
  <c r="T1978" i="11"/>
  <c r="AA1978" i="11" s="1"/>
  <c r="S1039" i="11"/>
  <c r="AE229" i="11"/>
  <c r="W1840" i="11"/>
  <c r="V1841" i="11" s="1"/>
  <c r="Y1840" i="11"/>
  <c r="Z1840" i="11"/>
  <c r="AA1840" i="11"/>
  <c r="Q1841" i="11"/>
  <c r="T765" i="9"/>
  <c r="Q766" i="9" s="1"/>
  <c r="R766" i="9" s="1"/>
  <c r="AB766" i="9" s="1"/>
  <c r="AE764" i="9"/>
  <c r="AA1035" i="9"/>
  <c r="W1035" i="9"/>
  <c r="V1036" i="9" s="1"/>
  <c r="Q1036" i="9"/>
  <c r="R1036" i="9" s="1"/>
  <c r="S1036" i="9" s="1"/>
  <c r="Y1035" i="9"/>
  <c r="Z1035" i="9"/>
  <c r="S228" i="9"/>
  <c r="AA227" i="9"/>
  <c r="Z227" i="9"/>
  <c r="W227" i="9"/>
  <c r="V228" i="9" s="1"/>
  <c r="Y227" i="9"/>
  <c r="AE1170" i="9"/>
  <c r="AD1438" i="9"/>
  <c r="AE1301" i="9"/>
  <c r="AC1438" i="9"/>
  <c r="S1439" i="9"/>
  <c r="T1439" i="9" s="1"/>
  <c r="T1302" i="9"/>
  <c r="Z1302" i="9" s="1"/>
  <c r="AC1841" i="9"/>
  <c r="Y1977" i="9"/>
  <c r="S1573" i="9"/>
  <c r="Z1977" i="9"/>
  <c r="W1977" i="9"/>
  <c r="V1978" i="9" s="1"/>
  <c r="AA1977" i="9"/>
  <c r="AD1572" i="9"/>
  <c r="AC1572" i="9"/>
  <c r="T1171" i="9"/>
  <c r="S497" i="9"/>
  <c r="AD496" i="9"/>
  <c r="AC496" i="9"/>
  <c r="AB1842" i="9"/>
  <c r="T1842" i="9"/>
  <c r="S1978" i="9"/>
  <c r="AE1705" i="9"/>
  <c r="S1706" i="9"/>
  <c r="S97" i="9"/>
  <c r="AE628" i="9"/>
  <c r="AC895" i="9"/>
  <c r="AD895" i="9"/>
  <c r="R896" i="9"/>
  <c r="AB896" i="9" s="1"/>
  <c r="S629" i="9"/>
  <c r="R364" i="9"/>
  <c r="AB364" i="9" s="1"/>
  <c r="AE96" i="9"/>
  <c r="AC363" i="9"/>
  <c r="AD363" i="9"/>
  <c r="AE1434" i="6"/>
  <c r="T1435" i="6"/>
  <c r="Y1435" i="6" s="1"/>
  <c r="Y1571" i="6"/>
  <c r="Z1571" i="6"/>
  <c r="AA1571" i="6"/>
  <c r="W1571" i="6"/>
  <c r="V1572" i="6" s="1"/>
  <c r="AE1570" i="6"/>
  <c r="T763" i="6"/>
  <c r="Z763" i="6" s="1"/>
  <c r="AE493" i="6"/>
  <c r="T494" i="6"/>
  <c r="Q495" i="6" s="1"/>
  <c r="R495" i="6" s="1"/>
  <c r="AB495" i="6" s="1"/>
  <c r="AC896" i="6"/>
  <c r="AD896" i="6"/>
  <c r="T1978" i="6"/>
  <c r="Q1979" i="6" s="1"/>
  <c r="Y631" i="6"/>
  <c r="W631" i="6"/>
  <c r="V632" i="6" s="1"/>
  <c r="Z631" i="6"/>
  <c r="AA631" i="6"/>
  <c r="Q632" i="6"/>
  <c r="R632" i="6" s="1"/>
  <c r="AB632" i="6" s="1"/>
  <c r="S897" i="6"/>
  <c r="S358" i="6"/>
  <c r="T358" i="6" s="1"/>
  <c r="T95" i="6"/>
  <c r="Z95" i="6" s="1"/>
  <c r="Z1303" i="6"/>
  <c r="Y1303" i="6"/>
  <c r="W1303" i="6"/>
  <c r="V1304" i="6" s="1"/>
  <c r="Q1304" i="6"/>
  <c r="AA1303" i="6"/>
  <c r="AC357" i="6"/>
  <c r="AD357" i="6"/>
  <c r="AE1705" i="6"/>
  <c r="AC1034" i="6"/>
  <c r="AD1034" i="6"/>
  <c r="AC1172" i="6"/>
  <c r="AD1172" i="6"/>
  <c r="R1173" i="6"/>
  <c r="AB1173" i="6" s="1"/>
  <c r="R1843" i="6"/>
  <c r="AB1843" i="6" s="1"/>
  <c r="AD1842" i="6"/>
  <c r="AC1842" i="6"/>
  <c r="AC227" i="6"/>
  <c r="AD227" i="6"/>
  <c r="R228" i="6"/>
  <c r="AB228" i="6" s="1"/>
  <c r="R1572" i="6"/>
  <c r="AB1572" i="6" s="1"/>
  <c r="T1706" i="6"/>
  <c r="S1035" i="6"/>
  <c r="AE897" i="3"/>
  <c r="T898" i="3"/>
  <c r="Z898" i="3" s="1"/>
  <c r="S493" i="3"/>
  <c r="AC492" i="3"/>
  <c r="AC629" i="3"/>
  <c r="AC1974" i="3"/>
  <c r="AE1974" i="3" s="1"/>
  <c r="S630" i="3"/>
  <c r="AD629" i="3"/>
  <c r="S765" i="3"/>
  <c r="S1307" i="3"/>
  <c r="AE1306" i="3"/>
  <c r="S1038" i="3"/>
  <c r="S1975" i="3"/>
  <c r="T1170" i="3"/>
  <c r="AA1170" i="3" s="1"/>
  <c r="AC1572" i="3"/>
  <c r="AD1572" i="3"/>
  <c r="R1573" i="3"/>
  <c r="AB1573" i="3" s="1"/>
  <c r="AC1037" i="3"/>
  <c r="AC764" i="3"/>
  <c r="AE227" i="3"/>
  <c r="T228" i="3"/>
  <c r="AE1169" i="3"/>
  <c r="AE1437" i="3"/>
  <c r="AA1708" i="3"/>
  <c r="Q1709" i="3"/>
  <c r="R1709" i="3" s="1"/>
  <c r="AB1709" i="3" s="1"/>
  <c r="W1708" i="3"/>
  <c r="V1709" i="3" s="1"/>
  <c r="Y1708" i="3"/>
  <c r="Z1708" i="3"/>
  <c r="AA1842" i="3"/>
  <c r="Q1843" i="3"/>
  <c r="R1843" i="3" s="1"/>
  <c r="AB1843" i="3" s="1"/>
  <c r="W1842" i="3"/>
  <c r="V1843" i="3" s="1"/>
  <c r="Y1842" i="3"/>
  <c r="Z1842" i="3"/>
  <c r="AD361" i="3"/>
  <c r="S96" i="3"/>
  <c r="AC361" i="3"/>
  <c r="S362" i="3"/>
  <c r="T1438" i="3"/>
  <c r="Y1438" i="3" s="1"/>
  <c r="AC95" i="3"/>
  <c r="Z96" i="13"/>
  <c r="AD96" i="13" s="1"/>
  <c r="Q97" i="13"/>
  <c r="R97" i="13" s="1"/>
  <c r="S97" i="13" s="1"/>
  <c r="AA96" i="13"/>
  <c r="Y497" i="13"/>
  <c r="Z497" i="13"/>
  <c r="W96" i="13"/>
  <c r="V97" i="13" s="1"/>
  <c r="AA225" i="13"/>
  <c r="Q226" i="13"/>
  <c r="R226" i="13" s="1"/>
  <c r="AB226" i="13" s="1"/>
  <c r="Q498" i="13"/>
  <c r="R498" i="13" s="1"/>
  <c r="AB498" i="13" s="1"/>
  <c r="W225" i="13"/>
  <c r="V226" i="13" s="1"/>
  <c r="AA361" i="13"/>
  <c r="AA497" i="13"/>
  <c r="Q362" i="13"/>
  <c r="R362" i="13" s="1"/>
  <c r="AB362" i="13" s="1"/>
  <c r="Z225" i="13"/>
  <c r="AD225" i="13" s="1"/>
  <c r="Z361" i="13"/>
  <c r="AD361" i="13" s="1"/>
  <c r="W361" i="13"/>
  <c r="V362" i="13" s="1"/>
  <c r="T1172" i="11" l="1"/>
  <c r="Q1173" i="11" s="1"/>
  <c r="R1173" i="11" s="1"/>
  <c r="AB1173" i="11" s="1"/>
  <c r="AD497" i="13"/>
  <c r="T630" i="11"/>
  <c r="AA630" i="11" s="1"/>
  <c r="AE1707" i="11"/>
  <c r="AE629" i="11"/>
  <c r="S361" i="11"/>
  <c r="AE360" i="11"/>
  <c r="T1567" i="11"/>
  <c r="AA1567" i="11" s="1"/>
  <c r="S1435" i="11"/>
  <c r="AC1434" i="11"/>
  <c r="AD1434" i="11"/>
  <c r="Y494" i="11"/>
  <c r="AA494" i="11"/>
  <c r="AC766" i="11"/>
  <c r="Z494" i="11"/>
  <c r="Q495" i="11"/>
  <c r="R495" i="11" s="1"/>
  <c r="AB495" i="11" s="1"/>
  <c r="T230" i="11"/>
  <c r="S767" i="11"/>
  <c r="AD766" i="11"/>
  <c r="AC898" i="11"/>
  <c r="S899" i="11"/>
  <c r="T899" i="11" s="1"/>
  <c r="AD898" i="11"/>
  <c r="AE1307" i="11"/>
  <c r="AE98" i="11"/>
  <c r="T99" i="11"/>
  <c r="AE1038" i="11"/>
  <c r="T1708" i="11"/>
  <c r="AA1708" i="11" s="1"/>
  <c r="T1308" i="11"/>
  <c r="W1978" i="11"/>
  <c r="V1979" i="11" s="1"/>
  <c r="Q1979" i="11"/>
  <c r="R1979" i="11" s="1"/>
  <c r="AB1979" i="11" s="1"/>
  <c r="Z1978" i="11"/>
  <c r="Y1978" i="11"/>
  <c r="T1039" i="11"/>
  <c r="R1841" i="11"/>
  <c r="AB1841" i="11" s="1"/>
  <c r="AC1840" i="11"/>
  <c r="AD1840" i="11"/>
  <c r="AA765" i="9"/>
  <c r="W765" i="9"/>
  <c r="V766" i="9" s="1"/>
  <c r="Z765" i="9"/>
  <c r="S766" i="9"/>
  <c r="Y765" i="9"/>
  <c r="AC1035" i="9"/>
  <c r="AD1035" i="9"/>
  <c r="T228" i="9"/>
  <c r="Q229" i="9" s="1"/>
  <c r="R229" i="9" s="1"/>
  <c r="AB229" i="9" s="1"/>
  <c r="AC227" i="9"/>
  <c r="AD227" i="9"/>
  <c r="AE1438" i="9"/>
  <c r="Y1302" i="9"/>
  <c r="AA1302" i="9"/>
  <c r="Q1303" i="9"/>
  <c r="R1303" i="9" s="1"/>
  <c r="AB1303" i="9" s="1"/>
  <c r="W1302" i="9"/>
  <c r="V1303" i="9" s="1"/>
  <c r="AA1439" i="9"/>
  <c r="Z1439" i="9"/>
  <c r="W1439" i="9"/>
  <c r="V1440" i="9" s="1"/>
  <c r="Q1440" i="9"/>
  <c r="Y1439" i="9"/>
  <c r="AE1841" i="9"/>
  <c r="AE1572" i="9"/>
  <c r="T1573" i="9"/>
  <c r="AC1977" i="9"/>
  <c r="AD1977" i="9"/>
  <c r="W1171" i="9"/>
  <c r="V1172" i="9" s="1"/>
  <c r="Q1172" i="9"/>
  <c r="AA1171" i="9"/>
  <c r="Z1171" i="9"/>
  <c r="Y1171" i="9"/>
  <c r="T497" i="9"/>
  <c r="AA497" i="9" s="1"/>
  <c r="AE496" i="9"/>
  <c r="Q1843" i="9"/>
  <c r="R1843" i="9" s="1"/>
  <c r="AB1843" i="9" s="1"/>
  <c r="AA1842" i="9"/>
  <c r="W1842" i="9"/>
  <c r="V1843" i="9" s="1"/>
  <c r="Y1842" i="9"/>
  <c r="Z1842" i="9"/>
  <c r="AB1036" i="9"/>
  <c r="T1036" i="9"/>
  <c r="T1978" i="9"/>
  <c r="Q1979" i="9" s="1"/>
  <c r="R1979" i="9" s="1"/>
  <c r="AB1979" i="9" s="1"/>
  <c r="T1706" i="9"/>
  <c r="S364" i="9"/>
  <c r="T97" i="9"/>
  <c r="Y97" i="9" s="1"/>
  <c r="T629" i="9"/>
  <c r="Y629" i="9" s="1"/>
  <c r="S896" i="9"/>
  <c r="AE363" i="9"/>
  <c r="AE895" i="9"/>
  <c r="AA1435" i="6"/>
  <c r="Z1435" i="6"/>
  <c r="AD1435" i="6" s="1"/>
  <c r="Q1436" i="6"/>
  <c r="R1436" i="6" s="1"/>
  <c r="AB1436" i="6" s="1"/>
  <c r="W1435" i="6"/>
  <c r="V1436" i="6" s="1"/>
  <c r="AD1571" i="6"/>
  <c r="AC1571" i="6"/>
  <c r="AA763" i="6"/>
  <c r="W763" i="6"/>
  <c r="V764" i="6" s="1"/>
  <c r="Q764" i="6"/>
  <c r="R764" i="6" s="1"/>
  <c r="AB764" i="6" s="1"/>
  <c r="Y763" i="6"/>
  <c r="AD763" i="6" s="1"/>
  <c r="AE896" i="6"/>
  <c r="W494" i="6"/>
  <c r="V495" i="6" s="1"/>
  <c r="Y494" i="6"/>
  <c r="S495" i="6"/>
  <c r="Z494" i="6"/>
  <c r="AD631" i="6"/>
  <c r="AA494" i="6"/>
  <c r="Y1978" i="6"/>
  <c r="AA1978" i="6"/>
  <c r="W1978" i="6"/>
  <c r="V1979" i="6" s="1"/>
  <c r="Z1978" i="6"/>
  <c r="AC631" i="6"/>
  <c r="T897" i="6"/>
  <c r="Q898" i="6" s="1"/>
  <c r="S632" i="6"/>
  <c r="AC1303" i="6"/>
  <c r="AD1303" i="6"/>
  <c r="R1304" i="6"/>
  <c r="AB1304" i="6" s="1"/>
  <c r="AA95" i="6"/>
  <c r="Q96" i="6"/>
  <c r="R96" i="6" s="1"/>
  <c r="AB96" i="6" s="1"/>
  <c r="W95" i="6"/>
  <c r="V96" i="6" s="1"/>
  <c r="Y95" i="6"/>
  <c r="R1979" i="6"/>
  <c r="AB1979" i="6" s="1"/>
  <c r="AE357" i="6"/>
  <c r="AE1034" i="6"/>
  <c r="S1572" i="6"/>
  <c r="S1843" i="6"/>
  <c r="S1173" i="6"/>
  <c r="T1035" i="6"/>
  <c r="Y1035" i="6" s="1"/>
  <c r="AE1172" i="6"/>
  <c r="S228" i="6"/>
  <c r="AE1842" i="6"/>
  <c r="AE227" i="6"/>
  <c r="Z1706" i="6"/>
  <c r="AA1706" i="6"/>
  <c r="Y1706" i="6"/>
  <c r="Q1707" i="6"/>
  <c r="W1706" i="6"/>
  <c r="V1707" i="6" s="1"/>
  <c r="W358" i="6"/>
  <c r="V359" i="6" s="1"/>
  <c r="Y358" i="6"/>
  <c r="Z358" i="6"/>
  <c r="Q359" i="6"/>
  <c r="AA358" i="6"/>
  <c r="W898" i="3"/>
  <c r="V899" i="3" s="1"/>
  <c r="Y898" i="3"/>
  <c r="AD898" i="3" s="1"/>
  <c r="AA898" i="3"/>
  <c r="Q899" i="3"/>
  <c r="R899" i="3" s="1"/>
  <c r="AB899" i="3" s="1"/>
  <c r="T493" i="3"/>
  <c r="Q494" i="3" s="1"/>
  <c r="R494" i="3" s="1"/>
  <c r="AB494" i="3" s="1"/>
  <c r="AE492" i="3"/>
  <c r="T630" i="3"/>
  <c r="Y630" i="3" s="1"/>
  <c r="AE629" i="3"/>
  <c r="T765" i="3"/>
  <c r="T1307" i="3"/>
  <c r="W1170" i="3"/>
  <c r="V1171" i="3" s="1"/>
  <c r="T1038" i="3"/>
  <c r="Z1038" i="3" s="1"/>
  <c r="Q1171" i="3"/>
  <c r="R1171" i="3" s="1"/>
  <c r="S1171" i="3" s="1"/>
  <c r="Y1170" i="3"/>
  <c r="T1975" i="3"/>
  <c r="Z1975" i="3" s="1"/>
  <c r="AE1037" i="3"/>
  <c r="Z1170" i="3"/>
  <c r="S1573" i="3"/>
  <c r="AE764" i="3"/>
  <c r="AE1572" i="3"/>
  <c r="AA228" i="3"/>
  <c r="W228" i="3"/>
  <c r="V229" i="3" s="1"/>
  <c r="Z228" i="3"/>
  <c r="Q229" i="3"/>
  <c r="R229" i="3" s="1"/>
  <c r="AB229" i="3" s="1"/>
  <c r="Y228" i="3"/>
  <c r="AD1708" i="3"/>
  <c r="T96" i="3"/>
  <c r="Z96" i="3" s="1"/>
  <c r="AC1708" i="3"/>
  <c r="S1709" i="3"/>
  <c r="T1709" i="3" s="1"/>
  <c r="S1843" i="3"/>
  <c r="AE95" i="3"/>
  <c r="AD1842" i="3"/>
  <c r="AC1842" i="3"/>
  <c r="Z1438" i="3"/>
  <c r="AD1438" i="3" s="1"/>
  <c r="AE361" i="3"/>
  <c r="T362" i="3"/>
  <c r="W1438" i="3"/>
  <c r="V1439" i="3" s="1"/>
  <c r="Q1439" i="3"/>
  <c r="R1439" i="3" s="1"/>
  <c r="AB1439" i="3" s="1"/>
  <c r="AA1438" i="3"/>
  <c r="AC96" i="13"/>
  <c r="T97" i="13"/>
  <c r="Y97" i="13" s="1"/>
  <c r="AB97" i="13"/>
  <c r="AC497" i="13"/>
  <c r="S498" i="13"/>
  <c r="AC361" i="13"/>
  <c r="S226" i="13"/>
  <c r="AC225" i="13"/>
  <c r="S362" i="13"/>
  <c r="S1173" i="11" l="1"/>
  <c r="T1173" i="11" s="1"/>
  <c r="Z1173" i="11" s="1"/>
  <c r="W1172" i="11"/>
  <c r="V1173" i="11" s="1"/>
  <c r="AA1172" i="11"/>
  <c r="Z1172" i="11"/>
  <c r="Y1172" i="11"/>
  <c r="T498" i="13"/>
  <c r="Z498" i="13" s="1"/>
  <c r="AE96" i="13"/>
  <c r="Q631" i="11"/>
  <c r="R631" i="11" s="1"/>
  <c r="AB631" i="11" s="1"/>
  <c r="Y630" i="11"/>
  <c r="Z630" i="11"/>
  <c r="W630" i="11"/>
  <c r="V631" i="11" s="1"/>
  <c r="T361" i="11"/>
  <c r="Q362" i="11" s="1"/>
  <c r="Q1568" i="11"/>
  <c r="R1568" i="11" s="1"/>
  <c r="Z1567" i="11"/>
  <c r="Y1567" i="11"/>
  <c r="W1567" i="11"/>
  <c r="V1568" i="11" s="1"/>
  <c r="T1435" i="11"/>
  <c r="Z1435" i="11" s="1"/>
  <c r="AE1434" i="11"/>
  <c r="AE766" i="11"/>
  <c r="AD494" i="11"/>
  <c r="AA230" i="11"/>
  <c r="Z230" i="11"/>
  <c r="AC494" i="11"/>
  <c r="W230" i="11"/>
  <c r="V231" i="11" s="1"/>
  <c r="Y230" i="11"/>
  <c r="S495" i="11"/>
  <c r="Q231" i="11"/>
  <c r="R231" i="11" s="1"/>
  <c r="AB231" i="11" s="1"/>
  <c r="T767" i="11"/>
  <c r="Y767" i="11" s="1"/>
  <c r="AE898" i="11"/>
  <c r="AA899" i="11"/>
  <c r="Y899" i="11"/>
  <c r="Q900" i="11"/>
  <c r="R900" i="11" s="1"/>
  <c r="AB900" i="11" s="1"/>
  <c r="W899" i="11"/>
  <c r="V900" i="11" s="1"/>
  <c r="Z899" i="11"/>
  <c r="W1708" i="11"/>
  <c r="V1709" i="11" s="1"/>
  <c r="Q1709" i="11"/>
  <c r="R1709" i="11" s="1"/>
  <c r="S1709" i="11" s="1"/>
  <c r="AD1978" i="11"/>
  <c r="Z99" i="11"/>
  <c r="W99" i="11"/>
  <c r="V100" i="11" s="1"/>
  <c r="Q100" i="11"/>
  <c r="Q1309" i="11"/>
  <c r="R1309" i="11" s="1"/>
  <c r="AB1309" i="11" s="1"/>
  <c r="AA99" i="11"/>
  <c r="Y99" i="11"/>
  <c r="Z1708" i="11"/>
  <c r="Y1708" i="11"/>
  <c r="Y1308" i="11"/>
  <c r="AA1308" i="11"/>
  <c r="AC1978" i="11"/>
  <c r="Z1308" i="11"/>
  <c r="W1308" i="11"/>
  <c r="V1309" i="11" s="1"/>
  <c r="Q1040" i="11"/>
  <c r="R1040" i="11" s="1"/>
  <c r="AB1040" i="11" s="1"/>
  <c r="Y1039" i="11"/>
  <c r="Z1039" i="11"/>
  <c r="W1039" i="11"/>
  <c r="V1040" i="11" s="1"/>
  <c r="AA1039" i="11"/>
  <c r="S1841" i="11"/>
  <c r="S1979" i="11"/>
  <c r="AE1840" i="11"/>
  <c r="AD765" i="9"/>
  <c r="T766" i="9"/>
  <c r="Y766" i="9" s="1"/>
  <c r="AC765" i="9"/>
  <c r="AE1035" i="9"/>
  <c r="W228" i="9"/>
  <c r="V229" i="9" s="1"/>
  <c r="Y228" i="9"/>
  <c r="S229" i="9"/>
  <c r="T229" i="9" s="1"/>
  <c r="Y229" i="9" s="1"/>
  <c r="Z228" i="9"/>
  <c r="AA228" i="9"/>
  <c r="AE227" i="9"/>
  <c r="AC1302" i="9"/>
  <c r="AD1302" i="9"/>
  <c r="AC1439" i="9"/>
  <c r="AD1439" i="9"/>
  <c r="R1440" i="9"/>
  <c r="AB1440" i="9" s="1"/>
  <c r="AA1573" i="9"/>
  <c r="Z1573" i="9"/>
  <c r="W1573" i="9"/>
  <c r="V1574" i="9" s="1"/>
  <c r="Y1573" i="9"/>
  <c r="Q1574" i="9"/>
  <c r="R1574" i="9" s="1"/>
  <c r="AB1574" i="9" s="1"/>
  <c r="AE1977" i="9"/>
  <c r="S1303" i="9"/>
  <c r="Y1978" i="9"/>
  <c r="Y497" i="9"/>
  <c r="Q498" i="9"/>
  <c r="R498" i="9" s="1"/>
  <c r="AB498" i="9" s="1"/>
  <c r="AD1171" i="9"/>
  <c r="AC1171" i="9"/>
  <c r="W497" i="9"/>
  <c r="V498" i="9" s="1"/>
  <c r="Z497" i="9"/>
  <c r="S1843" i="9"/>
  <c r="R1172" i="9"/>
  <c r="AB1172" i="9" s="1"/>
  <c r="AC1842" i="9"/>
  <c r="AD1842" i="9"/>
  <c r="AA1978" i="9"/>
  <c r="Z1978" i="9"/>
  <c r="W1978" i="9"/>
  <c r="V1979" i="9" s="1"/>
  <c r="Y1036" i="9"/>
  <c r="Z1036" i="9"/>
  <c r="W1036" i="9"/>
  <c r="V1037" i="9" s="1"/>
  <c r="AA1036" i="9"/>
  <c r="Q1037" i="9"/>
  <c r="S1979" i="9"/>
  <c r="T364" i="9"/>
  <c r="W364" i="9" s="1"/>
  <c r="V365" i="9" s="1"/>
  <c r="W97" i="9"/>
  <c r="V98" i="9" s="1"/>
  <c r="Q98" i="9"/>
  <c r="R98" i="9" s="1"/>
  <c r="AB98" i="9" s="1"/>
  <c r="W629" i="9"/>
  <c r="V630" i="9" s="1"/>
  <c r="AA1706" i="9"/>
  <c r="Z1706" i="9"/>
  <c r="Q1707" i="9"/>
  <c r="Y1706" i="9"/>
  <c r="W1706" i="9"/>
  <c r="V1707" i="9" s="1"/>
  <c r="T896" i="9"/>
  <c r="Z896" i="9" s="1"/>
  <c r="AA97" i="9"/>
  <c r="AA629" i="9"/>
  <c r="Q630" i="9"/>
  <c r="R630" i="9" s="1"/>
  <c r="AB630" i="9" s="1"/>
  <c r="Z97" i="9"/>
  <c r="Z629" i="9"/>
  <c r="AC1435" i="6"/>
  <c r="S1436" i="6"/>
  <c r="T1436" i="6" s="1"/>
  <c r="AE1571" i="6"/>
  <c r="S764" i="6"/>
  <c r="AC763" i="6"/>
  <c r="AE763" i="6" s="1"/>
  <c r="AD1978" i="6"/>
  <c r="T495" i="6"/>
  <c r="Y495" i="6" s="1"/>
  <c r="AC494" i="6"/>
  <c r="AE631" i="6"/>
  <c r="AD494" i="6"/>
  <c r="AC1978" i="6"/>
  <c r="T632" i="6"/>
  <c r="Q633" i="6" s="1"/>
  <c r="R633" i="6" s="1"/>
  <c r="S633" i="6" s="1"/>
  <c r="W897" i="6"/>
  <c r="V898" i="6" s="1"/>
  <c r="AA897" i="6"/>
  <c r="Y897" i="6"/>
  <c r="Z897" i="6"/>
  <c r="R898" i="6"/>
  <c r="AB898" i="6" s="1"/>
  <c r="S1979" i="6"/>
  <c r="S96" i="6"/>
  <c r="AE1303" i="6"/>
  <c r="AD95" i="6"/>
  <c r="AC95" i="6"/>
  <c r="S1304" i="6"/>
  <c r="T1572" i="6"/>
  <c r="AA1572" i="6" s="1"/>
  <c r="T1843" i="6"/>
  <c r="T1173" i="6"/>
  <c r="W1173" i="6" s="1"/>
  <c r="V1174" i="6" s="1"/>
  <c r="AA1035" i="6"/>
  <c r="Q1036" i="6"/>
  <c r="R1036" i="6" s="1"/>
  <c r="AB1036" i="6" s="1"/>
  <c r="T228" i="6"/>
  <c r="Z1035" i="6"/>
  <c r="AD1035" i="6" s="1"/>
  <c r="W1035" i="6"/>
  <c r="V1036" i="6" s="1"/>
  <c r="R359" i="6"/>
  <c r="AB359" i="6" s="1"/>
  <c r="R1707" i="6"/>
  <c r="AB1707" i="6" s="1"/>
  <c r="AC358" i="6"/>
  <c r="AD358" i="6"/>
  <c r="AC1706" i="6"/>
  <c r="AD1706" i="6"/>
  <c r="AC898" i="3"/>
  <c r="AE898" i="3" s="1"/>
  <c r="S899" i="3"/>
  <c r="S494" i="3"/>
  <c r="Z493" i="3"/>
  <c r="Y493" i="3"/>
  <c r="W493" i="3"/>
  <c r="V494" i="3" s="1"/>
  <c r="AA493" i="3"/>
  <c r="Z630" i="3"/>
  <c r="AD630" i="3" s="1"/>
  <c r="W630" i="3"/>
  <c r="V631" i="3" s="1"/>
  <c r="Q631" i="3"/>
  <c r="R631" i="3" s="1"/>
  <c r="AB631" i="3" s="1"/>
  <c r="AA630" i="3"/>
  <c r="Y765" i="3"/>
  <c r="Z765" i="3"/>
  <c r="AA765" i="3"/>
  <c r="Q766" i="3"/>
  <c r="R766" i="3" s="1"/>
  <c r="S766" i="3" s="1"/>
  <c r="W765" i="3"/>
  <c r="V766" i="3" s="1"/>
  <c r="W1038" i="3"/>
  <c r="V1039" i="3" s="1"/>
  <c r="AD1170" i="3"/>
  <c r="Q1039" i="3"/>
  <c r="R1039" i="3" s="1"/>
  <c r="AB1039" i="3" s="1"/>
  <c r="AA1038" i="3"/>
  <c r="AA1307" i="3"/>
  <c r="Q1308" i="3"/>
  <c r="Z1307" i="3"/>
  <c r="Y1307" i="3"/>
  <c r="W1307" i="3"/>
  <c r="V1308" i="3" s="1"/>
  <c r="Y1038" i="3"/>
  <c r="AC1170" i="3"/>
  <c r="T1573" i="3"/>
  <c r="W1573" i="3" s="1"/>
  <c r="V1574" i="3" s="1"/>
  <c r="Y1975" i="3"/>
  <c r="AD1975" i="3" s="1"/>
  <c r="W1975" i="3"/>
  <c r="V1976" i="3" s="1"/>
  <c r="Q1976" i="3"/>
  <c r="AA1975" i="3"/>
  <c r="AC228" i="3"/>
  <c r="AD228" i="3"/>
  <c r="AE1708" i="3"/>
  <c r="Q97" i="3"/>
  <c r="R97" i="3" s="1"/>
  <c r="AB97" i="3" s="1"/>
  <c r="Y96" i="3"/>
  <c r="AD96" i="3" s="1"/>
  <c r="W96" i="3"/>
  <c r="V97" i="3" s="1"/>
  <c r="AA96" i="3"/>
  <c r="Y362" i="3"/>
  <c r="AA362" i="3"/>
  <c r="AB1171" i="3"/>
  <c r="T1171" i="3"/>
  <c r="T1843" i="3"/>
  <c r="Y1843" i="3" s="1"/>
  <c r="AE1842" i="3"/>
  <c r="AC1438" i="3"/>
  <c r="AE1438" i="3" s="1"/>
  <c r="W362" i="3"/>
  <c r="V363" i="3" s="1"/>
  <c r="Q363" i="3"/>
  <c r="R363" i="3" s="1"/>
  <c r="AB363" i="3" s="1"/>
  <c r="Z362" i="3"/>
  <c r="S229" i="3"/>
  <c r="S1439" i="3"/>
  <c r="Y1709" i="3"/>
  <c r="Z1709" i="3"/>
  <c r="W1709" i="3"/>
  <c r="V1710" i="3" s="1"/>
  <c r="AA1709" i="3"/>
  <c r="Q1710" i="3"/>
  <c r="Z97" i="13"/>
  <c r="AD97" i="13" s="1"/>
  <c r="AA97" i="13"/>
  <c r="Q98" i="13"/>
  <c r="R98" i="13" s="1"/>
  <c r="AB98" i="13" s="1"/>
  <c r="W97" i="13"/>
  <c r="V98" i="13" s="1"/>
  <c r="AE497" i="13"/>
  <c r="AE361" i="13"/>
  <c r="T226" i="13"/>
  <c r="Q227" i="13" s="1"/>
  <c r="R227" i="13" s="1"/>
  <c r="AB227" i="13" s="1"/>
  <c r="AE225" i="13"/>
  <c r="T362" i="13"/>
  <c r="Z362" i="13" s="1"/>
  <c r="AD1172" i="11" l="1"/>
  <c r="AC1172" i="11"/>
  <c r="W498" i="13"/>
  <c r="V499" i="13" s="1"/>
  <c r="Y498" i="13"/>
  <c r="AD498" i="13" s="1"/>
  <c r="AA498" i="13"/>
  <c r="Q499" i="13"/>
  <c r="R499" i="13" s="1"/>
  <c r="S499" i="13" s="1"/>
  <c r="AC97" i="13"/>
  <c r="W1173" i="11"/>
  <c r="V1174" i="11" s="1"/>
  <c r="AA1173" i="11"/>
  <c r="Q1174" i="11"/>
  <c r="R1174" i="11" s="1"/>
  <c r="AB1174" i="11" s="1"/>
  <c r="Y1173" i="11"/>
  <c r="S631" i="11"/>
  <c r="AD630" i="11"/>
  <c r="AC630" i="11"/>
  <c r="AA361" i="11"/>
  <c r="Y361" i="11"/>
  <c r="R362" i="11"/>
  <c r="AB362" i="11" s="1"/>
  <c r="Z361" i="11"/>
  <c r="W361" i="11"/>
  <c r="V362" i="11" s="1"/>
  <c r="AB1568" i="11"/>
  <c r="S1568" i="11"/>
  <c r="AC1567" i="11"/>
  <c r="AD1567" i="11"/>
  <c r="W1435" i="11"/>
  <c r="V1436" i="11" s="1"/>
  <c r="AA1435" i="11"/>
  <c r="Y1435" i="11"/>
  <c r="AD1435" i="11" s="1"/>
  <c r="Q1436" i="11"/>
  <c r="R1436" i="11" s="1"/>
  <c r="AB1436" i="11" s="1"/>
  <c r="AE494" i="11"/>
  <c r="Z767" i="11"/>
  <c r="AD767" i="11" s="1"/>
  <c r="AC230" i="11"/>
  <c r="AD230" i="11"/>
  <c r="AC899" i="11"/>
  <c r="T495" i="11"/>
  <c r="Y495" i="11" s="1"/>
  <c r="W767" i="11"/>
  <c r="V768" i="11" s="1"/>
  <c r="AA767" i="11"/>
  <c r="Q768" i="11"/>
  <c r="R768" i="11" s="1"/>
  <c r="AB768" i="11" s="1"/>
  <c r="AD899" i="11"/>
  <c r="AE1978" i="11"/>
  <c r="S231" i="11"/>
  <c r="AD99" i="11"/>
  <c r="S900" i="11"/>
  <c r="AC99" i="11"/>
  <c r="AD1708" i="11"/>
  <c r="R100" i="11"/>
  <c r="AC1308" i="11"/>
  <c r="AC1708" i="11"/>
  <c r="T1841" i="11"/>
  <c r="W1841" i="11" s="1"/>
  <c r="V1842" i="11" s="1"/>
  <c r="AD1308" i="11"/>
  <c r="T1709" i="11"/>
  <c r="Z1709" i="11" s="1"/>
  <c r="AB1709" i="11"/>
  <c r="AC1039" i="11"/>
  <c r="AD1039" i="11"/>
  <c r="S1309" i="11"/>
  <c r="S1040" i="11"/>
  <c r="T1979" i="11"/>
  <c r="Z766" i="9"/>
  <c r="AD766" i="9" s="1"/>
  <c r="AE765" i="9"/>
  <c r="Q767" i="9"/>
  <c r="R767" i="9" s="1"/>
  <c r="AB767" i="9" s="1"/>
  <c r="AA766" i="9"/>
  <c r="W766" i="9"/>
  <c r="V767" i="9" s="1"/>
  <c r="AD228" i="9"/>
  <c r="W229" i="9"/>
  <c r="V230" i="9" s="1"/>
  <c r="AC228" i="9"/>
  <c r="Z229" i="9"/>
  <c r="AA229" i="9"/>
  <c r="Q230" i="9"/>
  <c r="R230" i="9" s="1"/>
  <c r="AB230" i="9" s="1"/>
  <c r="AE1302" i="9"/>
  <c r="S1440" i="9"/>
  <c r="AD1573" i="9"/>
  <c r="AE1439" i="9"/>
  <c r="AC1573" i="9"/>
  <c r="S1172" i="9"/>
  <c r="AD497" i="9"/>
  <c r="T1303" i="9"/>
  <c r="T1843" i="9"/>
  <c r="Z364" i="9"/>
  <c r="AE1171" i="9"/>
  <c r="AC497" i="9"/>
  <c r="AC1978" i="9"/>
  <c r="AD1978" i="9"/>
  <c r="AE1842" i="9"/>
  <c r="S498" i="9"/>
  <c r="R1037" i="9"/>
  <c r="AB1037" i="9" s="1"/>
  <c r="AC1036" i="9"/>
  <c r="AD1036" i="9"/>
  <c r="AA896" i="9"/>
  <c r="AA364" i="9"/>
  <c r="Y364" i="9"/>
  <c r="AC629" i="9"/>
  <c r="AD629" i="9"/>
  <c r="Q365" i="9"/>
  <c r="R365" i="9" s="1"/>
  <c r="AB365" i="9" s="1"/>
  <c r="T1979" i="9"/>
  <c r="AC97" i="9"/>
  <c r="AC1706" i="9"/>
  <c r="AD1706" i="9"/>
  <c r="R1707" i="9"/>
  <c r="AB1707" i="9" s="1"/>
  <c r="Y896" i="9"/>
  <c r="AD896" i="9" s="1"/>
  <c r="W896" i="9"/>
  <c r="V897" i="9" s="1"/>
  <c r="AD97" i="9"/>
  <c r="Q897" i="9"/>
  <c r="S1574" i="9"/>
  <c r="S98" i="9"/>
  <c r="S630" i="9"/>
  <c r="AE1435" i="6"/>
  <c r="T764" i="6"/>
  <c r="Z764" i="6" s="1"/>
  <c r="Z495" i="6"/>
  <c r="AD495" i="6" s="1"/>
  <c r="W495" i="6"/>
  <c r="V496" i="6" s="1"/>
  <c r="AA495" i="6"/>
  <c r="AE494" i="6"/>
  <c r="Q496" i="6"/>
  <c r="R496" i="6" s="1"/>
  <c r="AB496" i="6" s="1"/>
  <c r="Z632" i="6"/>
  <c r="AE1978" i="6"/>
  <c r="W632" i="6"/>
  <c r="V633" i="6" s="1"/>
  <c r="Y632" i="6"/>
  <c r="AA632" i="6"/>
  <c r="AC897" i="6"/>
  <c r="AD897" i="6"/>
  <c r="W1436" i="6"/>
  <c r="V1437" i="6" s="1"/>
  <c r="Q1437" i="6"/>
  <c r="Y1436" i="6"/>
  <c r="Z1436" i="6"/>
  <c r="AA1436" i="6"/>
  <c r="AB633" i="6"/>
  <c r="T633" i="6"/>
  <c r="S898" i="6"/>
  <c r="AE95" i="6"/>
  <c r="T1979" i="6"/>
  <c r="Y1979" i="6" s="1"/>
  <c r="T96" i="6"/>
  <c r="Q97" i="6" s="1"/>
  <c r="Q1174" i="6"/>
  <c r="R1174" i="6" s="1"/>
  <c r="AB1174" i="6" s="1"/>
  <c r="T1304" i="6"/>
  <c r="W1572" i="6"/>
  <c r="V1573" i="6" s="1"/>
  <c r="Q1573" i="6"/>
  <c r="R1573" i="6" s="1"/>
  <c r="AB1573" i="6" s="1"/>
  <c r="AA1173" i="6"/>
  <c r="AA228" i="6"/>
  <c r="Z1572" i="6"/>
  <c r="Q229" i="6"/>
  <c r="R229" i="6" s="1"/>
  <c r="AB229" i="6" s="1"/>
  <c r="Y1173" i="6"/>
  <c r="Y1572" i="6"/>
  <c r="Z1173" i="6"/>
  <c r="Q1844" i="6"/>
  <c r="R1844" i="6" s="1"/>
  <c r="AB1844" i="6" s="1"/>
  <c r="W1843" i="6"/>
  <c r="V1844" i="6" s="1"/>
  <c r="Y1843" i="6"/>
  <c r="Z1843" i="6"/>
  <c r="AA1843" i="6"/>
  <c r="Z228" i="6"/>
  <c r="Y228" i="6"/>
  <c r="AC1035" i="6"/>
  <c r="W228" i="6"/>
  <c r="V229" i="6" s="1"/>
  <c r="AE1706" i="6"/>
  <c r="S359" i="6"/>
  <c r="S1707" i="6"/>
  <c r="S1036" i="6"/>
  <c r="AE358" i="6"/>
  <c r="T899" i="3"/>
  <c r="Y899" i="3" s="1"/>
  <c r="AD493" i="3"/>
  <c r="T494" i="3"/>
  <c r="Y494" i="3" s="1"/>
  <c r="AC493" i="3"/>
  <c r="AC630" i="3"/>
  <c r="AD765" i="3"/>
  <c r="S631" i="3"/>
  <c r="AC765" i="3"/>
  <c r="T766" i="3"/>
  <c r="Z766" i="3" s="1"/>
  <c r="AB766" i="3"/>
  <c r="AE1170" i="3"/>
  <c r="S1039" i="3"/>
  <c r="R1308" i="3"/>
  <c r="AB1308" i="3" s="1"/>
  <c r="AC1038" i="3"/>
  <c r="AC1307" i="3"/>
  <c r="AD1307" i="3"/>
  <c r="AA1573" i="3"/>
  <c r="Q1574" i="3"/>
  <c r="R1574" i="3" s="1"/>
  <c r="AB1574" i="3" s="1"/>
  <c r="Z1573" i="3"/>
  <c r="AD1038" i="3"/>
  <c r="Y1573" i="3"/>
  <c r="R1976" i="3"/>
  <c r="AB1976" i="3" s="1"/>
  <c r="AE228" i="3"/>
  <c r="AC1975" i="3"/>
  <c r="AC96" i="3"/>
  <c r="AC362" i="3"/>
  <c r="AA1843" i="3"/>
  <c r="W1843" i="3"/>
  <c r="V1844" i="3" s="1"/>
  <c r="Q1844" i="3"/>
  <c r="R1844" i="3" s="1"/>
  <c r="AB1844" i="3" s="1"/>
  <c r="Z1843" i="3"/>
  <c r="AD1843" i="3" s="1"/>
  <c r="AA1171" i="3"/>
  <c r="W1171" i="3"/>
  <c r="V1172" i="3" s="1"/>
  <c r="Z1171" i="3"/>
  <c r="Y1171" i="3"/>
  <c r="Q1172" i="3"/>
  <c r="AD362" i="3"/>
  <c r="T229" i="3"/>
  <c r="T1439" i="3"/>
  <c r="Q1440" i="3" s="1"/>
  <c r="R1440" i="3" s="1"/>
  <c r="R1710" i="3"/>
  <c r="AB1710" i="3" s="1"/>
  <c r="S363" i="3"/>
  <c r="AC1709" i="3"/>
  <c r="AD1709" i="3"/>
  <c r="S97" i="3"/>
  <c r="S98" i="13"/>
  <c r="Z226" i="13"/>
  <c r="Y226" i="13"/>
  <c r="W226" i="13"/>
  <c r="V227" i="13" s="1"/>
  <c r="AA226" i="13"/>
  <c r="W362" i="13"/>
  <c r="V363" i="13" s="1"/>
  <c r="AA362" i="13"/>
  <c r="Y362" i="13"/>
  <c r="AD362" i="13" s="1"/>
  <c r="Q363" i="13"/>
  <c r="R363" i="13" s="1"/>
  <c r="AB363" i="13" s="1"/>
  <c r="S227" i="13"/>
  <c r="AE1172" i="11" l="1"/>
  <c r="AD1173" i="11"/>
  <c r="AC498" i="13"/>
  <c r="AE498" i="13" s="1"/>
  <c r="AD226" i="13"/>
  <c r="T98" i="13"/>
  <c r="Y98" i="13" s="1"/>
  <c r="AB499" i="13"/>
  <c r="T499" i="13"/>
  <c r="Q500" i="13" s="1"/>
  <c r="R500" i="13" s="1"/>
  <c r="AB500" i="13" s="1"/>
  <c r="AE97" i="13"/>
  <c r="AC1173" i="11"/>
  <c r="T631" i="11"/>
  <c r="AA631" i="11" s="1"/>
  <c r="AE630" i="11"/>
  <c r="S362" i="11"/>
  <c r="AC361" i="11"/>
  <c r="AD361" i="11"/>
  <c r="T1568" i="11"/>
  <c r="Q1569" i="11" s="1"/>
  <c r="R1569" i="11" s="1"/>
  <c r="AB1569" i="11" s="1"/>
  <c r="AE1567" i="11"/>
  <c r="S1436" i="11"/>
  <c r="AC1435" i="11"/>
  <c r="AE1435" i="11" s="1"/>
  <c r="AE230" i="11"/>
  <c r="AC767" i="11"/>
  <c r="S1174" i="11"/>
  <c r="Z495" i="11"/>
  <c r="AD495" i="11" s="1"/>
  <c r="AE899" i="11"/>
  <c r="AA495" i="11"/>
  <c r="W495" i="11"/>
  <c r="V496" i="11" s="1"/>
  <c r="Q496" i="11"/>
  <c r="R496" i="11" s="1"/>
  <c r="AB496" i="11" s="1"/>
  <c r="S768" i="11"/>
  <c r="T231" i="11"/>
  <c r="Z231" i="11" s="1"/>
  <c r="AE99" i="11"/>
  <c r="T900" i="11"/>
  <c r="Y900" i="11" s="1"/>
  <c r="AE1308" i="11"/>
  <c r="S100" i="11"/>
  <c r="AB100" i="11"/>
  <c r="AA1841" i="11"/>
  <c r="Q1842" i="11"/>
  <c r="R1842" i="11" s="1"/>
  <c r="AB1842" i="11" s="1"/>
  <c r="Z1841" i="11"/>
  <c r="AE1708" i="11"/>
  <c r="W1709" i="11"/>
  <c r="V1710" i="11" s="1"/>
  <c r="Q1710" i="11"/>
  <c r="R1710" i="11" s="1"/>
  <c r="AB1710" i="11" s="1"/>
  <c r="Y1841" i="11"/>
  <c r="Y1709" i="11"/>
  <c r="AD1709" i="11" s="1"/>
  <c r="AE1039" i="11"/>
  <c r="AA1709" i="11"/>
  <c r="T1309" i="11"/>
  <c r="Q1310" i="11" s="1"/>
  <c r="T1040" i="11"/>
  <c r="Y1040" i="11" s="1"/>
  <c r="Y1979" i="11"/>
  <c r="Q1980" i="11"/>
  <c r="W1979" i="11"/>
  <c r="V1980" i="11" s="1"/>
  <c r="Z1979" i="11"/>
  <c r="AA1979" i="11"/>
  <c r="AC766" i="9"/>
  <c r="AE766" i="9" s="1"/>
  <c r="S767" i="9"/>
  <c r="AE228" i="9"/>
  <c r="AD229" i="9"/>
  <c r="AC229" i="9"/>
  <c r="AE1573" i="9"/>
  <c r="T1440" i="9"/>
  <c r="AE497" i="9"/>
  <c r="T1172" i="9"/>
  <c r="Z1303" i="9"/>
  <c r="Y1303" i="9"/>
  <c r="AA1303" i="9"/>
  <c r="W1303" i="9"/>
  <c r="V1304" i="9" s="1"/>
  <c r="Q1304" i="9"/>
  <c r="AA1843" i="9"/>
  <c r="Z1843" i="9"/>
  <c r="W1843" i="9"/>
  <c r="V1844" i="9" s="1"/>
  <c r="Y1843" i="9"/>
  <c r="Q1844" i="9"/>
  <c r="R1844" i="9" s="1"/>
  <c r="AB1844" i="9" s="1"/>
  <c r="AE1978" i="9"/>
  <c r="S230" i="9"/>
  <c r="S1037" i="9"/>
  <c r="AE629" i="9"/>
  <c r="T498" i="9"/>
  <c r="Y498" i="9" s="1"/>
  <c r="AC364" i="9"/>
  <c r="S365" i="9"/>
  <c r="AE1036" i="9"/>
  <c r="AE97" i="9"/>
  <c r="AC896" i="9"/>
  <c r="AD364" i="9"/>
  <c r="Y1979" i="9"/>
  <c r="AA1979" i="9"/>
  <c r="Q1980" i="9"/>
  <c r="W1979" i="9"/>
  <c r="V1980" i="9" s="1"/>
  <c r="Z1979" i="9"/>
  <c r="T1574" i="9"/>
  <c r="Y1574" i="9" s="1"/>
  <c r="R897" i="9"/>
  <c r="S897" i="9" s="1"/>
  <c r="S1707" i="9"/>
  <c r="AE1706" i="9"/>
  <c r="T630" i="9"/>
  <c r="T98" i="9"/>
  <c r="Y764" i="6"/>
  <c r="AD764" i="6" s="1"/>
  <c r="W764" i="6"/>
  <c r="V765" i="6" s="1"/>
  <c r="Q765" i="6"/>
  <c r="R765" i="6" s="1"/>
  <c r="AB765" i="6" s="1"/>
  <c r="AA764" i="6"/>
  <c r="AC495" i="6"/>
  <c r="S496" i="6"/>
  <c r="T496" i="6" s="1"/>
  <c r="Z496" i="6" s="1"/>
  <c r="AD632" i="6"/>
  <c r="T898" i="6"/>
  <c r="Q899" i="6" s="1"/>
  <c r="R899" i="6" s="1"/>
  <c r="AB899" i="6" s="1"/>
  <c r="AE897" i="6"/>
  <c r="AC632" i="6"/>
  <c r="AC1436" i="6"/>
  <c r="AD1436" i="6"/>
  <c r="R1437" i="6"/>
  <c r="AB1437" i="6" s="1"/>
  <c r="W633" i="6"/>
  <c r="V634" i="6" s="1"/>
  <c r="AA633" i="6"/>
  <c r="Z633" i="6"/>
  <c r="Y633" i="6"/>
  <c r="Q634" i="6"/>
  <c r="W96" i="6"/>
  <c r="V97" i="6" s="1"/>
  <c r="Z1979" i="6"/>
  <c r="AD1979" i="6" s="1"/>
  <c r="Z96" i="6"/>
  <c r="Q1980" i="6"/>
  <c r="R1980" i="6" s="1"/>
  <c r="AB1980" i="6" s="1"/>
  <c r="AA1979" i="6"/>
  <c r="AA96" i="6"/>
  <c r="Y96" i="6"/>
  <c r="W1979" i="6"/>
  <c r="V1980" i="6" s="1"/>
  <c r="Q1305" i="6"/>
  <c r="Z1304" i="6"/>
  <c r="AA1304" i="6"/>
  <c r="Y1304" i="6"/>
  <c r="W1304" i="6"/>
  <c r="V1305" i="6" s="1"/>
  <c r="AE1035" i="6"/>
  <c r="AC1572" i="6"/>
  <c r="AD1173" i="6"/>
  <c r="AD1572" i="6"/>
  <c r="S229" i="6"/>
  <c r="AC1173" i="6"/>
  <c r="R97" i="6"/>
  <c r="AB97" i="6" s="1"/>
  <c r="S1844" i="6"/>
  <c r="AD1843" i="6"/>
  <c r="AC1843" i="6"/>
  <c r="AD228" i="6"/>
  <c r="AC228" i="6"/>
  <c r="S1573" i="6"/>
  <c r="S1174" i="6"/>
  <c r="T359" i="6"/>
  <c r="W359" i="6" s="1"/>
  <c r="V360" i="6" s="1"/>
  <c r="T1707" i="6"/>
  <c r="AA1707" i="6" s="1"/>
  <c r="T1036" i="6"/>
  <c r="AA1036" i="6" s="1"/>
  <c r="Q900" i="3"/>
  <c r="R900" i="3" s="1"/>
  <c r="AB900" i="3" s="1"/>
  <c r="W899" i="3"/>
  <c r="V900" i="3" s="1"/>
  <c r="Z899" i="3"/>
  <c r="AD899" i="3" s="1"/>
  <c r="AA899" i="3"/>
  <c r="AE493" i="3"/>
  <c r="W494" i="3"/>
  <c r="V495" i="3" s="1"/>
  <c r="AA494" i="3"/>
  <c r="Q495" i="3"/>
  <c r="R495" i="3" s="1"/>
  <c r="AB495" i="3" s="1"/>
  <c r="Z494" i="3"/>
  <c r="AD494" i="3" s="1"/>
  <c r="AE630" i="3"/>
  <c r="AE765" i="3"/>
  <c r="T631" i="3"/>
  <c r="AA631" i="3" s="1"/>
  <c r="Y766" i="3"/>
  <c r="AD766" i="3" s="1"/>
  <c r="AA766" i="3"/>
  <c r="Q767" i="3"/>
  <c r="R767" i="3" s="1"/>
  <c r="AB767" i="3" s="1"/>
  <c r="W766" i="3"/>
  <c r="V767" i="3" s="1"/>
  <c r="S1308" i="3"/>
  <c r="S1574" i="3"/>
  <c r="T1039" i="3"/>
  <c r="W1039" i="3" s="1"/>
  <c r="V1040" i="3" s="1"/>
  <c r="S1976" i="3"/>
  <c r="AE1038" i="3"/>
  <c r="AC1573" i="3"/>
  <c r="AE1307" i="3"/>
  <c r="AD1573" i="3"/>
  <c r="AE1975" i="3"/>
  <c r="AE362" i="3"/>
  <c r="AE96" i="3"/>
  <c r="AA229" i="3"/>
  <c r="R1172" i="3"/>
  <c r="AB1172" i="3" s="1"/>
  <c r="Z229" i="3"/>
  <c r="AD1171" i="3"/>
  <c r="AC1171" i="3"/>
  <c r="Y229" i="3"/>
  <c r="S1844" i="3"/>
  <c r="AC1843" i="3"/>
  <c r="AE1843" i="3" s="1"/>
  <c r="W1439" i="3"/>
  <c r="V1440" i="3" s="1"/>
  <c r="W229" i="3"/>
  <c r="V230" i="3" s="1"/>
  <c r="Q230" i="3"/>
  <c r="R230" i="3" s="1"/>
  <c r="AB230" i="3" s="1"/>
  <c r="AB1440" i="3"/>
  <c r="S1440" i="3"/>
  <c r="AA1439" i="3"/>
  <c r="Z1439" i="3"/>
  <c r="Y1439" i="3"/>
  <c r="T97" i="3"/>
  <c r="AA97" i="3" s="1"/>
  <c r="T363" i="3"/>
  <c r="Q364" i="3" s="1"/>
  <c r="S1710" i="3"/>
  <c r="AE1709" i="3"/>
  <c r="AC226" i="13"/>
  <c r="AC362" i="13"/>
  <c r="S363" i="13"/>
  <c r="T227" i="13"/>
  <c r="Z227" i="13" s="1"/>
  <c r="Q99" i="13" l="1"/>
  <c r="R99" i="13" s="1"/>
  <c r="AB99" i="13" s="1"/>
  <c r="W98" i="13"/>
  <c r="V99" i="13" s="1"/>
  <c r="AA98" i="13"/>
  <c r="Z98" i="13"/>
  <c r="AD98" i="13" s="1"/>
  <c r="AA499" i="13"/>
  <c r="W499" i="13"/>
  <c r="V500" i="13" s="1"/>
  <c r="Y499" i="13"/>
  <c r="Z499" i="13"/>
  <c r="AE1173" i="11"/>
  <c r="Z631" i="11"/>
  <c r="Q632" i="11"/>
  <c r="R632" i="11" s="1"/>
  <c r="S632" i="11" s="1"/>
  <c r="Y631" i="11"/>
  <c r="W631" i="11"/>
  <c r="V632" i="11" s="1"/>
  <c r="T362" i="11"/>
  <c r="AA362" i="11" s="1"/>
  <c r="Y1568" i="11"/>
  <c r="Z1568" i="11"/>
  <c r="AA1568" i="11"/>
  <c r="AE361" i="11"/>
  <c r="S1569" i="11"/>
  <c r="W1568" i="11"/>
  <c r="V1569" i="11" s="1"/>
  <c r="T1436" i="11"/>
  <c r="Z1436" i="11" s="1"/>
  <c r="T1174" i="11"/>
  <c r="AE767" i="11"/>
  <c r="S496" i="11"/>
  <c r="AC495" i="11"/>
  <c r="AE495" i="11" s="1"/>
  <c r="T768" i="11"/>
  <c r="Q769" i="11" s="1"/>
  <c r="R769" i="11" s="1"/>
  <c r="AB769" i="11" s="1"/>
  <c r="AA231" i="11"/>
  <c r="Y231" i="11"/>
  <c r="AD231" i="11" s="1"/>
  <c r="Q232" i="11"/>
  <c r="R232" i="11" s="1"/>
  <c r="AB232" i="11" s="1"/>
  <c r="W231" i="11"/>
  <c r="V232" i="11" s="1"/>
  <c r="AA900" i="11"/>
  <c r="W900" i="11"/>
  <c r="V901" i="11" s="1"/>
  <c r="AC1841" i="11"/>
  <c r="Q901" i="11"/>
  <c r="R901" i="11" s="1"/>
  <c r="AB901" i="11" s="1"/>
  <c r="Z900" i="11"/>
  <c r="AD1841" i="11"/>
  <c r="S1710" i="11"/>
  <c r="T100" i="11"/>
  <c r="AC1709" i="11"/>
  <c r="AE1709" i="11" s="1"/>
  <c r="Z1309" i="11"/>
  <c r="Y1309" i="11"/>
  <c r="W1309" i="11"/>
  <c r="V1310" i="11" s="1"/>
  <c r="AA1309" i="11"/>
  <c r="Q1041" i="11"/>
  <c r="R1041" i="11" s="1"/>
  <c r="AB1041" i="11" s="1"/>
  <c r="AA1040" i="11"/>
  <c r="Z1040" i="11"/>
  <c r="AD1040" i="11" s="1"/>
  <c r="W1040" i="11"/>
  <c r="V1041" i="11" s="1"/>
  <c r="R1980" i="11"/>
  <c r="AB1980" i="11" s="1"/>
  <c r="S1842" i="11"/>
  <c r="AC1979" i="11"/>
  <c r="AD1979" i="11"/>
  <c r="R1310" i="11"/>
  <c r="AB1310" i="11" s="1"/>
  <c r="T767" i="9"/>
  <c r="AA767" i="9" s="1"/>
  <c r="AE229" i="9"/>
  <c r="AA1440" i="9"/>
  <c r="W1440" i="9"/>
  <c r="V1441" i="9" s="1"/>
  <c r="Q1441" i="9"/>
  <c r="R1441" i="9" s="1"/>
  <c r="AB1441" i="9" s="1"/>
  <c r="Y1440" i="9"/>
  <c r="Z1440" i="9"/>
  <c r="Q1173" i="9"/>
  <c r="R1173" i="9" s="1"/>
  <c r="S1173" i="9" s="1"/>
  <c r="W1172" i="9"/>
  <c r="V1173" i="9" s="1"/>
  <c r="Y1172" i="9"/>
  <c r="Z1172" i="9"/>
  <c r="AA1172" i="9"/>
  <c r="R1304" i="9"/>
  <c r="AB1304" i="9" s="1"/>
  <c r="AC1843" i="9"/>
  <c r="AC1303" i="9"/>
  <c r="AD1303" i="9"/>
  <c r="S1844" i="9"/>
  <c r="AD1843" i="9"/>
  <c r="T365" i="9"/>
  <c r="Y365" i="9" s="1"/>
  <c r="W498" i="9"/>
  <c r="V499" i="9" s="1"/>
  <c r="AE364" i="9"/>
  <c r="AA498" i="9"/>
  <c r="T1037" i="9"/>
  <c r="W1037" i="9" s="1"/>
  <c r="V1038" i="9" s="1"/>
  <c r="T230" i="9"/>
  <c r="Q499" i="9"/>
  <c r="R499" i="9" s="1"/>
  <c r="AB499" i="9" s="1"/>
  <c r="Z498" i="9"/>
  <c r="AD498" i="9" s="1"/>
  <c r="AE896" i="9"/>
  <c r="Z1574" i="9"/>
  <c r="AD1574" i="9" s="1"/>
  <c r="W1574" i="9"/>
  <c r="V1575" i="9" s="1"/>
  <c r="AA1574" i="9"/>
  <c r="R1980" i="9"/>
  <c r="AB1980" i="9" s="1"/>
  <c r="AC1979" i="9"/>
  <c r="AD1979" i="9"/>
  <c r="T1707" i="9"/>
  <c r="AB897" i="9"/>
  <c r="T897" i="9"/>
  <c r="Q1575" i="9"/>
  <c r="R1575" i="9" s="1"/>
  <c r="AB1575" i="9" s="1"/>
  <c r="AA98" i="9"/>
  <c r="Q99" i="9"/>
  <c r="Y98" i="9"/>
  <c r="W98" i="9"/>
  <c r="V99" i="9" s="1"/>
  <c r="Z98" i="9"/>
  <c r="AA630" i="9"/>
  <c r="Z630" i="9"/>
  <c r="Q631" i="9"/>
  <c r="W630" i="9"/>
  <c r="V631" i="9" s="1"/>
  <c r="Y630" i="9"/>
  <c r="AC764" i="6"/>
  <c r="S765" i="6"/>
  <c r="AE495" i="6"/>
  <c r="Y496" i="6"/>
  <c r="AD496" i="6" s="1"/>
  <c r="W496" i="6"/>
  <c r="V497" i="6" s="1"/>
  <c r="AA496" i="6"/>
  <c r="Q497" i="6"/>
  <c r="R497" i="6" s="1"/>
  <c r="AB497" i="6" s="1"/>
  <c r="AE632" i="6"/>
  <c r="AD633" i="6"/>
  <c r="AA898" i="6"/>
  <c r="W898" i="6"/>
  <c r="V899" i="6" s="1"/>
  <c r="Y898" i="6"/>
  <c r="Z898" i="6"/>
  <c r="AD96" i="6"/>
  <c r="S1437" i="6"/>
  <c r="AE1436" i="6"/>
  <c r="AC633" i="6"/>
  <c r="R634" i="6"/>
  <c r="AB634" i="6" s="1"/>
  <c r="AC1979" i="6"/>
  <c r="AE1979" i="6" s="1"/>
  <c r="S899" i="6"/>
  <c r="AC96" i="6"/>
  <c r="S1980" i="6"/>
  <c r="T1844" i="6"/>
  <c r="Q1845" i="6" s="1"/>
  <c r="AE1572" i="6"/>
  <c r="S97" i="6"/>
  <c r="AC1304" i="6"/>
  <c r="AD1304" i="6"/>
  <c r="R1305" i="6"/>
  <c r="AB1305" i="6" s="1"/>
  <c r="AE1843" i="6"/>
  <c r="AE1173" i="6"/>
  <c r="T229" i="6"/>
  <c r="W229" i="6" s="1"/>
  <c r="V230" i="6" s="1"/>
  <c r="AE228" i="6"/>
  <c r="T1573" i="6"/>
  <c r="Z1573" i="6" s="1"/>
  <c r="Z359" i="6"/>
  <c r="T1174" i="6"/>
  <c r="Q1708" i="6"/>
  <c r="R1708" i="6" s="1"/>
  <c r="AB1708" i="6" s="1"/>
  <c r="Z1707" i="6"/>
  <c r="Y1707" i="6"/>
  <c r="AA359" i="6"/>
  <c r="W1707" i="6"/>
  <c r="V1708" i="6" s="1"/>
  <c r="Q1037" i="6"/>
  <c r="R1037" i="6" s="1"/>
  <c r="AB1037" i="6" s="1"/>
  <c r="Q360" i="6"/>
  <c r="R360" i="6" s="1"/>
  <c r="AB360" i="6" s="1"/>
  <c r="Y359" i="6"/>
  <c r="W1036" i="6"/>
  <c r="V1037" i="6" s="1"/>
  <c r="Y1036" i="6"/>
  <c r="Z1036" i="6"/>
  <c r="S900" i="3"/>
  <c r="AC899" i="3"/>
  <c r="S495" i="3"/>
  <c r="AC494" i="3"/>
  <c r="Z631" i="3"/>
  <c r="Y631" i="3"/>
  <c r="W631" i="3"/>
  <c r="V632" i="3" s="1"/>
  <c r="Q632" i="3"/>
  <c r="R632" i="3" s="1"/>
  <c r="S632" i="3" s="1"/>
  <c r="T1308" i="3"/>
  <c r="Y1308" i="3" s="1"/>
  <c r="AC766" i="3"/>
  <c r="T1976" i="3"/>
  <c r="Q1040" i="3"/>
  <c r="R1040" i="3" s="1"/>
  <c r="AB1040" i="3" s="1"/>
  <c r="T1574" i="3"/>
  <c r="Y1039" i="3"/>
  <c r="Z1039" i="3"/>
  <c r="AA1039" i="3"/>
  <c r="AE1573" i="3"/>
  <c r="S767" i="3"/>
  <c r="AD229" i="3"/>
  <c r="S1172" i="3"/>
  <c r="S230" i="3"/>
  <c r="AC229" i="3"/>
  <c r="AE1171" i="3"/>
  <c r="T1844" i="3"/>
  <c r="Q98" i="3"/>
  <c r="R98" i="3" s="1"/>
  <c r="AB98" i="3" s="1"/>
  <c r="Z97" i="3"/>
  <c r="AC1439" i="3"/>
  <c r="AD1439" i="3"/>
  <c r="Y97" i="3"/>
  <c r="T1440" i="3"/>
  <c r="W1440" i="3" s="1"/>
  <c r="V1441" i="3" s="1"/>
  <c r="Y363" i="3"/>
  <c r="W97" i="3"/>
  <c r="V98" i="3" s="1"/>
  <c r="W363" i="3"/>
  <c r="V364" i="3" s="1"/>
  <c r="Z363" i="3"/>
  <c r="AA363" i="3"/>
  <c r="T1710" i="3"/>
  <c r="R364" i="3"/>
  <c r="AB364" i="3" s="1"/>
  <c r="AE226" i="13"/>
  <c r="W227" i="13"/>
  <c r="V228" i="13" s="1"/>
  <c r="Y227" i="13"/>
  <c r="AD227" i="13" s="1"/>
  <c r="Q228" i="13"/>
  <c r="R228" i="13" s="1"/>
  <c r="AB228" i="13" s="1"/>
  <c r="AE362" i="13"/>
  <c r="T363" i="13"/>
  <c r="W363" i="13" s="1"/>
  <c r="V364" i="13" s="1"/>
  <c r="AA227" i="13"/>
  <c r="S500" i="13"/>
  <c r="AC98" i="13" l="1"/>
  <c r="S99" i="13"/>
  <c r="AD499" i="13"/>
  <c r="AC499" i="13"/>
  <c r="AC631" i="11"/>
  <c r="AD631" i="11"/>
  <c r="Q363" i="11"/>
  <c r="R363" i="11" s="1"/>
  <c r="AB363" i="11" s="1"/>
  <c r="W362" i="11"/>
  <c r="V363" i="11" s="1"/>
  <c r="Y362" i="11"/>
  <c r="Z362" i="11"/>
  <c r="AD1568" i="11"/>
  <c r="T1569" i="11"/>
  <c r="Y1569" i="11" s="1"/>
  <c r="AC1568" i="11"/>
  <c r="Z1174" i="11"/>
  <c r="W1174" i="11"/>
  <c r="V1175" i="11" s="1"/>
  <c r="Y1174" i="11"/>
  <c r="Q1437" i="11"/>
  <c r="R1437" i="11" s="1"/>
  <c r="S1437" i="11" s="1"/>
  <c r="AA1436" i="11"/>
  <c r="Q1175" i="11"/>
  <c r="R1175" i="11" s="1"/>
  <c r="AB1175" i="11" s="1"/>
  <c r="AA1174" i="11"/>
  <c r="W1436" i="11"/>
  <c r="V1437" i="11" s="1"/>
  <c r="Y1436" i="11"/>
  <c r="AD1436" i="11" s="1"/>
  <c r="T496" i="11"/>
  <c r="W496" i="11" s="1"/>
  <c r="V497" i="11" s="1"/>
  <c r="Y768" i="11"/>
  <c r="Z768" i="11"/>
  <c r="W768" i="11"/>
  <c r="V769" i="11" s="1"/>
  <c r="AA768" i="11"/>
  <c r="AC231" i="11"/>
  <c r="AE231" i="11" s="1"/>
  <c r="S901" i="11"/>
  <c r="AC900" i="11"/>
  <c r="AE1841" i="11"/>
  <c r="AD900" i="11"/>
  <c r="AB632" i="11"/>
  <c r="T1710" i="11"/>
  <c r="Y1710" i="11" s="1"/>
  <c r="AC1309" i="11"/>
  <c r="AD1309" i="11"/>
  <c r="Q101" i="11"/>
  <c r="Y100" i="11"/>
  <c r="AA100" i="11"/>
  <c r="Z100" i="11"/>
  <c r="W100" i="11"/>
  <c r="V101" i="11" s="1"/>
  <c r="T632" i="11"/>
  <c r="Y632" i="11" s="1"/>
  <c r="AC1040" i="11"/>
  <c r="S232" i="11"/>
  <c r="AE1979" i="11"/>
  <c r="S1041" i="11"/>
  <c r="S769" i="11"/>
  <c r="S1310" i="11"/>
  <c r="S1980" i="11"/>
  <c r="T1842" i="11"/>
  <c r="Q768" i="9"/>
  <c r="R768" i="9" s="1"/>
  <c r="AB768" i="9" s="1"/>
  <c r="Z767" i="9"/>
  <c r="Y767" i="9"/>
  <c r="W767" i="9"/>
  <c r="V768" i="9" s="1"/>
  <c r="S1441" i="9"/>
  <c r="AD1440" i="9"/>
  <c r="AC1440" i="9"/>
  <c r="AB1173" i="9"/>
  <c r="S1304" i="9"/>
  <c r="AE1843" i="9"/>
  <c r="Q366" i="9"/>
  <c r="R366" i="9" s="1"/>
  <c r="AB366" i="9" s="1"/>
  <c r="Z365" i="9"/>
  <c r="AD365" i="9" s="1"/>
  <c r="W365" i="9"/>
  <c r="V366" i="9" s="1"/>
  <c r="AA365" i="9"/>
  <c r="AD1172" i="9"/>
  <c r="AC1172" i="9"/>
  <c r="T1844" i="9"/>
  <c r="Z1844" i="9" s="1"/>
  <c r="T1173" i="9"/>
  <c r="Y1173" i="9" s="1"/>
  <c r="AE1303" i="9"/>
  <c r="Q1038" i="9"/>
  <c r="R1038" i="9" s="1"/>
  <c r="S1980" i="9"/>
  <c r="Y1037" i="9"/>
  <c r="AA1037" i="9"/>
  <c r="Y230" i="9"/>
  <c r="Z230" i="9"/>
  <c r="Q231" i="9"/>
  <c r="W230" i="9"/>
  <c r="V231" i="9" s="1"/>
  <c r="AA230" i="9"/>
  <c r="Z1037" i="9"/>
  <c r="S499" i="9"/>
  <c r="AC498" i="9"/>
  <c r="AC1574" i="9"/>
  <c r="AE1979" i="9"/>
  <c r="AA897" i="9"/>
  <c r="Q898" i="9"/>
  <c r="R898" i="9" s="1"/>
  <c r="AB898" i="9" s="1"/>
  <c r="W897" i="9"/>
  <c r="V898" i="9" s="1"/>
  <c r="Z897" i="9"/>
  <c r="Y897" i="9"/>
  <c r="AA1707" i="9"/>
  <c r="Z1707" i="9"/>
  <c r="Q1708" i="9"/>
  <c r="W1707" i="9"/>
  <c r="V1708" i="9" s="1"/>
  <c r="Y1707" i="9"/>
  <c r="S1575" i="9"/>
  <c r="R631" i="9"/>
  <c r="AB631" i="9" s="1"/>
  <c r="AC98" i="9"/>
  <c r="AD98" i="9"/>
  <c r="AC630" i="9"/>
  <c r="AD630" i="9"/>
  <c r="R99" i="9"/>
  <c r="AB99" i="9" s="1"/>
  <c r="AE764" i="6"/>
  <c r="T765" i="6"/>
  <c r="Z765" i="6" s="1"/>
  <c r="AC496" i="6"/>
  <c r="AE496" i="6" s="1"/>
  <c r="AD898" i="6"/>
  <c r="AC898" i="6"/>
  <c r="T1437" i="6"/>
  <c r="T899" i="6"/>
  <c r="Y899" i="6" s="1"/>
  <c r="T1980" i="6"/>
  <c r="Q1981" i="6" s="1"/>
  <c r="AE633" i="6"/>
  <c r="S634" i="6"/>
  <c r="AE96" i="6"/>
  <c r="Z1844" i="6"/>
  <c r="W1844" i="6"/>
  <c r="V1845" i="6" s="1"/>
  <c r="AA1844" i="6"/>
  <c r="Y1844" i="6"/>
  <c r="T97" i="6"/>
  <c r="Q98" i="6" s="1"/>
  <c r="R98" i="6" s="1"/>
  <c r="AB98" i="6" s="1"/>
  <c r="Z229" i="6"/>
  <c r="S1305" i="6"/>
  <c r="AE1304" i="6"/>
  <c r="AA229" i="6"/>
  <c r="Q230" i="6"/>
  <c r="R230" i="6" s="1"/>
  <c r="AB230" i="6" s="1"/>
  <c r="Y229" i="6"/>
  <c r="AC1707" i="6"/>
  <c r="W1573" i="6"/>
  <c r="V1574" i="6" s="1"/>
  <c r="Q1574" i="6"/>
  <c r="R1574" i="6" s="1"/>
  <c r="AB1574" i="6" s="1"/>
  <c r="Y1573" i="6"/>
  <c r="AD1573" i="6" s="1"/>
  <c r="S360" i="6"/>
  <c r="AA1573" i="6"/>
  <c r="AD359" i="6"/>
  <c r="AC359" i="6"/>
  <c r="R1845" i="6"/>
  <c r="S1845" i="6" s="1"/>
  <c r="Q1175" i="6"/>
  <c r="AA1174" i="6"/>
  <c r="Z1174" i="6"/>
  <c r="Y1174" i="6"/>
  <c r="W1174" i="6"/>
  <c r="V1175" i="6" s="1"/>
  <c r="AD1036" i="6"/>
  <c r="AD1707" i="6"/>
  <c r="S1037" i="6"/>
  <c r="AC1036" i="6"/>
  <c r="S497" i="6"/>
  <c r="S1708" i="6"/>
  <c r="T900" i="3"/>
  <c r="Y900" i="3" s="1"/>
  <c r="AE899" i="3"/>
  <c r="AE494" i="3"/>
  <c r="T495" i="3"/>
  <c r="Q496" i="3" s="1"/>
  <c r="R496" i="3" s="1"/>
  <c r="AB496" i="3" s="1"/>
  <c r="AD631" i="3"/>
  <c r="AC631" i="3"/>
  <c r="AB632" i="3"/>
  <c r="AA1308" i="3"/>
  <c r="T632" i="3"/>
  <c r="Y632" i="3" s="1"/>
  <c r="AD1039" i="3"/>
  <c r="Q1309" i="3"/>
  <c r="R1309" i="3" s="1"/>
  <c r="AB1309" i="3" s="1"/>
  <c r="Z1308" i="3"/>
  <c r="AD1308" i="3" s="1"/>
  <c r="W1308" i="3"/>
  <c r="V1309" i="3" s="1"/>
  <c r="AE766" i="3"/>
  <c r="W1976" i="3"/>
  <c r="V1977" i="3" s="1"/>
  <c r="AA1976" i="3"/>
  <c r="S1040" i="3"/>
  <c r="Y1976" i="3"/>
  <c r="AA1574" i="3"/>
  <c r="Z1574" i="3"/>
  <c r="W1574" i="3"/>
  <c r="V1575" i="3" s="1"/>
  <c r="Q1977" i="3"/>
  <c r="R1977" i="3" s="1"/>
  <c r="AB1977" i="3" s="1"/>
  <c r="Y1574" i="3"/>
  <c r="Z1976" i="3"/>
  <c r="Q1575" i="3"/>
  <c r="R1575" i="3" s="1"/>
  <c r="AB1575" i="3" s="1"/>
  <c r="AC1039" i="3"/>
  <c r="T230" i="3"/>
  <c r="Y230" i="3" s="1"/>
  <c r="S364" i="3"/>
  <c r="Z1440" i="3"/>
  <c r="T1172" i="3"/>
  <c r="Z1172" i="3" s="1"/>
  <c r="AE229" i="3"/>
  <c r="T767" i="3"/>
  <c r="Q1845" i="3"/>
  <c r="R1845" i="3" s="1"/>
  <c r="AB1845" i="3" s="1"/>
  <c r="Z1844" i="3"/>
  <c r="AA1844" i="3"/>
  <c r="Y1844" i="3"/>
  <c r="W1844" i="3"/>
  <c r="V1845" i="3" s="1"/>
  <c r="AD97" i="3"/>
  <c r="AD363" i="3"/>
  <c r="AC97" i="3"/>
  <c r="Q1441" i="3"/>
  <c r="R1441" i="3" s="1"/>
  <c r="AE1439" i="3"/>
  <c r="AA1440" i="3"/>
  <c r="Y1440" i="3"/>
  <c r="AC363" i="3"/>
  <c r="AA1710" i="3"/>
  <c r="Y1710" i="3"/>
  <c r="Z1710" i="3"/>
  <c r="Q1711" i="3"/>
  <c r="W1710" i="3"/>
  <c r="V1711" i="3" s="1"/>
  <c r="S98" i="3"/>
  <c r="AC227" i="13"/>
  <c r="S228" i="13"/>
  <c r="Y363" i="13"/>
  <c r="Z363" i="13"/>
  <c r="AA363" i="13"/>
  <c r="Q364" i="13"/>
  <c r="T500" i="13"/>
  <c r="AE98" i="13" l="1"/>
  <c r="T99" i="13"/>
  <c r="W99" i="13" s="1"/>
  <c r="V100" i="13" s="1"/>
  <c r="AE499" i="13"/>
  <c r="AD363" i="13"/>
  <c r="AE227" i="13"/>
  <c r="AE631" i="11"/>
  <c r="AD362" i="11"/>
  <c r="S363" i="11"/>
  <c r="AC362" i="11"/>
  <c r="AE1568" i="11"/>
  <c r="W1569" i="11"/>
  <c r="V1570" i="11" s="1"/>
  <c r="Q1570" i="11"/>
  <c r="R1570" i="11" s="1"/>
  <c r="AB1570" i="11" s="1"/>
  <c r="AA1569" i="11"/>
  <c r="AD1174" i="11"/>
  <c r="Z1569" i="11"/>
  <c r="AD1569" i="11" s="1"/>
  <c r="AC1174" i="11"/>
  <c r="AC1436" i="11"/>
  <c r="AE1436" i="11" s="1"/>
  <c r="Y496" i="11"/>
  <c r="AA496" i="11"/>
  <c r="Q497" i="11"/>
  <c r="R497" i="11" s="1"/>
  <c r="AB497" i="11" s="1"/>
  <c r="Z496" i="11"/>
  <c r="AD768" i="11"/>
  <c r="AB1437" i="11"/>
  <c r="T1437" i="11"/>
  <c r="S1175" i="11"/>
  <c r="AC768" i="11"/>
  <c r="AE900" i="11"/>
  <c r="T901" i="11"/>
  <c r="Z901" i="11" s="1"/>
  <c r="AA1710" i="11"/>
  <c r="AE1309" i="11"/>
  <c r="Q1711" i="11"/>
  <c r="R1711" i="11" s="1"/>
  <c r="AB1711" i="11" s="1"/>
  <c r="AE1040" i="11"/>
  <c r="W1710" i="11"/>
  <c r="V1711" i="11" s="1"/>
  <c r="Z1710" i="11"/>
  <c r="AD1710" i="11" s="1"/>
  <c r="Z632" i="11"/>
  <c r="AD632" i="11" s="1"/>
  <c r="AD100" i="11"/>
  <c r="AC100" i="11"/>
  <c r="R101" i="11"/>
  <c r="AB101" i="11" s="1"/>
  <c r="W632" i="11"/>
  <c r="V633" i="11" s="1"/>
  <c r="Q633" i="11"/>
  <c r="R633" i="11" s="1"/>
  <c r="AA632" i="11"/>
  <c r="T769" i="11"/>
  <c r="W769" i="11" s="1"/>
  <c r="V770" i="11" s="1"/>
  <c r="T232" i="11"/>
  <c r="Y232" i="11" s="1"/>
  <c r="T1041" i="11"/>
  <c r="Z1041" i="11" s="1"/>
  <c r="T1310" i="11"/>
  <c r="Y1842" i="11"/>
  <c r="AA1842" i="11"/>
  <c r="Z1842" i="11"/>
  <c r="Q1843" i="11"/>
  <c r="W1842" i="11"/>
  <c r="V1843" i="11" s="1"/>
  <c r="T1980" i="11"/>
  <c r="AD767" i="9"/>
  <c r="S768" i="9"/>
  <c r="AC767" i="9"/>
  <c r="T1441" i="9"/>
  <c r="AE1440" i="9"/>
  <c r="T1304" i="9"/>
  <c r="T1980" i="9"/>
  <c r="Y1980" i="9" s="1"/>
  <c r="AA1844" i="9"/>
  <c r="Y1844" i="9"/>
  <c r="AD1844" i="9" s="1"/>
  <c r="AC365" i="9"/>
  <c r="AE1172" i="9"/>
  <c r="W1173" i="9"/>
  <c r="V1174" i="9" s="1"/>
  <c r="Q1174" i="9"/>
  <c r="AB1038" i="9"/>
  <c r="S1038" i="9"/>
  <c r="W1844" i="9"/>
  <c r="V1845" i="9" s="1"/>
  <c r="Q1845" i="9"/>
  <c r="R1845" i="9" s="1"/>
  <c r="AB1845" i="9" s="1"/>
  <c r="AE1574" i="9"/>
  <c r="AA1173" i="9"/>
  <c r="Z1173" i="9"/>
  <c r="AD1173" i="9" s="1"/>
  <c r="AC1037" i="9"/>
  <c r="AD230" i="9"/>
  <c r="R231" i="9"/>
  <c r="AB231" i="9" s="1"/>
  <c r="T499" i="9"/>
  <c r="Z499" i="9" s="1"/>
  <c r="AD1037" i="9"/>
  <c r="AC230" i="9"/>
  <c r="AE498" i="9"/>
  <c r="S99" i="9"/>
  <c r="S366" i="9"/>
  <c r="S898" i="9"/>
  <c r="AD897" i="9"/>
  <c r="AC897" i="9"/>
  <c r="AC1707" i="9"/>
  <c r="AD1707" i="9"/>
  <c r="R1708" i="9"/>
  <c r="AB1708" i="9" s="1"/>
  <c r="AE630" i="9"/>
  <c r="AE98" i="9"/>
  <c r="S631" i="9"/>
  <c r="T1575" i="9"/>
  <c r="Y765" i="6"/>
  <c r="AD765" i="6" s="1"/>
  <c r="AA765" i="6"/>
  <c r="Q766" i="6"/>
  <c r="R766" i="6" s="1"/>
  <c r="AB766" i="6" s="1"/>
  <c r="W765" i="6"/>
  <c r="V766" i="6" s="1"/>
  <c r="AE898" i="6"/>
  <c r="T634" i="6"/>
  <c r="Z634" i="6" s="1"/>
  <c r="Z1437" i="6"/>
  <c r="Y1437" i="6"/>
  <c r="W1437" i="6"/>
  <c r="V1438" i="6" s="1"/>
  <c r="AA1437" i="6"/>
  <c r="Q1438" i="6"/>
  <c r="W899" i="6"/>
  <c r="V900" i="6" s="1"/>
  <c r="Z899" i="6"/>
  <c r="AD899" i="6" s="1"/>
  <c r="AA899" i="6"/>
  <c r="Q900" i="6"/>
  <c r="R900" i="6" s="1"/>
  <c r="AB900" i="6" s="1"/>
  <c r="Z1980" i="6"/>
  <c r="Y1980" i="6"/>
  <c r="W1980" i="6"/>
  <c r="V1981" i="6" s="1"/>
  <c r="AA1980" i="6"/>
  <c r="Y97" i="6"/>
  <c r="AC1844" i="6"/>
  <c r="AD1844" i="6"/>
  <c r="AD229" i="6"/>
  <c r="AA97" i="6"/>
  <c r="W97" i="6"/>
  <c r="V98" i="6" s="1"/>
  <c r="Z97" i="6"/>
  <c r="T1305" i="6"/>
  <c r="Q1306" i="6" s="1"/>
  <c r="R1981" i="6"/>
  <c r="AB1981" i="6" s="1"/>
  <c r="AC229" i="6"/>
  <c r="AE1707" i="6"/>
  <c r="AC1573" i="6"/>
  <c r="S98" i="6"/>
  <c r="T360" i="6"/>
  <c r="W360" i="6" s="1"/>
  <c r="V361" i="6" s="1"/>
  <c r="S1574" i="6"/>
  <c r="S230" i="6"/>
  <c r="AE359" i="6"/>
  <c r="AB1845" i="6"/>
  <c r="T1845" i="6"/>
  <c r="R1175" i="6"/>
  <c r="AB1175" i="6" s="1"/>
  <c r="AC1174" i="6"/>
  <c r="AD1174" i="6"/>
  <c r="AE1036" i="6"/>
  <c r="T497" i="6"/>
  <c r="Q498" i="6" s="1"/>
  <c r="T1037" i="6"/>
  <c r="Z1037" i="6" s="1"/>
  <c r="T1708" i="6"/>
  <c r="W900" i="3"/>
  <c r="V901" i="3" s="1"/>
  <c r="Z900" i="3"/>
  <c r="AD900" i="3" s="1"/>
  <c r="AA900" i="3"/>
  <c r="Q901" i="3"/>
  <c r="R901" i="3" s="1"/>
  <c r="AB901" i="3" s="1"/>
  <c r="AA495" i="3"/>
  <c r="S496" i="3"/>
  <c r="Y495" i="3"/>
  <c r="Z495" i="3"/>
  <c r="W495" i="3"/>
  <c r="V496" i="3" s="1"/>
  <c r="AE631" i="3"/>
  <c r="W632" i="3"/>
  <c r="V633" i="3" s="1"/>
  <c r="Z632" i="3"/>
  <c r="AD632" i="3" s="1"/>
  <c r="AA632" i="3"/>
  <c r="S1309" i="3"/>
  <c r="Q633" i="3"/>
  <c r="R633" i="3" s="1"/>
  <c r="AB633" i="3" s="1"/>
  <c r="AC1308" i="3"/>
  <c r="AD1976" i="3"/>
  <c r="T1040" i="3"/>
  <c r="W1040" i="3" s="1"/>
  <c r="V1041" i="3" s="1"/>
  <c r="AD1574" i="3"/>
  <c r="AC1574" i="3"/>
  <c r="S1977" i="3"/>
  <c r="AE1039" i="3"/>
  <c r="AC1976" i="3"/>
  <c r="Z230" i="3"/>
  <c r="AD230" i="3" s="1"/>
  <c r="AA230" i="3"/>
  <c r="W230" i="3"/>
  <c r="V231" i="3" s="1"/>
  <c r="Q231" i="3"/>
  <c r="R231" i="3" s="1"/>
  <c r="AB231" i="3" s="1"/>
  <c r="T364" i="3"/>
  <c r="AA364" i="3" s="1"/>
  <c r="AA1172" i="3"/>
  <c r="S1575" i="3"/>
  <c r="W1172" i="3"/>
  <c r="V1173" i="3" s="1"/>
  <c r="Q1173" i="3"/>
  <c r="R1173" i="3" s="1"/>
  <c r="AB1173" i="3" s="1"/>
  <c r="Y1172" i="3"/>
  <c r="AD1172" i="3" s="1"/>
  <c r="Z767" i="3"/>
  <c r="Y767" i="3"/>
  <c r="AA767" i="3"/>
  <c r="W767" i="3"/>
  <c r="V768" i="3" s="1"/>
  <c r="Q768" i="3"/>
  <c r="R768" i="3" s="1"/>
  <c r="AB768" i="3" s="1"/>
  <c r="AE97" i="3"/>
  <c r="AD1844" i="3"/>
  <c r="AC1844" i="3"/>
  <c r="S1845" i="3"/>
  <c r="AD1710" i="3"/>
  <c r="AB1441" i="3"/>
  <c r="S1441" i="3"/>
  <c r="AE363" i="3"/>
  <c r="AC1440" i="3"/>
  <c r="AD1440" i="3"/>
  <c r="R1711" i="3"/>
  <c r="AB1711" i="3" s="1"/>
  <c r="AC1710" i="3"/>
  <c r="T98" i="3"/>
  <c r="AC363" i="13"/>
  <c r="T228" i="13"/>
  <c r="R364" i="13"/>
  <c r="S364" i="13" s="1"/>
  <c r="Q501" i="13"/>
  <c r="R501" i="13" s="1"/>
  <c r="AB501" i="13" s="1"/>
  <c r="W500" i="13"/>
  <c r="V501" i="13" s="1"/>
  <c r="AA500" i="13"/>
  <c r="Y500" i="13"/>
  <c r="Z500" i="13"/>
  <c r="Z99" i="13" l="1"/>
  <c r="Y99" i="13"/>
  <c r="Q100" i="13"/>
  <c r="R100" i="13" s="1"/>
  <c r="AB100" i="13" s="1"/>
  <c r="AA99" i="13"/>
  <c r="T363" i="11"/>
  <c r="Z363" i="11" s="1"/>
  <c r="AE362" i="11"/>
  <c r="S1570" i="11"/>
  <c r="AC1569" i="11"/>
  <c r="AE1174" i="11"/>
  <c r="AD496" i="11"/>
  <c r="AC496" i="11"/>
  <c r="S497" i="11"/>
  <c r="T1175" i="11"/>
  <c r="Y1437" i="11"/>
  <c r="W1437" i="11"/>
  <c r="V1438" i="11" s="1"/>
  <c r="AA1437" i="11"/>
  <c r="Q1438" i="11"/>
  <c r="Z1437" i="11"/>
  <c r="AE768" i="11"/>
  <c r="AA901" i="11"/>
  <c r="Y901" i="11"/>
  <c r="AD901" i="11" s="1"/>
  <c r="W901" i="11"/>
  <c r="V902" i="11" s="1"/>
  <c r="S1711" i="11"/>
  <c r="T1711" i="11" s="1"/>
  <c r="Q902" i="11"/>
  <c r="R902" i="11" s="1"/>
  <c r="AB902" i="11" s="1"/>
  <c r="AC1710" i="11"/>
  <c r="AE100" i="11"/>
  <c r="AC632" i="11"/>
  <c r="W1041" i="11"/>
  <c r="V1042" i="11" s="1"/>
  <c r="S101" i="11"/>
  <c r="AA769" i="11"/>
  <c r="Y769" i="11"/>
  <c r="Q770" i="11"/>
  <c r="R770" i="11" s="1"/>
  <c r="AB770" i="11" s="1"/>
  <c r="Z769" i="11"/>
  <c r="AA232" i="11"/>
  <c r="W232" i="11"/>
  <c r="V233" i="11" s="1"/>
  <c r="Q233" i="11"/>
  <c r="Z232" i="11"/>
  <c r="Y1041" i="11"/>
  <c r="AD1041" i="11" s="1"/>
  <c r="AA1041" i="11"/>
  <c r="Q1042" i="11"/>
  <c r="R1042" i="11" s="1"/>
  <c r="AB1042" i="11" s="1"/>
  <c r="AB633" i="11"/>
  <c r="S633" i="11"/>
  <c r="R1843" i="11"/>
  <c r="AB1843" i="11" s="1"/>
  <c r="AC1842" i="11"/>
  <c r="AD1842" i="11"/>
  <c r="Y1310" i="11"/>
  <c r="Z1310" i="11"/>
  <c r="AA1310" i="11"/>
  <c r="Q1311" i="11"/>
  <c r="W1310" i="11"/>
  <c r="V1311" i="11" s="1"/>
  <c r="W1980" i="11"/>
  <c r="V1981" i="11" s="1"/>
  <c r="Q1981" i="11"/>
  <c r="Y1980" i="11"/>
  <c r="AA1980" i="11"/>
  <c r="Z1980" i="11"/>
  <c r="AE767" i="9"/>
  <c r="T768" i="9"/>
  <c r="Q769" i="9" s="1"/>
  <c r="R769" i="9" s="1"/>
  <c r="AB769" i="9" s="1"/>
  <c r="Y1441" i="9"/>
  <c r="W1441" i="9"/>
  <c r="V1442" i="9" s="1"/>
  <c r="Z1441" i="9"/>
  <c r="Q1442" i="9"/>
  <c r="R1442" i="9" s="1"/>
  <c r="S1442" i="9" s="1"/>
  <c r="AA1441" i="9"/>
  <c r="Z1304" i="9"/>
  <c r="W1304" i="9"/>
  <c r="V1305" i="9" s="1"/>
  <c r="Z1980" i="9"/>
  <c r="AD1980" i="9" s="1"/>
  <c r="AA1304" i="9"/>
  <c r="Q1305" i="9"/>
  <c r="R1305" i="9" s="1"/>
  <c r="AB1305" i="9" s="1"/>
  <c r="Y1304" i="9"/>
  <c r="W1980" i="9"/>
  <c r="V1981" i="9" s="1"/>
  <c r="Q1981" i="9"/>
  <c r="R1981" i="9" s="1"/>
  <c r="AB1981" i="9" s="1"/>
  <c r="AA1980" i="9"/>
  <c r="AC1844" i="9"/>
  <c r="AE365" i="9"/>
  <c r="AC1173" i="9"/>
  <c r="AE1173" i="9" s="1"/>
  <c r="AE230" i="9"/>
  <c r="R1174" i="9"/>
  <c r="AB1174" i="9" s="1"/>
  <c r="S1845" i="9"/>
  <c r="T1038" i="9"/>
  <c r="Q1039" i="9" s="1"/>
  <c r="R1039" i="9" s="1"/>
  <c r="AB1039" i="9" s="1"/>
  <c r="AE1037" i="9"/>
  <c r="Q500" i="9"/>
  <c r="R500" i="9" s="1"/>
  <c r="AB500" i="9" s="1"/>
  <c r="AA499" i="9"/>
  <c r="Y499" i="9"/>
  <c r="AD499" i="9" s="1"/>
  <c r="W499" i="9"/>
  <c r="V500" i="9" s="1"/>
  <c r="S231" i="9"/>
  <c r="T99" i="9"/>
  <c r="Q100" i="9" s="1"/>
  <c r="T366" i="9"/>
  <c r="Z366" i="9" s="1"/>
  <c r="S1708" i="9"/>
  <c r="AE1707" i="9"/>
  <c r="AE897" i="9"/>
  <c r="T898" i="9"/>
  <c r="Z898" i="9" s="1"/>
  <c r="Z1575" i="9"/>
  <c r="Q1576" i="9"/>
  <c r="AA1575" i="9"/>
  <c r="W1575" i="9"/>
  <c r="V1576" i="9" s="1"/>
  <c r="Y1575" i="9"/>
  <c r="T631" i="9"/>
  <c r="AC765" i="6"/>
  <c r="S766" i="6"/>
  <c r="W634" i="6"/>
  <c r="V635" i="6" s="1"/>
  <c r="AA634" i="6"/>
  <c r="AC899" i="6"/>
  <c r="AD1980" i="6"/>
  <c r="Y634" i="6"/>
  <c r="AD634" i="6" s="1"/>
  <c r="R1438" i="6"/>
  <c r="AB1438" i="6" s="1"/>
  <c r="AD1437" i="6"/>
  <c r="AC1437" i="6"/>
  <c r="Q635" i="6"/>
  <c r="R635" i="6" s="1"/>
  <c r="AB635" i="6" s="1"/>
  <c r="S900" i="6"/>
  <c r="T900" i="6" s="1"/>
  <c r="AC1980" i="6"/>
  <c r="AE1844" i="6"/>
  <c r="S1981" i="6"/>
  <c r="AC97" i="6"/>
  <c r="AD97" i="6"/>
  <c r="Z1305" i="6"/>
  <c r="AE229" i="6"/>
  <c r="W1305" i="6"/>
  <c r="V1306" i="6" s="1"/>
  <c r="Y1305" i="6"/>
  <c r="AA1305" i="6"/>
  <c r="R1306" i="6"/>
  <c r="AB1306" i="6" s="1"/>
  <c r="AE1573" i="6"/>
  <c r="T1574" i="6"/>
  <c r="Y1574" i="6" s="1"/>
  <c r="Z360" i="6"/>
  <c r="T98" i="6"/>
  <c r="Y360" i="6"/>
  <c r="Q361" i="6"/>
  <c r="R361" i="6" s="1"/>
  <c r="AB361" i="6" s="1"/>
  <c r="AA360" i="6"/>
  <c r="T230" i="6"/>
  <c r="Z230" i="6" s="1"/>
  <c r="Q1846" i="6"/>
  <c r="Z1845" i="6"/>
  <c r="W1845" i="6"/>
  <c r="V1846" i="6" s="1"/>
  <c r="Y1845" i="6"/>
  <c r="AA1845" i="6"/>
  <c r="AE1174" i="6"/>
  <c r="S1175" i="6"/>
  <c r="Y497" i="6"/>
  <c r="R498" i="6"/>
  <c r="AB498" i="6" s="1"/>
  <c r="AA1037" i="6"/>
  <c r="Q1038" i="6"/>
  <c r="R1038" i="6" s="1"/>
  <c r="AB1038" i="6" s="1"/>
  <c r="W1037" i="6"/>
  <c r="V1038" i="6" s="1"/>
  <c r="W497" i="6"/>
  <c r="V498" i="6" s="1"/>
  <c r="Y1037" i="6"/>
  <c r="Z497" i="6"/>
  <c r="AA497" i="6"/>
  <c r="W1708" i="6"/>
  <c r="V1709" i="6" s="1"/>
  <c r="Y1708" i="6"/>
  <c r="Z1708" i="6"/>
  <c r="Q1709" i="6"/>
  <c r="AA1708" i="6"/>
  <c r="AC900" i="3"/>
  <c r="S901" i="3"/>
  <c r="T496" i="3"/>
  <c r="AA496" i="3" s="1"/>
  <c r="AC495" i="3"/>
  <c r="AD495" i="3"/>
  <c r="AE1308" i="3"/>
  <c r="AC632" i="3"/>
  <c r="S633" i="3"/>
  <c r="T1309" i="3"/>
  <c r="Y1309" i="3" s="1"/>
  <c r="T1977" i="3"/>
  <c r="Q1978" i="3" s="1"/>
  <c r="R1978" i="3" s="1"/>
  <c r="AB1978" i="3" s="1"/>
  <c r="AE1976" i="3"/>
  <c r="Y1040" i="3"/>
  <c r="AA1040" i="3"/>
  <c r="Q1041" i="3"/>
  <c r="R1041" i="3" s="1"/>
  <c r="AB1041" i="3" s="1"/>
  <c r="Z1040" i="3"/>
  <c r="AE1574" i="3"/>
  <c r="AC230" i="3"/>
  <c r="Z364" i="3"/>
  <c r="Y364" i="3"/>
  <c r="Q365" i="3"/>
  <c r="R365" i="3" s="1"/>
  <c r="AB365" i="3" s="1"/>
  <c r="W364" i="3"/>
  <c r="V365" i="3" s="1"/>
  <c r="S1173" i="3"/>
  <c r="T1575" i="3"/>
  <c r="Z1575" i="3" s="1"/>
  <c r="AC1172" i="3"/>
  <c r="AE1172" i="3" s="1"/>
  <c r="S768" i="3"/>
  <c r="AD767" i="3"/>
  <c r="AC767" i="3"/>
  <c r="AE1440" i="3"/>
  <c r="T1845" i="3"/>
  <c r="AA1845" i="3" s="1"/>
  <c r="AE1844" i="3"/>
  <c r="T1441" i="3"/>
  <c r="Z1441" i="3" s="1"/>
  <c r="AE1710" i="3"/>
  <c r="S1711" i="3"/>
  <c r="S231" i="3"/>
  <c r="Y98" i="3"/>
  <c r="AA98" i="3"/>
  <c r="Q99" i="3"/>
  <c r="Z98" i="3"/>
  <c r="W98" i="3"/>
  <c r="V99" i="3" s="1"/>
  <c r="Z228" i="13"/>
  <c r="Y228" i="13"/>
  <c r="W228" i="13"/>
  <c r="V229" i="13" s="1"/>
  <c r="AE363" i="13"/>
  <c r="Q229" i="13"/>
  <c r="R229" i="13" s="1"/>
  <c r="AB229" i="13" s="1"/>
  <c r="AA228" i="13"/>
  <c r="AB364" i="13"/>
  <c r="T364" i="13"/>
  <c r="S501" i="13"/>
  <c r="AD500" i="13"/>
  <c r="AC500" i="13"/>
  <c r="AD99" i="13" l="1"/>
  <c r="AC99" i="13"/>
  <c r="S100" i="13"/>
  <c r="T100" i="13" s="1"/>
  <c r="AD228" i="13"/>
  <c r="AA363" i="11"/>
  <c r="Y363" i="11"/>
  <c r="AD363" i="11" s="1"/>
  <c r="Q364" i="11"/>
  <c r="R364" i="11" s="1"/>
  <c r="AB364" i="11" s="1"/>
  <c r="W363" i="11"/>
  <c r="V364" i="11" s="1"/>
  <c r="AE1569" i="11"/>
  <c r="T1570" i="11"/>
  <c r="W1570" i="11" s="1"/>
  <c r="V1571" i="11" s="1"/>
  <c r="AE496" i="11"/>
  <c r="Y1175" i="11"/>
  <c r="T497" i="11"/>
  <c r="Z1175" i="11"/>
  <c r="W1175" i="11"/>
  <c r="V1176" i="11" s="1"/>
  <c r="R1438" i="11"/>
  <c r="AB1438" i="11" s="1"/>
  <c r="AD1437" i="11"/>
  <c r="AC1437" i="11"/>
  <c r="Q1176" i="11"/>
  <c r="R1176" i="11" s="1"/>
  <c r="AB1176" i="11" s="1"/>
  <c r="AA1175" i="11"/>
  <c r="AE1710" i="11"/>
  <c r="AE632" i="11"/>
  <c r="AC901" i="11"/>
  <c r="S902" i="11"/>
  <c r="T902" i="11" s="1"/>
  <c r="AD769" i="11"/>
  <c r="T101" i="11"/>
  <c r="AC769" i="11"/>
  <c r="S1843" i="11"/>
  <c r="AC1041" i="11"/>
  <c r="AE1041" i="11" s="1"/>
  <c r="AC232" i="11"/>
  <c r="R233" i="11"/>
  <c r="AB233" i="11" s="1"/>
  <c r="AD232" i="11"/>
  <c r="S770" i="11"/>
  <c r="AE1842" i="11"/>
  <c r="W1711" i="11"/>
  <c r="V1712" i="11" s="1"/>
  <c r="Y1711" i="11"/>
  <c r="Q1712" i="11"/>
  <c r="AA1711" i="11"/>
  <c r="Z1711" i="11"/>
  <c r="T633" i="11"/>
  <c r="AC1980" i="11"/>
  <c r="AD1980" i="11"/>
  <c r="R1311" i="11"/>
  <c r="AB1311" i="11" s="1"/>
  <c r="R1981" i="11"/>
  <c r="AB1981" i="11" s="1"/>
  <c r="S1042" i="11"/>
  <c r="AC1310" i="11"/>
  <c r="AD1310" i="11"/>
  <c r="Z768" i="9"/>
  <c r="AA768" i="9"/>
  <c r="S769" i="9"/>
  <c r="Y768" i="9"/>
  <c r="W768" i="9"/>
  <c r="V769" i="9" s="1"/>
  <c r="AD1441" i="9"/>
  <c r="AC1441" i="9"/>
  <c r="AB1442" i="9"/>
  <c r="T1442" i="9"/>
  <c r="AE1844" i="9"/>
  <c r="AC1304" i="9"/>
  <c r="AD1304" i="9"/>
  <c r="AC1980" i="9"/>
  <c r="T1845" i="9"/>
  <c r="W1845" i="9" s="1"/>
  <c r="V1846" i="9" s="1"/>
  <c r="S1305" i="9"/>
  <c r="Z99" i="9"/>
  <c r="S1174" i="9"/>
  <c r="W1038" i="9"/>
  <c r="V1039" i="9" s="1"/>
  <c r="AA1038" i="9"/>
  <c r="Z1038" i="9"/>
  <c r="Y1038" i="9"/>
  <c r="S1981" i="9"/>
  <c r="AC499" i="9"/>
  <c r="Y99" i="9"/>
  <c r="W366" i="9"/>
  <c r="V367" i="9" s="1"/>
  <c r="S1039" i="9"/>
  <c r="T231" i="9"/>
  <c r="W99" i="9"/>
  <c r="V100" i="9" s="1"/>
  <c r="AA99" i="9"/>
  <c r="Q367" i="9"/>
  <c r="R367" i="9" s="1"/>
  <c r="AB367" i="9" s="1"/>
  <c r="Y366" i="9"/>
  <c r="AD366" i="9" s="1"/>
  <c r="AA366" i="9"/>
  <c r="AA898" i="9"/>
  <c r="W898" i="9"/>
  <c r="V899" i="9" s="1"/>
  <c r="S500" i="9"/>
  <c r="T1708" i="9"/>
  <c r="W1708" i="9" s="1"/>
  <c r="V1709" i="9" s="1"/>
  <c r="Y898" i="9"/>
  <c r="AD898" i="9" s="1"/>
  <c r="Q899" i="9"/>
  <c r="R899" i="9" s="1"/>
  <c r="AB899" i="9" s="1"/>
  <c r="R100" i="9"/>
  <c r="AB100" i="9" s="1"/>
  <c r="AC1575" i="9"/>
  <c r="AD1575" i="9"/>
  <c r="R1576" i="9"/>
  <c r="AB1576" i="9" s="1"/>
  <c r="Q632" i="9"/>
  <c r="Y631" i="9"/>
  <c r="AA631" i="9"/>
  <c r="Z631" i="9"/>
  <c r="W631" i="9"/>
  <c r="V632" i="9" s="1"/>
  <c r="AE765" i="6"/>
  <c r="T766" i="6"/>
  <c r="AE899" i="6"/>
  <c r="S1438" i="6"/>
  <c r="AE1980" i="6"/>
  <c r="AC634" i="6"/>
  <c r="AE634" i="6" s="1"/>
  <c r="AE1437" i="6"/>
  <c r="T1981" i="6"/>
  <c r="Z1981" i="6" s="1"/>
  <c r="S635" i="6"/>
  <c r="Q901" i="6"/>
  <c r="Y900" i="6"/>
  <c r="Z900" i="6"/>
  <c r="AA900" i="6"/>
  <c r="W900" i="6"/>
  <c r="V901" i="6" s="1"/>
  <c r="AE97" i="6"/>
  <c r="AC1305" i="6"/>
  <c r="AD1305" i="6"/>
  <c r="S1306" i="6"/>
  <c r="W1574" i="6"/>
  <c r="V1575" i="6" s="1"/>
  <c r="AD360" i="6"/>
  <c r="AA1574" i="6"/>
  <c r="Q1575" i="6"/>
  <c r="R1575" i="6" s="1"/>
  <c r="AB1575" i="6" s="1"/>
  <c r="Z1574" i="6"/>
  <c r="W230" i="6"/>
  <c r="V231" i="6" s="1"/>
  <c r="Q231" i="6"/>
  <c r="R231" i="6" s="1"/>
  <c r="AB231" i="6" s="1"/>
  <c r="AC360" i="6"/>
  <c r="AA98" i="6"/>
  <c r="Z98" i="6"/>
  <c r="Q99" i="6"/>
  <c r="W98" i="6"/>
  <c r="V99" i="6" s="1"/>
  <c r="Y98" i="6"/>
  <c r="Y230" i="6"/>
  <c r="AA230" i="6"/>
  <c r="AD1845" i="6"/>
  <c r="AC1845" i="6"/>
  <c r="R1846" i="6"/>
  <c r="AB1846" i="6" s="1"/>
  <c r="T1175" i="6"/>
  <c r="S1038" i="6"/>
  <c r="T1038" i="6" s="1"/>
  <c r="AD497" i="6"/>
  <c r="AC497" i="6"/>
  <c r="AC1037" i="6"/>
  <c r="S498" i="6"/>
  <c r="S361" i="6"/>
  <c r="AD1037" i="6"/>
  <c r="R1709" i="6"/>
  <c r="AB1709" i="6" s="1"/>
  <c r="AC1708" i="6"/>
  <c r="AD1708" i="6"/>
  <c r="AE900" i="3"/>
  <c r="T901" i="3"/>
  <c r="Q902" i="3" s="1"/>
  <c r="R902" i="3" s="1"/>
  <c r="AB902" i="3" s="1"/>
  <c r="Y496" i="3"/>
  <c r="W496" i="3"/>
  <c r="V497" i="3" s="1"/>
  <c r="Q497" i="3"/>
  <c r="R497" i="3" s="1"/>
  <c r="AB497" i="3" s="1"/>
  <c r="Z496" i="3"/>
  <c r="AE495" i="3"/>
  <c r="T633" i="3"/>
  <c r="Q634" i="3" s="1"/>
  <c r="R634" i="3" s="1"/>
  <c r="AB634" i="3" s="1"/>
  <c r="W1309" i="3"/>
  <c r="V1310" i="3" s="1"/>
  <c r="AE632" i="3"/>
  <c r="Q1310" i="3"/>
  <c r="R1310" i="3" s="1"/>
  <c r="AB1310" i="3" s="1"/>
  <c r="AA1309" i="3"/>
  <c r="W1977" i="3"/>
  <c r="V1978" i="3" s="1"/>
  <c r="Z1309" i="3"/>
  <c r="AD1309" i="3" s="1"/>
  <c r="Z1977" i="3"/>
  <c r="Y1977" i="3"/>
  <c r="AA1977" i="3"/>
  <c r="AC1040" i="3"/>
  <c r="AD1040" i="3"/>
  <c r="AE230" i="3"/>
  <c r="S1978" i="3"/>
  <c r="AD364" i="3"/>
  <c r="AC364" i="3"/>
  <c r="S365" i="3"/>
  <c r="T1173" i="3"/>
  <c r="AA1173" i="3" s="1"/>
  <c r="Q1576" i="3"/>
  <c r="R1576" i="3" s="1"/>
  <c r="W1575" i="3"/>
  <c r="V1576" i="3" s="1"/>
  <c r="T768" i="3"/>
  <c r="Q769" i="3" s="1"/>
  <c r="AA1575" i="3"/>
  <c r="Y1575" i="3"/>
  <c r="AE767" i="3"/>
  <c r="Q1846" i="3"/>
  <c r="R1846" i="3" s="1"/>
  <c r="AB1846" i="3" s="1"/>
  <c r="Z1845" i="3"/>
  <c r="Y1845" i="3"/>
  <c r="W1845" i="3"/>
  <c r="V1846" i="3" s="1"/>
  <c r="Y1441" i="3"/>
  <c r="AD1441" i="3" s="1"/>
  <c r="AA1441" i="3"/>
  <c r="W1441" i="3"/>
  <c r="V1442" i="3" s="1"/>
  <c r="Q1442" i="3"/>
  <c r="R1442" i="3" s="1"/>
  <c r="AB1442" i="3" s="1"/>
  <c r="T231" i="3"/>
  <c r="T1711" i="3"/>
  <c r="R99" i="3"/>
  <c r="AB99" i="3" s="1"/>
  <c r="S1041" i="3"/>
  <c r="AC98" i="3"/>
  <c r="AD98" i="3"/>
  <c r="AC228" i="13"/>
  <c r="Q365" i="13"/>
  <c r="R365" i="13" s="1"/>
  <c r="AB365" i="13" s="1"/>
  <c r="Y364" i="13"/>
  <c r="W364" i="13"/>
  <c r="V365" i="13" s="1"/>
  <c r="Z364" i="13"/>
  <c r="AA364" i="13"/>
  <c r="T501" i="13"/>
  <c r="AA501" i="13" s="1"/>
  <c r="AE500" i="13"/>
  <c r="S229" i="13"/>
  <c r="AE99" i="13" l="1"/>
  <c r="AE228" i="13"/>
  <c r="S364" i="11"/>
  <c r="AC363" i="11"/>
  <c r="Y1570" i="11"/>
  <c r="AA1570" i="11"/>
  <c r="Q1571" i="11"/>
  <c r="R1571" i="11" s="1"/>
  <c r="AB1571" i="11" s="1"/>
  <c r="Z1570" i="11"/>
  <c r="AD1175" i="11"/>
  <c r="W497" i="11"/>
  <c r="V498" i="11" s="1"/>
  <c r="Y497" i="11"/>
  <c r="AA497" i="11"/>
  <c r="Q498" i="11"/>
  <c r="Z497" i="11"/>
  <c r="AC1175" i="11"/>
  <c r="S1438" i="11"/>
  <c r="AE1437" i="11"/>
  <c r="S1176" i="11"/>
  <c r="AE901" i="11"/>
  <c r="S233" i="11"/>
  <c r="AE769" i="11"/>
  <c r="AA101" i="11"/>
  <c r="Z101" i="11"/>
  <c r="W101" i="11"/>
  <c r="V102" i="11" s="1"/>
  <c r="Y101" i="11"/>
  <c r="Q102" i="11"/>
  <c r="AE232" i="11"/>
  <c r="T1843" i="11"/>
  <c r="Z902" i="11"/>
  <c r="W902" i="11"/>
  <c r="V903" i="11" s="1"/>
  <c r="Q903" i="11"/>
  <c r="AA902" i="11"/>
  <c r="Y902" i="11"/>
  <c r="T770" i="11"/>
  <c r="AC1711" i="11"/>
  <c r="AD1711" i="11"/>
  <c r="R1712" i="11"/>
  <c r="AB1712" i="11" s="1"/>
  <c r="S1981" i="11"/>
  <c r="AA633" i="11"/>
  <c r="Z633" i="11"/>
  <c r="Q634" i="11"/>
  <c r="W633" i="11"/>
  <c r="V634" i="11" s="1"/>
  <c r="Y633" i="11"/>
  <c r="AE1310" i="11"/>
  <c r="T1042" i="11"/>
  <c r="S1311" i="11"/>
  <c r="AE1980" i="11"/>
  <c r="AC768" i="9"/>
  <c r="T769" i="9"/>
  <c r="Q770" i="9" s="1"/>
  <c r="R770" i="9" s="1"/>
  <c r="S770" i="9" s="1"/>
  <c r="AD768" i="9"/>
  <c r="AE1441" i="9"/>
  <c r="AE1980" i="9"/>
  <c r="Q1443" i="9"/>
  <c r="R1443" i="9" s="1"/>
  <c r="AB1443" i="9" s="1"/>
  <c r="Z1442" i="9"/>
  <c r="AA1442" i="9"/>
  <c r="Y1442" i="9"/>
  <c r="W1442" i="9"/>
  <c r="V1443" i="9" s="1"/>
  <c r="AE1304" i="9"/>
  <c r="Z1845" i="9"/>
  <c r="AA1845" i="9"/>
  <c r="Q1846" i="9"/>
  <c r="R1846" i="9" s="1"/>
  <c r="AB1846" i="9" s="1"/>
  <c r="T1305" i="9"/>
  <c r="Y1305" i="9" s="1"/>
  <c r="Y1845" i="9"/>
  <c r="AD99" i="9"/>
  <c r="T1174" i="9"/>
  <c r="S367" i="9"/>
  <c r="AD1038" i="9"/>
  <c r="AC1038" i="9"/>
  <c r="AE499" i="9"/>
  <c r="T1981" i="9"/>
  <c r="AC366" i="9"/>
  <c r="AC99" i="9"/>
  <c r="T1039" i="9"/>
  <c r="Y1039" i="9" s="1"/>
  <c r="Z231" i="9"/>
  <c r="AA231" i="9"/>
  <c r="Y231" i="9"/>
  <c r="W231" i="9"/>
  <c r="V232" i="9" s="1"/>
  <c r="Q232" i="9"/>
  <c r="AC898" i="9"/>
  <c r="AA1708" i="9"/>
  <c r="Z1708" i="9"/>
  <c r="Q1709" i="9"/>
  <c r="Y1708" i="9"/>
  <c r="T500" i="9"/>
  <c r="S899" i="9"/>
  <c r="S100" i="9"/>
  <c r="R632" i="9"/>
  <c r="AB632" i="9" s="1"/>
  <c r="AE1575" i="9"/>
  <c r="AC631" i="9"/>
  <c r="AD631" i="9"/>
  <c r="S1576" i="9"/>
  <c r="AA766" i="6"/>
  <c r="Y766" i="6"/>
  <c r="W766" i="6"/>
  <c r="V767" i="6" s="1"/>
  <c r="Z766" i="6"/>
  <c r="Q767" i="6"/>
  <c r="T1438" i="6"/>
  <c r="T635" i="6"/>
  <c r="W635" i="6" s="1"/>
  <c r="V636" i="6" s="1"/>
  <c r="AA1981" i="6"/>
  <c r="Y1981" i="6"/>
  <c r="Q1982" i="6"/>
  <c r="R1982" i="6" s="1"/>
  <c r="AB1982" i="6" s="1"/>
  <c r="W1981" i="6"/>
  <c r="V1982" i="6" s="1"/>
  <c r="AD900" i="6"/>
  <c r="AC900" i="6"/>
  <c r="AE1305" i="6"/>
  <c r="R901" i="6"/>
  <c r="AB901" i="6" s="1"/>
  <c r="T1306" i="6"/>
  <c r="AA1306" i="6" s="1"/>
  <c r="AE360" i="6"/>
  <c r="AC1574" i="6"/>
  <c r="AD1574" i="6"/>
  <c r="AC230" i="6"/>
  <c r="AD230" i="6"/>
  <c r="AC98" i="6"/>
  <c r="AD98" i="6"/>
  <c r="R99" i="6"/>
  <c r="AB99" i="6" s="1"/>
  <c r="S1846" i="6"/>
  <c r="AE1845" i="6"/>
  <c r="AA1175" i="6"/>
  <c r="W1175" i="6"/>
  <c r="V1176" i="6" s="1"/>
  <c r="Y1175" i="6"/>
  <c r="Z1175" i="6"/>
  <c r="Q1176" i="6"/>
  <c r="AE497" i="6"/>
  <c r="AE1037" i="6"/>
  <c r="T361" i="6"/>
  <c r="T498" i="6"/>
  <c r="S1709" i="6"/>
  <c r="S1575" i="6"/>
  <c r="S231" i="6"/>
  <c r="AE1708" i="6"/>
  <c r="AA1038" i="6"/>
  <c r="Y1038" i="6"/>
  <c r="W1038" i="6"/>
  <c r="V1039" i="6" s="1"/>
  <c r="Q1039" i="6"/>
  <c r="Z1038" i="6"/>
  <c r="AA901" i="3"/>
  <c r="Y901" i="3"/>
  <c r="Z901" i="3"/>
  <c r="W901" i="3"/>
  <c r="V902" i="3" s="1"/>
  <c r="AD496" i="3"/>
  <c r="AC496" i="3"/>
  <c r="Z633" i="3"/>
  <c r="S497" i="3"/>
  <c r="S634" i="3"/>
  <c r="W633" i="3"/>
  <c r="V634" i="3" s="1"/>
  <c r="Y633" i="3"/>
  <c r="AA633" i="3"/>
  <c r="S1310" i="3"/>
  <c r="AC1309" i="3"/>
  <c r="AE1040" i="3"/>
  <c r="AC1977" i="3"/>
  <c r="AD1977" i="3"/>
  <c r="T1978" i="3"/>
  <c r="Z1978" i="3" s="1"/>
  <c r="AE364" i="3"/>
  <c r="T365" i="3"/>
  <c r="Z365" i="3" s="1"/>
  <c r="Z1173" i="3"/>
  <c r="Y1173" i="3"/>
  <c r="Q1174" i="3"/>
  <c r="R1174" i="3" s="1"/>
  <c r="AB1174" i="3" s="1"/>
  <c r="AC1575" i="3"/>
  <c r="W768" i="3"/>
  <c r="V769" i="3" s="1"/>
  <c r="W1173" i="3"/>
  <c r="V1174" i="3" s="1"/>
  <c r="AA768" i="3"/>
  <c r="Z768" i="3"/>
  <c r="AD1575" i="3"/>
  <c r="Y768" i="3"/>
  <c r="AB1576" i="3"/>
  <c r="S1576" i="3"/>
  <c r="AD1845" i="3"/>
  <c r="S1846" i="3"/>
  <c r="AC1845" i="3"/>
  <c r="R769" i="3"/>
  <c r="AB769" i="3" s="1"/>
  <c r="AC1441" i="3"/>
  <c r="AE1441" i="3" s="1"/>
  <c r="W231" i="3"/>
  <c r="V232" i="3" s="1"/>
  <c r="Z231" i="3"/>
  <c r="Y231" i="3"/>
  <c r="AA231" i="3"/>
  <c r="Q232" i="3"/>
  <c r="R232" i="3" s="1"/>
  <c r="AB232" i="3" s="1"/>
  <c r="Y1711" i="3"/>
  <c r="AA1711" i="3"/>
  <c r="W1711" i="3"/>
  <c r="V1712" i="3" s="1"/>
  <c r="Q1712" i="3"/>
  <c r="Z1711" i="3"/>
  <c r="AE98" i="3"/>
  <c r="S99" i="3"/>
  <c r="T1041" i="3"/>
  <c r="S902" i="3"/>
  <c r="S1442" i="3"/>
  <c r="Q101" i="13"/>
  <c r="R101" i="13" s="1"/>
  <c r="AB101" i="13" s="1"/>
  <c r="W100" i="13"/>
  <c r="V101" i="13" s="1"/>
  <c r="S365" i="13"/>
  <c r="Z100" i="13"/>
  <c r="AA100" i="13"/>
  <c r="Y100" i="13"/>
  <c r="Q502" i="13"/>
  <c r="R502" i="13" s="1"/>
  <c r="AB502" i="13" s="1"/>
  <c r="AD364" i="13"/>
  <c r="AC364" i="13"/>
  <c r="Z501" i="13"/>
  <c r="Y501" i="13"/>
  <c r="W501" i="13"/>
  <c r="V502" i="13" s="1"/>
  <c r="T229" i="13"/>
  <c r="AD100" i="13" l="1"/>
  <c r="T365" i="13"/>
  <c r="AA365" i="13" s="1"/>
  <c r="AE363" i="11"/>
  <c r="T364" i="11"/>
  <c r="Q365" i="11" s="1"/>
  <c r="R365" i="11" s="1"/>
  <c r="AB365" i="11" s="1"/>
  <c r="AC1570" i="11"/>
  <c r="S1571" i="11"/>
  <c r="AD1570" i="11"/>
  <c r="T1438" i="11"/>
  <c r="Y1438" i="11" s="1"/>
  <c r="AE1175" i="11"/>
  <c r="R498" i="11"/>
  <c r="AB498" i="11" s="1"/>
  <c r="AD497" i="11"/>
  <c r="AC497" i="11"/>
  <c r="T1176" i="11"/>
  <c r="Y1176" i="11" s="1"/>
  <c r="AA1843" i="11"/>
  <c r="Y1843" i="11"/>
  <c r="T233" i="11"/>
  <c r="Q234" i="11" s="1"/>
  <c r="R234" i="11" s="1"/>
  <c r="AB234" i="11" s="1"/>
  <c r="Q1844" i="11"/>
  <c r="R1844" i="11" s="1"/>
  <c r="AB1844" i="11" s="1"/>
  <c r="Z1843" i="11"/>
  <c r="R102" i="11"/>
  <c r="AB102" i="11" s="1"/>
  <c r="AC101" i="11"/>
  <c r="AD101" i="11"/>
  <c r="W1843" i="11"/>
  <c r="V1844" i="11" s="1"/>
  <c r="AC902" i="11"/>
  <c r="AD902" i="11"/>
  <c r="T1981" i="11"/>
  <c r="R903" i="11"/>
  <c r="AB903" i="11" s="1"/>
  <c r="W770" i="11"/>
  <c r="V771" i="11" s="1"/>
  <c r="AA770" i="11"/>
  <c r="Q771" i="11"/>
  <c r="Z770" i="11"/>
  <c r="Y770" i="11"/>
  <c r="S1712" i="11"/>
  <c r="AE1711" i="11"/>
  <c r="AD633" i="11"/>
  <c r="AC633" i="11"/>
  <c r="R634" i="11"/>
  <c r="AB634" i="11" s="1"/>
  <c r="Y1042" i="11"/>
  <c r="W1042" i="11"/>
  <c r="V1043" i="11" s="1"/>
  <c r="Q1043" i="11"/>
  <c r="Z1042" i="11"/>
  <c r="AA1042" i="11"/>
  <c r="T1311" i="11"/>
  <c r="AA769" i="9"/>
  <c r="AE768" i="9"/>
  <c r="Z769" i="9"/>
  <c r="Y769" i="9"/>
  <c r="W769" i="9"/>
  <c r="V770" i="9" s="1"/>
  <c r="S1443" i="9"/>
  <c r="AD1845" i="9"/>
  <c r="AC1442" i="9"/>
  <c r="AD1442" i="9"/>
  <c r="W1305" i="9"/>
  <c r="V1306" i="9" s="1"/>
  <c r="S1846" i="9"/>
  <c r="Z1305" i="9"/>
  <c r="AD1305" i="9" s="1"/>
  <c r="AC1845" i="9"/>
  <c r="Q1306" i="9"/>
  <c r="R1306" i="9" s="1"/>
  <c r="AB1306" i="9" s="1"/>
  <c r="AA1305" i="9"/>
  <c r="T367" i="9"/>
  <c r="AA367" i="9" s="1"/>
  <c r="AB770" i="9"/>
  <c r="T770" i="9"/>
  <c r="Q1982" i="9"/>
  <c r="R1982" i="9" s="1"/>
  <c r="AB1982" i="9" s="1"/>
  <c r="W1981" i="9"/>
  <c r="V1982" i="9" s="1"/>
  <c r="AA1981" i="9"/>
  <c r="Y1981" i="9"/>
  <c r="Q1175" i="9"/>
  <c r="AA1174" i="9"/>
  <c r="Y1174" i="9"/>
  <c r="Z1174" i="9"/>
  <c r="W1174" i="9"/>
  <c r="V1175" i="9" s="1"/>
  <c r="Z1981" i="9"/>
  <c r="AE1038" i="9"/>
  <c r="AE366" i="9"/>
  <c r="AE99" i="9"/>
  <c r="AA1039" i="9"/>
  <c r="W1039" i="9"/>
  <c r="V1040" i="9" s="1"/>
  <c r="Z1039" i="9"/>
  <c r="Q1040" i="9"/>
  <c r="R1040" i="9" s="1"/>
  <c r="S1040" i="9" s="1"/>
  <c r="AE898" i="9"/>
  <c r="AD231" i="9"/>
  <c r="R232" i="9"/>
  <c r="AB232" i="9" s="1"/>
  <c r="AC231" i="9"/>
  <c r="T899" i="9"/>
  <c r="AC1708" i="9"/>
  <c r="R1709" i="9"/>
  <c r="AB1709" i="9" s="1"/>
  <c r="Y500" i="9"/>
  <c r="Z500" i="9"/>
  <c r="W500" i="9"/>
  <c r="V501" i="9" s="1"/>
  <c r="AA500" i="9"/>
  <c r="Q501" i="9"/>
  <c r="AD1708" i="9"/>
  <c r="T100" i="9"/>
  <c r="AA100" i="9" s="1"/>
  <c r="S632" i="9"/>
  <c r="AE631" i="9"/>
  <c r="T1576" i="9"/>
  <c r="AC766" i="6"/>
  <c r="R767" i="6"/>
  <c r="AB767" i="6" s="1"/>
  <c r="AD766" i="6"/>
  <c r="Y1438" i="6"/>
  <c r="Z1438" i="6"/>
  <c r="Q1439" i="6"/>
  <c r="R1439" i="6" s="1"/>
  <c r="AB1439" i="6" s="1"/>
  <c r="W1438" i="6"/>
  <c r="V1439" i="6" s="1"/>
  <c r="AA1438" i="6"/>
  <c r="Z635" i="6"/>
  <c r="AC1981" i="6"/>
  <c r="Y635" i="6"/>
  <c r="Q636" i="6"/>
  <c r="R636" i="6" s="1"/>
  <c r="AB636" i="6" s="1"/>
  <c r="AA635" i="6"/>
  <c r="AD1981" i="6"/>
  <c r="AE900" i="6"/>
  <c r="S901" i="6"/>
  <c r="W1306" i="6"/>
  <c r="V1307" i="6" s="1"/>
  <c r="Q1307" i="6"/>
  <c r="R1307" i="6" s="1"/>
  <c r="AB1307" i="6" s="1"/>
  <c r="Z1306" i="6"/>
  <c r="AE230" i="6"/>
  <c r="Y1306" i="6"/>
  <c r="AE1574" i="6"/>
  <c r="S1982" i="6"/>
  <c r="T1846" i="6"/>
  <c r="W1846" i="6" s="1"/>
  <c r="V1847" i="6" s="1"/>
  <c r="AE98" i="6"/>
  <c r="S99" i="6"/>
  <c r="T1709" i="6"/>
  <c r="Y1709" i="6" s="1"/>
  <c r="AC1175" i="6"/>
  <c r="AD1175" i="6"/>
  <c r="R1176" i="6"/>
  <c r="AB1176" i="6" s="1"/>
  <c r="AA361" i="6"/>
  <c r="Y361" i="6"/>
  <c r="Z361" i="6"/>
  <c r="W361" i="6"/>
  <c r="V362" i="6" s="1"/>
  <c r="Q362" i="6"/>
  <c r="AA498" i="6"/>
  <c r="Y498" i="6"/>
  <c r="Z498" i="6"/>
  <c r="W498" i="6"/>
  <c r="V499" i="6" s="1"/>
  <c r="Q499" i="6"/>
  <c r="T1575" i="6"/>
  <c r="Z1575" i="6" s="1"/>
  <c r="T231" i="6"/>
  <c r="R1039" i="6"/>
  <c r="AB1039" i="6" s="1"/>
  <c r="AC1038" i="6"/>
  <c r="AD1038" i="6"/>
  <c r="AD901" i="3"/>
  <c r="AC901" i="3"/>
  <c r="AD633" i="3"/>
  <c r="T497" i="3"/>
  <c r="Y497" i="3" s="1"/>
  <c r="AE496" i="3"/>
  <c r="T634" i="3"/>
  <c r="AC633" i="3"/>
  <c r="T1310" i="3"/>
  <c r="Q1311" i="3" s="1"/>
  <c r="R1311" i="3" s="1"/>
  <c r="AB1311" i="3" s="1"/>
  <c r="AE1309" i="3"/>
  <c r="AE1977" i="3"/>
  <c r="AD1173" i="3"/>
  <c r="Y1978" i="3"/>
  <c r="AD1978" i="3" s="1"/>
  <c r="W1978" i="3"/>
  <c r="V1979" i="3" s="1"/>
  <c r="Q1979" i="3"/>
  <c r="R1979" i="3" s="1"/>
  <c r="AB1979" i="3" s="1"/>
  <c r="AA1978" i="3"/>
  <c r="W365" i="3"/>
  <c r="V366" i="3" s="1"/>
  <c r="Q366" i="3"/>
  <c r="R366" i="3" s="1"/>
  <c r="AB366" i="3" s="1"/>
  <c r="AA365" i="3"/>
  <c r="Y365" i="3"/>
  <c r="AD365" i="3" s="1"/>
  <c r="AC1173" i="3"/>
  <c r="AD768" i="3"/>
  <c r="AE1575" i="3"/>
  <c r="AE1845" i="3"/>
  <c r="AC768" i="3"/>
  <c r="T1576" i="3"/>
  <c r="Z1576" i="3" s="1"/>
  <c r="T1846" i="3"/>
  <c r="S1174" i="3"/>
  <c r="S769" i="3"/>
  <c r="AC231" i="3"/>
  <c r="AD231" i="3"/>
  <c r="S232" i="3"/>
  <c r="T1442" i="3"/>
  <c r="R1712" i="3"/>
  <c r="AB1712" i="3" s="1"/>
  <c r="AC1711" i="3"/>
  <c r="AD1711" i="3"/>
  <c r="AA1041" i="3"/>
  <c r="Y1041" i="3"/>
  <c r="Z1041" i="3"/>
  <c r="Q1042" i="3"/>
  <c r="W1041" i="3"/>
  <c r="V1042" i="3" s="1"/>
  <c r="T902" i="3"/>
  <c r="T99" i="3"/>
  <c r="S101" i="13"/>
  <c r="AC100" i="13"/>
  <c r="AE364" i="13"/>
  <c r="AD501" i="13"/>
  <c r="S502" i="13"/>
  <c r="AC501" i="13"/>
  <c r="W229" i="13"/>
  <c r="V230" i="13" s="1"/>
  <c r="AA229" i="13"/>
  <c r="Z229" i="13"/>
  <c r="Y229" i="13"/>
  <c r="Q230" i="13"/>
  <c r="AE100" i="13" l="1"/>
  <c r="Y365" i="13"/>
  <c r="Z365" i="13"/>
  <c r="W365" i="13"/>
  <c r="V366" i="13" s="1"/>
  <c r="Q366" i="13"/>
  <c r="R366" i="13" s="1"/>
  <c r="AB366" i="13" s="1"/>
  <c r="T101" i="13"/>
  <c r="Q102" i="13" s="1"/>
  <c r="R102" i="13" s="1"/>
  <c r="AB102" i="13" s="1"/>
  <c r="W364" i="11"/>
  <c r="V365" i="11" s="1"/>
  <c r="Y364" i="11"/>
  <c r="Z364" i="11"/>
  <c r="AA364" i="11"/>
  <c r="AE1570" i="11"/>
  <c r="T1571" i="11"/>
  <c r="AA1571" i="11" s="1"/>
  <c r="AA1438" i="11"/>
  <c r="W1438" i="11"/>
  <c r="V1439" i="11" s="1"/>
  <c r="Q1439" i="11"/>
  <c r="R1439" i="11" s="1"/>
  <c r="AB1439" i="11" s="1"/>
  <c r="Z1438" i="11"/>
  <c r="AD1438" i="11" s="1"/>
  <c r="S365" i="11"/>
  <c r="AA1176" i="11"/>
  <c r="S498" i="11"/>
  <c r="AE497" i="11"/>
  <c r="W1176" i="11"/>
  <c r="V1177" i="11" s="1"/>
  <c r="Z1176" i="11"/>
  <c r="AD1176" i="11" s="1"/>
  <c r="Q1177" i="11"/>
  <c r="AD1843" i="11"/>
  <c r="AA233" i="11"/>
  <c r="S234" i="11"/>
  <c r="S102" i="11"/>
  <c r="W233" i="11"/>
  <c r="V234" i="11" s="1"/>
  <c r="Z233" i="11"/>
  <c r="Y233" i="11"/>
  <c r="AC1843" i="11"/>
  <c r="AE101" i="11"/>
  <c r="W1981" i="11"/>
  <c r="V1982" i="11" s="1"/>
  <c r="S903" i="11"/>
  <c r="Q1982" i="11"/>
  <c r="R1982" i="11" s="1"/>
  <c r="AB1982" i="11" s="1"/>
  <c r="Y1981" i="11"/>
  <c r="Z1981" i="11"/>
  <c r="AA1981" i="11"/>
  <c r="AE902" i="11"/>
  <c r="AD770" i="11"/>
  <c r="AC770" i="11"/>
  <c r="R771" i="11"/>
  <c r="S771" i="11" s="1"/>
  <c r="T1712" i="11"/>
  <c r="Y1712" i="11" s="1"/>
  <c r="S634" i="11"/>
  <c r="AE633" i="11"/>
  <c r="Q1312" i="11"/>
  <c r="Y1311" i="11"/>
  <c r="W1311" i="11"/>
  <c r="V1312" i="11" s="1"/>
  <c r="AA1311" i="11"/>
  <c r="Z1311" i="11"/>
  <c r="AC1042" i="11"/>
  <c r="AD1042" i="11"/>
  <c r="R1043" i="11"/>
  <c r="AB1043" i="11" s="1"/>
  <c r="S1844" i="11"/>
  <c r="AD769" i="9"/>
  <c r="AC769" i="9"/>
  <c r="T1443" i="9"/>
  <c r="W1443" i="9" s="1"/>
  <c r="V1444" i="9" s="1"/>
  <c r="AC1305" i="9"/>
  <c r="AE1305" i="9" s="1"/>
  <c r="AE1845" i="9"/>
  <c r="T1846" i="9"/>
  <c r="Z1846" i="9" s="1"/>
  <c r="AE1442" i="9"/>
  <c r="Y367" i="9"/>
  <c r="Z367" i="9"/>
  <c r="W367" i="9"/>
  <c r="V368" i="9" s="1"/>
  <c r="Q368" i="9"/>
  <c r="R368" i="9" s="1"/>
  <c r="AB368" i="9" s="1"/>
  <c r="Q771" i="9"/>
  <c r="Z770" i="9"/>
  <c r="Y770" i="9"/>
  <c r="AA770" i="9"/>
  <c r="W770" i="9"/>
  <c r="V771" i="9" s="1"/>
  <c r="AD1981" i="9"/>
  <c r="S1982" i="9"/>
  <c r="AC1039" i="9"/>
  <c r="S1306" i="9"/>
  <c r="AC1981" i="9"/>
  <c r="AC1174" i="9"/>
  <c r="AD1174" i="9"/>
  <c r="R1175" i="9"/>
  <c r="AB1175" i="9" s="1"/>
  <c r="AD1039" i="9"/>
  <c r="AE231" i="9"/>
  <c r="S232" i="9"/>
  <c r="Q900" i="9"/>
  <c r="R900" i="9" s="1"/>
  <c r="AA899" i="9"/>
  <c r="Z899" i="9"/>
  <c r="AE1708" i="9"/>
  <c r="AB1040" i="9"/>
  <c r="T1040" i="9"/>
  <c r="Y899" i="9"/>
  <c r="W899" i="9"/>
  <c r="V900" i="9" s="1"/>
  <c r="T632" i="9"/>
  <c r="W632" i="9" s="1"/>
  <c r="V633" i="9" s="1"/>
  <c r="AC500" i="9"/>
  <c r="S1709" i="9"/>
  <c r="W100" i="9"/>
  <c r="V101" i="9" s="1"/>
  <c r="R501" i="9"/>
  <c r="AB501" i="9" s="1"/>
  <c r="Z100" i="9"/>
  <c r="AD500" i="9"/>
  <c r="Y100" i="9"/>
  <c r="Q101" i="9"/>
  <c r="R101" i="9" s="1"/>
  <c r="AB101" i="9" s="1"/>
  <c r="Y1576" i="9"/>
  <c r="Z1576" i="9"/>
  <c r="Q1577" i="9"/>
  <c r="W1576" i="9"/>
  <c r="V1577" i="9" s="1"/>
  <c r="AA1576" i="9"/>
  <c r="S767" i="6"/>
  <c r="AE766" i="6"/>
  <c r="AD1438" i="6"/>
  <c r="AC1438" i="6"/>
  <c r="S1439" i="6"/>
  <c r="S636" i="6"/>
  <c r="AD635" i="6"/>
  <c r="AE1981" i="6"/>
  <c r="AC635" i="6"/>
  <c r="T901" i="6"/>
  <c r="W901" i="6" s="1"/>
  <c r="V902" i="6" s="1"/>
  <c r="AC1306" i="6"/>
  <c r="AD1306" i="6"/>
  <c r="Z1709" i="6"/>
  <c r="AD1709" i="6" s="1"/>
  <c r="T1982" i="6"/>
  <c r="AA1709" i="6"/>
  <c r="Q1710" i="6"/>
  <c r="R1710" i="6" s="1"/>
  <c r="AB1710" i="6" s="1"/>
  <c r="S1307" i="6"/>
  <c r="Q1847" i="6"/>
  <c r="R1847" i="6" s="1"/>
  <c r="S1847" i="6" s="1"/>
  <c r="AA1846" i="6"/>
  <c r="Z1846" i="6"/>
  <c r="Y1846" i="6"/>
  <c r="T99" i="6"/>
  <c r="W1709" i="6"/>
  <c r="V1710" i="6" s="1"/>
  <c r="S1176" i="6"/>
  <c r="AA1575" i="6"/>
  <c r="Q1576" i="6"/>
  <c r="AC498" i="6"/>
  <c r="AE1175" i="6"/>
  <c r="AC361" i="6"/>
  <c r="AD361" i="6"/>
  <c r="R362" i="6"/>
  <c r="AB362" i="6" s="1"/>
  <c r="R499" i="6"/>
  <c r="AB499" i="6" s="1"/>
  <c r="AD498" i="6"/>
  <c r="W1575" i="6"/>
  <c r="V1576" i="6" s="1"/>
  <c r="Y1575" i="6"/>
  <c r="AD1575" i="6" s="1"/>
  <c r="S1039" i="6"/>
  <c r="AA231" i="6"/>
  <c r="Q232" i="6"/>
  <c r="Z231" i="6"/>
  <c r="W231" i="6"/>
  <c r="V232" i="6" s="1"/>
  <c r="Y231" i="6"/>
  <c r="AE1038" i="6"/>
  <c r="AE901" i="3"/>
  <c r="Q498" i="3"/>
  <c r="R498" i="3" s="1"/>
  <c r="AB498" i="3" s="1"/>
  <c r="AE633" i="3"/>
  <c r="W497" i="3"/>
  <c r="V498" i="3" s="1"/>
  <c r="Z497" i="3"/>
  <c r="AD497" i="3" s="1"/>
  <c r="AA497" i="3"/>
  <c r="AA634" i="3"/>
  <c r="W634" i="3"/>
  <c r="V635" i="3" s="1"/>
  <c r="Z634" i="3"/>
  <c r="Y634" i="3"/>
  <c r="Q635" i="3"/>
  <c r="R635" i="3" s="1"/>
  <c r="AB635" i="3" s="1"/>
  <c r="Z1310" i="3"/>
  <c r="Y1310" i="3"/>
  <c r="W1310" i="3"/>
  <c r="V1311" i="3" s="1"/>
  <c r="AA1310" i="3"/>
  <c r="AE1173" i="3"/>
  <c r="S1979" i="3"/>
  <c r="T1979" i="3" s="1"/>
  <c r="AC1978" i="3"/>
  <c r="AC365" i="3"/>
  <c r="AE768" i="3"/>
  <c r="S1311" i="3"/>
  <c r="Q1577" i="3"/>
  <c r="R1577" i="3" s="1"/>
  <c r="AB1577" i="3" s="1"/>
  <c r="W1576" i="3"/>
  <c r="V1577" i="3" s="1"/>
  <c r="Y1576" i="3"/>
  <c r="AA1576" i="3"/>
  <c r="Z1846" i="3"/>
  <c r="Q1847" i="3"/>
  <c r="R1847" i="3" s="1"/>
  <c r="AB1847" i="3" s="1"/>
  <c r="W1846" i="3"/>
  <c r="V1847" i="3" s="1"/>
  <c r="AA1846" i="3"/>
  <c r="Y1846" i="3"/>
  <c r="AE231" i="3"/>
  <c r="T1174" i="3"/>
  <c r="T769" i="3"/>
  <c r="Y769" i="3" s="1"/>
  <c r="Z1442" i="3"/>
  <c r="S366" i="3"/>
  <c r="T232" i="3"/>
  <c r="W1442" i="3"/>
  <c r="V1443" i="3" s="1"/>
  <c r="Q1443" i="3"/>
  <c r="R1443" i="3" s="1"/>
  <c r="AB1443" i="3" s="1"/>
  <c r="AA1442" i="3"/>
  <c r="Y1442" i="3"/>
  <c r="AE1711" i="3"/>
  <c r="S1712" i="3"/>
  <c r="W902" i="3"/>
  <c r="V903" i="3" s="1"/>
  <c r="AA902" i="3"/>
  <c r="Z902" i="3"/>
  <c r="Q903" i="3"/>
  <c r="Y902" i="3"/>
  <c r="Z99" i="3"/>
  <c r="Q100" i="3"/>
  <c r="W99" i="3"/>
  <c r="V100" i="3" s="1"/>
  <c r="AA99" i="3"/>
  <c r="Y99" i="3"/>
  <c r="R1042" i="3"/>
  <c r="AB1042" i="3" s="1"/>
  <c r="AC1041" i="3"/>
  <c r="AD1041" i="3"/>
  <c r="T502" i="13"/>
  <c r="AA502" i="13" s="1"/>
  <c r="AE501" i="13"/>
  <c r="R230" i="13"/>
  <c r="AB230" i="13" s="1"/>
  <c r="AC229" i="13"/>
  <c r="AD229" i="13"/>
  <c r="AD365" i="13" l="1"/>
  <c r="AC365" i="13"/>
  <c r="S366" i="13"/>
  <c r="W101" i="13"/>
  <c r="V102" i="13" s="1"/>
  <c r="Y101" i="13"/>
  <c r="Z101" i="13"/>
  <c r="AA101" i="13"/>
  <c r="S102" i="13"/>
  <c r="AD364" i="11"/>
  <c r="AC364" i="11"/>
  <c r="Y1571" i="11"/>
  <c r="Z1571" i="11"/>
  <c r="W1571" i="11"/>
  <c r="V1572" i="11" s="1"/>
  <c r="Q1572" i="11"/>
  <c r="R1572" i="11" s="1"/>
  <c r="AB1572" i="11" s="1"/>
  <c r="S1439" i="11"/>
  <c r="AC1438" i="11"/>
  <c r="AE1438" i="11" s="1"/>
  <c r="T365" i="11"/>
  <c r="T234" i="11"/>
  <c r="T498" i="11"/>
  <c r="AC1176" i="11"/>
  <c r="AE1176" i="11" s="1"/>
  <c r="R1177" i="11"/>
  <c r="AB1177" i="11" s="1"/>
  <c r="AE1843" i="11"/>
  <c r="T102" i="11"/>
  <c r="Y102" i="11" s="1"/>
  <c r="AD233" i="11"/>
  <c r="AC233" i="11"/>
  <c r="AD1981" i="11"/>
  <c r="AE770" i="11"/>
  <c r="T634" i="11"/>
  <c r="W634" i="11" s="1"/>
  <c r="V635" i="11" s="1"/>
  <c r="T903" i="11"/>
  <c r="Y903" i="11" s="1"/>
  <c r="S1982" i="11"/>
  <c r="AC1981" i="11"/>
  <c r="Q1713" i="11"/>
  <c r="R1713" i="11" s="1"/>
  <c r="AB1713" i="11" s="1"/>
  <c r="Z1712" i="11"/>
  <c r="AD1712" i="11" s="1"/>
  <c r="W1712" i="11"/>
  <c r="V1713" i="11" s="1"/>
  <c r="AB771" i="11"/>
  <c r="T771" i="11"/>
  <c r="AA1712" i="11"/>
  <c r="S1043" i="11"/>
  <c r="T1844" i="11"/>
  <c r="AC1311" i="11"/>
  <c r="AD1311" i="11"/>
  <c r="AE1042" i="11"/>
  <c r="R1312" i="11"/>
  <c r="AB1312" i="11" s="1"/>
  <c r="AE769" i="9"/>
  <c r="Z1443" i="9"/>
  <c r="Q1444" i="9"/>
  <c r="R1444" i="9" s="1"/>
  <c r="AB1444" i="9" s="1"/>
  <c r="AA1443" i="9"/>
  <c r="Y1443" i="9"/>
  <c r="W1846" i="9"/>
  <c r="V1847" i="9" s="1"/>
  <c r="Y1846" i="9"/>
  <c r="Q1847" i="9"/>
  <c r="R1847" i="9" s="1"/>
  <c r="AB1847" i="9" s="1"/>
  <c r="T1982" i="9"/>
  <c r="Y1982" i="9" s="1"/>
  <c r="AA1846" i="9"/>
  <c r="AD367" i="9"/>
  <c r="AC367" i="9"/>
  <c r="S368" i="9"/>
  <c r="T1306" i="9"/>
  <c r="W1306" i="9" s="1"/>
  <c r="V1307" i="9" s="1"/>
  <c r="AE1981" i="9"/>
  <c r="AD770" i="9"/>
  <c r="AC770" i="9"/>
  <c r="R771" i="9"/>
  <c r="AB771" i="9" s="1"/>
  <c r="AE1039" i="9"/>
  <c r="S1175" i="9"/>
  <c r="AE1174" i="9"/>
  <c r="S501" i="9"/>
  <c r="T232" i="9"/>
  <c r="AB900" i="9"/>
  <c r="S900" i="9"/>
  <c r="AC899" i="9"/>
  <c r="Y632" i="9"/>
  <c r="Q633" i="9"/>
  <c r="R633" i="9" s="1"/>
  <c r="AB633" i="9" s="1"/>
  <c r="Q1041" i="9"/>
  <c r="Y1040" i="9"/>
  <c r="Z1040" i="9"/>
  <c r="AA1040" i="9"/>
  <c r="W1040" i="9"/>
  <c r="V1041" i="9" s="1"/>
  <c r="Z632" i="9"/>
  <c r="AD899" i="9"/>
  <c r="AC100" i="9"/>
  <c r="AA632" i="9"/>
  <c r="AE500" i="9"/>
  <c r="T1709" i="9"/>
  <c r="AD100" i="9"/>
  <c r="AC1576" i="9"/>
  <c r="AD1576" i="9"/>
  <c r="S101" i="9"/>
  <c r="R1577" i="9"/>
  <c r="AB1577" i="9" s="1"/>
  <c r="T767" i="6"/>
  <c r="Z767" i="6" s="1"/>
  <c r="AE1438" i="6"/>
  <c r="T1439" i="6"/>
  <c r="AE635" i="6"/>
  <c r="T636" i="6"/>
  <c r="AA636" i="6" s="1"/>
  <c r="Y901" i="6"/>
  <c r="Q902" i="6"/>
  <c r="R902" i="6" s="1"/>
  <c r="AB902" i="6" s="1"/>
  <c r="Z901" i="6"/>
  <c r="AA901" i="6"/>
  <c r="Y1982" i="6"/>
  <c r="AE1306" i="6"/>
  <c r="Z1982" i="6"/>
  <c r="W1982" i="6"/>
  <c r="V1983" i="6" s="1"/>
  <c r="AC1709" i="6"/>
  <c r="AE1709" i="6" s="1"/>
  <c r="AA1982" i="6"/>
  <c r="S362" i="6"/>
  <c r="AB1847" i="6"/>
  <c r="Q1983" i="6"/>
  <c r="R1983" i="6" s="1"/>
  <c r="AB1983" i="6" s="1"/>
  <c r="T1847" i="6"/>
  <c r="AA1847" i="6" s="1"/>
  <c r="AD1846" i="6"/>
  <c r="AC1846" i="6"/>
  <c r="T1307" i="6"/>
  <c r="AA99" i="6"/>
  <c r="Y99" i="6"/>
  <c r="Z99" i="6"/>
  <c r="Q100" i="6"/>
  <c r="W99" i="6"/>
  <c r="V100" i="6" s="1"/>
  <c r="R1576" i="6"/>
  <c r="AB1576" i="6" s="1"/>
  <c r="T1176" i="6"/>
  <c r="S1710" i="6"/>
  <c r="S499" i="6"/>
  <c r="AE498" i="6"/>
  <c r="AE361" i="6"/>
  <c r="AC1575" i="6"/>
  <c r="AE1575" i="6" s="1"/>
  <c r="T1039" i="6"/>
  <c r="AC231" i="6"/>
  <c r="AD231" i="6"/>
  <c r="R232" i="6"/>
  <c r="AB232" i="6" s="1"/>
  <c r="S498" i="3"/>
  <c r="AC497" i="3"/>
  <c r="AD634" i="3"/>
  <c r="AC634" i="3"/>
  <c r="AD1310" i="3"/>
  <c r="AC1310" i="3"/>
  <c r="AE1978" i="3"/>
  <c r="S635" i="3"/>
  <c r="AE365" i="3"/>
  <c r="AD1846" i="3"/>
  <c r="S1577" i="3"/>
  <c r="T1311" i="3"/>
  <c r="AC1846" i="3"/>
  <c r="AC1576" i="3"/>
  <c r="AD1576" i="3"/>
  <c r="S1847" i="3"/>
  <c r="W1979" i="3"/>
  <c r="V1980" i="3" s="1"/>
  <c r="Q1980" i="3"/>
  <c r="AA1979" i="3"/>
  <c r="Z1979" i="3"/>
  <c r="Y1979" i="3"/>
  <c r="Y1174" i="3"/>
  <c r="AA1174" i="3"/>
  <c r="Z1174" i="3"/>
  <c r="Q1175" i="3"/>
  <c r="W1174" i="3"/>
  <c r="V1175" i="3" s="1"/>
  <c r="AA769" i="3"/>
  <c r="Q770" i="3"/>
  <c r="R770" i="3" s="1"/>
  <c r="AB770" i="3" s="1"/>
  <c r="W769" i="3"/>
  <c r="V770" i="3" s="1"/>
  <c r="Z769" i="3"/>
  <c r="T366" i="3"/>
  <c r="Z232" i="3"/>
  <c r="AA232" i="3"/>
  <c r="W232" i="3"/>
  <c r="V233" i="3" s="1"/>
  <c r="Q233" i="3"/>
  <c r="R233" i="3" s="1"/>
  <c r="AB233" i="3" s="1"/>
  <c r="Y232" i="3"/>
  <c r="AC1442" i="3"/>
  <c r="AD1442" i="3"/>
  <c r="T1712" i="3"/>
  <c r="AE1041" i="3"/>
  <c r="AC99" i="3"/>
  <c r="AD99" i="3"/>
  <c r="S1443" i="3"/>
  <c r="S1042" i="3"/>
  <c r="R100" i="3"/>
  <c r="AB100" i="3" s="1"/>
  <c r="AC902" i="3"/>
  <c r="AD902" i="3"/>
  <c r="R903" i="3"/>
  <c r="AB903" i="3" s="1"/>
  <c r="W502" i="13"/>
  <c r="V503" i="13" s="1"/>
  <c r="Y502" i="13"/>
  <c r="Q503" i="13"/>
  <c r="R503" i="13" s="1"/>
  <c r="AB503" i="13" s="1"/>
  <c r="Z502" i="13"/>
  <c r="S230" i="13"/>
  <c r="AE229" i="13"/>
  <c r="T366" i="13" l="1"/>
  <c r="Y366" i="13" s="1"/>
  <c r="AD101" i="13"/>
  <c r="AE365" i="13"/>
  <c r="AD502" i="13"/>
  <c r="AC101" i="13"/>
  <c r="T102" i="13"/>
  <c r="W102" i="13" s="1"/>
  <c r="V103" i="13" s="1"/>
  <c r="AC1571" i="11"/>
  <c r="AE364" i="11"/>
  <c r="AD1571" i="11"/>
  <c r="S1572" i="11"/>
  <c r="T1439" i="11"/>
  <c r="W1439" i="11" s="1"/>
  <c r="V1440" i="11" s="1"/>
  <c r="AA234" i="11"/>
  <c r="Z234" i="11"/>
  <c r="W234" i="11"/>
  <c r="V235" i="11" s="1"/>
  <c r="Q235" i="11"/>
  <c r="R235" i="11" s="1"/>
  <c r="AB235" i="11" s="1"/>
  <c r="Y234" i="11"/>
  <c r="W365" i="11"/>
  <c r="V366" i="11" s="1"/>
  <c r="Q366" i="11"/>
  <c r="Y365" i="11"/>
  <c r="AA365" i="11"/>
  <c r="Z365" i="11"/>
  <c r="Q499" i="11"/>
  <c r="Y498" i="11"/>
  <c r="Z498" i="11"/>
  <c r="W498" i="11"/>
  <c r="V499" i="11" s="1"/>
  <c r="AA498" i="11"/>
  <c r="S1177" i="11"/>
  <c r="Z102" i="11"/>
  <c r="AD102" i="11" s="1"/>
  <c r="Q103" i="11"/>
  <c r="R103" i="11" s="1"/>
  <c r="AB103" i="11" s="1"/>
  <c r="W102" i="11"/>
  <c r="V103" i="11" s="1"/>
  <c r="AA102" i="11"/>
  <c r="AE233" i="11"/>
  <c r="AE1981" i="11"/>
  <c r="Y634" i="11"/>
  <c r="AA903" i="11"/>
  <c r="Z903" i="11"/>
  <c r="Q635" i="11"/>
  <c r="R635" i="11" s="1"/>
  <c r="AA634" i="11"/>
  <c r="S1312" i="11"/>
  <c r="T1982" i="11"/>
  <c r="Z634" i="11"/>
  <c r="W903" i="11"/>
  <c r="V904" i="11" s="1"/>
  <c r="Q904" i="11"/>
  <c r="AC1712" i="11"/>
  <c r="Q772" i="11"/>
  <c r="Z771" i="11"/>
  <c r="Y771" i="11"/>
  <c r="W771" i="11"/>
  <c r="V772" i="11" s="1"/>
  <c r="AA771" i="11"/>
  <c r="S1713" i="11"/>
  <c r="T1043" i="11"/>
  <c r="Q1044" i="11" s="1"/>
  <c r="Y1844" i="11"/>
  <c r="Z1844" i="11"/>
  <c r="W1844" i="11"/>
  <c r="V1845" i="11" s="1"/>
  <c r="Q1845" i="11"/>
  <c r="AA1844" i="11"/>
  <c r="AE1311" i="11"/>
  <c r="AD1443" i="9"/>
  <c r="AC1443" i="9"/>
  <c r="S1444" i="9"/>
  <c r="Q1983" i="9"/>
  <c r="R1983" i="9" s="1"/>
  <c r="AB1983" i="9" s="1"/>
  <c r="AE367" i="9"/>
  <c r="W1982" i="9"/>
  <c r="V1983" i="9" s="1"/>
  <c r="Z1982" i="9"/>
  <c r="AD1982" i="9" s="1"/>
  <c r="AA1982" i="9"/>
  <c r="AC1846" i="9"/>
  <c r="AD1846" i="9"/>
  <c r="T368" i="9"/>
  <c r="Y368" i="9" s="1"/>
  <c r="AA1306" i="9"/>
  <c r="Y1306" i="9"/>
  <c r="Q1307" i="9"/>
  <c r="R1307" i="9" s="1"/>
  <c r="AB1307" i="9" s="1"/>
  <c r="S771" i="9"/>
  <c r="T771" i="9" s="1"/>
  <c r="Z1306" i="9"/>
  <c r="T501" i="9"/>
  <c r="W501" i="9" s="1"/>
  <c r="V502" i="9" s="1"/>
  <c r="AE770" i="9"/>
  <c r="T1175" i="9"/>
  <c r="Z1175" i="9" s="1"/>
  <c r="T900" i="9"/>
  <c r="AC632" i="9"/>
  <c r="Z232" i="9"/>
  <c r="Q233" i="9"/>
  <c r="Y232" i="9"/>
  <c r="AA232" i="9"/>
  <c r="W232" i="9"/>
  <c r="V233" i="9" s="1"/>
  <c r="AD632" i="9"/>
  <c r="AE899" i="9"/>
  <c r="AD1040" i="9"/>
  <c r="AC1040" i="9"/>
  <c r="R1041" i="9"/>
  <c r="AB1041" i="9" s="1"/>
  <c r="AE100" i="9"/>
  <c r="Q1710" i="9"/>
  <c r="AA1709" i="9"/>
  <c r="Z1709" i="9"/>
  <c r="Y1709" i="9"/>
  <c r="W1709" i="9"/>
  <c r="V1710" i="9" s="1"/>
  <c r="S1577" i="9"/>
  <c r="T101" i="9"/>
  <c r="S1847" i="9"/>
  <c r="AE1576" i="9"/>
  <c r="S633" i="9"/>
  <c r="AA767" i="6"/>
  <c r="Q768" i="6"/>
  <c r="R768" i="6" s="1"/>
  <c r="AB768" i="6" s="1"/>
  <c r="Y767" i="6"/>
  <c r="AD767" i="6" s="1"/>
  <c r="W767" i="6"/>
  <c r="V768" i="6" s="1"/>
  <c r="Z1439" i="6"/>
  <c r="W1439" i="6"/>
  <c r="V1440" i="6" s="1"/>
  <c r="Y1439" i="6"/>
  <c r="Q1440" i="6"/>
  <c r="R1440" i="6" s="1"/>
  <c r="AB1440" i="6" s="1"/>
  <c r="AA1439" i="6"/>
  <c r="AD1982" i="6"/>
  <c r="Y636" i="6"/>
  <c r="Q637" i="6"/>
  <c r="R637" i="6" s="1"/>
  <c r="AB637" i="6" s="1"/>
  <c r="Z636" i="6"/>
  <c r="W636" i="6"/>
  <c r="V637" i="6" s="1"/>
  <c r="AD901" i="6"/>
  <c r="AC901" i="6"/>
  <c r="AC1982" i="6"/>
  <c r="T362" i="6"/>
  <c r="Q363" i="6" s="1"/>
  <c r="Q1848" i="6"/>
  <c r="R1848" i="6" s="1"/>
  <c r="S1848" i="6" s="1"/>
  <c r="W1847" i="6"/>
  <c r="V1848" i="6" s="1"/>
  <c r="Y1847" i="6"/>
  <c r="Z1847" i="6"/>
  <c r="S902" i="6"/>
  <c r="AE1846" i="6"/>
  <c r="Q1308" i="6"/>
  <c r="Z1307" i="6"/>
  <c r="AA1307" i="6"/>
  <c r="Y1307" i="6"/>
  <c r="W1307" i="6"/>
  <c r="V1308" i="6" s="1"/>
  <c r="S1983" i="6"/>
  <c r="R100" i="6"/>
  <c r="AB100" i="6" s="1"/>
  <c r="AC99" i="6"/>
  <c r="AD99" i="6"/>
  <c r="T499" i="6"/>
  <c r="Y499" i="6" s="1"/>
  <c r="Z1176" i="6"/>
  <c r="Q1177" i="6"/>
  <c r="W1176" i="6"/>
  <c r="V1177" i="6" s="1"/>
  <c r="Y1176" i="6"/>
  <c r="AA1176" i="6"/>
  <c r="T1710" i="6"/>
  <c r="S1576" i="6"/>
  <c r="W1039" i="6"/>
  <c r="V1040" i="6" s="1"/>
  <c r="AA1039" i="6"/>
  <c r="Z1039" i="6"/>
  <c r="Y1039" i="6"/>
  <c r="Q1040" i="6"/>
  <c r="S232" i="6"/>
  <c r="AE231" i="6"/>
  <c r="T498" i="3"/>
  <c r="AA498" i="3" s="1"/>
  <c r="AE497" i="3"/>
  <c r="AE634" i="3"/>
  <c r="AE1310" i="3"/>
  <c r="T1577" i="3"/>
  <c r="W1577" i="3" s="1"/>
  <c r="V1578" i="3" s="1"/>
  <c r="T635" i="3"/>
  <c r="AE1846" i="3"/>
  <c r="Z1311" i="3"/>
  <c r="W1311" i="3"/>
  <c r="V1312" i="3" s="1"/>
  <c r="Y1311" i="3"/>
  <c r="AA1311" i="3"/>
  <c r="Q1312" i="3"/>
  <c r="AE1576" i="3"/>
  <c r="T1847" i="3"/>
  <c r="Z1847" i="3" s="1"/>
  <c r="R1980" i="3"/>
  <c r="AB1980" i="3" s="1"/>
  <c r="AC1979" i="3"/>
  <c r="AD1979" i="3"/>
  <c r="Y366" i="3"/>
  <c r="Z366" i="3"/>
  <c r="AA366" i="3"/>
  <c r="W366" i="3"/>
  <c r="V367" i="3" s="1"/>
  <c r="Q367" i="3"/>
  <c r="R367" i="3" s="1"/>
  <c r="AB367" i="3" s="1"/>
  <c r="AD1174" i="3"/>
  <c r="AC769" i="3"/>
  <c r="R1175" i="3"/>
  <c r="AB1175" i="3" s="1"/>
  <c r="AC1174" i="3"/>
  <c r="AD769" i="3"/>
  <c r="AC232" i="3"/>
  <c r="AD232" i="3"/>
  <c r="S770" i="3"/>
  <c r="S233" i="3"/>
  <c r="AE1442" i="3"/>
  <c r="Y1712" i="3"/>
  <c r="Z1712" i="3"/>
  <c r="W1712" i="3"/>
  <c r="V1713" i="3" s="1"/>
  <c r="AA1712" i="3"/>
  <c r="Q1713" i="3"/>
  <c r="S903" i="3"/>
  <c r="AE902" i="3"/>
  <c r="T1042" i="3"/>
  <c r="T1443" i="3"/>
  <c r="S100" i="3"/>
  <c r="AE99" i="3"/>
  <c r="S503" i="13"/>
  <c r="AC502" i="13"/>
  <c r="T230" i="13"/>
  <c r="Y230" i="13" s="1"/>
  <c r="AA366" i="13" l="1"/>
  <c r="Q367" i="13"/>
  <c r="R367" i="13" s="1"/>
  <c r="AB367" i="13" s="1"/>
  <c r="Z366" i="13"/>
  <c r="AD366" i="13" s="1"/>
  <c r="W366" i="13"/>
  <c r="V367" i="13" s="1"/>
  <c r="AE101" i="13"/>
  <c r="AE502" i="13"/>
  <c r="Y102" i="13"/>
  <c r="AA102" i="13"/>
  <c r="Z102" i="13"/>
  <c r="Q103" i="13"/>
  <c r="R103" i="13" s="1"/>
  <c r="AB103" i="13" s="1"/>
  <c r="T503" i="13"/>
  <c r="Y503" i="13" s="1"/>
  <c r="AE1571" i="11"/>
  <c r="T1572" i="11"/>
  <c r="Q1573" i="11" s="1"/>
  <c r="R1573" i="11" s="1"/>
  <c r="AB1573" i="11" s="1"/>
  <c r="Y1439" i="11"/>
  <c r="AA1439" i="11"/>
  <c r="Q1440" i="11"/>
  <c r="R1440" i="11" s="1"/>
  <c r="S1440" i="11" s="1"/>
  <c r="Z1439" i="11"/>
  <c r="AD234" i="11"/>
  <c r="S235" i="11"/>
  <c r="AC234" i="11"/>
  <c r="AD498" i="11"/>
  <c r="AC365" i="11"/>
  <c r="AD365" i="11"/>
  <c r="R366" i="11"/>
  <c r="AB366" i="11" s="1"/>
  <c r="AC498" i="11"/>
  <c r="R499" i="11"/>
  <c r="AB499" i="11" s="1"/>
  <c r="T1177" i="11"/>
  <c r="AE1712" i="11"/>
  <c r="AC102" i="11"/>
  <c r="S103" i="11"/>
  <c r="AC903" i="11"/>
  <c r="AD634" i="11"/>
  <c r="Q1983" i="11"/>
  <c r="R1983" i="11" s="1"/>
  <c r="AB1983" i="11" s="1"/>
  <c r="Z1982" i="11"/>
  <c r="AD903" i="11"/>
  <c r="Y1982" i="11"/>
  <c r="R904" i="11"/>
  <c r="AA1982" i="11"/>
  <c r="W1982" i="11"/>
  <c r="V1983" i="11" s="1"/>
  <c r="AC634" i="11"/>
  <c r="S635" i="11"/>
  <c r="T1312" i="11"/>
  <c r="T1713" i="11"/>
  <c r="Z1043" i="11"/>
  <c r="Y1043" i="11"/>
  <c r="AA1043" i="11"/>
  <c r="W1043" i="11"/>
  <c r="V1044" i="11" s="1"/>
  <c r="AC771" i="11"/>
  <c r="AD771" i="11"/>
  <c r="R772" i="11"/>
  <c r="S772" i="11" s="1"/>
  <c r="AB635" i="11"/>
  <c r="AC1844" i="11"/>
  <c r="AD1844" i="11"/>
  <c r="R1845" i="11"/>
  <c r="AB1845" i="11" s="1"/>
  <c r="R1044" i="11"/>
  <c r="AB1044" i="11" s="1"/>
  <c r="AE1443" i="9"/>
  <c r="T1444" i="9"/>
  <c r="Y1444" i="9" s="1"/>
  <c r="AE1846" i="9"/>
  <c r="AC1982" i="9"/>
  <c r="AE1982" i="9" s="1"/>
  <c r="AA368" i="9"/>
  <c r="W368" i="9"/>
  <c r="V369" i="9" s="1"/>
  <c r="Z368" i="9"/>
  <c r="Q369" i="9"/>
  <c r="R369" i="9" s="1"/>
  <c r="AB369" i="9" s="1"/>
  <c r="AD1306" i="9"/>
  <c r="AC1306" i="9"/>
  <c r="S1307" i="9"/>
  <c r="Q502" i="9"/>
  <c r="R502" i="9" s="1"/>
  <c r="AB502" i="9" s="1"/>
  <c r="Z501" i="9"/>
  <c r="Y501" i="9"/>
  <c r="AA501" i="9"/>
  <c r="W1175" i="9"/>
  <c r="V1176" i="9" s="1"/>
  <c r="Y1175" i="9"/>
  <c r="AD1175" i="9" s="1"/>
  <c r="Q1176" i="9"/>
  <c r="R1176" i="9" s="1"/>
  <c r="AB1176" i="9" s="1"/>
  <c r="AA1175" i="9"/>
  <c r="Z771" i="9"/>
  <c r="W771" i="9"/>
  <c r="V772" i="9" s="1"/>
  <c r="Y771" i="9"/>
  <c r="Q772" i="9"/>
  <c r="AA771" i="9"/>
  <c r="AA900" i="9"/>
  <c r="W900" i="9"/>
  <c r="V901" i="9" s="1"/>
  <c r="AE632" i="9"/>
  <c r="Q901" i="9"/>
  <c r="R901" i="9" s="1"/>
  <c r="AB901" i="9" s="1"/>
  <c r="Y900" i="9"/>
  <c r="Z900" i="9"/>
  <c r="AC232" i="9"/>
  <c r="AD232" i="9"/>
  <c r="R233" i="9"/>
  <c r="AB233" i="9" s="1"/>
  <c r="S1041" i="9"/>
  <c r="AE1040" i="9"/>
  <c r="S1983" i="9"/>
  <c r="R1710" i="9"/>
  <c r="AB1710" i="9" s="1"/>
  <c r="AC1709" i="9"/>
  <c r="AD1709" i="9"/>
  <c r="T1577" i="9"/>
  <c r="W1577" i="9" s="1"/>
  <c r="V1578" i="9" s="1"/>
  <c r="T1847" i="9"/>
  <c r="T633" i="9"/>
  <c r="Y101" i="9"/>
  <c r="Z101" i="9"/>
  <c r="AA101" i="9"/>
  <c r="W101" i="9"/>
  <c r="V102" i="9" s="1"/>
  <c r="Q102" i="9"/>
  <c r="AC767" i="6"/>
  <c r="AE767" i="6" s="1"/>
  <c r="S768" i="6"/>
  <c r="AD1439" i="6"/>
  <c r="AC1439" i="6"/>
  <c r="AE1982" i="6"/>
  <c r="AD636" i="6"/>
  <c r="AC636" i="6"/>
  <c r="S637" i="6"/>
  <c r="S1440" i="6"/>
  <c r="AE901" i="6"/>
  <c r="AA362" i="6"/>
  <c r="W362" i="6"/>
  <c r="V363" i="6" s="1"/>
  <c r="Z362" i="6"/>
  <c r="Y362" i="6"/>
  <c r="AD1847" i="6"/>
  <c r="AC1847" i="6"/>
  <c r="T902" i="6"/>
  <c r="R1308" i="6"/>
  <c r="AB1308" i="6" s="1"/>
  <c r="AC1307" i="6"/>
  <c r="AD1307" i="6"/>
  <c r="T1983" i="6"/>
  <c r="S100" i="6"/>
  <c r="AE99" i="6"/>
  <c r="Z1710" i="6"/>
  <c r="Y1710" i="6"/>
  <c r="AA499" i="6"/>
  <c r="Q500" i="6"/>
  <c r="R500" i="6" s="1"/>
  <c r="AB500" i="6" s="1"/>
  <c r="Z499" i="6"/>
  <c r="AD1176" i="6"/>
  <c r="W1710" i="6"/>
  <c r="V1711" i="6" s="1"/>
  <c r="T1576" i="6"/>
  <c r="Q1711" i="6"/>
  <c r="R1711" i="6" s="1"/>
  <c r="AB1711" i="6" s="1"/>
  <c r="W499" i="6"/>
  <c r="V500" i="6" s="1"/>
  <c r="AC1176" i="6"/>
  <c r="AA1710" i="6"/>
  <c r="AB1848" i="6"/>
  <c r="T1848" i="6"/>
  <c r="R1177" i="6"/>
  <c r="AB1177" i="6" s="1"/>
  <c r="R363" i="6"/>
  <c r="AB363" i="6" s="1"/>
  <c r="AD1039" i="6"/>
  <c r="AC1039" i="6"/>
  <c r="R1040" i="6"/>
  <c r="AB1040" i="6" s="1"/>
  <c r="T232" i="6"/>
  <c r="Q499" i="3"/>
  <c r="R499" i="3" s="1"/>
  <c r="S499" i="3" s="1"/>
  <c r="Y498" i="3"/>
  <c r="W498" i="3"/>
  <c r="V499" i="3" s="1"/>
  <c r="Z498" i="3"/>
  <c r="Y1577" i="3"/>
  <c r="Z1577" i="3"/>
  <c r="AA1577" i="3"/>
  <c r="Q1578" i="3"/>
  <c r="R1578" i="3" s="1"/>
  <c r="AB1578" i="3" s="1"/>
  <c r="AA635" i="3"/>
  <c r="Y635" i="3"/>
  <c r="Z635" i="3"/>
  <c r="Q636" i="3"/>
  <c r="W635" i="3"/>
  <c r="V636" i="3" s="1"/>
  <c r="S1175" i="3"/>
  <c r="R1312" i="3"/>
  <c r="AB1312" i="3" s="1"/>
  <c r="AC1311" i="3"/>
  <c r="AD1311" i="3"/>
  <c r="AA1847" i="3"/>
  <c r="Y1847" i="3"/>
  <c r="AD1847" i="3" s="1"/>
  <c r="Q1848" i="3"/>
  <c r="R1848" i="3" s="1"/>
  <c r="AB1848" i="3" s="1"/>
  <c r="AD366" i="3"/>
  <c r="W1847" i="3"/>
  <c r="V1848" i="3" s="1"/>
  <c r="AC366" i="3"/>
  <c r="AE1979" i="3"/>
  <c r="S1980" i="3"/>
  <c r="AE1174" i="3"/>
  <c r="AE769" i="3"/>
  <c r="AE232" i="3"/>
  <c r="T770" i="3"/>
  <c r="T233" i="3"/>
  <c r="W233" i="3" s="1"/>
  <c r="V234" i="3" s="1"/>
  <c r="S367" i="3"/>
  <c r="T100" i="3"/>
  <c r="AA100" i="3" s="1"/>
  <c r="AC1712" i="3"/>
  <c r="AD1712" i="3"/>
  <c r="R1713" i="3"/>
  <c r="AB1713" i="3" s="1"/>
  <c r="T903" i="3"/>
  <c r="Z1042" i="3"/>
  <c r="Q1043" i="3"/>
  <c r="W1042" i="3"/>
  <c r="V1043" i="3" s="1"/>
  <c r="AA1042" i="3"/>
  <c r="Y1042" i="3"/>
  <c r="Q1444" i="3"/>
  <c r="AA1443" i="3"/>
  <c r="Y1443" i="3"/>
  <c r="Z1443" i="3"/>
  <c r="W1443" i="3"/>
  <c r="V1444" i="3" s="1"/>
  <c r="Z230" i="13"/>
  <c r="AD230" i="13" s="1"/>
  <c r="Q231" i="13"/>
  <c r="R231" i="13" s="1"/>
  <c r="AB231" i="13" s="1"/>
  <c r="AA230" i="13"/>
  <c r="W230" i="13"/>
  <c r="V231" i="13" s="1"/>
  <c r="S367" i="13" l="1"/>
  <c r="T367" i="13" s="1"/>
  <c r="W367" i="13" s="1"/>
  <c r="V368" i="13" s="1"/>
  <c r="AC366" i="13"/>
  <c r="AD102" i="13"/>
  <c r="AC102" i="13"/>
  <c r="W503" i="13"/>
  <c r="V504" i="13" s="1"/>
  <c r="Q504" i="13"/>
  <c r="R504" i="13" s="1"/>
  <c r="AB504" i="13" s="1"/>
  <c r="S103" i="13"/>
  <c r="T103" i="13" s="1"/>
  <c r="AA103" i="13" s="1"/>
  <c r="Z503" i="13"/>
  <c r="AD503" i="13" s="1"/>
  <c r="AA503" i="13"/>
  <c r="S1573" i="11"/>
  <c r="Z1572" i="11"/>
  <c r="AA1572" i="11"/>
  <c r="AD1439" i="11"/>
  <c r="Y1572" i="11"/>
  <c r="W1572" i="11"/>
  <c r="V1573" i="11" s="1"/>
  <c r="AC1439" i="11"/>
  <c r="T235" i="11"/>
  <c r="AA235" i="11" s="1"/>
  <c r="T1440" i="11"/>
  <c r="Z1440" i="11" s="1"/>
  <c r="AB1440" i="11"/>
  <c r="AE234" i="11"/>
  <c r="S499" i="11"/>
  <c r="S366" i="11"/>
  <c r="AE365" i="11"/>
  <c r="AE498" i="11"/>
  <c r="Z1177" i="11"/>
  <c r="Q1178" i="11"/>
  <c r="W1177" i="11"/>
  <c r="V1178" i="11" s="1"/>
  <c r="Y1177" i="11"/>
  <c r="AA1177" i="11"/>
  <c r="AE102" i="11"/>
  <c r="T103" i="11"/>
  <c r="Q1313" i="11"/>
  <c r="R1313" i="11" s="1"/>
  <c r="AB1313" i="11" s="1"/>
  <c r="Z1713" i="11"/>
  <c r="AD1043" i="11"/>
  <c r="AE903" i="11"/>
  <c r="AD1982" i="11"/>
  <c r="AA1312" i="11"/>
  <c r="Z1312" i="11"/>
  <c r="S1044" i="11"/>
  <c r="Y1312" i="11"/>
  <c r="AC1982" i="11"/>
  <c r="AC1043" i="11"/>
  <c r="AE634" i="11"/>
  <c r="AB904" i="11"/>
  <c r="S904" i="11"/>
  <c r="T635" i="11"/>
  <c r="Q636" i="11" s="1"/>
  <c r="W1312" i="11"/>
  <c r="V1313" i="11" s="1"/>
  <c r="AA1713" i="11"/>
  <c r="W1713" i="11"/>
  <c r="V1714" i="11" s="1"/>
  <c r="Q1714" i="11"/>
  <c r="R1714" i="11" s="1"/>
  <c r="Y1713" i="11"/>
  <c r="AE771" i="11"/>
  <c r="AB772" i="11"/>
  <c r="T772" i="11"/>
  <c r="S1845" i="11"/>
  <c r="S1983" i="11"/>
  <c r="AE1844" i="11"/>
  <c r="W1444" i="9"/>
  <c r="V1445" i="9" s="1"/>
  <c r="Z1444" i="9"/>
  <c r="Q1445" i="9"/>
  <c r="AA1444" i="9"/>
  <c r="AC368" i="9"/>
  <c r="S369" i="9"/>
  <c r="AD368" i="9"/>
  <c r="AD501" i="9"/>
  <c r="T1307" i="9"/>
  <c r="Z1307" i="9" s="1"/>
  <c r="AE1306" i="9"/>
  <c r="AC1175" i="9"/>
  <c r="AE1175" i="9" s="1"/>
  <c r="AC501" i="9"/>
  <c r="R772" i="9"/>
  <c r="AB772" i="9" s="1"/>
  <c r="AC771" i="9"/>
  <c r="AD771" i="9"/>
  <c r="AC900" i="9"/>
  <c r="S1176" i="9"/>
  <c r="AD900" i="9"/>
  <c r="S233" i="9"/>
  <c r="AE232" i="9"/>
  <c r="T1041" i="9"/>
  <c r="T1983" i="9"/>
  <c r="Z1983" i="9" s="1"/>
  <c r="S1710" i="9"/>
  <c r="AE1709" i="9"/>
  <c r="S502" i="9"/>
  <c r="AA1577" i="9"/>
  <c r="Z1577" i="9"/>
  <c r="Q1578" i="9"/>
  <c r="R1578" i="9" s="1"/>
  <c r="AB1578" i="9" s="1"/>
  <c r="Y1577" i="9"/>
  <c r="S901" i="9"/>
  <c r="AA633" i="9"/>
  <c r="Q634" i="9"/>
  <c r="W633" i="9"/>
  <c r="V634" i="9" s="1"/>
  <c r="Y633" i="9"/>
  <c r="Z633" i="9"/>
  <c r="R102" i="9"/>
  <c r="AB102" i="9" s="1"/>
  <c r="Z1847" i="9"/>
  <c r="Y1847" i="9"/>
  <c r="W1847" i="9"/>
  <c r="V1848" i="9" s="1"/>
  <c r="AA1847" i="9"/>
  <c r="Q1848" i="9"/>
  <c r="AC101" i="9"/>
  <c r="AD101" i="9"/>
  <c r="T768" i="6"/>
  <c r="AE1439" i="6"/>
  <c r="T637" i="6"/>
  <c r="W637" i="6" s="1"/>
  <c r="V638" i="6" s="1"/>
  <c r="AE636" i="6"/>
  <c r="T1440" i="6"/>
  <c r="Q1441" i="6" s="1"/>
  <c r="AC362" i="6"/>
  <c r="AE1847" i="6"/>
  <c r="AD362" i="6"/>
  <c r="AA902" i="6"/>
  <c r="Z902" i="6"/>
  <c r="W902" i="6"/>
  <c r="V903" i="6" s="1"/>
  <c r="Y902" i="6"/>
  <c r="Q903" i="6"/>
  <c r="R903" i="6" s="1"/>
  <c r="AB903" i="6" s="1"/>
  <c r="S1308" i="6"/>
  <c r="AE1307" i="6"/>
  <c r="Z1983" i="6"/>
  <c r="Y1983" i="6"/>
  <c r="AA1983" i="6"/>
  <c r="W1983" i="6"/>
  <c r="V1984" i="6" s="1"/>
  <c r="Q1984" i="6"/>
  <c r="AD1710" i="6"/>
  <c r="T100" i="6"/>
  <c r="W100" i="6" s="1"/>
  <c r="V101" i="6" s="1"/>
  <c r="S500" i="6"/>
  <c r="AC499" i="6"/>
  <c r="AD499" i="6"/>
  <c r="AC1710" i="6"/>
  <c r="AE1176" i="6"/>
  <c r="W1848" i="6"/>
  <c r="V1849" i="6" s="1"/>
  <c r="Z1848" i="6"/>
  <c r="Q1849" i="6"/>
  <c r="AA1848" i="6"/>
  <c r="Y1848" i="6"/>
  <c r="W1576" i="6"/>
  <c r="V1577" i="6" s="1"/>
  <c r="Q1577" i="6"/>
  <c r="Y1576" i="6"/>
  <c r="AA1576" i="6"/>
  <c r="Z1576" i="6"/>
  <c r="S1177" i="6"/>
  <c r="S363" i="6"/>
  <c r="AE1039" i="6"/>
  <c r="S1711" i="6"/>
  <c r="S1040" i="6"/>
  <c r="W232" i="6"/>
  <c r="V233" i="6" s="1"/>
  <c r="AA232" i="6"/>
  <c r="Z232" i="6"/>
  <c r="Y232" i="6"/>
  <c r="Q233" i="6"/>
  <c r="AD498" i="3"/>
  <c r="AC498" i="3"/>
  <c r="AD1577" i="3"/>
  <c r="S1578" i="3"/>
  <c r="AC1577" i="3"/>
  <c r="R636" i="3"/>
  <c r="AB636" i="3" s="1"/>
  <c r="AB499" i="3"/>
  <c r="T499" i="3"/>
  <c r="AC635" i="3"/>
  <c r="AD635" i="3"/>
  <c r="T1175" i="3"/>
  <c r="Y1175" i="3" s="1"/>
  <c r="S1848" i="3"/>
  <c r="AE366" i="3"/>
  <c r="AC1847" i="3"/>
  <c r="AE1847" i="3" s="1"/>
  <c r="S1312" i="3"/>
  <c r="AE1311" i="3"/>
  <c r="Y770" i="3"/>
  <c r="T1980" i="3"/>
  <c r="AA770" i="3"/>
  <c r="Q771" i="3"/>
  <c r="R771" i="3" s="1"/>
  <c r="AB771" i="3" s="1"/>
  <c r="Z770" i="3"/>
  <c r="W770" i="3"/>
  <c r="V771" i="3" s="1"/>
  <c r="AA233" i="3"/>
  <c r="Y233" i="3"/>
  <c r="Q234" i="3"/>
  <c r="R234" i="3" s="1"/>
  <c r="AB234" i="3" s="1"/>
  <c r="Z233" i="3"/>
  <c r="T367" i="3"/>
  <c r="Q368" i="3" s="1"/>
  <c r="AA903" i="3"/>
  <c r="Z100" i="3"/>
  <c r="W903" i="3"/>
  <c r="V904" i="3" s="1"/>
  <c r="Q904" i="3"/>
  <c r="R904" i="3" s="1"/>
  <c r="AB904" i="3" s="1"/>
  <c r="Q101" i="3"/>
  <c r="R101" i="3" s="1"/>
  <c r="AB101" i="3" s="1"/>
  <c r="Z903" i="3"/>
  <c r="W100" i="3"/>
  <c r="V101" i="3" s="1"/>
  <c r="Y100" i="3"/>
  <c r="Y903" i="3"/>
  <c r="S1713" i="3"/>
  <c r="AE1712" i="3"/>
  <c r="R1444" i="3"/>
  <c r="AB1444" i="3" s="1"/>
  <c r="R1043" i="3"/>
  <c r="AB1043" i="3" s="1"/>
  <c r="AC1443" i="3"/>
  <c r="AD1443" i="3"/>
  <c r="AC1042" i="3"/>
  <c r="AD1042" i="3"/>
  <c r="AC230" i="13"/>
  <c r="S231" i="13"/>
  <c r="AE366" i="13" l="1"/>
  <c r="AE102" i="13"/>
  <c r="S504" i="13"/>
  <c r="Z103" i="13"/>
  <c r="W103" i="13"/>
  <c r="V104" i="13" s="1"/>
  <c r="Y103" i="13"/>
  <c r="Q104" i="13"/>
  <c r="R104" i="13" s="1"/>
  <c r="AB104" i="13" s="1"/>
  <c r="AC503" i="13"/>
  <c r="Y367" i="13"/>
  <c r="AA367" i="13"/>
  <c r="Q368" i="13"/>
  <c r="R368" i="13" s="1"/>
  <c r="AB368" i="13" s="1"/>
  <c r="Z367" i="13"/>
  <c r="T1573" i="11"/>
  <c r="AD1572" i="11"/>
  <c r="AC1572" i="11"/>
  <c r="W1440" i="11"/>
  <c r="V1441" i="11" s="1"/>
  <c r="Q1441" i="11"/>
  <c r="R1441" i="11" s="1"/>
  <c r="AB1441" i="11" s="1"/>
  <c r="AA1440" i="11"/>
  <c r="Y1440" i="11"/>
  <c r="AD1440" i="11" s="1"/>
  <c r="W235" i="11"/>
  <c r="V236" i="11" s="1"/>
  <c r="AE1439" i="11"/>
  <c r="Z235" i="11"/>
  <c r="Y235" i="11"/>
  <c r="Q236" i="11"/>
  <c r="R236" i="11" s="1"/>
  <c r="AB236" i="11" s="1"/>
  <c r="T499" i="11"/>
  <c r="T366" i="11"/>
  <c r="R1178" i="11"/>
  <c r="AB1178" i="11" s="1"/>
  <c r="AD1177" i="11"/>
  <c r="AC1177" i="11"/>
  <c r="Q104" i="11"/>
  <c r="Z103" i="11"/>
  <c r="Y103" i="11"/>
  <c r="W103" i="11"/>
  <c r="V104" i="11" s="1"/>
  <c r="AA103" i="11"/>
  <c r="T1044" i="11"/>
  <c r="Z1044" i="11" s="1"/>
  <c r="AE1043" i="11"/>
  <c r="AD1713" i="11"/>
  <c r="AE1982" i="11"/>
  <c r="AC1312" i="11"/>
  <c r="T904" i="11"/>
  <c r="AD1312" i="11"/>
  <c r="S1313" i="11"/>
  <c r="Z635" i="11"/>
  <c r="Y635" i="11"/>
  <c r="W635" i="11"/>
  <c r="V636" i="11" s="1"/>
  <c r="AA635" i="11"/>
  <c r="AC1713" i="11"/>
  <c r="AB1714" i="11"/>
  <c r="S1714" i="11"/>
  <c r="R636" i="11"/>
  <c r="AB636" i="11" s="1"/>
  <c r="Z772" i="11"/>
  <c r="Q773" i="11"/>
  <c r="Y772" i="11"/>
  <c r="AA772" i="11"/>
  <c r="W772" i="11"/>
  <c r="V773" i="11" s="1"/>
  <c r="T1845" i="11"/>
  <c r="W1845" i="11" s="1"/>
  <c r="V1846" i="11" s="1"/>
  <c r="T1983" i="11"/>
  <c r="AC1444" i="9"/>
  <c r="R1445" i="9"/>
  <c r="AB1445" i="9" s="1"/>
  <c r="AD1444" i="9"/>
  <c r="AE368" i="9"/>
  <c r="W1307" i="9"/>
  <c r="V1308" i="9" s="1"/>
  <c r="Y1307" i="9"/>
  <c r="AD1307" i="9" s="1"/>
  <c r="T369" i="9"/>
  <c r="S772" i="9"/>
  <c r="AE501" i="9"/>
  <c r="Q1308" i="9"/>
  <c r="R1308" i="9" s="1"/>
  <c r="AB1308" i="9" s="1"/>
  <c r="AA1307" i="9"/>
  <c r="AE771" i="9"/>
  <c r="T1176" i="9"/>
  <c r="AE900" i="9"/>
  <c r="Q1984" i="9"/>
  <c r="R1984" i="9" s="1"/>
  <c r="AB1984" i="9" s="1"/>
  <c r="T233" i="9"/>
  <c r="AA1983" i="9"/>
  <c r="Y1983" i="9"/>
  <c r="W1983" i="9"/>
  <c r="V1984" i="9" s="1"/>
  <c r="AA1041" i="9"/>
  <c r="W1041" i="9"/>
  <c r="V1042" i="9" s="1"/>
  <c r="Z1041" i="9"/>
  <c r="Y1041" i="9"/>
  <c r="Q1042" i="9"/>
  <c r="T1710" i="9"/>
  <c r="T502" i="9"/>
  <c r="T901" i="9"/>
  <c r="Q902" i="9" s="1"/>
  <c r="R902" i="9" s="1"/>
  <c r="AB902" i="9" s="1"/>
  <c r="AD1577" i="9"/>
  <c r="AC1577" i="9"/>
  <c r="S1578" i="9"/>
  <c r="AC633" i="9"/>
  <c r="AD633" i="9"/>
  <c r="AE101" i="9"/>
  <c r="R1848" i="9"/>
  <c r="AB1848" i="9" s="1"/>
  <c r="AC1847" i="9"/>
  <c r="AD1847" i="9"/>
  <c r="S102" i="9"/>
  <c r="R634" i="9"/>
  <c r="AB634" i="9" s="1"/>
  <c r="Z768" i="6"/>
  <c r="Y768" i="6"/>
  <c r="W768" i="6"/>
  <c r="V769" i="6" s="1"/>
  <c r="Q769" i="6"/>
  <c r="R769" i="6" s="1"/>
  <c r="AB769" i="6" s="1"/>
  <c r="AA768" i="6"/>
  <c r="Y637" i="6"/>
  <c r="Z637" i="6"/>
  <c r="AA637" i="6"/>
  <c r="Q638" i="6"/>
  <c r="R638" i="6" s="1"/>
  <c r="AB638" i="6" s="1"/>
  <c r="AA1440" i="6"/>
  <c r="Y1440" i="6"/>
  <c r="Z1440" i="6"/>
  <c r="W1440" i="6"/>
  <c r="V1441" i="6" s="1"/>
  <c r="AE362" i="6"/>
  <c r="R1441" i="6"/>
  <c r="AB1441" i="6" s="1"/>
  <c r="AC902" i="6"/>
  <c r="AD902" i="6"/>
  <c r="T1308" i="6"/>
  <c r="AD1983" i="6"/>
  <c r="Y100" i="6"/>
  <c r="AA100" i="6"/>
  <c r="Q101" i="6"/>
  <c r="R101" i="6" s="1"/>
  <c r="AB101" i="6" s="1"/>
  <c r="S903" i="6"/>
  <c r="AE1710" i="6"/>
  <c r="AC1983" i="6"/>
  <c r="R1984" i="6"/>
  <c r="AB1984" i="6" s="1"/>
  <c r="Z100" i="6"/>
  <c r="T500" i="6"/>
  <c r="W500" i="6" s="1"/>
  <c r="V501" i="6" s="1"/>
  <c r="AE499" i="6"/>
  <c r="T363" i="6"/>
  <c r="R1577" i="6"/>
  <c r="AB1577" i="6" s="1"/>
  <c r="T1177" i="6"/>
  <c r="AC1848" i="6"/>
  <c r="AD1848" i="6"/>
  <c r="R1849" i="6"/>
  <c r="S1849" i="6" s="1"/>
  <c r="AD1576" i="6"/>
  <c r="AC1576" i="6"/>
  <c r="T1711" i="6"/>
  <c r="W1711" i="6" s="1"/>
  <c r="V1712" i="6" s="1"/>
  <c r="T1040" i="6"/>
  <c r="R233" i="6"/>
  <c r="AB233" i="6" s="1"/>
  <c r="AC232" i="6"/>
  <c r="AD232" i="6"/>
  <c r="AE498" i="3"/>
  <c r="T1578" i="3"/>
  <c r="AE1577" i="3"/>
  <c r="Q1176" i="3"/>
  <c r="R1176" i="3" s="1"/>
  <c r="AB1176" i="3" s="1"/>
  <c r="W1175" i="3"/>
  <c r="V1176" i="3" s="1"/>
  <c r="AE635" i="3"/>
  <c r="Z1175" i="3"/>
  <c r="AD1175" i="3" s="1"/>
  <c r="AA1175" i="3"/>
  <c r="Y499" i="3"/>
  <c r="W499" i="3"/>
  <c r="V500" i="3" s="1"/>
  <c r="Q500" i="3"/>
  <c r="Z499" i="3"/>
  <c r="AA499" i="3"/>
  <c r="S636" i="3"/>
  <c r="T1312" i="3"/>
  <c r="Z1312" i="3" s="1"/>
  <c r="T1848" i="3"/>
  <c r="W1848" i="3" s="1"/>
  <c r="V1849" i="3" s="1"/>
  <c r="AC770" i="3"/>
  <c r="AA1980" i="3"/>
  <c r="Q1981" i="3"/>
  <c r="W1980" i="3"/>
  <c r="V1981" i="3" s="1"/>
  <c r="Y1980" i="3"/>
  <c r="Z1980" i="3"/>
  <c r="AD233" i="3"/>
  <c r="AD770" i="3"/>
  <c r="S771" i="3"/>
  <c r="AC233" i="3"/>
  <c r="Y367" i="3"/>
  <c r="W367" i="3"/>
  <c r="V368" i="3" s="1"/>
  <c r="Z367" i="3"/>
  <c r="AA367" i="3"/>
  <c r="AC100" i="3"/>
  <c r="AD100" i="3"/>
  <c r="S904" i="3"/>
  <c r="AC903" i="3"/>
  <c r="AD903" i="3"/>
  <c r="T1713" i="3"/>
  <c r="AE1042" i="3"/>
  <c r="S234" i="3"/>
  <c r="S1043" i="3"/>
  <c r="R368" i="3"/>
  <c r="AB368" i="3" s="1"/>
  <c r="S101" i="3"/>
  <c r="S1444" i="3"/>
  <c r="AE1443" i="3"/>
  <c r="AE230" i="13"/>
  <c r="T231" i="13"/>
  <c r="AA231" i="13" s="1"/>
  <c r="AE503" i="13" l="1"/>
  <c r="T504" i="13"/>
  <c r="Y504" i="13" s="1"/>
  <c r="AD103" i="13"/>
  <c r="AC103" i="13"/>
  <c r="AC367" i="13"/>
  <c r="S368" i="13"/>
  <c r="AD367" i="13"/>
  <c r="Y1573" i="11"/>
  <c r="Z1573" i="11"/>
  <c r="W1573" i="11"/>
  <c r="V1574" i="11" s="1"/>
  <c r="AA1573" i="11"/>
  <c r="Q1574" i="11"/>
  <c r="R1574" i="11" s="1"/>
  <c r="AB1574" i="11" s="1"/>
  <c r="AE1572" i="11"/>
  <c r="AD235" i="11"/>
  <c r="AC1440" i="11"/>
  <c r="AE1440" i="11" s="1"/>
  <c r="S1441" i="11"/>
  <c r="AC235" i="11"/>
  <c r="W499" i="11"/>
  <c r="V500" i="11" s="1"/>
  <c r="S236" i="11"/>
  <c r="AA499" i="11"/>
  <c r="Q500" i="11"/>
  <c r="R500" i="11" s="1"/>
  <c r="AB500" i="11" s="1"/>
  <c r="Z499" i="11"/>
  <c r="Y499" i="11"/>
  <c r="S1178" i="11"/>
  <c r="Y366" i="11"/>
  <c r="AA366" i="11"/>
  <c r="Q367" i="11"/>
  <c r="W366" i="11"/>
  <c r="V367" i="11" s="1"/>
  <c r="Z366" i="11"/>
  <c r="AE1177" i="11"/>
  <c r="T1313" i="11"/>
  <c r="AA1313" i="11" s="1"/>
  <c r="Y1044" i="11"/>
  <c r="AD1044" i="11" s="1"/>
  <c r="Q1045" i="11"/>
  <c r="R1045" i="11" s="1"/>
  <c r="AB1045" i="11" s="1"/>
  <c r="W1044" i="11"/>
  <c r="V1045" i="11" s="1"/>
  <c r="W904" i="11"/>
  <c r="V905" i="11" s="1"/>
  <c r="AC103" i="11"/>
  <c r="AD103" i="11"/>
  <c r="R104" i="11"/>
  <c r="AA1044" i="11"/>
  <c r="AE1713" i="11"/>
  <c r="AE1312" i="11"/>
  <c r="AC635" i="11"/>
  <c r="Q905" i="11"/>
  <c r="R905" i="11" s="1"/>
  <c r="AB905" i="11" s="1"/>
  <c r="Z904" i="11"/>
  <c r="AA904" i="11"/>
  <c r="Y904" i="11"/>
  <c r="Q1846" i="11"/>
  <c r="R1846" i="11" s="1"/>
  <c r="AB1846" i="11" s="1"/>
  <c r="AD635" i="11"/>
  <c r="T1714" i="11"/>
  <c r="Z1845" i="11"/>
  <c r="S636" i="11"/>
  <c r="AA1845" i="11"/>
  <c r="Y1845" i="11"/>
  <c r="AD772" i="11"/>
  <c r="AC772" i="11"/>
  <c r="R773" i="11"/>
  <c r="AB773" i="11" s="1"/>
  <c r="Q1984" i="11"/>
  <c r="AA1983" i="11"/>
  <c r="Z1983" i="11"/>
  <c r="Y1983" i="11"/>
  <c r="W1983" i="11"/>
  <c r="V1984" i="11" s="1"/>
  <c r="S1445" i="9"/>
  <c r="AE1444" i="9"/>
  <c r="Y369" i="9"/>
  <c r="AC1307" i="9"/>
  <c r="Z369" i="9"/>
  <c r="W369" i="9"/>
  <c r="V370" i="9" s="1"/>
  <c r="AA369" i="9"/>
  <c r="Q370" i="9"/>
  <c r="R370" i="9" s="1"/>
  <c r="AB370" i="9" s="1"/>
  <c r="T772" i="9"/>
  <c r="AA772" i="9" s="1"/>
  <c r="S1308" i="9"/>
  <c r="Q1177" i="9"/>
  <c r="Z1176" i="9"/>
  <c r="W1176" i="9"/>
  <c r="V1177" i="9" s="1"/>
  <c r="Y1176" i="9"/>
  <c r="AA1176" i="9"/>
  <c r="Y233" i="9"/>
  <c r="AA233" i="9"/>
  <c r="Q234" i="9"/>
  <c r="Z233" i="9"/>
  <c r="W233" i="9"/>
  <c r="V234" i="9" s="1"/>
  <c r="AC1983" i="9"/>
  <c r="S1984" i="9"/>
  <c r="AD1983" i="9"/>
  <c r="AD1041" i="9"/>
  <c r="AC1041" i="9"/>
  <c r="R1042" i="9"/>
  <c r="AB1042" i="9" s="1"/>
  <c r="Z1710" i="9"/>
  <c r="W1710" i="9"/>
  <c r="V1711" i="9" s="1"/>
  <c r="AA1710" i="9"/>
  <c r="Y1710" i="9"/>
  <c r="Q1711" i="9"/>
  <c r="Y901" i="9"/>
  <c r="Z502" i="9"/>
  <c r="Q503" i="9"/>
  <c r="W502" i="9"/>
  <c r="V503" i="9" s="1"/>
  <c r="AA502" i="9"/>
  <c r="Y502" i="9"/>
  <c r="AE1577" i="9"/>
  <c r="AA901" i="9"/>
  <c r="W901" i="9"/>
  <c r="V902" i="9" s="1"/>
  <c r="Z901" i="9"/>
  <c r="S902" i="9"/>
  <c r="T1578" i="9"/>
  <c r="T102" i="9"/>
  <c r="Q103" i="9" s="1"/>
  <c r="AE633" i="9"/>
  <c r="S634" i="9"/>
  <c r="AE1847" i="9"/>
  <c r="S1848" i="9"/>
  <c r="AD768" i="6"/>
  <c r="AC768" i="6"/>
  <c r="S769" i="6"/>
  <c r="AD637" i="6"/>
  <c r="AC637" i="6"/>
  <c r="AD1440" i="6"/>
  <c r="AC1440" i="6"/>
  <c r="S1441" i="6"/>
  <c r="S638" i="6"/>
  <c r="AE902" i="6"/>
  <c r="Z1308" i="6"/>
  <c r="Y1308" i="6"/>
  <c r="W1308" i="6"/>
  <c r="V1309" i="6" s="1"/>
  <c r="AA1308" i="6"/>
  <c r="Q1309" i="6"/>
  <c r="R1309" i="6" s="1"/>
  <c r="AB1309" i="6" s="1"/>
  <c r="AD100" i="6"/>
  <c r="AC100" i="6"/>
  <c r="T903" i="6"/>
  <c r="AE1983" i="6"/>
  <c r="S1984" i="6"/>
  <c r="Y500" i="6"/>
  <c r="AA500" i="6"/>
  <c r="Z500" i="6"/>
  <c r="S101" i="6"/>
  <c r="Q501" i="6"/>
  <c r="R501" i="6" s="1"/>
  <c r="AB501" i="6" s="1"/>
  <c r="S1577" i="6"/>
  <c r="AA363" i="6"/>
  <c r="Y363" i="6"/>
  <c r="Z363" i="6"/>
  <c r="W363" i="6"/>
  <c r="V364" i="6" s="1"/>
  <c r="Q364" i="6"/>
  <c r="R364" i="6" s="1"/>
  <c r="AB364" i="6" s="1"/>
  <c r="AA1711" i="6"/>
  <c r="AE1576" i="6"/>
  <c r="AB1849" i="6"/>
  <c r="T1849" i="6"/>
  <c r="Y1711" i="6"/>
  <c r="AE1848" i="6"/>
  <c r="W1177" i="6"/>
  <c r="V1178" i="6" s="1"/>
  <c r="Y1177" i="6"/>
  <c r="Z1177" i="6"/>
  <c r="AA1177" i="6"/>
  <c r="Q1178" i="6"/>
  <c r="Z1711" i="6"/>
  <c r="Q1712" i="6"/>
  <c r="R1712" i="6" s="1"/>
  <c r="AB1712" i="6" s="1"/>
  <c r="W1040" i="6"/>
  <c r="V1041" i="6" s="1"/>
  <c r="Z1040" i="6"/>
  <c r="Y1040" i="6"/>
  <c r="Q1041" i="6"/>
  <c r="AA1040" i="6"/>
  <c r="AE232" i="6"/>
  <c r="S233" i="6"/>
  <c r="AA1578" i="3"/>
  <c r="W1578" i="3"/>
  <c r="V1579" i="3" s="1"/>
  <c r="Z1578" i="3"/>
  <c r="Q1579" i="3"/>
  <c r="R1579" i="3" s="1"/>
  <c r="AB1579" i="3" s="1"/>
  <c r="Y1578" i="3"/>
  <c r="AC1175" i="3"/>
  <c r="Z1848" i="3"/>
  <c r="W1312" i="3"/>
  <c r="V1313" i="3" s="1"/>
  <c r="AA1848" i="3"/>
  <c r="Y1312" i="3"/>
  <c r="AD1312" i="3" s="1"/>
  <c r="AD499" i="3"/>
  <c r="R500" i="3"/>
  <c r="AB500" i="3" s="1"/>
  <c r="T636" i="3"/>
  <c r="AA1312" i="3"/>
  <c r="AC499" i="3"/>
  <c r="Q1849" i="3"/>
  <c r="R1849" i="3" s="1"/>
  <c r="AB1849" i="3" s="1"/>
  <c r="Q1313" i="3"/>
  <c r="R1313" i="3" s="1"/>
  <c r="AB1313" i="3" s="1"/>
  <c r="Y1848" i="3"/>
  <c r="AE770" i="3"/>
  <c r="AC1980" i="3"/>
  <c r="S1176" i="3"/>
  <c r="AD1980" i="3"/>
  <c r="R1981" i="3"/>
  <c r="AB1981" i="3" s="1"/>
  <c r="T771" i="3"/>
  <c r="W771" i="3" s="1"/>
  <c r="V772" i="3" s="1"/>
  <c r="AE233" i="3"/>
  <c r="AC367" i="3"/>
  <c r="AD367" i="3"/>
  <c r="AE903" i="3"/>
  <c r="AE100" i="3"/>
  <c r="T904" i="3"/>
  <c r="T1444" i="3"/>
  <c r="Q1445" i="3" s="1"/>
  <c r="Z1713" i="3"/>
  <c r="AA1713" i="3"/>
  <c r="W1713" i="3"/>
  <c r="V1714" i="3" s="1"/>
  <c r="Y1713" i="3"/>
  <c r="Q1714" i="3"/>
  <c r="S368" i="3"/>
  <c r="T101" i="3"/>
  <c r="T234" i="3"/>
  <c r="T1043" i="3"/>
  <c r="W231" i="13"/>
  <c r="V232" i="13" s="1"/>
  <c r="Z231" i="13"/>
  <c r="Q232" i="13"/>
  <c r="R232" i="13" s="1"/>
  <c r="AB232" i="13" s="1"/>
  <c r="Y231" i="13"/>
  <c r="S104" i="13"/>
  <c r="W504" i="13" l="1"/>
  <c r="V505" i="13" s="1"/>
  <c r="Z504" i="13"/>
  <c r="AD504" i="13" s="1"/>
  <c r="AA504" i="13"/>
  <c r="Q505" i="13"/>
  <c r="R505" i="13" s="1"/>
  <c r="AB505" i="13" s="1"/>
  <c r="AE103" i="13"/>
  <c r="T368" i="13"/>
  <c r="W368" i="13" s="1"/>
  <c r="V369" i="13" s="1"/>
  <c r="AE367" i="13"/>
  <c r="AD1573" i="11"/>
  <c r="AC1573" i="11"/>
  <c r="S1574" i="11"/>
  <c r="T1441" i="11"/>
  <c r="Q1442" i="11" s="1"/>
  <c r="R1442" i="11" s="1"/>
  <c r="AB1442" i="11" s="1"/>
  <c r="T236" i="11"/>
  <c r="Y236" i="11" s="1"/>
  <c r="AE235" i="11"/>
  <c r="AC499" i="11"/>
  <c r="AD499" i="11"/>
  <c r="S500" i="11"/>
  <c r="T1178" i="11"/>
  <c r="AA1178" i="11" s="1"/>
  <c r="R367" i="11"/>
  <c r="AB367" i="11" s="1"/>
  <c r="AC366" i="11"/>
  <c r="AD366" i="11"/>
  <c r="Z1313" i="11"/>
  <c r="Y1313" i="11"/>
  <c r="W1313" i="11"/>
  <c r="V1314" i="11" s="1"/>
  <c r="AC1044" i="11"/>
  <c r="AE1044" i="11" s="1"/>
  <c r="Q1314" i="11"/>
  <c r="R1314" i="11" s="1"/>
  <c r="AB1314" i="11" s="1"/>
  <c r="AB104" i="11"/>
  <c r="S104" i="11"/>
  <c r="AE103" i="11"/>
  <c r="AC904" i="11"/>
  <c r="AE635" i="11"/>
  <c r="AD904" i="11"/>
  <c r="S905" i="11"/>
  <c r="Z1714" i="11"/>
  <c r="W1714" i="11"/>
  <c r="V1715" i="11" s="1"/>
  <c r="AA1714" i="11"/>
  <c r="Y1714" i="11"/>
  <c r="Q1715" i="11"/>
  <c r="R1715" i="11" s="1"/>
  <c r="AB1715" i="11" s="1"/>
  <c r="AC1845" i="11"/>
  <c r="T636" i="11"/>
  <c r="AE772" i="11"/>
  <c r="AD1845" i="11"/>
  <c r="S773" i="11"/>
  <c r="AC1983" i="11"/>
  <c r="AD1983" i="11"/>
  <c r="S1045" i="11"/>
  <c r="R1984" i="11"/>
  <c r="AB1984" i="11" s="1"/>
  <c r="S1846" i="11"/>
  <c r="T1445" i="9"/>
  <c r="Y1445" i="9" s="1"/>
  <c r="AE1307" i="9"/>
  <c r="AD369" i="9"/>
  <c r="AC369" i="9"/>
  <c r="S370" i="9"/>
  <c r="Z772" i="9"/>
  <c r="Y772" i="9"/>
  <c r="W772" i="9"/>
  <c r="V773" i="9" s="1"/>
  <c r="Q773" i="9"/>
  <c r="R773" i="9" s="1"/>
  <c r="S773" i="9" s="1"/>
  <c r="T1308" i="9"/>
  <c r="W1308" i="9" s="1"/>
  <c r="V1309" i="9" s="1"/>
  <c r="AC1176" i="9"/>
  <c r="AD1176" i="9"/>
  <c r="R1177" i="9"/>
  <c r="AB1177" i="9" s="1"/>
  <c r="AA1578" i="9"/>
  <c r="Z1578" i="9"/>
  <c r="AC233" i="9"/>
  <c r="AD233" i="9"/>
  <c r="T1984" i="9"/>
  <c r="Q1985" i="9" s="1"/>
  <c r="R234" i="9"/>
  <c r="AB234" i="9" s="1"/>
  <c r="AE1983" i="9"/>
  <c r="S1042" i="9"/>
  <c r="AE1041" i="9"/>
  <c r="Y1578" i="9"/>
  <c r="W1578" i="9"/>
  <c r="V1579" i="9" s="1"/>
  <c r="AC1710" i="9"/>
  <c r="AD1710" i="9"/>
  <c r="R1711" i="9"/>
  <c r="AB1711" i="9" s="1"/>
  <c r="Q1579" i="9"/>
  <c r="R1579" i="9" s="1"/>
  <c r="AB1579" i="9" s="1"/>
  <c r="AC502" i="9"/>
  <c r="AD502" i="9"/>
  <c r="R503" i="9"/>
  <c r="AB503" i="9" s="1"/>
  <c r="AD901" i="9"/>
  <c r="T1848" i="9"/>
  <c r="AA1848" i="9" s="1"/>
  <c r="AC901" i="9"/>
  <c r="T902" i="9"/>
  <c r="Y902" i="9" s="1"/>
  <c r="AA102" i="9"/>
  <c r="Z102" i="9"/>
  <c r="W102" i="9"/>
  <c r="V103" i="9" s="1"/>
  <c r="Y102" i="9"/>
  <c r="T634" i="9"/>
  <c r="W634" i="9" s="1"/>
  <c r="V635" i="9" s="1"/>
  <c r="R103" i="9"/>
  <c r="AB103" i="9" s="1"/>
  <c r="AE768" i="6"/>
  <c r="T769" i="6"/>
  <c r="AE637" i="6"/>
  <c r="AE1440" i="6"/>
  <c r="T638" i="6"/>
  <c r="T1441" i="6"/>
  <c r="Z1441" i="6" s="1"/>
  <c r="AD1308" i="6"/>
  <c r="AC1308" i="6"/>
  <c r="S1309" i="6"/>
  <c r="T1309" i="6" s="1"/>
  <c r="AE100" i="6"/>
  <c r="T1984" i="6"/>
  <c r="W903" i="6"/>
  <c r="V904" i="6" s="1"/>
  <c r="Z903" i="6"/>
  <c r="Q904" i="6"/>
  <c r="AA903" i="6"/>
  <c r="Y903" i="6"/>
  <c r="AD500" i="6"/>
  <c r="AC500" i="6"/>
  <c r="T1577" i="6"/>
  <c r="Q1578" i="6" s="1"/>
  <c r="R1578" i="6" s="1"/>
  <c r="AB1578" i="6" s="1"/>
  <c r="S501" i="6"/>
  <c r="T101" i="6"/>
  <c r="AD363" i="6"/>
  <c r="AC363" i="6"/>
  <c r="AD1711" i="6"/>
  <c r="AC1711" i="6"/>
  <c r="AC1177" i="6"/>
  <c r="AD1177" i="6"/>
  <c r="R1178" i="6"/>
  <c r="AB1178" i="6" s="1"/>
  <c r="Z1849" i="6"/>
  <c r="W1849" i="6"/>
  <c r="V1850" i="6" s="1"/>
  <c r="AA1849" i="6"/>
  <c r="Q1850" i="6"/>
  <c r="Y1849" i="6"/>
  <c r="S364" i="6"/>
  <c r="AC1040" i="6"/>
  <c r="AD1040" i="6"/>
  <c r="S1712" i="6"/>
  <c r="R1041" i="6"/>
  <c r="AB1041" i="6" s="1"/>
  <c r="T233" i="6"/>
  <c r="AD1578" i="3"/>
  <c r="AC1578" i="3"/>
  <c r="AE1175" i="3"/>
  <c r="AC1312" i="3"/>
  <c r="S500" i="3"/>
  <c r="AC1848" i="3"/>
  <c r="S1313" i="3"/>
  <c r="W636" i="3"/>
  <c r="V637" i="3" s="1"/>
  <c r="AA636" i="3"/>
  <c r="Z636" i="3"/>
  <c r="Y636" i="3"/>
  <c r="Q637" i="3"/>
  <c r="AE499" i="3"/>
  <c r="AD1848" i="3"/>
  <c r="T1176" i="3"/>
  <c r="Y1176" i="3" s="1"/>
  <c r="S1981" i="3"/>
  <c r="S1579" i="3"/>
  <c r="AE1980" i="3"/>
  <c r="Z771" i="3"/>
  <c r="Y771" i="3"/>
  <c r="AA771" i="3"/>
  <c r="Q772" i="3"/>
  <c r="R772" i="3" s="1"/>
  <c r="AB772" i="3" s="1"/>
  <c r="AE367" i="3"/>
  <c r="W904" i="3"/>
  <c r="V905" i="3" s="1"/>
  <c r="Z904" i="3"/>
  <c r="Q905" i="3"/>
  <c r="R905" i="3" s="1"/>
  <c r="AB905" i="3" s="1"/>
  <c r="Y904" i="3"/>
  <c r="AA904" i="3"/>
  <c r="W1444" i="3"/>
  <c r="V1445" i="3" s="1"/>
  <c r="S1849" i="3"/>
  <c r="Y1444" i="3"/>
  <c r="Z1444" i="3"/>
  <c r="AA1444" i="3"/>
  <c r="AC1713" i="3"/>
  <c r="AD1713" i="3"/>
  <c r="R1714" i="3"/>
  <c r="AB1714" i="3" s="1"/>
  <c r="W234" i="3"/>
  <c r="V235" i="3" s="1"/>
  <c r="Y234" i="3"/>
  <c r="Z234" i="3"/>
  <c r="AA234" i="3"/>
  <c r="Q235" i="3"/>
  <c r="W101" i="3"/>
  <c r="V102" i="3" s="1"/>
  <c r="Z101" i="3"/>
  <c r="AA101" i="3"/>
  <c r="Y101" i="3"/>
  <c r="Q102" i="3"/>
  <c r="W1043" i="3"/>
  <c r="V1044" i="3" s="1"/>
  <c r="Z1043" i="3"/>
  <c r="Q1044" i="3"/>
  <c r="Y1043" i="3"/>
  <c r="AA1043" i="3"/>
  <c r="R1445" i="3"/>
  <c r="AB1445" i="3" s="1"/>
  <c r="T368" i="3"/>
  <c r="AD231" i="13"/>
  <c r="AC231" i="13"/>
  <c r="S232" i="13"/>
  <c r="T104" i="13"/>
  <c r="AC504" i="13" l="1"/>
  <c r="AE504" i="13" s="1"/>
  <c r="S505" i="13"/>
  <c r="Z368" i="13"/>
  <c r="Q369" i="13"/>
  <c r="R369" i="13" s="1"/>
  <c r="AB369" i="13" s="1"/>
  <c r="Y368" i="13"/>
  <c r="AA368" i="13"/>
  <c r="AE1573" i="11"/>
  <c r="T1574" i="11"/>
  <c r="AA1574" i="11" s="1"/>
  <c r="Y1441" i="11"/>
  <c r="W1441" i="11"/>
  <c r="V1442" i="11" s="1"/>
  <c r="S1442" i="11"/>
  <c r="Z1441" i="11"/>
  <c r="AA1441" i="11"/>
  <c r="AA236" i="11"/>
  <c r="W236" i="11"/>
  <c r="V237" i="11" s="1"/>
  <c r="Q237" i="11"/>
  <c r="R237" i="11" s="1"/>
  <c r="AB237" i="11" s="1"/>
  <c r="Z236" i="11"/>
  <c r="AD236" i="11" s="1"/>
  <c r="T500" i="11"/>
  <c r="Z500" i="11" s="1"/>
  <c r="AE499" i="11"/>
  <c r="W1178" i="11"/>
  <c r="V1179" i="11" s="1"/>
  <c r="Q1179" i="11"/>
  <c r="R1179" i="11" s="1"/>
  <c r="AB1179" i="11" s="1"/>
  <c r="Z1178" i="11"/>
  <c r="Y1178" i="11"/>
  <c r="S367" i="11"/>
  <c r="AE366" i="11"/>
  <c r="AD1313" i="11"/>
  <c r="AC1313" i="11"/>
  <c r="T104" i="11"/>
  <c r="T905" i="11"/>
  <c r="Z905" i="11" s="1"/>
  <c r="AE904" i="11"/>
  <c r="AD1714" i="11"/>
  <c r="Z636" i="11"/>
  <c r="AE1845" i="11"/>
  <c r="AC1714" i="11"/>
  <c r="Y636" i="11"/>
  <c r="S1715" i="11"/>
  <c r="AA636" i="11"/>
  <c r="W636" i="11"/>
  <c r="V637" i="11" s="1"/>
  <c r="Q637" i="11"/>
  <c r="R637" i="11" s="1"/>
  <c r="AB637" i="11" s="1"/>
  <c r="T773" i="11"/>
  <c r="S1314" i="11"/>
  <c r="AE1983" i="11"/>
  <c r="T1846" i="11"/>
  <c r="T1045" i="11"/>
  <c r="S1984" i="11"/>
  <c r="AA1445" i="9"/>
  <c r="W1445" i="9"/>
  <c r="V1446" i="9" s="1"/>
  <c r="Z1445" i="9"/>
  <c r="AD1445" i="9" s="1"/>
  <c r="Q1446" i="9"/>
  <c r="R1446" i="9" s="1"/>
  <c r="AB1446" i="9" s="1"/>
  <c r="AE369" i="9"/>
  <c r="AD772" i="9"/>
  <c r="T370" i="9"/>
  <c r="AA370" i="9" s="1"/>
  <c r="AC772" i="9"/>
  <c r="AA1308" i="9"/>
  <c r="Y1308" i="9"/>
  <c r="Z1308" i="9"/>
  <c r="T773" i="9"/>
  <c r="Y773" i="9" s="1"/>
  <c r="AB773" i="9"/>
  <c r="Q1309" i="9"/>
  <c r="R1309" i="9" s="1"/>
  <c r="AB1309" i="9" s="1"/>
  <c r="AE1176" i="9"/>
  <c r="S1177" i="9"/>
  <c r="AD1578" i="9"/>
  <c r="W1984" i="9"/>
  <c r="V1985" i="9" s="1"/>
  <c r="Y1984" i="9"/>
  <c r="S1711" i="9"/>
  <c r="AC1578" i="9"/>
  <c r="S234" i="9"/>
  <c r="Z1984" i="9"/>
  <c r="AA1984" i="9"/>
  <c r="AE233" i="9"/>
  <c r="W1848" i="9"/>
  <c r="V1849" i="9" s="1"/>
  <c r="Y1848" i="9"/>
  <c r="T1042" i="9"/>
  <c r="Z1848" i="9"/>
  <c r="Q1849" i="9"/>
  <c r="R1849" i="9" s="1"/>
  <c r="AB1849" i="9" s="1"/>
  <c r="S503" i="9"/>
  <c r="W902" i="9"/>
  <c r="V903" i="9" s="1"/>
  <c r="Z902" i="9"/>
  <c r="AD902" i="9" s="1"/>
  <c r="AE1710" i="9"/>
  <c r="AE901" i="9"/>
  <c r="AE502" i="9"/>
  <c r="AA902" i="9"/>
  <c r="Q903" i="9"/>
  <c r="R903" i="9" s="1"/>
  <c r="AB903" i="9" s="1"/>
  <c r="R1985" i="9"/>
  <c r="AB1985" i="9" s="1"/>
  <c r="AC102" i="9"/>
  <c r="Y634" i="9"/>
  <c r="AA634" i="9"/>
  <c r="AD102" i="9"/>
  <c r="Q635" i="9"/>
  <c r="R635" i="9" s="1"/>
  <c r="AB635" i="9" s="1"/>
  <c r="Z634" i="9"/>
  <c r="S103" i="9"/>
  <c r="S1579" i="9"/>
  <c r="AA769" i="6"/>
  <c r="Y769" i="6"/>
  <c r="Q770" i="6"/>
  <c r="W769" i="6"/>
  <c r="V770" i="6" s="1"/>
  <c r="Z769" i="6"/>
  <c r="W638" i="6"/>
  <c r="V639" i="6" s="1"/>
  <c r="Y638" i="6"/>
  <c r="AA638" i="6"/>
  <c r="Z638" i="6"/>
  <c r="Q639" i="6"/>
  <c r="R639" i="6" s="1"/>
  <c r="AB639" i="6" s="1"/>
  <c r="W1441" i="6"/>
  <c r="V1442" i="6" s="1"/>
  <c r="Y1441" i="6"/>
  <c r="Q1442" i="6"/>
  <c r="R1442" i="6" s="1"/>
  <c r="AB1442" i="6" s="1"/>
  <c r="AA1441" i="6"/>
  <c r="AE1308" i="6"/>
  <c r="Y1984" i="6"/>
  <c r="Z1984" i="6"/>
  <c r="Q1985" i="6"/>
  <c r="R1985" i="6" s="1"/>
  <c r="AB1985" i="6" s="1"/>
  <c r="W1984" i="6"/>
  <c r="V1985" i="6" s="1"/>
  <c r="AA1984" i="6"/>
  <c r="AE500" i="6"/>
  <c r="T501" i="6"/>
  <c r="Q502" i="6" s="1"/>
  <c r="AC903" i="6"/>
  <c r="AD903" i="6"/>
  <c r="R904" i="6"/>
  <c r="AB904" i="6" s="1"/>
  <c r="AE363" i="6"/>
  <c r="S1578" i="6"/>
  <c r="Y1577" i="6"/>
  <c r="Z1577" i="6"/>
  <c r="AA1577" i="6"/>
  <c r="W1577" i="6"/>
  <c r="V1578" i="6" s="1"/>
  <c r="W1309" i="6"/>
  <c r="V1310" i="6" s="1"/>
  <c r="Z1309" i="6"/>
  <c r="Q1310" i="6"/>
  <c r="AA1309" i="6"/>
  <c r="Y1309" i="6"/>
  <c r="W101" i="6"/>
  <c r="V102" i="6" s="1"/>
  <c r="Z101" i="6"/>
  <c r="AA101" i="6"/>
  <c r="Q102" i="6"/>
  <c r="Y101" i="6"/>
  <c r="S1178" i="6"/>
  <c r="AE1711" i="6"/>
  <c r="AD1849" i="6"/>
  <c r="AC1849" i="6"/>
  <c r="R1850" i="6"/>
  <c r="AB1850" i="6" s="1"/>
  <c r="AE1177" i="6"/>
  <c r="S1041" i="6"/>
  <c r="T364" i="6"/>
  <c r="AE1040" i="6"/>
  <c r="T1712" i="6"/>
  <c r="Q234" i="6"/>
  <c r="W233" i="6"/>
  <c r="V234" i="6" s="1"/>
  <c r="Y233" i="6"/>
  <c r="Z233" i="6"/>
  <c r="AA233" i="6"/>
  <c r="AE1578" i="3"/>
  <c r="AE1312" i="3"/>
  <c r="T1313" i="3"/>
  <c r="Z1176" i="3"/>
  <c r="AD1176" i="3" s="1"/>
  <c r="T500" i="3"/>
  <c r="AE1848" i="3"/>
  <c r="R637" i="3"/>
  <c r="AB637" i="3" s="1"/>
  <c r="AD636" i="3"/>
  <c r="AC636" i="3"/>
  <c r="AA1176" i="3"/>
  <c r="W1176" i="3"/>
  <c r="V1177" i="3" s="1"/>
  <c r="Q1177" i="3"/>
  <c r="R1177" i="3" s="1"/>
  <c r="AB1177" i="3" s="1"/>
  <c r="T1579" i="3"/>
  <c r="T1981" i="3"/>
  <c r="W1981" i="3" s="1"/>
  <c r="V1982" i="3" s="1"/>
  <c r="S772" i="3"/>
  <c r="AC771" i="3"/>
  <c r="AD771" i="3"/>
  <c r="AC904" i="3"/>
  <c r="AD904" i="3"/>
  <c r="T1849" i="3"/>
  <c r="Q1850" i="3" s="1"/>
  <c r="R1850" i="3" s="1"/>
  <c r="AB1850" i="3" s="1"/>
  <c r="AC1444" i="3"/>
  <c r="AD1444" i="3"/>
  <c r="S1714" i="3"/>
  <c r="AE1713" i="3"/>
  <c r="S1445" i="3"/>
  <c r="R102" i="3"/>
  <c r="AB102" i="3" s="1"/>
  <c r="AA368" i="3"/>
  <c r="Y368" i="3"/>
  <c r="W368" i="3"/>
  <c r="V369" i="3" s="1"/>
  <c r="Z368" i="3"/>
  <c r="Q369" i="3"/>
  <c r="AC1043" i="3"/>
  <c r="AD1043" i="3"/>
  <c r="S905" i="3"/>
  <c r="R235" i="3"/>
  <c r="AB235" i="3" s="1"/>
  <c r="R1044" i="3"/>
  <c r="AB1044" i="3" s="1"/>
  <c r="AC101" i="3"/>
  <c r="AD101" i="3"/>
  <c r="AC234" i="3"/>
  <c r="AD234" i="3"/>
  <c r="T232" i="13"/>
  <c r="AE231" i="13"/>
  <c r="Y104" i="13"/>
  <c r="Z104" i="13"/>
  <c r="Q105" i="13"/>
  <c r="W104" i="13"/>
  <c r="V105" i="13" s="1"/>
  <c r="AA104" i="13"/>
  <c r="T505" i="13" l="1"/>
  <c r="Z505" i="13" s="1"/>
  <c r="AD368" i="13"/>
  <c r="S369" i="13"/>
  <c r="AC368" i="13"/>
  <c r="Z1574" i="11"/>
  <c r="W1574" i="11"/>
  <c r="V1575" i="11" s="1"/>
  <c r="Y1574" i="11"/>
  <c r="Q1575" i="11"/>
  <c r="R1575" i="11" s="1"/>
  <c r="AB1575" i="11" s="1"/>
  <c r="T1442" i="11"/>
  <c r="AD1441" i="11"/>
  <c r="AC1441" i="11"/>
  <c r="AC236" i="11"/>
  <c r="AE236" i="11" s="1"/>
  <c r="S237" i="11"/>
  <c r="AA500" i="11"/>
  <c r="Q501" i="11"/>
  <c r="R501" i="11" s="1"/>
  <c r="AB501" i="11" s="1"/>
  <c r="AD1178" i="11"/>
  <c r="W500" i="11"/>
  <c r="V501" i="11" s="1"/>
  <c r="Y500" i="11"/>
  <c r="AD500" i="11" s="1"/>
  <c r="S1179" i="11"/>
  <c r="AC1178" i="11"/>
  <c r="T367" i="11"/>
  <c r="AE1313" i="11"/>
  <c r="AD636" i="11"/>
  <c r="AE1714" i="11"/>
  <c r="AA905" i="11"/>
  <c r="Q105" i="11"/>
  <c r="W104" i="11"/>
  <c r="V105" i="11" s="1"/>
  <c r="Y104" i="11"/>
  <c r="AA104" i="11"/>
  <c r="Z104" i="11"/>
  <c r="Y905" i="11"/>
  <c r="AD905" i="11" s="1"/>
  <c r="Q906" i="11"/>
  <c r="R906" i="11" s="1"/>
  <c r="W905" i="11"/>
  <c r="V906" i="11" s="1"/>
  <c r="T1715" i="11"/>
  <c r="AC636" i="11"/>
  <c r="S637" i="11"/>
  <c r="W773" i="11"/>
  <c r="V774" i="11" s="1"/>
  <c r="Z773" i="11"/>
  <c r="Q774" i="11"/>
  <c r="AA773" i="11"/>
  <c r="Y773" i="11"/>
  <c r="T1314" i="11"/>
  <c r="Y1045" i="11"/>
  <c r="Q1046" i="11"/>
  <c r="Z1045" i="11"/>
  <c r="AA1045" i="11"/>
  <c r="W1045" i="11"/>
  <c r="V1046" i="11" s="1"/>
  <c r="T1984" i="11"/>
  <c r="Q1847" i="11"/>
  <c r="AA1846" i="11"/>
  <c r="Z1846" i="11"/>
  <c r="W1846" i="11"/>
  <c r="V1847" i="11" s="1"/>
  <c r="Y1846" i="11"/>
  <c r="AC1445" i="9"/>
  <c r="AE1445" i="9" s="1"/>
  <c r="S1446" i="9"/>
  <c r="Q371" i="9"/>
  <c r="R371" i="9" s="1"/>
  <c r="AB371" i="9" s="1"/>
  <c r="Y370" i="9"/>
  <c r="Z370" i="9"/>
  <c r="W370" i="9"/>
  <c r="V371" i="9" s="1"/>
  <c r="AD1308" i="9"/>
  <c r="AE772" i="9"/>
  <c r="AC1308" i="9"/>
  <c r="Z773" i="9"/>
  <c r="AD773" i="9" s="1"/>
  <c r="S1309" i="9"/>
  <c r="W773" i="9"/>
  <c r="V774" i="9" s="1"/>
  <c r="Q774" i="9"/>
  <c r="AA773" i="9"/>
  <c r="T1177" i="9"/>
  <c r="AE1578" i="9"/>
  <c r="T1711" i="9"/>
  <c r="Q1712" i="9" s="1"/>
  <c r="R1712" i="9" s="1"/>
  <c r="AB1712" i="9" s="1"/>
  <c r="AD1984" i="9"/>
  <c r="AC1848" i="9"/>
  <c r="T234" i="9"/>
  <c r="AC1984" i="9"/>
  <c r="AD1848" i="9"/>
  <c r="W1042" i="9"/>
  <c r="V1043" i="9" s="1"/>
  <c r="AA1042" i="9"/>
  <c r="Y1042" i="9"/>
  <c r="Z1042" i="9"/>
  <c r="Q1043" i="9"/>
  <c r="AC634" i="9"/>
  <c r="AC902" i="9"/>
  <c r="T503" i="9"/>
  <c r="T103" i="9"/>
  <c r="Y103" i="9" s="1"/>
  <c r="AE102" i="9"/>
  <c r="T1579" i="9"/>
  <c r="W1579" i="9" s="1"/>
  <c r="V1580" i="9" s="1"/>
  <c r="S1985" i="9"/>
  <c r="S903" i="9"/>
  <c r="AD634" i="9"/>
  <c r="S635" i="9"/>
  <c r="S1849" i="9"/>
  <c r="AC769" i="6"/>
  <c r="AD769" i="6"/>
  <c r="R770" i="6"/>
  <c r="AB770" i="6" s="1"/>
  <c r="AC638" i="6"/>
  <c r="AD638" i="6"/>
  <c r="S639" i="6"/>
  <c r="S1442" i="6"/>
  <c r="AD1441" i="6"/>
  <c r="AC1441" i="6"/>
  <c r="AD1984" i="6"/>
  <c r="S904" i="6"/>
  <c r="AC1984" i="6"/>
  <c r="Z501" i="6"/>
  <c r="Y501" i="6"/>
  <c r="W501" i="6"/>
  <c r="V502" i="6" s="1"/>
  <c r="AA501" i="6"/>
  <c r="AD1577" i="6"/>
  <c r="AE903" i="6"/>
  <c r="S1985" i="6"/>
  <c r="AC1577" i="6"/>
  <c r="T1578" i="6"/>
  <c r="Y1578" i="6" s="1"/>
  <c r="AC1309" i="6"/>
  <c r="AD1309" i="6"/>
  <c r="R1310" i="6"/>
  <c r="AB1310" i="6" s="1"/>
  <c r="AD101" i="6"/>
  <c r="AC101" i="6"/>
  <c r="R102" i="6"/>
  <c r="AB102" i="6" s="1"/>
  <c r="T1178" i="6"/>
  <c r="Q1179" i="6" s="1"/>
  <c r="AE1849" i="6"/>
  <c r="S1850" i="6"/>
  <c r="Y364" i="6"/>
  <c r="Z364" i="6"/>
  <c r="W364" i="6"/>
  <c r="V365" i="6" s="1"/>
  <c r="Q365" i="6"/>
  <c r="AA364" i="6"/>
  <c r="T1041" i="6"/>
  <c r="AA1041" i="6" s="1"/>
  <c r="AA1712" i="6"/>
  <c r="W1712" i="6"/>
  <c r="V1713" i="6" s="1"/>
  <c r="Y1712" i="6"/>
  <c r="Z1712" i="6"/>
  <c r="Q1713" i="6"/>
  <c r="R1713" i="6" s="1"/>
  <c r="AB1713" i="6" s="1"/>
  <c r="AC233" i="6"/>
  <c r="AD233" i="6"/>
  <c r="R234" i="6"/>
  <c r="AB234" i="6" s="1"/>
  <c r="R502" i="6"/>
  <c r="AB502" i="6" s="1"/>
  <c r="W1313" i="3"/>
  <c r="V1314" i="3" s="1"/>
  <c r="Z1313" i="3"/>
  <c r="Y1313" i="3"/>
  <c r="AA1313" i="3"/>
  <c r="Q1314" i="3"/>
  <c r="R1314" i="3" s="1"/>
  <c r="AB1314" i="3" s="1"/>
  <c r="AC1176" i="3"/>
  <c r="AE1176" i="3" s="1"/>
  <c r="S637" i="3"/>
  <c r="Z500" i="3"/>
  <c r="W500" i="3"/>
  <c r="V501" i="3" s="1"/>
  <c r="AA500" i="3"/>
  <c r="Y500" i="3"/>
  <c r="Q501" i="3"/>
  <c r="AE636" i="3"/>
  <c r="Z1579" i="3"/>
  <c r="W1579" i="3"/>
  <c r="V1580" i="3" s="1"/>
  <c r="Y1579" i="3"/>
  <c r="AA1579" i="3"/>
  <c r="Q1580" i="3"/>
  <c r="Y1981" i="3"/>
  <c r="Q1982" i="3"/>
  <c r="Z1981" i="3"/>
  <c r="AA1981" i="3"/>
  <c r="AE771" i="3"/>
  <c r="T772" i="3"/>
  <c r="Q773" i="3" s="1"/>
  <c r="R773" i="3" s="1"/>
  <c r="AB773" i="3" s="1"/>
  <c r="S1177" i="3"/>
  <c r="AE904" i="3"/>
  <c r="AE1444" i="3"/>
  <c r="W1849" i="3"/>
  <c r="V1850" i="3" s="1"/>
  <c r="AA1849" i="3"/>
  <c r="Z1849" i="3"/>
  <c r="Y1849" i="3"/>
  <c r="T1714" i="3"/>
  <c r="W1714" i="3" s="1"/>
  <c r="V1715" i="3" s="1"/>
  <c r="T905" i="3"/>
  <c r="Y905" i="3" s="1"/>
  <c r="S1044" i="3"/>
  <c r="S102" i="3"/>
  <c r="T1445" i="3"/>
  <c r="Z1445" i="3" s="1"/>
  <c r="AE101" i="3"/>
  <c r="AE1043" i="3"/>
  <c r="R369" i="3"/>
  <c r="AB369" i="3" s="1"/>
  <c r="S1850" i="3"/>
  <c r="AE234" i="3"/>
  <c r="S235" i="3"/>
  <c r="AC368" i="3"/>
  <c r="AD368" i="3"/>
  <c r="Z232" i="13"/>
  <c r="W232" i="13"/>
  <c r="V233" i="13" s="1"/>
  <c r="AA232" i="13"/>
  <c r="Q233" i="13"/>
  <c r="Y232" i="13"/>
  <c r="R105" i="13"/>
  <c r="AB105" i="13" s="1"/>
  <c r="AC104" i="13"/>
  <c r="AD104" i="13"/>
  <c r="AA505" i="13" l="1"/>
  <c r="Y505" i="13"/>
  <c r="AD505" i="13" s="1"/>
  <c r="Q506" i="13"/>
  <c r="R506" i="13" s="1"/>
  <c r="AB506" i="13" s="1"/>
  <c r="W505" i="13"/>
  <c r="V506" i="13" s="1"/>
  <c r="T369" i="13"/>
  <c r="Y369" i="13" s="1"/>
  <c r="AE368" i="13"/>
  <c r="S1575" i="11"/>
  <c r="AD1574" i="11"/>
  <c r="AC1574" i="11"/>
  <c r="Z1442" i="11"/>
  <c r="Y1442" i="11"/>
  <c r="W1442" i="11"/>
  <c r="V1443" i="11" s="1"/>
  <c r="Q1443" i="11"/>
  <c r="R1443" i="11" s="1"/>
  <c r="AB1443" i="11" s="1"/>
  <c r="AA1442" i="11"/>
  <c r="AE1441" i="11"/>
  <c r="T237" i="11"/>
  <c r="Y237" i="11" s="1"/>
  <c r="S501" i="11"/>
  <c r="AC500" i="11"/>
  <c r="AE1178" i="11"/>
  <c r="T1179" i="11"/>
  <c r="Q1180" i="11" s="1"/>
  <c r="R1180" i="11" s="1"/>
  <c r="AB1180" i="11" s="1"/>
  <c r="AA367" i="11"/>
  <c r="Y367" i="11"/>
  <c r="Z367" i="11"/>
  <c r="Q368" i="11"/>
  <c r="W367" i="11"/>
  <c r="V368" i="11" s="1"/>
  <c r="AC905" i="11"/>
  <c r="AE905" i="11" s="1"/>
  <c r="AE636" i="11"/>
  <c r="AC104" i="11"/>
  <c r="AD104" i="11"/>
  <c r="R105" i="11"/>
  <c r="AB105" i="11" s="1"/>
  <c r="AA1715" i="11"/>
  <c r="Y1715" i="11"/>
  <c r="Z1715" i="11"/>
  <c r="W1715" i="11"/>
  <c r="V1716" i="11" s="1"/>
  <c r="Q1716" i="11"/>
  <c r="R1716" i="11" s="1"/>
  <c r="AB1716" i="11" s="1"/>
  <c r="S906" i="11"/>
  <c r="AB906" i="11"/>
  <c r="T637" i="11"/>
  <c r="R774" i="11"/>
  <c r="AB774" i="11" s="1"/>
  <c r="AC773" i="11"/>
  <c r="AD773" i="11"/>
  <c r="Q1315" i="11"/>
  <c r="Z1314" i="11"/>
  <c r="Y1314" i="11"/>
  <c r="W1314" i="11"/>
  <c r="V1315" i="11" s="1"/>
  <c r="AA1314" i="11"/>
  <c r="AC1846" i="11"/>
  <c r="AD1846" i="11"/>
  <c r="W1984" i="11"/>
  <c r="V1985" i="11" s="1"/>
  <c r="Y1984" i="11"/>
  <c r="AA1984" i="11"/>
  <c r="Z1984" i="11"/>
  <c r="Q1985" i="11"/>
  <c r="R1847" i="11"/>
  <c r="AB1847" i="11" s="1"/>
  <c r="R1046" i="11"/>
  <c r="AB1046" i="11" s="1"/>
  <c r="AC1045" i="11"/>
  <c r="AD1045" i="11"/>
  <c r="T1446" i="9"/>
  <c r="AC370" i="9"/>
  <c r="AD370" i="9"/>
  <c r="S371" i="9"/>
  <c r="T1309" i="9"/>
  <c r="AA1309" i="9" s="1"/>
  <c r="AE1308" i="9"/>
  <c r="AC773" i="9"/>
  <c r="R774" i="9"/>
  <c r="AB774" i="9" s="1"/>
  <c r="Y1711" i="9"/>
  <c r="Z1711" i="9"/>
  <c r="W1177" i="9"/>
  <c r="V1178" i="9" s="1"/>
  <c r="AA1177" i="9"/>
  <c r="Z1177" i="9"/>
  <c r="Q1178" i="9"/>
  <c r="Y1177" i="9"/>
  <c r="AA1711" i="9"/>
  <c r="W1711" i="9"/>
  <c r="V1712" i="9" s="1"/>
  <c r="AE1984" i="9"/>
  <c r="AE634" i="9"/>
  <c r="AE902" i="9"/>
  <c r="W503" i="9"/>
  <c r="V504" i="9" s="1"/>
  <c r="AA503" i="9"/>
  <c r="W234" i="9"/>
  <c r="V235" i="9" s="1"/>
  <c r="AA234" i="9"/>
  <c r="Z234" i="9"/>
  <c r="Q235" i="9"/>
  <c r="Y234" i="9"/>
  <c r="Y503" i="9"/>
  <c r="Q504" i="9"/>
  <c r="R504" i="9" s="1"/>
  <c r="AB504" i="9" s="1"/>
  <c r="AE1848" i="9"/>
  <c r="AD1042" i="9"/>
  <c r="AC1042" i="9"/>
  <c r="R1043" i="9"/>
  <c r="AB1043" i="9" s="1"/>
  <c r="Y1579" i="9"/>
  <c r="Z503" i="9"/>
  <c r="W103" i="9"/>
  <c r="V104" i="9" s="1"/>
  <c r="T903" i="9"/>
  <c r="Q904" i="9" s="1"/>
  <c r="R904" i="9" s="1"/>
  <c r="AB904" i="9" s="1"/>
  <c r="AA103" i="9"/>
  <c r="S1712" i="9"/>
  <c r="Q104" i="9"/>
  <c r="R104" i="9" s="1"/>
  <c r="AB104" i="9" s="1"/>
  <c r="Z103" i="9"/>
  <c r="AD103" i="9" s="1"/>
  <c r="Q1580" i="9"/>
  <c r="R1580" i="9" s="1"/>
  <c r="AB1580" i="9" s="1"/>
  <c r="AA1579" i="9"/>
  <c r="Z1579" i="9"/>
  <c r="T1985" i="9"/>
  <c r="T635" i="9"/>
  <c r="W635" i="9" s="1"/>
  <c r="V636" i="9" s="1"/>
  <c r="T1849" i="9"/>
  <c r="S770" i="6"/>
  <c r="AE769" i="6"/>
  <c r="T639" i="6"/>
  <c r="Q640" i="6" s="1"/>
  <c r="R640" i="6" s="1"/>
  <c r="AB640" i="6" s="1"/>
  <c r="AE638" i="6"/>
  <c r="T1442" i="6"/>
  <c r="Y1442" i="6" s="1"/>
  <c r="AE1441" i="6"/>
  <c r="AD501" i="6"/>
  <c r="AE1984" i="6"/>
  <c r="T904" i="6"/>
  <c r="Z904" i="6" s="1"/>
  <c r="AC501" i="6"/>
  <c r="AE1577" i="6"/>
  <c r="Z1041" i="6"/>
  <c r="S1310" i="6"/>
  <c r="T1985" i="6"/>
  <c r="AE101" i="6"/>
  <c r="S102" i="6"/>
  <c r="Y1178" i="6"/>
  <c r="Z1178" i="6"/>
  <c r="W1578" i="6"/>
  <c r="V1579" i="6" s="1"/>
  <c r="S234" i="6"/>
  <c r="Q1579" i="6"/>
  <c r="R1579" i="6" s="1"/>
  <c r="AB1579" i="6" s="1"/>
  <c r="AE1309" i="6"/>
  <c r="Z1578" i="6"/>
  <c r="AD1578" i="6" s="1"/>
  <c r="AA1578" i="6"/>
  <c r="AA1178" i="6"/>
  <c r="W1178" i="6"/>
  <c r="V1179" i="6" s="1"/>
  <c r="S1713" i="6"/>
  <c r="T1850" i="6"/>
  <c r="R1179" i="6"/>
  <c r="AB1179" i="6" s="1"/>
  <c r="Y1041" i="6"/>
  <c r="W1041" i="6"/>
  <c r="V1042" i="6" s="1"/>
  <c r="Q1042" i="6"/>
  <c r="R1042" i="6" s="1"/>
  <c r="S1042" i="6" s="1"/>
  <c r="R365" i="6"/>
  <c r="AB365" i="6" s="1"/>
  <c r="AD364" i="6"/>
  <c r="AC364" i="6"/>
  <c r="AC1712" i="6"/>
  <c r="AD1712" i="6"/>
  <c r="AE233" i="6"/>
  <c r="S502" i="6"/>
  <c r="AD1313" i="3"/>
  <c r="T637" i="3"/>
  <c r="AC1313" i="3"/>
  <c r="S1314" i="3"/>
  <c r="R501" i="3"/>
  <c r="S501" i="3" s="1"/>
  <c r="AD500" i="3"/>
  <c r="AC500" i="3"/>
  <c r="R1580" i="3"/>
  <c r="AB1580" i="3" s="1"/>
  <c r="AD1981" i="3"/>
  <c r="AC1981" i="3"/>
  <c r="AC1579" i="3"/>
  <c r="AD1579" i="3"/>
  <c r="R1982" i="3"/>
  <c r="AB1982" i="3" s="1"/>
  <c r="T1177" i="3"/>
  <c r="W1177" i="3" s="1"/>
  <c r="V1178" i="3" s="1"/>
  <c r="Z772" i="3"/>
  <c r="W772" i="3"/>
  <c r="V773" i="3" s="1"/>
  <c r="Y772" i="3"/>
  <c r="AA772" i="3"/>
  <c r="S773" i="3"/>
  <c r="AD1849" i="3"/>
  <c r="W905" i="3"/>
  <c r="V906" i="3" s="1"/>
  <c r="AC1849" i="3"/>
  <c r="Y1445" i="3"/>
  <c r="AD1445" i="3" s="1"/>
  <c r="Q906" i="3"/>
  <c r="R906" i="3" s="1"/>
  <c r="AB906" i="3" s="1"/>
  <c r="AA905" i="3"/>
  <c r="Z905" i="3"/>
  <c r="AA1714" i="3"/>
  <c r="Q1715" i="3"/>
  <c r="Z1714" i="3"/>
  <c r="Y1714" i="3"/>
  <c r="S369" i="3"/>
  <c r="T102" i="3"/>
  <c r="T1044" i="3"/>
  <c r="Q1446" i="3"/>
  <c r="R1446" i="3" s="1"/>
  <c r="AB1446" i="3" s="1"/>
  <c r="AA1445" i="3"/>
  <c r="W1445" i="3"/>
  <c r="V1446" i="3" s="1"/>
  <c r="T235" i="3"/>
  <c r="AA235" i="3" s="1"/>
  <c r="AE368" i="3"/>
  <c r="T1850" i="3"/>
  <c r="AD232" i="13"/>
  <c r="AC232" i="13"/>
  <c r="R233" i="13"/>
  <c r="AB233" i="13" s="1"/>
  <c r="S105" i="13"/>
  <c r="AE104" i="13"/>
  <c r="AC505" i="13" l="1"/>
  <c r="S506" i="13"/>
  <c r="T1575" i="11"/>
  <c r="Z1575" i="11" s="1"/>
  <c r="Q370" i="13"/>
  <c r="Z369" i="13"/>
  <c r="AD369" i="13" s="1"/>
  <c r="AA369" i="13"/>
  <c r="W369" i="13"/>
  <c r="V370" i="13" s="1"/>
  <c r="AD1442" i="11"/>
  <c r="AE1574" i="11"/>
  <c r="AC1442" i="11"/>
  <c r="S1443" i="11"/>
  <c r="AA237" i="11"/>
  <c r="Q238" i="11"/>
  <c r="R238" i="11" s="1"/>
  <c r="AB238" i="11" s="1"/>
  <c r="W237" i="11"/>
  <c r="V238" i="11" s="1"/>
  <c r="Z237" i="11"/>
  <c r="AE500" i="11"/>
  <c r="T501" i="11"/>
  <c r="S1180" i="11"/>
  <c r="Z1179" i="11"/>
  <c r="W1179" i="11"/>
  <c r="V1180" i="11" s="1"/>
  <c r="AA1179" i="11"/>
  <c r="Y1179" i="11"/>
  <c r="AC367" i="11"/>
  <c r="AD367" i="11"/>
  <c r="R368" i="11"/>
  <c r="S105" i="11"/>
  <c r="AE104" i="11"/>
  <c r="AC1715" i="11"/>
  <c r="AD1715" i="11"/>
  <c r="S774" i="11"/>
  <c r="T906" i="11"/>
  <c r="W637" i="11"/>
  <c r="V638" i="11" s="1"/>
  <c r="Q638" i="11"/>
  <c r="AA637" i="11"/>
  <c r="Y637" i="11"/>
  <c r="Z637" i="11"/>
  <c r="AE773" i="11"/>
  <c r="S1046" i="11"/>
  <c r="S1716" i="11"/>
  <c r="R1315" i="11"/>
  <c r="AB1315" i="11" s="1"/>
  <c r="AC1314" i="11"/>
  <c r="AE1846" i="11"/>
  <c r="S1847" i="11"/>
  <c r="AD1314" i="11"/>
  <c r="AE1045" i="11"/>
  <c r="R1985" i="11"/>
  <c r="AB1985" i="11" s="1"/>
  <c r="AC1984" i="11"/>
  <c r="AD1984" i="11"/>
  <c r="Z1446" i="9"/>
  <c r="Y1446" i="9"/>
  <c r="AA1446" i="9"/>
  <c r="Q1447" i="9"/>
  <c r="W1446" i="9"/>
  <c r="V1447" i="9" s="1"/>
  <c r="T371" i="9"/>
  <c r="Y371" i="9" s="1"/>
  <c r="AE370" i="9"/>
  <c r="W1309" i="9"/>
  <c r="V1310" i="9" s="1"/>
  <c r="Z1309" i="9"/>
  <c r="Y1309" i="9"/>
  <c r="Q1310" i="9"/>
  <c r="R1310" i="9" s="1"/>
  <c r="AB1310" i="9" s="1"/>
  <c r="AE773" i="9"/>
  <c r="S774" i="9"/>
  <c r="AD1711" i="9"/>
  <c r="AC1711" i="9"/>
  <c r="AC1177" i="9"/>
  <c r="AD1177" i="9"/>
  <c r="R1178" i="9"/>
  <c r="AB1178" i="9" s="1"/>
  <c r="Y635" i="9"/>
  <c r="AD503" i="9"/>
  <c r="AC234" i="9"/>
  <c r="AD234" i="9"/>
  <c r="R235" i="9"/>
  <c r="AB235" i="9" s="1"/>
  <c r="AC503" i="9"/>
  <c r="AC1579" i="9"/>
  <c r="AE1042" i="9"/>
  <c r="Q636" i="9"/>
  <c r="R636" i="9" s="1"/>
  <c r="AB636" i="9" s="1"/>
  <c r="S1043" i="9"/>
  <c r="AC103" i="9"/>
  <c r="AA635" i="9"/>
  <c r="AA903" i="9"/>
  <c r="Z903" i="9"/>
  <c r="W903" i="9"/>
  <c r="V904" i="9" s="1"/>
  <c r="Y903" i="9"/>
  <c r="T1712" i="9"/>
  <c r="W1985" i="9"/>
  <c r="V1986" i="9" s="1"/>
  <c r="Z1985" i="9"/>
  <c r="Q1986" i="9"/>
  <c r="R1986" i="9" s="1"/>
  <c r="AB1986" i="9" s="1"/>
  <c r="Y1985" i="9"/>
  <c r="AA1985" i="9"/>
  <c r="AD1579" i="9"/>
  <c r="S504" i="9"/>
  <c r="Z635" i="9"/>
  <c r="S1580" i="9"/>
  <c r="S104" i="9"/>
  <c r="S904" i="9"/>
  <c r="W1849" i="9"/>
  <c r="V1850" i="9" s="1"/>
  <c r="Z1849" i="9"/>
  <c r="Y1849" i="9"/>
  <c r="Q1850" i="9"/>
  <c r="AA1849" i="9"/>
  <c r="T770" i="6"/>
  <c r="AA770" i="6" s="1"/>
  <c r="Y639" i="6"/>
  <c r="Z639" i="6"/>
  <c r="AA639" i="6"/>
  <c r="S640" i="6"/>
  <c r="W639" i="6"/>
  <c r="V640" i="6" s="1"/>
  <c r="Z1442" i="6"/>
  <c r="AD1442" i="6" s="1"/>
  <c r="AA1442" i="6"/>
  <c r="Q1443" i="6"/>
  <c r="R1443" i="6" s="1"/>
  <c r="AB1443" i="6" s="1"/>
  <c r="W1442" i="6"/>
  <c r="V1443" i="6" s="1"/>
  <c r="AA904" i="6"/>
  <c r="Q905" i="6"/>
  <c r="R905" i="6" s="1"/>
  <c r="AB905" i="6" s="1"/>
  <c r="W904" i="6"/>
  <c r="V905" i="6" s="1"/>
  <c r="Y904" i="6"/>
  <c r="AD904" i="6" s="1"/>
  <c r="AD1178" i="6"/>
  <c r="AE501" i="6"/>
  <c r="T1310" i="6"/>
  <c r="Y1310" i="6" s="1"/>
  <c r="AC1041" i="6"/>
  <c r="AC1178" i="6"/>
  <c r="S1179" i="6"/>
  <c r="W1985" i="6"/>
  <c r="V1986" i="6" s="1"/>
  <c r="Z1985" i="6"/>
  <c r="Q1986" i="6"/>
  <c r="Y1985" i="6"/>
  <c r="AA1985" i="6"/>
  <c r="T102" i="6"/>
  <c r="Y102" i="6" s="1"/>
  <c r="T234" i="6"/>
  <c r="Q235" i="6" s="1"/>
  <c r="AC1578" i="6"/>
  <c r="T1713" i="6"/>
  <c r="Y1713" i="6" s="1"/>
  <c r="S365" i="6"/>
  <c r="T1042" i="6"/>
  <c r="Y1042" i="6" s="1"/>
  <c r="AB1042" i="6"/>
  <c r="Z1850" i="6"/>
  <c r="AA1850" i="6"/>
  <c r="Y1850" i="6"/>
  <c r="W1850" i="6"/>
  <c r="V1851" i="6" s="1"/>
  <c r="Q1851" i="6"/>
  <c r="S1579" i="6"/>
  <c r="AE364" i="6"/>
  <c r="AD1041" i="6"/>
  <c r="AE1712" i="6"/>
  <c r="T502" i="6"/>
  <c r="AA637" i="3"/>
  <c r="Z637" i="3"/>
  <c r="AE1313" i="3"/>
  <c r="W637" i="3"/>
  <c r="V638" i="3" s="1"/>
  <c r="Y637" i="3"/>
  <c r="Q638" i="3"/>
  <c r="R638" i="3" s="1"/>
  <c r="AB638" i="3" s="1"/>
  <c r="T1314" i="3"/>
  <c r="Y1314" i="3" s="1"/>
  <c r="AE500" i="3"/>
  <c r="AB501" i="3"/>
  <c r="T501" i="3"/>
  <c r="T773" i="3"/>
  <c r="Y773" i="3" s="1"/>
  <c r="Y1177" i="3"/>
  <c r="AE1981" i="3"/>
  <c r="S1580" i="3"/>
  <c r="S1982" i="3"/>
  <c r="Q1178" i="3"/>
  <c r="R1178" i="3" s="1"/>
  <c r="AB1178" i="3" s="1"/>
  <c r="AA1177" i="3"/>
  <c r="AE1579" i="3"/>
  <c r="Z1177" i="3"/>
  <c r="AC772" i="3"/>
  <c r="AD772" i="3"/>
  <c r="AC905" i="3"/>
  <c r="AE1849" i="3"/>
  <c r="AD905" i="3"/>
  <c r="AC1445" i="3"/>
  <c r="Q103" i="3"/>
  <c r="R103" i="3" s="1"/>
  <c r="AB103" i="3" s="1"/>
  <c r="T369" i="3"/>
  <c r="AA369" i="3" s="1"/>
  <c r="R1715" i="3"/>
  <c r="S1715" i="3" s="1"/>
  <c r="AD1714" i="3"/>
  <c r="AC1714" i="3"/>
  <c r="S1446" i="3"/>
  <c r="S906" i="3"/>
  <c r="Z1044" i="3"/>
  <c r="Y1044" i="3"/>
  <c r="W1044" i="3"/>
  <c r="V1045" i="3" s="1"/>
  <c r="Q1045" i="3"/>
  <c r="AA1044" i="3"/>
  <c r="Z102" i="3"/>
  <c r="AA102" i="3"/>
  <c r="W102" i="3"/>
  <c r="V103" i="3" s="1"/>
  <c r="Y102" i="3"/>
  <c r="Q236" i="3"/>
  <c r="Z235" i="3"/>
  <c r="Y235" i="3"/>
  <c r="W235" i="3"/>
  <c r="V236" i="3" s="1"/>
  <c r="Y1850" i="3"/>
  <c r="Z1850" i="3"/>
  <c r="W1850" i="3"/>
  <c r="V1851" i="3" s="1"/>
  <c r="Q1851" i="3"/>
  <c r="AA1850" i="3"/>
  <c r="AE232" i="13"/>
  <c r="S233" i="13"/>
  <c r="T105" i="13"/>
  <c r="T506" i="13" l="1"/>
  <c r="AA506" i="13" s="1"/>
  <c r="AE505" i="13"/>
  <c r="Y1575" i="11"/>
  <c r="AD1575" i="11" s="1"/>
  <c r="W1575" i="11"/>
  <c r="V1576" i="11" s="1"/>
  <c r="Q1576" i="11"/>
  <c r="R1576" i="11" s="1"/>
  <c r="AB1576" i="11" s="1"/>
  <c r="AA1575" i="11"/>
  <c r="R370" i="13"/>
  <c r="AB370" i="13" s="1"/>
  <c r="AC369" i="13"/>
  <c r="AE1442" i="11"/>
  <c r="T1443" i="11"/>
  <c r="Q1444" i="11" s="1"/>
  <c r="AC237" i="11"/>
  <c r="AD237" i="11"/>
  <c r="T1180" i="11"/>
  <c r="Z1180" i="11" s="1"/>
  <c r="AA501" i="11"/>
  <c r="W501" i="11"/>
  <c r="V502" i="11" s="1"/>
  <c r="Q502" i="11"/>
  <c r="R502" i="11" s="1"/>
  <c r="S502" i="11" s="1"/>
  <c r="Y501" i="11"/>
  <c r="Z501" i="11"/>
  <c r="AC1179" i="11"/>
  <c r="AD1179" i="11"/>
  <c r="AB368" i="11"/>
  <c r="S368" i="11"/>
  <c r="AE367" i="11"/>
  <c r="AE1715" i="11"/>
  <c r="T105" i="11"/>
  <c r="T774" i="11"/>
  <c r="Z906" i="11"/>
  <c r="Y906" i="11"/>
  <c r="W906" i="11"/>
  <c r="V907" i="11" s="1"/>
  <c r="Q907" i="11"/>
  <c r="AA906" i="11"/>
  <c r="AD637" i="11"/>
  <c r="AC637" i="11"/>
  <c r="R638" i="11"/>
  <c r="AB638" i="11" s="1"/>
  <c r="S238" i="11"/>
  <c r="T1046" i="11"/>
  <c r="T1716" i="11"/>
  <c r="T1847" i="11"/>
  <c r="Z1847" i="11" s="1"/>
  <c r="AE1314" i="11"/>
  <c r="S1315" i="11"/>
  <c r="S1985" i="11"/>
  <c r="AE1984" i="11"/>
  <c r="AA371" i="9"/>
  <c r="W371" i="9"/>
  <c r="V372" i="9" s="1"/>
  <c r="AD1446" i="9"/>
  <c r="AC1446" i="9"/>
  <c r="R1447" i="9"/>
  <c r="AB1447" i="9" s="1"/>
  <c r="Q372" i="9"/>
  <c r="R372" i="9" s="1"/>
  <c r="AB372" i="9" s="1"/>
  <c r="Z371" i="9"/>
  <c r="AC1309" i="9"/>
  <c r="S1310" i="9"/>
  <c r="AD1309" i="9"/>
  <c r="T774" i="9"/>
  <c r="S1178" i="9"/>
  <c r="AE1711" i="9"/>
  <c r="AE1177" i="9"/>
  <c r="S235" i="9"/>
  <c r="AE503" i="9"/>
  <c r="AE234" i="9"/>
  <c r="AE1579" i="9"/>
  <c r="AE103" i="9"/>
  <c r="T1043" i="9"/>
  <c r="AC635" i="9"/>
  <c r="T1580" i="9"/>
  <c r="Q1581" i="9" s="1"/>
  <c r="R1581" i="9" s="1"/>
  <c r="AB1581" i="9" s="1"/>
  <c r="S1986" i="9"/>
  <c r="Q1713" i="9"/>
  <c r="AA1712" i="9"/>
  <c r="W1712" i="9"/>
  <c r="V1713" i="9" s="1"/>
  <c r="Z1712" i="9"/>
  <c r="Y1712" i="9"/>
  <c r="AD903" i="9"/>
  <c r="AC903" i="9"/>
  <c r="AC1985" i="9"/>
  <c r="T504" i="9"/>
  <c r="AD1985" i="9"/>
  <c r="T104" i="9"/>
  <c r="AD635" i="9"/>
  <c r="T904" i="9"/>
  <c r="S636" i="9"/>
  <c r="R1850" i="9"/>
  <c r="AB1850" i="9" s="1"/>
  <c r="AC1849" i="9"/>
  <c r="AD1849" i="9"/>
  <c r="Y770" i="6"/>
  <c r="Q771" i="6"/>
  <c r="R771" i="6" s="1"/>
  <c r="AB771" i="6" s="1"/>
  <c r="T640" i="6"/>
  <c r="Z770" i="6"/>
  <c r="W770" i="6"/>
  <c r="V771" i="6" s="1"/>
  <c r="AD639" i="6"/>
  <c r="AC639" i="6"/>
  <c r="AC1442" i="6"/>
  <c r="S1443" i="6"/>
  <c r="S905" i="6"/>
  <c r="AC904" i="6"/>
  <c r="Z1310" i="6"/>
  <c r="AD1310" i="6" s="1"/>
  <c r="AE1178" i="6"/>
  <c r="W1310" i="6"/>
  <c r="V1311" i="6" s="1"/>
  <c r="AE1578" i="6"/>
  <c r="AD1985" i="6"/>
  <c r="Y234" i="6"/>
  <c r="T1179" i="6"/>
  <c r="Q1180" i="6" s="1"/>
  <c r="R1180" i="6" s="1"/>
  <c r="AB1180" i="6" s="1"/>
  <c r="Z234" i="6"/>
  <c r="W234" i="6"/>
  <c r="V235" i="6" s="1"/>
  <c r="AA1310" i="6"/>
  <c r="Q1311" i="6"/>
  <c r="R1311" i="6" s="1"/>
  <c r="AB1311" i="6" s="1"/>
  <c r="R1986" i="6"/>
  <c r="AB1986" i="6" s="1"/>
  <c r="AA234" i="6"/>
  <c r="AC1985" i="6"/>
  <c r="AA102" i="6"/>
  <c r="Q103" i="6"/>
  <c r="W102" i="6"/>
  <c r="V103" i="6" s="1"/>
  <c r="Z102" i="6"/>
  <c r="Q1043" i="6"/>
  <c r="R1043" i="6" s="1"/>
  <c r="AB1043" i="6" s="1"/>
  <c r="W1042" i="6"/>
  <c r="V1043" i="6" s="1"/>
  <c r="Z1042" i="6"/>
  <c r="AD1042" i="6" s="1"/>
  <c r="AA1713" i="6"/>
  <c r="T1579" i="6"/>
  <c r="Q1580" i="6" s="1"/>
  <c r="Z1713" i="6"/>
  <c r="AD1713" i="6" s="1"/>
  <c r="W1713" i="6"/>
  <c r="V1714" i="6" s="1"/>
  <c r="Q1714" i="6"/>
  <c r="R1714" i="6" s="1"/>
  <c r="AB1714" i="6" s="1"/>
  <c r="AA1042" i="6"/>
  <c r="T365" i="6"/>
  <c r="Y365" i="6" s="1"/>
  <c r="AC1850" i="6"/>
  <c r="AD1850" i="6"/>
  <c r="R1851" i="6"/>
  <c r="S1851" i="6" s="1"/>
  <c r="AE1041" i="6"/>
  <c r="Y502" i="6"/>
  <c r="AA502" i="6"/>
  <c r="W502" i="6"/>
  <c r="V503" i="6" s="1"/>
  <c r="Q503" i="6"/>
  <c r="R503" i="6" s="1"/>
  <c r="AB503" i="6" s="1"/>
  <c r="R235" i="6"/>
  <c r="AB235" i="6" s="1"/>
  <c r="Z502" i="6"/>
  <c r="AD637" i="3"/>
  <c r="AC637" i="3"/>
  <c r="AA1314" i="3"/>
  <c r="W1314" i="3"/>
  <c r="V1315" i="3" s="1"/>
  <c r="Q1315" i="3"/>
  <c r="R1315" i="3" s="1"/>
  <c r="AB1315" i="3" s="1"/>
  <c r="Z1314" i="3"/>
  <c r="AD1314" i="3" s="1"/>
  <c r="W501" i="3"/>
  <c r="V502" i="3" s="1"/>
  <c r="Q502" i="3"/>
  <c r="Y501" i="3"/>
  <c r="Z501" i="3"/>
  <c r="AA501" i="3"/>
  <c r="S638" i="3"/>
  <c r="Z773" i="3"/>
  <c r="AA773" i="3"/>
  <c r="W773" i="3"/>
  <c r="V774" i="3" s="1"/>
  <c r="Q774" i="3"/>
  <c r="R774" i="3" s="1"/>
  <c r="S774" i="3" s="1"/>
  <c r="T1580" i="3"/>
  <c r="Y1580" i="3" s="1"/>
  <c r="T1982" i="3"/>
  <c r="Y1982" i="3" s="1"/>
  <c r="AC1177" i="3"/>
  <c r="AD1177" i="3"/>
  <c r="AE905" i="3"/>
  <c r="AE772" i="3"/>
  <c r="S1178" i="3"/>
  <c r="Q370" i="3"/>
  <c r="R370" i="3" s="1"/>
  <c r="AB370" i="3" s="1"/>
  <c r="Y369" i="3"/>
  <c r="AE1445" i="3"/>
  <c r="S103" i="3"/>
  <c r="Z369" i="3"/>
  <c r="W369" i="3"/>
  <c r="V370" i="3" s="1"/>
  <c r="T1446" i="3"/>
  <c r="Z1446" i="3" s="1"/>
  <c r="AE1714" i="3"/>
  <c r="AB1715" i="3"/>
  <c r="T1715" i="3"/>
  <c r="T906" i="3"/>
  <c r="AD1044" i="3"/>
  <c r="AC1044" i="3"/>
  <c r="AC102" i="3"/>
  <c r="AD102" i="3"/>
  <c r="R1045" i="3"/>
  <c r="AB1045" i="3" s="1"/>
  <c r="AC235" i="3"/>
  <c r="R236" i="3"/>
  <c r="AB236" i="3" s="1"/>
  <c r="AD235" i="3"/>
  <c r="AC1850" i="3"/>
  <c r="AD1850" i="3"/>
  <c r="R1851" i="3"/>
  <c r="AB1851" i="3" s="1"/>
  <c r="T233" i="13"/>
  <c r="Q106" i="13"/>
  <c r="Y105" i="13"/>
  <c r="Z105" i="13"/>
  <c r="AA105" i="13"/>
  <c r="W105" i="13"/>
  <c r="V106" i="13" s="1"/>
  <c r="Z506" i="13" l="1"/>
  <c r="Q507" i="13"/>
  <c r="R507" i="13" s="1"/>
  <c r="AB507" i="13" s="1"/>
  <c r="Y506" i="13"/>
  <c r="W506" i="13"/>
  <c r="V507" i="13" s="1"/>
  <c r="AD506" i="13"/>
  <c r="AC1575" i="11"/>
  <c r="S1576" i="11"/>
  <c r="AE369" i="13"/>
  <c r="S370" i="13"/>
  <c r="Z1443" i="11"/>
  <c r="W1443" i="11"/>
  <c r="V1444" i="11" s="1"/>
  <c r="AA1443" i="11"/>
  <c r="Y1443" i="11"/>
  <c r="AE237" i="11"/>
  <c r="AA1180" i="11"/>
  <c r="Q1181" i="11"/>
  <c r="R1181" i="11" s="1"/>
  <c r="AB1181" i="11" s="1"/>
  <c r="Y1180" i="11"/>
  <c r="AD1180" i="11" s="1"/>
  <c r="W1180" i="11"/>
  <c r="V1181" i="11" s="1"/>
  <c r="AE1179" i="11"/>
  <c r="AC501" i="11"/>
  <c r="T502" i="11"/>
  <c r="AB502" i="11"/>
  <c r="AD501" i="11"/>
  <c r="T368" i="11"/>
  <c r="AA105" i="11"/>
  <c r="Y105" i="11"/>
  <c r="Q106" i="11"/>
  <c r="R106" i="11" s="1"/>
  <c r="AB106" i="11" s="1"/>
  <c r="Z105" i="11"/>
  <c r="W105" i="11"/>
  <c r="V106" i="11" s="1"/>
  <c r="R1444" i="11"/>
  <c r="AB1444" i="11" s="1"/>
  <c r="S638" i="11"/>
  <c r="AA774" i="11"/>
  <c r="W774" i="11"/>
  <c r="V775" i="11" s="1"/>
  <c r="Z774" i="11"/>
  <c r="Q775" i="11"/>
  <c r="Y774" i="11"/>
  <c r="R907" i="11"/>
  <c r="AD906" i="11"/>
  <c r="AC906" i="11"/>
  <c r="AE637" i="11"/>
  <c r="Q1848" i="11"/>
  <c r="R1848" i="11" s="1"/>
  <c r="AB1848" i="11" s="1"/>
  <c r="W1847" i="11"/>
  <c r="V1848" i="11" s="1"/>
  <c r="T238" i="11"/>
  <c r="AA1847" i="11"/>
  <c r="Y1847" i="11"/>
  <c r="AA1046" i="11"/>
  <c r="W1046" i="11"/>
  <c r="V1047" i="11" s="1"/>
  <c r="Z1046" i="11"/>
  <c r="Y1046" i="11"/>
  <c r="Q1047" i="11"/>
  <c r="Y1716" i="11"/>
  <c r="Q1717" i="11"/>
  <c r="Z1716" i="11"/>
  <c r="AA1716" i="11"/>
  <c r="W1716" i="11"/>
  <c r="V1717" i="11" s="1"/>
  <c r="T1315" i="11"/>
  <c r="T1985" i="11"/>
  <c r="S1447" i="9"/>
  <c r="AC371" i="9"/>
  <c r="AD371" i="9"/>
  <c r="AE1446" i="9"/>
  <c r="AE1309" i="9"/>
  <c r="T1310" i="9"/>
  <c r="Q1311" i="9" s="1"/>
  <c r="R1311" i="9" s="1"/>
  <c r="AB1311" i="9" s="1"/>
  <c r="W774" i="9"/>
  <c r="V775" i="9" s="1"/>
  <c r="Q775" i="9"/>
  <c r="R775" i="9" s="1"/>
  <c r="AB775" i="9" s="1"/>
  <c r="AA774" i="9"/>
  <c r="Z774" i="9"/>
  <c r="Y774" i="9"/>
  <c r="T1178" i="9"/>
  <c r="W1178" i="9" s="1"/>
  <c r="V1179" i="9" s="1"/>
  <c r="T235" i="9"/>
  <c r="W235" i="9" s="1"/>
  <c r="V236" i="9" s="1"/>
  <c r="AE635" i="9"/>
  <c r="T1986" i="9"/>
  <c r="AA1986" i="9" s="1"/>
  <c r="AE1985" i="9"/>
  <c r="Y1580" i="9"/>
  <c r="Z1580" i="9"/>
  <c r="W1580" i="9"/>
  <c r="V1581" i="9" s="1"/>
  <c r="AA1580" i="9"/>
  <c r="Q1044" i="9"/>
  <c r="AA1043" i="9"/>
  <c r="Y1043" i="9"/>
  <c r="W1043" i="9"/>
  <c r="V1044" i="9" s="1"/>
  <c r="Z1043" i="9"/>
  <c r="AA104" i="9"/>
  <c r="W104" i="9"/>
  <c r="V105" i="9" s="1"/>
  <c r="Q105" i="9"/>
  <c r="R105" i="9" s="1"/>
  <c r="AB105" i="9" s="1"/>
  <c r="AC1712" i="9"/>
  <c r="AD1712" i="9"/>
  <c r="AE903" i="9"/>
  <c r="R1713" i="9"/>
  <c r="AB1713" i="9" s="1"/>
  <c r="Z104" i="9"/>
  <c r="Y104" i="9"/>
  <c r="Q505" i="9"/>
  <c r="Y504" i="9"/>
  <c r="W504" i="9"/>
  <c r="V505" i="9" s="1"/>
  <c r="AA504" i="9"/>
  <c r="Z504" i="9"/>
  <c r="T636" i="9"/>
  <c r="Y636" i="9" s="1"/>
  <c r="S1850" i="9"/>
  <c r="S372" i="9"/>
  <c r="AE1849" i="9"/>
  <c r="S1581" i="9"/>
  <c r="Q905" i="9"/>
  <c r="AA904" i="9"/>
  <c r="W904" i="9"/>
  <c r="V905" i="9" s="1"/>
  <c r="Y904" i="9"/>
  <c r="Z904" i="9"/>
  <c r="AD770" i="6"/>
  <c r="Z640" i="6"/>
  <c r="AA640" i="6"/>
  <c r="W640" i="6"/>
  <c r="V641" i="6" s="1"/>
  <c r="Q641" i="6"/>
  <c r="R641" i="6" s="1"/>
  <c r="AB641" i="6" s="1"/>
  <c r="AC770" i="6"/>
  <c r="Y640" i="6"/>
  <c r="S771" i="6"/>
  <c r="AE639" i="6"/>
  <c r="AE1442" i="6"/>
  <c r="T1443" i="6"/>
  <c r="T905" i="6"/>
  <c r="W905" i="6" s="1"/>
  <c r="V906" i="6" s="1"/>
  <c r="AE904" i="6"/>
  <c r="AC1310" i="6"/>
  <c r="AD234" i="6"/>
  <c r="Y1179" i="6"/>
  <c r="AA1179" i="6"/>
  <c r="W1179" i="6"/>
  <c r="V1180" i="6" s="1"/>
  <c r="AC234" i="6"/>
  <c r="Z1179" i="6"/>
  <c r="S1180" i="6"/>
  <c r="S1311" i="6"/>
  <c r="S1986" i="6"/>
  <c r="AE1985" i="6"/>
  <c r="AC102" i="6"/>
  <c r="R103" i="6"/>
  <c r="AB103" i="6" s="1"/>
  <c r="S235" i="6"/>
  <c r="AD102" i="6"/>
  <c r="Y1579" i="6"/>
  <c r="AC1042" i="6"/>
  <c r="AC1713" i="6"/>
  <c r="Z1579" i="6"/>
  <c r="AA1579" i="6"/>
  <c r="W1579" i="6"/>
  <c r="V1580" i="6" s="1"/>
  <c r="S1043" i="6"/>
  <c r="W365" i="6"/>
  <c r="V366" i="6" s="1"/>
  <c r="Q366" i="6"/>
  <c r="R366" i="6" s="1"/>
  <c r="AB366" i="6" s="1"/>
  <c r="Z365" i="6"/>
  <c r="AA365" i="6"/>
  <c r="AB1851" i="6"/>
  <c r="T1851" i="6"/>
  <c r="AE1850" i="6"/>
  <c r="S503" i="6"/>
  <c r="AC502" i="6"/>
  <c r="AD502" i="6"/>
  <c r="S1714" i="6"/>
  <c r="R1580" i="6"/>
  <c r="AB1580" i="6" s="1"/>
  <c r="AE637" i="3"/>
  <c r="AC1314" i="3"/>
  <c r="S1315" i="3"/>
  <c r="R502" i="3"/>
  <c r="AB502" i="3" s="1"/>
  <c r="AC501" i="3"/>
  <c r="AD501" i="3"/>
  <c r="T638" i="3"/>
  <c r="AC773" i="3"/>
  <c r="AA1982" i="3"/>
  <c r="AD773" i="3"/>
  <c r="W1982" i="3"/>
  <c r="V1983" i="3" s="1"/>
  <c r="T1178" i="3"/>
  <c r="Q1179" i="3" s="1"/>
  <c r="R1179" i="3" s="1"/>
  <c r="AB1179" i="3" s="1"/>
  <c r="Q1983" i="3"/>
  <c r="R1983" i="3" s="1"/>
  <c r="AB1983" i="3" s="1"/>
  <c r="Z1982" i="3"/>
  <c r="AD1982" i="3" s="1"/>
  <c r="Q1581" i="3"/>
  <c r="R1581" i="3" s="1"/>
  <c r="AB1581" i="3" s="1"/>
  <c r="T774" i="3"/>
  <c r="AA774" i="3" s="1"/>
  <c r="AB774" i="3"/>
  <c r="Z1580" i="3"/>
  <c r="AD1580" i="3" s="1"/>
  <c r="AA1580" i="3"/>
  <c r="W1580" i="3"/>
  <c r="V1581" i="3" s="1"/>
  <c r="AE1177" i="3"/>
  <c r="AC369" i="3"/>
  <c r="AD369" i="3"/>
  <c r="T103" i="3"/>
  <c r="Q104" i="3" s="1"/>
  <c r="S1045" i="3"/>
  <c r="AE1044" i="3"/>
  <c r="S1851" i="3"/>
  <c r="Y1446" i="3"/>
  <c r="AD1446" i="3" s="1"/>
  <c r="W1446" i="3"/>
  <c r="V1447" i="3" s="1"/>
  <c r="AE235" i="3"/>
  <c r="Q1447" i="3"/>
  <c r="R1447" i="3" s="1"/>
  <c r="AB1447" i="3" s="1"/>
  <c r="AA1446" i="3"/>
  <c r="W1715" i="3"/>
  <c r="V1716" i="3" s="1"/>
  <c r="Q1716" i="3"/>
  <c r="R1716" i="3" s="1"/>
  <c r="AB1716" i="3" s="1"/>
  <c r="Y1715" i="3"/>
  <c r="AA1715" i="3"/>
  <c r="Z1715" i="3"/>
  <c r="AE102" i="3"/>
  <c r="Y906" i="3"/>
  <c r="Z906" i="3"/>
  <c r="W906" i="3"/>
  <c r="V907" i="3" s="1"/>
  <c r="Q907" i="3"/>
  <c r="R907" i="3" s="1"/>
  <c r="AB907" i="3" s="1"/>
  <c r="AA906" i="3"/>
  <c r="S236" i="3"/>
  <c r="S370" i="3"/>
  <c r="AE1850" i="3"/>
  <c r="Y233" i="13"/>
  <c r="AA233" i="13"/>
  <c r="Q234" i="13"/>
  <c r="Z233" i="13"/>
  <c r="W233" i="13"/>
  <c r="V234" i="13" s="1"/>
  <c r="AC105" i="13"/>
  <c r="AD105" i="13"/>
  <c r="R106" i="13"/>
  <c r="AB106" i="13" s="1"/>
  <c r="AC506" i="13" l="1"/>
  <c r="AE506" i="13" s="1"/>
  <c r="S507" i="13"/>
  <c r="T507" i="13"/>
  <c r="W507" i="13" s="1"/>
  <c r="V508" i="13" s="1"/>
  <c r="T370" i="13"/>
  <c r="W370" i="13" s="1"/>
  <c r="V371" i="13" s="1"/>
  <c r="T1576" i="11"/>
  <c r="Z1576" i="11" s="1"/>
  <c r="AE1575" i="11"/>
  <c r="AD233" i="13"/>
  <c r="AD1443" i="11"/>
  <c r="AC1443" i="11"/>
  <c r="S1181" i="11"/>
  <c r="AC1180" i="11"/>
  <c r="AE501" i="11"/>
  <c r="AA502" i="11"/>
  <c r="Z502" i="11"/>
  <c r="Q503" i="11"/>
  <c r="R503" i="11" s="1"/>
  <c r="S503" i="11" s="1"/>
  <c r="Y502" i="11"/>
  <c r="W502" i="11"/>
  <c r="V503" i="11" s="1"/>
  <c r="W368" i="11"/>
  <c r="V369" i="11" s="1"/>
  <c r="AA368" i="11"/>
  <c r="Z368" i="11"/>
  <c r="Y368" i="11"/>
  <c r="Q369" i="11"/>
  <c r="S106" i="11"/>
  <c r="S1444" i="11"/>
  <c r="AC105" i="11"/>
  <c r="AD105" i="11"/>
  <c r="T638" i="11"/>
  <c r="AC774" i="11"/>
  <c r="AD774" i="11"/>
  <c r="R775" i="11"/>
  <c r="AB775" i="11" s="1"/>
  <c r="AC1847" i="11"/>
  <c r="AE906" i="11"/>
  <c r="S907" i="11"/>
  <c r="AB907" i="11"/>
  <c r="W238" i="11"/>
  <c r="V239" i="11" s="1"/>
  <c r="Z238" i="11"/>
  <c r="Q239" i="11"/>
  <c r="R239" i="11" s="1"/>
  <c r="AB239" i="11" s="1"/>
  <c r="Y238" i="11"/>
  <c r="AA238" i="11"/>
  <c r="AD1847" i="11"/>
  <c r="R1047" i="11"/>
  <c r="S1047" i="11" s="1"/>
  <c r="AC1046" i="11"/>
  <c r="AD1046" i="11"/>
  <c r="AC1716" i="11"/>
  <c r="AD1716" i="11"/>
  <c r="R1717" i="11"/>
  <c r="AB1717" i="11" s="1"/>
  <c r="AA1315" i="11"/>
  <c r="Z1315" i="11"/>
  <c r="Y1315" i="11"/>
  <c r="W1315" i="11"/>
  <c r="V1316" i="11" s="1"/>
  <c r="Q1316" i="11"/>
  <c r="AA1985" i="11"/>
  <c r="Z1985" i="11"/>
  <c r="Q1986" i="11"/>
  <c r="Y1985" i="11"/>
  <c r="W1985" i="11"/>
  <c r="V1986" i="11" s="1"/>
  <c r="S1848" i="11"/>
  <c r="T1447" i="9"/>
  <c r="W1447" i="9" s="1"/>
  <c r="V1448" i="9" s="1"/>
  <c r="AE371" i="9"/>
  <c r="Y1310" i="9"/>
  <c r="Z1310" i="9"/>
  <c r="W1310" i="9"/>
  <c r="V1311" i="9" s="1"/>
  <c r="S775" i="9"/>
  <c r="S1311" i="9"/>
  <c r="T1311" i="9" s="1"/>
  <c r="AC774" i="9"/>
  <c r="AA1310" i="9"/>
  <c r="AD774" i="9"/>
  <c r="Q1179" i="9"/>
  <c r="R1179" i="9" s="1"/>
  <c r="AB1179" i="9" s="1"/>
  <c r="Y1178" i="9"/>
  <c r="AA1178" i="9"/>
  <c r="Z1178" i="9"/>
  <c r="Z235" i="9"/>
  <c r="Y235" i="9"/>
  <c r="Q236" i="9"/>
  <c r="R236" i="9" s="1"/>
  <c r="S236" i="9" s="1"/>
  <c r="AA235" i="9"/>
  <c r="AC1580" i="9"/>
  <c r="Q1987" i="9"/>
  <c r="R1987" i="9" s="1"/>
  <c r="AB1987" i="9" s="1"/>
  <c r="Z1986" i="9"/>
  <c r="W1986" i="9"/>
  <c r="V1987" i="9" s="1"/>
  <c r="Y1986" i="9"/>
  <c r="R1044" i="9"/>
  <c r="AB1044" i="9" s="1"/>
  <c r="AC1043" i="9"/>
  <c r="AD1043" i="9"/>
  <c r="AD1580" i="9"/>
  <c r="S1713" i="9"/>
  <c r="AC104" i="9"/>
  <c r="AE1712" i="9"/>
  <c r="AD104" i="9"/>
  <c r="T372" i="9"/>
  <c r="W372" i="9" s="1"/>
  <c r="V373" i="9" s="1"/>
  <c r="AC504" i="9"/>
  <c r="AD504" i="9"/>
  <c r="R505" i="9"/>
  <c r="AB505" i="9" s="1"/>
  <c r="W636" i="9"/>
  <c r="V637" i="9" s="1"/>
  <c r="Q637" i="9"/>
  <c r="R637" i="9" s="1"/>
  <c r="AB637" i="9" s="1"/>
  <c r="Z636" i="9"/>
  <c r="AA636" i="9"/>
  <c r="T1850" i="9"/>
  <c r="AC904" i="9"/>
  <c r="AD904" i="9"/>
  <c r="R905" i="9"/>
  <c r="AB905" i="9" s="1"/>
  <c r="T1581" i="9"/>
  <c r="S105" i="9"/>
  <c r="AD640" i="6"/>
  <c r="AE770" i="6"/>
  <c r="S641" i="6"/>
  <c r="AC640" i="6"/>
  <c r="T771" i="6"/>
  <c r="W1443" i="6"/>
  <c r="V1444" i="6" s="1"/>
  <c r="Q1444" i="6"/>
  <c r="R1444" i="6" s="1"/>
  <c r="AB1444" i="6" s="1"/>
  <c r="Z1443" i="6"/>
  <c r="AA1443" i="6"/>
  <c r="Y1443" i="6"/>
  <c r="Z905" i="6"/>
  <c r="AA905" i="6"/>
  <c r="Q906" i="6"/>
  <c r="R906" i="6" s="1"/>
  <c r="AB906" i="6" s="1"/>
  <c r="Y905" i="6"/>
  <c r="AE1310" i="6"/>
  <c r="T1180" i="6"/>
  <c r="W1180" i="6" s="1"/>
  <c r="V1181" i="6" s="1"/>
  <c r="AC1179" i="6"/>
  <c r="AE234" i="6"/>
  <c r="AD1179" i="6"/>
  <c r="S103" i="6"/>
  <c r="T103" i="6" s="1"/>
  <c r="T1986" i="6"/>
  <c r="AA1986" i="6" s="1"/>
  <c r="T1311" i="6"/>
  <c r="Y1311" i="6" s="1"/>
  <c r="AD1579" i="6"/>
  <c r="AE102" i="6"/>
  <c r="T235" i="6"/>
  <c r="Y235" i="6" s="1"/>
  <c r="AC365" i="6"/>
  <c r="AC1579" i="6"/>
  <c r="AE1713" i="6"/>
  <c r="AE1042" i="6"/>
  <c r="AD365" i="6"/>
  <c r="T1043" i="6"/>
  <c r="AA1043" i="6" s="1"/>
  <c r="S366" i="6"/>
  <c r="Y1851" i="6"/>
  <c r="W1851" i="6"/>
  <c r="V1852" i="6" s="1"/>
  <c r="AA1851" i="6"/>
  <c r="Z1851" i="6"/>
  <c r="Q1852" i="6"/>
  <c r="R1852" i="6" s="1"/>
  <c r="AB1852" i="6" s="1"/>
  <c r="T503" i="6"/>
  <c r="Z503" i="6" s="1"/>
  <c r="AE502" i="6"/>
  <c r="T1714" i="6"/>
  <c r="S1580" i="6"/>
  <c r="AE1314" i="3"/>
  <c r="T1315" i="3"/>
  <c r="W1315" i="3" s="1"/>
  <c r="V1316" i="3" s="1"/>
  <c r="S502" i="3"/>
  <c r="AE773" i="3"/>
  <c r="AC1982" i="3"/>
  <c r="Q639" i="3"/>
  <c r="Z638" i="3"/>
  <c r="W638" i="3"/>
  <c r="V639" i="3" s="1"/>
  <c r="AA638" i="3"/>
  <c r="Y638" i="3"/>
  <c r="AE501" i="3"/>
  <c r="W1178" i="3"/>
  <c r="V1179" i="3" s="1"/>
  <c r="Y1178" i="3"/>
  <c r="Z1178" i="3"/>
  <c r="AA1178" i="3"/>
  <c r="Y774" i="3"/>
  <c r="Q775" i="3"/>
  <c r="R775" i="3" s="1"/>
  <c r="W774" i="3"/>
  <c r="V775" i="3" s="1"/>
  <c r="Z774" i="3"/>
  <c r="S1581" i="3"/>
  <c r="AC1580" i="3"/>
  <c r="S1983" i="3"/>
  <c r="AA103" i="3"/>
  <c r="AE369" i="3"/>
  <c r="S1179" i="3"/>
  <c r="Y103" i="3"/>
  <c r="W103" i="3"/>
  <c r="V104" i="3" s="1"/>
  <c r="Z103" i="3"/>
  <c r="AC1446" i="3"/>
  <c r="S907" i="3"/>
  <c r="T1045" i="3"/>
  <c r="T1851" i="3"/>
  <c r="Q1852" i="3" s="1"/>
  <c r="R1852" i="3" s="1"/>
  <c r="AB1852" i="3" s="1"/>
  <c r="S1716" i="3"/>
  <c r="S1447" i="3"/>
  <c r="T1447" i="3" s="1"/>
  <c r="AD1715" i="3"/>
  <c r="AC1715" i="3"/>
  <c r="AC906" i="3"/>
  <c r="AD906" i="3"/>
  <c r="T236" i="3"/>
  <c r="W236" i="3" s="1"/>
  <c r="V237" i="3" s="1"/>
  <c r="T370" i="3"/>
  <c r="R104" i="3"/>
  <c r="AB104" i="3" s="1"/>
  <c r="R234" i="13"/>
  <c r="AB234" i="13" s="1"/>
  <c r="AC233" i="13"/>
  <c r="S106" i="13"/>
  <c r="AE105" i="13"/>
  <c r="Y507" i="13" l="1"/>
  <c r="Z507" i="13"/>
  <c r="AA507" i="13"/>
  <c r="Q508" i="13"/>
  <c r="R508" i="13" s="1"/>
  <c r="AB508" i="13" s="1"/>
  <c r="Z370" i="13"/>
  <c r="AA370" i="13"/>
  <c r="Y370" i="13"/>
  <c r="Q371" i="13"/>
  <c r="R371" i="13" s="1"/>
  <c r="S371" i="13" s="1"/>
  <c r="AA1576" i="11"/>
  <c r="W1576" i="11"/>
  <c r="V1577" i="11" s="1"/>
  <c r="Q1577" i="11"/>
  <c r="R1577" i="11" s="1"/>
  <c r="AB1577" i="11" s="1"/>
  <c r="Y1576" i="11"/>
  <c r="AD1576" i="11" s="1"/>
  <c r="AE1443" i="11"/>
  <c r="T1181" i="11"/>
  <c r="AE1180" i="11"/>
  <c r="AD502" i="11"/>
  <c r="AC502" i="11"/>
  <c r="R369" i="11"/>
  <c r="AB369" i="11" s="1"/>
  <c r="AB503" i="11"/>
  <c r="T503" i="11"/>
  <c r="AC368" i="11"/>
  <c r="AD368" i="11"/>
  <c r="T106" i="11"/>
  <c r="Z106" i="11" s="1"/>
  <c r="T1444" i="11"/>
  <c r="Q1445" i="11" s="1"/>
  <c r="R1445" i="11" s="1"/>
  <c r="AB1445" i="11" s="1"/>
  <c r="S1717" i="11"/>
  <c r="S775" i="11"/>
  <c r="AE105" i="11"/>
  <c r="Y638" i="11"/>
  <c r="W638" i="11"/>
  <c r="V639" i="11" s="1"/>
  <c r="AA638" i="11"/>
  <c r="Z638" i="11"/>
  <c r="Q639" i="11"/>
  <c r="AE774" i="11"/>
  <c r="AE1046" i="11"/>
  <c r="T907" i="11"/>
  <c r="AE1847" i="11"/>
  <c r="AC238" i="11"/>
  <c r="AD238" i="11"/>
  <c r="S239" i="11"/>
  <c r="AB1047" i="11"/>
  <c r="T1047" i="11"/>
  <c r="AE1716" i="11"/>
  <c r="AD1315" i="11"/>
  <c r="AC1315" i="11"/>
  <c r="R1316" i="11"/>
  <c r="AB1316" i="11" s="1"/>
  <c r="AC1985" i="11"/>
  <c r="AD1985" i="11"/>
  <c r="R1986" i="11"/>
  <c r="AB1986" i="11" s="1"/>
  <c r="T1848" i="11"/>
  <c r="Q1448" i="9"/>
  <c r="R1448" i="9" s="1"/>
  <c r="AB1448" i="9" s="1"/>
  <c r="Y1447" i="9"/>
  <c r="AA1447" i="9"/>
  <c r="Z1447" i="9"/>
  <c r="AD1310" i="9"/>
  <c r="AC1310" i="9"/>
  <c r="AE774" i="9"/>
  <c r="T775" i="9"/>
  <c r="Z775" i="9" s="1"/>
  <c r="S1179" i="9"/>
  <c r="AC1178" i="9"/>
  <c r="AD1178" i="9"/>
  <c r="AD235" i="9"/>
  <c r="AC235" i="9"/>
  <c r="S1987" i="9"/>
  <c r="AD1986" i="9"/>
  <c r="Z1311" i="9"/>
  <c r="W1311" i="9"/>
  <c r="V1312" i="9" s="1"/>
  <c r="Y1311" i="9"/>
  <c r="Q1312" i="9"/>
  <c r="AA1311" i="9"/>
  <c r="AC1986" i="9"/>
  <c r="S505" i="9"/>
  <c r="S1044" i="9"/>
  <c r="AB236" i="9"/>
  <c r="T236" i="9"/>
  <c r="AE1580" i="9"/>
  <c r="AE1043" i="9"/>
  <c r="AA372" i="9"/>
  <c r="AE104" i="9"/>
  <c r="T1713" i="9"/>
  <c r="Z372" i="9"/>
  <c r="Y372" i="9"/>
  <c r="AE504" i="9"/>
  <c r="Q373" i="9"/>
  <c r="R373" i="9" s="1"/>
  <c r="AB373" i="9" s="1"/>
  <c r="AC636" i="9"/>
  <c r="AA1850" i="9"/>
  <c r="AD636" i="9"/>
  <c r="S637" i="9"/>
  <c r="T105" i="9"/>
  <c r="Y105" i="9" s="1"/>
  <c r="Q1851" i="9"/>
  <c r="R1851" i="9" s="1"/>
  <c r="Z1850" i="9"/>
  <c r="Y1850" i="9"/>
  <c r="W1850" i="9"/>
  <c r="V1851" i="9" s="1"/>
  <c r="Z1581" i="9"/>
  <c r="W1581" i="9"/>
  <c r="V1582" i="9" s="1"/>
  <c r="Q1582" i="9"/>
  <c r="AA1581" i="9"/>
  <c r="Y1581" i="9"/>
  <c r="S905" i="9"/>
  <c r="AE904" i="9"/>
  <c r="AE640" i="6"/>
  <c r="T641" i="6"/>
  <c r="Q772" i="6"/>
  <c r="R772" i="6" s="1"/>
  <c r="AB772" i="6" s="1"/>
  <c r="Z771" i="6"/>
  <c r="AD1443" i="6"/>
  <c r="AA771" i="6"/>
  <c r="Y771" i="6"/>
  <c r="W771" i="6"/>
  <c r="V772" i="6" s="1"/>
  <c r="S1444" i="6"/>
  <c r="T1444" i="6" s="1"/>
  <c r="AC1443" i="6"/>
  <c r="AC905" i="6"/>
  <c r="AD905" i="6"/>
  <c r="S906" i="6"/>
  <c r="Z1180" i="6"/>
  <c r="AA1180" i="6"/>
  <c r="Y1180" i="6"/>
  <c r="Q1181" i="6"/>
  <c r="R1181" i="6" s="1"/>
  <c r="AB1181" i="6" s="1"/>
  <c r="AE1179" i="6"/>
  <c r="Y1986" i="6"/>
  <c r="Q1987" i="6"/>
  <c r="R1987" i="6" s="1"/>
  <c r="AB1987" i="6" s="1"/>
  <c r="Q1312" i="6"/>
  <c r="R1312" i="6" s="1"/>
  <c r="AB1312" i="6" s="1"/>
  <c r="W1311" i="6"/>
  <c r="V1312" i="6" s="1"/>
  <c r="Z1311" i="6"/>
  <c r="AD1311" i="6" s="1"/>
  <c r="AA1311" i="6"/>
  <c r="Z1986" i="6"/>
  <c r="W1986" i="6"/>
  <c r="V1987" i="6" s="1"/>
  <c r="Q236" i="6"/>
  <c r="R236" i="6" s="1"/>
  <c r="AB236" i="6" s="1"/>
  <c r="W235" i="6"/>
  <c r="V236" i="6" s="1"/>
  <c r="Z235" i="6"/>
  <c r="AD235" i="6" s="1"/>
  <c r="AA103" i="6"/>
  <c r="Q104" i="6"/>
  <c r="W103" i="6"/>
  <c r="V104" i="6" s="1"/>
  <c r="Y103" i="6"/>
  <c r="Z103" i="6"/>
  <c r="AA235" i="6"/>
  <c r="Z1043" i="6"/>
  <c r="Q1044" i="6"/>
  <c r="R1044" i="6" s="1"/>
  <c r="AB1044" i="6" s="1"/>
  <c r="AE1579" i="6"/>
  <c r="Y1043" i="6"/>
  <c r="W1043" i="6"/>
  <c r="V1044" i="6" s="1"/>
  <c r="T366" i="6"/>
  <c r="W366" i="6" s="1"/>
  <c r="V367" i="6" s="1"/>
  <c r="AE365" i="6"/>
  <c r="S1852" i="6"/>
  <c r="AA503" i="6"/>
  <c r="Q504" i="6"/>
  <c r="R504" i="6" s="1"/>
  <c r="AB504" i="6" s="1"/>
  <c r="AC1851" i="6"/>
  <c r="AD1851" i="6"/>
  <c r="W503" i="6"/>
  <c r="V504" i="6" s="1"/>
  <c r="Y503" i="6"/>
  <c r="AD503" i="6" s="1"/>
  <c r="T1580" i="6"/>
  <c r="AA1580" i="6" s="1"/>
  <c r="W1714" i="6"/>
  <c r="V1715" i="6" s="1"/>
  <c r="Y1714" i="6"/>
  <c r="Q1715" i="6"/>
  <c r="AA1714" i="6"/>
  <c r="Z1714" i="6"/>
  <c r="Z1315" i="3"/>
  <c r="Y1315" i="3"/>
  <c r="AA1315" i="3"/>
  <c r="Q1316" i="3"/>
  <c r="R1316" i="3" s="1"/>
  <c r="AB1316" i="3" s="1"/>
  <c r="T502" i="3"/>
  <c r="Z502" i="3" s="1"/>
  <c r="AE1982" i="3"/>
  <c r="AC1178" i="3"/>
  <c r="AD638" i="3"/>
  <c r="AC638" i="3"/>
  <c r="R639" i="3"/>
  <c r="S639" i="3" s="1"/>
  <c r="AD1178" i="3"/>
  <c r="T1983" i="3"/>
  <c r="AD774" i="3"/>
  <c r="T1581" i="3"/>
  <c r="AC774" i="3"/>
  <c r="AE1580" i="3"/>
  <c r="T907" i="3"/>
  <c r="AA907" i="3" s="1"/>
  <c r="AC103" i="3"/>
  <c r="T1179" i="3"/>
  <c r="Q1180" i="3" s="1"/>
  <c r="AD103" i="3"/>
  <c r="AE1446" i="3"/>
  <c r="T1716" i="3"/>
  <c r="Q1717" i="3" s="1"/>
  <c r="AA1851" i="3"/>
  <c r="AB775" i="3"/>
  <c r="S775" i="3"/>
  <c r="Z1851" i="3"/>
  <c r="W1851" i="3"/>
  <c r="V1852" i="3" s="1"/>
  <c r="Q1046" i="3"/>
  <c r="Z1045" i="3"/>
  <c r="Y1045" i="3"/>
  <c r="W1045" i="3"/>
  <c r="V1046" i="3" s="1"/>
  <c r="AA1045" i="3"/>
  <c r="S1852" i="3"/>
  <c r="Y1851" i="3"/>
  <c r="AE1715" i="3"/>
  <c r="AE906" i="3"/>
  <c r="AA236" i="3"/>
  <c r="Z236" i="3"/>
  <c r="Y236" i="3"/>
  <c r="Q237" i="3"/>
  <c r="R237" i="3" s="1"/>
  <c r="AB237" i="3" s="1"/>
  <c r="S104" i="3"/>
  <c r="AA370" i="3"/>
  <c r="Y370" i="3"/>
  <c r="W370" i="3"/>
  <c r="V371" i="3" s="1"/>
  <c r="Q371" i="3"/>
  <c r="Z370" i="3"/>
  <c r="Y1447" i="3"/>
  <c r="AA1447" i="3"/>
  <c r="Z1447" i="3"/>
  <c r="Q1448" i="3"/>
  <c r="W1447" i="3"/>
  <c r="V1448" i="3" s="1"/>
  <c r="AE233" i="13"/>
  <c r="S234" i="13"/>
  <c r="T106" i="13"/>
  <c r="AD507" i="13" l="1"/>
  <c r="AC507" i="13"/>
  <c r="S508" i="13"/>
  <c r="T508" i="13" s="1"/>
  <c r="W508" i="13" s="1"/>
  <c r="V509" i="13" s="1"/>
  <c r="AD370" i="13"/>
  <c r="AC370" i="13"/>
  <c r="S1577" i="11"/>
  <c r="T1577" i="11" s="1"/>
  <c r="W1577" i="11" s="1"/>
  <c r="V1578" i="11" s="1"/>
  <c r="AC1576" i="11"/>
  <c r="AB371" i="13"/>
  <c r="T371" i="13"/>
  <c r="T234" i="13"/>
  <c r="Q235" i="13" s="1"/>
  <c r="R235" i="13" s="1"/>
  <c r="AB235" i="13" s="1"/>
  <c r="Z1181" i="11"/>
  <c r="AA1181" i="11"/>
  <c r="W1181" i="11"/>
  <c r="V1182" i="11" s="1"/>
  <c r="Y1181" i="11"/>
  <c r="Q1182" i="11"/>
  <c r="R1182" i="11" s="1"/>
  <c r="AE502" i="11"/>
  <c r="S369" i="11"/>
  <c r="AE368" i="11"/>
  <c r="Q504" i="11"/>
  <c r="AA503" i="11"/>
  <c r="W503" i="11"/>
  <c r="V504" i="11" s="1"/>
  <c r="Z503" i="11"/>
  <c r="Y503" i="11"/>
  <c r="AA1444" i="11"/>
  <c r="Z1444" i="11"/>
  <c r="W1444" i="11"/>
  <c r="V1445" i="11" s="1"/>
  <c r="T1717" i="11"/>
  <c r="AA1717" i="11" s="1"/>
  <c r="Y1444" i="11"/>
  <c r="W106" i="11"/>
  <c r="V107" i="11" s="1"/>
  <c r="Y106" i="11"/>
  <c r="Q107" i="11"/>
  <c r="R107" i="11" s="1"/>
  <c r="AB107" i="11" s="1"/>
  <c r="AA106" i="11"/>
  <c r="T775" i="11"/>
  <c r="AA775" i="11" s="1"/>
  <c r="S1445" i="11"/>
  <c r="R639" i="11"/>
  <c r="AB639" i="11" s="1"/>
  <c r="AC638" i="11"/>
  <c r="AD638" i="11"/>
  <c r="Y907" i="11"/>
  <c r="Q908" i="11"/>
  <c r="Z907" i="11"/>
  <c r="AA907" i="11"/>
  <c r="W907" i="11"/>
  <c r="V908" i="11" s="1"/>
  <c r="T239" i="11"/>
  <c r="AE238" i="11"/>
  <c r="W1047" i="11"/>
  <c r="V1048" i="11" s="1"/>
  <c r="Q1048" i="11"/>
  <c r="R1048" i="11" s="1"/>
  <c r="AB1048" i="11" s="1"/>
  <c r="Z1047" i="11"/>
  <c r="AA1047" i="11"/>
  <c r="Y1047" i="11"/>
  <c r="AE1315" i="11"/>
  <c r="S1316" i="11"/>
  <c r="AE1985" i="11"/>
  <c r="S1986" i="11"/>
  <c r="Y1848" i="11"/>
  <c r="Q1849" i="11"/>
  <c r="AA1848" i="11"/>
  <c r="Z1848" i="11"/>
  <c r="W1848" i="11"/>
  <c r="V1849" i="11" s="1"/>
  <c r="AD1447" i="9"/>
  <c r="AC1447" i="9"/>
  <c r="S1448" i="9"/>
  <c r="AE1310" i="9"/>
  <c r="W775" i="9"/>
  <c r="V776" i="9" s="1"/>
  <c r="AA775" i="9"/>
  <c r="Q776" i="9"/>
  <c r="R776" i="9" s="1"/>
  <c r="S776" i="9" s="1"/>
  <c r="Y775" i="9"/>
  <c r="AD775" i="9" s="1"/>
  <c r="T1179" i="9"/>
  <c r="Y1179" i="9" s="1"/>
  <c r="AE1178" i="9"/>
  <c r="AE235" i="9"/>
  <c r="T505" i="9"/>
  <c r="Y505" i="9" s="1"/>
  <c r="T1987" i="9"/>
  <c r="W1987" i="9" s="1"/>
  <c r="V1988" i="9" s="1"/>
  <c r="AE1986" i="9"/>
  <c r="R1312" i="9"/>
  <c r="AB1312" i="9" s="1"/>
  <c r="AC1311" i="9"/>
  <c r="AD1311" i="9"/>
  <c r="T1044" i="9"/>
  <c r="W236" i="9"/>
  <c r="V237" i="9" s="1"/>
  <c r="Y236" i="9"/>
  <c r="Q237" i="9"/>
  <c r="R237" i="9" s="1"/>
  <c r="AB237" i="9" s="1"/>
  <c r="Z236" i="9"/>
  <c r="AA236" i="9"/>
  <c r="S373" i="9"/>
  <c r="AD372" i="9"/>
  <c r="T905" i="9"/>
  <c r="Z905" i="9" s="1"/>
  <c r="W105" i="9"/>
  <c r="V106" i="9" s="1"/>
  <c r="AC372" i="9"/>
  <c r="Y1713" i="9"/>
  <c r="Z1713" i="9"/>
  <c r="AA1713" i="9"/>
  <c r="W1713" i="9"/>
  <c r="V1714" i="9" s="1"/>
  <c r="Q1714" i="9"/>
  <c r="Q106" i="9"/>
  <c r="R106" i="9" s="1"/>
  <c r="AB106" i="9" s="1"/>
  <c r="Z105" i="9"/>
  <c r="AD105" i="9" s="1"/>
  <c r="T637" i="9"/>
  <c r="Q638" i="9" s="1"/>
  <c r="AE636" i="9"/>
  <c r="AC1850" i="9"/>
  <c r="AA105" i="9"/>
  <c r="AD1850" i="9"/>
  <c r="AB1851" i="9"/>
  <c r="S1851" i="9"/>
  <c r="R1582" i="9"/>
  <c r="AB1582" i="9" s="1"/>
  <c r="AC1581" i="9"/>
  <c r="AD1581" i="9"/>
  <c r="Y641" i="6"/>
  <c r="W641" i="6"/>
  <c r="V642" i="6" s="1"/>
  <c r="AA641" i="6"/>
  <c r="Q642" i="6"/>
  <c r="R642" i="6" s="1"/>
  <c r="AB642" i="6" s="1"/>
  <c r="Z641" i="6"/>
  <c r="S772" i="6"/>
  <c r="AD771" i="6"/>
  <c r="AC771" i="6"/>
  <c r="AE1443" i="6"/>
  <c r="AE905" i="6"/>
  <c r="T906" i="6"/>
  <c r="AA906" i="6" s="1"/>
  <c r="Q1445" i="6"/>
  <c r="R1445" i="6" s="1"/>
  <c r="AB1445" i="6" s="1"/>
  <c r="W1444" i="6"/>
  <c r="V1445" i="6" s="1"/>
  <c r="Z1444" i="6"/>
  <c r="AA1444" i="6"/>
  <c r="Y1444" i="6"/>
  <c r="AC1180" i="6"/>
  <c r="AD1180" i="6"/>
  <c r="S1181" i="6"/>
  <c r="AD1986" i="6"/>
  <c r="AC1986" i="6"/>
  <c r="S1987" i="6"/>
  <c r="AC1311" i="6"/>
  <c r="AE1311" i="6" s="1"/>
  <c r="AA366" i="6"/>
  <c r="AC235" i="6"/>
  <c r="AE235" i="6" s="1"/>
  <c r="AC1043" i="6"/>
  <c r="S1312" i="6"/>
  <c r="R104" i="6"/>
  <c r="AB104" i="6" s="1"/>
  <c r="AC103" i="6"/>
  <c r="AD103" i="6"/>
  <c r="AD1043" i="6"/>
  <c r="T1852" i="6"/>
  <c r="W1852" i="6" s="1"/>
  <c r="V1853" i="6" s="1"/>
  <c r="Q367" i="6"/>
  <c r="R367" i="6" s="1"/>
  <c r="AB367" i="6" s="1"/>
  <c r="Z366" i="6"/>
  <c r="Y366" i="6"/>
  <c r="Q1581" i="6"/>
  <c r="R1581" i="6" s="1"/>
  <c r="AB1581" i="6" s="1"/>
  <c r="Z1580" i="6"/>
  <c r="AC503" i="6"/>
  <c r="S1044" i="6"/>
  <c r="AE1851" i="6"/>
  <c r="Y1580" i="6"/>
  <c r="W1580" i="6"/>
  <c r="V1581" i="6" s="1"/>
  <c r="R1715" i="6"/>
  <c r="AB1715" i="6" s="1"/>
  <c r="AD1714" i="6"/>
  <c r="AC1714" i="6"/>
  <c r="S236" i="6"/>
  <c r="S504" i="6"/>
  <c r="AD1315" i="3"/>
  <c r="AC1315" i="3"/>
  <c r="AA502" i="3"/>
  <c r="Q503" i="3"/>
  <c r="R503" i="3" s="1"/>
  <c r="AB503" i="3" s="1"/>
  <c r="Y502" i="3"/>
  <c r="AD502" i="3" s="1"/>
  <c r="W502" i="3"/>
  <c r="V503" i="3" s="1"/>
  <c r="AE1178" i="3"/>
  <c r="AE638" i="3"/>
  <c r="AB639" i="3"/>
  <c r="T639" i="3"/>
  <c r="AA1983" i="3"/>
  <c r="Y1983" i="3"/>
  <c r="W1983" i="3"/>
  <c r="V1984" i="3" s="1"/>
  <c r="Z1983" i="3"/>
  <c r="Q1984" i="3"/>
  <c r="R1984" i="3" s="1"/>
  <c r="AB1984" i="3" s="1"/>
  <c r="AE774" i="3"/>
  <c r="S1316" i="3"/>
  <c r="Z1581" i="3"/>
  <c r="Y1581" i="3"/>
  <c r="Q1582" i="3"/>
  <c r="AA1581" i="3"/>
  <c r="W1581" i="3"/>
  <c r="V1582" i="3" s="1"/>
  <c r="Z907" i="3"/>
  <c r="Y907" i="3"/>
  <c r="W907" i="3"/>
  <c r="V908" i="3" s="1"/>
  <c r="Q908" i="3"/>
  <c r="R908" i="3" s="1"/>
  <c r="AB908" i="3" s="1"/>
  <c r="AA1716" i="3"/>
  <c r="Z1716" i="3"/>
  <c r="AE103" i="3"/>
  <c r="W1179" i="3"/>
  <c r="V1180" i="3" s="1"/>
  <c r="AA1179" i="3"/>
  <c r="Y1179" i="3"/>
  <c r="Z1179" i="3"/>
  <c r="R1180" i="3"/>
  <c r="AB1180" i="3" s="1"/>
  <c r="Y1716" i="3"/>
  <c r="W1716" i="3"/>
  <c r="V1717" i="3" s="1"/>
  <c r="AC1851" i="3"/>
  <c r="T775" i="3"/>
  <c r="R1046" i="3"/>
  <c r="AB1046" i="3" s="1"/>
  <c r="AD1045" i="3"/>
  <c r="AC1045" i="3"/>
  <c r="AD1851" i="3"/>
  <c r="T1852" i="3"/>
  <c r="W1852" i="3" s="1"/>
  <c r="V1853" i="3" s="1"/>
  <c r="AC236" i="3"/>
  <c r="AD236" i="3"/>
  <c r="S237" i="3"/>
  <c r="R1717" i="3"/>
  <c r="AB1717" i="3" s="1"/>
  <c r="T104" i="3"/>
  <c r="AC370" i="3"/>
  <c r="AD370" i="3"/>
  <c r="R1448" i="3"/>
  <c r="AB1448" i="3" s="1"/>
  <c r="AC1447" i="3"/>
  <c r="AD1447" i="3"/>
  <c r="R371" i="3"/>
  <c r="AB371" i="3" s="1"/>
  <c r="W106" i="13"/>
  <c r="V107" i="13" s="1"/>
  <c r="Q107" i="13"/>
  <c r="R107" i="13" s="1"/>
  <c r="AB107" i="13" s="1"/>
  <c r="Y106" i="13"/>
  <c r="AA106" i="13"/>
  <c r="Z106" i="13"/>
  <c r="AE507" i="13" l="1"/>
  <c r="AE1576" i="11"/>
  <c r="AE370" i="13"/>
  <c r="AD106" i="13"/>
  <c r="AA371" i="13"/>
  <c r="Q372" i="13"/>
  <c r="Z371" i="13"/>
  <c r="W371" i="13"/>
  <c r="V372" i="13" s="1"/>
  <c r="Y371" i="13"/>
  <c r="Y234" i="13"/>
  <c r="AA234" i="13"/>
  <c r="Z234" i="13"/>
  <c r="W234" i="13"/>
  <c r="V235" i="13" s="1"/>
  <c r="AD1181" i="11"/>
  <c r="AC1181" i="11"/>
  <c r="Z1577" i="11"/>
  <c r="AA1577" i="11"/>
  <c r="Q1578" i="11"/>
  <c r="R1578" i="11" s="1"/>
  <c r="AB1578" i="11" s="1"/>
  <c r="Y1577" i="11"/>
  <c r="T369" i="11"/>
  <c r="S1182" i="11"/>
  <c r="AB1182" i="11"/>
  <c r="AD503" i="11"/>
  <c r="AC503" i="11"/>
  <c r="R504" i="11"/>
  <c r="Q1718" i="11"/>
  <c r="R1718" i="11" s="1"/>
  <c r="AB1718" i="11" s="1"/>
  <c r="Z1717" i="11"/>
  <c r="W1717" i="11"/>
  <c r="V1718" i="11" s="1"/>
  <c r="Z775" i="11"/>
  <c r="Y775" i="11"/>
  <c r="W775" i="11"/>
  <c r="V776" i="11" s="1"/>
  <c r="Q776" i="11"/>
  <c r="R776" i="11" s="1"/>
  <c r="S776" i="11" s="1"/>
  <c r="AC1444" i="11"/>
  <c r="Y1717" i="11"/>
  <c r="AD1444" i="11"/>
  <c r="AC106" i="11"/>
  <c r="AD106" i="11"/>
  <c r="S639" i="11"/>
  <c r="S107" i="11"/>
  <c r="T1445" i="11"/>
  <c r="AE638" i="11"/>
  <c r="AC907" i="11"/>
  <c r="AD907" i="11"/>
  <c r="R908" i="11"/>
  <c r="AB908" i="11" s="1"/>
  <c r="S1048" i="11"/>
  <c r="T1986" i="11"/>
  <c r="Y1986" i="11" s="1"/>
  <c r="Z239" i="11"/>
  <c r="Q240" i="11"/>
  <c r="R240" i="11" s="1"/>
  <c r="AB240" i="11" s="1"/>
  <c r="AA239" i="11"/>
  <c r="W239" i="11"/>
  <c r="V240" i="11" s="1"/>
  <c r="Y239" i="11"/>
  <c r="AC1047" i="11"/>
  <c r="AD1047" i="11"/>
  <c r="T1316" i="11"/>
  <c r="AC1848" i="11"/>
  <c r="AD1848" i="11"/>
  <c r="R1849" i="11"/>
  <c r="AB1849" i="11" s="1"/>
  <c r="AE1447" i="9"/>
  <c r="T1448" i="9"/>
  <c r="AC775" i="9"/>
  <c r="AE775" i="9" s="1"/>
  <c r="T776" i="9"/>
  <c r="Z776" i="9" s="1"/>
  <c r="AB776" i="9"/>
  <c r="AA1179" i="9"/>
  <c r="Z1179" i="9"/>
  <c r="Q1180" i="9"/>
  <c r="R1180" i="9" s="1"/>
  <c r="AB1180" i="9" s="1"/>
  <c r="W1179" i="9"/>
  <c r="V1180" i="9" s="1"/>
  <c r="Z505" i="9"/>
  <c r="AD505" i="9" s="1"/>
  <c r="W505" i="9"/>
  <c r="V506" i="9" s="1"/>
  <c r="Q506" i="9"/>
  <c r="R506" i="9" s="1"/>
  <c r="AB506" i="9" s="1"/>
  <c r="AA505" i="9"/>
  <c r="Z1987" i="9"/>
  <c r="Y1987" i="9"/>
  <c r="AA1987" i="9"/>
  <c r="Q1988" i="9"/>
  <c r="R1988" i="9" s="1"/>
  <c r="AB1988" i="9" s="1"/>
  <c r="S1312" i="9"/>
  <c r="Y1044" i="9"/>
  <c r="AA1044" i="9"/>
  <c r="Q1045" i="9"/>
  <c r="R1045" i="9" s="1"/>
  <c r="AB1045" i="9" s="1"/>
  <c r="AE1311" i="9"/>
  <c r="W1044" i="9"/>
  <c r="V1045" i="9" s="1"/>
  <c r="Z1044" i="9"/>
  <c r="S237" i="9"/>
  <c r="T237" i="9" s="1"/>
  <c r="AE1850" i="9"/>
  <c r="Z637" i="9"/>
  <c r="AC236" i="9"/>
  <c r="AD236" i="9"/>
  <c r="T373" i="9"/>
  <c r="Q374" i="9" s="1"/>
  <c r="AE372" i="9"/>
  <c r="AA637" i="9"/>
  <c r="W637" i="9"/>
  <c r="V638" i="9" s="1"/>
  <c r="Y637" i="9"/>
  <c r="Y905" i="9"/>
  <c r="AD905" i="9" s="1"/>
  <c r="AA905" i="9"/>
  <c r="Q906" i="9"/>
  <c r="R906" i="9" s="1"/>
  <c r="AB906" i="9" s="1"/>
  <c r="W905" i="9"/>
  <c r="V906" i="9" s="1"/>
  <c r="AC1713" i="9"/>
  <c r="AD1713" i="9"/>
  <c r="AC105" i="9"/>
  <c r="AE105" i="9" s="1"/>
  <c r="R1714" i="9"/>
  <c r="AB1714" i="9" s="1"/>
  <c r="T1851" i="9"/>
  <c r="Q1852" i="9" s="1"/>
  <c r="R1852" i="9" s="1"/>
  <c r="AB1852" i="9" s="1"/>
  <c r="S106" i="9"/>
  <c r="S1582" i="9"/>
  <c r="AE1581" i="9"/>
  <c r="R638" i="9"/>
  <c r="AB638" i="9" s="1"/>
  <c r="AC641" i="6"/>
  <c r="T772" i="6"/>
  <c r="Q773" i="6" s="1"/>
  <c r="AD641" i="6"/>
  <c r="AE771" i="6"/>
  <c r="W906" i="6"/>
  <c r="V907" i="6" s="1"/>
  <c r="Z906" i="6"/>
  <c r="Y906" i="6"/>
  <c r="Q907" i="6"/>
  <c r="R907" i="6" s="1"/>
  <c r="AB907" i="6" s="1"/>
  <c r="S1445" i="6"/>
  <c r="AD1444" i="6"/>
  <c r="AC1444" i="6"/>
  <c r="AE1180" i="6"/>
  <c r="T1181" i="6"/>
  <c r="Y1181" i="6" s="1"/>
  <c r="T1987" i="6"/>
  <c r="Q1988" i="6" s="1"/>
  <c r="R1988" i="6" s="1"/>
  <c r="AB1988" i="6" s="1"/>
  <c r="AE1986" i="6"/>
  <c r="T1312" i="6"/>
  <c r="AE103" i="6"/>
  <c r="AE1043" i="6"/>
  <c r="S104" i="6"/>
  <c r="Z1852" i="6"/>
  <c r="AA1852" i="6"/>
  <c r="AC366" i="6"/>
  <c r="Q1853" i="6"/>
  <c r="R1853" i="6" s="1"/>
  <c r="AB1853" i="6" s="1"/>
  <c r="Y1852" i="6"/>
  <c r="AD366" i="6"/>
  <c r="T1044" i="6"/>
  <c r="Q1045" i="6" s="1"/>
  <c r="AE503" i="6"/>
  <c r="AC1580" i="6"/>
  <c r="S367" i="6"/>
  <c r="AD1580" i="6"/>
  <c r="S642" i="6"/>
  <c r="AE1714" i="6"/>
  <c r="S1715" i="6"/>
  <c r="T236" i="6"/>
  <c r="T504" i="6"/>
  <c r="S1581" i="6"/>
  <c r="AE1315" i="3"/>
  <c r="S503" i="3"/>
  <c r="T503" i="3" s="1"/>
  <c r="Z503" i="3" s="1"/>
  <c r="AC502" i="3"/>
  <c r="Q640" i="3"/>
  <c r="R640" i="3" s="1"/>
  <c r="AB640" i="3" s="1"/>
  <c r="W639" i="3"/>
  <c r="V640" i="3" s="1"/>
  <c r="Z639" i="3"/>
  <c r="Y639" i="3"/>
  <c r="AA639" i="3"/>
  <c r="AC1983" i="3"/>
  <c r="AD1983" i="3"/>
  <c r="T1316" i="3"/>
  <c r="Z1316" i="3" s="1"/>
  <c r="AD907" i="3"/>
  <c r="R1582" i="3"/>
  <c r="S1582" i="3" s="1"/>
  <c r="AD1581" i="3"/>
  <c r="AC1581" i="3"/>
  <c r="AC907" i="3"/>
  <c r="S908" i="3"/>
  <c r="T908" i="3" s="1"/>
  <c r="S1984" i="3"/>
  <c r="AD1179" i="3"/>
  <c r="AC1179" i="3"/>
  <c r="AC1716" i="3"/>
  <c r="S1180" i="3"/>
  <c r="AD1716" i="3"/>
  <c r="W775" i="3"/>
  <c r="V776" i="3" s="1"/>
  <c r="AA775" i="3"/>
  <c r="Y775" i="3"/>
  <c r="Q776" i="3"/>
  <c r="Z775" i="3"/>
  <c r="AE1851" i="3"/>
  <c r="S1046" i="3"/>
  <c r="Z1852" i="3"/>
  <c r="AE1045" i="3"/>
  <c r="AA1852" i="3"/>
  <c r="Y1852" i="3"/>
  <c r="W104" i="3"/>
  <c r="V105" i="3" s="1"/>
  <c r="Q1853" i="3"/>
  <c r="R1853" i="3" s="1"/>
  <c r="AB1853" i="3" s="1"/>
  <c r="Y104" i="3"/>
  <c r="T237" i="3"/>
  <c r="Z237" i="3" s="1"/>
  <c r="Z104" i="3"/>
  <c r="AA104" i="3"/>
  <c r="Q105" i="3"/>
  <c r="R105" i="3" s="1"/>
  <c r="AB105" i="3" s="1"/>
  <c r="S1717" i="3"/>
  <c r="AE236" i="3"/>
  <c r="S371" i="3"/>
  <c r="AE1447" i="3"/>
  <c r="AE370" i="3"/>
  <c r="S1448" i="3"/>
  <c r="S235" i="13"/>
  <c r="S107" i="13"/>
  <c r="AC106" i="13"/>
  <c r="Q509" i="13"/>
  <c r="R509" i="13" s="1"/>
  <c r="AB509" i="13" s="1"/>
  <c r="AA508" i="13"/>
  <c r="Y508" i="13"/>
  <c r="Z508" i="13"/>
  <c r="AD371" i="13" l="1"/>
  <c r="AE106" i="13"/>
  <c r="AC371" i="13"/>
  <c r="R372" i="13"/>
  <c r="AB372" i="13" s="1"/>
  <c r="AD234" i="13"/>
  <c r="AC234" i="13"/>
  <c r="T107" i="13"/>
  <c r="Q108" i="13" s="1"/>
  <c r="R108" i="13" s="1"/>
  <c r="AB108" i="13" s="1"/>
  <c r="T235" i="13"/>
  <c r="Q236" i="13" s="1"/>
  <c r="R236" i="13" s="1"/>
  <c r="AB236" i="13" s="1"/>
  <c r="AD1577" i="11"/>
  <c r="AE1181" i="11"/>
  <c r="AC1577" i="11"/>
  <c r="S1578" i="11"/>
  <c r="AD775" i="11"/>
  <c r="T1182" i="11"/>
  <c r="AE503" i="11"/>
  <c r="Q370" i="11"/>
  <c r="Y369" i="11"/>
  <c r="Z369" i="11"/>
  <c r="W369" i="11"/>
  <c r="V370" i="11" s="1"/>
  <c r="AA369" i="11"/>
  <c r="AC1717" i="11"/>
  <c r="AB504" i="11"/>
  <c r="S1718" i="11"/>
  <c r="S504" i="11"/>
  <c r="AD1717" i="11"/>
  <c r="T776" i="11"/>
  <c r="Q777" i="11" s="1"/>
  <c r="R777" i="11" s="1"/>
  <c r="S777" i="11" s="1"/>
  <c r="AB776" i="11"/>
  <c r="AE1444" i="11"/>
  <c r="AE106" i="11"/>
  <c r="AC775" i="11"/>
  <c r="T639" i="11"/>
  <c r="T107" i="11"/>
  <c r="S908" i="11"/>
  <c r="W1445" i="11"/>
  <c r="V1446" i="11" s="1"/>
  <c r="Z1445" i="11"/>
  <c r="Q1446" i="11"/>
  <c r="AA1445" i="11"/>
  <c r="Y1445" i="11"/>
  <c r="T1048" i="11"/>
  <c r="AA1048" i="11" s="1"/>
  <c r="AE907" i="11"/>
  <c r="Q1987" i="11"/>
  <c r="R1987" i="11" s="1"/>
  <c r="AB1987" i="11" s="1"/>
  <c r="AA1986" i="11"/>
  <c r="W1986" i="11"/>
  <c r="V1987" i="11" s="1"/>
  <c r="AC239" i="11"/>
  <c r="AD239" i="11"/>
  <c r="Z1986" i="11"/>
  <c r="AD1986" i="11" s="1"/>
  <c r="S240" i="11"/>
  <c r="AE1047" i="11"/>
  <c r="Z1316" i="11"/>
  <c r="Y1316" i="11"/>
  <c r="AA1316" i="11"/>
  <c r="Q1317" i="11"/>
  <c r="W1316" i="11"/>
  <c r="V1317" i="11" s="1"/>
  <c r="AE1848" i="11"/>
  <c r="S1849" i="11"/>
  <c r="Y1448" i="9"/>
  <c r="W1448" i="9"/>
  <c r="V1449" i="9" s="1"/>
  <c r="AA1448" i="9"/>
  <c r="Q1449" i="9"/>
  <c r="Z1448" i="9"/>
  <c r="Y776" i="9"/>
  <c r="AD776" i="9" s="1"/>
  <c r="AA776" i="9"/>
  <c r="W776" i="9"/>
  <c r="V777" i="9" s="1"/>
  <c r="AC1179" i="9"/>
  <c r="Q777" i="9"/>
  <c r="AD1179" i="9"/>
  <c r="AD1044" i="9"/>
  <c r="AC505" i="9"/>
  <c r="S506" i="9"/>
  <c r="S1180" i="9"/>
  <c r="T1312" i="9"/>
  <c r="AA1312" i="9" s="1"/>
  <c r="AC1987" i="9"/>
  <c r="AD1987" i="9"/>
  <c r="S1045" i="9"/>
  <c r="AC1044" i="9"/>
  <c r="S1714" i="9"/>
  <c r="AD637" i="9"/>
  <c r="Z373" i="9"/>
  <c r="AC905" i="9"/>
  <c r="AE905" i="9" s="1"/>
  <c r="W373" i="9"/>
  <c r="V374" i="9" s="1"/>
  <c r="AA373" i="9"/>
  <c r="AE236" i="9"/>
  <c r="W237" i="9"/>
  <c r="V238" i="9" s="1"/>
  <c r="Q238" i="9"/>
  <c r="Z237" i="9"/>
  <c r="AA237" i="9"/>
  <c r="Y237" i="9"/>
  <c r="Y373" i="9"/>
  <c r="W1851" i="9"/>
  <c r="V1852" i="9" s="1"/>
  <c r="AC637" i="9"/>
  <c r="Z1851" i="9"/>
  <c r="AA1851" i="9"/>
  <c r="Y1851" i="9"/>
  <c r="S1988" i="9"/>
  <c r="AE1713" i="9"/>
  <c r="T106" i="9"/>
  <c r="W106" i="9" s="1"/>
  <c r="V107" i="9" s="1"/>
  <c r="S1852" i="9"/>
  <c r="T1582" i="9"/>
  <c r="Z1582" i="9" s="1"/>
  <c r="R374" i="9"/>
  <c r="AB374" i="9" s="1"/>
  <c r="S906" i="9"/>
  <c r="S638" i="9"/>
  <c r="W772" i="6"/>
  <c r="V773" i="6" s="1"/>
  <c r="Y772" i="6"/>
  <c r="AA772" i="6"/>
  <c r="Z772" i="6"/>
  <c r="AE641" i="6"/>
  <c r="R773" i="6"/>
  <c r="AB773" i="6" s="1"/>
  <c r="AD906" i="6"/>
  <c r="T1445" i="6"/>
  <c r="W1445" i="6" s="1"/>
  <c r="V1446" i="6" s="1"/>
  <c r="AC906" i="6"/>
  <c r="AE1444" i="6"/>
  <c r="W1181" i="6"/>
  <c r="V1182" i="6" s="1"/>
  <c r="Q1182" i="6"/>
  <c r="R1182" i="6" s="1"/>
  <c r="AB1182" i="6" s="1"/>
  <c r="AA1181" i="6"/>
  <c r="Z1181" i="6"/>
  <c r="AD1181" i="6" s="1"/>
  <c r="Z1987" i="6"/>
  <c r="W1987" i="6"/>
  <c r="V1988" i="6" s="1"/>
  <c r="Y1987" i="6"/>
  <c r="AA1987" i="6"/>
  <c r="S1988" i="6"/>
  <c r="S907" i="6"/>
  <c r="W1312" i="6"/>
  <c r="V1313" i="6" s="1"/>
  <c r="Q1313" i="6"/>
  <c r="AA1312" i="6"/>
  <c r="Z1312" i="6"/>
  <c r="Y1312" i="6"/>
  <c r="Y1044" i="6"/>
  <c r="AA1044" i="6"/>
  <c r="T104" i="6"/>
  <c r="AE366" i="6"/>
  <c r="AD1852" i="6"/>
  <c r="S1853" i="6"/>
  <c r="AC1852" i="6"/>
  <c r="W1044" i="6"/>
  <c r="V1045" i="6" s="1"/>
  <c r="Z1044" i="6"/>
  <c r="AE1580" i="6"/>
  <c r="T367" i="6"/>
  <c r="AA367" i="6" s="1"/>
  <c r="T642" i="6"/>
  <c r="AA642" i="6" s="1"/>
  <c r="R1045" i="6"/>
  <c r="AB1045" i="6" s="1"/>
  <c r="Z236" i="6"/>
  <c r="AA236" i="6"/>
  <c r="W236" i="6"/>
  <c r="V237" i="6" s="1"/>
  <c r="Y236" i="6"/>
  <c r="Q237" i="6"/>
  <c r="T1715" i="6"/>
  <c r="T1581" i="6"/>
  <c r="Y504" i="6"/>
  <c r="Z504" i="6"/>
  <c r="AA504" i="6"/>
  <c r="W504" i="6"/>
  <c r="V505" i="6" s="1"/>
  <c r="Q505" i="6"/>
  <c r="AE502" i="3"/>
  <c r="Q504" i="3"/>
  <c r="R504" i="3" s="1"/>
  <c r="S504" i="3" s="1"/>
  <c r="W503" i="3"/>
  <c r="V504" i="3" s="1"/>
  <c r="Y503" i="3"/>
  <c r="AD503" i="3" s="1"/>
  <c r="AA503" i="3"/>
  <c r="AE1983" i="3"/>
  <c r="AC639" i="3"/>
  <c r="AD639" i="3"/>
  <c r="S640" i="3"/>
  <c r="AA1316" i="3"/>
  <c r="Q1317" i="3"/>
  <c r="R1317" i="3" s="1"/>
  <c r="AB1317" i="3" s="1"/>
  <c r="W1316" i="3"/>
  <c r="V1317" i="3" s="1"/>
  <c r="Y1316" i="3"/>
  <c r="AD1316" i="3" s="1"/>
  <c r="AE1581" i="3"/>
  <c r="AB1582" i="3"/>
  <c r="T1582" i="3"/>
  <c r="AE907" i="3"/>
  <c r="W908" i="3"/>
  <c r="V909" i="3" s="1"/>
  <c r="Q909" i="3"/>
  <c r="R909" i="3" s="1"/>
  <c r="AB909" i="3" s="1"/>
  <c r="AA908" i="3"/>
  <c r="Z908" i="3"/>
  <c r="Y908" i="3"/>
  <c r="AE1716" i="3"/>
  <c r="T1984" i="3"/>
  <c r="AE1179" i="3"/>
  <c r="T1180" i="3"/>
  <c r="Q1181" i="3" s="1"/>
  <c r="AC1852" i="3"/>
  <c r="R776" i="3"/>
  <c r="AB776" i="3" s="1"/>
  <c r="AC775" i="3"/>
  <c r="AD775" i="3"/>
  <c r="AD1852" i="3"/>
  <c r="Q238" i="3"/>
  <c r="R238" i="3" s="1"/>
  <c r="AB238" i="3" s="1"/>
  <c r="T1046" i="3"/>
  <c r="Y237" i="3"/>
  <c r="AD237" i="3" s="1"/>
  <c r="W237" i="3"/>
  <c r="V238" i="3" s="1"/>
  <c r="AA237" i="3"/>
  <c r="AD104" i="3"/>
  <c r="AC104" i="3"/>
  <c r="T1717" i="3"/>
  <c r="AA1717" i="3" s="1"/>
  <c r="T371" i="3"/>
  <c r="Y371" i="3" s="1"/>
  <c r="S1853" i="3"/>
  <c r="T1448" i="3"/>
  <c r="S105" i="3"/>
  <c r="AC508" i="13"/>
  <c r="AD508" i="13"/>
  <c r="S509" i="13"/>
  <c r="AE371" i="13" l="1"/>
  <c r="S372" i="13"/>
  <c r="AA107" i="13"/>
  <c r="Y107" i="13"/>
  <c r="Z235" i="13"/>
  <c r="AE234" i="13"/>
  <c r="W107" i="13"/>
  <c r="V108" i="13" s="1"/>
  <c r="Z107" i="13"/>
  <c r="Y235" i="13"/>
  <c r="AA235" i="13"/>
  <c r="W235" i="13"/>
  <c r="V236" i="13" s="1"/>
  <c r="T1578" i="11"/>
  <c r="W1578" i="11" s="1"/>
  <c r="V1579" i="11" s="1"/>
  <c r="AE1577" i="11"/>
  <c r="AE775" i="11"/>
  <c r="R370" i="11"/>
  <c r="AB370" i="11" s="1"/>
  <c r="Z776" i="11"/>
  <c r="AA1182" i="11"/>
  <c r="Q1183" i="11"/>
  <c r="W1182" i="11"/>
  <c r="V1183" i="11" s="1"/>
  <c r="Z1182" i="11"/>
  <c r="Y1182" i="11"/>
  <c r="AD369" i="11"/>
  <c r="AC369" i="11"/>
  <c r="W776" i="11"/>
  <c r="V777" i="11" s="1"/>
  <c r="T504" i="11"/>
  <c r="AE1717" i="11"/>
  <c r="Y776" i="11"/>
  <c r="T1718" i="11"/>
  <c r="Q1719" i="11" s="1"/>
  <c r="R1719" i="11" s="1"/>
  <c r="AB1719" i="11" s="1"/>
  <c r="AA776" i="11"/>
  <c r="Y639" i="11"/>
  <c r="Q640" i="11"/>
  <c r="R640" i="11" s="1"/>
  <c r="AB640" i="11" s="1"/>
  <c r="T908" i="11"/>
  <c r="Y908" i="11" s="1"/>
  <c r="AA639" i="11"/>
  <c r="Z639" i="11"/>
  <c r="W639" i="11"/>
  <c r="V640" i="11" s="1"/>
  <c r="T777" i="11"/>
  <c r="AA777" i="11" s="1"/>
  <c r="AB777" i="11"/>
  <c r="Y107" i="11"/>
  <c r="Q108" i="11"/>
  <c r="Z107" i="11"/>
  <c r="W107" i="11"/>
  <c r="V108" i="11" s="1"/>
  <c r="AA107" i="11"/>
  <c r="R1446" i="11"/>
  <c r="AB1446" i="11" s="1"/>
  <c r="AC1445" i="11"/>
  <c r="AD1445" i="11"/>
  <c r="Y1048" i="11"/>
  <c r="W1048" i="11"/>
  <c r="V1049" i="11" s="1"/>
  <c r="Q1049" i="11"/>
  <c r="R1049" i="11" s="1"/>
  <c r="AB1049" i="11" s="1"/>
  <c r="Z1048" i="11"/>
  <c r="AC1986" i="11"/>
  <c r="T240" i="11"/>
  <c r="AA240" i="11" s="1"/>
  <c r="AE239" i="11"/>
  <c r="T1849" i="11"/>
  <c r="Z1849" i="11" s="1"/>
  <c r="R1317" i="11"/>
  <c r="S1317" i="11" s="1"/>
  <c r="AC1316" i="11"/>
  <c r="AD1316" i="11"/>
  <c r="S1987" i="11"/>
  <c r="R1449" i="9"/>
  <c r="AB1449" i="9" s="1"/>
  <c r="AC1448" i="9"/>
  <c r="AD1448" i="9"/>
  <c r="AC776" i="9"/>
  <c r="AE1179" i="9"/>
  <c r="AE1044" i="9"/>
  <c r="R777" i="9"/>
  <c r="AB777" i="9" s="1"/>
  <c r="AE505" i="9"/>
  <c r="T1180" i="9"/>
  <c r="Q1181" i="9" s="1"/>
  <c r="T506" i="9"/>
  <c r="Z506" i="9" s="1"/>
  <c r="Y1312" i="9"/>
  <c r="Z1312" i="9"/>
  <c r="Q1313" i="9"/>
  <c r="R1313" i="9" s="1"/>
  <c r="AB1313" i="9" s="1"/>
  <c r="W1312" i="9"/>
  <c r="V1313" i="9" s="1"/>
  <c r="AE1987" i="9"/>
  <c r="T1045" i="9"/>
  <c r="W1045" i="9" s="1"/>
  <c r="V1046" i="9" s="1"/>
  <c r="T1714" i="9"/>
  <c r="W1714" i="9" s="1"/>
  <c r="V1715" i="9" s="1"/>
  <c r="AE637" i="9"/>
  <c r="AC373" i="9"/>
  <c r="AD373" i="9"/>
  <c r="AD1851" i="9"/>
  <c r="AC237" i="9"/>
  <c r="AD237" i="9"/>
  <c r="R238" i="9"/>
  <c r="AB238" i="9" s="1"/>
  <c r="AC1851" i="9"/>
  <c r="T1988" i="9"/>
  <c r="W1988" i="9" s="1"/>
  <c r="V1989" i="9" s="1"/>
  <c r="Y106" i="9"/>
  <c r="Q107" i="9"/>
  <c r="R107" i="9" s="1"/>
  <c r="AB107" i="9" s="1"/>
  <c r="T1852" i="9"/>
  <c r="Z1852" i="9" s="1"/>
  <c r="AA106" i="9"/>
  <c r="Z106" i="9"/>
  <c r="W1582" i="9"/>
  <c r="V1583" i="9" s="1"/>
  <c r="S374" i="9"/>
  <c r="AA1582" i="9"/>
  <c r="Y1582" i="9"/>
  <c r="Q1583" i="9"/>
  <c r="R1583" i="9" s="1"/>
  <c r="T906" i="9"/>
  <c r="T638" i="9"/>
  <c r="AD772" i="6"/>
  <c r="AC772" i="6"/>
  <c r="S773" i="6"/>
  <c r="Z1445" i="6"/>
  <c r="AA1445" i="6"/>
  <c r="Y1445" i="6"/>
  <c r="Q1446" i="6"/>
  <c r="R1446" i="6" s="1"/>
  <c r="AB1446" i="6" s="1"/>
  <c r="AE906" i="6"/>
  <c r="AC1181" i="6"/>
  <c r="S1182" i="6"/>
  <c r="AD1987" i="6"/>
  <c r="AC1987" i="6"/>
  <c r="T1988" i="6"/>
  <c r="AC1044" i="6"/>
  <c r="T907" i="6"/>
  <c r="AD1312" i="6"/>
  <c r="AC1312" i="6"/>
  <c r="R1313" i="6"/>
  <c r="S1313" i="6" s="1"/>
  <c r="T1853" i="6"/>
  <c r="Q1854" i="6" s="1"/>
  <c r="R1854" i="6" s="1"/>
  <c r="AB1854" i="6" s="1"/>
  <c r="Q105" i="6"/>
  <c r="W104" i="6"/>
  <c r="V105" i="6" s="1"/>
  <c r="Y104" i="6"/>
  <c r="AA104" i="6"/>
  <c r="Z104" i="6"/>
  <c r="AE1852" i="6"/>
  <c r="Y367" i="6"/>
  <c r="S1045" i="6"/>
  <c r="AD1044" i="6"/>
  <c r="Z367" i="6"/>
  <c r="Q368" i="6"/>
  <c r="R368" i="6" s="1"/>
  <c r="W367" i="6"/>
  <c r="V368" i="6" s="1"/>
  <c r="Z642" i="6"/>
  <c r="W642" i="6"/>
  <c r="V643" i="6" s="1"/>
  <c r="Q643" i="6"/>
  <c r="Y642" i="6"/>
  <c r="R237" i="6"/>
  <c r="AB237" i="6" s="1"/>
  <c r="W1715" i="6"/>
  <c r="V1716" i="6" s="1"/>
  <c r="AA1715" i="6"/>
  <c r="Q1716" i="6"/>
  <c r="Z1715" i="6"/>
  <c r="Y1715" i="6"/>
  <c r="AC236" i="6"/>
  <c r="AD236" i="6"/>
  <c r="R505" i="6"/>
  <c r="AB505" i="6" s="1"/>
  <c r="Q1582" i="6"/>
  <c r="Z1581" i="6"/>
  <c r="W1581" i="6"/>
  <c r="V1582" i="6" s="1"/>
  <c r="Y1581" i="6"/>
  <c r="AA1581" i="6"/>
  <c r="AC504" i="6"/>
  <c r="AD504" i="6"/>
  <c r="T504" i="3"/>
  <c r="Y504" i="3" s="1"/>
  <c r="AB504" i="3"/>
  <c r="AC503" i="3"/>
  <c r="T640" i="3"/>
  <c r="Z640" i="3" s="1"/>
  <c r="AC1316" i="3"/>
  <c r="AE1316" i="3" s="1"/>
  <c r="AE639" i="3"/>
  <c r="S1317" i="3"/>
  <c r="AD908" i="3"/>
  <c r="W1582" i="3"/>
  <c r="V1583" i="3" s="1"/>
  <c r="Q1583" i="3"/>
  <c r="Y1582" i="3"/>
  <c r="AA1582" i="3"/>
  <c r="Z1582" i="3"/>
  <c r="AC908" i="3"/>
  <c r="Z1180" i="3"/>
  <c r="Y1180" i="3"/>
  <c r="Y1984" i="3"/>
  <c r="Q1985" i="3"/>
  <c r="W1984" i="3"/>
  <c r="V1985" i="3" s="1"/>
  <c r="Z1984" i="3"/>
  <c r="AA1984" i="3"/>
  <c r="W1180" i="3"/>
  <c r="V1181" i="3" s="1"/>
  <c r="AA1180" i="3"/>
  <c r="S776" i="3"/>
  <c r="R1181" i="3"/>
  <c r="S1181" i="3" s="1"/>
  <c r="S909" i="3"/>
  <c r="AC237" i="3"/>
  <c r="AE1852" i="3"/>
  <c r="Y1046" i="3"/>
  <c r="Q1047" i="3"/>
  <c r="W1046" i="3"/>
  <c r="V1047" i="3" s="1"/>
  <c r="AA1046" i="3"/>
  <c r="Z1046" i="3"/>
  <c r="AE775" i="3"/>
  <c r="S238" i="3"/>
  <c r="AE104" i="3"/>
  <c r="Y1717" i="3"/>
  <c r="Q1718" i="3"/>
  <c r="R1718" i="3" s="1"/>
  <c r="AB1718" i="3" s="1"/>
  <c r="W1717" i="3"/>
  <c r="V1718" i="3" s="1"/>
  <c r="Z1717" i="3"/>
  <c r="Z371" i="3"/>
  <c r="AD371" i="3" s="1"/>
  <c r="AA371" i="3"/>
  <c r="Q372" i="3"/>
  <c r="R372" i="3" s="1"/>
  <c r="AB372" i="3" s="1"/>
  <c r="W371" i="3"/>
  <c r="V372" i="3" s="1"/>
  <c r="AA1448" i="3"/>
  <c r="Y1448" i="3"/>
  <c r="W1448" i="3"/>
  <c r="V1449" i="3" s="1"/>
  <c r="Z1448" i="3"/>
  <c r="Q1449" i="3"/>
  <c r="T105" i="3"/>
  <c r="T1853" i="3"/>
  <c r="S236" i="13"/>
  <c r="AE508" i="13"/>
  <c r="S108" i="13"/>
  <c r="T509" i="13"/>
  <c r="W509" i="13" s="1"/>
  <c r="V510" i="13" s="1"/>
  <c r="T372" i="13" l="1"/>
  <c r="Z372" i="13" s="1"/>
  <c r="AD235" i="13"/>
  <c r="AC107" i="13"/>
  <c r="AD107" i="13"/>
  <c r="AC235" i="13"/>
  <c r="Y1578" i="11"/>
  <c r="Q1579" i="11"/>
  <c r="R1579" i="11" s="1"/>
  <c r="AB1579" i="11" s="1"/>
  <c r="Z1578" i="11"/>
  <c r="AA1578" i="11"/>
  <c r="Y1718" i="11"/>
  <c r="AE369" i="11"/>
  <c r="S370" i="11"/>
  <c r="AD776" i="11"/>
  <c r="Z1718" i="11"/>
  <c r="R1183" i="11"/>
  <c r="W1718" i="11"/>
  <c r="V1719" i="11" s="1"/>
  <c r="AA1718" i="11"/>
  <c r="AD1182" i="11"/>
  <c r="AC1182" i="11"/>
  <c r="AC776" i="11"/>
  <c r="Z504" i="11"/>
  <c r="Q505" i="11"/>
  <c r="AA504" i="11"/>
  <c r="W504" i="11"/>
  <c r="V505" i="11" s="1"/>
  <c r="Y504" i="11"/>
  <c r="S640" i="11"/>
  <c r="W908" i="11"/>
  <c r="V909" i="11" s="1"/>
  <c r="AC639" i="11"/>
  <c r="Q909" i="11"/>
  <c r="R909" i="11" s="1"/>
  <c r="AB909" i="11" s="1"/>
  <c r="Z908" i="11"/>
  <c r="AD908" i="11" s="1"/>
  <c r="AA908" i="11"/>
  <c r="AD639" i="11"/>
  <c r="W777" i="11"/>
  <c r="V778" i="11" s="1"/>
  <c r="Y777" i="11"/>
  <c r="Z777" i="11"/>
  <c r="Q778" i="11"/>
  <c r="R778" i="11" s="1"/>
  <c r="AB778" i="11" s="1"/>
  <c r="AC107" i="11"/>
  <c r="AD107" i="11"/>
  <c r="R108" i="11"/>
  <c r="AB108" i="11" s="1"/>
  <c r="AE1445" i="11"/>
  <c r="S1446" i="11"/>
  <c r="AC1048" i="11"/>
  <c r="AD1048" i="11"/>
  <c r="AE1986" i="11"/>
  <c r="Q241" i="11"/>
  <c r="R241" i="11" s="1"/>
  <c r="AB241" i="11" s="1"/>
  <c r="S1049" i="11"/>
  <c r="Q1850" i="11"/>
  <c r="R1850" i="11" s="1"/>
  <c r="AB1850" i="11" s="1"/>
  <c r="Y1849" i="11"/>
  <c r="AD1849" i="11" s="1"/>
  <c r="AA1849" i="11"/>
  <c r="Z240" i="11"/>
  <c r="Y240" i="11"/>
  <c r="W240" i="11"/>
  <c r="V241" i="11" s="1"/>
  <c r="W1849" i="11"/>
  <c r="V1850" i="11" s="1"/>
  <c r="S1719" i="11"/>
  <c r="T1987" i="11"/>
  <c r="Q1988" i="11" s="1"/>
  <c r="AB1317" i="11"/>
  <c r="T1317" i="11"/>
  <c r="AE1316" i="11"/>
  <c r="S1449" i="9"/>
  <c r="AE1448" i="9"/>
  <c r="AE776" i="9"/>
  <c r="S777" i="9"/>
  <c r="Y506" i="9"/>
  <c r="AD506" i="9" s="1"/>
  <c r="AA506" i="9"/>
  <c r="Q507" i="9"/>
  <c r="R507" i="9" s="1"/>
  <c r="AB507" i="9" s="1"/>
  <c r="W506" i="9"/>
  <c r="V507" i="9" s="1"/>
  <c r="W1180" i="9"/>
  <c r="V1181" i="9" s="1"/>
  <c r="AA1180" i="9"/>
  <c r="Z1180" i="9"/>
  <c r="Y1180" i="9"/>
  <c r="AC1312" i="9"/>
  <c r="S1313" i="9"/>
  <c r="AD1312" i="9"/>
  <c r="AA1045" i="9"/>
  <c r="Z1045" i="9"/>
  <c r="R1181" i="9"/>
  <c r="S1181" i="9" s="1"/>
  <c r="Y1045" i="9"/>
  <c r="Q1046" i="9"/>
  <c r="R1046" i="9" s="1"/>
  <c r="AB1046" i="9" s="1"/>
  <c r="AA1714" i="9"/>
  <c r="Q1715" i="9"/>
  <c r="R1715" i="9" s="1"/>
  <c r="AB1715" i="9" s="1"/>
  <c r="Y1714" i="9"/>
  <c r="Z1714" i="9"/>
  <c r="AE373" i="9"/>
  <c r="AC1582" i="9"/>
  <c r="AA1988" i="9"/>
  <c r="Z1988" i="9"/>
  <c r="AE237" i="9"/>
  <c r="AE1851" i="9"/>
  <c r="S238" i="9"/>
  <c r="AC106" i="9"/>
  <c r="Q1989" i="9"/>
  <c r="R1989" i="9" s="1"/>
  <c r="AB1989" i="9" s="1"/>
  <c r="Y1988" i="9"/>
  <c r="AA1852" i="9"/>
  <c r="Q1853" i="9"/>
  <c r="R1853" i="9" s="1"/>
  <c r="AB1853" i="9" s="1"/>
  <c r="W1852" i="9"/>
  <c r="V1853" i="9" s="1"/>
  <c r="Y1852" i="9"/>
  <c r="AD1852" i="9" s="1"/>
  <c r="AD106" i="9"/>
  <c r="T374" i="9"/>
  <c r="Z374" i="9" s="1"/>
  <c r="Y906" i="9"/>
  <c r="Z906" i="9"/>
  <c r="AD1582" i="9"/>
  <c r="AB1583" i="9"/>
  <c r="S1583" i="9"/>
  <c r="AA906" i="9"/>
  <c r="W906" i="9"/>
  <c r="V907" i="9" s="1"/>
  <c r="S107" i="9"/>
  <c r="Q907" i="9"/>
  <c r="R907" i="9" s="1"/>
  <c r="AB907" i="9" s="1"/>
  <c r="W638" i="9"/>
  <c r="V639" i="9" s="1"/>
  <c r="Y638" i="9"/>
  <c r="Z638" i="9"/>
  <c r="AA638" i="9"/>
  <c r="Q639" i="9"/>
  <c r="AE772" i="6"/>
  <c r="T773" i="6"/>
  <c r="AD1445" i="6"/>
  <c r="AC1445" i="6"/>
  <c r="S1446" i="6"/>
  <c r="T1182" i="6"/>
  <c r="Q1183" i="6" s="1"/>
  <c r="R1183" i="6" s="1"/>
  <c r="AB1183" i="6" s="1"/>
  <c r="AE1181" i="6"/>
  <c r="AE1987" i="6"/>
  <c r="Y1988" i="6"/>
  <c r="Z1988" i="6"/>
  <c r="W1988" i="6"/>
  <c r="V1989" i="6" s="1"/>
  <c r="Q1989" i="6"/>
  <c r="R1989" i="6" s="1"/>
  <c r="AB1989" i="6" s="1"/>
  <c r="AA1988" i="6"/>
  <c r="AE1044" i="6"/>
  <c r="AE1312" i="6"/>
  <c r="AA1853" i="6"/>
  <c r="Z907" i="6"/>
  <c r="AA907" i="6"/>
  <c r="Y907" i="6"/>
  <c r="W907" i="6"/>
  <c r="V908" i="6" s="1"/>
  <c r="Q908" i="6"/>
  <c r="Z1853" i="6"/>
  <c r="AB1313" i="6"/>
  <c r="T1313" i="6"/>
  <c r="W1853" i="6"/>
  <c r="V1854" i="6" s="1"/>
  <c r="R105" i="6"/>
  <c r="AB105" i="6" s="1"/>
  <c r="Y1853" i="6"/>
  <c r="S1854" i="6"/>
  <c r="AC104" i="6"/>
  <c r="AD104" i="6"/>
  <c r="T1045" i="6"/>
  <c r="AC367" i="6"/>
  <c r="AD367" i="6"/>
  <c r="S368" i="6"/>
  <c r="AC642" i="6"/>
  <c r="AB368" i="6"/>
  <c r="S505" i="6"/>
  <c r="AD642" i="6"/>
  <c r="R643" i="6"/>
  <c r="AB643" i="6" s="1"/>
  <c r="S237" i="6"/>
  <c r="R1716" i="6"/>
  <c r="AB1716" i="6" s="1"/>
  <c r="AE236" i="6"/>
  <c r="AC1715" i="6"/>
  <c r="AD1715" i="6"/>
  <c r="AC1581" i="6"/>
  <c r="AD1581" i="6"/>
  <c r="R1582" i="6"/>
  <c r="AB1582" i="6" s="1"/>
  <c r="AE504" i="6"/>
  <c r="AA504" i="3"/>
  <c r="W504" i="3"/>
  <c r="V505" i="3" s="1"/>
  <c r="Z504" i="3"/>
  <c r="AE503" i="3"/>
  <c r="Q505" i="3"/>
  <c r="R505" i="3" s="1"/>
  <c r="AB505" i="3" s="1"/>
  <c r="Q641" i="3"/>
  <c r="R641" i="3" s="1"/>
  <c r="AB641" i="3" s="1"/>
  <c r="Y640" i="3"/>
  <c r="AD640" i="3" s="1"/>
  <c r="W640" i="3"/>
  <c r="V641" i="3" s="1"/>
  <c r="AA640" i="3"/>
  <c r="AE908" i="3"/>
  <c r="AD1180" i="3"/>
  <c r="T1317" i="3"/>
  <c r="T776" i="3"/>
  <c r="Q777" i="3" s="1"/>
  <c r="AC1582" i="3"/>
  <c r="AD1582" i="3"/>
  <c r="R1583" i="3"/>
  <c r="AB1583" i="3" s="1"/>
  <c r="AC1180" i="3"/>
  <c r="R1985" i="3"/>
  <c r="AB1985" i="3" s="1"/>
  <c r="AC1984" i="3"/>
  <c r="AD1984" i="3"/>
  <c r="AB1181" i="3"/>
  <c r="T1181" i="3"/>
  <c r="T909" i="3"/>
  <c r="Y909" i="3" s="1"/>
  <c r="AE237" i="3"/>
  <c r="AD1046" i="3"/>
  <c r="AC1046" i="3"/>
  <c r="R1047" i="3"/>
  <c r="AB1047" i="3" s="1"/>
  <c r="T238" i="3"/>
  <c r="AC1717" i="3"/>
  <c r="AD1717" i="3"/>
  <c r="AC371" i="3"/>
  <c r="S372" i="3"/>
  <c r="S1718" i="3"/>
  <c r="W105" i="3"/>
  <c r="V106" i="3" s="1"/>
  <c r="Y105" i="3"/>
  <c r="Q106" i="3"/>
  <c r="Z105" i="3"/>
  <c r="AA105" i="3"/>
  <c r="AC1448" i="3"/>
  <c r="AD1448" i="3"/>
  <c r="Y1853" i="3"/>
  <c r="Z1853" i="3"/>
  <c r="AA1853" i="3"/>
  <c r="W1853" i="3"/>
  <c r="V1854" i="3" s="1"/>
  <c r="Q1854" i="3"/>
  <c r="R1449" i="3"/>
  <c r="AB1449" i="3" s="1"/>
  <c r="T236" i="13"/>
  <c r="T108" i="13"/>
  <c r="Q510" i="13"/>
  <c r="R510" i="13" s="1"/>
  <c r="AB510" i="13" s="1"/>
  <c r="AA509" i="13"/>
  <c r="Z509" i="13"/>
  <c r="Y509" i="13"/>
  <c r="AA372" i="13" l="1"/>
  <c r="W372" i="13"/>
  <c r="V373" i="13" s="1"/>
  <c r="Q373" i="13"/>
  <c r="R373" i="13" s="1"/>
  <c r="AB373" i="13" s="1"/>
  <c r="Y372" i="13"/>
  <c r="AD372" i="13" s="1"/>
  <c r="AE107" i="13"/>
  <c r="AE235" i="13"/>
  <c r="AD1578" i="11"/>
  <c r="S1579" i="11"/>
  <c r="AC1578" i="11"/>
  <c r="AD1718" i="11"/>
  <c r="T370" i="11"/>
  <c r="AA370" i="11" s="1"/>
  <c r="AC908" i="11"/>
  <c r="T640" i="11"/>
  <c r="Y640" i="11" s="1"/>
  <c r="AE776" i="11"/>
  <c r="AC1718" i="11"/>
  <c r="AE1182" i="11"/>
  <c r="S1183" i="11"/>
  <c r="AB1183" i="11"/>
  <c r="AD504" i="11"/>
  <c r="AC504" i="11"/>
  <c r="R505" i="11"/>
  <c r="AB505" i="11" s="1"/>
  <c r="AE639" i="11"/>
  <c r="S909" i="11"/>
  <c r="AD777" i="11"/>
  <c r="AC777" i="11"/>
  <c r="S778" i="11"/>
  <c r="AE1048" i="11"/>
  <c r="S108" i="11"/>
  <c r="AE107" i="11"/>
  <c r="T1446" i="11"/>
  <c r="AD240" i="11"/>
  <c r="T1049" i="11"/>
  <c r="S241" i="11"/>
  <c r="T241" i="11" s="1"/>
  <c r="AC1849" i="11"/>
  <c r="AE1849" i="11" s="1"/>
  <c r="AC240" i="11"/>
  <c r="AA1987" i="11"/>
  <c r="Y1987" i="11"/>
  <c r="W1987" i="11"/>
  <c r="V1988" i="11" s="1"/>
  <c r="Z1987" i="11"/>
  <c r="T1719" i="11"/>
  <c r="W1317" i="11"/>
  <c r="V1318" i="11" s="1"/>
  <c r="Z1317" i="11"/>
  <c r="Q1318" i="11"/>
  <c r="AA1317" i="11"/>
  <c r="Y1317" i="11"/>
  <c r="R1988" i="11"/>
  <c r="AB1988" i="11" s="1"/>
  <c r="S1850" i="11"/>
  <c r="T1449" i="9"/>
  <c r="Q1450" i="9" s="1"/>
  <c r="R1450" i="9" s="1"/>
  <c r="AB1450" i="9" s="1"/>
  <c r="T777" i="9"/>
  <c r="AC506" i="9"/>
  <c r="AE506" i="9" s="1"/>
  <c r="S507" i="9"/>
  <c r="AC1180" i="9"/>
  <c r="AD1180" i="9"/>
  <c r="AE1312" i="9"/>
  <c r="T1313" i="9"/>
  <c r="Y1313" i="9" s="1"/>
  <c r="AD1045" i="9"/>
  <c r="AB1181" i="9"/>
  <c r="T1181" i="9"/>
  <c r="AC1045" i="9"/>
  <c r="AD1988" i="9"/>
  <c r="AD1714" i="9"/>
  <c r="S1046" i="9"/>
  <c r="AC1714" i="9"/>
  <c r="AE1582" i="9"/>
  <c r="AC1988" i="9"/>
  <c r="S1853" i="9"/>
  <c r="T238" i="9"/>
  <c r="S1989" i="9"/>
  <c r="AE106" i="9"/>
  <c r="AC1852" i="9"/>
  <c r="S1715" i="9"/>
  <c r="AD906" i="9"/>
  <c r="Q375" i="9"/>
  <c r="R375" i="9" s="1"/>
  <c r="AB375" i="9" s="1"/>
  <c r="T1583" i="9"/>
  <c r="Y1583" i="9" s="1"/>
  <c r="W374" i="9"/>
  <c r="V375" i="9" s="1"/>
  <c r="Y374" i="9"/>
  <c r="AA374" i="9"/>
  <c r="AC906" i="9"/>
  <c r="S907" i="9"/>
  <c r="T107" i="9"/>
  <c r="AC638" i="9"/>
  <c r="AD638" i="9"/>
  <c r="R639" i="9"/>
  <c r="AB639" i="9" s="1"/>
  <c r="Q774" i="6"/>
  <c r="R774" i="6" s="1"/>
  <c r="AB774" i="6" s="1"/>
  <c r="Y773" i="6"/>
  <c r="Z773" i="6"/>
  <c r="AA773" i="6"/>
  <c r="W773" i="6"/>
  <c r="V774" i="6" s="1"/>
  <c r="AD1853" i="6"/>
  <c r="AE1445" i="6"/>
  <c r="T1446" i="6"/>
  <c r="Z1446" i="6" s="1"/>
  <c r="W1182" i="6"/>
  <c r="V1183" i="6" s="1"/>
  <c r="AA1182" i="6"/>
  <c r="Z1182" i="6"/>
  <c r="Y1182" i="6"/>
  <c r="AC1988" i="6"/>
  <c r="S1989" i="6"/>
  <c r="AD1988" i="6"/>
  <c r="T1854" i="6"/>
  <c r="W1854" i="6" s="1"/>
  <c r="V1855" i="6" s="1"/>
  <c r="Q1046" i="6"/>
  <c r="R1046" i="6" s="1"/>
  <c r="AB1046" i="6" s="1"/>
  <c r="S105" i="6"/>
  <c r="R908" i="6"/>
  <c r="AB908" i="6" s="1"/>
  <c r="AC907" i="6"/>
  <c r="AD907" i="6"/>
  <c r="W1045" i="6"/>
  <c r="V1046" i="6" s="1"/>
  <c r="AC1853" i="6"/>
  <c r="Y1045" i="6"/>
  <c r="W1313" i="6"/>
  <c r="V1314" i="6" s="1"/>
  <c r="AA1313" i="6"/>
  <c r="Z1313" i="6"/>
  <c r="Y1313" i="6"/>
  <c r="Q1314" i="6"/>
  <c r="R1314" i="6" s="1"/>
  <c r="AB1314" i="6" s="1"/>
  <c r="AE367" i="6"/>
  <c r="AE104" i="6"/>
  <c r="S1582" i="6"/>
  <c r="AA1045" i="6"/>
  <c r="Z1045" i="6"/>
  <c r="T368" i="6"/>
  <c r="Y368" i="6" s="1"/>
  <c r="T505" i="6"/>
  <c r="AA505" i="6" s="1"/>
  <c r="S1183" i="6"/>
  <c r="AE642" i="6"/>
  <c r="T237" i="6"/>
  <c r="AA237" i="6" s="1"/>
  <c r="S643" i="6"/>
  <c r="AE1715" i="6"/>
  <c r="S1716" i="6"/>
  <c r="AE1581" i="6"/>
  <c r="AC504" i="3"/>
  <c r="AD504" i="3"/>
  <c r="AC640" i="3"/>
  <c r="S641" i="3"/>
  <c r="S505" i="3"/>
  <c r="AE1180" i="3"/>
  <c r="AA1317" i="3"/>
  <c r="Y1317" i="3"/>
  <c r="Z1317" i="3"/>
  <c r="Q1318" i="3"/>
  <c r="R1318" i="3" s="1"/>
  <c r="AB1318" i="3" s="1"/>
  <c r="W1317" i="3"/>
  <c r="V1318" i="3" s="1"/>
  <c r="S1583" i="3"/>
  <c r="Y776" i="3"/>
  <c r="Z776" i="3"/>
  <c r="W776" i="3"/>
  <c r="V777" i="3" s="1"/>
  <c r="AA776" i="3"/>
  <c r="AE1582" i="3"/>
  <c r="Z909" i="3"/>
  <c r="AD909" i="3" s="1"/>
  <c r="S1985" i="3"/>
  <c r="AE1984" i="3"/>
  <c r="S1047" i="3"/>
  <c r="W909" i="3"/>
  <c r="V910" i="3" s="1"/>
  <c r="AA909" i="3"/>
  <c r="Q1182" i="3"/>
  <c r="W1181" i="3"/>
  <c r="V1182" i="3" s="1"/>
  <c r="AA1181" i="3"/>
  <c r="Y1181" i="3"/>
  <c r="Z1181" i="3"/>
  <c r="Q910" i="3"/>
  <c r="R910" i="3" s="1"/>
  <c r="AB910" i="3" s="1"/>
  <c r="AA238" i="3"/>
  <c r="Z238" i="3"/>
  <c r="Q239" i="3"/>
  <c r="R239" i="3" s="1"/>
  <c r="AB239" i="3" s="1"/>
  <c r="R777" i="3"/>
  <c r="AB777" i="3" s="1"/>
  <c r="Y238" i="3"/>
  <c r="AE1046" i="3"/>
  <c r="W238" i="3"/>
  <c r="V239" i="3" s="1"/>
  <c r="AE371" i="3"/>
  <c r="AE1717" i="3"/>
  <c r="T1718" i="3"/>
  <c r="T372" i="3"/>
  <c r="W372" i="3" s="1"/>
  <c r="V373" i="3" s="1"/>
  <c r="R1854" i="3"/>
  <c r="AB1854" i="3" s="1"/>
  <c r="AC105" i="3"/>
  <c r="AD105" i="3"/>
  <c r="AE1448" i="3"/>
  <c r="AC1853" i="3"/>
  <c r="AD1853" i="3"/>
  <c r="S1449" i="3"/>
  <c r="R106" i="3"/>
  <c r="AB106" i="3" s="1"/>
  <c r="Y236" i="13"/>
  <c r="W236" i="13"/>
  <c r="V237" i="13" s="1"/>
  <c r="Q237" i="13"/>
  <c r="Z236" i="13"/>
  <c r="AA236" i="13"/>
  <c r="Y108" i="13"/>
  <c r="Q109" i="13"/>
  <c r="R109" i="13" s="1"/>
  <c r="AB109" i="13" s="1"/>
  <c r="AA108" i="13"/>
  <c r="W108" i="13"/>
  <c r="V109" i="13" s="1"/>
  <c r="Z108" i="13"/>
  <c r="AC509" i="13"/>
  <c r="S510" i="13"/>
  <c r="AD509" i="13"/>
  <c r="AC372" i="13" l="1"/>
  <c r="AE372" i="13" s="1"/>
  <c r="S373" i="13"/>
  <c r="T373" i="13"/>
  <c r="Y373" i="13" s="1"/>
  <c r="T1579" i="11"/>
  <c r="Z1579" i="11" s="1"/>
  <c r="AE1578" i="11"/>
  <c r="AE1718" i="11"/>
  <c r="Q371" i="11"/>
  <c r="R371" i="11" s="1"/>
  <c r="AB371" i="11" s="1"/>
  <c r="Y370" i="11"/>
  <c r="Z370" i="11"/>
  <c r="W370" i="11"/>
  <c r="V371" i="11" s="1"/>
  <c r="AE908" i="11"/>
  <c r="AA640" i="11"/>
  <c r="Z640" i="11"/>
  <c r="AD640" i="11" s="1"/>
  <c r="Q641" i="11"/>
  <c r="R641" i="11" s="1"/>
  <c r="AB641" i="11" s="1"/>
  <c r="W640" i="11"/>
  <c r="V641" i="11" s="1"/>
  <c r="T909" i="11"/>
  <c r="W909" i="11" s="1"/>
  <c r="V910" i="11" s="1"/>
  <c r="AE504" i="11"/>
  <c r="T1183" i="11"/>
  <c r="S505" i="11"/>
  <c r="AE777" i="11"/>
  <c r="T778" i="11"/>
  <c r="Y778" i="11" s="1"/>
  <c r="AA1049" i="11"/>
  <c r="T108" i="11"/>
  <c r="Y1049" i="11"/>
  <c r="Q1050" i="11"/>
  <c r="R1050" i="11" s="1"/>
  <c r="AB1050" i="11" s="1"/>
  <c r="AE240" i="11"/>
  <c r="Z1049" i="11"/>
  <c r="Q1447" i="11"/>
  <c r="W1446" i="11"/>
  <c r="V1447" i="11" s="1"/>
  <c r="Z1446" i="11"/>
  <c r="Y1446" i="11"/>
  <c r="AA1446" i="11"/>
  <c r="W1049" i="11"/>
  <c r="V1050" i="11" s="1"/>
  <c r="AC1987" i="11"/>
  <c r="AD1987" i="11"/>
  <c r="Y1719" i="11"/>
  <c r="AA1719" i="11"/>
  <c r="Q1720" i="11"/>
  <c r="Z1719" i="11"/>
  <c r="W1719" i="11"/>
  <c r="V1720" i="11" s="1"/>
  <c r="R1318" i="11"/>
  <c r="AB1318" i="11" s="1"/>
  <c r="AD1317" i="11"/>
  <c r="AC1317" i="11"/>
  <c r="S1988" i="11"/>
  <c r="T1850" i="11"/>
  <c r="Y241" i="11"/>
  <c r="W241" i="11"/>
  <c r="V242" i="11" s="1"/>
  <c r="Z241" i="11"/>
  <c r="Q242" i="11"/>
  <c r="AA241" i="11"/>
  <c r="Y1449" i="9"/>
  <c r="AA1449" i="9"/>
  <c r="W1449" i="9"/>
  <c r="V1450" i="9" s="1"/>
  <c r="Z1449" i="9"/>
  <c r="Y777" i="9"/>
  <c r="AA777" i="9"/>
  <c r="S1450" i="9"/>
  <c r="W777" i="9"/>
  <c r="V778" i="9" s="1"/>
  <c r="Q778" i="9"/>
  <c r="R778" i="9" s="1"/>
  <c r="Z777" i="9"/>
  <c r="T507" i="9"/>
  <c r="W1313" i="9"/>
  <c r="V1314" i="9" s="1"/>
  <c r="AE1180" i="9"/>
  <c r="Z1313" i="9"/>
  <c r="AD1313" i="9" s="1"/>
  <c r="AA1313" i="9"/>
  <c r="Q1314" i="9"/>
  <c r="R1314" i="9" s="1"/>
  <c r="AB1314" i="9" s="1"/>
  <c r="AE1045" i="9"/>
  <c r="AE1714" i="9"/>
  <c r="W1181" i="9"/>
  <c r="V1182" i="9" s="1"/>
  <c r="AA1181" i="9"/>
  <c r="Z1181" i="9"/>
  <c r="Y1181" i="9"/>
  <c r="Q1182" i="9"/>
  <c r="T1989" i="9"/>
  <c r="Q1990" i="9" s="1"/>
  <c r="R1990" i="9" s="1"/>
  <c r="AB1990" i="9" s="1"/>
  <c r="T1046" i="9"/>
  <c r="T1853" i="9"/>
  <c r="W1853" i="9" s="1"/>
  <c r="V1854" i="9" s="1"/>
  <c r="AE1988" i="9"/>
  <c r="Q239" i="9"/>
  <c r="AA238" i="9"/>
  <c r="Z238" i="9"/>
  <c r="W238" i="9"/>
  <c r="V239" i="9" s="1"/>
  <c r="Y238" i="9"/>
  <c r="AE1852" i="9"/>
  <c r="Q1584" i="9"/>
  <c r="R1584" i="9" s="1"/>
  <c r="AB1584" i="9" s="1"/>
  <c r="Z1583" i="9"/>
  <c r="AD1583" i="9" s="1"/>
  <c r="W1583" i="9"/>
  <c r="V1584" i="9" s="1"/>
  <c r="AA1583" i="9"/>
  <c r="AC374" i="9"/>
  <c r="AE906" i="9"/>
  <c r="T1715" i="9"/>
  <c r="AD374" i="9"/>
  <c r="T907" i="9"/>
  <c r="Q908" i="9" s="1"/>
  <c r="Z107" i="9"/>
  <c r="W107" i="9"/>
  <c r="V108" i="9" s="1"/>
  <c r="AA107" i="9"/>
  <c r="Q108" i="9"/>
  <c r="Y107" i="9"/>
  <c r="S639" i="9"/>
  <c r="S375" i="9"/>
  <c r="AE638" i="9"/>
  <c r="AD773" i="6"/>
  <c r="S774" i="6"/>
  <c r="AC773" i="6"/>
  <c r="W1446" i="6"/>
  <c r="V1447" i="6" s="1"/>
  <c r="Y1446" i="6"/>
  <c r="AD1446" i="6" s="1"/>
  <c r="AA1446" i="6"/>
  <c r="Q1447" i="6"/>
  <c r="R1447" i="6" s="1"/>
  <c r="S1447" i="6" s="1"/>
  <c r="AD1182" i="6"/>
  <c r="AC1182" i="6"/>
  <c r="T1989" i="6"/>
  <c r="W1989" i="6" s="1"/>
  <c r="V1990" i="6" s="1"/>
  <c r="AE1988" i="6"/>
  <c r="Y1854" i="6"/>
  <c r="Q1855" i="6"/>
  <c r="R1855" i="6" s="1"/>
  <c r="AB1855" i="6" s="1"/>
  <c r="Z1854" i="6"/>
  <c r="AA1854" i="6"/>
  <c r="T105" i="6"/>
  <c r="S1046" i="6"/>
  <c r="T1046" i="6" s="1"/>
  <c r="Y1046" i="6" s="1"/>
  <c r="S908" i="6"/>
  <c r="AE1853" i="6"/>
  <c r="AE907" i="6"/>
  <c r="AC1313" i="6"/>
  <c r="AD1313" i="6"/>
  <c r="S1314" i="6"/>
  <c r="T1582" i="6"/>
  <c r="Q1583" i="6" s="1"/>
  <c r="W368" i="6"/>
  <c r="V369" i="6" s="1"/>
  <c r="AD1045" i="6"/>
  <c r="AC1045" i="6"/>
  <c r="W505" i="6"/>
  <c r="V506" i="6" s="1"/>
  <c r="Z505" i="6"/>
  <c r="Q506" i="6"/>
  <c r="R506" i="6" s="1"/>
  <c r="AB506" i="6" s="1"/>
  <c r="AA368" i="6"/>
  <c r="Q369" i="6"/>
  <c r="R369" i="6" s="1"/>
  <c r="AB369" i="6" s="1"/>
  <c r="Z368" i="6"/>
  <c r="Y505" i="6"/>
  <c r="T643" i="6"/>
  <c r="T1183" i="6"/>
  <c r="Y237" i="6"/>
  <c r="Z237" i="6"/>
  <c r="Q238" i="6"/>
  <c r="R238" i="6" s="1"/>
  <c r="AB238" i="6" s="1"/>
  <c r="W237" i="6"/>
  <c r="V238" i="6" s="1"/>
  <c r="T1716" i="6"/>
  <c r="AE504" i="3"/>
  <c r="T505" i="3"/>
  <c r="AA505" i="3" s="1"/>
  <c r="AE640" i="3"/>
  <c r="T641" i="3"/>
  <c r="AD776" i="3"/>
  <c r="AC1317" i="3"/>
  <c r="AD1317" i="3"/>
  <c r="S1318" i="3"/>
  <c r="AC776" i="3"/>
  <c r="T1583" i="3"/>
  <c r="AC909" i="3"/>
  <c r="T1047" i="3"/>
  <c r="T1985" i="3"/>
  <c r="Q1986" i="3" s="1"/>
  <c r="S777" i="3"/>
  <c r="AC1181" i="3"/>
  <c r="AD1181" i="3"/>
  <c r="R1182" i="3"/>
  <c r="AB1182" i="3" s="1"/>
  <c r="S239" i="3"/>
  <c r="AC238" i="3"/>
  <c r="AD238" i="3"/>
  <c r="Q373" i="3"/>
  <c r="R373" i="3" s="1"/>
  <c r="AB373" i="3" s="1"/>
  <c r="Q1719" i="3"/>
  <c r="R1719" i="3" s="1"/>
  <c r="AB1719" i="3" s="1"/>
  <c r="AA372" i="3"/>
  <c r="Y1718" i="3"/>
  <c r="Z372" i="3"/>
  <c r="AA1718" i="3"/>
  <c r="W1718" i="3"/>
  <c r="V1719" i="3" s="1"/>
  <c r="Z1718" i="3"/>
  <c r="Y372" i="3"/>
  <c r="AE105" i="3"/>
  <c r="S910" i="3"/>
  <c r="AE1853" i="3"/>
  <c r="T1449" i="3"/>
  <c r="S106" i="3"/>
  <c r="S1854" i="3"/>
  <c r="R237" i="13"/>
  <c r="AB237" i="13" s="1"/>
  <c r="AD236" i="13"/>
  <c r="AC236" i="13"/>
  <c r="AD108" i="13"/>
  <c r="AC108" i="13"/>
  <c r="S109" i="13"/>
  <c r="AE509" i="13"/>
  <c r="T510" i="13"/>
  <c r="Q511" i="13" s="1"/>
  <c r="R511" i="13" s="1"/>
  <c r="AB511" i="13" s="1"/>
  <c r="AA373" i="13" l="1"/>
  <c r="W373" i="13"/>
  <c r="V374" i="13" s="1"/>
  <c r="Q374" i="13"/>
  <c r="R374" i="13" s="1"/>
  <c r="AB374" i="13" s="1"/>
  <c r="Z373" i="13"/>
  <c r="AA1579" i="11"/>
  <c r="Q1580" i="11"/>
  <c r="R1580" i="11" s="1"/>
  <c r="AB1580" i="11" s="1"/>
  <c r="Y1579" i="11"/>
  <c r="AD1579" i="11" s="1"/>
  <c r="W1579" i="11"/>
  <c r="V1580" i="11" s="1"/>
  <c r="AD370" i="11"/>
  <c r="AC640" i="11"/>
  <c r="AC370" i="11"/>
  <c r="AA909" i="11"/>
  <c r="Y909" i="11"/>
  <c r="Q910" i="11"/>
  <c r="R910" i="11" s="1"/>
  <c r="AB910" i="11" s="1"/>
  <c r="Z909" i="11"/>
  <c r="S371" i="11"/>
  <c r="Q1184" i="11"/>
  <c r="W1183" i="11"/>
  <c r="V1184" i="11" s="1"/>
  <c r="Y1183" i="11"/>
  <c r="Z1183" i="11"/>
  <c r="AA1183" i="11"/>
  <c r="T505" i="11"/>
  <c r="Z778" i="11"/>
  <c r="AD778" i="11" s="1"/>
  <c r="W778" i="11"/>
  <c r="V779" i="11" s="1"/>
  <c r="Q779" i="11"/>
  <c r="R779" i="11" s="1"/>
  <c r="S779" i="11" s="1"/>
  <c r="AA778" i="11"/>
  <c r="AD1049" i="11"/>
  <c r="S641" i="11"/>
  <c r="AC1049" i="11"/>
  <c r="W108" i="11"/>
  <c r="V109" i="11" s="1"/>
  <c r="Q109" i="11"/>
  <c r="AA108" i="11"/>
  <c r="Y108" i="11"/>
  <c r="Z108" i="11"/>
  <c r="R1447" i="11"/>
  <c r="AB1447" i="11" s="1"/>
  <c r="AC1446" i="11"/>
  <c r="AD1446" i="11"/>
  <c r="AE1987" i="11"/>
  <c r="R1720" i="11"/>
  <c r="AB1720" i="11" s="1"/>
  <c r="AC1719" i="11"/>
  <c r="AD1719" i="11"/>
  <c r="S1050" i="11"/>
  <c r="S1318" i="11"/>
  <c r="AE1317" i="11"/>
  <c r="AC241" i="11"/>
  <c r="AD241" i="11"/>
  <c r="T1988" i="11"/>
  <c r="R242" i="11"/>
  <c r="AB242" i="11" s="1"/>
  <c r="AA1850" i="11"/>
  <c r="Y1850" i="11"/>
  <c r="W1850" i="11"/>
  <c r="V1851" i="11" s="1"/>
  <c r="Z1850" i="11"/>
  <c r="Q1851" i="11"/>
  <c r="AD1449" i="9"/>
  <c r="AC1449" i="9"/>
  <c r="AC777" i="9"/>
  <c r="AD777" i="9"/>
  <c r="T1450" i="9"/>
  <c r="Q508" i="9"/>
  <c r="R508" i="9" s="1"/>
  <c r="AB508" i="9" s="1"/>
  <c r="W507" i="9"/>
  <c r="V508" i="9" s="1"/>
  <c r="Y507" i="9"/>
  <c r="Z507" i="9"/>
  <c r="AA507" i="9"/>
  <c r="S778" i="9"/>
  <c r="AB778" i="9"/>
  <c r="AC1313" i="9"/>
  <c r="S1314" i="9"/>
  <c r="AA1989" i="9"/>
  <c r="W1989" i="9"/>
  <c r="V1990" i="9" s="1"/>
  <c r="Z1989" i="9"/>
  <c r="Y1989" i="9"/>
  <c r="AA1853" i="9"/>
  <c r="R1182" i="9"/>
  <c r="AB1182" i="9" s="1"/>
  <c r="AD1181" i="9"/>
  <c r="AC1181" i="9"/>
  <c r="Z1853" i="9"/>
  <c r="Y1853" i="9"/>
  <c r="W1046" i="9"/>
  <c r="V1047" i="9" s="1"/>
  <c r="Q1047" i="9"/>
  <c r="R1047" i="9" s="1"/>
  <c r="AB1047" i="9" s="1"/>
  <c r="Y1046" i="9"/>
  <c r="AA1046" i="9"/>
  <c r="Z1046" i="9"/>
  <c r="Q1854" i="9"/>
  <c r="R1854" i="9" s="1"/>
  <c r="AB1854" i="9" s="1"/>
  <c r="Z907" i="9"/>
  <c r="Y907" i="9"/>
  <c r="AC1583" i="9"/>
  <c r="AA907" i="9"/>
  <c r="R239" i="9"/>
  <c r="AB239" i="9" s="1"/>
  <c r="AC238" i="9"/>
  <c r="AD238" i="9"/>
  <c r="AE374" i="9"/>
  <c r="Z1715" i="9"/>
  <c r="Y1715" i="9"/>
  <c r="Q1716" i="9"/>
  <c r="W1715" i="9"/>
  <c r="V1716" i="9" s="1"/>
  <c r="AA1715" i="9"/>
  <c r="W907" i="9"/>
  <c r="V908" i="9" s="1"/>
  <c r="T375" i="9"/>
  <c r="Q376" i="9" s="1"/>
  <c r="S1990" i="9"/>
  <c r="S1584" i="9"/>
  <c r="AD107" i="9"/>
  <c r="AC107" i="9"/>
  <c r="R108" i="9"/>
  <c r="AB108" i="9" s="1"/>
  <c r="T639" i="9"/>
  <c r="W639" i="9" s="1"/>
  <c r="V640" i="9" s="1"/>
  <c r="R908" i="9"/>
  <c r="AB908" i="9" s="1"/>
  <c r="AE773" i="6"/>
  <c r="T774" i="6"/>
  <c r="AA774" i="6" s="1"/>
  <c r="AC1446" i="6"/>
  <c r="AE1446" i="6" s="1"/>
  <c r="T1447" i="6"/>
  <c r="W1447" i="6" s="1"/>
  <c r="V1448" i="6" s="1"/>
  <c r="AB1447" i="6"/>
  <c r="AE1182" i="6"/>
  <c r="Y1989" i="6"/>
  <c r="Q1990" i="6"/>
  <c r="R1990" i="6" s="1"/>
  <c r="AB1990" i="6" s="1"/>
  <c r="Z1989" i="6"/>
  <c r="AA1989" i="6"/>
  <c r="AD1854" i="6"/>
  <c r="AC1854" i="6"/>
  <c r="AA105" i="6"/>
  <c r="Z105" i="6"/>
  <c r="Q106" i="6"/>
  <c r="R106" i="6" s="1"/>
  <c r="AB106" i="6" s="1"/>
  <c r="Y105" i="6"/>
  <c r="W105" i="6"/>
  <c r="V106" i="6" s="1"/>
  <c r="T908" i="6"/>
  <c r="Y908" i="6" s="1"/>
  <c r="T1314" i="6"/>
  <c r="Y1314" i="6" s="1"/>
  <c r="Z1046" i="6"/>
  <c r="AD1046" i="6" s="1"/>
  <c r="W1046" i="6"/>
  <c r="V1047" i="6" s="1"/>
  <c r="Q1047" i="6"/>
  <c r="R1047" i="6" s="1"/>
  <c r="AB1047" i="6" s="1"/>
  <c r="AA1046" i="6"/>
  <c r="Y1582" i="6"/>
  <c r="Z1582" i="6"/>
  <c r="W1582" i="6"/>
  <c r="V1583" i="6" s="1"/>
  <c r="AE1313" i="6"/>
  <c r="AA1582" i="6"/>
  <c r="AE1045" i="6"/>
  <c r="AD505" i="6"/>
  <c r="S238" i="6"/>
  <c r="Z643" i="6"/>
  <c r="Q644" i="6"/>
  <c r="R644" i="6" s="1"/>
  <c r="AB644" i="6" s="1"/>
  <c r="AC368" i="6"/>
  <c r="AD368" i="6"/>
  <c r="AC505" i="6"/>
  <c r="W643" i="6"/>
  <c r="V644" i="6" s="1"/>
  <c r="AA643" i="6"/>
  <c r="S369" i="6"/>
  <c r="Y643" i="6"/>
  <c r="S1855" i="6"/>
  <c r="AD237" i="6"/>
  <c r="Z1183" i="6"/>
  <c r="AA1183" i="6"/>
  <c r="Y1183" i="6"/>
  <c r="Q1184" i="6"/>
  <c r="R1184" i="6" s="1"/>
  <c r="AB1184" i="6" s="1"/>
  <c r="W1183" i="6"/>
  <c r="V1184" i="6" s="1"/>
  <c r="AC237" i="6"/>
  <c r="S506" i="6"/>
  <c r="AA1716" i="6"/>
  <c r="Q1717" i="6"/>
  <c r="W1716" i="6"/>
  <c r="V1717" i="6" s="1"/>
  <c r="Y1716" i="6"/>
  <c r="Z1716" i="6"/>
  <c r="R1583" i="6"/>
  <c r="AB1583" i="6" s="1"/>
  <c r="W505" i="3"/>
  <c r="V506" i="3" s="1"/>
  <c r="Q506" i="3"/>
  <c r="R506" i="3" s="1"/>
  <c r="AB506" i="3" s="1"/>
  <c r="Z505" i="3"/>
  <c r="Y505" i="3"/>
  <c r="W641" i="3"/>
  <c r="V642" i="3" s="1"/>
  <c r="Y641" i="3"/>
  <c r="AA641" i="3"/>
  <c r="Z641" i="3"/>
  <c r="Q642" i="3"/>
  <c r="AE776" i="3"/>
  <c r="T239" i="3"/>
  <c r="Y239" i="3" s="1"/>
  <c r="T1318" i="3"/>
  <c r="W1318" i="3" s="1"/>
  <c r="V1319" i="3" s="1"/>
  <c r="AE1317" i="3"/>
  <c r="Q1048" i="3"/>
  <c r="R1048" i="3" s="1"/>
  <c r="AB1048" i="3" s="1"/>
  <c r="Y1047" i="3"/>
  <c r="Z1047" i="3"/>
  <c r="Y1583" i="3"/>
  <c r="Q1584" i="3"/>
  <c r="Z1583" i="3"/>
  <c r="W1583" i="3"/>
  <c r="V1584" i="3" s="1"/>
  <c r="AA1583" i="3"/>
  <c r="AA1985" i="3"/>
  <c r="W1985" i="3"/>
  <c r="V1986" i="3" s="1"/>
  <c r="Z1985" i="3"/>
  <c r="W1047" i="3"/>
  <c r="V1048" i="3" s="1"/>
  <c r="AA1047" i="3"/>
  <c r="T777" i="3"/>
  <c r="AE909" i="3"/>
  <c r="Y1985" i="3"/>
  <c r="S1182" i="3"/>
  <c r="R1986" i="3"/>
  <c r="AB1986" i="3" s="1"/>
  <c r="AE238" i="3"/>
  <c r="AE1181" i="3"/>
  <c r="S373" i="3"/>
  <c r="AC1718" i="3"/>
  <c r="AC372" i="3"/>
  <c r="AD1718" i="3"/>
  <c r="AD372" i="3"/>
  <c r="S1719" i="3"/>
  <c r="T106" i="3"/>
  <c r="T1854" i="3"/>
  <c r="Y1449" i="3"/>
  <c r="W1449" i="3"/>
  <c r="V1450" i="3" s="1"/>
  <c r="Z1449" i="3"/>
  <c r="AA1449" i="3"/>
  <c r="Q1450" i="3"/>
  <c r="T910" i="3"/>
  <c r="AE108" i="13"/>
  <c r="S237" i="13"/>
  <c r="AE236" i="13"/>
  <c r="T109" i="13"/>
  <c r="Z109" i="13" s="1"/>
  <c r="AA510" i="13"/>
  <c r="W510" i="13"/>
  <c r="V511" i="13" s="1"/>
  <c r="Y510" i="13"/>
  <c r="Z510" i="13"/>
  <c r="S511" i="13"/>
  <c r="AC373" i="13" l="1"/>
  <c r="AD373" i="13"/>
  <c r="S374" i="13"/>
  <c r="T237" i="13"/>
  <c r="AA237" i="13" s="1"/>
  <c r="AC1579" i="11"/>
  <c r="AE1579" i="11" s="1"/>
  <c r="S1580" i="11"/>
  <c r="AE640" i="11"/>
  <c r="AE370" i="11"/>
  <c r="AD909" i="11"/>
  <c r="T371" i="11"/>
  <c r="Y371" i="11" s="1"/>
  <c r="AC909" i="11"/>
  <c r="Y505" i="11"/>
  <c r="W505" i="11"/>
  <c r="V506" i="11" s="1"/>
  <c r="Q506" i="11"/>
  <c r="R506" i="11" s="1"/>
  <c r="AB506" i="11" s="1"/>
  <c r="AC1183" i="11"/>
  <c r="AD1183" i="11"/>
  <c r="AB779" i="11"/>
  <c r="AA505" i="11"/>
  <c r="Z505" i="11"/>
  <c r="R1184" i="11"/>
  <c r="AB1184" i="11" s="1"/>
  <c r="T779" i="11"/>
  <c r="AC778" i="11"/>
  <c r="AE1049" i="11"/>
  <c r="T641" i="11"/>
  <c r="AA641" i="11" s="1"/>
  <c r="S910" i="11"/>
  <c r="AC108" i="11"/>
  <c r="AD108" i="11"/>
  <c r="R109" i="11"/>
  <c r="AB109" i="11" s="1"/>
  <c r="S1447" i="11"/>
  <c r="AE1446" i="11"/>
  <c r="T1318" i="11"/>
  <c r="T1050" i="11"/>
  <c r="W1050" i="11" s="1"/>
  <c r="V1051" i="11" s="1"/>
  <c r="AE1719" i="11"/>
  <c r="S1720" i="11"/>
  <c r="AA1988" i="11"/>
  <c r="Z1988" i="11"/>
  <c r="Q1989" i="11"/>
  <c r="W1988" i="11"/>
  <c r="V1989" i="11" s="1"/>
  <c r="Y1988" i="11"/>
  <c r="S242" i="11"/>
  <c r="R1851" i="11"/>
  <c r="AB1851" i="11" s="1"/>
  <c r="AC1850" i="11"/>
  <c r="AD1850" i="11"/>
  <c r="AE241" i="11"/>
  <c r="AE1449" i="9"/>
  <c r="AE777" i="9"/>
  <c r="AD507" i="9"/>
  <c r="AA1450" i="9"/>
  <c r="Q1451" i="9"/>
  <c r="W1450" i="9"/>
  <c r="V1451" i="9" s="1"/>
  <c r="Z1450" i="9"/>
  <c r="Y1450" i="9"/>
  <c r="AC507" i="9"/>
  <c r="AE1313" i="9"/>
  <c r="T778" i="9"/>
  <c r="AD1989" i="9"/>
  <c r="T1314" i="9"/>
  <c r="Q1315" i="9" s="1"/>
  <c r="AC1989" i="9"/>
  <c r="AC1853" i="9"/>
  <c r="AD1853" i="9"/>
  <c r="S1854" i="9"/>
  <c r="S1182" i="9"/>
  <c r="AE1181" i="9"/>
  <c r="AD1046" i="9"/>
  <c r="AC1046" i="9"/>
  <c r="S1047" i="9"/>
  <c r="T1047" i="9" s="1"/>
  <c r="S239" i="9"/>
  <c r="AC907" i="9"/>
  <c r="AD907" i="9"/>
  <c r="AE1583" i="9"/>
  <c r="S508" i="9"/>
  <c r="AE238" i="9"/>
  <c r="AA375" i="9"/>
  <c r="AA639" i="9"/>
  <c r="R1716" i="9"/>
  <c r="AB1716" i="9" s="1"/>
  <c r="Z375" i="9"/>
  <c r="AC1715" i="9"/>
  <c r="AD1715" i="9"/>
  <c r="Y375" i="9"/>
  <c r="W375" i="9"/>
  <c r="V376" i="9" s="1"/>
  <c r="T1990" i="9"/>
  <c r="T1584" i="9"/>
  <c r="Q640" i="9"/>
  <c r="R640" i="9" s="1"/>
  <c r="AB640" i="9" s="1"/>
  <c r="Y639" i="9"/>
  <c r="AE107" i="9"/>
  <c r="Z639" i="9"/>
  <c r="S108" i="9"/>
  <c r="S908" i="9"/>
  <c r="R376" i="9"/>
  <c r="AB376" i="9" s="1"/>
  <c r="Y774" i="6"/>
  <c r="Q775" i="6"/>
  <c r="R775" i="6" s="1"/>
  <c r="AB775" i="6" s="1"/>
  <c r="Z774" i="6"/>
  <c r="W774" i="6"/>
  <c r="V775" i="6" s="1"/>
  <c r="Q1448" i="6"/>
  <c r="R1448" i="6" s="1"/>
  <c r="AB1448" i="6" s="1"/>
  <c r="Z1447" i="6"/>
  <c r="AA1447" i="6"/>
  <c r="Y1447" i="6"/>
  <c r="AD1989" i="6"/>
  <c r="S1990" i="6"/>
  <c r="AC1989" i="6"/>
  <c r="S106" i="6"/>
  <c r="AE1854" i="6"/>
  <c r="AD105" i="6"/>
  <c r="AD1582" i="6"/>
  <c r="Q1315" i="6"/>
  <c r="R1315" i="6" s="1"/>
  <c r="AB1315" i="6" s="1"/>
  <c r="Z1314" i="6"/>
  <c r="AD1314" i="6" s="1"/>
  <c r="Q909" i="6"/>
  <c r="R909" i="6" s="1"/>
  <c r="AB909" i="6" s="1"/>
  <c r="AC105" i="6"/>
  <c r="W1314" i="6"/>
  <c r="V1315" i="6" s="1"/>
  <c r="AA1314" i="6"/>
  <c r="Z908" i="6"/>
  <c r="AD908" i="6" s="1"/>
  <c r="AA908" i="6"/>
  <c r="W908" i="6"/>
  <c r="V909" i="6" s="1"/>
  <c r="AC1046" i="6"/>
  <c r="S1047" i="6"/>
  <c r="AC1582" i="6"/>
  <c r="T238" i="6"/>
  <c r="W238" i="6" s="1"/>
  <c r="V239" i="6" s="1"/>
  <c r="AD643" i="6"/>
  <c r="AE505" i="6"/>
  <c r="AE368" i="6"/>
  <c r="S644" i="6"/>
  <c r="T369" i="6"/>
  <c r="AA369" i="6" s="1"/>
  <c r="AE237" i="6"/>
  <c r="T1855" i="6"/>
  <c r="Q1856" i="6" s="1"/>
  <c r="R1856" i="6" s="1"/>
  <c r="AB1856" i="6" s="1"/>
  <c r="AC643" i="6"/>
  <c r="S1184" i="6"/>
  <c r="AD1183" i="6"/>
  <c r="AC1183" i="6"/>
  <c r="S1583" i="6"/>
  <c r="R1717" i="6"/>
  <c r="AB1717" i="6" s="1"/>
  <c r="T506" i="6"/>
  <c r="AC1716" i="6"/>
  <c r="AD1716" i="6"/>
  <c r="AD505" i="3"/>
  <c r="AC505" i="3"/>
  <c r="S506" i="3"/>
  <c r="AA239" i="3"/>
  <c r="Q240" i="3"/>
  <c r="R240" i="3" s="1"/>
  <c r="AB240" i="3" s="1"/>
  <c r="Z1318" i="3"/>
  <c r="Q1319" i="3"/>
  <c r="R1319" i="3" s="1"/>
  <c r="AB1319" i="3" s="1"/>
  <c r="Y1318" i="3"/>
  <c r="R642" i="3"/>
  <c r="AB642" i="3" s="1"/>
  <c r="AD641" i="3"/>
  <c r="AC641" i="3"/>
  <c r="AA1318" i="3"/>
  <c r="Z239" i="3"/>
  <c r="AD239" i="3" s="1"/>
  <c r="W239" i="3"/>
  <c r="V240" i="3" s="1"/>
  <c r="AD1047" i="3"/>
  <c r="S1048" i="3"/>
  <c r="AC1047" i="3"/>
  <c r="AD1985" i="3"/>
  <c r="R1584" i="3"/>
  <c r="AB1584" i="3" s="1"/>
  <c r="AC1583" i="3"/>
  <c r="AD1583" i="3"/>
  <c r="AA777" i="3"/>
  <c r="Y777" i="3"/>
  <c r="Q778" i="3"/>
  <c r="R778" i="3" s="1"/>
  <c r="AB778" i="3" s="1"/>
  <c r="W777" i="3"/>
  <c r="V778" i="3" s="1"/>
  <c r="AC1985" i="3"/>
  <c r="Z777" i="3"/>
  <c r="T1182" i="3"/>
  <c r="W1182" i="3" s="1"/>
  <c r="V1183" i="3" s="1"/>
  <c r="S1986" i="3"/>
  <c r="T373" i="3"/>
  <c r="Q374" i="3" s="1"/>
  <c r="AE1718" i="3"/>
  <c r="AE372" i="3"/>
  <c r="T1719" i="3"/>
  <c r="W106" i="3"/>
  <c r="V107" i="3" s="1"/>
  <c r="AA106" i="3"/>
  <c r="Q107" i="3"/>
  <c r="Y106" i="3"/>
  <c r="Z106" i="3"/>
  <c r="W1854" i="3"/>
  <c r="V1855" i="3" s="1"/>
  <c r="Z1854" i="3"/>
  <c r="Q1855" i="3"/>
  <c r="AA1854" i="3"/>
  <c r="Y1854" i="3"/>
  <c r="R1450" i="3"/>
  <c r="AB1450" i="3" s="1"/>
  <c r="Q911" i="3"/>
  <c r="W910" i="3"/>
  <c r="V911" i="3" s="1"/>
  <c r="AA910" i="3"/>
  <c r="Y910" i="3"/>
  <c r="Z910" i="3"/>
  <c r="AC1449" i="3"/>
  <c r="AD1449" i="3"/>
  <c r="W109" i="13"/>
  <c r="V110" i="13" s="1"/>
  <c r="Y109" i="13"/>
  <c r="AD109" i="13" s="1"/>
  <c r="AA109" i="13"/>
  <c r="Q110" i="13"/>
  <c r="R110" i="13" s="1"/>
  <c r="S110" i="13" s="1"/>
  <c r="AC510" i="13"/>
  <c r="AD510" i="13"/>
  <c r="T511" i="13"/>
  <c r="Y511" i="13" s="1"/>
  <c r="T374" i="13" l="1"/>
  <c r="AA374" i="13" s="1"/>
  <c r="AE373" i="13"/>
  <c r="Q238" i="13"/>
  <c r="R238" i="13" s="1"/>
  <c r="AB238" i="13" s="1"/>
  <c r="Z237" i="13"/>
  <c r="Y237" i="13"/>
  <c r="W237" i="13"/>
  <c r="V238" i="13" s="1"/>
  <c r="T1580" i="11"/>
  <c r="AE909" i="11"/>
  <c r="Z371" i="11"/>
  <c r="AD371" i="11" s="1"/>
  <c r="Q372" i="11"/>
  <c r="R372" i="11" s="1"/>
  <c r="AB372" i="11" s="1"/>
  <c r="W371" i="11"/>
  <c r="V372" i="11" s="1"/>
  <c r="AA371" i="11"/>
  <c r="S1184" i="11"/>
  <c r="Q780" i="11"/>
  <c r="R780" i="11" s="1"/>
  <c r="AB780" i="11" s="1"/>
  <c r="AC505" i="11"/>
  <c r="AD505" i="11"/>
  <c r="AE1183" i="11"/>
  <c r="S506" i="11"/>
  <c r="Y779" i="11"/>
  <c r="W779" i="11"/>
  <c r="V780" i="11" s="1"/>
  <c r="Z779" i="11"/>
  <c r="AA779" i="11"/>
  <c r="W641" i="11"/>
  <c r="V642" i="11" s="1"/>
  <c r="T910" i="11"/>
  <c r="Q911" i="11" s="1"/>
  <c r="R911" i="11" s="1"/>
  <c r="AB911" i="11" s="1"/>
  <c r="Q642" i="11"/>
  <c r="R642" i="11" s="1"/>
  <c r="Z641" i="11"/>
  <c r="AE778" i="11"/>
  <c r="Y641" i="11"/>
  <c r="AE108" i="11"/>
  <c r="S109" i="11"/>
  <c r="T1447" i="11"/>
  <c r="Y1318" i="11"/>
  <c r="AA1318" i="11"/>
  <c r="Q1319" i="11"/>
  <c r="R1319" i="11" s="1"/>
  <c r="W1318" i="11"/>
  <c r="V1319" i="11" s="1"/>
  <c r="Z1318" i="11"/>
  <c r="Y1050" i="11"/>
  <c r="Z1050" i="11"/>
  <c r="Q1051" i="11"/>
  <c r="R1051" i="11" s="1"/>
  <c r="AB1051" i="11" s="1"/>
  <c r="AA1050" i="11"/>
  <c r="T1720" i="11"/>
  <c r="T242" i="11"/>
  <c r="W242" i="11" s="1"/>
  <c r="V243" i="11" s="1"/>
  <c r="AC1988" i="11"/>
  <c r="AD1988" i="11"/>
  <c r="S1851" i="11"/>
  <c r="R1989" i="11"/>
  <c r="AB1989" i="11" s="1"/>
  <c r="AE1850" i="11"/>
  <c r="AE507" i="9"/>
  <c r="AC1450" i="9"/>
  <c r="AD1450" i="9"/>
  <c r="R1451" i="9"/>
  <c r="AB1451" i="9" s="1"/>
  <c r="AA778" i="9"/>
  <c r="Q779" i="9"/>
  <c r="Z778" i="9"/>
  <c r="W778" i="9"/>
  <c r="V779" i="9" s="1"/>
  <c r="Y778" i="9"/>
  <c r="Y1314" i="9"/>
  <c r="Z1314" i="9"/>
  <c r="W1314" i="9"/>
  <c r="V1315" i="9" s="1"/>
  <c r="AA1314" i="9"/>
  <c r="T1854" i="9"/>
  <c r="AA1854" i="9" s="1"/>
  <c r="T1182" i="9"/>
  <c r="Z1182" i="9" s="1"/>
  <c r="AE1989" i="9"/>
  <c r="AE1853" i="9"/>
  <c r="T239" i="9"/>
  <c r="Q240" i="9" s="1"/>
  <c r="R240" i="9" s="1"/>
  <c r="AB240" i="9" s="1"/>
  <c r="AE1046" i="9"/>
  <c r="AE907" i="9"/>
  <c r="R1315" i="9"/>
  <c r="AB1315" i="9" s="1"/>
  <c r="T508" i="9"/>
  <c r="W1047" i="9"/>
  <c r="V1048" i="9" s="1"/>
  <c r="Y1047" i="9"/>
  <c r="AA1047" i="9"/>
  <c r="Q1048" i="9"/>
  <c r="Z1047" i="9"/>
  <c r="AC375" i="9"/>
  <c r="AD375" i="9"/>
  <c r="AE1715" i="9"/>
  <c r="S1716" i="9"/>
  <c r="AC639" i="9"/>
  <c r="T108" i="9"/>
  <c r="Y108" i="9" s="1"/>
  <c r="W1990" i="9"/>
  <c r="V1991" i="9" s="1"/>
  <c r="Y1990" i="9"/>
  <c r="AA1990" i="9"/>
  <c r="Q1991" i="9"/>
  <c r="Z1990" i="9"/>
  <c r="AA1584" i="9"/>
  <c r="Q1585" i="9"/>
  <c r="R1585" i="9" s="1"/>
  <c r="AB1585" i="9" s="1"/>
  <c r="W1584" i="9"/>
  <c r="V1585" i="9" s="1"/>
  <c r="Y1584" i="9"/>
  <c r="Z1584" i="9"/>
  <c r="S640" i="9"/>
  <c r="AD639" i="9"/>
  <c r="T908" i="9"/>
  <c r="S376" i="9"/>
  <c r="AD774" i="6"/>
  <c r="AC774" i="6"/>
  <c r="S1448" i="6"/>
  <c r="AD1447" i="6"/>
  <c r="AC1447" i="6"/>
  <c r="S775" i="6"/>
  <c r="T1990" i="6"/>
  <c r="AE1989" i="6"/>
  <c r="T106" i="6"/>
  <c r="W106" i="6" s="1"/>
  <c r="V107" i="6" s="1"/>
  <c r="AE105" i="6"/>
  <c r="AE1582" i="6"/>
  <c r="AC1314" i="6"/>
  <c r="T1047" i="6"/>
  <c r="AA1047" i="6" s="1"/>
  <c r="S909" i="6"/>
  <c r="AC908" i="6"/>
  <c r="T644" i="6"/>
  <c r="AA644" i="6" s="1"/>
  <c r="AE1046" i="6"/>
  <c r="S1315" i="6"/>
  <c r="AA238" i="6"/>
  <c r="Y238" i="6"/>
  <c r="Q239" i="6"/>
  <c r="R239" i="6" s="1"/>
  <c r="AB239" i="6" s="1"/>
  <c r="AE643" i="6"/>
  <c r="Z238" i="6"/>
  <c r="Y1855" i="6"/>
  <c r="Z369" i="6"/>
  <c r="Q370" i="6"/>
  <c r="R370" i="6" s="1"/>
  <c r="AB370" i="6" s="1"/>
  <c r="S1856" i="6"/>
  <c r="W369" i="6"/>
  <c r="V370" i="6" s="1"/>
  <c r="T1184" i="6"/>
  <c r="Z1184" i="6" s="1"/>
  <c r="Y369" i="6"/>
  <c r="W1855" i="6"/>
  <c r="V1856" i="6" s="1"/>
  <c r="AA1855" i="6"/>
  <c r="Z1855" i="6"/>
  <c r="T1583" i="6"/>
  <c r="Z1583" i="6" s="1"/>
  <c r="AE1183" i="6"/>
  <c r="S1717" i="6"/>
  <c r="AE1716" i="6"/>
  <c r="AA506" i="6"/>
  <c r="Y506" i="6"/>
  <c r="Z506" i="6"/>
  <c r="Q507" i="6"/>
  <c r="R507" i="6" s="1"/>
  <c r="AB507" i="6" s="1"/>
  <c r="W506" i="6"/>
  <c r="V507" i="6" s="1"/>
  <c r="AE505" i="3"/>
  <c r="T506" i="3"/>
  <c r="Z506" i="3" s="1"/>
  <c r="T1048" i="3"/>
  <c r="AD1318" i="3"/>
  <c r="S240" i="3"/>
  <c r="S1584" i="3"/>
  <c r="AC1318" i="3"/>
  <c r="AC239" i="3"/>
  <c r="S642" i="3"/>
  <c r="S778" i="3"/>
  <c r="AE641" i="3"/>
  <c r="AE1047" i="3"/>
  <c r="S1319" i="3"/>
  <c r="AD777" i="3"/>
  <c r="AE1985" i="3"/>
  <c r="AC777" i="3"/>
  <c r="AE1583" i="3"/>
  <c r="Z1182" i="3"/>
  <c r="AA1182" i="3"/>
  <c r="Q1183" i="3"/>
  <c r="R1183" i="3" s="1"/>
  <c r="S1183" i="3" s="1"/>
  <c r="T1986" i="3"/>
  <c r="Y1182" i="3"/>
  <c r="Z373" i="3"/>
  <c r="W373" i="3"/>
  <c r="V374" i="3" s="1"/>
  <c r="Y373" i="3"/>
  <c r="AA373" i="3"/>
  <c r="Z1719" i="3"/>
  <c r="Y1719" i="3"/>
  <c r="W1719" i="3"/>
  <c r="V1720" i="3" s="1"/>
  <c r="AA1719" i="3"/>
  <c r="Q1720" i="3"/>
  <c r="AC910" i="3"/>
  <c r="AD910" i="3"/>
  <c r="S1450" i="3"/>
  <c r="R1855" i="3"/>
  <c r="AB1855" i="3" s="1"/>
  <c r="AE1449" i="3"/>
  <c r="AC106" i="3"/>
  <c r="AD106" i="3"/>
  <c r="R911" i="3"/>
  <c r="AB911" i="3" s="1"/>
  <c r="AC1854" i="3"/>
  <c r="AD1854" i="3"/>
  <c r="R374" i="3"/>
  <c r="AB374" i="3" s="1"/>
  <c r="R107" i="3"/>
  <c r="AB107" i="3" s="1"/>
  <c r="AC109" i="13"/>
  <c r="AB110" i="13"/>
  <c r="T110" i="13"/>
  <c r="AA511" i="13"/>
  <c r="AE510" i="13"/>
  <c r="W511" i="13"/>
  <c r="V512" i="13" s="1"/>
  <c r="Z511" i="13"/>
  <c r="Q512" i="13"/>
  <c r="R512" i="13" s="1"/>
  <c r="AB512" i="13" s="1"/>
  <c r="W374" i="13" l="1"/>
  <c r="V375" i="13" s="1"/>
  <c r="Z374" i="13"/>
  <c r="Q375" i="13"/>
  <c r="R375" i="13" s="1"/>
  <c r="AB375" i="13" s="1"/>
  <c r="Y374" i="13"/>
  <c r="AD374" i="13" s="1"/>
  <c r="AD237" i="13"/>
  <c r="S238" i="13"/>
  <c r="AC237" i="13"/>
  <c r="AA1580" i="11"/>
  <c r="Q1581" i="11"/>
  <c r="R1581" i="11" s="1"/>
  <c r="AB1581" i="11" s="1"/>
  <c r="W1580" i="11"/>
  <c r="V1581" i="11" s="1"/>
  <c r="Z1580" i="11"/>
  <c r="Y1580" i="11"/>
  <c r="T1184" i="11"/>
  <c r="Y1184" i="11" s="1"/>
  <c r="AC371" i="11"/>
  <c r="S372" i="11"/>
  <c r="S780" i="11"/>
  <c r="T780" i="11" s="1"/>
  <c r="AA780" i="11" s="1"/>
  <c r="AE505" i="11"/>
  <c r="W910" i="11"/>
  <c r="V911" i="11" s="1"/>
  <c r="AD779" i="11"/>
  <c r="T506" i="11"/>
  <c r="AC779" i="11"/>
  <c r="AC641" i="11"/>
  <c r="Z910" i="11"/>
  <c r="Y910" i="11"/>
  <c r="S911" i="11"/>
  <c r="AA910" i="11"/>
  <c r="AD641" i="11"/>
  <c r="T109" i="11"/>
  <c r="S642" i="11"/>
  <c r="AB642" i="11"/>
  <c r="Y1447" i="11"/>
  <c r="AA1447" i="11"/>
  <c r="W1447" i="11"/>
  <c r="V1448" i="11" s="1"/>
  <c r="Z1447" i="11"/>
  <c r="Q1448" i="11"/>
  <c r="Y242" i="11"/>
  <c r="AB1319" i="11"/>
  <c r="S1319" i="11"/>
  <c r="AC1318" i="11"/>
  <c r="AD1318" i="11"/>
  <c r="AD1050" i="11"/>
  <c r="AC1050" i="11"/>
  <c r="S1051" i="11"/>
  <c r="T1851" i="11"/>
  <c r="AA1851" i="11" s="1"/>
  <c r="W1720" i="11"/>
  <c r="V1721" i="11" s="1"/>
  <c r="Q1721" i="11"/>
  <c r="AA1720" i="11"/>
  <c r="Z1720" i="11"/>
  <c r="Y1720" i="11"/>
  <c r="Z242" i="11"/>
  <c r="Q243" i="11"/>
  <c r="AA242" i="11"/>
  <c r="AE1988" i="11"/>
  <c r="S1989" i="11"/>
  <c r="S1451" i="9"/>
  <c r="AE1450" i="9"/>
  <c r="AC778" i="9"/>
  <c r="AD778" i="9"/>
  <c r="R779" i="9"/>
  <c r="AB779" i="9" s="1"/>
  <c r="AC1314" i="9"/>
  <c r="AD1314" i="9"/>
  <c r="Y1854" i="9"/>
  <c r="Q1855" i="9"/>
  <c r="R1855" i="9" s="1"/>
  <c r="AB1855" i="9" s="1"/>
  <c r="Q1183" i="9"/>
  <c r="R1183" i="9" s="1"/>
  <c r="W1182" i="9"/>
  <c r="V1183" i="9" s="1"/>
  <c r="Y1182" i="9"/>
  <c r="AA1182" i="9"/>
  <c r="Z1854" i="9"/>
  <c r="W1854" i="9"/>
  <c r="V1855" i="9" s="1"/>
  <c r="Y239" i="9"/>
  <c r="Z239" i="9"/>
  <c r="W239" i="9"/>
  <c r="V240" i="9" s="1"/>
  <c r="AA239" i="9"/>
  <c r="S1315" i="9"/>
  <c r="S240" i="9"/>
  <c r="W108" i="9"/>
  <c r="V109" i="9" s="1"/>
  <c r="Z508" i="9"/>
  <c r="AA508" i="9"/>
  <c r="Q509" i="9"/>
  <c r="W508" i="9"/>
  <c r="V509" i="9" s="1"/>
  <c r="Y508" i="9"/>
  <c r="Q109" i="9"/>
  <c r="R109" i="9" s="1"/>
  <c r="AB109" i="9" s="1"/>
  <c r="AE375" i="9"/>
  <c r="S1585" i="9"/>
  <c r="Z108" i="9"/>
  <c r="AD108" i="9" s="1"/>
  <c r="AC1047" i="9"/>
  <c r="AD1047" i="9"/>
  <c r="R1048" i="9"/>
  <c r="AB1048" i="9" s="1"/>
  <c r="T1716" i="9"/>
  <c r="AA108" i="9"/>
  <c r="AE639" i="9"/>
  <c r="Q909" i="9"/>
  <c r="R909" i="9" s="1"/>
  <c r="AB909" i="9" s="1"/>
  <c r="R1991" i="9"/>
  <c r="AB1991" i="9" s="1"/>
  <c r="AD1990" i="9"/>
  <c r="AC1584" i="9"/>
  <c r="AD1584" i="9"/>
  <c r="AC1990" i="9"/>
  <c r="Z908" i="9"/>
  <c r="Y908" i="9"/>
  <c r="T640" i="9"/>
  <c r="Z640" i="9" s="1"/>
  <c r="W908" i="9"/>
  <c r="V909" i="9" s="1"/>
  <c r="AA908" i="9"/>
  <c r="T376" i="9"/>
  <c r="AE774" i="6"/>
  <c r="T1448" i="6"/>
  <c r="Y1448" i="6" s="1"/>
  <c r="AE1447" i="6"/>
  <c r="T775" i="6"/>
  <c r="AA775" i="6" s="1"/>
  <c r="Z1990" i="6"/>
  <c r="W1990" i="6"/>
  <c r="V1991" i="6" s="1"/>
  <c r="Q1991" i="6"/>
  <c r="R1991" i="6" s="1"/>
  <c r="AB1991" i="6" s="1"/>
  <c r="AA1990" i="6"/>
  <c r="Y1990" i="6"/>
  <c r="AA106" i="6"/>
  <c r="Q107" i="6"/>
  <c r="R107" i="6" s="1"/>
  <c r="AB107" i="6" s="1"/>
  <c r="Y106" i="6"/>
  <c r="Z106" i="6"/>
  <c r="W644" i="6"/>
  <c r="V645" i="6" s="1"/>
  <c r="AE908" i="6"/>
  <c r="AE1314" i="6"/>
  <c r="Q645" i="6"/>
  <c r="R645" i="6" s="1"/>
  <c r="AB645" i="6" s="1"/>
  <c r="T909" i="6"/>
  <c r="Y1047" i="6"/>
  <c r="W1047" i="6"/>
  <c r="V1048" i="6" s="1"/>
  <c r="Z1047" i="6"/>
  <c r="Q1048" i="6"/>
  <c r="R1048" i="6" s="1"/>
  <c r="AB1048" i="6" s="1"/>
  <c r="AD1855" i="6"/>
  <c r="Y644" i="6"/>
  <c r="Z644" i="6"/>
  <c r="T1315" i="6"/>
  <c r="Y1315" i="6" s="1"/>
  <c r="AC238" i="6"/>
  <c r="S239" i="6"/>
  <c r="AD238" i="6"/>
  <c r="S370" i="6"/>
  <c r="AA1184" i="6"/>
  <c r="W1184" i="6"/>
  <c r="V1185" i="6" s="1"/>
  <c r="AD369" i="6"/>
  <c r="AC369" i="6"/>
  <c r="Q1185" i="6"/>
  <c r="R1185" i="6" s="1"/>
  <c r="AB1185" i="6" s="1"/>
  <c r="W1583" i="6"/>
  <c r="V1584" i="6" s="1"/>
  <c r="Q1584" i="6"/>
  <c r="R1584" i="6" s="1"/>
  <c r="AB1584" i="6" s="1"/>
  <c r="Y1184" i="6"/>
  <c r="AD1184" i="6" s="1"/>
  <c r="AA1583" i="6"/>
  <c r="T1856" i="6"/>
  <c r="AC1855" i="6"/>
  <c r="Y1583" i="6"/>
  <c r="T1717" i="6"/>
  <c r="S507" i="6"/>
  <c r="AD506" i="6"/>
  <c r="AC506" i="6"/>
  <c r="W506" i="3"/>
  <c r="V507" i="3" s="1"/>
  <c r="AA506" i="3"/>
  <c r="Y506" i="3"/>
  <c r="AD506" i="3" s="1"/>
  <c r="Q507" i="3"/>
  <c r="R507" i="3" s="1"/>
  <c r="AB507" i="3" s="1"/>
  <c r="T240" i="3"/>
  <c r="AA240" i="3" s="1"/>
  <c r="Y1048" i="3"/>
  <c r="Q1049" i="3"/>
  <c r="R1049" i="3" s="1"/>
  <c r="AB1049" i="3" s="1"/>
  <c r="AA1048" i="3"/>
  <c r="W1048" i="3"/>
  <c r="V1049" i="3" s="1"/>
  <c r="AE1318" i="3"/>
  <c r="Z1048" i="3"/>
  <c r="T1584" i="3"/>
  <c r="W1584" i="3" s="1"/>
  <c r="V1585" i="3" s="1"/>
  <c r="T778" i="3"/>
  <c r="T1319" i="3"/>
  <c r="Z1319" i="3" s="1"/>
  <c r="T642" i="3"/>
  <c r="W642" i="3" s="1"/>
  <c r="V643" i="3" s="1"/>
  <c r="AE239" i="3"/>
  <c r="AE777" i="3"/>
  <c r="AD1182" i="3"/>
  <c r="Y1986" i="3"/>
  <c r="AC1182" i="3"/>
  <c r="Z1986" i="3"/>
  <c r="AA1986" i="3"/>
  <c r="Q1987" i="3"/>
  <c r="R1987" i="3" s="1"/>
  <c r="AB1987" i="3" s="1"/>
  <c r="T1183" i="3"/>
  <c r="AB1183" i="3"/>
  <c r="W1986" i="3"/>
  <c r="V1987" i="3" s="1"/>
  <c r="AC373" i="3"/>
  <c r="AD373" i="3"/>
  <c r="S1855" i="3"/>
  <c r="R1720" i="3"/>
  <c r="AB1720" i="3" s="1"/>
  <c r="AC1719" i="3"/>
  <c r="AD1719" i="3"/>
  <c r="S911" i="3"/>
  <c r="AE1854" i="3"/>
  <c r="T1450" i="3"/>
  <c r="AE106" i="3"/>
  <c r="S374" i="3"/>
  <c r="S107" i="3"/>
  <c r="AE910" i="3"/>
  <c r="Y110" i="13"/>
  <c r="AE109" i="13"/>
  <c r="W110" i="13"/>
  <c r="V111" i="13" s="1"/>
  <c r="Q111" i="13"/>
  <c r="R111" i="13" s="1"/>
  <c r="AB111" i="13" s="1"/>
  <c r="AA110" i="13"/>
  <c r="Z110" i="13"/>
  <c r="AC511" i="13"/>
  <c r="AD511" i="13"/>
  <c r="S512" i="13"/>
  <c r="S375" i="13" l="1"/>
  <c r="AD110" i="13"/>
  <c r="AC374" i="13"/>
  <c r="T375" i="13"/>
  <c r="Y375" i="13" s="1"/>
  <c r="T238" i="13"/>
  <c r="Z238" i="13" s="1"/>
  <c r="AE237" i="13"/>
  <c r="AD1580" i="11"/>
  <c r="AC1580" i="11"/>
  <c r="T372" i="11"/>
  <c r="Q373" i="11" s="1"/>
  <c r="R373" i="11" s="1"/>
  <c r="AB373" i="11" s="1"/>
  <c r="Q1185" i="11"/>
  <c r="R1185" i="11" s="1"/>
  <c r="AB1185" i="11" s="1"/>
  <c r="AA1184" i="11"/>
  <c r="W1184" i="11"/>
  <c r="V1185" i="11" s="1"/>
  <c r="Z1184" i="11"/>
  <c r="AD1184" i="11" s="1"/>
  <c r="AE371" i="11"/>
  <c r="Z780" i="11"/>
  <c r="Y780" i="11"/>
  <c r="Q781" i="11"/>
  <c r="R781" i="11" s="1"/>
  <c r="AB781" i="11" s="1"/>
  <c r="W780" i="11"/>
  <c r="V781" i="11" s="1"/>
  <c r="S1581" i="11"/>
  <c r="AE779" i="11"/>
  <c r="AD910" i="11"/>
  <c r="AA506" i="11"/>
  <c r="Y506" i="11"/>
  <c r="W506" i="11"/>
  <c r="V507" i="11" s="1"/>
  <c r="Z506" i="11"/>
  <c r="Q507" i="11"/>
  <c r="T911" i="11"/>
  <c r="Y911" i="11" s="1"/>
  <c r="AE641" i="11"/>
  <c r="AC910" i="11"/>
  <c r="Z109" i="11"/>
  <c r="Y109" i="11"/>
  <c r="AA109" i="11"/>
  <c r="W109" i="11"/>
  <c r="V110" i="11" s="1"/>
  <c r="Q110" i="11"/>
  <c r="T642" i="11"/>
  <c r="R1448" i="11"/>
  <c r="AB1448" i="11" s="1"/>
  <c r="AC1447" i="11"/>
  <c r="AD1447" i="11"/>
  <c r="AD242" i="11"/>
  <c r="Q1852" i="11"/>
  <c r="R1852" i="11" s="1"/>
  <c r="AB1852" i="11" s="1"/>
  <c r="W1851" i="11"/>
  <c r="V1852" i="11" s="1"/>
  <c r="AE1318" i="11"/>
  <c r="T1319" i="11"/>
  <c r="AE1050" i="11"/>
  <c r="Y1851" i="11"/>
  <c r="T1051" i="11"/>
  <c r="W1051" i="11" s="1"/>
  <c r="V1052" i="11" s="1"/>
  <c r="Z1851" i="11"/>
  <c r="AC1720" i="11"/>
  <c r="AD1720" i="11"/>
  <c r="R1721" i="11"/>
  <c r="AB1721" i="11" s="1"/>
  <c r="AC242" i="11"/>
  <c r="R243" i="11"/>
  <c r="AB243" i="11" s="1"/>
  <c r="T1989" i="11"/>
  <c r="T1451" i="9"/>
  <c r="S779" i="9"/>
  <c r="AE1314" i="9"/>
  <c r="AE778" i="9"/>
  <c r="AD1854" i="9"/>
  <c r="S1855" i="9"/>
  <c r="T1855" i="9" s="1"/>
  <c r="AC1182" i="9"/>
  <c r="AC1854" i="9"/>
  <c r="AD1182" i="9"/>
  <c r="AD239" i="9"/>
  <c r="AC239" i="9"/>
  <c r="T1315" i="9"/>
  <c r="Y1315" i="9" s="1"/>
  <c r="S1183" i="9"/>
  <c r="AB1183" i="9"/>
  <c r="AC108" i="9"/>
  <c r="AE108" i="9" s="1"/>
  <c r="T240" i="9"/>
  <c r="S109" i="9"/>
  <c r="R509" i="9"/>
  <c r="S509" i="9" s="1"/>
  <c r="AC508" i="9"/>
  <c r="AD508" i="9"/>
  <c r="T1585" i="9"/>
  <c r="Y1585" i="9" s="1"/>
  <c r="AE1047" i="9"/>
  <c r="S1991" i="9"/>
  <c r="S1048" i="9"/>
  <c r="AD908" i="9"/>
  <c r="Y1716" i="9"/>
  <c r="AA1716" i="9"/>
  <c r="Q1717" i="9"/>
  <c r="W1716" i="9"/>
  <c r="V1717" i="9" s="1"/>
  <c r="Z1716" i="9"/>
  <c r="AA640" i="9"/>
  <c r="W640" i="9"/>
  <c r="V641" i="9" s="1"/>
  <c r="AE1990" i="9"/>
  <c r="AE1584" i="9"/>
  <c r="AC908" i="9"/>
  <c r="Y640" i="9"/>
  <c r="AD640" i="9" s="1"/>
  <c r="Q641" i="9"/>
  <c r="S909" i="9"/>
  <c r="Z376" i="9"/>
  <c r="Y376" i="9"/>
  <c r="W376" i="9"/>
  <c r="V377" i="9" s="1"/>
  <c r="AA376" i="9"/>
  <c r="Q377" i="9"/>
  <c r="Z1448" i="6"/>
  <c r="AD1448" i="6" s="1"/>
  <c r="W1448" i="6"/>
  <c r="V1449" i="6" s="1"/>
  <c r="Q1449" i="6"/>
  <c r="R1449" i="6" s="1"/>
  <c r="AB1449" i="6" s="1"/>
  <c r="AA1448" i="6"/>
  <c r="Z775" i="6"/>
  <c r="W775" i="6"/>
  <c r="V776" i="6" s="1"/>
  <c r="Q776" i="6"/>
  <c r="R776" i="6" s="1"/>
  <c r="AB776" i="6" s="1"/>
  <c r="Y775" i="6"/>
  <c r="AD1990" i="6"/>
  <c r="AC1990" i="6"/>
  <c r="S1991" i="6"/>
  <c r="S107" i="6"/>
  <c r="AC106" i="6"/>
  <c r="AD106" i="6"/>
  <c r="Q910" i="6"/>
  <c r="R910" i="6" s="1"/>
  <c r="AB910" i="6" s="1"/>
  <c r="S645" i="6"/>
  <c r="Y909" i="6"/>
  <c r="Z909" i="6"/>
  <c r="W909" i="6"/>
  <c r="V910" i="6" s="1"/>
  <c r="AA909" i="6"/>
  <c r="AC1047" i="6"/>
  <c r="AD1047" i="6"/>
  <c r="S1048" i="6"/>
  <c r="Z1315" i="6"/>
  <c r="AD1315" i="6" s="1"/>
  <c r="AD644" i="6"/>
  <c r="T239" i="6"/>
  <c r="Q240" i="6" s="1"/>
  <c r="R240" i="6" s="1"/>
  <c r="AB240" i="6" s="1"/>
  <c r="W1315" i="6"/>
  <c r="V1316" i="6" s="1"/>
  <c r="AA1315" i="6"/>
  <c r="AC644" i="6"/>
  <c r="Q1316" i="6"/>
  <c r="R1316" i="6" s="1"/>
  <c r="AB1316" i="6" s="1"/>
  <c r="AE238" i="6"/>
  <c r="AE1855" i="6"/>
  <c r="AC1184" i="6"/>
  <c r="T370" i="6"/>
  <c r="AC1583" i="6"/>
  <c r="Z1856" i="6"/>
  <c r="Q1857" i="6"/>
  <c r="Y1856" i="6"/>
  <c r="AA1856" i="6"/>
  <c r="W1856" i="6"/>
  <c r="V1857" i="6" s="1"/>
  <c r="AE369" i="6"/>
  <c r="AD1583" i="6"/>
  <c r="S1185" i="6"/>
  <c r="T507" i="6"/>
  <c r="W507" i="6" s="1"/>
  <c r="V508" i="6" s="1"/>
  <c r="S1584" i="6"/>
  <c r="AE506" i="6"/>
  <c r="Q1718" i="6"/>
  <c r="R1718" i="6" s="1"/>
  <c r="AB1718" i="6" s="1"/>
  <c r="Z1717" i="6"/>
  <c r="Y1717" i="6"/>
  <c r="AA1717" i="6"/>
  <c r="W1717" i="6"/>
  <c r="V1718" i="6" s="1"/>
  <c r="AC506" i="3"/>
  <c r="AE506" i="3" s="1"/>
  <c r="Y240" i="3"/>
  <c r="W240" i="3"/>
  <c r="V241" i="3" s="1"/>
  <c r="S507" i="3"/>
  <c r="Q241" i="3"/>
  <c r="R241" i="3" s="1"/>
  <c r="AB241" i="3" s="1"/>
  <c r="Z240" i="3"/>
  <c r="AD1048" i="3"/>
  <c r="S1049" i="3"/>
  <c r="Q1585" i="3"/>
  <c r="R1585" i="3" s="1"/>
  <c r="AB1585" i="3" s="1"/>
  <c r="Z1584" i="3"/>
  <c r="AC1048" i="3"/>
  <c r="Y1584" i="3"/>
  <c r="AA1584" i="3"/>
  <c r="AA642" i="3"/>
  <c r="Z778" i="3"/>
  <c r="AA1319" i="3"/>
  <c r="AA778" i="3"/>
  <c r="Y778" i="3"/>
  <c r="Q779" i="3"/>
  <c r="R779" i="3" s="1"/>
  <c r="AB779" i="3" s="1"/>
  <c r="Z642" i="3"/>
  <c r="W1319" i="3"/>
  <c r="V1320" i="3" s="1"/>
  <c r="Y642" i="3"/>
  <c r="W778" i="3"/>
  <c r="V779" i="3" s="1"/>
  <c r="Y1319" i="3"/>
  <c r="AD1319" i="3" s="1"/>
  <c r="Q643" i="3"/>
  <c r="R643" i="3" s="1"/>
  <c r="S643" i="3" s="1"/>
  <c r="Q1320" i="3"/>
  <c r="R1320" i="3" s="1"/>
  <c r="AB1320" i="3" s="1"/>
  <c r="S1987" i="3"/>
  <c r="AD1986" i="3"/>
  <c r="AE1182" i="3"/>
  <c r="AA1183" i="3"/>
  <c r="AC1986" i="3"/>
  <c r="W1183" i="3"/>
  <c r="V1184" i="3" s="1"/>
  <c r="Z1183" i="3"/>
  <c r="Q1184" i="3"/>
  <c r="R1184" i="3" s="1"/>
  <c r="AB1184" i="3" s="1"/>
  <c r="Y1183" i="3"/>
  <c r="AE373" i="3"/>
  <c r="S1720" i="3"/>
  <c r="T1855" i="3"/>
  <c r="T911" i="3"/>
  <c r="Q912" i="3" s="1"/>
  <c r="AE1719" i="3"/>
  <c r="T374" i="3"/>
  <c r="Q375" i="3" s="1"/>
  <c r="T107" i="3"/>
  <c r="AA1450" i="3"/>
  <c r="Q1451" i="3"/>
  <c r="W1450" i="3"/>
  <c r="V1451" i="3" s="1"/>
  <c r="Z1450" i="3"/>
  <c r="Y1450" i="3"/>
  <c r="AC110" i="13"/>
  <c r="S111" i="13"/>
  <c r="AE511" i="13"/>
  <c r="T512" i="13"/>
  <c r="Q513" i="13" s="1"/>
  <c r="AE374" i="13" l="1"/>
  <c r="Q376" i="13"/>
  <c r="R376" i="13" s="1"/>
  <c r="AB376" i="13" s="1"/>
  <c r="Z375" i="13"/>
  <c r="AD375" i="13" s="1"/>
  <c r="AE110" i="13"/>
  <c r="W375" i="13"/>
  <c r="V376" i="13" s="1"/>
  <c r="AA375" i="13"/>
  <c r="AA238" i="13"/>
  <c r="Q239" i="13"/>
  <c r="R239" i="13" s="1"/>
  <c r="AB239" i="13" s="1"/>
  <c r="Y238" i="13"/>
  <c r="AD238" i="13" s="1"/>
  <c r="W238" i="13"/>
  <c r="V239" i="13" s="1"/>
  <c r="AE1580" i="11"/>
  <c r="AA372" i="11"/>
  <c r="W372" i="11"/>
  <c r="V373" i="11" s="1"/>
  <c r="Y372" i="11"/>
  <c r="Z372" i="11"/>
  <c r="S1185" i="11"/>
  <c r="AD780" i="11"/>
  <c r="AC1184" i="11"/>
  <c r="AC780" i="11"/>
  <c r="T1581" i="11"/>
  <c r="AA1581" i="11" s="1"/>
  <c r="S781" i="11"/>
  <c r="W911" i="11"/>
  <c r="V912" i="11" s="1"/>
  <c r="AE910" i="11"/>
  <c r="S373" i="11"/>
  <c r="Q912" i="11"/>
  <c r="R912" i="11" s="1"/>
  <c r="AB912" i="11" s="1"/>
  <c r="AA911" i="11"/>
  <c r="AC506" i="11"/>
  <c r="AD506" i="11"/>
  <c r="R507" i="11"/>
  <c r="S507" i="11" s="1"/>
  <c r="Z911" i="11"/>
  <c r="AD911" i="11" s="1"/>
  <c r="S1448" i="11"/>
  <c r="R110" i="11"/>
  <c r="AB110" i="11" s="1"/>
  <c r="AC109" i="11"/>
  <c r="AD109" i="11"/>
  <c r="Y1051" i="11"/>
  <c r="AE1447" i="11"/>
  <c r="Z642" i="11"/>
  <c r="AA642" i="11"/>
  <c r="Q643" i="11"/>
  <c r="Y642" i="11"/>
  <c r="W642" i="11"/>
  <c r="V643" i="11" s="1"/>
  <c r="AE242" i="11"/>
  <c r="AD1851" i="11"/>
  <c r="AA1051" i="11"/>
  <c r="AC1851" i="11"/>
  <c r="S1721" i="11"/>
  <c r="W1319" i="11"/>
  <c r="V1320" i="11" s="1"/>
  <c r="Q1320" i="11"/>
  <c r="Z1319" i="11"/>
  <c r="Y1319" i="11"/>
  <c r="AA1319" i="11"/>
  <c r="Q1052" i="11"/>
  <c r="R1052" i="11" s="1"/>
  <c r="AB1052" i="11" s="1"/>
  <c r="Z1051" i="11"/>
  <c r="AE1720" i="11"/>
  <c r="S243" i="11"/>
  <c r="Q1990" i="11"/>
  <c r="Y1989" i="11"/>
  <c r="AA1989" i="11"/>
  <c r="Z1989" i="11"/>
  <c r="W1989" i="11"/>
  <c r="V1990" i="11" s="1"/>
  <c r="S1852" i="11"/>
  <c r="Z1451" i="9"/>
  <c r="AA1451" i="9"/>
  <c r="Q1452" i="9"/>
  <c r="R1452" i="9" s="1"/>
  <c r="AB1452" i="9" s="1"/>
  <c r="W1451" i="9"/>
  <c r="V1452" i="9" s="1"/>
  <c r="Y1451" i="9"/>
  <c r="T779" i="9"/>
  <c r="Z779" i="9" s="1"/>
  <c r="AE1182" i="9"/>
  <c r="AE1854" i="9"/>
  <c r="AE239" i="9"/>
  <c r="W1315" i="9"/>
  <c r="V1316" i="9" s="1"/>
  <c r="Z1315" i="9"/>
  <c r="AD1315" i="9" s="1"/>
  <c r="Q1316" i="9"/>
  <c r="R1316" i="9" s="1"/>
  <c r="AB1316" i="9" s="1"/>
  <c r="AA1315" i="9"/>
  <c r="T1183" i="9"/>
  <c r="T109" i="9"/>
  <c r="W1585" i="9"/>
  <c r="V1586" i="9" s="1"/>
  <c r="AA240" i="9"/>
  <c r="W240" i="9"/>
  <c r="V241" i="9" s="1"/>
  <c r="Y240" i="9"/>
  <c r="Q241" i="9"/>
  <c r="R241" i="9" s="1"/>
  <c r="AB241" i="9" s="1"/>
  <c r="Z240" i="9"/>
  <c r="AE908" i="9"/>
  <c r="AE508" i="9"/>
  <c r="AB509" i="9"/>
  <c r="T509" i="9"/>
  <c r="Q1586" i="9"/>
  <c r="R1586" i="9" s="1"/>
  <c r="AB1586" i="9" s="1"/>
  <c r="AA1585" i="9"/>
  <c r="Z1585" i="9"/>
  <c r="AD1585" i="9" s="1"/>
  <c r="T1048" i="9"/>
  <c r="Y1048" i="9" s="1"/>
  <c r="T1991" i="9"/>
  <c r="AC1716" i="9"/>
  <c r="R1717" i="9"/>
  <c r="AB1717" i="9" s="1"/>
  <c r="AD1716" i="9"/>
  <c r="AC640" i="9"/>
  <c r="R641" i="9"/>
  <c r="S641" i="9" s="1"/>
  <c r="R377" i="9"/>
  <c r="AB377" i="9" s="1"/>
  <c r="T909" i="9"/>
  <c r="AC376" i="9"/>
  <c r="AD376" i="9"/>
  <c r="AA1855" i="9"/>
  <c r="Q1856" i="9"/>
  <c r="Z1855" i="9"/>
  <c r="Y1855" i="9"/>
  <c r="W1855" i="9"/>
  <c r="V1856" i="9" s="1"/>
  <c r="AC1448" i="6"/>
  <c r="AE1448" i="6" s="1"/>
  <c r="S1449" i="6"/>
  <c r="AC775" i="6"/>
  <c r="AD775" i="6"/>
  <c r="S776" i="6"/>
  <c r="AE1990" i="6"/>
  <c r="T1991" i="6"/>
  <c r="T107" i="6"/>
  <c r="Z107" i="6" s="1"/>
  <c r="AE106" i="6"/>
  <c r="T645" i="6"/>
  <c r="Q646" i="6" s="1"/>
  <c r="R646" i="6" s="1"/>
  <c r="AB646" i="6" s="1"/>
  <c r="AD909" i="6"/>
  <c r="S910" i="6"/>
  <c r="AE1047" i="6"/>
  <c r="AC909" i="6"/>
  <c r="T1048" i="6"/>
  <c r="Q1049" i="6" s="1"/>
  <c r="R1049" i="6" s="1"/>
  <c r="AB1049" i="6" s="1"/>
  <c r="AD1856" i="6"/>
  <c r="AC1315" i="6"/>
  <c r="S1316" i="6"/>
  <c r="AA239" i="6"/>
  <c r="Z239" i="6"/>
  <c r="W239" i="6"/>
  <c r="V240" i="6" s="1"/>
  <c r="AE644" i="6"/>
  <c r="Y239" i="6"/>
  <c r="AE1184" i="6"/>
  <c r="AC1856" i="6"/>
  <c r="AE1583" i="6"/>
  <c r="AA370" i="6"/>
  <c r="Y370" i="6"/>
  <c r="Z370" i="6"/>
  <c r="W370" i="6"/>
  <c r="V371" i="6" s="1"/>
  <c r="Q371" i="6"/>
  <c r="R371" i="6" s="1"/>
  <c r="AB371" i="6" s="1"/>
  <c r="R1857" i="6"/>
  <c r="AB1857" i="6" s="1"/>
  <c r="T1185" i="6"/>
  <c r="Q508" i="6"/>
  <c r="R508" i="6" s="1"/>
  <c r="AB508" i="6" s="1"/>
  <c r="Z507" i="6"/>
  <c r="AA507" i="6"/>
  <c r="Y507" i="6"/>
  <c r="S240" i="6"/>
  <c r="T1584" i="6"/>
  <c r="S1718" i="6"/>
  <c r="AC1717" i="6"/>
  <c r="AD1717" i="6"/>
  <c r="AD240" i="3"/>
  <c r="T507" i="3"/>
  <c r="W507" i="3" s="1"/>
  <c r="V508" i="3" s="1"/>
  <c r="AC240" i="3"/>
  <c r="S241" i="3"/>
  <c r="AE1048" i="3"/>
  <c r="T1049" i="3"/>
  <c r="AD642" i="3"/>
  <c r="AC1584" i="3"/>
  <c r="AD1584" i="3"/>
  <c r="AC778" i="3"/>
  <c r="AD778" i="3"/>
  <c r="AC642" i="3"/>
  <c r="S779" i="3"/>
  <c r="AC1319" i="3"/>
  <c r="T643" i="3"/>
  <c r="W643" i="3" s="1"/>
  <c r="V644" i="3" s="1"/>
  <c r="AB643" i="3"/>
  <c r="T1987" i="3"/>
  <c r="Z1987" i="3" s="1"/>
  <c r="AE1986" i="3"/>
  <c r="S1585" i="3"/>
  <c r="S1320" i="3"/>
  <c r="AC1183" i="3"/>
  <c r="AD1183" i="3"/>
  <c r="S1184" i="3"/>
  <c r="T1720" i="3"/>
  <c r="Y1720" i="3" s="1"/>
  <c r="Q1856" i="3"/>
  <c r="R1856" i="3" s="1"/>
  <c r="AB1856" i="3" s="1"/>
  <c r="W1855" i="3"/>
  <c r="V1856" i="3" s="1"/>
  <c r="Y1855" i="3"/>
  <c r="Z1855" i="3"/>
  <c r="AA1855" i="3"/>
  <c r="W911" i="3"/>
  <c r="V912" i="3" s="1"/>
  <c r="Z911" i="3"/>
  <c r="Z374" i="3"/>
  <c r="W374" i="3"/>
  <c r="V375" i="3" s="1"/>
  <c r="Y911" i="3"/>
  <c r="AA911" i="3"/>
  <c r="AA374" i="3"/>
  <c r="Y374" i="3"/>
  <c r="R375" i="3"/>
  <c r="AB375" i="3" s="1"/>
  <c r="Y107" i="3"/>
  <c r="Q108" i="3"/>
  <c r="Z107" i="3"/>
  <c r="AA107" i="3"/>
  <c r="W107" i="3"/>
  <c r="V108" i="3" s="1"/>
  <c r="AC1450" i="3"/>
  <c r="AD1450" i="3"/>
  <c r="R912" i="3"/>
  <c r="AB912" i="3" s="1"/>
  <c r="R1451" i="3"/>
  <c r="AB1451" i="3" s="1"/>
  <c r="T111" i="13"/>
  <c r="W111" i="13" s="1"/>
  <c r="V112" i="13" s="1"/>
  <c r="Y512" i="13"/>
  <c r="W512" i="13"/>
  <c r="V513" i="13" s="1"/>
  <c r="AA512" i="13"/>
  <c r="Z512" i="13"/>
  <c r="R513" i="13"/>
  <c r="AB513" i="13" s="1"/>
  <c r="S376" i="13" l="1"/>
  <c r="AC375" i="13"/>
  <c r="AE375" i="13" s="1"/>
  <c r="T376" i="13"/>
  <c r="Y376" i="13" s="1"/>
  <c r="S239" i="13"/>
  <c r="AC238" i="13"/>
  <c r="AD372" i="11"/>
  <c r="AC372" i="11"/>
  <c r="T1185" i="11"/>
  <c r="AE1184" i="11"/>
  <c r="T781" i="11"/>
  <c r="AE780" i="11"/>
  <c r="W1581" i="11"/>
  <c r="V1582" i="11" s="1"/>
  <c r="Q1582" i="11"/>
  <c r="R1582" i="11" s="1"/>
  <c r="S1582" i="11" s="1"/>
  <c r="Y1581" i="11"/>
  <c r="Z1581" i="11"/>
  <c r="S912" i="11"/>
  <c r="T373" i="11"/>
  <c r="AC911" i="11"/>
  <c r="AB507" i="11"/>
  <c r="T507" i="11"/>
  <c r="AE506" i="11"/>
  <c r="T1448" i="11"/>
  <c r="AE1851" i="11"/>
  <c r="AE109" i="11"/>
  <c r="S110" i="11"/>
  <c r="AC642" i="11"/>
  <c r="AD642" i="11"/>
  <c r="R643" i="11"/>
  <c r="AB643" i="11" s="1"/>
  <c r="S1052" i="11"/>
  <c r="AC1051" i="11"/>
  <c r="AD1051" i="11"/>
  <c r="AD1319" i="11"/>
  <c r="AC1319" i="11"/>
  <c r="R1320" i="11"/>
  <c r="AB1320" i="11" s="1"/>
  <c r="T1721" i="11"/>
  <c r="T243" i="11"/>
  <c r="R1990" i="11"/>
  <c r="AB1990" i="11" s="1"/>
  <c r="AC1989" i="11"/>
  <c r="AD1989" i="11"/>
  <c r="T1852" i="11"/>
  <c r="AD1451" i="9"/>
  <c r="AC1451" i="9"/>
  <c r="S1452" i="9"/>
  <c r="W779" i="9"/>
  <c r="V780" i="9" s="1"/>
  <c r="Q780" i="9"/>
  <c r="R780" i="9" s="1"/>
  <c r="AB780" i="9" s="1"/>
  <c r="AA779" i="9"/>
  <c r="Y779" i="9"/>
  <c r="AD779" i="9" s="1"/>
  <c r="S1316" i="9"/>
  <c r="Y109" i="9"/>
  <c r="AC1315" i="9"/>
  <c r="Q110" i="9"/>
  <c r="R110" i="9" s="1"/>
  <c r="AB110" i="9" s="1"/>
  <c r="AA1183" i="9"/>
  <c r="Q1184" i="9"/>
  <c r="W1183" i="9"/>
  <c r="V1184" i="9" s="1"/>
  <c r="Z1183" i="9"/>
  <c r="Y1183" i="9"/>
  <c r="AD240" i="9"/>
  <c r="W109" i="9"/>
  <c r="V110" i="9" s="1"/>
  <c r="Z109" i="9"/>
  <c r="AA109" i="9"/>
  <c r="W1048" i="9"/>
  <c r="V1049" i="9" s="1"/>
  <c r="S241" i="9"/>
  <c r="Z1048" i="9"/>
  <c r="AD1048" i="9" s="1"/>
  <c r="AA1048" i="9"/>
  <c r="Q1049" i="9"/>
  <c r="R1049" i="9" s="1"/>
  <c r="AB1049" i="9" s="1"/>
  <c r="AC240" i="9"/>
  <c r="W509" i="9"/>
  <c r="V510" i="9" s="1"/>
  <c r="Y509" i="9"/>
  <c r="AA509" i="9"/>
  <c r="Q510" i="9"/>
  <c r="Z509" i="9"/>
  <c r="S1586" i="9"/>
  <c r="AC1585" i="9"/>
  <c r="AE1585" i="9" s="1"/>
  <c r="AA1991" i="9"/>
  <c r="Q1992" i="9"/>
  <c r="R1992" i="9" s="1"/>
  <c r="AB1992" i="9" s="1"/>
  <c r="Y1991" i="9"/>
  <c r="W1991" i="9"/>
  <c r="V1992" i="9" s="1"/>
  <c r="Z1991" i="9"/>
  <c r="S1717" i="9"/>
  <c r="AE1716" i="9"/>
  <c r="AE640" i="9"/>
  <c r="AB641" i="9"/>
  <c r="T641" i="9"/>
  <c r="AA909" i="9"/>
  <c r="Z909" i="9"/>
  <c r="Q910" i="9"/>
  <c r="Y909" i="9"/>
  <c r="W909" i="9"/>
  <c r="V910" i="9" s="1"/>
  <c r="AC1855" i="9"/>
  <c r="AD1855" i="9"/>
  <c r="S377" i="9"/>
  <c r="AE376" i="9"/>
  <c r="R1856" i="9"/>
  <c r="AB1856" i="9" s="1"/>
  <c r="T1449" i="6"/>
  <c r="W1449" i="6" s="1"/>
  <c r="V1450" i="6" s="1"/>
  <c r="AE775" i="6"/>
  <c r="AA1991" i="6"/>
  <c r="T776" i="6"/>
  <c r="Y1991" i="6"/>
  <c r="Q1992" i="6"/>
  <c r="R1992" i="6" s="1"/>
  <c r="AB1992" i="6" s="1"/>
  <c r="W1991" i="6"/>
  <c r="V1992" i="6" s="1"/>
  <c r="Z1991" i="6"/>
  <c r="W107" i="6"/>
  <c r="V108" i="6" s="1"/>
  <c r="Y107" i="6"/>
  <c r="AD107" i="6" s="1"/>
  <c r="Q108" i="6"/>
  <c r="R108" i="6" s="1"/>
  <c r="AB108" i="6" s="1"/>
  <c r="AA107" i="6"/>
  <c r="Y645" i="6"/>
  <c r="AE909" i="6"/>
  <c r="Z645" i="6"/>
  <c r="W645" i="6"/>
  <c r="V646" i="6" s="1"/>
  <c r="AA645" i="6"/>
  <c r="T910" i="6"/>
  <c r="AA910" i="6" s="1"/>
  <c r="Z1048" i="6"/>
  <c r="Y1048" i="6"/>
  <c r="AA1048" i="6"/>
  <c r="W1048" i="6"/>
  <c r="V1049" i="6" s="1"/>
  <c r="AE1315" i="6"/>
  <c r="AD239" i="6"/>
  <c r="T1316" i="6"/>
  <c r="AC239" i="6"/>
  <c r="S1857" i="6"/>
  <c r="AE1856" i="6"/>
  <c r="S371" i="6"/>
  <c r="AD370" i="6"/>
  <c r="AC370" i="6"/>
  <c r="AC507" i="6"/>
  <c r="AD507" i="6"/>
  <c r="Y1185" i="6"/>
  <c r="AA1185" i="6"/>
  <c r="Q1186" i="6"/>
  <c r="R1186" i="6" s="1"/>
  <c r="AB1186" i="6" s="1"/>
  <c r="W1185" i="6"/>
  <c r="V1186" i="6" s="1"/>
  <c r="Z1185" i="6"/>
  <c r="T240" i="6"/>
  <c r="W240" i="6" s="1"/>
  <c r="V241" i="6" s="1"/>
  <c r="S1049" i="6"/>
  <c r="AA1584" i="6"/>
  <c r="Q1585" i="6"/>
  <c r="R1585" i="6" s="1"/>
  <c r="AB1585" i="6" s="1"/>
  <c r="Y1584" i="6"/>
  <c r="W1584" i="6"/>
  <c r="V1585" i="6" s="1"/>
  <c r="Z1584" i="6"/>
  <c r="AE1717" i="6"/>
  <c r="T1718" i="6"/>
  <c r="S646" i="6"/>
  <c r="S508" i="6"/>
  <c r="AE240" i="3"/>
  <c r="Z507" i="3"/>
  <c r="Y507" i="3"/>
  <c r="AA507" i="3"/>
  <c r="Q508" i="3"/>
  <c r="R508" i="3" s="1"/>
  <c r="AB508" i="3" s="1"/>
  <c r="T241" i="3"/>
  <c r="Q1050" i="3"/>
  <c r="R1050" i="3" s="1"/>
  <c r="AB1050" i="3" s="1"/>
  <c r="Z1049" i="3"/>
  <c r="W1049" i="3"/>
  <c r="V1050" i="3" s="1"/>
  <c r="Y1049" i="3"/>
  <c r="AA1049" i="3"/>
  <c r="T779" i="3"/>
  <c r="AA779" i="3" s="1"/>
  <c r="T1585" i="3"/>
  <c r="AA1585" i="3" s="1"/>
  <c r="AE1584" i="3"/>
  <c r="AE778" i="3"/>
  <c r="AE642" i="3"/>
  <c r="AE1319" i="3"/>
  <c r="AA643" i="3"/>
  <c r="Y1987" i="3"/>
  <c r="AD1987" i="3" s="1"/>
  <c r="Z643" i="3"/>
  <c r="Q644" i="3"/>
  <c r="R644" i="3" s="1"/>
  <c r="AB644" i="3" s="1"/>
  <c r="Y643" i="3"/>
  <c r="W1987" i="3"/>
  <c r="V1988" i="3" s="1"/>
  <c r="AA1987" i="3"/>
  <c r="T1320" i="3"/>
  <c r="W1320" i="3" s="1"/>
  <c r="V1321" i="3" s="1"/>
  <c r="Q1988" i="3"/>
  <c r="R1988" i="3" s="1"/>
  <c r="AB1988" i="3" s="1"/>
  <c r="T1184" i="3"/>
  <c r="Q1185" i="3" s="1"/>
  <c r="R1185" i="3" s="1"/>
  <c r="AB1185" i="3" s="1"/>
  <c r="AE1183" i="3"/>
  <c r="W1720" i="3"/>
  <c r="V1721" i="3" s="1"/>
  <c r="Q1721" i="3"/>
  <c r="R1721" i="3" s="1"/>
  <c r="AB1721" i="3" s="1"/>
  <c r="Z1720" i="3"/>
  <c r="AD1720" i="3" s="1"/>
  <c r="S1451" i="3"/>
  <c r="AA1720" i="3"/>
  <c r="AD911" i="3"/>
  <c r="S1856" i="3"/>
  <c r="AD1855" i="3"/>
  <c r="AC1855" i="3"/>
  <c r="AC911" i="3"/>
  <c r="AC374" i="3"/>
  <c r="AD374" i="3"/>
  <c r="S375" i="3"/>
  <c r="R108" i="3"/>
  <c r="AB108" i="3" s="1"/>
  <c r="S912" i="3"/>
  <c r="AC107" i="3"/>
  <c r="AD107" i="3"/>
  <c r="AE1450" i="3"/>
  <c r="Y111" i="13"/>
  <c r="Z111" i="13"/>
  <c r="AA111" i="13"/>
  <c r="Q112" i="13"/>
  <c r="R112" i="13" s="1"/>
  <c r="AB112" i="13" s="1"/>
  <c r="S513" i="13"/>
  <c r="AD512" i="13"/>
  <c r="AC512" i="13"/>
  <c r="AD111" i="13"/>
  <c r="AD507" i="3" l="1"/>
  <c r="W376" i="13"/>
  <c r="V377" i="13" s="1"/>
  <c r="Q377" i="13"/>
  <c r="R377" i="13" s="1"/>
  <c r="AB377" i="13" s="1"/>
  <c r="AA376" i="13"/>
  <c r="Z376" i="13"/>
  <c r="AD376" i="13" s="1"/>
  <c r="T239" i="13"/>
  <c r="Q240" i="13" s="1"/>
  <c r="R240" i="13" s="1"/>
  <c r="AB240" i="13" s="1"/>
  <c r="AE238" i="13"/>
  <c r="AE372" i="11"/>
  <c r="Q1186" i="11"/>
  <c r="R1186" i="11" s="1"/>
  <c r="S1186" i="11" s="1"/>
  <c r="W1185" i="11"/>
  <c r="V1186" i="11" s="1"/>
  <c r="Z1185" i="11"/>
  <c r="AA1185" i="11"/>
  <c r="Y1185" i="11"/>
  <c r="Q782" i="11"/>
  <c r="R782" i="11" s="1"/>
  <c r="AB782" i="11" s="1"/>
  <c r="W781" i="11"/>
  <c r="V782" i="11" s="1"/>
  <c r="Y781" i="11"/>
  <c r="Z781" i="11"/>
  <c r="AA781" i="11"/>
  <c r="AD1581" i="11"/>
  <c r="T1582" i="11"/>
  <c r="Z1582" i="11" s="1"/>
  <c r="AC1581" i="11"/>
  <c r="AB1582" i="11"/>
  <c r="T912" i="11"/>
  <c r="W912" i="11" s="1"/>
  <c r="V913" i="11" s="1"/>
  <c r="AE911" i="11"/>
  <c r="Z373" i="11"/>
  <c r="W373" i="11"/>
  <c r="V374" i="11" s="1"/>
  <c r="Y373" i="11"/>
  <c r="Q374" i="11"/>
  <c r="R374" i="11" s="1"/>
  <c r="AB374" i="11" s="1"/>
  <c r="AA373" i="11"/>
  <c r="AA507" i="11"/>
  <c r="Y507" i="11"/>
  <c r="W507" i="11"/>
  <c r="V508" i="11" s="1"/>
  <c r="Q508" i="11"/>
  <c r="R508" i="11" s="1"/>
  <c r="AB508" i="11" s="1"/>
  <c r="Z507" i="11"/>
  <c r="T1052" i="11"/>
  <c r="Y1052" i="11" s="1"/>
  <c r="Q1449" i="11"/>
  <c r="AA1448" i="11"/>
  <c r="W1448" i="11"/>
  <c r="V1449" i="11" s="1"/>
  <c r="Y1448" i="11"/>
  <c r="Z1448" i="11"/>
  <c r="T110" i="11"/>
  <c r="S643" i="11"/>
  <c r="AE642" i="11"/>
  <c r="AE1051" i="11"/>
  <c r="AE1319" i="11"/>
  <c r="Q1722" i="11"/>
  <c r="R1722" i="11" s="1"/>
  <c r="AB1722" i="11" s="1"/>
  <c r="W1721" i="11"/>
  <c r="V1722" i="11" s="1"/>
  <c r="Y1721" i="11"/>
  <c r="Z1721" i="11"/>
  <c r="AA1721" i="11"/>
  <c r="S1320" i="11"/>
  <c r="S1990" i="11"/>
  <c r="Q244" i="11"/>
  <c r="R244" i="11" s="1"/>
  <c r="AB244" i="11" s="1"/>
  <c r="Y243" i="11"/>
  <c r="Z243" i="11"/>
  <c r="AA243" i="11"/>
  <c r="W243" i="11"/>
  <c r="V244" i="11" s="1"/>
  <c r="Q1853" i="11"/>
  <c r="AA1852" i="11"/>
  <c r="W1852" i="11"/>
  <c r="V1853" i="11" s="1"/>
  <c r="Y1852" i="11"/>
  <c r="Z1852" i="11"/>
  <c r="AE1989" i="11"/>
  <c r="AE1451" i="9"/>
  <c r="T1452" i="9"/>
  <c r="AA1452" i="9" s="1"/>
  <c r="S780" i="9"/>
  <c r="AC779" i="9"/>
  <c r="AE779" i="9" s="1"/>
  <c r="T1316" i="9"/>
  <c r="AA1316" i="9" s="1"/>
  <c r="AE1315" i="9"/>
  <c r="S110" i="9"/>
  <c r="AC109" i="9"/>
  <c r="AD1183" i="9"/>
  <c r="AC1183" i="9"/>
  <c r="R1184" i="9"/>
  <c r="AB1184" i="9" s="1"/>
  <c r="AD109" i="9"/>
  <c r="AC1048" i="9"/>
  <c r="T241" i="9"/>
  <c r="S1049" i="9"/>
  <c r="AE240" i="9"/>
  <c r="R510" i="9"/>
  <c r="S510" i="9" s="1"/>
  <c r="AC509" i="9"/>
  <c r="AD509" i="9"/>
  <c r="T1586" i="9"/>
  <c r="S1992" i="9"/>
  <c r="AD1991" i="9"/>
  <c r="AC1991" i="9"/>
  <c r="T1717" i="9"/>
  <c r="Z641" i="9"/>
  <c r="AA641" i="9"/>
  <c r="W641" i="9"/>
  <c r="V642" i="9" s="1"/>
  <c r="Q642" i="9"/>
  <c r="R642" i="9" s="1"/>
  <c r="AB642" i="9" s="1"/>
  <c r="Y641" i="9"/>
  <c r="AC909" i="9"/>
  <c r="AD909" i="9"/>
  <c r="S1856" i="9"/>
  <c r="R910" i="9"/>
  <c r="AB910" i="9" s="1"/>
  <c r="AE1855" i="9"/>
  <c r="T377" i="9"/>
  <c r="Y1449" i="6"/>
  <c r="AA1449" i="6"/>
  <c r="Z1449" i="6"/>
  <c r="Q1450" i="6"/>
  <c r="R1450" i="6" s="1"/>
  <c r="AB1450" i="6" s="1"/>
  <c r="AD1991" i="6"/>
  <c r="Y776" i="6"/>
  <c r="AA776" i="6"/>
  <c r="Q777" i="6"/>
  <c r="W776" i="6"/>
  <c r="V777" i="6" s="1"/>
  <c r="Z776" i="6"/>
  <c r="S1992" i="6"/>
  <c r="AC1991" i="6"/>
  <c r="AD645" i="6"/>
  <c r="AC107" i="6"/>
  <c r="S108" i="6"/>
  <c r="AC645" i="6"/>
  <c r="Z910" i="6"/>
  <c r="Q911" i="6"/>
  <c r="R911" i="6" s="1"/>
  <c r="AB911" i="6" s="1"/>
  <c r="W910" i="6"/>
  <c r="V911" i="6" s="1"/>
  <c r="Y910" i="6"/>
  <c r="AD1048" i="6"/>
  <c r="AC1048" i="6"/>
  <c r="W1316" i="6"/>
  <c r="V1317" i="6" s="1"/>
  <c r="Y1316" i="6"/>
  <c r="Z1316" i="6"/>
  <c r="AA1316" i="6"/>
  <c r="Q1317" i="6"/>
  <c r="AE239" i="6"/>
  <c r="T1857" i="6"/>
  <c r="Q1858" i="6" s="1"/>
  <c r="R1858" i="6" s="1"/>
  <c r="AB1858" i="6" s="1"/>
  <c r="T371" i="6"/>
  <c r="Y371" i="6" s="1"/>
  <c r="AE370" i="6"/>
  <c r="AA240" i="6"/>
  <c r="Z240" i="6"/>
  <c r="Y240" i="6"/>
  <c r="AE507" i="6"/>
  <c r="S1186" i="6"/>
  <c r="AD1185" i="6"/>
  <c r="AC1185" i="6"/>
  <c r="Q241" i="6"/>
  <c r="R241" i="6" s="1"/>
  <c r="AB241" i="6" s="1"/>
  <c r="T1049" i="6"/>
  <c r="AA1049" i="6" s="1"/>
  <c r="Z1718" i="6"/>
  <c r="AA1718" i="6"/>
  <c r="AC1584" i="6"/>
  <c r="AD1584" i="6"/>
  <c r="W1718" i="6"/>
  <c r="V1719" i="6" s="1"/>
  <c r="S1585" i="6"/>
  <c r="T508" i="6"/>
  <c r="Y508" i="6" s="1"/>
  <c r="Y1718" i="6"/>
  <c r="Q1719" i="6"/>
  <c r="R1719" i="6" s="1"/>
  <c r="AB1719" i="6" s="1"/>
  <c r="T646" i="6"/>
  <c r="AC507" i="3"/>
  <c r="AA241" i="3"/>
  <c r="W241" i="3"/>
  <c r="V242" i="3" s="1"/>
  <c r="Z241" i="3"/>
  <c r="Y241" i="3"/>
  <c r="Q242" i="3"/>
  <c r="R242" i="3" s="1"/>
  <c r="AB242" i="3" s="1"/>
  <c r="AD1049" i="3"/>
  <c r="S1050" i="3"/>
  <c r="AC1049" i="3"/>
  <c r="Q1586" i="3"/>
  <c r="R1586" i="3" s="1"/>
  <c r="AB1586" i="3" s="1"/>
  <c r="Y1585" i="3"/>
  <c r="Z779" i="3"/>
  <c r="Y779" i="3"/>
  <c r="Q780" i="3"/>
  <c r="R780" i="3" s="1"/>
  <c r="AB780" i="3" s="1"/>
  <c r="W779" i="3"/>
  <c r="V780" i="3" s="1"/>
  <c r="Z1585" i="3"/>
  <c r="W1585" i="3"/>
  <c r="V1586" i="3" s="1"/>
  <c r="AD643" i="3"/>
  <c r="AC1987" i="3"/>
  <c r="S644" i="3"/>
  <c r="AC643" i="3"/>
  <c r="Z1320" i="3"/>
  <c r="AA1320" i="3"/>
  <c r="Q1321" i="3"/>
  <c r="R1321" i="3" s="1"/>
  <c r="S1321" i="3" s="1"/>
  <c r="S1988" i="3"/>
  <c r="Y1320" i="3"/>
  <c r="S508" i="3"/>
  <c r="W1184" i="3"/>
  <c r="V1185" i="3" s="1"/>
  <c r="Y1184" i="3"/>
  <c r="Z1184" i="3"/>
  <c r="AA1184" i="3"/>
  <c r="S1185" i="3"/>
  <c r="S1721" i="3"/>
  <c r="AC1720" i="3"/>
  <c r="T1451" i="3"/>
  <c r="Q1452" i="3" s="1"/>
  <c r="R1452" i="3" s="1"/>
  <c r="T1856" i="3"/>
  <c r="Z1856" i="3" s="1"/>
  <c r="AE1855" i="3"/>
  <c r="AE911" i="3"/>
  <c r="AE374" i="3"/>
  <c r="T375" i="3"/>
  <c r="AA375" i="3" s="1"/>
  <c r="T912" i="3"/>
  <c r="AA912" i="3" s="1"/>
  <c r="AE107" i="3"/>
  <c r="S108" i="3"/>
  <c r="AC111" i="13"/>
  <c r="AE111" i="13" s="1"/>
  <c r="S112" i="13"/>
  <c r="T513" i="13"/>
  <c r="Z513" i="13" s="1"/>
  <c r="AE512" i="13"/>
  <c r="AE507" i="3" l="1"/>
  <c r="Z239" i="13"/>
  <c r="AA239" i="13"/>
  <c r="Y239" i="13"/>
  <c r="AD239" i="13" s="1"/>
  <c r="S240" i="13"/>
  <c r="S377" i="13"/>
  <c r="AC376" i="13"/>
  <c r="AE376" i="13" s="1"/>
  <c r="W239" i="13"/>
  <c r="V240" i="13" s="1"/>
  <c r="T112" i="13"/>
  <c r="Z112" i="13" s="1"/>
  <c r="AD781" i="11"/>
  <c r="T1186" i="11"/>
  <c r="W1186" i="11" s="1"/>
  <c r="V1187" i="11" s="1"/>
  <c r="AD1185" i="11"/>
  <c r="AB1186" i="11"/>
  <c r="AC1185" i="11"/>
  <c r="S782" i="11"/>
  <c r="AC781" i="11"/>
  <c r="W1582" i="11"/>
  <c r="V1583" i="11" s="1"/>
  <c r="Y1582" i="11"/>
  <c r="AD1582" i="11" s="1"/>
  <c r="AA1582" i="11"/>
  <c r="AE1581" i="11"/>
  <c r="Q1583" i="11"/>
  <c r="R1583" i="11" s="1"/>
  <c r="Z912" i="11"/>
  <c r="AA912" i="11"/>
  <c r="Y912" i="11"/>
  <c r="Q913" i="11"/>
  <c r="R913" i="11" s="1"/>
  <c r="AB913" i="11" s="1"/>
  <c r="S374" i="11"/>
  <c r="AC373" i="11"/>
  <c r="AD373" i="11"/>
  <c r="S508" i="11"/>
  <c r="AC507" i="11"/>
  <c r="AD507" i="11"/>
  <c r="Q1053" i="11"/>
  <c r="R1053" i="11" s="1"/>
  <c r="AB1053" i="11" s="1"/>
  <c r="Z1052" i="11"/>
  <c r="AD1052" i="11" s="1"/>
  <c r="W1052" i="11"/>
  <c r="V1053" i="11" s="1"/>
  <c r="AA1052" i="11"/>
  <c r="AD1448" i="11"/>
  <c r="AC1448" i="11"/>
  <c r="R1449" i="11"/>
  <c r="S1449" i="11" s="1"/>
  <c r="T643" i="11"/>
  <c r="W110" i="11"/>
  <c r="V111" i="11" s="1"/>
  <c r="Q111" i="11"/>
  <c r="Z110" i="11"/>
  <c r="Y110" i="11"/>
  <c r="AA110" i="11"/>
  <c r="S1722" i="11"/>
  <c r="T1990" i="11"/>
  <c r="Y1990" i="11" s="1"/>
  <c r="AC1721" i="11"/>
  <c r="AD1721" i="11"/>
  <c r="T1320" i="11"/>
  <c r="S244" i="11"/>
  <c r="AC243" i="11"/>
  <c r="AD243" i="11"/>
  <c r="R1853" i="11"/>
  <c r="AB1853" i="11" s="1"/>
  <c r="AC1852" i="11"/>
  <c r="AD1852" i="11"/>
  <c r="Q1453" i="9"/>
  <c r="R1453" i="9" s="1"/>
  <c r="AB1453" i="9" s="1"/>
  <c r="W1452" i="9"/>
  <c r="V1453" i="9" s="1"/>
  <c r="Y1452" i="9"/>
  <c r="Z1452" i="9"/>
  <c r="T780" i="9"/>
  <c r="W780" i="9" s="1"/>
  <c r="V781" i="9" s="1"/>
  <c r="Y1316" i="9"/>
  <c r="Z1316" i="9"/>
  <c r="Q1317" i="9"/>
  <c r="R1317" i="9" s="1"/>
  <c r="AB1317" i="9" s="1"/>
  <c r="W1316" i="9"/>
  <c r="V1317" i="9" s="1"/>
  <c r="AE109" i="9"/>
  <c r="S1184" i="9"/>
  <c r="T110" i="9"/>
  <c r="W110" i="9" s="1"/>
  <c r="V111" i="9" s="1"/>
  <c r="AE1183" i="9"/>
  <c r="AE1048" i="9"/>
  <c r="Y241" i="9"/>
  <c r="Z241" i="9"/>
  <c r="W241" i="9"/>
  <c r="V242" i="9" s="1"/>
  <c r="AA241" i="9"/>
  <c r="Q242" i="9"/>
  <c r="R242" i="9" s="1"/>
  <c r="AB242" i="9" s="1"/>
  <c r="T1049" i="9"/>
  <c r="W1586" i="9"/>
  <c r="V1587" i="9" s="1"/>
  <c r="AE509" i="9"/>
  <c r="Q1587" i="9"/>
  <c r="R1587" i="9" s="1"/>
  <c r="AB1587" i="9" s="1"/>
  <c r="Y1586" i="9"/>
  <c r="AA1586" i="9"/>
  <c r="Z1586" i="9"/>
  <c r="AB510" i="9"/>
  <c r="T510" i="9"/>
  <c r="T1992" i="9"/>
  <c r="AA1992" i="9" s="1"/>
  <c r="AE1991" i="9"/>
  <c r="Z1717" i="9"/>
  <c r="AA1717" i="9"/>
  <c r="Y1717" i="9"/>
  <c r="Q1718" i="9"/>
  <c r="W1717" i="9"/>
  <c r="V1718" i="9" s="1"/>
  <c r="AC641" i="9"/>
  <c r="AD641" i="9"/>
  <c r="S642" i="9"/>
  <c r="T1856" i="9"/>
  <c r="Q1857" i="9" s="1"/>
  <c r="AA377" i="9"/>
  <c r="Q378" i="9"/>
  <c r="Z377" i="9"/>
  <c r="W377" i="9"/>
  <c r="V378" i="9" s="1"/>
  <c r="Y377" i="9"/>
  <c r="AE909" i="9"/>
  <c r="S910" i="9"/>
  <c r="AC1449" i="6"/>
  <c r="AD1449" i="6"/>
  <c r="AE1991" i="6"/>
  <c r="AE107" i="6"/>
  <c r="R777" i="6"/>
  <c r="AB777" i="6" s="1"/>
  <c r="AC776" i="6"/>
  <c r="AD776" i="6"/>
  <c r="T1992" i="6"/>
  <c r="T108" i="6"/>
  <c r="Y108" i="6" s="1"/>
  <c r="AD910" i="6"/>
  <c r="AE645" i="6"/>
  <c r="S1450" i="6"/>
  <c r="AC910" i="6"/>
  <c r="AE1048" i="6"/>
  <c r="AC1316" i="6"/>
  <c r="S911" i="6"/>
  <c r="AD1316" i="6"/>
  <c r="R1317" i="6"/>
  <c r="S1317" i="6" s="1"/>
  <c r="W1857" i="6"/>
  <c r="V1858" i="6" s="1"/>
  <c r="AA1857" i="6"/>
  <c r="Z1857" i="6"/>
  <c r="Y1857" i="6"/>
  <c r="AA371" i="6"/>
  <c r="W371" i="6"/>
  <c r="V372" i="6" s="1"/>
  <c r="Z371" i="6"/>
  <c r="AD371" i="6" s="1"/>
  <c r="Q372" i="6"/>
  <c r="R372" i="6" s="1"/>
  <c r="AB372" i="6" s="1"/>
  <c r="S1858" i="6"/>
  <c r="AC240" i="6"/>
  <c r="AD240" i="6"/>
  <c r="AE1185" i="6"/>
  <c r="Y1049" i="6"/>
  <c r="S241" i="6"/>
  <c r="T1186" i="6"/>
  <c r="W1186" i="6" s="1"/>
  <c r="V1187" i="6" s="1"/>
  <c r="Q1050" i="6"/>
  <c r="R1050" i="6" s="1"/>
  <c r="AB1050" i="6" s="1"/>
  <c r="W1049" i="6"/>
  <c r="V1050" i="6" s="1"/>
  <c r="Z1049" i="6"/>
  <c r="AC1718" i="6"/>
  <c r="Z508" i="6"/>
  <c r="AD508" i="6" s="1"/>
  <c r="T1585" i="6"/>
  <c r="W1585" i="6" s="1"/>
  <c r="V1586" i="6" s="1"/>
  <c r="AE1584" i="6"/>
  <c r="Q509" i="6"/>
  <c r="R509" i="6" s="1"/>
  <c r="AB509" i="6" s="1"/>
  <c r="W508" i="6"/>
  <c r="V509" i="6" s="1"/>
  <c r="AA508" i="6"/>
  <c r="AD1718" i="6"/>
  <c r="S1719" i="6"/>
  <c r="AA646" i="6"/>
  <c r="Y646" i="6"/>
  <c r="W646" i="6"/>
  <c r="V647" i="6" s="1"/>
  <c r="Z646" i="6"/>
  <c r="Q647" i="6"/>
  <c r="AC241" i="3"/>
  <c r="AD241" i="3"/>
  <c r="AE1049" i="3"/>
  <c r="S242" i="3"/>
  <c r="T1050" i="3"/>
  <c r="W1050" i="3" s="1"/>
  <c r="V1051" i="3" s="1"/>
  <c r="AD779" i="3"/>
  <c r="AC1585" i="3"/>
  <c r="AD1585" i="3"/>
  <c r="AC779" i="3"/>
  <c r="S780" i="3"/>
  <c r="T644" i="3"/>
  <c r="AE1987" i="3"/>
  <c r="AE643" i="3"/>
  <c r="AD1320" i="3"/>
  <c r="AC1320" i="3"/>
  <c r="T1988" i="3"/>
  <c r="Q1989" i="3" s="1"/>
  <c r="R1989" i="3" s="1"/>
  <c r="S1989" i="3" s="1"/>
  <c r="T508" i="3"/>
  <c r="Q509" i="3" s="1"/>
  <c r="R509" i="3" s="1"/>
  <c r="AB509" i="3" s="1"/>
  <c r="AD1184" i="3"/>
  <c r="AB1321" i="3"/>
  <c r="T1321" i="3"/>
  <c r="S1586" i="3"/>
  <c r="AC1184" i="3"/>
  <c r="T1185" i="3"/>
  <c r="AA1185" i="3" s="1"/>
  <c r="T1721" i="3"/>
  <c r="AA1451" i="3"/>
  <c r="Z1451" i="3"/>
  <c r="Y1856" i="3"/>
  <c r="AD1856" i="3" s="1"/>
  <c r="AE1720" i="3"/>
  <c r="AB1452" i="3"/>
  <c r="S1452" i="3"/>
  <c r="Y1451" i="3"/>
  <c r="W1451" i="3"/>
  <c r="V1452" i="3" s="1"/>
  <c r="AA1856" i="3"/>
  <c r="Q1857" i="3"/>
  <c r="R1857" i="3" s="1"/>
  <c r="AB1857" i="3" s="1"/>
  <c r="W1856" i="3"/>
  <c r="V1857" i="3" s="1"/>
  <c r="Z375" i="3"/>
  <c r="T108" i="3"/>
  <c r="Z108" i="3" s="1"/>
  <c r="Y375" i="3"/>
  <c r="Q913" i="3"/>
  <c r="R913" i="3" s="1"/>
  <c r="Q376" i="3"/>
  <c r="R376" i="3" s="1"/>
  <c r="AB376" i="3" s="1"/>
  <c r="Y912" i="3"/>
  <c r="Z912" i="3"/>
  <c r="W912" i="3"/>
  <c r="V913" i="3" s="1"/>
  <c r="W375" i="3"/>
  <c r="V376" i="3" s="1"/>
  <c r="AA513" i="13"/>
  <c r="W513" i="13"/>
  <c r="V514" i="13" s="1"/>
  <c r="Q514" i="13"/>
  <c r="R514" i="13" s="1"/>
  <c r="AB514" i="13" s="1"/>
  <c r="Y513" i="13"/>
  <c r="AD513" i="13" s="1"/>
  <c r="AC239" i="13" l="1"/>
  <c r="Y112" i="13"/>
  <c r="AA112" i="13"/>
  <c r="Q113" i="13"/>
  <c r="R113" i="13" s="1"/>
  <c r="AB113" i="13" s="1"/>
  <c r="W112" i="13"/>
  <c r="V113" i="13" s="1"/>
  <c r="T240" i="13"/>
  <c r="Q241" i="13" s="1"/>
  <c r="R241" i="13" s="1"/>
  <c r="AB241" i="13" s="1"/>
  <c r="T377" i="13"/>
  <c r="W377" i="13" s="1"/>
  <c r="V378" i="13" s="1"/>
  <c r="AA1186" i="11"/>
  <c r="AE781" i="11"/>
  <c r="Q1187" i="11"/>
  <c r="R1187" i="11" s="1"/>
  <c r="AB1187" i="11" s="1"/>
  <c r="Y1186" i="11"/>
  <c r="Z1186" i="11"/>
  <c r="AE1185" i="11"/>
  <c r="T782" i="11"/>
  <c r="Q783" i="11" s="1"/>
  <c r="R783" i="11" s="1"/>
  <c r="AB783" i="11" s="1"/>
  <c r="AD912" i="11"/>
  <c r="AC1582" i="11"/>
  <c r="AC912" i="11"/>
  <c r="S913" i="11"/>
  <c r="T374" i="11"/>
  <c r="AE373" i="11"/>
  <c r="T508" i="11"/>
  <c r="Q509" i="11" s="1"/>
  <c r="R509" i="11" s="1"/>
  <c r="AB509" i="11" s="1"/>
  <c r="AC1052" i="11"/>
  <c r="AE507" i="11"/>
  <c r="AB1583" i="11"/>
  <c r="S1583" i="11"/>
  <c r="T1722" i="11"/>
  <c r="AB1449" i="11"/>
  <c r="T1449" i="11"/>
  <c r="AE1448" i="11"/>
  <c r="AC110" i="11"/>
  <c r="AD110" i="11"/>
  <c r="R111" i="11"/>
  <c r="AB111" i="11" s="1"/>
  <c r="W643" i="11"/>
  <c r="V644" i="11" s="1"/>
  <c r="Q644" i="11"/>
  <c r="AA643" i="11"/>
  <c r="Y643" i="11"/>
  <c r="Z643" i="11"/>
  <c r="Q1991" i="11"/>
  <c r="R1991" i="11" s="1"/>
  <c r="AB1991" i="11" s="1"/>
  <c r="W1990" i="11"/>
  <c r="V1991" i="11" s="1"/>
  <c r="AA1990" i="11"/>
  <c r="Z1990" i="11"/>
  <c r="AD1990" i="11" s="1"/>
  <c r="Y1320" i="11"/>
  <c r="Z1320" i="11"/>
  <c r="Q1321" i="11"/>
  <c r="AA1320" i="11"/>
  <c r="W1320" i="11"/>
  <c r="V1321" i="11" s="1"/>
  <c r="AE1721" i="11"/>
  <c r="T244" i="11"/>
  <c r="W244" i="11" s="1"/>
  <c r="V245" i="11" s="1"/>
  <c r="S1853" i="11"/>
  <c r="AE1852" i="11"/>
  <c r="AE243" i="11"/>
  <c r="S1053" i="11"/>
  <c r="S1453" i="9"/>
  <c r="AC1452" i="9"/>
  <c r="AD1452" i="9"/>
  <c r="Y780" i="9"/>
  <c r="Q781" i="9"/>
  <c r="R781" i="9" s="1"/>
  <c r="AB781" i="9" s="1"/>
  <c r="AA780" i="9"/>
  <c r="Z780" i="9"/>
  <c r="AD1316" i="9"/>
  <c r="AC1316" i="9"/>
  <c r="S1317" i="9"/>
  <c r="T1184" i="9"/>
  <c r="AA1184" i="9" s="1"/>
  <c r="AA110" i="9"/>
  <c r="Q111" i="9"/>
  <c r="R111" i="9" s="1"/>
  <c r="AB111" i="9" s="1"/>
  <c r="Z110" i="9"/>
  <c r="Y110" i="9"/>
  <c r="AD241" i="9"/>
  <c r="AC241" i="9"/>
  <c r="S242" i="9"/>
  <c r="Y1992" i="9"/>
  <c r="Q1050" i="9"/>
  <c r="R1050" i="9" s="1"/>
  <c r="AB1050" i="9" s="1"/>
  <c r="Y1049" i="9"/>
  <c r="AA1049" i="9"/>
  <c r="Z1049" i="9"/>
  <c r="W1049" i="9"/>
  <c r="V1050" i="9" s="1"/>
  <c r="Z1992" i="9"/>
  <c r="AC1586" i="9"/>
  <c r="AD1586" i="9"/>
  <c r="Y510" i="9"/>
  <c r="Z510" i="9"/>
  <c r="W510" i="9"/>
  <c r="V511" i="9" s="1"/>
  <c r="AA510" i="9"/>
  <c r="Q511" i="9"/>
  <c r="Q1993" i="9"/>
  <c r="R1993" i="9" s="1"/>
  <c r="S1993" i="9" s="1"/>
  <c r="W1992" i="9"/>
  <c r="V1993" i="9" s="1"/>
  <c r="R1718" i="9"/>
  <c r="AB1718" i="9" s="1"/>
  <c r="AD1717" i="9"/>
  <c r="AC1717" i="9"/>
  <c r="Z1856" i="9"/>
  <c r="T642" i="9"/>
  <c r="AE641" i="9"/>
  <c r="S1587" i="9"/>
  <c r="AA1856" i="9"/>
  <c r="T910" i="9"/>
  <c r="Y910" i="9" s="1"/>
  <c r="Y1856" i="9"/>
  <c r="W1856" i="9"/>
  <c r="V1857" i="9" s="1"/>
  <c r="AC377" i="9"/>
  <c r="AD377" i="9"/>
  <c r="R1857" i="9"/>
  <c r="AB1857" i="9" s="1"/>
  <c r="R378" i="9"/>
  <c r="AB378" i="9" s="1"/>
  <c r="AE1449" i="6"/>
  <c r="Z108" i="6"/>
  <c r="AD108" i="6" s="1"/>
  <c r="S777" i="6"/>
  <c r="AA108" i="6"/>
  <c r="Q109" i="6"/>
  <c r="R109" i="6" s="1"/>
  <c r="AB109" i="6" s="1"/>
  <c r="AE776" i="6"/>
  <c r="W108" i="6"/>
  <c r="V109" i="6" s="1"/>
  <c r="AE910" i="6"/>
  <c r="W1992" i="6"/>
  <c r="V1993" i="6" s="1"/>
  <c r="AA1992" i="6"/>
  <c r="Z1992" i="6"/>
  <c r="Q1993" i="6"/>
  <c r="Y1992" i="6"/>
  <c r="T1450" i="6"/>
  <c r="Q1451" i="6" s="1"/>
  <c r="R1451" i="6" s="1"/>
  <c r="S1451" i="6" s="1"/>
  <c r="T911" i="6"/>
  <c r="Z911" i="6" s="1"/>
  <c r="AE1316" i="6"/>
  <c r="AB1317" i="6"/>
  <c r="T1317" i="6"/>
  <c r="AD1857" i="6"/>
  <c r="T1858" i="6"/>
  <c r="W1858" i="6" s="1"/>
  <c r="V1859" i="6" s="1"/>
  <c r="AC1857" i="6"/>
  <c r="AC371" i="6"/>
  <c r="S372" i="6"/>
  <c r="AE240" i="6"/>
  <c r="AC1049" i="6"/>
  <c r="Z1585" i="6"/>
  <c r="Y1585" i="6"/>
  <c r="AA1186" i="6"/>
  <c r="T241" i="6"/>
  <c r="Z241" i="6" s="1"/>
  <c r="Y1186" i="6"/>
  <c r="S1050" i="6"/>
  <c r="Z1186" i="6"/>
  <c r="Q1187" i="6"/>
  <c r="R1187" i="6" s="1"/>
  <c r="AD1049" i="6"/>
  <c r="AE1718" i="6"/>
  <c r="AC508" i="6"/>
  <c r="S509" i="6"/>
  <c r="AA1585" i="6"/>
  <c r="Q1586" i="6"/>
  <c r="R1586" i="6" s="1"/>
  <c r="AB1586" i="6" s="1"/>
  <c r="R647" i="6"/>
  <c r="AB647" i="6" s="1"/>
  <c r="T1719" i="6"/>
  <c r="AC646" i="6"/>
  <c r="AD646" i="6"/>
  <c r="T242" i="3"/>
  <c r="AA242" i="3" s="1"/>
  <c r="Q1051" i="3"/>
  <c r="R1051" i="3" s="1"/>
  <c r="AB1051" i="3" s="1"/>
  <c r="AE241" i="3"/>
  <c r="Y1050" i="3"/>
  <c r="Z1050" i="3"/>
  <c r="AA1050" i="3"/>
  <c r="AE1585" i="3"/>
  <c r="AE779" i="3"/>
  <c r="T780" i="3"/>
  <c r="AA644" i="3"/>
  <c r="Q645" i="3"/>
  <c r="R645" i="3" s="1"/>
  <c r="AB645" i="3" s="1"/>
  <c r="Z644" i="3"/>
  <c r="W644" i="3"/>
  <c r="V645" i="3" s="1"/>
  <c r="Y644" i="3"/>
  <c r="AE1320" i="3"/>
  <c r="Y1988" i="3"/>
  <c r="T1989" i="3"/>
  <c r="Y1989" i="3" s="1"/>
  <c r="W1988" i="3"/>
  <c r="V1989" i="3" s="1"/>
  <c r="AA1988" i="3"/>
  <c r="AB1989" i="3"/>
  <c r="Z1988" i="3"/>
  <c r="Z508" i="3"/>
  <c r="W508" i="3"/>
  <c r="V509" i="3" s="1"/>
  <c r="AA508" i="3"/>
  <c r="Y508" i="3"/>
  <c r="S509" i="3"/>
  <c r="W1185" i="3"/>
  <c r="V1186" i="3" s="1"/>
  <c r="AE1184" i="3"/>
  <c r="Q1186" i="3"/>
  <c r="R1186" i="3" s="1"/>
  <c r="AB1186" i="3" s="1"/>
  <c r="T1586" i="3"/>
  <c r="Y1321" i="3"/>
  <c r="Z1321" i="3"/>
  <c r="Q1322" i="3"/>
  <c r="W1321" i="3"/>
  <c r="V1322" i="3" s="1"/>
  <c r="AA1321" i="3"/>
  <c r="AD1451" i="3"/>
  <c r="Y1185" i="3"/>
  <c r="Z1185" i="3"/>
  <c r="Y1721" i="3"/>
  <c r="Q1722" i="3"/>
  <c r="R1722" i="3" s="1"/>
  <c r="AB1722" i="3" s="1"/>
  <c r="W1721" i="3"/>
  <c r="V1722" i="3" s="1"/>
  <c r="Z1721" i="3"/>
  <c r="AA1721" i="3"/>
  <c r="AC1451" i="3"/>
  <c r="AC1856" i="3"/>
  <c r="AE1856" i="3" s="1"/>
  <c r="T1452" i="3"/>
  <c r="Z1452" i="3" s="1"/>
  <c r="W108" i="3"/>
  <c r="V109" i="3" s="1"/>
  <c r="AC375" i="3"/>
  <c r="Y108" i="3"/>
  <c r="AA108" i="3"/>
  <c r="AD375" i="3"/>
  <c r="AB913" i="3"/>
  <c r="S913" i="3"/>
  <c r="Q109" i="3"/>
  <c r="R109" i="3" s="1"/>
  <c r="AB109" i="3" s="1"/>
  <c r="AC912" i="3"/>
  <c r="S1857" i="3"/>
  <c r="AD912" i="3"/>
  <c r="S376" i="3"/>
  <c r="S514" i="13"/>
  <c r="AD112" i="13"/>
  <c r="AC513" i="13"/>
  <c r="AE239" i="13" l="1"/>
  <c r="S113" i="13"/>
  <c r="AC112" i="13"/>
  <c r="W240" i="13"/>
  <c r="V241" i="13" s="1"/>
  <c r="AA240" i="13"/>
  <c r="Z240" i="13"/>
  <c r="S241" i="13"/>
  <c r="Y240" i="13"/>
  <c r="AD240" i="13" s="1"/>
  <c r="Z377" i="13"/>
  <c r="Q378" i="13"/>
  <c r="Y377" i="13"/>
  <c r="AA377" i="13"/>
  <c r="T514" i="13"/>
  <c r="AA514" i="13" s="1"/>
  <c r="AD1186" i="11"/>
  <c r="AC1186" i="11"/>
  <c r="S1187" i="11"/>
  <c r="AA782" i="11"/>
  <c r="Z782" i="11"/>
  <c r="Y782" i="11"/>
  <c r="W782" i="11"/>
  <c r="V783" i="11" s="1"/>
  <c r="AE1582" i="11"/>
  <c r="T913" i="11"/>
  <c r="AE912" i="11"/>
  <c r="Y374" i="11"/>
  <c r="Z374" i="11"/>
  <c r="W374" i="11"/>
  <c r="V375" i="11" s="1"/>
  <c r="AA374" i="11"/>
  <c r="Q375" i="11"/>
  <c r="R375" i="11" s="1"/>
  <c r="S375" i="11" s="1"/>
  <c r="AE1052" i="11"/>
  <c r="W508" i="11"/>
  <c r="V509" i="11" s="1"/>
  <c r="Z508" i="11"/>
  <c r="AA508" i="11"/>
  <c r="Y508" i="11"/>
  <c r="T1583" i="11"/>
  <c r="AA1583" i="11" s="1"/>
  <c r="W1722" i="11"/>
  <c r="V1723" i="11" s="1"/>
  <c r="Y1722" i="11"/>
  <c r="AA1722" i="11"/>
  <c r="Q1723" i="11"/>
  <c r="R1723" i="11" s="1"/>
  <c r="AB1723" i="11" s="1"/>
  <c r="Z1722" i="11"/>
  <c r="S111" i="11"/>
  <c r="AC1990" i="11"/>
  <c r="AA1449" i="11"/>
  <c r="Y1449" i="11"/>
  <c r="Z1449" i="11"/>
  <c r="Q1450" i="11"/>
  <c r="R1450" i="11" s="1"/>
  <c r="AB1450" i="11" s="1"/>
  <c r="W1449" i="11"/>
  <c r="V1450" i="11" s="1"/>
  <c r="AD643" i="11"/>
  <c r="AC643" i="11"/>
  <c r="R644" i="11"/>
  <c r="AB644" i="11" s="1"/>
  <c r="AE110" i="11"/>
  <c r="Q245" i="11"/>
  <c r="R245" i="11" s="1"/>
  <c r="AB245" i="11" s="1"/>
  <c r="AC1320" i="11"/>
  <c r="R1321" i="11"/>
  <c r="AB1321" i="11" s="1"/>
  <c r="AD1320" i="11"/>
  <c r="T1853" i="11"/>
  <c r="W1853" i="11" s="1"/>
  <c r="V1854" i="11" s="1"/>
  <c r="AA244" i="11"/>
  <c r="Y244" i="11"/>
  <c r="S509" i="11"/>
  <c r="Z244" i="11"/>
  <c r="S783" i="11"/>
  <c r="T1053" i="11"/>
  <c r="S1991" i="11"/>
  <c r="T1453" i="9"/>
  <c r="AA1453" i="9" s="1"/>
  <c r="AE1452" i="9"/>
  <c r="AC780" i="9"/>
  <c r="S781" i="9"/>
  <c r="AD780" i="9"/>
  <c r="AE1316" i="9"/>
  <c r="T1317" i="9"/>
  <c r="Z1317" i="9" s="1"/>
  <c r="AD1992" i="9"/>
  <c r="Z1184" i="9"/>
  <c r="W1184" i="9"/>
  <c r="V1185" i="9" s="1"/>
  <c r="Q1185" i="9"/>
  <c r="R1185" i="9" s="1"/>
  <c r="AB1185" i="9" s="1"/>
  <c r="Y1184" i="9"/>
  <c r="AD110" i="9"/>
  <c r="AC110" i="9"/>
  <c r="S111" i="9"/>
  <c r="AE241" i="9"/>
  <c r="T242" i="9"/>
  <c r="W242" i="9" s="1"/>
  <c r="V243" i="9" s="1"/>
  <c r="AC1992" i="9"/>
  <c r="S1050" i="9"/>
  <c r="AB1993" i="9"/>
  <c r="AE1586" i="9"/>
  <c r="AD1049" i="9"/>
  <c r="AC1049" i="9"/>
  <c r="T1993" i="9"/>
  <c r="W1993" i="9" s="1"/>
  <c r="V1994" i="9" s="1"/>
  <c r="R511" i="9"/>
  <c r="AB511" i="9" s="1"/>
  <c r="AC510" i="9"/>
  <c r="AD510" i="9"/>
  <c r="Q643" i="9"/>
  <c r="R643" i="9" s="1"/>
  <c r="AB643" i="9" s="1"/>
  <c r="Z642" i="9"/>
  <c r="AD1856" i="9"/>
  <c r="S1718" i="9"/>
  <c r="Q911" i="9"/>
  <c r="R911" i="9" s="1"/>
  <c r="AB911" i="9" s="1"/>
  <c r="AE1717" i="9"/>
  <c r="Y642" i="9"/>
  <c r="AC1856" i="9"/>
  <c r="AA642" i="9"/>
  <c r="AA910" i="9"/>
  <c r="W910" i="9"/>
  <c r="V911" i="9" s="1"/>
  <c r="W642" i="9"/>
  <c r="V643" i="9" s="1"/>
  <c r="Z910" i="9"/>
  <c r="AD910" i="9" s="1"/>
  <c r="S1857" i="9"/>
  <c r="T1587" i="9"/>
  <c r="AE377" i="9"/>
  <c r="S378" i="9"/>
  <c r="T777" i="6"/>
  <c r="Z777" i="6" s="1"/>
  <c r="AC108" i="6"/>
  <c r="S109" i="6"/>
  <c r="R1993" i="6"/>
  <c r="AB1993" i="6" s="1"/>
  <c r="AC1992" i="6"/>
  <c r="AD1992" i="6"/>
  <c r="Z1450" i="6"/>
  <c r="W1450" i="6"/>
  <c r="V1451" i="6" s="1"/>
  <c r="AA1450" i="6"/>
  <c r="Y1450" i="6"/>
  <c r="AB1451" i="6"/>
  <c r="T1451" i="6"/>
  <c r="Z1451" i="6" s="1"/>
  <c r="AA911" i="6"/>
  <c r="W911" i="6"/>
  <c r="V912" i="6" s="1"/>
  <c r="Y911" i="6"/>
  <c r="AD911" i="6" s="1"/>
  <c r="Q912" i="6"/>
  <c r="R912" i="6" s="1"/>
  <c r="S912" i="6" s="1"/>
  <c r="Y1317" i="6"/>
  <c r="AA1317" i="6"/>
  <c r="Z1317" i="6"/>
  <c r="Q1318" i="6"/>
  <c r="W1317" i="6"/>
  <c r="V1318" i="6" s="1"/>
  <c r="AA1858" i="6"/>
  <c r="Z1858" i="6"/>
  <c r="Q1859" i="6"/>
  <c r="R1859" i="6" s="1"/>
  <c r="AB1859" i="6" s="1"/>
  <c r="Y1858" i="6"/>
  <c r="AE1857" i="6"/>
  <c r="T372" i="6"/>
  <c r="Q373" i="6" s="1"/>
  <c r="R373" i="6" s="1"/>
  <c r="AB373" i="6" s="1"/>
  <c r="AD1186" i="6"/>
  <c r="AE371" i="6"/>
  <c r="S647" i="6"/>
  <c r="Q242" i="6"/>
  <c r="R242" i="6" s="1"/>
  <c r="AB242" i="6" s="1"/>
  <c r="AC1186" i="6"/>
  <c r="AE1049" i="6"/>
  <c r="T1050" i="6"/>
  <c r="Z1050" i="6" s="1"/>
  <c r="AC1585" i="6"/>
  <c r="S1187" i="6"/>
  <c r="AD1585" i="6"/>
  <c r="W241" i="6"/>
  <c r="V242" i="6" s="1"/>
  <c r="AA241" i="6"/>
  <c r="Y241" i="6"/>
  <c r="AE508" i="6"/>
  <c r="T509" i="6"/>
  <c r="Y509" i="6" s="1"/>
  <c r="AB1187" i="6"/>
  <c r="S1586" i="6"/>
  <c r="AE646" i="6"/>
  <c r="W1719" i="6"/>
  <c r="V1720" i="6" s="1"/>
  <c r="Y1719" i="6"/>
  <c r="Z1719" i="6"/>
  <c r="AA1719" i="6"/>
  <c r="Q1720" i="6"/>
  <c r="AD1050" i="3"/>
  <c r="Z242" i="3"/>
  <c r="Q243" i="3"/>
  <c r="R243" i="3" s="1"/>
  <c r="AB243" i="3" s="1"/>
  <c r="Y242" i="3"/>
  <c r="W242" i="3"/>
  <c r="V243" i="3" s="1"/>
  <c r="S1051" i="3"/>
  <c r="AC1050" i="3"/>
  <c r="AA780" i="3"/>
  <c r="Y780" i="3"/>
  <c r="W780" i="3"/>
  <c r="V781" i="3" s="1"/>
  <c r="Q781" i="3"/>
  <c r="R781" i="3" s="1"/>
  <c r="AB781" i="3" s="1"/>
  <c r="Z780" i="3"/>
  <c r="AD644" i="3"/>
  <c r="S645" i="3"/>
  <c r="AC644" i="3"/>
  <c r="AD1988" i="3"/>
  <c r="AD508" i="3"/>
  <c r="W1989" i="3"/>
  <c r="V1990" i="3" s="1"/>
  <c r="AA1989" i="3"/>
  <c r="Q1990" i="3"/>
  <c r="R1990" i="3" s="1"/>
  <c r="S1990" i="3" s="1"/>
  <c r="Z1989" i="3"/>
  <c r="T509" i="3"/>
  <c r="Y509" i="3" s="1"/>
  <c r="AC1988" i="3"/>
  <c r="AC508" i="3"/>
  <c r="S1186" i="3"/>
  <c r="S1722" i="3"/>
  <c r="AD1321" i="3"/>
  <c r="AC1321" i="3"/>
  <c r="AD1721" i="3"/>
  <c r="R1322" i="3"/>
  <c r="AB1322" i="3" s="1"/>
  <c r="Z1586" i="3"/>
  <c r="Y1586" i="3"/>
  <c r="AA1586" i="3"/>
  <c r="W1586" i="3"/>
  <c r="V1587" i="3" s="1"/>
  <c r="Q1587" i="3"/>
  <c r="AD1185" i="3"/>
  <c r="AC1185" i="3"/>
  <c r="AC1721" i="3"/>
  <c r="AE1451" i="3"/>
  <c r="AA1452" i="3"/>
  <c r="Y1452" i="3"/>
  <c r="AD1452" i="3" s="1"/>
  <c r="W1452" i="3"/>
  <c r="V1453" i="3" s="1"/>
  <c r="Q1453" i="3"/>
  <c r="R1453" i="3" s="1"/>
  <c r="AB1453" i="3" s="1"/>
  <c r="AE375" i="3"/>
  <c r="AC108" i="3"/>
  <c r="AD108" i="3"/>
  <c r="T913" i="3"/>
  <c r="Q914" i="3" s="1"/>
  <c r="AE912" i="3"/>
  <c r="T376" i="3"/>
  <c r="W376" i="3" s="1"/>
  <c r="V377" i="3" s="1"/>
  <c r="T1857" i="3"/>
  <c r="AA1857" i="3" s="1"/>
  <c r="S109" i="3"/>
  <c r="AE513" i="13"/>
  <c r="T113" i="13"/>
  <c r="Z113" i="13" s="1"/>
  <c r="AE112" i="13" l="1"/>
  <c r="Z514" i="13"/>
  <c r="T241" i="13"/>
  <c r="Y514" i="13"/>
  <c r="Q515" i="13"/>
  <c r="R515" i="13" s="1"/>
  <c r="AB515" i="13" s="1"/>
  <c r="AC240" i="13"/>
  <c r="AD377" i="13"/>
  <c r="AC377" i="13"/>
  <c r="R378" i="13"/>
  <c r="S378" i="13" s="1"/>
  <c r="W514" i="13"/>
  <c r="V515" i="13" s="1"/>
  <c r="AD782" i="11"/>
  <c r="AE1186" i="11"/>
  <c r="T1187" i="11"/>
  <c r="W1187" i="11" s="1"/>
  <c r="V1188" i="11" s="1"/>
  <c r="AC782" i="11"/>
  <c r="W913" i="11"/>
  <c r="V914" i="11" s="1"/>
  <c r="Q914" i="11"/>
  <c r="R914" i="11" s="1"/>
  <c r="AB914" i="11" s="1"/>
  <c r="AA913" i="11"/>
  <c r="Z913" i="11"/>
  <c r="Y913" i="11"/>
  <c r="AD374" i="11"/>
  <c r="AC374" i="11"/>
  <c r="T111" i="11"/>
  <c r="Z111" i="11" s="1"/>
  <c r="AB375" i="11"/>
  <c r="T375" i="11"/>
  <c r="AD508" i="11"/>
  <c r="AC508" i="11"/>
  <c r="AD1722" i="11"/>
  <c r="Z1583" i="11"/>
  <c r="Q1584" i="11"/>
  <c r="Y1583" i="11"/>
  <c r="W1583" i="11"/>
  <c r="V1584" i="11" s="1"/>
  <c r="AC1722" i="11"/>
  <c r="AE1990" i="11"/>
  <c r="S1450" i="11"/>
  <c r="AC1449" i="11"/>
  <c r="AD1449" i="11"/>
  <c r="S644" i="11"/>
  <c r="AE643" i="11"/>
  <c r="AD244" i="11"/>
  <c r="AE1320" i="11"/>
  <c r="Q1854" i="11"/>
  <c r="R1854" i="11" s="1"/>
  <c r="S1321" i="11"/>
  <c r="AA1853" i="11"/>
  <c r="Z1853" i="11"/>
  <c r="Y1853" i="11"/>
  <c r="AC244" i="11"/>
  <c r="T509" i="11"/>
  <c r="W509" i="11" s="1"/>
  <c r="V510" i="11" s="1"/>
  <c r="T783" i="11"/>
  <c r="AA783" i="11" s="1"/>
  <c r="S1723" i="11"/>
  <c r="S245" i="11"/>
  <c r="Z1053" i="11"/>
  <c r="AA1053" i="11"/>
  <c r="Q1054" i="11"/>
  <c r="W1053" i="11"/>
  <c r="V1054" i="11" s="1"/>
  <c r="Y1053" i="11"/>
  <c r="T1991" i="11"/>
  <c r="Y1453" i="9"/>
  <c r="Q1454" i="9"/>
  <c r="R1454" i="9" s="1"/>
  <c r="AB1454" i="9" s="1"/>
  <c r="W1453" i="9"/>
  <c r="V1454" i="9" s="1"/>
  <c r="Z1453" i="9"/>
  <c r="AE780" i="9"/>
  <c r="T781" i="9"/>
  <c r="W1317" i="9"/>
  <c r="V1318" i="9" s="1"/>
  <c r="Q1318" i="9"/>
  <c r="R1318" i="9" s="1"/>
  <c r="AB1318" i="9" s="1"/>
  <c r="AA1317" i="9"/>
  <c r="Y1317" i="9"/>
  <c r="AD1317" i="9" s="1"/>
  <c r="AD1184" i="9"/>
  <c r="AC1184" i="9"/>
  <c r="AE110" i="9"/>
  <c r="T111" i="9"/>
  <c r="Z111" i="9" s="1"/>
  <c r="S1185" i="9"/>
  <c r="Y242" i="9"/>
  <c r="Z242" i="9"/>
  <c r="T1050" i="9"/>
  <c r="Y1050" i="9" s="1"/>
  <c r="Q243" i="9"/>
  <c r="R243" i="9" s="1"/>
  <c r="AB243" i="9" s="1"/>
  <c r="AA242" i="9"/>
  <c r="AE1992" i="9"/>
  <c r="AE1049" i="9"/>
  <c r="Q1994" i="9"/>
  <c r="R1994" i="9" s="1"/>
  <c r="AB1994" i="9" s="1"/>
  <c r="Z1993" i="9"/>
  <c r="S511" i="9"/>
  <c r="Y1993" i="9"/>
  <c r="AE510" i="9"/>
  <c r="AA1993" i="9"/>
  <c r="T1718" i="9"/>
  <c r="AC642" i="9"/>
  <c r="S911" i="9"/>
  <c r="AE1856" i="9"/>
  <c r="AD642" i="9"/>
  <c r="AC910" i="9"/>
  <c r="T1857" i="9"/>
  <c r="Q1858" i="9" s="1"/>
  <c r="Q1588" i="9"/>
  <c r="AA1587" i="9"/>
  <c r="Y1587" i="9"/>
  <c r="Z1587" i="9"/>
  <c r="W1587" i="9"/>
  <c r="V1588" i="9" s="1"/>
  <c r="S643" i="9"/>
  <c r="T378" i="9"/>
  <c r="AE108" i="6"/>
  <c r="Q778" i="6"/>
  <c r="R778" i="6" s="1"/>
  <c r="AB778" i="6" s="1"/>
  <c r="AA777" i="6"/>
  <c r="Y777" i="6"/>
  <c r="AD777" i="6" s="1"/>
  <c r="W777" i="6"/>
  <c r="V778" i="6" s="1"/>
  <c r="T109" i="6"/>
  <c r="Y109" i="6" s="1"/>
  <c r="S1993" i="6"/>
  <c r="AE1992" i="6"/>
  <c r="AC1450" i="6"/>
  <c r="AD1450" i="6"/>
  <c r="W1451" i="6"/>
  <c r="V1452" i="6" s="1"/>
  <c r="Q1452" i="6"/>
  <c r="R1452" i="6" s="1"/>
  <c r="Y1451" i="6"/>
  <c r="AA1451" i="6"/>
  <c r="AC911" i="6"/>
  <c r="AE911" i="6" s="1"/>
  <c r="AC1858" i="6"/>
  <c r="R1318" i="6"/>
  <c r="S1318" i="6" s="1"/>
  <c r="AD1858" i="6"/>
  <c r="AC1317" i="6"/>
  <c r="AD1317" i="6"/>
  <c r="W372" i="6"/>
  <c r="V373" i="6" s="1"/>
  <c r="Y372" i="6"/>
  <c r="AA372" i="6"/>
  <c r="Z372" i="6"/>
  <c r="T647" i="6"/>
  <c r="Z647" i="6" s="1"/>
  <c r="AB912" i="6"/>
  <c r="T912" i="6"/>
  <c r="T1187" i="6"/>
  <c r="Y1187" i="6" s="1"/>
  <c r="AE1186" i="6"/>
  <c r="S242" i="6"/>
  <c r="AA1050" i="6"/>
  <c r="AC241" i="6"/>
  <c r="Q1051" i="6"/>
  <c r="R1051" i="6" s="1"/>
  <c r="AB1051" i="6" s="1"/>
  <c r="W1050" i="6"/>
  <c r="V1051" i="6" s="1"/>
  <c r="AE1585" i="6"/>
  <c r="Y1050" i="6"/>
  <c r="AD1050" i="6" s="1"/>
  <c r="AD241" i="6"/>
  <c r="Z509" i="6"/>
  <c r="AD509" i="6" s="1"/>
  <c r="W509" i="6"/>
  <c r="V510" i="6" s="1"/>
  <c r="AA509" i="6"/>
  <c r="Q510" i="6"/>
  <c r="R510" i="6" s="1"/>
  <c r="AB510" i="6" s="1"/>
  <c r="S1859" i="6"/>
  <c r="T1586" i="6"/>
  <c r="Q1587" i="6" s="1"/>
  <c r="R1587" i="6" s="1"/>
  <c r="AB1587" i="6" s="1"/>
  <c r="S373" i="6"/>
  <c r="R1720" i="6"/>
  <c r="AB1720" i="6" s="1"/>
  <c r="AD1719" i="6"/>
  <c r="AC1719" i="6"/>
  <c r="AD242" i="3"/>
  <c r="AE1050" i="3"/>
  <c r="AC242" i="3"/>
  <c r="S243" i="3"/>
  <c r="T1051" i="3"/>
  <c r="AA1051" i="3" s="1"/>
  <c r="AD780" i="3"/>
  <c r="S781" i="3"/>
  <c r="AC780" i="3"/>
  <c r="AE644" i="3"/>
  <c r="T645" i="3"/>
  <c r="Y645" i="3" s="1"/>
  <c r="AB1990" i="3"/>
  <c r="AC1989" i="3"/>
  <c r="T1990" i="3"/>
  <c r="AD1989" i="3"/>
  <c r="AE1988" i="3"/>
  <c r="Q510" i="3"/>
  <c r="R510" i="3" s="1"/>
  <c r="AB510" i="3" s="1"/>
  <c r="Z509" i="3"/>
  <c r="AD509" i="3" s="1"/>
  <c r="W509" i="3"/>
  <c r="V510" i="3" s="1"/>
  <c r="AA509" i="3"/>
  <c r="AE508" i="3"/>
  <c r="AE1721" i="3"/>
  <c r="T1186" i="3"/>
  <c r="AA1186" i="3" s="1"/>
  <c r="T1722" i="3"/>
  <c r="AE1185" i="3"/>
  <c r="T243" i="3"/>
  <c r="Y243" i="3" s="1"/>
  <c r="R1587" i="3"/>
  <c r="AB1587" i="3" s="1"/>
  <c r="AC1586" i="3"/>
  <c r="AD1586" i="3"/>
  <c r="AE1321" i="3"/>
  <c r="S1322" i="3"/>
  <c r="AC1452" i="3"/>
  <c r="AE1452" i="3" s="1"/>
  <c r="Y1857" i="3"/>
  <c r="Y913" i="3"/>
  <c r="Q377" i="3"/>
  <c r="R377" i="3" s="1"/>
  <c r="AB377" i="3" s="1"/>
  <c r="AE108" i="3"/>
  <c r="AA913" i="3"/>
  <c r="W1857" i="3"/>
  <c r="V1858" i="3" s="1"/>
  <c r="W913" i="3"/>
  <c r="V914" i="3" s="1"/>
  <c r="Z1857" i="3"/>
  <c r="Z913" i="3"/>
  <c r="Q1858" i="3"/>
  <c r="R1858" i="3" s="1"/>
  <c r="AB1858" i="3" s="1"/>
  <c r="AA376" i="3"/>
  <c r="Z376" i="3"/>
  <c r="Y376" i="3"/>
  <c r="T109" i="3"/>
  <c r="R914" i="3"/>
  <c r="AB914" i="3" s="1"/>
  <c r="S1453" i="3"/>
  <c r="Y113" i="13"/>
  <c r="AD113" i="13" s="1"/>
  <c r="AA113" i="13"/>
  <c r="W113" i="13"/>
  <c r="V114" i="13" s="1"/>
  <c r="Q114" i="13"/>
  <c r="R114" i="13" s="1"/>
  <c r="AB114" i="13" s="1"/>
  <c r="AD514" i="13"/>
  <c r="AC514" i="13" l="1"/>
  <c r="AE514" i="13" s="1"/>
  <c r="AE240" i="13"/>
  <c r="Q242" i="13"/>
  <c r="R242" i="13" s="1"/>
  <c r="AB242" i="13" s="1"/>
  <c r="Z241" i="13"/>
  <c r="Y241" i="13"/>
  <c r="W241" i="13"/>
  <c r="V242" i="13" s="1"/>
  <c r="AA241" i="13"/>
  <c r="AB378" i="13"/>
  <c r="T378" i="13"/>
  <c r="AE377" i="13"/>
  <c r="AA1187" i="11"/>
  <c r="Y1187" i="11"/>
  <c r="Q1188" i="11"/>
  <c r="R1188" i="11" s="1"/>
  <c r="AB1188" i="11" s="1"/>
  <c r="AE782" i="11"/>
  <c r="Z1187" i="11"/>
  <c r="AD913" i="11"/>
  <c r="AC913" i="11"/>
  <c r="AE374" i="11"/>
  <c r="W111" i="11"/>
  <c r="V112" i="11" s="1"/>
  <c r="AA111" i="11"/>
  <c r="Q112" i="11"/>
  <c r="R112" i="11" s="1"/>
  <c r="AB112" i="11" s="1"/>
  <c r="Y111" i="11"/>
  <c r="AD111" i="11" s="1"/>
  <c r="AE508" i="11"/>
  <c r="AC1583" i="11"/>
  <c r="Q376" i="11"/>
  <c r="Y375" i="11"/>
  <c r="W375" i="11"/>
  <c r="V376" i="11" s="1"/>
  <c r="AA375" i="11"/>
  <c r="Z375" i="11"/>
  <c r="AE1722" i="11"/>
  <c r="R1584" i="11"/>
  <c r="AB1584" i="11" s="1"/>
  <c r="AD1583" i="11"/>
  <c r="S914" i="11"/>
  <c r="T1450" i="11"/>
  <c r="Q1451" i="11" s="1"/>
  <c r="R1451" i="11" s="1"/>
  <c r="AB1451" i="11" s="1"/>
  <c r="T644" i="11"/>
  <c r="AE1449" i="11"/>
  <c r="AE244" i="11"/>
  <c r="AB1854" i="11"/>
  <c r="S1854" i="11"/>
  <c r="AC1853" i="11"/>
  <c r="T1723" i="11"/>
  <c r="T1321" i="11"/>
  <c r="AD1853" i="11"/>
  <c r="Q784" i="11"/>
  <c r="R784" i="11" s="1"/>
  <c r="AB784" i="11" s="1"/>
  <c r="Y783" i="11"/>
  <c r="W783" i="11"/>
  <c r="V784" i="11" s="1"/>
  <c r="AA509" i="11"/>
  <c r="Q510" i="11"/>
  <c r="R510" i="11" s="1"/>
  <c r="AB510" i="11" s="1"/>
  <c r="Z509" i="11"/>
  <c r="Y509" i="11"/>
  <c r="Z783" i="11"/>
  <c r="T245" i="11"/>
  <c r="AA245" i="11" s="1"/>
  <c r="AC1053" i="11"/>
  <c r="AD1053" i="11"/>
  <c r="R1054" i="11"/>
  <c r="AB1054" i="11" s="1"/>
  <c r="AA1991" i="11"/>
  <c r="W1991" i="11"/>
  <c r="V1992" i="11" s="1"/>
  <c r="Y1991" i="11"/>
  <c r="Z1991" i="11"/>
  <c r="Q1992" i="11"/>
  <c r="AD1453" i="9"/>
  <c r="S1454" i="9"/>
  <c r="AC1453" i="9"/>
  <c r="Z781" i="9"/>
  <c r="AA781" i="9"/>
  <c r="Q782" i="9"/>
  <c r="W781" i="9"/>
  <c r="V782" i="9" s="1"/>
  <c r="Y781" i="9"/>
  <c r="AC1317" i="9"/>
  <c r="S1318" i="9"/>
  <c r="AE1184" i="9"/>
  <c r="W111" i="9"/>
  <c r="V112" i="9" s="1"/>
  <c r="Q112" i="9"/>
  <c r="R112" i="9" s="1"/>
  <c r="AB112" i="9" s="1"/>
  <c r="Y111" i="9"/>
  <c r="AD111" i="9" s="1"/>
  <c r="AA111" i="9"/>
  <c r="T1185" i="9"/>
  <c r="Z1185" i="9" s="1"/>
  <c r="Z1050" i="9"/>
  <c r="AD1050" i="9" s="1"/>
  <c r="AA1050" i="9"/>
  <c r="AD242" i="9"/>
  <c r="Q1051" i="9"/>
  <c r="R1051" i="9" s="1"/>
  <c r="AB1051" i="9" s="1"/>
  <c r="AD1993" i="9"/>
  <c r="AC242" i="9"/>
  <c r="W1050" i="9"/>
  <c r="V1051" i="9" s="1"/>
  <c r="S243" i="9"/>
  <c r="T511" i="9"/>
  <c r="Z511" i="9" s="1"/>
  <c r="S1994" i="9"/>
  <c r="AC1993" i="9"/>
  <c r="Y1718" i="9"/>
  <c r="Z1718" i="9"/>
  <c r="Q1719" i="9"/>
  <c r="AA1718" i="9"/>
  <c r="W1718" i="9"/>
  <c r="V1719" i="9" s="1"/>
  <c r="T911" i="9"/>
  <c r="W1857" i="9"/>
  <c r="V1858" i="9" s="1"/>
  <c r="AE910" i="9"/>
  <c r="AE642" i="9"/>
  <c r="Z1857" i="9"/>
  <c r="Y1857" i="9"/>
  <c r="T643" i="9"/>
  <c r="Y643" i="9" s="1"/>
  <c r="AA1857" i="9"/>
  <c r="R1588" i="9"/>
  <c r="S1588" i="9" s="1"/>
  <c r="AD1587" i="9"/>
  <c r="AC1587" i="9"/>
  <c r="Y378" i="9"/>
  <c r="AA378" i="9"/>
  <c r="Z378" i="9"/>
  <c r="Q379" i="9"/>
  <c r="W378" i="9"/>
  <c r="V379" i="9" s="1"/>
  <c r="R1858" i="9"/>
  <c r="AB1858" i="9" s="1"/>
  <c r="S778" i="6"/>
  <c r="AC777" i="6"/>
  <c r="W109" i="6"/>
  <c r="V110" i="6" s="1"/>
  <c r="AA109" i="6"/>
  <c r="Z109" i="6"/>
  <c r="AD109" i="6" s="1"/>
  <c r="Q110" i="6"/>
  <c r="R110" i="6" s="1"/>
  <c r="AB110" i="6" s="1"/>
  <c r="T1993" i="6"/>
  <c r="AE1450" i="6"/>
  <c r="AC1451" i="6"/>
  <c r="AD1451" i="6"/>
  <c r="AB1452" i="6"/>
  <c r="S1452" i="6"/>
  <c r="AE1858" i="6"/>
  <c r="AE1317" i="6"/>
  <c r="AB1318" i="6"/>
  <c r="T1318" i="6"/>
  <c r="AD372" i="6"/>
  <c r="AC372" i="6"/>
  <c r="AA647" i="6"/>
  <c r="Y647" i="6"/>
  <c r="AD647" i="6" s="1"/>
  <c r="Q648" i="6"/>
  <c r="R648" i="6" s="1"/>
  <c r="AB648" i="6" s="1"/>
  <c r="W647" i="6"/>
  <c r="V648" i="6" s="1"/>
  <c r="Z912" i="6"/>
  <c r="Q913" i="6"/>
  <c r="AA912" i="6"/>
  <c r="W912" i="6"/>
  <c r="V913" i="6" s="1"/>
  <c r="Y912" i="6"/>
  <c r="AA1187" i="6"/>
  <c r="T242" i="6"/>
  <c r="W242" i="6" s="1"/>
  <c r="V243" i="6" s="1"/>
  <c r="Z1187" i="6"/>
  <c r="W1187" i="6"/>
  <c r="V1188" i="6" s="1"/>
  <c r="Q1188" i="6"/>
  <c r="R1188" i="6" s="1"/>
  <c r="AB1188" i="6" s="1"/>
  <c r="S1051" i="6"/>
  <c r="AC1050" i="6"/>
  <c r="AE241" i="6"/>
  <c r="Z1586" i="6"/>
  <c r="Y1586" i="6"/>
  <c r="AC509" i="6"/>
  <c r="S510" i="6"/>
  <c r="T1859" i="6"/>
  <c r="W1859" i="6" s="1"/>
  <c r="V1860" i="6" s="1"/>
  <c r="W1586" i="6"/>
  <c r="V1587" i="6" s="1"/>
  <c r="AA1586" i="6"/>
  <c r="T373" i="6"/>
  <c r="Y373" i="6" s="1"/>
  <c r="S1587" i="6"/>
  <c r="AE1719" i="6"/>
  <c r="S1720" i="6"/>
  <c r="AE242" i="3"/>
  <c r="Y1051" i="3"/>
  <c r="AE780" i="3"/>
  <c r="Q1052" i="3"/>
  <c r="R1052" i="3" s="1"/>
  <c r="AB1052" i="3" s="1"/>
  <c r="Z1051" i="3"/>
  <c r="W1051" i="3"/>
  <c r="V1052" i="3" s="1"/>
  <c r="T781" i="3"/>
  <c r="AA781" i="3" s="1"/>
  <c r="W645" i="3"/>
  <c r="V646" i="3" s="1"/>
  <c r="Q646" i="3"/>
  <c r="R646" i="3" s="1"/>
  <c r="S646" i="3" s="1"/>
  <c r="AA645" i="3"/>
  <c r="Z645" i="3"/>
  <c r="AD645" i="3" s="1"/>
  <c r="AE1989" i="3"/>
  <c r="Y1990" i="3"/>
  <c r="W1990" i="3"/>
  <c r="V1991" i="3" s="1"/>
  <c r="AA1990" i="3"/>
  <c r="Z1990" i="3"/>
  <c r="Q1991" i="3"/>
  <c r="R1991" i="3" s="1"/>
  <c r="S1991" i="3" s="1"/>
  <c r="AC509" i="3"/>
  <c r="Y1186" i="3"/>
  <c r="Z1186" i="3"/>
  <c r="W1186" i="3"/>
  <c r="V1187" i="3" s="1"/>
  <c r="Q1187" i="3"/>
  <c r="R1187" i="3" s="1"/>
  <c r="AB1187" i="3" s="1"/>
  <c r="S1587" i="3"/>
  <c r="Y1722" i="3"/>
  <c r="Q1723" i="3"/>
  <c r="R1723" i="3" s="1"/>
  <c r="AB1723" i="3" s="1"/>
  <c r="W1722" i="3"/>
  <c r="V1723" i="3" s="1"/>
  <c r="W243" i="3"/>
  <c r="V244" i="3" s="1"/>
  <c r="S510" i="3"/>
  <c r="Z1722" i="3"/>
  <c r="AA1722" i="3"/>
  <c r="Q244" i="3"/>
  <c r="R244" i="3" s="1"/>
  <c r="AB244" i="3" s="1"/>
  <c r="Z243" i="3"/>
  <c r="AD243" i="3" s="1"/>
  <c r="AA243" i="3"/>
  <c r="T1322" i="3"/>
  <c r="Y1322" i="3" s="1"/>
  <c r="AE1586" i="3"/>
  <c r="AD1857" i="3"/>
  <c r="AD913" i="3"/>
  <c r="AC1857" i="3"/>
  <c r="AC913" i="3"/>
  <c r="AC376" i="3"/>
  <c r="AD376" i="3"/>
  <c r="T1453" i="3"/>
  <c r="S377" i="3"/>
  <c r="Z109" i="3"/>
  <c r="Y109" i="3"/>
  <c r="W109" i="3"/>
  <c r="V110" i="3" s="1"/>
  <c r="AA109" i="3"/>
  <c r="Q110" i="3"/>
  <c r="S914" i="3"/>
  <c r="S1858" i="3"/>
  <c r="AC113" i="13"/>
  <c r="S114" i="13"/>
  <c r="S515" i="13"/>
  <c r="S242" i="13" l="1"/>
  <c r="AD241" i="13"/>
  <c r="AC241" i="13"/>
  <c r="Y378" i="13"/>
  <c r="Z378" i="13"/>
  <c r="AD378" i="13" s="1"/>
  <c r="AA378" i="13"/>
  <c r="W378" i="13"/>
  <c r="V379" i="13" s="1"/>
  <c r="Q379" i="13"/>
  <c r="AD1051" i="3"/>
  <c r="T114" i="13"/>
  <c r="Q115" i="13" s="1"/>
  <c r="R115" i="13" s="1"/>
  <c r="AB115" i="13" s="1"/>
  <c r="T242" i="13"/>
  <c r="W242" i="13" s="1"/>
  <c r="V243" i="13" s="1"/>
  <c r="AE113" i="13"/>
  <c r="AD1187" i="11"/>
  <c r="S1188" i="11"/>
  <c r="AC1187" i="11"/>
  <c r="AE913" i="11"/>
  <c r="AC783" i="11"/>
  <c r="S112" i="11"/>
  <c r="AC111" i="11"/>
  <c r="AC375" i="11"/>
  <c r="AD375" i="11"/>
  <c r="R376" i="11"/>
  <c r="S376" i="11" s="1"/>
  <c r="AE1583" i="11"/>
  <c r="T914" i="11"/>
  <c r="Q915" i="11" s="1"/>
  <c r="R915" i="11" s="1"/>
  <c r="AB915" i="11" s="1"/>
  <c r="S1584" i="11"/>
  <c r="Y1450" i="11"/>
  <c r="W1450" i="11"/>
  <c r="V1451" i="11" s="1"/>
  <c r="AA1450" i="11"/>
  <c r="Z1450" i="11"/>
  <c r="AA644" i="11"/>
  <c r="W644" i="11"/>
  <c r="V645" i="11" s="1"/>
  <c r="Q645" i="11"/>
  <c r="R645" i="11" s="1"/>
  <c r="AB645" i="11" s="1"/>
  <c r="T1854" i="11"/>
  <c r="AA1854" i="11" s="1"/>
  <c r="Y644" i="11"/>
  <c r="Z644" i="11"/>
  <c r="S1451" i="11"/>
  <c r="W1723" i="11"/>
  <c r="V1724" i="11" s="1"/>
  <c r="AE1853" i="11"/>
  <c r="Q1724" i="11"/>
  <c r="R1724" i="11" s="1"/>
  <c r="AB1724" i="11" s="1"/>
  <c r="Y1723" i="11"/>
  <c r="S784" i="11"/>
  <c r="AA1723" i="11"/>
  <c r="Z1723" i="11"/>
  <c r="AD783" i="11"/>
  <c r="Y1321" i="11"/>
  <c r="Q1322" i="11"/>
  <c r="Z1321" i="11"/>
  <c r="AA1321" i="11"/>
  <c r="W1321" i="11"/>
  <c r="V1322" i="11" s="1"/>
  <c r="AD509" i="11"/>
  <c r="AC509" i="11"/>
  <c r="S510" i="11"/>
  <c r="W245" i="11"/>
  <c r="V246" i="11" s="1"/>
  <c r="Q246" i="11"/>
  <c r="R246" i="11" s="1"/>
  <c r="AB246" i="11" s="1"/>
  <c r="Y245" i="11"/>
  <c r="Z245" i="11"/>
  <c r="AE1053" i="11"/>
  <c r="S1054" i="11"/>
  <c r="R1992" i="11"/>
  <c r="AB1992" i="11" s="1"/>
  <c r="AC1991" i="11"/>
  <c r="AD1991" i="11"/>
  <c r="T1454" i="9"/>
  <c r="Y1454" i="9" s="1"/>
  <c r="AE1453" i="9"/>
  <c r="AD781" i="9"/>
  <c r="AC781" i="9"/>
  <c r="R782" i="9"/>
  <c r="AB782" i="9" s="1"/>
  <c r="T1318" i="9"/>
  <c r="AE1317" i="9"/>
  <c r="S112" i="9"/>
  <c r="AC111" i="9"/>
  <c r="AC1050" i="9"/>
  <c r="Q1186" i="9"/>
  <c r="R1186" i="9" s="1"/>
  <c r="AB1186" i="9" s="1"/>
  <c r="AA1185" i="9"/>
  <c r="Y1185" i="9"/>
  <c r="AD1185" i="9" s="1"/>
  <c r="W1185" i="9"/>
  <c r="V1186" i="9" s="1"/>
  <c r="T243" i="9"/>
  <c r="AA243" i="9" s="1"/>
  <c r="AE242" i="9"/>
  <c r="Y511" i="9"/>
  <c r="AD511" i="9" s="1"/>
  <c r="Q512" i="9"/>
  <c r="R512" i="9" s="1"/>
  <c r="AB512" i="9" s="1"/>
  <c r="T1994" i="9"/>
  <c r="AA1994" i="9" s="1"/>
  <c r="W511" i="9"/>
  <c r="V512" i="9" s="1"/>
  <c r="AA511" i="9"/>
  <c r="AE1993" i="9"/>
  <c r="Y911" i="9"/>
  <c r="AA911" i="9"/>
  <c r="Q912" i="9"/>
  <c r="R912" i="9" s="1"/>
  <c r="AB912" i="9" s="1"/>
  <c r="W911" i="9"/>
  <c r="V912" i="9" s="1"/>
  <c r="S1051" i="9"/>
  <c r="AC1718" i="9"/>
  <c r="AD1718" i="9"/>
  <c r="R1719" i="9"/>
  <c r="AB1719" i="9" s="1"/>
  <c r="AC1857" i="9"/>
  <c r="Z911" i="9"/>
  <c r="AD1857" i="9"/>
  <c r="W643" i="9"/>
  <c r="V644" i="9" s="1"/>
  <c r="Q644" i="9"/>
  <c r="R644" i="9" s="1"/>
  <c r="AB644" i="9" s="1"/>
  <c r="Z643" i="9"/>
  <c r="AD643" i="9" s="1"/>
  <c r="AA643" i="9"/>
  <c r="AB1588" i="9"/>
  <c r="T1588" i="9"/>
  <c r="AE1587" i="9"/>
  <c r="S1858" i="9"/>
  <c r="R379" i="9"/>
  <c r="AB379" i="9" s="1"/>
  <c r="AC378" i="9"/>
  <c r="AD378" i="9"/>
  <c r="T778" i="6"/>
  <c r="AA778" i="6" s="1"/>
  <c r="AE777" i="6"/>
  <c r="S110" i="6"/>
  <c r="AC109" i="6"/>
  <c r="AE109" i="6" s="1"/>
  <c r="W1993" i="6"/>
  <c r="V1994" i="6" s="1"/>
  <c r="AA1993" i="6"/>
  <c r="Q1994" i="6"/>
  <c r="R1994" i="6" s="1"/>
  <c r="S1994" i="6" s="1"/>
  <c r="Y1993" i="6"/>
  <c r="Z1993" i="6"/>
  <c r="AE1451" i="6"/>
  <c r="T1452" i="6"/>
  <c r="Q243" i="6"/>
  <c r="R243" i="6" s="1"/>
  <c r="AB243" i="6" s="1"/>
  <c r="AA1318" i="6"/>
  <c r="Y1318" i="6"/>
  <c r="Z1318" i="6"/>
  <c r="W1318" i="6"/>
  <c r="V1319" i="6" s="1"/>
  <c r="Q1319" i="6"/>
  <c r="AE372" i="6"/>
  <c r="AA242" i="6"/>
  <c r="Y242" i="6"/>
  <c r="Z242" i="6"/>
  <c r="AC647" i="6"/>
  <c r="AC1187" i="6"/>
  <c r="T1051" i="6"/>
  <c r="Y1051" i="6" s="1"/>
  <c r="AD1586" i="6"/>
  <c r="AC912" i="6"/>
  <c r="AD912" i="6"/>
  <c r="R913" i="6"/>
  <c r="AB913" i="6" s="1"/>
  <c r="AD1187" i="6"/>
  <c r="AE1050" i="6"/>
  <c r="AE509" i="6"/>
  <c r="T510" i="6"/>
  <c r="Q511" i="6" s="1"/>
  <c r="R511" i="6" s="1"/>
  <c r="AB511" i="6" s="1"/>
  <c r="AC1586" i="6"/>
  <c r="S1188" i="6"/>
  <c r="AA1859" i="6"/>
  <c r="Y1859" i="6"/>
  <c r="Z1859" i="6"/>
  <c r="Q1860" i="6"/>
  <c r="R1860" i="6" s="1"/>
  <c r="AB1860" i="6" s="1"/>
  <c r="S648" i="6"/>
  <c r="T1587" i="6"/>
  <c r="Q1588" i="6" s="1"/>
  <c r="AA373" i="6"/>
  <c r="W373" i="6"/>
  <c r="V374" i="6" s="1"/>
  <c r="Z373" i="6"/>
  <c r="AD373" i="6" s="1"/>
  <c r="Q374" i="6"/>
  <c r="T1720" i="6"/>
  <c r="AC1051" i="3"/>
  <c r="S1052" i="3"/>
  <c r="Y781" i="3"/>
  <c r="Q782" i="3"/>
  <c r="R782" i="3" s="1"/>
  <c r="S782" i="3" s="1"/>
  <c r="Z781" i="3"/>
  <c r="W781" i="3"/>
  <c r="V782" i="3" s="1"/>
  <c r="AD1990" i="3"/>
  <c r="AC645" i="3"/>
  <c r="AC1990" i="3"/>
  <c r="AE509" i="3"/>
  <c r="AC243" i="3"/>
  <c r="AE243" i="3" s="1"/>
  <c r="AC1186" i="3"/>
  <c r="T1587" i="3"/>
  <c r="AD1186" i="3"/>
  <c r="S1187" i="3"/>
  <c r="AB646" i="3"/>
  <c r="T646" i="3"/>
  <c r="AD1722" i="3"/>
  <c r="AC1722" i="3"/>
  <c r="T510" i="3"/>
  <c r="S244" i="3"/>
  <c r="W1322" i="3"/>
  <c r="V1323" i="3" s="1"/>
  <c r="Z1322" i="3"/>
  <c r="AD1322" i="3" s="1"/>
  <c r="AA1322" i="3"/>
  <c r="Q1323" i="3"/>
  <c r="R1323" i="3" s="1"/>
  <c r="S1323" i="3" s="1"/>
  <c r="AB1991" i="3"/>
  <c r="T1991" i="3"/>
  <c r="AE1857" i="3"/>
  <c r="AE913" i="3"/>
  <c r="S1723" i="3"/>
  <c r="AE376" i="3"/>
  <c r="T1858" i="3"/>
  <c r="AA1858" i="3" s="1"/>
  <c r="T914" i="3"/>
  <c r="AC109" i="3"/>
  <c r="AD109" i="3"/>
  <c r="R110" i="3"/>
  <c r="AB110" i="3" s="1"/>
  <c r="T377" i="3"/>
  <c r="Y1453" i="3"/>
  <c r="W1453" i="3"/>
  <c r="V1454" i="3" s="1"/>
  <c r="Z1453" i="3"/>
  <c r="Q1454" i="3"/>
  <c r="AA1453" i="3"/>
  <c r="T515" i="13"/>
  <c r="Z242" i="13" l="1"/>
  <c r="Q243" i="13"/>
  <c r="R243" i="13" s="1"/>
  <c r="AB243" i="13" s="1"/>
  <c r="AA242" i="13"/>
  <c r="Y242" i="13"/>
  <c r="AD242" i="13" s="1"/>
  <c r="AE241" i="13"/>
  <c r="AA114" i="13"/>
  <c r="Z114" i="13"/>
  <c r="S115" i="13"/>
  <c r="T115" i="13" s="1"/>
  <c r="AA115" i="13" s="1"/>
  <c r="Y114" i="13"/>
  <c r="W114" i="13"/>
  <c r="V115" i="13" s="1"/>
  <c r="AC378" i="13"/>
  <c r="R379" i="13"/>
  <c r="T1188" i="11"/>
  <c r="Q1189" i="11" s="1"/>
  <c r="R1189" i="11" s="1"/>
  <c r="AB1189" i="11" s="1"/>
  <c r="AE1187" i="11"/>
  <c r="T112" i="11"/>
  <c r="Y112" i="11" s="1"/>
  <c r="AE111" i="11"/>
  <c r="Z914" i="11"/>
  <c r="W914" i="11"/>
  <c r="V915" i="11" s="1"/>
  <c r="Y914" i="11"/>
  <c r="S915" i="11"/>
  <c r="AE375" i="11"/>
  <c r="AA914" i="11"/>
  <c r="AB376" i="11"/>
  <c r="T376" i="11"/>
  <c r="T1584" i="11"/>
  <c r="AD1450" i="11"/>
  <c r="Y1854" i="11"/>
  <c r="W1854" i="11"/>
  <c r="V1855" i="11" s="1"/>
  <c r="Z1854" i="11"/>
  <c r="Q1855" i="11"/>
  <c r="R1855" i="11" s="1"/>
  <c r="AB1855" i="11" s="1"/>
  <c r="AC1450" i="11"/>
  <c r="AD644" i="11"/>
  <c r="S645" i="11"/>
  <c r="T784" i="11"/>
  <c r="AA784" i="11" s="1"/>
  <c r="T1451" i="11"/>
  <c r="AC644" i="11"/>
  <c r="AC245" i="11"/>
  <c r="AD1321" i="11"/>
  <c r="AC1723" i="11"/>
  <c r="AE783" i="11"/>
  <c r="AD1723" i="11"/>
  <c r="AE509" i="11"/>
  <c r="R1322" i="11"/>
  <c r="AB1322" i="11" s="1"/>
  <c r="AC1321" i="11"/>
  <c r="T510" i="11"/>
  <c r="Z510" i="11" s="1"/>
  <c r="S1724" i="11"/>
  <c r="S246" i="11"/>
  <c r="AD245" i="11"/>
  <c r="T1054" i="11"/>
  <c r="AE1991" i="11"/>
  <c r="S1992" i="11"/>
  <c r="W1454" i="9"/>
  <c r="V1455" i="9" s="1"/>
  <c r="Z1454" i="9"/>
  <c r="AD1454" i="9" s="1"/>
  <c r="AA1454" i="9"/>
  <c r="Q1455" i="9"/>
  <c r="R1455" i="9" s="1"/>
  <c r="AB1455" i="9" s="1"/>
  <c r="AE781" i="9"/>
  <c r="Z1318" i="9"/>
  <c r="W1318" i="9"/>
  <c r="V1319" i="9" s="1"/>
  <c r="Q1319" i="9"/>
  <c r="R1319" i="9" s="1"/>
  <c r="AB1319" i="9" s="1"/>
  <c r="S782" i="9"/>
  <c r="AA1318" i="9"/>
  <c r="Y1318" i="9"/>
  <c r="T112" i="9"/>
  <c r="AA112" i="9" s="1"/>
  <c r="AE111" i="9"/>
  <c r="AE1050" i="9"/>
  <c r="AC1185" i="9"/>
  <c r="AC511" i="9"/>
  <c r="S1186" i="9"/>
  <c r="W243" i="9"/>
  <c r="V244" i="9" s="1"/>
  <c r="Z243" i="9"/>
  <c r="Q244" i="9"/>
  <c r="R244" i="9" s="1"/>
  <c r="AB244" i="9" s="1"/>
  <c r="Y243" i="9"/>
  <c r="S512" i="9"/>
  <c r="W1994" i="9"/>
  <c r="V1995" i="9" s="1"/>
  <c r="Q1995" i="9"/>
  <c r="R1995" i="9" s="1"/>
  <c r="AB1995" i="9" s="1"/>
  <c r="Z1994" i="9"/>
  <c r="Y1994" i="9"/>
  <c r="S912" i="9"/>
  <c r="S1719" i="9"/>
  <c r="AC911" i="9"/>
  <c r="AE1857" i="9"/>
  <c r="AD911" i="9"/>
  <c r="T1051" i="9"/>
  <c r="AE1718" i="9"/>
  <c r="AC643" i="9"/>
  <c r="T1858" i="9"/>
  <c r="Y1858" i="9" s="1"/>
  <c r="S379" i="9"/>
  <c r="Z1588" i="9"/>
  <c r="AA1588" i="9"/>
  <c r="Q1589" i="9"/>
  <c r="Y1588" i="9"/>
  <c r="W1588" i="9"/>
  <c r="V1589" i="9" s="1"/>
  <c r="S644" i="9"/>
  <c r="AE378" i="9"/>
  <c r="Q779" i="6"/>
  <c r="R779" i="6" s="1"/>
  <c r="AB779" i="6" s="1"/>
  <c r="W778" i="6"/>
  <c r="V779" i="6" s="1"/>
  <c r="Z778" i="6"/>
  <c r="Y778" i="6"/>
  <c r="T110" i="6"/>
  <c r="W110" i="6" s="1"/>
  <c r="V111" i="6" s="1"/>
  <c r="AB1994" i="6"/>
  <c r="AD1993" i="6"/>
  <c r="AC1993" i="6"/>
  <c r="T1994" i="6"/>
  <c r="AA1994" i="6" s="1"/>
  <c r="W1452" i="6"/>
  <c r="V1453" i="6" s="1"/>
  <c r="Q1453" i="6"/>
  <c r="Y1452" i="6"/>
  <c r="Z1452" i="6"/>
  <c r="AA1452" i="6"/>
  <c r="S243" i="6"/>
  <c r="S913" i="6"/>
  <c r="AE1187" i="6"/>
  <c r="AE647" i="6"/>
  <c r="AC242" i="6"/>
  <c r="R1319" i="6"/>
  <c r="AB1319" i="6" s="1"/>
  <c r="AC1318" i="6"/>
  <c r="AD1318" i="6"/>
  <c r="AD242" i="6"/>
  <c r="W1051" i="6"/>
  <c r="V1052" i="6" s="1"/>
  <c r="AA1051" i="6"/>
  <c r="Q1052" i="6"/>
  <c r="R1052" i="6" s="1"/>
  <c r="AB1052" i="6" s="1"/>
  <c r="Z1051" i="6"/>
  <c r="AD1051" i="6" s="1"/>
  <c r="AE912" i="6"/>
  <c r="T1188" i="6"/>
  <c r="W1188" i="6" s="1"/>
  <c r="V1189" i="6" s="1"/>
  <c r="AA510" i="6"/>
  <c r="Y510" i="6"/>
  <c r="W510" i="6"/>
  <c r="V511" i="6" s="1"/>
  <c r="Z510" i="6"/>
  <c r="AE1586" i="6"/>
  <c r="S511" i="6"/>
  <c r="AC1859" i="6"/>
  <c r="AD1859" i="6"/>
  <c r="S1860" i="6"/>
  <c r="AA1587" i="6"/>
  <c r="R1588" i="6"/>
  <c r="AB1588" i="6" s="1"/>
  <c r="Z1587" i="6"/>
  <c r="Y1587" i="6"/>
  <c r="W1587" i="6"/>
  <c r="V1588" i="6" s="1"/>
  <c r="T648" i="6"/>
  <c r="AC373" i="6"/>
  <c r="R374" i="6"/>
  <c r="AB374" i="6" s="1"/>
  <c r="W1720" i="6"/>
  <c r="V1721" i="6" s="1"/>
  <c r="Y1720" i="6"/>
  <c r="AA1720" i="6"/>
  <c r="Z1720" i="6"/>
  <c r="Q1721" i="6"/>
  <c r="AD781" i="3"/>
  <c r="T1052" i="3"/>
  <c r="Q1053" i="3" s="1"/>
  <c r="R1053" i="3" s="1"/>
  <c r="AB1053" i="3" s="1"/>
  <c r="AE1051" i="3"/>
  <c r="AB782" i="3"/>
  <c r="T782" i="3"/>
  <c r="Z782" i="3" s="1"/>
  <c r="AC781" i="3"/>
  <c r="AE1990" i="3"/>
  <c r="AE645" i="3"/>
  <c r="Z1587" i="3"/>
  <c r="AE1186" i="3"/>
  <c r="W1587" i="3"/>
  <c r="V1588" i="3" s="1"/>
  <c r="Y1587" i="3"/>
  <c r="Q1588" i="3"/>
  <c r="R1588" i="3" s="1"/>
  <c r="AB1588" i="3" s="1"/>
  <c r="T1187" i="3"/>
  <c r="T244" i="3"/>
  <c r="Z244" i="3" s="1"/>
  <c r="AA1587" i="3"/>
  <c r="Q647" i="3"/>
  <c r="Z646" i="3"/>
  <c r="W646" i="3"/>
  <c r="V647" i="3" s="1"/>
  <c r="Y646" i="3"/>
  <c r="AA646" i="3"/>
  <c r="AE1722" i="3"/>
  <c r="Y510" i="3"/>
  <c r="Z510" i="3"/>
  <c r="AA510" i="3"/>
  <c r="Q511" i="3"/>
  <c r="R511" i="3" s="1"/>
  <c r="S511" i="3" s="1"/>
  <c r="W510" i="3"/>
  <c r="V511" i="3" s="1"/>
  <c r="AC1322" i="3"/>
  <c r="AE1322" i="3" s="1"/>
  <c r="AB1323" i="3"/>
  <c r="T1323" i="3"/>
  <c r="Y1991" i="3"/>
  <c r="Z1991" i="3"/>
  <c r="Q1992" i="3"/>
  <c r="R1992" i="3" s="1"/>
  <c r="S1992" i="3" s="1"/>
  <c r="AA1991" i="3"/>
  <c r="W1991" i="3"/>
  <c r="V1992" i="3" s="1"/>
  <c r="T1723" i="3"/>
  <c r="Y1858" i="3"/>
  <c r="W1858" i="3"/>
  <c r="V1859" i="3" s="1"/>
  <c r="Q1859" i="3"/>
  <c r="R1859" i="3" s="1"/>
  <c r="AB1859" i="3" s="1"/>
  <c r="Z1858" i="3"/>
  <c r="S110" i="3"/>
  <c r="AC1453" i="3"/>
  <c r="AD1453" i="3"/>
  <c r="AE109" i="3"/>
  <c r="Z377" i="3"/>
  <c r="AA377" i="3"/>
  <c r="W377" i="3"/>
  <c r="V378" i="3" s="1"/>
  <c r="Y377" i="3"/>
  <c r="Q378" i="3"/>
  <c r="AA914" i="3"/>
  <c r="Q915" i="3"/>
  <c r="Y914" i="3"/>
  <c r="Z914" i="3"/>
  <c r="W914" i="3"/>
  <c r="V915" i="3" s="1"/>
  <c r="R1454" i="3"/>
  <c r="AB1454" i="3" s="1"/>
  <c r="Z515" i="13"/>
  <c r="Q516" i="13"/>
  <c r="W515" i="13"/>
  <c r="V516" i="13" s="1"/>
  <c r="Y515" i="13"/>
  <c r="AA515" i="13"/>
  <c r="AC242" i="13" l="1"/>
  <c r="AE378" i="13"/>
  <c r="AC114" i="13"/>
  <c r="AD114" i="13"/>
  <c r="AB379" i="13"/>
  <c r="S379" i="13"/>
  <c r="Y1052" i="3"/>
  <c r="AA1188" i="11"/>
  <c r="S1189" i="11"/>
  <c r="Y1188" i="11"/>
  <c r="W1188" i="11"/>
  <c r="V1189" i="11" s="1"/>
  <c r="Z1188" i="11"/>
  <c r="Q113" i="11"/>
  <c r="R113" i="11" s="1"/>
  <c r="AB113" i="11" s="1"/>
  <c r="W112" i="11"/>
  <c r="V113" i="11" s="1"/>
  <c r="AA112" i="11"/>
  <c r="Z112" i="11"/>
  <c r="AD112" i="11" s="1"/>
  <c r="AD914" i="11"/>
  <c r="T915" i="11"/>
  <c r="AA915" i="11" s="1"/>
  <c r="AC914" i="11"/>
  <c r="AA376" i="11"/>
  <c r="Z376" i="11"/>
  <c r="Y376" i="11"/>
  <c r="Q377" i="11"/>
  <c r="W376" i="11"/>
  <c r="V377" i="11" s="1"/>
  <c r="Q1585" i="11"/>
  <c r="W1584" i="11"/>
  <c r="V1585" i="11" s="1"/>
  <c r="AA1584" i="11"/>
  <c r="Z1584" i="11"/>
  <c r="Y1584" i="11"/>
  <c r="AE1450" i="11"/>
  <c r="AC1854" i="11"/>
  <c r="T645" i="11"/>
  <c r="Y645" i="11" s="1"/>
  <c r="AD1854" i="11"/>
  <c r="Y784" i="11"/>
  <c r="Q785" i="11"/>
  <c r="R785" i="11" s="1"/>
  <c r="AB785" i="11" s="1"/>
  <c r="Z784" i="11"/>
  <c r="W784" i="11"/>
  <c r="V785" i="11" s="1"/>
  <c r="AE644" i="11"/>
  <c r="Y1451" i="11"/>
  <c r="W1451" i="11"/>
  <c r="V1452" i="11" s="1"/>
  <c r="Q1452" i="11"/>
  <c r="R1452" i="11" s="1"/>
  <c r="AB1452" i="11" s="1"/>
  <c r="AA1451" i="11"/>
  <c r="Z1451" i="11"/>
  <c r="AE1723" i="11"/>
  <c r="AE1321" i="11"/>
  <c r="AE245" i="11"/>
  <c r="S1322" i="11"/>
  <c r="W510" i="11"/>
  <c r="V511" i="11" s="1"/>
  <c r="Y510" i="11"/>
  <c r="AD510" i="11" s="1"/>
  <c r="AA510" i="11"/>
  <c r="Q1055" i="11"/>
  <c r="R1055" i="11" s="1"/>
  <c r="AB1055" i="11" s="1"/>
  <c r="Q511" i="11"/>
  <c r="R511" i="11" s="1"/>
  <c r="AB511" i="11" s="1"/>
  <c r="W1054" i="11"/>
  <c r="V1055" i="11" s="1"/>
  <c r="T246" i="11"/>
  <c r="Y246" i="11" s="1"/>
  <c r="Z1054" i="11"/>
  <c r="T1724" i="11"/>
  <c r="Y1054" i="11"/>
  <c r="AA1054" i="11"/>
  <c r="S1855" i="11"/>
  <c r="T1992" i="11"/>
  <c r="S1455" i="9"/>
  <c r="AC1454" i="9"/>
  <c r="AD243" i="9"/>
  <c r="AD1318" i="9"/>
  <c r="T782" i="9"/>
  <c r="AC1318" i="9"/>
  <c r="T512" i="9"/>
  <c r="W512" i="9" s="1"/>
  <c r="V513" i="9" s="1"/>
  <c r="S1319" i="9"/>
  <c r="W112" i="9"/>
  <c r="V113" i="9" s="1"/>
  <c r="Q113" i="9"/>
  <c r="R113" i="9" s="1"/>
  <c r="AB113" i="9" s="1"/>
  <c r="Y112" i="9"/>
  <c r="Z112" i="9"/>
  <c r="T1186" i="9"/>
  <c r="Q1187" i="9" s="1"/>
  <c r="R1187" i="9" s="1"/>
  <c r="AB1187" i="9" s="1"/>
  <c r="AE1185" i="9"/>
  <c r="AC243" i="9"/>
  <c r="AE511" i="9"/>
  <c r="S244" i="9"/>
  <c r="S1995" i="9"/>
  <c r="T912" i="9"/>
  <c r="Q913" i="9" s="1"/>
  <c r="T1719" i="9"/>
  <c r="Z1719" i="9" s="1"/>
  <c r="AC1994" i="9"/>
  <c r="AD1994" i="9"/>
  <c r="AE911" i="9"/>
  <c r="AE643" i="9"/>
  <c r="W1051" i="9"/>
  <c r="V1052" i="9" s="1"/>
  <c r="Z1051" i="9"/>
  <c r="Y1051" i="9"/>
  <c r="Q1052" i="9"/>
  <c r="AA1051" i="9"/>
  <c r="W1858" i="9"/>
  <c r="V1859" i="9" s="1"/>
  <c r="AA1858" i="9"/>
  <c r="Q1859" i="9"/>
  <c r="R1859" i="9" s="1"/>
  <c r="AB1859" i="9" s="1"/>
  <c r="Z1858" i="9"/>
  <c r="AC1588" i="9"/>
  <c r="AD1588" i="9"/>
  <c r="R1589" i="9"/>
  <c r="AB1589" i="9" s="1"/>
  <c r="T379" i="9"/>
  <c r="T644" i="9"/>
  <c r="S779" i="6"/>
  <c r="AD778" i="6"/>
  <c r="AC778" i="6"/>
  <c r="Q111" i="6"/>
  <c r="R111" i="6" s="1"/>
  <c r="AB111" i="6" s="1"/>
  <c r="Z110" i="6"/>
  <c r="Y110" i="6"/>
  <c r="AA110" i="6"/>
  <c r="Y1994" i="6"/>
  <c r="Z1994" i="6"/>
  <c r="W1994" i="6"/>
  <c r="V1995" i="6" s="1"/>
  <c r="Q1995" i="6"/>
  <c r="R1995" i="6" s="1"/>
  <c r="AB1995" i="6" s="1"/>
  <c r="AE1993" i="6"/>
  <c r="T913" i="6"/>
  <c r="T243" i="6"/>
  <c r="Z243" i="6" s="1"/>
  <c r="AC1452" i="6"/>
  <c r="AD1452" i="6"/>
  <c r="R1453" i="6"/>
  <c r="AB1453" i="6" s="1"/>
  <c r="S1319" i="6"/>
  <c r="AD510" i="6"/>
  <c r="AE242" i="6"/>
  <c r="S1052" i="6"/>
  <c r="AE1318" i="6"/>
  <c r="AC1051" i="6"/>
  <c r="T511" i="6"/>
  <c r="Z511" i="6" s="1"/>
  <c r="Z1188" i="6"/>
  <c r="Q1189" i="6"/>
  <c r="R1189" i="6" s="1"/>
  <c r="AB1189" i="6" s="1"/>
  <c r="AA1188" i="6"/>
  <c r="Y1188" i="6"/>
  <c r="T1860" i="6"/>
  <c r="AC510" i="6"/>
  <c r="AD1587" i="6"/>
  <c r="S374" i="6"/>
  <c r="AE1859" i="6"/>
  <c r="AC1587" i="6"/>
  <c r="S1588" i="6"/>
  <c r="W648" i="6"/>
  <c r="V649" i="6" s="1"/>
  <c r="Y648" i="6"/>
  <c r="Z648" i="6"/>
  <c r="Q649" i="6"/>
  <c r="AA648" i="6"/>
  <c r="AE373" i="6"/>
  <c r="R1721" i="6"/>
  <c r="AB1721" i="6" s="1"/>
  <c r="AC1720" i="6"/>
  <c r="AD1720" i="6"/>
  <c r="Z1052" i="3"/>
  <c r="W1052" i="3"/>
  <c r="V1053" i="3" s="1"/>
  <c r="AA1052" i="3"/>
  <c r="AE781" i="3"/>
  <c r="AA782" i="3"/>
  <c r="Y782" i="3"/>
  <c r="AD782" i="3" s="1"/>
  <c r="Q783" i="3"/>
  <c r="R783" i="3" s="1"/>
  <c r="AB783" i="3" s="1"/>
  <c r="W782" i="3"/>
  <c r="V783" i="3" s="1"/>
  <c r="AD1991" i="3"/>
  <c r="AD1587" i="3"/>
  <c r="S1588" i="3"/>
  <c r="Y1187" i="3"/>
  <c r="W1187" i="3"/>
  <c r="V1188" i="3" s="1"/>
  <c r="AC1587" i="3"/>
  <c r="Q245" i="3"/>
  <c r="R245" i="3" s="1"/>
  <c r="AB245" i="3" s="1"/>
  <c r="W244" i="3"/>
  <c r="V245" i="3" s="1"/>
  <c r="Q1188" i="3"/>
  <c r="R1188" i="3" s="1"/>
  <c r="AB1188" i="3" s="1"/>
  <c r="AA244" i="3"/>
  <c r="AA1187" i="3"/>
  <c r="Z1187" i="3"/>
  <c r="Y244" i="3"/>
  <c r="AD244" i="3" s="1"/>
  <c r="AD646" i="3"/>
  <c r="AC646" i="3"/>
  <c r="R647" i="3"/>
  <c r="T511" i="3"/>
  <c r="AB511" i="3"/>
  <c r="AC510" i="3"/>
  <c r="AD510" i="3"/>
  <c r="W1323" i="3"/>
  <c r="V1324" i="3" s="1"/>
  <c r="Q1324" i="3"/>
  <c r="Z1323" i="3"/>
  <c r="Y1323" i="3"/>
  <c r="AA1323" i="3"/>
  <c r="T1992" i="3"/>
  <c r="AB1992" i="3"/>
  <c r="AC1991" i="3"/>
  <c r="S1053" i="3"/>
  <c r="Y1723" i="3"/>
  <c r="AA1723" i="3"/>
  <c r="W1723" i="3"/>
  <c r="V1724" i="3" s="1"/>
  <c r="Z1723" i="3"/>
  <c r="Q1724" i="3"/>
  <c r="AC1858" i="3"/>
  <c r="AD1858" i="3"/>
  <c r="S1859" i="3"/>
  <c r="S1454" i="3"/>
  <c r="T110" i="3"/>
  <c r="AE1453" i="3"/>
  <c r="R915" i="3"/>
  <c r="AB915" i="3" s="1"/>
  <c r="AC377" i="3"/>
  <c r="AD377" i="3"/>
  <c r="AC914" i="3"/>
  <c r="AD914" i="3"/>
  <c r="R378" i="3"/>
  <c r="AB378" i="3" s="1"/>
  <c r="S243" i="13"/>
  <c r="Z115" i="13"/>
  <c r="Y115" i="13"/>
  <c r="W115" i="13"/>
  <c r="V116" i="13" s="1"/>
  <c r="Q116" i="13"/>
  <c r="R116" i="13" s="1"/>
  <c r="S116" i="13" s="1"/>
  <c r="R516" i="13"/>
  <c r="AB516" i="13" s="1"/>
  <c r="AD515" i="13"/>
  <c r="AC515" i="13"/>
  <c r="AE242" i="13" l="1"/>
  <c r="AE114" i="13"/>
  <c r="AD1052" i="3"/>
  <c r="T379" i="13"/>
  <c r="AD115" i="13"/>
  <c r="T1189" i="11"/>
  <c r="AA1189" i="11" s="1"/>
  <c r="AD1188" i="11"/>
  <c r="AC1188" i="11"/>
  <c r="S113" i="11"/>
  <c r="AC112" i="11"/>
  <c r="AE112" i="11" s="1"/>
  <c r="W915" i="11"/>
  <c r="V916" i="11" s="1"/>
  <c r="Y915" i="11"/>
  <c r="Z915" i="11"/>
  <c r="Q916" i="11"/>
  <c r="R916" i="11" s="1"/>
  <c r="AB916" i="11" s="1"/>
  <c r="AE914" i="11"/>
  <c r="R377" i="11"/>
  <c r="S377" i="11" s="1"/>
  <c r="AC376" i="11"/>
  <c r="AD376" i="11"/>
  <c r="AD1584" i="11"/>
  <c r="AC1584" i="11"/>
  <c r="R1585" i="11"/>
  <c r="AB1585" i="11" s="1"/>
  <c r="W645" i="11"/>
  <c r="V646" i="11" s="1"/>
  <c r="AE1854" i="11"/>
  <c r="Q646" i="11"/>
  <c r="R646" i="11" s="1"/>
  <c r="AB646" i="11" s="1"/>
  <c r="AC1451" i="11"/>
  <c r="AD784" i="11"/>
  <c r="Z645" i="11"/>
  <c r="AA645" i="11"/>
  <c r="S785" i="11"/>
  <c r="AC784" i="11"/>
  <c r="AD1451" i="11"/>
  <c r="S1452" i="11"/>
  <c r="Q247" i="11"/>
  <c r="R247" i="11" s="1"/>
  <c r="AB247" i="11" s="1"/>
  <c r="AA246" i="11"/>
  <c r="W246" i="11"/>
  <c r="V247" i="11" s="1"/>
  <c r="Z246" i="11"/>
  <c r="AD246" i="11" s="1"/>
  <c r="AD1054" i="11"/>
  <c r="T1322" i="11"/>
  <c r="AC510" i="11"/>
  <c r="AC1054" i="11"/>
  <c r="S1055" i="11"/>
  <c r="Q1725" i="11"/>
  <c r="Y1724" i="11"/>
  <c r="W1724" i="11"/>
  <c r="V1725" i="11" s="1"/>
  <c r="AA1724" i="11"/>
  <c r="Z1724" i="11"/>
  <c r="S511" i="11"/>
  <c r="AA1992" i="11"/>
  <c r="Q1993" i="11"/>
  <c r="Y1992" i="11"/>
  <c r="Z1992" i="11"/>
  <c r="W1992" i="11"/>
  <c r="V1993" i="11" s="1"/>
  <c r="T1855" i="11"/>
  <c r="T1455" i="9"/>
  <c r="AA1455" i="9" s="1"/>
  <c r="AE1454" i="9"/>
  <c r="AE1318" i="9"/>
  <c r="Y782" i="9"/>
  <c r="Z782" i="9"/>
  <c r="AA782" i="9"/>
  <c r="Q783" i="9"/>
  <c r="W782" i="9"/>
  <c r="V783" i="9" s="1"/>
  <c r="AA512" i="9"/>
  <c r="Z512" i="9"/>
  <c r="Y512" i="9"/>
  <c r="Q513" i="9"/>
  <c r="R513" i="9" s="1"/>
  <c r="AB513" i="9" s="1"/>
  <c r="AD112" i="9"/>
  <c r="T1319" i="9"/>
  <c r="Q1320" i="9" s="1"/>
  <c r="R1320" i="9" s="1"/>
  <c r="AB1320" i="9" s="1"/>
  <c r="Z1186" i="9"/>
  <c r="S113" i="9"/>
  <c r="Y1186" i="9"/>
  <c r="W1186" i="9"/>
  <c r="V1187" i="9" s="1"/>
  <c r="AC112" i="9"/>
  <c r="T1995" i="9"/>
  <c r="T244" i="9"/>
  <c r="W244" i="9" s="1"/>
  <c r="V245" i="9" s="1"/>
  <c r="AA1186" i="9"/>
  <c r="AE243" i="9"/>
  <c r="Q1720" i="9"/>
  <c r="R1720" i="9" s="1"/>
  <c r="AB1720" i="9" s="1"/>
  <c r="AA1719" i="9"/>
  <c r="Z912" i="9"/>
  <c r="W1719" i="9"/>
  <c r="V1720" i="9" s="1"/>
  <c r="S1187" i="9"/>
  <c r="AE1994" i="9"/>
  <c r="AA912" i="9"/>
  <c r="Y1719" i="9"/>
  <c r="Y912" i="9"/>
  <c r="W912" i="9"/>
  <c r="V913" i="9" s="1"/>
  <c r="AC1858" i="9"/>
  <c r="R1052" i="9"/>
  <c r="AB1052" i="9" s="1"/>
  <c r="AC1051" i="9"/>
  <c r="AD1051" i="9"/>
  <c r="AD1858" i="9"/>
  <c r="S1589" i="9"/>
  <c r="Q380" i="9"/>
  <c r="R380" i="9" s="1"/>
  <c r="AB380" i="9" s="1"/>
  <c r="W379" i="9"/>
  <c r="V380" i="9" s="1"/>
  <c r="Y379" i="9"/>
  <c r="Z379" i="9"/>
  <c r="AA379" i="9"/>
  <c r="AE1588" i="9"/>
  <c r="R913" i="9"/>
  <c r="AB913" i="9" s="1"/>
  <c r="AA644" i="9"/>
  <c r="Q645" i="9"/>
  <c r="Y644" i="9"/>
  <c r="W644" i="9"/>
  <c r="V645" i="9" s="1"/>
  <c r="Z644" i="9"/>
  <c r="S1859" i="9"/>
  <c r="T779" i="6"/>
  <c r="W779" i="6" s="1"/>
  <c r="V780" i="6" s="1"/>
  <c r="S111" i="6"/>
  <c r="AE778" i="6"/>
  <c r="AD110" i="6"/>
  <c r="AC110" i="6"/>
  <c r="AD1994" i="6"/>
  <c r="AC1994" i="6"/>
  <c r="S1995" i="6"/>
  <c r="W243" i="6"/>
  <c r="V244" i="6" s="1"/>
  <c r="Q244" i="6"/>
  <c r="R244" i="6" s="1"/>
  <c r="AB244" i="6" s="1"/>
  <c r="Z913" i="6"/>
  <c r="W913" i="6"/>
  <c r="V914" i="6" s="1"/>
  <c r="Y913" i="6"/>
  <c r="AA913" i="6"/>
  <c r="Q914" i="6"/>
  <c r="R914" i="6" s="1"/>
  <c r="AB914" i="6" s="1"/>
  <c r="AA243" i="6"/>
  <c r="Y243" i="6"/>
  <c r="AD243" i="6" s="1"/>
  <c r="S1453" i="6"/>
  <c r="T1319" i="6"/>
  <c r="W1319" i="6" s="1"/>
  <c r="V1320" i="6" s="1"/>
  <c r="AE1452" i="6"/>
  <c r="AE1051" i="6"/>
  <c r="T1052" i="6"/>
  <c r="AA1052" i="6" s="1"/>
  <c r="AD1188" i="6"/>
  <c r="AA511" i="6"/>
  <c r="AC1188" i="6"/>
  <c r="Q512" i="6"/>
  <c r="R512" i="6" s="1"/>
  <c r="AB512" i="6" s="1"/>
  <c r="Y511" i="6"/>
  <c r="AD511" i="6" s="1"/>
  <c r="W511" i="6"/>
  <c r="V512" i="6" s="1"/>
  <c r="Q1861" i="6"/>
  <c r="R1861" i="6" s="1"/>
  <c r="AB1861" i="6" s="1"/>
  <c r="S1189" i="6"/>
  <c r="AA1860" i="6"/>
  <c r="Y1860" i="6"/>
  <c r="W1860" i="6"/>
  <c r="V1861" i="6" s="1"/>
  <c r="Z1860" i="6"/>
  <c r="AE510" i="6"/>
  <c r="AE1587" i="6"/>
  <c r="T374" i="6"/>
  <c r="T1588" i="6"/>
  <c r="R649" i="6"/>
  <c r="AB649" i="6" s="1"/>
  <c r="AC648" i="6"/>
  <c r="AD648" i="6"/>
  <c r="S1721" i="6"/>
  <c r="AE1720" i="6"/>
  <c r="AC1052" i="3"/>
  <c r="AC782" i="3"/>
  <c r="S783" i="3"/>
  <c r="T1588" i="3"/>
  <c r="Z1588" i="3" s="1"/>
  <c r="AE1587" i="3"/>
  <c r="AD1187" i="3"/>
  <c r="AC1187" i="3"/>
  <c r="AC244" i="3"/>
  <c r="AE244" i="3" s="1"/>
  <c r="S1188" i="3"/>
  <c r="S245" i="3"/>
  <c r="Q512" i="3"/>
  <c r="R512" i="3" s="1"/>
  <c r="S512" i="3" s="1"/>
  <c r="AE646" i="3"/>
  <c r="AA511" i="3"/>
  <c r="W511" i="3"/>
  <c r="V512" i="3" s="1"/>
  <c r="Y511" i="3"/>
  <c r="AB647" i="3"/>
  <c r="S647" i="3"/>
  <c r="Z511" i="3"/>
  <c r="AE510" i="3"/>
  <c r="AD1323" i="3"/>
  <c r="AC1323" i="3"/>
  <c r="R1324" i="3"/>
  <c r="AB1324" i="3" s="1"/>
  <c r="T1053" i="3"/>
  <c r="Z1053" i="3" s="1"/>
  <c r="Y1992" i="3"/>
  <c r="W1992" i="3"/>
  <c r="V1993" i="3" s="1"/>
  <c r="Z1992" i="3"/>
  <c r="Q1993" i="3"/>
  <c r="R1993" i="3" s="1"/>
  <c r="S1993" i="3" s="1"/>
  <c r="AA1992" i="3"/>
  <c r="AE1991" i="3"/>
  <c r="R1724" i="3"/>
  <c r="S1724" i="3" s="1"/>
  <c r="AC1723" i="3"/>
  <c r="AD1723" i="3"/>
  <c r="AE1858" i="3"/>
  <c r="T1859" i="3"/>
  <c r="T1454" i="3"/>
  <c r="Y1454" i="3" s="1"/>
  <c r="Y110" i="3"/>
  <c r="Z110" i="3"/>
  <c r="W110" i="3"/>
  <c r="V111" i="3" s="1"/>
  <c r="Q111" i="3"/>
  <c r="R111" i="3" s="1"/>
  <c r="AB111" i="3" s="1"/>
  <c r="AA110" i="3"/>
  <c r="S378" i="3"/>
  <c r="AE377" i="3"/>
  <c r="AE914" i="3"/>
  <c r="S915" i="3"/>
  <c r="T243" i="13"/>
  <c r="AC115" i="13"/>
  <c r="AE515" i="13"/>
  <c r="AB116" i="13"/>
  <c r="T116" i="13"/>
  <c r="S516" i="13"/>
  <c r="AE1052" i="3" l="1"/>
  <c r="Z379" i="13"/>
  <c r="W379" i="13"/>
  <c r="V380" i="13" s="1"/>
  <c r="AA379" i="13"/>
  <c r="Y379" i="13"/>
  <c r="Q380" i="13"/>
  <c r="Y1189" i="11"/>
  <c r="Q1190" i="11"/>
  <c r="R1190" i="11" s="1"/>
  <c r="AB1190" i="11" s="1"/>
  <c r="W1189" i="11"/>
  <c r="V1190" i="11" s="1"/>
  <c r="Z1189" i="11"/>
  <c r="AE1188" i="11"/>
  <c r="T113" i="11"/>
  <c r="Y113" i="11" s="1"/>
  <c r="AD915" i="11"/>
  <c r="AC915" i="11"/>
  <c r="S916" i="11"/>
  <c r="T916" i="11" s="1"/>
  <c r="AE376" i="11"/>
  <c r="AB377" i="11"/>
  <c r="T377" i="11"/>
  <c r="AE1584" i="11"/>
  <c r="S1585" i="11"/>
  <c r="S646" i="11"/>
  <c r="AE784" i="11"/>
  <c r="AC645" i="11"/>
  <c r="AD645" i="11"/>
  <c r="AE1451" i="11"/>
  <c r="T785" i="11"/>
  <c r="Z785" i="11" s="1"/>
  <c r="T1452" i="11"/>
  <c r="Q1453" i="11" s="1"/>
  <c r="AC246" i="11"/>
  <c r="AE1054" i="11"/>
  <c r="AE510" i="11"/>
  <c r="Q1323" i="11"/>
  <c r="Y1322" i="11"/>
  <c r="W1322" i="11"/>
  <c r="V1323" i="11" s="1"/>
  <c r="Z1322" i="11"/>
  <c r="AA1322" i="11"/>
  <c r="T1055" i="11"/>
  <c r="Z1055" i="11" s="1"/>
  <c r="AD1724" i="11"/>
  <c r="AC1724" i="11"/>
  <c r="R1725" i="11"/>
  <c r="AB1725" i="11" s="1"/>
  <c r="T511" i="11"/>
  <c r="Q512" i="11" s="1"/>
  <c r="R512" i="11" s="1"/>
  <c r="AB512" i="11" s="1"/>
  <c r="S247" i="11"/>
  <c r="AC1992" i="11"/>
  <c r="AD1992" i="11"/>
  <c r="R1993" i="11"/>
  <c r="AB1993" i="11" s="1"/>
  <c r="Q1856" i="11"/>
  <c r="AA1855" i="11"/>
  <c r="Y1855" i="11"/>
  <c r="Z1855" i="11"/>
  <c r="W1855" i="11"/>
  <c r="V1856" i="11" s="1"/>
  <c r="Q1456" i="9"/>
  <c r="R1456" i="9" s="1"/>
  <c r="AB1456" i="9" s="1"/>
  <c r="W1455" i="9"/>
  <c r="V1456" i="9" s="1"/>
  <c r="Z1455" i="9"/>
  <c r="Y1455" i="9"/>
  <c r="T113" i="9"/>
  <c r="AA113" i="9" s="1"/>
  <c r="AD782" i="9"/>
  <c r="AD512" i="9"/>
  <c r="R783" i="9"/>
  <c r="AB783" i="9" s="1"/>
  <c r="AC782" i="9"/>
  <c r="AE112" i="9"/>
  <c r="S513" i="9"/>
  <c r="AC512" i="9"/>
  <c r="AA1319" i="9"/>
  <c r="Z1319" i="9"/>
  <c r="W1319" i="9"/>
  <c r="V1320" i="9" s="1"/>
  <c r="S1320" i="9"/>
  <c r="Y1319" i="9"/>
  <c r="AD1186" i="9"/>
  <c r="AC1186" i="9"/>
  <c r="Z1995" i="9"/>
  <c r="Y1995" i="9"/>
  <c r="AA1995" i="9"/>
  <c r="W1995" i="9"/>
  <c r="V1996" i="9" s="1"/>
  <c r="AA244" i="9"/>
  <c r="Q1996" i="9"/>
  <c r="R1996" i="9" s="1"/>
  <c r="AB1996" i="9" s="1"/>
  <c r="Q245" i="9"/>
  <c r="R245" i="9" s="1"/>
  <c r="AB245" i="9" s="1"/>
  <c r="Y244" i="9"/>
  <c r="Z244" i="9"/>
  <c r="AD912" i="9"/>
  <c r="AC1719" i="9"/>
  <c r="AC912" i="9"/>
  <c r="T1187" i="9"/>
  <c r="AD1719" i="9"/>
  <c r="S1720" i="9"/>
  <c r="AE1858" i="9"/>
  <c r="S1052" i="9"/>
  <c r="AE1051" i="9"/>
  <c r="AD379" i="9"/>
  <c r="T1589" i="9"/>
  <c r="S380" i="9"/>
  <c r="AC379" i="9"/>
  <c r="S913" i="9"/>
  <c r="T1859" i="9"/>
  <c r="AC644" i="9"/>
  <c r="AD644" i="9"/>
  <c r="R645" i="9"/>
  <c r="AB645" i="9" s="1"/>
  <c r="T111" i="6"/>
  <c r="Y111" i="6" s="1"/>
  <c r="Z779" i="6"/>
  <c r="Y779" i="6"/>
  <c r="AD779" i="6" s="1"/>
  <c r="Q780" i="6"/>
  <c r="R780" i="6" s="1"/>
  <c r="AB780" i="6" s="1"/>
  <c r="AA779" i="6"/>
  <c r="AE110" i="6"/>
  <c r="AE1994" i="6"/>
  <c r="AD913" i="6"/>
  <c r="T1995" i="6"/>
  <c r="AC243" i="6"/>
  <c r="S244" i="6"/>
  <c r="AC913" i="6"/>
  <c r="S914" i="6"/>
  <c r="T1453" i="6"/>
  <c r="W1453" i="6" s="1"/>
  <c r="V1454" i="6" s="1"/>
  <c r="Y1319" i="6"/>
  <c r="Z1319" i="6"/>
  <c r="AA1319" i="6"/>
  <c r="Q1320" i="6"/>
  <c r="R1320" i="6" s="1"/>
  <c r="AB1320" i="6" s="1"/>
  <c r="Y1052" i="6"/>
  <c r="Q1053" i="6"/>
  <c r="R1053" i="6" s="1"/>
  <c r="AB1053" i="6" s="1"/>
  <c r="Z1052" i="6"/>
  <c r="W1052" i="6"/>
  <c r="V1053" i="6" s="1"/>
  <c r="AE1188" i="6"/>
  <c r="AC511" i="6"/>
  <c r="S512" i="6"/>
  <c r="AC1860" i="6"/>
  <c r="T1189" i="6"/>
  <c r="AD1860" i="6"/>
  <c r="Q375" i="6"/>
  <c r="R375" i="6" s="1"/>
  <c r="AB375" i="6" s="1"/>
  <c r="Z374" i="6"/>
  <c r="W374" i="6"/>
  <c r="V375" i="6" s="1"/>
  <c r="AA374" i="6"/>
  <c r="Y374" i="6"/>
  <c r="S649" i="6"/>
  <c r="Q1589" i="6"/>
  <c r="R1589" i="6" s="1"/>
  <c r="AB1589" i="6" s="1"/>
  <c r="Y1588" i="6"/>
  <c r="W1588" i="6"/>
  <c r="V1589" i="6" s="1"/>
  <c r="Z1588" i="6"/>
  <c r="AA1588" i="6"/>
  <c r="AE648" i="6"/>
  <c r="S1861" i="6"/>
  <c r="T1721" i="6"/>
  <c r="AE782" i="3"/>
  <c r="T783" i="3"/>
  <c r="AA1588" i="3"/>
  <c r="Y1588" i="3"/>
  <c r="AD1588" i="3" s="1"/>
  <c r="W1588" i="3"/>
  <c r="V1589" i="3" s="1"/>
  <c r="Q1589" i="3"/>
  <c r="R1589" i="3" s="1"/>
  <c r="AB1589" i="3" s="1"/>
  <c r="AE1187" i="3"/>
  <c r="T245" i="3"/>
  <c r="T1188" i="3"/>
  <c r="Y1188" i="3" s="1"/>
  <c r="AC511" i="3"/>
  <c r="AD511" i="3"/>
  <c r="T647" i="3"/>
  <c r="Y1053" i="3"/>
  <c r="AD1053" i="3" s="1"/>
  <c r="W1053" i="3"/>
  <c r="V1054" i="3" s="1"/>
  <c r="S1324" i="3"/>
  <c r="AB512" i="3"/>
  <c r="T512" i="3"/>
  <c r="AE1323" i="3"/>
  <c r="AA1053" i="3"/>
  <c r="Q1054" i="3"/>
  <c r="R1054" i="3" s="1"/>
  <c r="AB1054" i="3" s="1"/>
  <c r="AD1992" i="3"/>
  <c r="AC1992" i="3"/>
  <c r="W1454" i="3"/>
  <c r="V1455" i="3" s="1"/>
  <c r="AB1724" i="3"/>
  <c r="T1724" i="3"/>
  <c r="AE1723" i="3"/>
  <c r="AB1993" i="3"/>
  <c r="T1993" i="3"/>
  <c r="AA1454" i="3"/>
  <c r="Q1455" i="3"/>
  <c r="R1455" i="3" s="1"/>
  <c r="AB1455" i="3" s="1"/>
  <c r="Z1454" i="3"/>
  <c r="AD1454" i="3" s="1"/>
  <c r="Y1859" i="3"/>
  <c r="Z1859" i="3"/>
  <c r="Q1860" i="3"/>
  <c r="R1860" i="3" s="1"/>
  <c r="AB1860" i="3" s="1"/>
  <c r="W1859" i="3"/>
  <c r="V1860" i="3" s="1"/>
  <c r="AA1859" i="3"/>
  <c r="T378" i="3"/>
  <c r="W378" i="3" s="1"/>
  <c r="V379" i="3" s="1"/>
  <c r="S111" i="3"/>
  <c r="AD110" i="3"/>
  <c r="AC110" i="3"/>
  <c r="T915" i="3"/>
  <c r="AE115" i="13"/>
  <c r="AA243" i="13"/>
  <c r="Q244" i="13"/>
  <c r="Y243" i="13"/>
  <c r="W243" i="13"/>
  <c r="V244" i="13" s="1"/>
  <c r="Z243" i="13"/>
  <c r="Z116" i="13"/>
  <c r="AA116" i="13"/>
  <c r="Y116" i="13"/>
  <c r="Q117" i="13"/>
  <c r="R117" i="13" s="1"/>
  <c r="AB117" i="13" s="1"/>
  <c r="W116" i="13"/>
  <c r="V117" i="13" s="1"/>
  <c r="T516" i="13"/>
  <c r="AD379" i="13" l="1"/>
  <c r="AC379" i="13"/>
  <c r="R380" i="13"/>
  <c r="Q112" i="6"/>
  <c r="R112" i="6" s="1"/>
  <c r="AB112" i="6" s="1"/>
  <c r="W111" i="6"/>
  <c r="V112" i="6" s="1"/>
  <c r="Z111" i="6"/>
  <c r="AA111" i="6"/>
  <c r="AC1189" i="11"/>
  <c r="AD1189" i="11"/>
  <c r="S1190" i="11"/>
  <c r="Q114" i="11"/>
  <c r="R114" i="11" s="1"/>
  <c r="AB114" i="11" s="1"/>
  <c r="AA113" i="11"/>
  <c r="W113" i="11"/>
  <c r="V114" i="11" s="1"/>
  <c r="Z113" i="11"/>
  <c r="AD113" i="11" s="1"/>
  <c r="AE915" i="11"/>
  <c r="Y377" i="11"/>
  <c r="Z377" i="11"/>
  <c r="W377" i="11"/>
  <c r="V378" i="11" s="1"/>
  <c r="Q378" i="11"/>
  <c r="R378" i="11" s="1"/>
  <c r="AB378" i="11" s="1"/>
  <c r="AA377" i="11"/>
  <c r="AE645" i="11"/>
  <c r="T1585" i="11"/>
  <c r="T646" i="11"/>
  <c r="Q786" i="11"/>
  <c r="R786" i="11" s="1"/>
  <c r="AB786" i="11" s="1"/>
  <c r="W785" i="11"/>
  <c r="V786" i="11" s="1"/>
  <c r="W1452" i="11"/>
  <c r="V1453" i="11" s="1"/>
  <c r="Y785" i="11"/>
  <c r="AD785" i="11" s="1"/>
  <c r="AA785" i="11"/>
  <c r="AA1452" i="11"/>
  <c r="Z1452" i="11"/>
  <c r="Y1452" i="11"/>
  <c r="AE246" i="11"/>
  <c r="R1453" i="11"/>
  <c r="AB1453" i="11" s="1"/>
  <c r="AA1055" i="11"/>
  <c r="Y1055" i="11"/>
  <c r="AD1055" i="11" s="1"/>
  <c r="AC1322" i="11"/>
  <c r="AD1322" i="11"/>
  <c r="R1323" i="11"/>
  <c r="AB1323" i="11" s="1"/>
  <c r="W1055" i="11"/>
  <c r="V1056" i="11" s="1"/>
  <c r="Q1056" i="11"/>
  <c r="R1056" i="11" s="1"/>
  <c r="AB1056" i="11" s="1"/>
  <c r="S1725" i="11"/>
  <c r="AE1724" i="11"/>
  <c r="Z511" i="11"/>
  <c r="AA511" i="11"/>
  <c r="Y511" i="11"/>
  <c r="W511" i="11"/>
  <c r="V512" i="11" s="1"/>
  <c r="S512" i="11"/>
  <c r="T247" i="11"/>
  <c r="AA247" i="11" s="1"/>
  <c r="AE1992" i="11"/>
  <c r="Y916" i="11"/>
  <c r="AA916" i="11"/>
  <c r="Q917" i="11"/>
  <c r="W916" i="11"/>
  <c r="V917" i="11" s="1"/>
  <c r="Z916" i="11"/>
  <c r="AC1855" i="11"/>
  <c r="AD1855" i="11"/>
  <c r="R1856" i="11"/>
  <c r="AB1856" i="11" s="1"/>
  <c r="S1993" i="11"/>
  <c r="AD1455" i="9"/>
  <c r="S1456" i="9"/>
  <c r="AC1455" i="9"/>
  <c r="Q114" i="9"/>
  <c r="R114" i="9" s="1"/>
  <c r="AB114" i="9" s="1"/>
  <c r="Y113" i="9"/>
  <c r="W113" i="9"/>
  <c r="V114" i="9" s="1"/>
  <c r="Z113" i="9"/>
  <c r="S783" i="9"/>
  <c r="AE512" i="9"/>
  <c r="AE782" i="9"/>
  <c r="AD1319" i="9"/>
  <c r="T513" i="9"/>
  <c r="AC1319" i="9"/>
  <c r="T1320" i="9"/>
  <c r="AE1186" i="9"/>
  <c r="AC1995" i="9"/>
  <c r="AD1995" i="9"/>
  <c r="S245" i="9"/>
  <c r="S1996" i="9"/>
  <c r="AD244" i="9"/>
  <c r="AC244" i="9"/>
  <c r="AE912" i="9"/>
  <c r="AE1719" i="9"/>
  <c r="AA1187" i="9"/>
  <c r="Y1187" i="9"/>
  <c r="Q1188" i="9"/>
  <c r="W1187" i="9"/>
  <c r="V1188" i="9" s="1"/>
  <c r="Z1187" i="9"/>
  <c r="T1720" i="9"/>
  <c r="Y1720" i="9" s="1"/>
  <c r="AE379" i="9"/>
  <c r="T1052" i="9"/>
  <c r="Q1590" i="9"/>
  <c r="R1590" i="9" s="1"/>
  <c r="S1590" i="9" s="1"/>
  <c r="Y1589" i="9"/>
  <c r="AA1589" i="9"/>
  <c r="W1589" i="9"/>
  <c r="V1590" i="9" s="1"/>
  <c r="T380" i="9"/>
  <c r="Z380" i="9" s="1"/>
  <c r="Z1589" i="9"/>
  <c r="AE644" i="9"/>
  <c r="T913" i="9"/>
  <c r="W913" i="9" s="1"/>
  <c r="V914" i="9" s="1"/>
  <c r="Q1860" i="9"/>
  <c r="W1859" i="9"/>
  <c r="V1860" i="9" s="1"/>
  <c r="AA1859" i="9"/>
  <c r="Y1859" i="9"/>
  <c r="Z1859" i="9"/>
  <c r="S645" i="9"/>
  <c r="AC779" i="6"/>
  <c r="S780" i="6"/>
  <c r="W1995" i="6"/>
  <c r="V1996" i="6" s="1"/>
  <c r="Z1995" i="6"/>
  <c r="Q1996" i="6"/>
  <c r="R1996" i="6" s="1"/>
  <c r="S1996" i="6" s="1"/>
  <c r="Y1995" i="6"/>
  <c r="AE913" i="6"/>
  <c r="T244" i="6"/>
  <c r="Y244" i="6" s="1"/>
  <c r="AA1995" i="6"/>
  <c r="AE243" i="6"/>
  <c r="T914" i="6"/>
  <c r="Q915" i="6" s="1"/>
  <c r="R915" i="6" s="1"/>
  <c r="AB915" i="6" s="1"/>
  <c r="Y1453" i="6"/>
  <c r="AA1453" i="6"/>
  <c r="Z1453" i="6"/>
  <c r="Q1454" i="6"/>
  <c r="R1454" i="6" s="1"/>
  <c r="AB1454" i="6" s="1"/>
  <c r="AD1319" i="6"/>
  <c r="AC1319" i="6"/>
  <c r="S1320" i="6"/>
  <c r="AC1052" i="6"/>
  <c r="S1053" i="6"/>
  <c r="AD1052" i="6"/>
  <c r="Q1190" i="6"/>
  <c r="R1190" i="6" s="1"/>
  <c r="AB1190" i="6" s="1"/>
  <c r="AE1860" i="6"/>
  <c r="AE511" i="6"/>
  <c r="T512" i="6"/>
  <c r="Y512" i="6" s="1"/>
  <c r="Y1189" i="6"/>
  <c r="Z1189" i="6"/>
  <c r="W1189" i="6"/>
  <c r="V1190" i="6" s="1"/>
  <c r="AA1189" i="6"/>
  <c r="AD111" i="6"/>
  <c r="T649" i="6"/>
  <c r="W649" i="6" s="1"/>
  <c r="V650" i="6" s="1"/>
  <c r="S1589" i="6"/>
  <c r="AC374" i="6"/>
  <c r="AD374" i="6"/>
  <c r="AC1588" i="6"/>
  <c r="AD1588" i="6"/>
  <c r="S375" i="6"/>
  <c r="T1861" i="6"/>
  <c r="Q1862" i="6" s="1"/>
  <c r="R1862" i="6" s="1"/>
  <c r="AB1862" i="6" s="1"/>
  <c r="W1721" i="6"/>
  <c r="V1722" i="6" s="1"/>
  <c r="Z1721" i="6"/>
  <c r="AA1721" i="6"/>
  <c r="Y1721" i="6"/>
  <c r="Q1722" i="6"/>
  <c r="W783" i="3"/>
  <c r="V784" i="3" s="1"/>
  <c r="AA783" i="3"/>
  <c r="Q784" i="3"/>
  <c r="R784" i="3" s="1"/>
  <c r="AB784" i="3" s="1"/>
  <c r="Y783" i="3"/>
  <c r="Z783" i="3"/>
  <c r="AC1588" i="3"/>
  <c r="S1589" i="3"/>
  <c r="W245" i="3"/>
  <c r="V246" i="3" s="1"/>
  <c r="Q246" i="3"/>
  <c r="R246" i="3" s="1"/>
  <c r="AB246" i="3" s="1"/>
  <c r="Y245" i="3"/>
  <c r="W1188" i="3"/>
  <c r="V1189" i="3" s="1"/>
  <c r="Q1189" i="3"/>
  <c r="R1189" i="3" s="1"/>
  <c r="AB1189" i="3" s="1"/>
  <c r="Z245" i="3"/>
  <c r="Z1188" i="3"/>
  <c r="AD1188" i="3" s="1"/>
  <c r="AA245" i="3"/>
  <c r="AA1188" i="3"/>
  <c r="AE511" i="3"/>
  <c r="Q648" i="3"/>
  <c r="AA647" i="3"/>
  <c r="W647" i="3"/>
  <c r="V648" i="3" s="1"/>
  <c r="Y647" i="3"/>
  <c r="Z647" i="3"/>
  <c r="AC1053" i="3"/>
  <c r="AE1053" i="3" s="1"/>
  <c r="T1324" i="3"/>
  <c r="AA1324" i="3" s="1"/>
  <c r="AA512" i="3"/>
  <c r="Y512" i="3"/>
  <c r="Z512" i="3"/>
  <c r="Q513" i="3"/>
  <c r="W512" i="3"/>
  <c r="V513" i="3" s="1"/>
  <c r="AE1992" i="3"/>
  <c r="Z378" i="3"/>
  <c r="Y1993" i="3"/>
  <c r="Q1994" i="3"/>
  <c r="Z1993" i="3"/>
  <c r="AA1993" i="3"/>
  <c r="W1993" i="3"/>
  <c r="V1994" i="3" s="1"/>
  <c r="Y1724" i="3"/>
  <c r="Q1725" i="3"/>
  <c r="AA1724" i="3"/>
  <c r="Z1724" i="3"/>
  <c r="W1724" i="3"/>
  <c r="V1725" i="3" s="1"/>
  <c r="AC1454" i="3"/>
  <c r="S1860" i="3"/>
  <c r="AC1859" i="3"/>
  <c r="AD1859" i="3"/>
  <c r="Y378" i="3"/>
  <c r="Q379" i="3"/>
  <c r="R379" i="3" s="1"/>
  <c r="AB379" i="3" s="1"/>
  <c r="AE110" i="3"/>
  <c r="T111" i="3"/>
  <c r="Z111" i="3" s="1"/>
  <c r="AA378" i="3"/>
  <c r="S1455" i="3"/>
  <c r="Q916" i="3"/>
  <c r="W915" i="3"/>
  <c r="V916" i="3" s="1"/>
  <c r="Y915" i="3"/>
  <c r="Z915" i="3"/>
  <c r="AA915" i="3"/>
  <c r="S1054" i="3"/>
  <c r="R244" i="13"/>
  <c r="AC243" i="13"/>
  <c r="AD243" i="13"/>
  <c r="S117" i="13"/>
  <c r="AC116" i="13"/>
  <c r="AD116" i="13"/>
  <c r="W516" i="13"/>
  <c r="V517" i="13" s="1"/>
  <c r="AA516" i="13"/>
  <c r="Y516" i="13"/>
  <c r="Q517" i="13"/>
  <c r="Z516" i="13"/>
  <c r="S380" i="13" l="1"/>
  <c r="AB380" i="13"/>
  <c r="AE379" i="13"/>
  <c r="S112" i="6"/>
  <c r="AC111" i="6"/>
  <c r="AE111" i="6" s="1"/>
  <c r="AE1189" i="11"/>
  <c r="T1190" i="11"/>
  <c r="Z1190" i="11" s="1"/>
  <c r="S114" i="11"/>
  <c r="AC113" i="11"/>
  <c r="Q647" i="11"/>
  <c r="R647" i="11" s="1"/>
  <c r="AB647" i="11" s="1"/>
  <c r="Y646" i="11"/>
  <c r="AA646" i="11"/>
  <c r="S378" i="11"/>
  <c r="AC377" i="11"/>
  <c r="AD377" i="11"/>
  <c r="W646" i="11"/>
  <c r="V647" i="11" s="1"/>
  <c r="AD1452" i="11"/>
  <c r="AC785" i="11"/>
  <c r="Q1586" i="11"/>
  <c r="Y1585" i="11"/>
  <c r="Z1585" i="11"/>
  <c r="AA1585" i="11"/>
  <c r="W1585" i="11"/>
  <c r="V1586" i="11" s="1"/>
  <c r="Z646" i="11"/>
  <c r="S786" i="11"/>
  <c r="AC1452" i="11"/>
  <c r="S1323" i="11"/>
  <c r="AC1055" i="11"/>
  <c r="AE1055" i="11" s="1"/>
  <c r="S1453" i="11"/>
  <c r="AE1322" i="11"/>
  <c r="T1725" i="11"/>
  <c r="Y1725" i="11" s="1"/>
  <c r="Q248" i="11"/>
  <c r="R248" i="11" s="1"/>
  <c r="AB248" i="11" s="1"/>
  <c r="W247" i="11"/>
  <c r="V248" i="11" s="1"/>
  <c r="Z247" i="11"/>
  <c r="Y247" i="11"/>
  <c r="AC511" i="11"/>
  <c r="AD511" i="11"/>
  <c r="T512" i="11"/>
  <c r="W512" i="11" s="1"/>
  <c r="V513" i="11" s="1"/>
  <c r="T1993" i="11"/>
  <c r="AA1993" i="11" s="1"/>
  <c r="AC916" i="11"/>
  <c r="AD916" i="11"/>
  <c r="AE1855" i="11"/>
  <c r="S1056" i="11"/>
  <c r="R917" i="11"/>
  <c r="AB917" i="11" s="1"/>
  <c r="S1856" i="11"/>
  <c r="AE1455" i="9"/>
  <c r="T1456" i="9"/>
  <c r="AA1456" i="9" s="1"/>
  <c r="S114" i="9"/>
  <c r="AD113" i="9"/>
  <c r="AC113" i="9"/>
  <c r="T783" i="9"/>
  <c r="AA783" i="9" s="1"/>
  <c r="Y513" i="9"/>
  <c r="AE1319" i="9"/>
  <c r="AA513" i="9"/>
  <c r="Z513" i="9"/>
  <c r="Q514" i="9"/>
  <c r="R514" i="9" s="1"/>
  <c r="AB514" i="9" s="1"/>
  <c r="W513" i="9"/>
  <c r="V514" i="9" s="1"/>
  <c r="AE1995" i="9"/>
  <c r="T245" i="9"/>
  <c r="W245" i="9" s="1"/>
  <c r="V246" i="9" s="1"/>
  <c r="W1320" i="9"/>
  <c r="V1321" i="9" s="1"/>
  <c r="Z1320" i="9"/>
  <c r="Q1321" i="9"/>
  <c r="Y1320" i="9"/>
  <c r="AA1320" i="9"/>
  <c r="AE244" i="9"/>
  <c r="T1996" i="9"/>
  <c r="W1996" i="9" s="1"/>
  <c r="V1997" i="9" s="1"/>
  <c r="Z1720" i="9"/>
  <c r="AD1720" i="9" s="1"/>
  <c r="AA1720" i="9"/>
  <c r="AC1187" i="9"/>
  <c r="AD1187" i="9"/>
  <c r="R1188" i="9"/>
  <c r="W1720" i="9"/>
  <c r="V1721" i="9" s="1"/>
  <c r="Q1721" i="9"/>
  <c r="R1721" i="9" s="1"/>
  <c r="AB1721" i="9" s="1"/>
  <c r="W1052" i="9"/>
  <c r="V1053" i="9" s="1"/>
  <c r="Y1052" i="9"/>
  <c r="Q1053" i="9"/>
  <c r="AA1052" i="9"/>
  <c r="Z1052" i="9"/>
  <c r="AB1590" i="9"/>
  <c r="AD1589" i="9"/>
  <c r="T1590" i="9"/>
  <c r="Z1590" i="9" s="1"/>
  <c r="Y380" i="9"/>
  <c r="AD380" i="9" s="1"/>
  <c r="Q381" i="9"/>
  <c r="R381" i="9" s="1"/>
  <c r="AB381" i="9" s="1"/>
  <c r="AA380" i="9"/>
  <c r="AC1589" i="9"/>
  <c r="W380" i="9"/>
  <c r="V381" i="9" s="1"/>
  <c r="T645" i="9"/>
  <c r="Z645" i="9" s="1"/>
  <c r="Q914" i="9"/>
  <c r="R914" i="9" s="1"/>
  <c r="AB914" i="9" s="1"/>
  <c r="Z913" i="9"/>
  <c r="Y913" i="9"/>
  <c r="AA913" i="9"/>
  <c r="R1860" i="9"/>
  <c r="AB1860" i="9" s="1"/>
  <c r="AC1859" i="9"/>
  <c r="AD1859" i="9"/>
  <c r="AE779" i="6"/>
  <c r="T780" i="6"/>
  <c r="Z780" i="6" s="1"/>
  <c r="AD1995" i="6"/>
  <c r="AB1996" i="6"/>
  <c r="T1996" i="6"/>
  <c r="AC1995" i="6"/>
  <c r="AA244" i="6"/>
  <c r="Z244" i="6"/>
  <c r="AD244" i="6" s="1"/>
  <c r="W244" i="6"/>
  <c r="V245" i="6" s="1"/>
  <c r="Q245" i="6"/>
  <c r="R245" i="6" s="1"/>
  <c r="AB245" i="6" s="1"/>
  <c r="AD1453" i="6"/>
  <c r="W914" i="6"/>
  <c r="V915" i="6" s="1"/>
  <c r="Z914" i="6"/>
  <c r="AA914" i="6"/>
  <c r="Y914" i="6"/>
  <c r="T1053" i="6"/>
  <c r="AC1453" i="6"/>
  <c r="S1454" i="6"/>
  <c r="T1320" i="6"/>
  <c r="AE1319" i="6"/>
  <c r="AE1052" i="6"/>
  <c r="Y649" i="6"/>
  <c r="Q513" i="6"/>
  <c r="R513" i="6" s="1"/>
  <c r="AB513" i="6" s="1"/>
  <c r="Z512" i="6"/>
  <c r="AD512" i="6" s="1"/>
  <c r="W512" i="6"/>
  <c r="V513" i="6" s="1"/>
  <c r="S1190" i="6"/>
  <c r="AC1189" i="6"/>
  <c r="AA512" i="6"/>
  <c r="S915" i="6"/>
  <c r="AD1189" i="6"/>
  <c r="T112" i="6"/>
  <c r="W112" i="6" s="1"/>
  <c r="V113" i="6" s="1"/>
  <c r="Z649" i="6"/>
  <c r="Q650" i="6"/>
  <c r="R650" i="6" s="1"/>
  <c r="S650" i="6" s="1"/>
  <c r="AA649" i="6"/>
  <c r="T1589" i="6"/>
  <c r="AE374" i="6"/>
  <c r="T375" i="6"/>
  <c r="W375" i="6" s="1"/>
  <c r="V376" i="6" s="1"/>
  <c r="AE1588" i="6"/>
  <c r="AC1721" i="6"/>
  <c r="AA1861" i="6"/>
  <c r="S1862" i="6"/>
  <c r="Z1861" i="6"/>
  <c r="W1861" i="6"/>
  <c r="V1862" i="6" s="1"/>
  <c r="Y1861" i="6"/>
  <c r="R1722" i="6"/>
  <c r="AB1722" i="6" s="1"/>
  <c r="AD1721" i="6"/>
  <c r="AD783" i="3"/>
  <c r="AC783" i="3"/>
  <c r="S784" i="3"/>
  <c r="AE1588" i="3"/>
  <c r="T1589" i="3"/>
  <c r="AD245" i="3"/>
  <c r="AC1188" i="3"/>
  <c r="AE1188" i="3" s="1"/>
  <c r="AC245" i="3"/>
  <c r="AC647" i="3"/>
  <c r="AD647" i="3"/>
  <c r="R648" i="3"/>
  <c r="AB648" i="3" s="1"/>
  <c r="Q1325" i="3"/>
  <c r="R1325" i="3" s="1"/>
  <c r="AB1325" i="3" s="1"/>
  <c r="Y1324" i="3"/>
  <c r="Z1324" i="3"/>
  <c r="W1324" i="3"/>
  <c r="V1325" i="3" s="1"/>
  <c r="R513" i="3"/>
  <c r="AB513" i="3" s="1"/>
  <c r="AD512" i="3"/>
  <c r="AC512" i="3"/>
  <c r="S246" i="3"/>
  <c r="AE1454" i="3"/>
  <c r="AD378" i="3"/>
  <c r="R1725" i="3"/>
  <c r="AB1725" i="3" s="1"/>
  <c r="R1994" i="3"/>
  <c r="AB1994" i="3" s="1"/>
  <c r="AC1724" i="3"/>
  <c r="AD1724" i="3"/>
  <c r="AC1993" i="3"/>
  <c r="AD1993" i="3"/>
  <c r="S379" i="3"/>
  <c r="AC378" i="3"/>
  <c r="S1189" i="3"/>
  <c r="T1860" i="3"/>
  <c r="W1860" i="3" s="1"/>
  <c r="V1861" i="3" s="1"/>
  <c r="W111" i="3"/>
  <c r="V112" i="3" s="1"/>
  <c r="AE1859" i="3"/>
  <c r="Q112" i="3"/>
  <c r="R112" i="3" s="1"/>
  <c r="AB112" i="3" s="1"/>
  <c r="Y111" i="3"/>
  <c r="AD111" i="3" s="1"/>
  <c r="AA111" i="3"/>
  <c r="T1455" i="3"/>
  <c r="T1054" i="3"/>
  <c r="Z1054" i="3" s="1"/>
  <c r="R916" i="3"/>
  <c r="AB916" i="3" s="1"/>
  <c r="AC915" i="3"/>
  <c r="AD915" i="3"/>
  <c r="AE243" i="13"/>
  <c r="AB244" i="13"/>
  <c r="S244" i="13"/>
  <c r="T117" i="13"/>
  <c r="Z117" i="13" s="1"/>
  <c r="AE116" i="13"/>
  <c r="R517" i="13"/>
  <c r="AB517" i="13" s="1"/>
  <c r="AC516" i="13"/>
  <c r="AD516" i="13"/>
  <c r="T380" i="13" l="1"/>
  <c r="Q1191" i="11"/>
  <c r="R1191" i="11" s="1"/>
  <c r="S1191" i="11" s="1"/>
  <c r="W1190" i="11"/>
  <c r="V1191" i="11" s="1"/>
  <c r="Y1190" i="11"/>
  <c r="AD1190" i="11" s="1"/>
  <c r="AA1190" i="11"/>
  <c r="T114" i="11"/>
  <c r="Z114" i="11" s="1"/>
  <c r="AE113" i="11"/>
  <c r="S647" i="11"/>
  <c r="AD646" i="11"/>
  <c r="T786" i="11"/>
  <c r="Q787" i="11" s="1"/>
  <c r="R787" i="11" s="1"/>
  <c r="AB787" i="11" s="1"/>
  <c r="T378" i="11"/>
  <c r="Q379" i="11" s="1"/>
  <c r="AE377" i="11"/>
  <c r="AE785" i="11"/>
  <c r="AC646" i="11"/>
  <c r="R1586" i="11"/>
  <c r="AB1586" i="11" s="1"/>
  <c r="AC1585" i="11"/>
  <c r="AD1585" i="11"/>
  <c r="AE1452" i="11"/>
  <c r="T1453" i="11"/>
  <c r="Y1453" i="11" s="1"/>
  <c r="T1323" i="11"/>
  <c r="AA1323" i="11" s="1"/>
  <c r="AA1725" i="11"/>
  <c r="AE511" i="11"/>
  <c r="W1725" i="11"/>
  <c r="V1726" i="11" s="1"/>
  <c r="Z1725" i="11"/>
  <c r="Q1726" i="11"/>
  <c r="R1726" i="11" s="1"/>
  <c r="AB1726" i="11" s="1"/>
  <c r="AD247" i="11"/>
  <c r="S248" i="11"/>
  <c r="Y512" i="11"/>
  <c r="AC247" i="11"/>
  <c r="Z512" i="11"/>
  <c r="Y1993" i="11"/>
  <c r="Z1993" i="11"/>
  <c r="W1993" i="11"/>
  <c r="V1994" i="11" s="1"/>
  <c r="Q513" i="11"/>
  <c r="R513" i="11" s="1"/>
  <c r="AB513" i="11" s="1"/>
  <c r="Q1994" i="11"/>
  <c r="R1994" i="11" s="1"/>
  <c r="AB1994" i="11" s="1"/>
  <c r="AA512" i="11"/>
  <c r="T1056" i="11"/>
  <c r="S917" i="11"/>
  <c r="T1856" i="11"/>
  <c r="AE916" i="11"/>
  <c r="Q1457" i="9"/>
  <c r="R1457" i="9" s="1"/>
  <c r="AB1457" i="9" s="1"/>
  <c r="Z1456" i="9"/>
  <c r="Y1456" i="9"/>
  <c r="W1456" i="9"/>
  <c r="V1457" i="9" s="1"/>
  <c r="T114" i="9"/>
  <c r="Y114" i="9" s="1"/>
  <c r="AE113" i="9"/>
  <c r="W783" i="9"/>
  <c r="V784" i="9" s="1"/>
  <c r="Z783" i="9"/>
  <c r="Q784" i="9"/>
  <c r="R784" i="9" s="1"/>
  <c r="AB784" i="9" s="1"/>
  <c r="Y783" i="9"/>
  <c r="AC513" i="9"/>
  <c r="S514" i="9"/>
  <c r="AD513" i="9"/>
  <c r="Y245" i="9"/>
  <c r="AA245" i="9"/>
  <c r="Z245" i="9"/>
  <c r="Q246" i="9"/>
  <c r="R246" i="9" s="1"/>
  <c r="AB246" i="9" s="1"/>
  <c r="R1321" i="9"/>
  <c r="AC1320" i="9"/>
  <c r="AD1320" i="9"/>
  <c r="Q1997" i="9"/>
  <c r="R1997" i="9" s="1"/>
  <c r="AB1997" i="9" s="1"/>
  <c r="Z1996" i="9"/>
  <c r="AA1996" i="9"/>
  <c r="Y1996" i="9"/>
  <c r="AC1720" i="9"/>
  <c r="AB1188" i="9"/>
  <c r="S1188" i="9"/>
  <c r="AE1187" i="9"/>
  <c r="AE1589" i="9"/>
  <c r="S1860" i="9"/>
  <c r="AA1590" i="9"/>
  <c r="S1721" i="9"/>
  <c r="AC1052" i="9"/>
  <c r="AD1052" i="9"/>
  <c r="R1053" i="9"/>
  <c r="AB1053" i="9" s="1"/>
  <c r="Y1590" i="9"/>
  <c r="AD1590" i="9" s="1"/>
  <c r="W1590" i="9"/>
  <c r="V1591" i="9" s="1"/>
  <c r="Q1591" i="9"/>
  <c r="R1591" i="9" s="1"/>
  <c r="AB1591" i="9" s="1"/>
  <c r="AC380" i="9"/>
  <c r="S381" i="9"/>
  <c r="Y645" i="9"/>
  <c r="Q646" i="9"/>
  <c r="R646" i="9" s="1"/>
  <c r="AB646" i="9" s="1"/>
  <c r="AC913" i="9"/>
  <c r="W645" i="9"/>
  <c r="V646" i="9" s="1"/>
  <c r="AA645" i="9"/>
  <c r="AD913" i="9"/>
  <c r="S914" i="9"/>
  <c r="AE1859" i="9"/>
  <c r="W780" i="6"/>
  <c r="V781" i="6" s="1"/>
  <c r="Y780" i="6"/>
  <c r="AD780" i="6" s="1"/>
  <c r="Q781" i="6"/>
  <c r="R781" i="6" s="1"/>
  <c r="AB781" i="6" s="1"/>
  <c r="AA780" i="6"/>
  <c r="Q1997" i="6"/>
  <c r="R1997" i="6" s="1"/>
  <c r="AB1997" i="6" s="1"/>
  <c r="AE1995" i="6"/>
  <c r="AD914" i="6"/>
  <c r="W1996" i="6"/>
  <c r="V1997" i="6" s="1"/>
  <c r="Y1996" i="6"/>
  <c r="AA1996" i="6"/>
  <c r="Z1996" i="6"/>
  <c r="AC244" i="6"/>
  <c r="S245" i="6"/>
  <c r="AC914" i="6"/>
  <c r="AA1053" i="6"/>
  <c r="T1454" i="6"/>
  <c r="AA1454" i="6" s="1"/>
  <c r="AE1453" i="6"/>
  <c r="Q1054" i="6"/>
  <c r="R1054" i="6" s="1"/>
  <c r="AB1054" i="6" s="1"/>
  <c r="Z1053" i="6"/>
  <c r="W1053" i="6"/>
  <c r="V1054" i="6" s="1"/>
  <c r="Y1053" i="6"/>
  <c r="AD649" i="6"/>
  <c r="Y1320" i="6"/>
  <c r="Q1321" i="6"/>
  <c r="R1321" i="6" s="1"/>
  <c r="AB1321" i="6" s="1"/>
  <c r="AA1320" i="6"/>
  <c r="Z1320" i="6"/>
  <c r="W1320" i="6"/>
  <c r="V1321" i="6" s="1"/>
  <c r="T1190" i="6"/>
  <c r="AE1189" i="6"/>
  <c r="AC512" i="6"/>
  <c r="S513" i="6"/>
  <c r="Y112" i="6"/>
  <c r="W1589" i="6"/>
  <c r="V1590" i="6" s="1"/>
  <c r="T915" i="6"/>
  <c r="Z112" i="6"/>
  <c r="T650" i="6"/>
  <c r="AA650" i="6" s="1"/>
  <c r="Q1590" i="6"/>
  <c r="R1590" i="6" s="1"/>
  <c r="AB1590" i="6" s="1"/>
  <c r="Y1589" i="6"/>
  <c r="AB650" i="6"/>
  <c r="Z1589" i="6"/>
  <c r="Q113" i="6"/>
  <c r="AA112" i="6"/>
  <c r="AA1589" i="6"/>
  <c r="AC649" i="6"/>
  <c r="Z375" i="6"/>
  <c r="Y375" i="6"/>
  <c r="Q376" i="6"/>
  <c r="R376" i="6" s="1"/>
  <c r="AB376" i="6" s="1"/>
  <c r="AA375" i="6"/>
  <c r="T1862" i="6"/>
  <c r="S1722" i="6"/>
  <c r="AC1861" i="6"/>
  <c r="AD1861" i="6"/>
  <c r="AE1721" i="6"/>
  <c r="T784" i="3"/>
  <c r="AA784" i="3" s="1"/>
  <c r="AE783" i="3"/>
  <c r="Q1590" i="3"/>
  <c r="R1590" i="3" s="1"/>
  <c r="AB1590" i="3" s="1"/>
  <c r="Y1589" i="3"/>
  <c r="W1589" i="3"/>
  <c r="V1590" i="3" s="1"/>
  <c r="Z1589" i="3"/>
  <c r="AA1589" i="3"/>
  <c r="AE245" i="3"/>
  <c r="AE647" i="3"/>
  <c r="S648" i="3"/>
  <c r="AD1324" i="3"/>
  <c r="AC1324" i="3"/>
  <c r="S1325" i="3"/>
  <c r="S513" i="3"/>
  <c r="AE512" i="3"/>
  <c r="T1189" i="3"/>
  <c r="W1189" i="3" s="1"/>
  <c r="V1190" i="3" s="1"/>
  <c r="T246" i="3"/>
  <c r="W246" i="3" s="1"/>
  <c r="V247" i="3" s="1"/>
  <c r="S1994" i="3"/>
  <c r="AE378" i="3"/>
  <c r="T379" i="3"/>
  <c r="AA379" i="3" s="1"/>
  <c r="S1725" i="3"/>
  <c r="AE1724" i="3"/>
  <c r="AE1993" i="3"/>
  <c r="S916" i="3"/>
  <c r="AC111" i="3"/>
  <c r="Q1861" i="3"/>
  <c r="R1861" i="3" s="1"/>
  <c r="AB1861" i="3" s="1"/>
  <c r="Y1860" i="3"/>
  <c r="AA1860" i="3"/>
  <c r="Z1860" i="3"/>
  <c r="Y1054" i="3"/>
  <c r="AA1054" i="3"/>
  <c r="Q1055" i="3"/>
  <c r="R1055" i="3" s="1"/>
  <c r="AB1055" i="3" s="1"/>
  <c r="W1054" i="3"/>
  <c r="V1055" i="3" s="1"/>
  <c r="S112" i="3"/>
  <c r="AA1455" i="3"/>
  <c r="Q1456" i="3"/>
  <c r="R1456" i="3" s="1"/>
  <c r="AB1456" i="3" s="1"/>
  <c r="Y1455" i="3"/>
  <c r="W1455" i="3"/>
  <c r="V1456" i="3" s="1"/>
  <c r="Z1455" i="3"/>
  <c r="AE915" i="3"/>
  <c r="T244" i="13"/>
  <c r="S517" i="13"/>
  <c r="AA117" i="13"/>
  <c r="Y117" i="13"/>
  <c r="W117" i="13"/>
  <c r="V118" i="13" s="1"/>
  <c r="Q118" i="13"/>
  <c r="R118" i="13" s="1"/>
  <c r="AB118" i="13" s="1"/>
  <c r="AE516" i="13"/>
  <c r="W380" i="13" l="1"/>
  <c r="V381" i="13" s="1"/>
  <c r="AA380" i="13"/>
  <c r="Z380" i="13"/>
  <c r="Y380" i="13"/>
  <c r="Q381" i="13"/>
  <c r="AC1190" i="11"/>
  <c r="T1191" i="11"/>
  <c r="Q1192" i="11" s="1"/>
  <c r="R1192" i="11" s="1"/>
  <c r="S1192" i="11" s="1"/>
  <c r="AB1191" i="11"/>
  <c r="Y114" i="11"/>
  <c r="AD114" i="11" s="1"/>
  <c r="W114" i="11"/>
  <c r="V115" i="11" s="1"/>
  <c r="Q115" i="11"/>
  <c r="R115" i="11" s="1"/>
  <c r="S115" i="11" s="1"/>
  <c r="AA114" i="11"/>
  <c r="T647" i="11"/>
  <c r="Q648" i="11" s="1"/>
  <c r="R648" i="11" s="1"/>
  <c r="AB648" i="11" s="1"/>
  <c r="AA786" i="11"/>
  <c r="W378" i="11"/>
  <c r="V379" i="11" s="1"/>
  <c r="S787" i="11"/>
  <c r="Y786" i="11"/>
  <c r="Z378" i="11"/>
  <c r="Z786" i="11"/>
  <c r="W786" i="11"/>
  <c r="V787" i="11" s="1"/>
  <c r="AE646" i="11"/>
  <c r="Y378" i="11"/>
  <c r="AA378" i="11"/>
  <c r="S1586" i="11"/>
  <c r="AE1585" i="11"/>
  <c r="Q1454" i="11"/>
  <c r="R1454" i="11" s="1"/>
  <c r="AB1454" i="11" s="1"/>
  <c r="W1453" i="11"/>
  <c r="V1454" i="11" s="1"/>
  <c r="Z1453" i="11"/>
  <c r="AD1453" i="11" s="1"/>
  <c r="AA1453" i="11"/>
  <c r="R379" i="11"/>
  <c r="AB379" i="11" s="1"/>
  <c r="Z1323" i="11"/>
  <c r="W1323" i="11"/>
  <c r="V1324" i="11" s="1"/>
  <c r="Y1323" i="11"/>
  <c r="Q1324" i="11"/>
  <c r="R1324" i="11" s="1"/>
  <c r="AB1324" i="11" s="1"/>
  <c r="AC1725" i="11"/>
  <c r="AC1993" i="11"/>
  <c r="AD1725" i="11"/>
  <c r="AE247" i="11"/>
  <c r="T248" i="11"/>
  <c r="AD512" i="11"/>
  <c r="S1726" i="11"/>
  <c r="AD1993" i="11"/>
  <c r="AC512" i="11"/>
  <c r="Y1056" i="11"/>
  <c r="W1056" i="11"/>
  <c r="V1057" i="11" s="1"/>
  <c r="Q1057" i="11"/>
  <c r="R1057" i="11" s="1"/>
  <c r="AB1057" i="11" s="1"/>
  <c r="Z1056" i="11"/>
  <c r="AA1056" i="11"/>
  <c r="S513" i="11"/>
  <c r="T917" i="11"/>
  <c r="S1994" i="11"/>
  <c r="Z1856" i="11"/>
  <c r="W1856" i="11"/>
  <c r="V1857" i="11" s="1"/>
  <c r="Y1856" i="11"/>
  <c r="AA1856" i="11"/>
  <c r="Q1857" i="11"/>
  <c r="AD1456" i="9"/>
  <c r="S1457" i="9"/>
  <c r="AC1456" i="9"/>
  <c r="AA114" i="9"/>
  <c r="Z114" i="9"/>
  <c r="AD114" i="9" s="1"/>
  <c r="W114" i="9"/>
  <c r="V115" i="9" s="1"/>
  <c r="Q115" i="9"/>
  <c r="R115" i="9" s="1"/>
  <c r="AB115" i="9" s="1"/>
  <c r="AC783" i="9"/>
  <c r="AD783" i="9"/>
  <c r="T514" i="9"/>
  <c r="W514" i="9" s="1"/>
  <c r="V515" i="9" s="1"/>
  <c r="AE513" i="9"/>
  <c r="AD245" i="9"/>
  <c r="S784" i="9"/>
  <c r="AC245" i="9"/>
  <c r="S246" i="9"/>
  <c r="S1997" i="9"/>
  <c r="T1997" i="9" s="1"/>
  <c r="AA1997" i="9" s="1"/>
  <c r="AE1320" i="9"/>
  <c r="S1321" i="9"/>
  <c r="AB1321" i="9"/>
  <c r="AD1996" i="9"/>
  <c r="AC1996" i="9"/>
  <c r="AE1720" i="9"/>
  <c r="T1188" i="9"/>
  <c r="W1188" i="9" s="1"/>
  <c r="V1189" i="9" s="1"/>
  <c r="T1860" i="9"/>
  <c r="Z1860" i="9" s="1"/>
  <c r="S1053" i="9"/>
  <c r="AC1590" i="9"/>
  <c r="AE1590" i="9" s="1"/>
  <c r="T1721" i="9"/>
  <c r="AE380" i="9"/>
  <c r="S1591" i="9"/>
  <c r="AE1052" i="9"/>
  <c r="T381" i="9"/>
  <c r="AC645" i="9"/>
  <c r="AD645" i="9"/>
  <c r="AE913" i="9"/>
  <c r="T914" i="9"/>
  <c r="S646" i="9"/>
  <c r="S781" i="6"/>
  <c r="AC780" i="6"/>
  <c r="AE914" i="6"/>
  <c r="AD1996" i="6"/>
  <c r="T245" i="6"/>
  <c r="W245" i="6" s="1"/>
  <c r="V246" i="6" s="1"/>
  <c r="AC1996" i="6"/>
  <c r="AE244" i="6"/>
  <c r="AC1053" i="6"/>
  <c r="Y1454" i="6"/>
  <c r="W1454" i="6"/>
  <c r="V1455" i="6" s="1"/>
  <c r="Q1455" i="6"/>
  <c r="R1455" i="6" s="1"/>
  <c r="AB1455" i="6" s="1"/>
  <c r="Z1454" i="6"/>
  <c r="S1997" i="6"/>
  <c r="AD1053" i="6"/>
  <c r="AD1320" i="6"/>
  <c r="AC1320" i="6"/>
  <c r="AD112" i="6"/>
  <c r="W1190" i="6"/>
  <c r="V1191" i="6" s="1"/>
  <c r="Y1190" i="6"/>
  <c r="AA1190" i="6"/>
  <c r="Q1191" i="6"/>
  <c r="R1191" i="6" s="1"/>
  <c r="AB1191" i="6" s="1"/>
  <c r="Z1190" i="6"/>
  <c r="T513" i="6"/>
  <c r="Q514" i="6" s="1"/>
  <c r="R514" i="6" s="1"/>
  <c r="AB514" i="6" s="1"/>
  <c r="AE512" i="6"/>
  <c r="S1321" i="6"/>
  <c r="AE649" i="6"/>
  <c r="AD1589" i="6"/>
  <c r="AC112" i="6"/>
  <c r="W915" i="6"/>
  <c r="V916" i="6" s="1"/>
  <c r="Q916" i="6"/>
  <c r="AA915" i="6"/>
  <c r="Y915" i="6"/>
  <c r="Z915" i="6"/>
  <c r="W650" i="6"/>
  <c r="V651" i="6" s="1"/>
  <c r="Y650" i="6"/>
  <c r="Q651" i="6"/>
  <c r="R651" i="6" s="1"/>
  <c r="AB651" i="6" s="1"/>
  <c r="AC1589" i="6"/>
  <c r="Z650" i="6"/>
  <c r="R113" i="6"/>
  <c r="AB113" i="6" s="1"/>
  <c r="S1590" i="6"/>
  <c r="AD375" i="6"/>
  <c r="AC375" i="6"/>
  <c r="S376" i="6"/>
  <c r="Y1862" i="6"/>
  <c r="AA1862" i="6"/>
  <c r="W1862" i="6"/>
  <c r="V1863" i="6" s="1"/>
  <c r="Q1863" i="6"/>
  <c r="Z1862" i="6"/>
  <c r="T1722" i="6"/>
  <c r="AE1861" i="6"/>
  <c r="S1054" i="6"/>
  <c r="Q785" i="3"/>
  <c r="R785" i="3" s="1"/>
  <c r="S785" i="3" s="1"/>
  <c r="Z784" i="3"/>
  <c r="Y784" i="3"/>
  <c r="W784" i="3"/>
  <c r="V785" i="3" s="1"/>
  <c r="AD1589" i="3"/>
  <c r="S1590" i="3"/>
  <c r="AC1589" i="3"/>
  <c r="T648" i="3"/>
  <c r="T1325" i="3"/>
  <c r="Y1325" i="3" s="1"/>
  <c r="AE1324" i="3"/>
  <c r="T513" i="3"/>
  <c r="Y1189" i="3"/>
  <c r="Z1189" i="3"/>
  <c r="AA1189" i="3"/>
  <c r="AA246" i="3"/>
  <c r="Q1190" i="3"/>
  <c r="R1190" i="3" s="1"/>
  <c r="AB1190" i="3" s="1"/>
  <c r="T1994" i="3"/>
  <c r="Z246" i="3"/>
  <c r="Y246" i="3"/>
  <c r="Q247" i="3"/>
  <c r="R247" i="3" s="1"/>
  <c r="AB247" i="3" s="1"/>
  <c r="Y379" i="3"/>
  <c r="W379" i="3"/>
  <c r="V380" i="3" s="1"/>
  <c r="T1725" i="3"/>
  <c r="Q1726" i="3" s="1"/>
  <c r="Q380" i="3"/>
  <c r="R380" i="3" s="1"/>
  <c r="AB380" i="3" s="1"/>
  <c r="Z379" i="3"/>
  <c r="AE111" i="3"/>
  <c r="T916" i="3"/>
  <c r="Q917" i="3" s="1"/>
  <c r="R917" i="3" s="1"/>
  <c r="AB917" i="3" s="1"/>
  <c r="AD1860" i="3"/>
  <c r="S1861" i="3"/>
  <c r="AC1054" i="3"/>
  <c r="AC1860" i="3"/>
  <c r="AD1054" i="3"/>
  <c r="S1055" i="3"/>
  <c r="S1456" i="3"/>
  <c r="AC1455" i="3"/>
  <c r="AD1455" i="3"/>
  <c r="T112" i="3"/>
  <c r="W244" i="13"/>
  <c r="V245" i="13" s="1"/>
  <c r="AA244" i="13"/>
  <c r="Q245" i="13"/>
  <c r="Z244" i="13"/>
  <c r="Y244" i="13"/>
  <c r="T517" i="13"/>
  <c r="W517" i="13" s="1"/>
  <c r="V518" i="13" s="1"/>
  <c r="S118" i="13"/>
  <c r="AD117" i="13"/>
  <c r="AC117" i="13"/>
  <c r="AC380" i="13" l="1"/>
  <c r="R381" i="13"/>
  <c r="AB381" i="13" s="1"/>
  <c r="AD380" i="13"/>
  <c r="AE1190" i="11"/>
  <c r="W1191" i="11"/>
  <c r="V1192" i="11" s="1"/>
  <c r="T1192" i="11"/>
  <c r="Z1192" i="11" s="1"/>
  <c r="AA1191" i="11"/>
  <c r="Z1191" i="11"/>
  <c r="AB1192" i="11"/>
  <c r="Y1191" i="11"/>
  <c r="AC114" i="11"/>
  <c r="T115" i="11"/>
  <c r="Q116" i="11" s="1"/>
  <c r="R116" i="11" s="1"/>
  <c r="AB116" i="11" s="1"/>
  <c r="AB115" i="11"/>
  <c r="AD786" i="11"/>
  <c r="T787" i="11"/>
  <c r="AA787" i="11" s="1"/>
  <c r="Y647" i="11"/>
  <c r="Z647" i="11"/>
  <c r="AA647" i="11"/>
  <c r="S648" i="11"/>
  <c r="W647" i="11"/>
  <c r="V648" i="11" s="1"/>
  <c r="AC786" i="11"/>
  <c r="AD378" i="11"/>
  <c r="AC378" i="11"/>
  <c r="T1586" i="11"/>
  <c r="AC1453" i="11"/>
  <c r="S379" i="11"/>
  <c r="AD1323" i="11"/>
  <c r="S1324" i="11"/>
  <c r="AC1323" i="11"/>
  <c r="AE1725" i="11"/>
  <c r="S1454" i="11"/>
  <c r="AA248" i="11"/>
  <c r="Z248" i="11"/>
  <c r="T1726" i="11"/>
  <c r="Y1726" i="11" s="1"/>
  <c r="AE1993" i="11"/>
  <c r="Y248" i="11"/>
  <c r="W248" i="11"/>
  <c r="V249" i="11" s="1"/>
  <c r="AE512" i="11"/>
  <c r="Q249" i="11"/>
  <c r="R249" i="11" s="1"/>
  <c r="AB249" i="11" s="1"/>
  <c r="AC1056" i="11"/>
  <c r="AD1056" i="11"/>
  <c r="AC1856" i="11"/>
  <c r="AD1856" i="11"/>
  <c r="R1857" i="11"/>
  <c r="AB1857" i="11" s="1"/>
  <c r="T1994" i="11"/>
  <c r="S1057" i="11"/>
  <c r="AA917" i="11"/>
  <c r="Q918" i="11"/>
  <c r="Y917" i="11"/>
  <c r="W917" i="11"/>
  <c r="V918" i="11" s="1"/>
  <c r="Z917" i="11"/>
  <c r="T513" i="11"/>
  <c r="AE1456" i="9"/>
  <c r="T1457" i="9"/>
  <c r="AC114" i="9"/>
  <c r="S115" i="9"/>
  <c r="AE783" i="9"/>
  <c r="Q515" i="9"/>
  <c r="R515" i="9" s="1"/>
  <c r="S515" i="9" s="1"/>
  <c r="AA514" i="9"/>
  <c r="Z514" i="9"/>
  <c r="Y514" i="9"/>
  <c r="AE245" i="9"/>
  <c r="T246" i="9"/>
  <c r="Z246" i="9" s="1"/>
  <c r="T784" i="9"/>
  <c r="Y784" i="9" s="1"/>
  <c r="W1997" i="9"/>
  <c r="V1998" i="9" s="1"/>
  <c r="Q1998" i="9"/>
  <c r="R1998" i="9" s="1"/>
  <c r="AB1998" i="9" s="1"/>
  <c r="Y1997" i="9"/>
  <c r="Z1997" i="9"/>
  <c r="AE1996" i="9"/>
  <c r="T1321" i="9"/>
  <c r="AA1860" i="9"/>
  <c r="Y1188" i="9"/>
  <c r="Z1188" i="9"/>
  <c r="Q1189" i="9"/>
  <c r="R1189" i="9" s="1"/>
  <c r="AB1189" i="9" s="1"/>
  <c r="Y1860" i="9"/>
  <c r="AD1860" i="9" s="1"/>
  <c r="Q1861" i="9"/>
  <c r="R1861" i="9" s="1"/>
  <c r="AB1861" i="9" s="1"/>
  <c r="AA1188" i="9"/>
  <c r="W1860" i="9"/>
  <c r="V1861" i="9" s="1"/>
  <c r="T1053" i="9"/>
  <c r="Y1721" i="9"/>
  <c r="AA1721" i="9"/>
  <c r="W1721" i="9"/>
  <c r="V1722" i="9" s="1"/>
  <c r="Z1721" i="9"/>
  <c r="Q1722" i="9"/>
  <c r="T1591" i="9"/>
  <c r="W1591" i="9" s="1"/>
  <c r="V1592" i="9" s="1"/>
  <c r="W381" i="9"/>
  <c r="V382" i="9" s="1"/>
  <c r="Y381" i="9"/>
  <c r="Q382" i="9"/>
  <c r="R382" i="9" s="1"/>
  <c r="AB382" i="9" s="1"/>
  <c r="Z381" i="9"/>
  <c r="AA381" i="9"/>
  <c r="AE645" i="9"/>
  <c r="AA914" i="9"/>
  <c r="Y914" i="9"/>
  <c r="W914" i="9"/>
  <c r="V915" i="9" s="1"/>
  <c r="Z914" i="9"/>
  <c r="Q915" i="9"/>
  <c r="T646" i="9"/>
  <c r="T781" i="6"/>
  <c r="W781" i="6" s="1"/>
  <c r="V782" i="6" s="1"/>
  <c r="AE780" i="6"/>
  <c r="AE1996" i="6"/>
  <c r="Y245" i="6"/>
  <c r="Q246" i="6"/>
  <c r="R246" i="6" s="1"/>
  <c r="AB246" i="6" s="1"/>
  <c r="Z245" i="6"/>
  <c r="AA245" i="6"/>
  <c r="T1997" i="6"/>
  <c r="Z1997" i="6" s="1"/>
  <c r="AC1454" i="6"/>
  <c r="AE1053" i="6"/>
  <c r="AE1320" i="6"/>
  <c r="AD1454" i="6"/>
  <c r="AD915" i="6"/>
  <c r="AD1190" i="6"/>
  <c r="Z513" i="6"/>
  <c r="S1191" i="6"/>
  <c r="W513" i="6"/>
  <c r="V514" i="6" s="1"/>
  <c r="Y513" i="6"/>
  <c r="AA513" i="6"/>
  <c r="AC1190" i="6"/>
  <c r="S1455" i="6"/>
  <c r="T1321" i="6"/>
  <c r="Y1321" i="6" s="1"/>
  <c r="S113" i="6"/>
  <c r="AE1589" i="6"/>
  <c r="AE112" i="6"/>
  <c r="AC915" i="6"/>
  <c r="R916" i="6"/>
  <c r="AB916" i="6" s="1"/>
  <c r="S651" i="6"/>
  <c r="AD650" i="6"/>
  <c r="AC650" i="6"/>
  <c r="T1590" i="6"/>
  <c r="W1590" i="6" s="1"/>
  <c r="V1591" i="6" s="1"/>
  <c r="AE375" i="6"/>
  <c r="T376" i="6"/>
  <c r="Y376" i="6" s="1"/>
  <c r="AD1862" i="6"/>
  <c r="AA1722" i="6"/>
  <c r="Y1722" i="6"/>
  <c r="Q1723" i="6"/>
  <c r="R1723" i="6" s="1"/>
  <c r="S1723" i="6" s="1"/>
  <c r="Z1722" i="6"/>
  <c r="W1722" i="6"/>
  <c r="V1723" i="6" s="1"/>
  <c r="R1863" i="6"/>
  <c r="S1863" i="6" s="1"/>
  <c r="AC1862" i="6"/>
  <c r="T1054" i="6"/>
  <c r="S514" i="6"/>
  <c r="AD784" i="3"/>
  <c r="AB785" i="3"/>
  <c r="T785" i="3"/>
  <c r="Q786" i="3" s="1"/>
  <c r="R786" i="3" s="1"/>
  <c r="AB786" i="3" s="1"/>
  <c r="AC784" i="3"/>
  <c r="AE1589" i="3"/>
  <c r="T1590" i="3"/>
  <c r="Y1590" i="3" s="1"/>
  <c r="Q1326" i="3"/>
  <c r="R1326" i="3" s="1"/>
  <c r="AB1326" i="3" s="1"/>
  <c r="Z1325" i="3"/>
  <c r="AD1325" i="3" s="1"/>
  <c r="Z648" i="3"/>
  <c r="Q649" i="3"/>
  <c r="Y648" i="3"/>
  <c r="AA648" i="3"/>
  <c r="W648" i="3"/>
  <c r="V649" i="3" s="1"/>
  <c r="AA1325" i="3"/>
  <c r="W1325" i="3"/>
  <c r="V1326" i="3" s="1"/>
  <c r="W1994" i="3"/>
  <c r="V1995" i="3" s="1"/>
  <c r="AA513" i="3"/>
  <c r="Q514" i="3"/>
  <c r="Y513" i="3"/>
  <c r="W513" i="3"/>
  <c r="V514" i="3" s="1"/>
  <c r="Z513" i="3"/>
  <c r="AD1189" i="3"/>
  <c r="AC1189" i="3"/>
  <c r="T1861" i="3"/>
  <c r="AA1861" i="3" s="1"/>
  <c r="Q1995" i="3"/>
  <c r="R1995" i="3" s="1"/>
  <c r="AB1995" i="3" s="1"/>
  <c r="AD246" i="3"/>
  <c r="S247" i="3"/>
  <c r="AA1994" i="3"/>
  <c r="Z1994" i="3"/>
  <c r="Y1994" i="3"/>
  <c r="AC246" i="3"/>
  <c r="AC379" i="3"/>
  <c r="Z1725" i="3"/>
  <c r="AA1725" i="3"/>
  <c r="AD379" i="3"/>
  <c r="Y1725" i="3"/>
  <c r="W1725" i="3"/>
  <c r="V1726" i="3" s="1"/>
  <c r="AE1054" i="3"/>
  <c r="R1726" i="3"/>
  <c r="S1726" i="3" s="1"/>
  <c r="W916" i="3"/>
  <c r="V917" i="3" s="1"/>
  <c r="Z916" i="3"/>
  <c r="Y916" i="3"/>
  <c r="AA916" i="3"/>
  <c r="AE1860" i="3"/>
  <c r="S380" i="3"/>
  <c r="T1055" i="3"/>
  <c r="T1456" i="3"/>
  <c r="AE1455" i="3"/>
  <c r="S1190" i="3"/>
  <c r="Z112" i="3"/>
  <c r="Y112" i="3"/>
  <c r="W112" i="3"/>
  <c r="V113" i="3" s="1"/>
  <c r="AA112" i="3"/>
  <c r="Q113" i="3"/>
  <c r="S917" i="3"/>
  <c r="AC244" i="13"/>
  <c r="AD244" i="13"/>
  <c r="R245" i="13"/>
  <c r="AB245" i="13" s="1"/>
  <c r="Z517" i="13"/>
  <c r="AA517" i="13"/>
  <c r="Y517" i="13"/>
  <c r="Q518" i="13"/>
  <c r="R518" i="13" s="1"/>
  <c r="AB518" i="13" s="1"/>
  <c r="AE117" i="13"/>
  <c r="T118" i="13"/>
  <c r="S381" i="13" l="1"/>
  <c r="AE380" i="13"/>
  <c r="T381" i="13"/>
  <c r="Q382" i="13" s="1"/>
  <c r="AD517" i="13"/>
  <c r="W1192" i="11"/>
  <c r="V1193" i="11" s="1"/>
  <c r="AA1192" i="11"/>
  <c r="Q1193" i="11"/>
  <c r="R1193" i="11" s="1"/>
  <c r="S1193" i="11" s="1"/>
  <c r="AD1191" i="11"/>
  <c r="AE114" i="11"/>
  <c r="AC1191" i="11"/>
  <c r="Y1192" i="11"/>
  <c r="Z115" i="11"/>
  <c r="AA115" i="11"/>
  <c r="W115" i="11"/>
  <c r="V116" i="11" s="1"/>
  <c r="S116" i="11"/>
  <c r="Y115" i="11"/>
  <c r="AD647" i="11"/>
  <c r="AE786" i="11"/>
  <c r="Z787" i="11"/>
  <c r="Y787" i="11"/>
  <c r="W787" i="11"/>
  <c r="V788" i="11" s="1"/>
  <c r="Q788" i="11"/>
  <c r="R788" i="11" s="1"/>
  <c r="AB788" i="11" s="1"/>
  <c r="T648" i="11"/>
  <c r="AA648" i="11" s="1"/>
  <c r="AC647" i="11"/>
  <c r="AE378" i="11"/>
  <c r="AE1453" i="11"/>
  <c r="Z1586" i="11"/>
  <c r="AA1586" i="11"/>
  <c r="W1586" i="11"/>
  <c r="V1587" i="11" s="1"/>
  <c r="Q1587" i="11"/>
  <c r="Y1586" i="11"/>
  <c r="T379" i="11"/>
  <c r="AD248" i="11"/>
  <c r="T1324" i="11"/>
  <c r="AA1324" i="11" s="1"/>
  <c r="AE1323" i="11"/>
  <c r="T1454" i="11"/>
  <c r="W1726" i="11"/>
  <c r="V1727" i="11" s="1"/>
  <c r="Q1727" i="11"/>
  <c r="R1727" i="11" s="1"/>
  <c r="AB1727" i="11" s="1"/>
  <c r="AC248" i="11"/>
  <c r="AA1726" i="11"/>
  <c r="Z1726" i="11"/>
  <c r="AD1726" i="11" s="1"/>
  <c r="AE1056" i="11"/>
  <c r="S249" i="11"/>
  <c r="AC917" i="11"/>
  <c r="AD917" i="11"/>
  <c r="R918" i="11"/>
  <c r="AB918" i="11" s="1"/>
  <c r="S1857" i="11"/>
  <c r="AE1856" i="11"/>
  <c r="Z513" i="11"/>
  <c r="AA513" i="11"/>
  <c r="Q514" i="11"/>
  <c r="W513" i="11"/>
  <c r="V514" i="11" s="1"/>
  <c r="Y513" i="11"/>
  <c r="T1057" i="11"/>
  <c r="Q1995" i="11"/>
  <c r="Y1994" i="11"/>
  <c r="Z1994" i="11"/>
  <c r="AA1994" i="11"/>
  <c r="W1994" i="11"/>
  <c r="V1995" i="11" s="1"/>
  <c r="Q1458" i="9"/>
  <c r="R1458" i="9" s="1"/>
  <c r="AB1458" i="9" s="1"/>
  <c r="Y1457" i="9"/>
  <c r="Z1457" i="9"/>
  <c r="AA1457" i="9"/>
  <c r="W1457" i="9"/>
  <c r="V1458" i="9" s="1"/>
  <c r="AE114" i="9"/>
  <c r="T115" i="9"/>
  <c r="AA115" i="9" s="1"/>
  <c r="T515" i="9"/>
  <c r="AA515" i="9" s="1"/>
  <c r="AB515" i="9"/>
  <c r="AC514" i="9"/>
  <c r="AD514" i="9"/>
  <c r="W246" i="9"/>
  <c r="V247" i="9" s="1"/>
  <c r="Y246" i="9"/>
  <c r="AD246" i="9" s="1"/>
  <c r="AA246" i="9"/>
  <c r="Q247" i="9"/>
  <c r="R247" i="9" s="1"/>
  <c r="AB247" i="9" s="1"/>
  <c r="W784" i="9"/>
  <c r="V785" i="9" s="1"/>
  <c r="Z784" i="9"/>
  <c r="AD784" i="9" s="1"/>
  <c r="AA784" i="9"/>
  <c r="Q785" i="9"/>
  <c r="R785" i="9" s="1"/>
  <c r="AD1997" i="9"/>
  <c r="S1998" i="9"/>
  <c r="AC1997" i="9"/>
  <c r="W1321" i="9"/>
  <c r="V1322" i="9" s="1"/>
  <c r="Z1321" i="9"/>
  <c r="AA1321" i="9"/>
  <c r="Y1321" i="9"/>
  <c r="Q1322" i="9"/>
  <c r="AC1188" i="9"/>
  <c r="S1861" i="9"/>
  <c r="AD1188" i="9"/>
  <c r="AC1860" i="9"/>
  <c r="S1189" i="9"/>
  <c r="Z1053" i="9"/>
  <c r="W1053" i="9"/>
  <c r="V1054" i="9" s="1"/>
  <c r="Q1054" i="9"/>
  <c r="R1054" i="9" s="1"/>
  <c r="AB1054" i="9" s="1"/>
  <c r="Y1053" i="9"/>
  <c r="AA1053" i="9"/>
  <c r="Z1591" i="9"/>
  <c r="Y1591" i="9"/>
  <c r="AA1591" i="9"/>
  <c r="Q1592" i="9"/>
  <c r="R1592" i="9" s="1"/>
  <c r="AB1592" i="9" s="1"/>
  <c r="R1722" i="9"/>
  <c r="AB1722" i="9" s="1"/>
  <c r="AC1721" i="9"/>
  <c r="AD1721" i="9"/>
  <c r="S382" i="9"/>
  <c r="AC381" i="9"/>
  <c r="AD381" i="9"/>
  <c r="AC914" i="9"/>
  <c r="AD914" i="9"/>
  <c r="AA646" i="9"/>
  <c r="W646" i="9"/>
  <c r="V647" i="9" s="1"/>
  <c r="Q647" i="9"/>
  <c r="Z646" i="9"/>
  <c r="Y646" i="9"/>
  <c r="R915" i="9"/>
  <c r="AB915" i="9" s="1"/>
  <c r="AA781" i="6"/>
  <c r="Y781" i="6"/>
  <c r="Q782" i="6"/>
  <c r="R782" i="6" s="1"/>
  <c r="AB782" i="6" s="1"/>
  <c r="Z781" i="6"/>
  <c r="AC245" i="6"/>
  <c r="AD245" i="6"/>
  <c r="Q1998" i="6"/>
  <c r="R1998" i="6" s="1"/>
  <c r="S1998" i="6" s="1"/>
  <c r="Y1997" i="6"/>
  <c r="AD1997" i="6" s="1"/>
  <c r="W1997" i="6"/>
  <c r="V1998" i="6" s="1"/>
  <c r="AA1997" i="6"/>
  <c r="AE1454" i="6"/>
  <c r="T1191" i="6"/>
  <c r="W1191" i="6" s="1"/>
  <c r="V1192" i="6" s="1"/>
  <c r="AD513" i="6"/>
  <c r="AE1190" i="6"/>
  <c r="T1455" i="6"/>
  <c r="AA1455" i="6" s="1"/>
  <c r="AC513" i="6"/>
  <c r="W1321" i="6"/>
  <c r="V1322" i="6" s="1"/>
  <c r="AA1321" i="6"/>
  <c r="Q1322" i="6"/>
  <c r="R1322" i="6" s="1"/>
  <c r="AB1322" i="6" s="1"/>
  <c r="Z1321" i="6"/>
  <c r="AD1321" i="6" s="1"/>
  <c r="T113" i="6"/>
  <c r="Y113" i="6" s="1"/>
  <c r="T651" i="6"/>
  <c r="AA651" i="6" s="1"/>
  <c r="Q1591" i="6"/>
  <c r="R1591" i="6" s="1"/>
  <c r="AB1591" i="6" s="1"/>
  <c r="AE650" i="6"/>
  <c r="AE915" i="6"/>
  <c r="S916" i="6"/>
  <c r="Y1590" i="6"/>
  <c r="Z1590" i="6"/>
  <c r="AA1590" i="6"/>
  <c r="Q377" i="6"/>
  <c r="R377" i="6" s="1"/>
  <c r="AB377" i="6" s="1"/>
  <c r="AA376" i="6"/>
  <c r="Z376" i="6"/>
  <c r="AD376" i="6" s="1"/>
  <c r="W376" i="6"/>
  <c r="V377" i="6" s="1"/>
  <c r="AE1862" i="6"/>
  <c r="AA1054" i="6"/>
  <c r="S246" i="6"/>
  <c r="T1723" i="6"/>
  <c r="Z1723" i="6" s="1"/>
  <c r="AB1863" i="6"/>
  <c r="T1863" i="6"/>
  <c r="AB1723" i="6"/>
  <c r="AC1722" i="6"/>
  <c r="AD1722" i="6"/>
  <c r="Q1055" i="6"/>
  <c r="R1055" i="6" s="1"/>
  <c r="AB1055" i="6" s="1"/>
  <c r="W1054" i="6"/>
  <c r="V1055" i="6" s="1"/>
  <c r="Z1054" i="6"/>
  <c r="Y1054" i="6"/>
  <c r="T514" i="6"/>
  <c r="AA514" i="6" s="1"/>
  <c r="AE784" i="3"/>
  <c r="Z785" i="3"/>
  <c r="Y785" i="3"/>
  <c r="W785" i="3"/>
  <c r="V786" i="3" s="1"/>
  <c r="AA785" i="3"/>
  <c r="Z1590" i="3"/>
  <c r="AD1590" i="3" s="1"/>
  <c r="W1590" i="3"/>
  <c r="V1591" i="3" s="1"/>
  <c r="AA1590" i="3"/>
  <c r="Q1591" i="3"/>
  <c r="R1591" i="3" s="1"/>
  <c r="AB1591" i="3" s="1"/>
  <c r="AC1325" i="3"/>
  <c r="AE1325" i="3" s="1"/>
  <c r="S1326" i="3"/>
  <c r="AD648" i="3"/>
  <c r="AC648" i="3"/>
  <c r="R649" i="3"/>
  <c r="AB649" i="3" s="1"/>
  <c r="AE1189" i="3"/>
  <c r="AD513" i="3"/>
  <c r="Z1861" i="3"/>
  <c r="Y1861" i="3"/>
  <c r="Q1862" i="3"/>
  <c r="R1862" i="3" s="1"/>
  <c r="AB1862" i="3" s="1"/>
  <c r="AC513" i="3"/>
  <c r="W1861" i="3"/>
  <c r="V1862" i="3" s="1"/>
  <c r="R514" i="3"/>
  <c r="S514" i="3" s="1"/>
  <c r="AC1994" i="3"/>
  <c r="T247" i="3"/>
  <c r="W247" i="3" s="1"/>
  <c r="V248" i="3" s="1"/>
  <c r="S1995" i="3"/>
  <c r="AD1994" i="3"/>
  <c r="AE246" i="3"/>
  <c r="S786" i="3"/>
  <c r="AE379" i="3"/>
  <c r="AD1725" i="3"/>
  <c r="AC1725" i="3"/>
  <c r="W1055" i="3"/>
  <c r="V1056" i="3" s="1"/>
  <c r="AB1726" i="3"/>
  <c r="T1726" i="3"/>
  <c r="AC916" i="3"/>
  <c r="AD916" i="3"/>
  <c r="Y1055" i="3"/>
  <c r="T1190" i="3"/>
  <c r="Q1191" i="3" s="1"/>
  <c r="AA1055" i="3"/>
  <c r="Z1055" i="3"/>
  <c r="Q1056" i="3"/>
  <c r="R1056" i="3" s="1"/>
  <c r="AB1056" i="3" s="1"/>
  <c r="T380" i="3"/>
  <c r="Q1457" i="3"/>
  <c r="R1457" i="3" s="1"/>
  <c r="AB1457" i="3" s="1"/>
  <c r="Z1456" i="3"/>
  <c r="W1456" i="3"/>
  <c r="V1457" i="3" s="1"/>
  <c r="Y1456" i="3"/>
  <c r="AA1456" i="3"/>
  <c r="R113" i="3"/>
  <c r="AB113" i="3" s="1"/>
  <c r="AC112" i="3"/>
  <c r="T917" i="3"/>
  <c r="Q918" i="3" s="1"/>
  <c r="AD112" i="3"/>
  <c r="S245" i="13"/>
  <c r="AE244" i="13"/>
  <c r="T245" i="13"/>
  <c r="AC517" i="13"/>
  <c r="S518" i="13"/>
  <c r="Q119" i="13"/>
  <c r="AA118" i="13"/>
  <c r="Y118" i="13"/>
  <c r="Z118" i="13"/>
  <c r="W118" i="13"/>
  <c r="V119" i="13" s="1"/>
  <c r="AA381" i="13" l="1"/>
  <c r="W381" i="13"/>
  <c r="V382" i="13" s="1"/>
  <c r="Z381" i="13"/>
  <c r="Y381" i="13"/>
  <c r="R382" i="13"/>
  <c r="AB382" i="13" s="1"/>
  <c r="T518" i="13"/>
  <c r="W518" i="13" s="1"/>
  <c r="V519" i="13" s="1"/>
  <c r="AC1192" i="11"/>
  <c r="AE1191" i="11"/>
  <c r="AD1192" i="11"/>
  <c r="AD115" i="11"/>
  <c r="T116" i="11"/>
  <c r="Q117" i="11" s="1"/>
  <c r="R117" i="11" s="1"/>
  <c r="AB117" i="11" s="1"/>
  <c r="AC115" i="11"/>
  <c r="AE647" i="11"/>
  <c r="AC787" i="11"/>
  <c r="AD787" i="11"/>
  <c r="S788" i="11"/>
  <c r="W648" i="11"/>
  <c r="V649" i="11" s="1"/>
  <c r="Z648" i="11"/>
  <c r="Y648" i="11"/>
  <c r="Q649" i="11"/>
  <c r="R649" i="11" s="1"/>
  <c r="AB649" i="11" s="1"/>
  <c r="AC1586" i="11"/>
  <c r="AD1586" i="11"/>
  <c r="R1587" i="11"/>
  <c r="AB1587" i="11" s="1"/>
  <c r="AB1193" i="11"/>
  <c r="T1193" i="11"/>
  <c r="W379" i="11"/>
  <c r="V380" i="11" s="1"/>
  <c r="AA379" i="11"/>
  <c r="Y379" i="11"/>
  <c r="Z379" i="11"/>
  <c r="Q380" i="11"/>
  <c r="AE248" i="11"/>
  <c r="Z1324" i="11"/>
  <c r="W1324" i="11"/>
  <c r="V1325" i="11" s="1"/>
  <c r="Q1325" i="11"/>
  <c r="R1325" i="11" s="1"/>
  <c r="AB1325" i="11" s="1"/>
  <c r="Y1324" i="11"/>
  <c r="AA1454" i="11"/>
  <c r="W1454" i="11"/>
  <c r="V1455" i="11" s="1"/>
  <c r="Z1454" i="11"/>
  <c r="Y1454" i="11"/>
  <c r="Q1455" i="11"/>
  <c r="R1455" i="11" s="1"/>
  <c r="AB1455" i="11" s="1"/>
  <c r="S1727" i="11"/>
  <c r="AC1726" i="11"/>
  <c r="S918" i="11"/>
  <c r="T1857" i="11"/>
  <c r="T249" i="11"/>
  <c r="AC513" i="11"/>
  <c r="AD513" i="11"/>
  <c r="AC1994" i="11"/>
  <c r="AD1994" i="11"/>
  <c r="R514" i="11"/>
  <c r="AB514" i="11" s="1"/>
  <c r="R1995" i="11"/>
  <c r="AB1995" i="11" s="1"/>
  <c r="Q1058" i="11"/>
  <c r="AA1057" i="11"/>
  <c r="Z1057" i="11"/>
  <c r="W1057" i="11"/>
  <c r="V1058" i="11" s="1"/>
  <c r="Y1057" i="11"/>
  <c r="AE917" i="11"/>
  <c r="AD1457" i="9"/>
  <c r="S1458" i="9"/>
  <c r="AC1457" i="9"/>
  <c r="W115" i="9"/>
  <c r="V116" i="9" s="1"/>
  <c r="Z115" i="9"/>
  <c r="Y115" i="9"/>
  <c r="Q116" i="9"/>
  <c r="R116" i="9" s="1"/>
  <c r="S116" i="9" s="1"/>
  <c r="W515" i="9"/>
  <c r="V516" i="9" s="1"/>
  <c r="Y515" i="9"/>
  <c r="Q516" i="9"/>
  <c r="R516" i="9" s="1"/>
  <c r="AB516" i="9" s="1"/>
  <c r="Z515" i="9"/>
  <c r="AE514" i="9"/>
  <c r="S247" i="9"/>
  <c r="AC246" i="9"/>
  <c r="AC784" i="9"/>
  <c r="AE784" i="9" s="1"/>
  <c r="T1998" i="9"/>
  <c r="Z1998" i="9" s="1"/>
  <c r="AB785" i="9"/>
  <c r="S785" i="9"/>
  <c r="AE1997" i="9"/>
  <c r="R1322" i="9"/>
  <c r="AB1322" i="9" s="1"/>
  <c r="AC1321" i="9"/>
  <c r="AD1321" i="9"/>
  <c r="AE1860" i="9"/>
  <c r="AE1188" i="9"/>
  <c r="T1861" i="9"/>
  <c r="AA1861" i="9" s="1"/>
  <c r="AD1591" i="9"/>
  <c r="T1189" i="9"/>
  <c r="AA1189" i="9" s="1"/>
  <c r="AC1053" i="9"/>
  <c r="AD1053" i="9"/>
  <c r="AC1591" i="9"/>
  <c r="S1722" i="9"/>
  <c r="AE1721" i="9"/>
  <c r="S1054" i="9"/>
  <c r="T382" i="9"/>
  <c r="AE381" i="9"/>
  <c r="S1592" i="9"/>
  <c r="R647" i="9"/>
  <c r="AB647" i="9" s="1"/>
  <c r="AC646" i="9"/>
  <c r="AD646" i="9"/>
  <c r="S915" i="9"/>
  <c r="AE914" i="9"/>
  <c r="AC781" i="6"/>
  <c r="AD781" i="6"/>
  <c r="S782" i="6"/>
  <c r="AE245" i="6"/>
  <c r="AC1997" i="6"/>
  <c r="AE1997" i="6" s="1"/>
  <c r="AB1998" i="6"/>
  <c r="T1998" i="6"/>
  <c r="W1998" i="6" s="1"/>
  <c r="V1999" i="6" s="1"/>
  <c r="Y1191" i="6"/>
  <c r="Z1191" i="6"/>
  <c r="Q1192" i="6"/>
  <c r="R1192" i="6" s="1"/>
  <c r="AA1191" i="6"/>
  <c r="Q1456" i="6"/>
  <c r="R1456" i="6" s="1"/>
  <c r="AB1456" i="6" s="1"/>
  <c r="Z1455" i="6"/>
  <c r="W1455" i="6"/>
  <c r="V1456" i="6" s="1"/>
  <c r="Y1455" i="6"/>
  <c r="AE513" i="6"/>
  <c r="S1322" i="6"/>
  <c r="AC1321" i="6"/>
  <c r="AA113" i="6"/>
  <c r="Z113" i="6"/>
  <c r="AD113" i="6" s="1"/>
  <c r="W113" i="6"/>
  <c r="V114" i="6" s="1"/>
  <c r="Q114" i="6"/>
  <c r="R114" i="6" s="1"/>
  <c r="AB114" i="6" s="1"/>
  <c r="W651" i="6"/>
  <c r="V652" i="6" s="1"/>
  <c r="Z651" i="6"/>
  <c r="Y651" i="6"/>
  <c r="T916" i="6"/>
  <c r="Q917" i="6" s="1"/>
  <c r="Q652" i="6"/>
  <c r="R652" i="6" s="1"/>
  <c r="S652" i="6" s="1"/>
  <c r="S1591" i="6"/>
  <c r="AD1590" i="6"/>
  <c r="AC1590" i="6"/>
  <c r="AC376" i="6"/>
  <c r="AA1723" i="6"/>
  <c r="Q1724" i="6"/>
  <c r="R1724" i="6" s="1"/>
  <c r="AB1724" i="6" s="1"/>
  <c r="Y1723" i="6"/>
  <c r="AD1723" i="6" s="1"/>
  <c r="Y514" i="6"/>
  <c r="W1723" i="6"/>
  <c r="V1724" i="6" s="1"/>
  <c r="S377" i="6"/>
  <c r="AE1722" i="6"/>
  <c r="T246" i="6"/>
  <c r="W1863" i="6"/>
  <c r="V1864" i="6" s="1"/>
  <c r="Z1863" i="6"/>
  <c r="Y1863" i="6"/>
  <c r="AA1863" i="6"/>
  <c r="Q1864" i="6"/>
  <c r="AC1054" i="6"/>
  <c r="AD1054" i="6"/>
  <c r="W514" i="6"/>
  <c r="V515" i="6" s="1"/>
  <c r="Q515" i="6"/>
  <c r="R515" i="6" s="1"/>
  <c r="AB515" i="6" s="1"/>
  <c r="Z514" i="6"/>
  <c r="S1055" i="6"/>
  <c r="AD785" i="3"/>
  <c r="AC785" i="3"/>
  <c r="AC1590" i="3"/>
  <c r="S1591" i="3"/>
  <c r="T1326" i="3"/>
  <c r="Q1327" i="3" s="1"/>
  <c r="R1327" i="3" s="1"/>
  <c r="AB1327" i="3" s="1"/>
  <c r="AE648" i="3"/>
  <c r="S649" i="3"/>
  <c r="AD1861" i="3"/>
  <c r="AC1861" i="3"/>
  <c r="AE513" i="3"/>
  <c r="AE1994" i="3"/>
  <c r="S1862" i="3"/>
  <c r="AB514" i="3"/>
  <c r="T514" i="3"/>
  <c r="AA247" i="3"/>
  <c r="Z247" i="3"/>
  <c r="Q248" i="3"/>
  <c r="R248" i="3" s="1"/>
  <c r="AB248" i="3" s="1"/>
  <c r="Y247" i="3"/>
  <c r="T1995" i="3"/>
  <c r="T786" i="3"/>
  <c r="Y786" i="3" s="1"/>
  <c r="AE1725" i="3"/>
  <c r="AA1726" i="3"/>
  <c r="Y1726" i="3"/>
  <c r="Q1727" i="3"/>
  <c r="W1726" i="3"/>
  <c r="V1727" i="3" s="1"/>
  <c r="Z1726" i="3"/>
  <c r="AE916" i="3"/>
  <c r="Z1190" i="3"/>
  <c r="AA1190" i="3"/>
  <c r="Y1190" i="3"/>
  <c r="AD1055" i="3"/>
  <c r="W1190" i="3"/>
  <c r="V1191" i="3" s="1"/>
  <c r="S1056" i="3"/>
  <c r="AC1055" i="3"/>
  <c r="W380" i="3"/>
  <c r="V381" i="3" s="1"/>
  <c r="AA380" i="3"/>
  <c r="Y380" i="3"/>
  <c r="Z380" i="3"/>
  <c r="Q381" i="3"/>
  <c r="AC1456" i="3"/>
  <c r="AE112" i="3"/>
  <c r="S1457" i="3"/>
  <c r="AD1456" i="3"/>
  <c r="AA917" i="3"/>
  <c r="Z917" i="3"/>
  <c r="Y917" i="3"/>
  <c r="S113" i="3"/>
  <c r="W917" i="3"/>
  <c r="V918" i="3" s="1"/>
  <c r="R1191" i="3"/>
  <c r="AB1191" i="3" s="1"/>
  <c r="R918" i="3"/>
  <c r="AB918" i="3" s="1"/>
  <c r="AE517" i="13"/>
  <c r="Z245" i="13"/>
  <c r="Q246" i="13"/>
  <c r="Y245" i="13"/>
  <c r="AA245" i="13"/>
  <c r="W245" i="13"/>
  <c r="V246" i="13" s="1"/>
  <c r="AC118" i="13"/>
  <c r="AD118" i="13"/>
  <c r="R119" i="13"/>
  <c r="S119" i="13" s="1"/>
  <c r="AD381" i="13" l="1"/>
  <c r="AC381" i="13"/>
  <c r="S382" i="13"/>
  <c r="T382" i="13" s="1"/>
  <c r="AA382" i="13" s="1"/>
  <c r="Q519" i="13"/>
  <c r="R519" i="13" s="1"/>
  <c r="AB519" i="13" s="1"/>
  <c r="AA518" i="13"/>
  <c r="Y518" i="13"/>
  <c r="AD518" i="13" s="1"/>
  <c r="Z518" i="13"/>
  <c r="AE1192" i="11"/>
  <c r="AA116" i="11"/>
  <c r="Z116" i="11"/>
  <c r="Y116" i="11"/>
  <c r="W116" i="11"/>
  <c r="V117" i="11" s="1"/>
  <c r="AE115" i="11"/>
  <c r="AD648" i="11"/>
  <c r="AE787" i="11"/>
  <c r="T788" i="11"/>
  <c r="AA788" i="11" s="1"/>
  <c r="S649" i="11"/>
  <c r="T649" i="11" s="1"/>
  <c r="Z649" i="11" s="1"/>
  <c r="AC648" i="11"/>
  <c r="AE1586" i="11"/>
  <c r="S1587" i="11"/>
  <c r="Q1194" i="11"/>
  <c r="R1194" i="11" s="1"/>
  <c r="AB1194" i="11" s="1"/>
  <c r="W1193" i="11"/>
  <c r="V1194" i="11" s="1"/>
  <c r="Y1193" i="11"/>
  <c r="AA1193" i="11"/>
  <c r="Z1193" i="11"/>
  <c r="R380" i="11"/>
  <c r="AB380" i="11" s="1"/>
  <c r="AC379" i="11"/>
  <c r="AD379" i="11"/>
  <c r="S1325" i="11"/>
  <c r="AD1324" i="11"/>
  <c r="AC1324" i="11"/>
  <c r="AE1726" i="11"/>
  <c r="AD1454" i="11"/>
  <c r="AC1454" i="11"/>
  <c r="T1727" i="11"/>
  <c r="Z1727" i="11" s="1"/>
  <c r="S1455" i="11"/>
  <c r="Z1857" i="11"/>
  <c r="T918" i="11"/>
  <c r="Q919" i="11" s="1"/>
  <c r="Q1858" i="11"/>
  <c r="R1858" i="11" s="1"/>
  <c r="AB1858" i="11" s="1"/>
  <c r="AA1857" i="11"/>
  <c r="Y1857" i="11"/>
  <c r="S117" i="11"/>
  <c r="W1857" i="11"/>
  <c r="V1858" i="11" s="1"/>
  <c r="AA249" i="11"/>
  <c r="Z249" i="11"/>
  <c r="W249" i="11"/>
  <c r="V250" i="11" s="1"/>
  <c r="Q250" i="11"/>
  <c r="Y249" i="11"/>
  <c r="AE1994" i="11"/>
  <c r="S514" i="11"/>
  <c r="AC1057" i="11"/>
  <c r="AD1057" i="11"/>
  <c r="R1058" i="11"/>
  <c r="AB1058" i="11" s="1"/>
  <c r="AE513" i="11"/>
  <c r="S1995" i="11"/>
  <c r="AE1457" i="9"/>
  <c r="T1458" i="9"/>
  <c r="AD115" i="9"/>
  <c r="AC115" i="9"/>
  <c r="AD515" i="9"/>
  <c r="AC515" i="9"/>
  <c r="S516" i="9"/>
  <c r="T247" i="9"/>
  <c r="AA247" i="9" s="1"/>
  <c r="T785" i="9"/>
  <c r="AE246" i="9"/>
  <c r="W1998" i="9"/>
  <c r="V1999" i="9" s="1"/>
  <c r="Y1998" i="9"/>
  <c r="AD1998" i="9" s="1"/>
  <c r="AA1998" i="9"/>
  <c r="Q1999" i="9"/>
  <c r="R1999" i="9" s="1"/>
  <c r="AB1999" i="9" s="1"/>
  <c r="S1322" i="9"/>
  <c r="AE1321" i="9"/>
  <c r="Q1190" i="9"/>
  <c r="R1190" i="9" s="1"/>
  <c r="AB1190" i="9" s="1"/>
  <c r="Q1862" i="9"/>
  <c r="R1862" i="9" s="1"/>
  <c r="AB1862" i="9" s="1"/>
  <c r="Z1861" i="9"/>
  <c r="Z1189" i="9"/>
  <c r="W1861" i="9"/>
  <c r="V1862" i="9" s="1"/>
  <c r="Y1861" i="9"/>
  <c r="AE1053" i="9"/>
  <c r="AE1591" i="9"/>
  <c r="W1189" i="9"/>
  <c r="V1190" i="9" s="1"/>
  <c r="Y1189" i="9"/>
  <c r="T1054" i="9"/>
  <c r="Y1054" i="9" s="1"/>
  <c r="Q383" i="9"/>
  <c r="R383" i="9" s="1"/>
  <c r="AB383" i="9" s="1"/>
  <c r="AA382" i="9"/>
  <c r="Y382" i="9"/>
  <c r="T1722" i="9"/>
  <c r="AA1722" i="9" s="1"/>
  <c r="Z382" i="9"/>
  <c r="W382" i="9"/>
  <c r="V383" i="9" s="1"/>
  <c r="T1592" i="9"/>
  <c r="AB116" i="9"/>
  <c r="T116" i="9"/>
  <c r="S647" i="9"/>
  <c r="AE646" i="9"/>
  <c r="T915" i="9"/>
  <c r="AE781" i="6"/>
  <c r="T782" i="6"/>
  <c r="AA782" i="6" s="1"/>
  <c r="Z1998" i="6"/>
  <c r="AA1998" i="6"/>
  <c r="Q1999" i="6"/>
  <c r="R1999" i="6" s="1"/>
  <c r="S1999" i="6" s="1"/>
  <c r="Y1998" i="6"/>
  <c r="AD1191" i="6"/>
  <c r="S1456" i="6"/>
  <c r="AC1191" i="6"/>
  <c r="AD1455" i="6"/>
  <c r="AC1455" i="6"/>
  <c r="T1322" i="6"/>
  <c r="AA1322" i="6" s="1"/>
  <c r="AE1321" i="6"/>
  <c r="AD651" i="6"/>
  <c r="AC113" i="6"/>
  <c r="Y916" i="6"/>
  <c r="AC651" i="6"/>
  <c r="AB652" i="6"/>
  <c r="AA916" i="6"/>
  <c r="Z916" i="6"/>
  <c r="W916" i="6"/>
  <c r="V917" i="6" s="1"/>
  <c r="AB1192" i="6"/>
  <c r="S1192" i="6"/>
  <c r="AE1590" i="6"/>
  <c r="T652" i="6"/>
  <c r="T1591" i="6"/>
  <c r="Z1591" i="6" s="1"/>
  <c r="R917" i="6"/>
  <c r="S917" i="6" s="1"/>
  <c r="S114" i="6"/>
  <c r="AE376" i="6"/>
  <c r="AC1723" i="6"/>
  <c r="AC514" i="6"/>
  <c r="S1724" i="6"/>
  <c r="T1724" i="6" s="1"/>
  <c r="AE1054" i="6"/>
  <c r="T377" i="6"/>
  <c r="AD514" i="6"/>
  <c r="Y246" i="6"/>
  <c r="AA246" i="6"/>
  <c r="W246" i="6"/>
  <c r="V247" i="6" s="1"/>
  <c r="Z246" i="6"/>
  <c r="Q247" i="6"/>
  <c r="R247" i="6" s="1"/>
  <c r="S247" i="6" s="1"/>
  <c r="R1864" i="6"/>
  <c r="AB1864" i="6" s="1"/>
  <c r="AC1863" i="6"/>
  <c r="AD1863" i="6"/>
  <c r="S515" i="6"/>
  <c r="T1055" i="6"/>
  <c r="AE785" i="3"/>
  <c r="AE1590" i="3"/>
  <c r="T1591" i="3"/>
  <c r="W1591" i="3" s="1"/>
  <c r="V1592" i="3" s="1"/>
  <c r="Z1326" i="3"/>
  <c r="S1327" i="3"/>
  <c r="Y1326" i="3"/>
  <c r="AA1326" i="3"/>
  <c r="W1326" i="3"/>
  <c r="V1327" i="3" s="1"/>
  <c r="T649" i="3"/>
  <c r="Y649" i="3" s="1"/>
  <c r="T1862" i="3"/>
  <c r="W1862" i="3" s="1"/>
  <c r="V1863" i="3" s="1"/>
  <c r="AE1861" i="3"/>
  <c r="Y514" i="3"/>
  <c r="Q515" i="3"/>
  <c r="AA514" i="3"/>
  <c r="Z514" i="3"/>
  <c r="W514" i="3"/>
  <c r="V515" i="3" s="1"/>
  <c r="Z786" i="3"/>
  <c r="AD786" i="3" s="1"/>
  <c r="AC247" i="3"/>
  <c r="Q1996" i="3"/>
  <c r="R1996" i="3" s="1"/>
  <c r="AB1996" i="3" s="1"/>
  <c r="AA1995" i="3"/>
  <c r="AD247" i="3"/>
  <c r="Z1995" i="3"/>
  <c r="Y1995" i="3"/>
  <c r="W1995" i="3"/>
  <c r="V1996" i="3" s="1"/>
  <c r="AA786" i="3"/>
  <c r="Q787" i="3"/>
  <c r="R787" i="3" s="1"/>
  <c r="AB787" i="3" s="1"/>
  <c r="W786" i="3"/>
  <c r="V787" i="3" s="1"/>
  <c r="AD917" i="3"/>
  <c r="AD1726" i="3"/>
  <c r="AC1726" i="3"/>
  <c r="R1727" i="3"/>
  <c r="AB1727" i="3" s="1"/>
  <c r="AE1055" i="3"/>
  <c r="AE1456" i="3"/>
  <c r="T1056" i="3"/>
  <c r="AA1056" i="3" s="1"/>
  <c r="AC1190" i="3"/>
  <c r="AD1190" i="3"/>
  <c r="AC917" i="3"/>
  <c r="T1457" i="3"/>
  <c r="AC380" i="3"/>
  <c r="AD380" i="3"/>
  <c r="R381" i="3"/>
  <c r="AB381" i="3" s="1"/>
  <c r="S248" i="3"/>
  <c r="S1191" i="3"/>
  <c r="T113" i="3"/>
  <c r="S918" i="3"/>
  <c r="AC245" i="13"/>
  <c r="AD245" i="13"/>
  <c r="R246" i="13"/>
  <c r="AB246" i="13" s="1"/>
  <c r="AB119" i="13"/>
  <c r="T119" i="13"/>
  <c r="AE118" i="13"/>
  <c r="Q383" i="13" l="1"/>
  <c r="R383" i="13" s="1"/>
  <c r="AB383" i="13" s="1"/>
  <c r="Y382" i="13"/>
  <c r="AE381" i="13"/>
  <c r="Z382" i="13"/>
  <c r="W382" i="13"/>
  <c r="V383" i="13" s="1"/>
  <c r="AC518" i="13"/>
  <c r="AD382" i="13"/>
  <c r="AC116" i="11"/>
  <c r="AD116" i="11"/>
  <c r="Y788" i="11"/>
  <c r="W788" i="11"/>
  <c r="V789" i="11" s="1"/>
  <c r="Z788" i="11"/>
  <c r="Q789" i="11"/>
  <c r="R789" i="11" s="1"/>
  <c r="AB789" i="11" s="1"/>
  <c r="Q650" i="11"/>
  <c r="R650" i="11" s="1"/>
  <c r="AB650" i="11" s="1"/>
  <c r="W649" i="11"/>
  <c r="V650" i="11" s="1"/>
  <c r="Y649" i="11"/>
  <c r="AD649" i="11" s="1"/>
  <c r="AA649" i="11"/>
  <c r="AE648" i="11"/>
  <c r="S1194" i="11"/>
  <c r="AD1193" i="11"/>
  <c r="S380" i="11"/>
  <c r="T1587" i="11"/>
  <c r="AA1587" i="11" s="1"/>
  <c r="AC1193" i="11"/>
  <c r="AE379" i="11"/>
  <c r="Y1727" i="11"/>
  <c r="AD1727" i="11" s="1"/>
  <c r="T1325" i="11"/>
  <c r="AA1325" i="11" s="1"/>
  <c r="AE1324" i="11"/>
  <c r="W1727" i="11"/>
  <c r="V1728" i="11" s="1"/>
  <c r="Q1728" i="11"/>
  <c r="R1728" i="11" s="1"/>
  <c r="S1728" i="11" s="1"/>
  <c r="AE1454" i="11"/>
  <c r="AA1727" i="11"/>
  <c r="T1455" i="11"/>
  <c r="Z918" i="11"/>
  <c r="W918" i="11"/>
  <c r="V919" i="11" s="1"/>
  <c r="Y918" i="11"/>
  <c r="AA918" i="11"/>
  <c r="AD1857" i="11"/>
  <c r="T117" i="11"/>
  <c r="AC1857" i="11"/>
  <c r="S1858" i="11"/>
  <c r="T514" i="11"/>
  <c r="Y514" i="11" s="1"/>
  <c r="R250" i="11"/>
  <c r="AB250" i="11" s="1"/>
  <c r="AD249" i="11"/>
  <c r="AC249" i="11"/>
  <c r="R919" i="11"/>
  <c r="AB919" i="11" s="1"/>
  <c r="T1995" i="11"/>
  <c r="AE1057" i="11"/>
  <c r="S1058" i="11"/>
  <c r="Q1459" i="9"/>
  <c r="R1459" i="9" s="1"/>
  <c r="AB1459" i="9" s="1"/>
  <c r="Z1458" i="9"/>
  <c r="Y1458" i="9"/>
  <c r="AA1458" i="9"/>
  <c r="W1458" i="9"/>
  <c r="V1459" i="9" s="1"/>
  <c r="AD1458" i="9"/>
  <c r="T516" i="9"/>
  <c r="W516" i="9" s="1"/>
  <c r="V517" i="9" s="1"/>
  <c r="AE115" i="9"/>
  <c r="AE515" i="9"/>
  <c r="Q248" i="9"/>
  <c r="R248" i="9" s="1"/>
  <c r="AB248" i="9" s="1"/>
  <c r="W785" i="9"/>
  <c r="V786" i="9" s="1"/>
  <c r="Z247" i="9"/>
  <c r="W247" i="9"/>
  <c r="V248" i="9" s="1"/>
  <c r="Y785" i="9"/>
  <c r="Y247" i="9"/>
  <c r="Q786" i="9"/>
  <c r="R786" i="9" s="1"/>
  <c r="AB786" i="9" s="1"/>
  <c r="AA785" i="9"/>
  <c r="Z785" i="9"/>
  <c r="AC1998" i="9"/>
  <c r="AE1998" i="9" s="1"/>
  <c r="S1999" i="9"/>
  <c r="T1322" i="9"/>
  <c r="AD1861" i="9"/>
  <c r="S1862" i="9"/>
  <c r="AC1861" i="9"/>
  <c r="AC1189" i="9"/>
  <c r="AD1189" i="9"/>
  <c r="S1190" i="9"/>
  <c r="AD382" i="9"/>
  <c r="Z1054" i="9"/>
  <c r="AD1054" i="9" s="1"/>
  <c r="Q1055" i="9"/>
  <c r="R1055" i="9" s="1"/>
  <c r="AB1055" i="9" s="1"/>
  <c r="W1054" i="9"/>
  <c r="V1055" i="9" s="1"/>
  <c r="AA1054" i="9"/>
  <c r="S383" i="9"/>
  <c r="W1722" i="9"/>
  <c r="V1723" i="9" s="1"/>
  <c r="Q1723" i="9"/>
  <c r="R1723" i="9" s="1"/>
  <c r="AB1723" i="9" s="1"/>
  <c r="Z1722" i="9"/>
  <c r="Y1722" i="9"/>
  <c r="AC382" i="9"/>
  <c r="T647" i="9"/>
  <c r="W647" i="9" s="1"/>
  <c r="V648" i="9" s="1"/>
  <c r="AA1592" i="9"/>
  <c r="Y1592" i="9"/>
  <c r="Z1592" i="9"/>
  <c r="Q1593" i="9"/>
  <c r="W1592" i="9"/>
  <c r="V1593" i="9" s="1"/>
  <c r="AA116" i="9"/>
  <c r="W116" i="9"/>
  <c r="V117" i="9" s="1"/>
  <c r="Q117" i="9"/>
  <c r="Y116" i="9"/>
  <c r="Z116" i="9"/>
  <c r="Q916" i="9"/>
  <c r="AA915" i="9"/>
  <c r="W915" i="9"/>
  <c r="V916" i="9" s="1"/>
  <c r="Y915" i="9"/>
  <c r="Z915" i="9"/>
  <c r="Z782" i="6"/>
  <c r="Q783" i="6"/>
  <c r="R783" i="6" s="1"/>
  <c r="AB783" i="6" s="1"/>
  <c r="Y782" i="6"/>
  <c r="W782" i="6"/>
  <c r="V783" i="6" s="1"/>
  <c r="AD1998" i="6"/>
  <c r="T1456" i="6"/>
  <c r="W1456" i="6" s="1"/>
  <c r="V1457" i="6" s="1"/>
  <c r="AC1998" i="6"/>
  <c r="AE1191" i="6"/>
  <c r="AB1999" i="6"/>
  <c r="T1999" i="6"/>
  <c r="AE1455" i="6"/>
  <c r="W1322" i="6"/>
  <c r="V1323" i="6" s="1"/>
  <c r="Q1323" i="6"/>
  <c r="R1323" i="6" s="1"/>
  <c r="AB1323" i="6" s="1"/>
  <c r="Y1322" i="6"/>
  <c r="Z1322" i="6"/>
  <c r="AE651" i="6"/>
  <c r="T1192" i="6"/>
  <c r="Q1193" i="6" s="1"/>
  <c r="AE113" i="6"/>
  <c r="Y1591" i="6"/>
  <c r="AD1591" i="6" s="1"/>
  <c r="AA1591" i="6"/>
  <c r="AC916" i="6"/>
  <c r="AD916" i="6"/>
  <c r="W652" i="6"/>
  <c r="V653" i="6" s="1"/>
  <c r="AA652" i="6"/>
  <c r="Q653" i="6"/>
  <c r="R653" i="6" s="1"/>
  <c r="AB653" i="6" s="1"/>
  <c r="Z652" i="6"/>
  <c r="Y652" i="6"/>
  <c r="W1591" i="6"/>
  <c r="V1592" i="6" s="1"/>
  <c r="Q1592" i="6"/>
  <c r="R1592" i="6" s="1"/>
  <c r="AB1592" i="6" s="1"/>
  <c r="T114" i="6"/>
  <c r="AB917" i="6"/>
  <c r="T917" i="6"/>
  <c r="AE1723" i="6"/>
  <c r="Y1724" i="6"/>
  <c r="AA1724" i="6"/>
  <c r="Z1724" i="6"/>
  <c r="W1724" i="6"/>
  <c r="V1725" i="6" s="1"/>
  <c r="Q1725" i="6"/>
  <c r="R1725" i="6" s="1"/>
  <c r="AB1725" i="6" s="1"/>
  <c r="T247" i="6"/>
  <c r="W247" i="6" s="1"/>
  <c r="V248" i="6" s="1"/>
  <c r="AB247" i="6"/>
  <c r="S1864" i="6"/>
  <c r="AE514" i="6"/>
  <c r="W377" i="6"/>
  <c r="V378" i="6" s="1"/>
  <c r="Y377" i="6"/>
  <c r="AA377" i="6"/>
  <c r="Q378" i="6"/>
  <c r="Z377" i="6"/>
  <c r="AD246" i="6"/>
  <c r="AC246" i="6"/>
  <c r="AE1863" i="6"/>
  <c r="T515" i="6"/>
  <c r="AA515" i="6" s="1"/>
  <c r="Z1055" i="6"/>
  <c r="Q1056" i="6"/>
  <c r="W1055" i="6"/>
  <c r="V1056" i="6" s="1"/>
  <c r="Y1055" i="6"/>
  <c r="AA1055" i="6"/>
  <c r="AA1591" i="3"/>
  <c r="Z1591" i="3"/>
  <c r="Y1591" i="3"/>
  <c r="Q1592" i="3"/>
  <c r="R1592" i="3" s="1"/>
  <c r="AB1592" i="3" s="1"/>
  <c r="T1327" i="3"/>
  <c r="AA1327" i="3" s="1"/>
  <c r="AD1326" i="3"/>
  <c r="AC1326" i="3"/>
  <c r="Z649" i="3"/>
  <c r="AA649" i="3"/>
  <c r="Q650" i="3"/>
  <c r="R650" i="3" s="1"/>
  <c r="AB650" i="3" s="1"/>
  <c r="W649" i="3"/>
  <c r="V650" i="3" s="1"/>
  <c r="Q1863" i="3"/>
  <c r="R1863" i="3" s="1"/>
  <c r="AB1863" i="3" s="1"/>
  <c r="Z1862" i="3"/>
  <c r="Y1862" i="3"/>
  <c r="AA1862" i="3"/>
  <c r="S1996" i="3"/>
  <c r="AC786" i="3"/>
  <c r="AE786" i="3" s="1"/>
  <c r="AD1995" i="3"/>
  <c r="R515" i="3"/>
  <c r="AB515" i="3" s="1"/>
  <c r="AD514" i="3"/>
  <c r="AC514" i="3"/>
  <c r="AE247" i="3"/>
  <c r="AC1995" i="3"/>
  <c r="S787" i="3"/>
  <c r="T248" i="3"/>
  <c r="Z248" i="3" s="1"/>
  <c r="S1727" i="3"/>
  <c r="AE1726" i="3"/>
  <c r="Q1057" i="3"/>
  <c r="R1057" i="3" s="1"/>
  <c r="AB1057" i="3" s="1"/>
  <c r="Y1056" i="3"/>
  <c r="AE1190" i="3"/>
  <c r="Z1056" i="3"/>
  <c r="W1056" i="3"/>
  <c r="V1057" i="3" s="1"/>
  <c r="Z1457" i="3"/>
  <c r="AE917" i="3"/>
  <c r="W1457" i="3"/>
  <c r="V1458" i="3" s="1"/>
  <c r="AA1457" i="3"/>
  <c r="S381" i="3"/>
  <c r="Y1457" i="3"/>
  <c r="Q1458" i="3"/>
  <c r="R1458" i="3" s="1"/>
  <c r="AB1458" i="3" s="1"/>
  <c r="AE380" i="3"/>
  <c r="T1191" i="3"/>
  <c r="T918" i="3"/>
  <c r="W113" i="3"/>
  <c r="V114" i="3" s="1"/>
  <c r="Z113" i="3"/>
  <c r="AA113" i="3"/>
  <c r="Q114" i="3"/>
  <c r="Y113" i="3"/>
  <c r="S246" i="13"/>
  <c r="AE245" i="13"/>
  <c r="AA119" i="13"/>
  <c r="Z119" i="13"/>
  <c r="Q120" i="13"/>
  <c r="Y119" i="13"/>
  <c r="W119" i="13"/>
  <c r="V120" i="13" s="1"/>
  <c r="S519" i="13"/>
  <c r="AC382" i="13" l="1"/>
  <c r="AE382" i="13" s="1"/>
  <c r="AE518" i="13"/>
  <c r="S383" i="13"/>
  <c r="T383" i="13"/>
  <c r="T246" i="13"/>
  <c r="Q247" i="13" s="1"/>
  <c r="R247" i="13" s="1"/>
  <c r="S247" i="13" s="1"/>
  <c r="S1459" i="9"/>
  <c r="AE116" i="11"/>
  <c r="AD788" i="11"/>
  <c r="AC788" i="11"/>
  <c r="S789" i="11"/>
  <c r="S650" i="11"/>
  <c r="AC649" i="11"/>
  <c r="T1194" i="11"/>
  <c r="W1194" i="11" s="1"/>
  <c r="V1195" i="11" s="1"/>
  <c r="T380" i="11"/>
  <c r="Z380" i="11" s="1"/>
  <c r="Z1587" i="11"/>
  <c r="Q1588" i="11"/>
  <c r="R1588" i="11" s="1"/>
  <c r="AB1588" i="11" s="1"/>
  <c r="Y1587" i="11"/>
  <c r="W1587" i="11"/>
  <c r="V1588" i="11" s="1"/>
  <c r="AC1727" i="11"/>
  <c r="AE1193" i="11"/>
  <c r="Y1325" i="11"/>
  <c r="Q1326" i="11"/>
  <c r="Z1325" i="11"/>
  <c r="W1325" i="11"/>
  <c r="V1326" i="11" s="1"/>
  <c r="T1728" i="11"/>
  <c r="Y1728" i="11" s="1"/>
  <c r="AB1728" i="11"/>
  <c r="AD918" i="11"/>
  <c r="AA1455" i="11"/>
  <c r="W1455" i="11"/>
  <c r="V1456" i="11" s="1"/>
  <c r="Z1455" i="11"/>
  <c r="Q1456" i="11"/>
  <c r="Y1455" i="11"/>
  <c r="AC918" i="11"/>
  <c r="AE1857" i="11"/>
  <c r="W117" i="11"/>
  <c r="V118" i="11" s="1"/>
  <c r="Y117" i="11"/>
  <c r="Z117" i="11"/>
  <c r="Q118" i="11"/>
  <c r="R118" i="11" s="1"/>
  <c r="AB118" i="11" s="1"/>
  <c r="AA117" i="11"/>
  <c r="W514" i="11"/>
  <c r="V515" i="11" s="1"/>
  <c r="T1858" i="11"/>
  <c r="AA514" i="11"/>
  <c r="Z514" i="11"/>
  <c r="Q515" i="11"/>
  <c r="R515" i="11" s="1"/>
  <c r="AB515" i="11" s="1"/>
  <c r="AE249" i="11"/>
  <c r="S250" i="11"/>
  <c r="AA1995" i="11"/>
  <c r="Z1995" i="11"/>
  <c r="Q1996" i="11"/>
  <c r="Y1995" i="11"/>
  <c r="W1995" i="11"/>
  <c r="V1996" i="11" s="1"/>
  <c r="S919" i="11"/>
  <c r="T1058" i="11"/>
  <c r="AC1458" i="9"/>
  <c r="AE1458" i="9" s="1"/>
  <c r="Y516" i="9"/>
  <c r="Z516" i="9"/>
  <c r="Q517" i="9"/>
  <c r="R517" i="9" s="1"/>
  <c r="AB517" i="9" s="1"/>
  <c r="AA516" i="9"/>
  <c r="T1459" i="9"/>
  <c r="Y1459" i="9" s="1"/>
  <c r="AD247" i="9"/>
  <c r="S248" i="9"/>
  <c r="AD785" i="9"/>
  <c r="AC247" i="9"/>
  <c r="AC785" i="9"/>
  <c r="S786" i="9"/>
  <c r="T1999" i="9"/>
  <c r="AA1999" i="9" s="1"/>
  <c r="W1322" i="9"/>
  <c r="V1323" i="9" s="1"/>
  <c r="Y1322" i="9"/>
  <c r="Q1323" i="9"/>
  <c r="AA1322" i="9"/>
  <c r="Z1322" i="9"/>
  <c r="T1862" i="9"/>
  <c r="Y1862" i="9" s="1"/>
  <c r="AE1861" i="9"/>
  <c r="AE1189" i="9"/>
  <c r="AD1722" i="9"/>
  <c r="AE382" i="9"/>
  <c r="T1190" i="9"/>
  <c r="AC1054" i="9"/>
  <c r="AE1054" i="9" s="1"/>
  <c r="T383" i="9"/>
  <c r="Q384" i="9" s="1"/>
  <c r="AC1722" i="9"/>
  <c r="Z647" i="9"/>
  <c r="Q648" i="9"/>
  <c r="R648" i="9" s="1"/>
  <c r="AB648" i="9" s="1"/>
  <c r="S1055" i="9"/>
  <c r="Y647" i="9"/>
  <c r="S1723" i="9"/>
  <c r="AA647" i="9"/>
  <c r="AD1592" i="9"/>
  <c r="AC1592" i="9"/>
  <c r="R1593" i="9"/>
  <c r="AB1593" i="9" s="1"/>
  <c r="AC116" i="9"/>
  <c r="AD116" i="9"/>
  <c r="R117" i="9"/>
  <c r="AB117" i="9" s="1"/>
  <c r="R916" i="9"/>
  <c r="AB916" i="9" s="1"/>
  <c r="AC915" i="9"/>
  <c r="AD915" i="9"/>
  <c r="AC782" i="6"/>
  <c r="AD782" i="6"/>
  <c r="S783" i="6"/>
  <c r="Q1457" i="6"/>
  <c r="R1457" i="6" s="1"/>
  <c r="AB1457" i="6" s="1"/>
  <c r="Z1456" i="6"/>
  <c r="Y1456" i="6"/>
  <c r="AA1456" i="6"/>
  <c r="AE1998" i="6"/>
  <c r="Y1999" i="6"/>
  <c r="Z1999" i="6"/>
  <c r="W1999" i="6"/>
  <c r="V2000" i="6" s="1"/>
  <c r="AA1999" i="6"/>
  <c r="Q2000" i="6"/>
  <c r="AD1322" i="6"/>
  <c r="AC1322" i="6"/>
  <c r="S1323" i="6"/>
  <c r="AA1192" i="6"/>
  <c r="Z1192" i="6"/>
  <c r="W1192" i="6"/>
  <c r="V1193" i="6" s="1"/>
  <c r="Y1192" i="6"/>
  <c r="AD652" i="6"/>
  <c r="AE916" i="6"/>
  <c r="AC1591" i="6"/>
  <c r="AC652" i="6"/>
  <c r="S653" i="6"/>
  <c r="R1193" i="6"/>
  <c r="AB1193" i="6" s="1"/>
  <c r="S1592" i="6"/>
  <c r="Q918" i="6"/>
  <c r="Y917" i="6"/>
  <c r="W917" i="6"/>
  <c r="V918" i="6" s="1"/>
  <c r="AA917" i="6"/>
  <c r="Z917" i="6"/>
  <c r="Z114" i="6"/>
  <c r="Y114" i="6"/>
  <c r="W114" i="6"/>
  <c r="V115" i="6" s="1"/>
  <c r="Q115" i="6"/>
  <c r="R115" i="6" s="1"/>
  <c r="AB115" i="6" s="1"/>
  <c r="AA114" i="6"/>
  <c r="AD1724" i="6"/>
  <c r="T1864" i="6"/>
  <c r="Z1864" i="6" s="1"/>
  <c r="AA247" i="6"/>
  <c r="Y247" i="6"/>
  <c r="AC1724" i="6"/>
  <c r="Q516" i="6"/>
  <c r="R516" i="6" s="1"/>
  <c r="AB516" i="6" s="1"/>
  <c r="Q248" i="6"/>
  <c r="R248" i="6" s="1"/>
  <c r="Z247" i="6"/>
  <c r="AD377" i="6"/>
  <c r="R378" i="6"/>
  <c r="AB378" i="6" s="1"/>
  <c r="AC377" i="6"/>
  <c r="Z515" i="6"/>
  <c r="Y515" i="6"/>
  <c r="W515" i="6"/>
  <c r="V516" i="6" s="1"/>
  <c r="AE246" i="6"/>
  <c r="S1725" i="6"/>
  <c r="AC1055" i="6"/>
  <c r="AD1055" i="6"/>
  <c r="R1056" i="6"/>
  <c r="AB1056" i="6" s="1"/>
  <c r="AD1591" i="3"/>
  <c r="S1592" i="3"/>
  <c r="AC1591" i="3"/>
  <c r="Z1327" i="3"/>
  <c r="Y1327" i="3"/>
  <c r="AE1326" i="3"/>
  <c r="Q1328" i="3"/>
  <c r="R1328" i="3" s="1"/>
  <c r="S1328" i="3" s="1"/>
  <c r="W1327" i="3"/>
  <c r="V1328" i="3" s="1"/>
  <c r="AC649" i="3"/>
  <c r="AD649" i="3"/>
  <c r="AD1862" i="3"/>
  <c r="S1863" i="3"/>
  <c r="AC1862" i="3"/>
  <c r="T1996" i="3"/>
  <c r="Z1996" i="3" s="1"/>
  <c r="S650" i="3"/>
  <c r="AE1995" i="3"/>
  <c r="S515" i="3"/>
  <c r="AE514" i="3"/>
  <c r="T787" i="3"/>
  <c r="T1727" i="3"/>
  <c r="Z1727" i="3" s="1"/>
  <c r="Y248" i="3"/>
  <c r="AD248" i="3" s="1"/>
  <c r="Q249" i="3"/>
  <c r="R249" i="3" s="1"/>
  <c r="AB249" i="3" s="1"/>
  <c r="W248" i="3"/>
  <c r="V249" i="3" s="1"/>
  <c r="AA248" i="3"/>
  <c r="S1057" i="3"/>
  <c r="AC1056" i="3"/>
  <c r="AD1056" i="3"/>
  <c r="AC1457" i="3"/>
  <c r="T381" i="3"/>
  <c r="Q1192" i="3"/>
  <c r="R1192" i="3" s="1"/>
  <c r="AB1192" i="3" s="1"/>
  <c r="AA1191" i="3"/>
  <c r="AD1457" i="3"/>
  <c r="Z918" i="3"/>
  <c r="Z1191" i="3"/>
  <c r="Y1191" i="3"/>
  <c r="W1191" i="3"/>
  <c r="V1192" i="3" s="1"/>
  <c r="W918" i="3"/>
  <c r="V919" i="3" s="1"/>
  <c r="AA918" i="3"/>
  <c r="Q919" i="3"/>
  <c r="R919" i="3" s="1"/>
  <c r="AB919" i="3" s="1"/>
  <c r="Y918" i="3"/>
  <c r="R114" i="3"/>
  <c r="AB114" i="3" s="1"/>
  <c r="AD113" i="3"/>
  <c r="AC113" i="3"/>
  <c r="S1458" i="3"/>
  <c r="T519" i="13"/>
  <c r="Q520" i="13" s="1"/>
  <c r="AC119" i="13"/>
  <c r="AD119" i="13"/>
  <c r="R120" i="13"/>
  <c r="AB120" i="13" s="1"/>
  <c r="W246" i="13" l="1"/>
  <c r="V247" i="13" s="1"/>
  <c r="Z246" i="13"/>
  <c r="AA246" i="13"/>
  <c r="Y246" i="13"/>
  <c r="AD246" i="13" s="1"/>
  <c r="W383" i="13"/>
  <c r="V384" i="13" s="1"/>
  <c r="Z383" i="13"/>
  <c r="Q384" i="13"/>
  <c r="Y383" i="13"/>
  <c r="AA383" i="13"/>
  <c r="AE788" i="11"/>
  <c r="T789" i="11"/>
  <c r="Q790" i="11" s="1"/>
  <c r="R790" i="11" s="1"/>
  <c r="AB790" i="11" s="1"/>
  <c r="T650" i="11"/>
  <c r="W650" i="11" s="1"/>
  <c r="V651" i="11" s="1"/>
  <c r="AE649" i="11"/>
  <c r="Q1195" i="11"/>
  <c r="R1195" i="11" s="1"/>
  <c r="AB1195" i="11" s="1"/>
  <c r="AA1194" i="11"/>
  <c r="Y1194" i="11"/>
  <c r="Z1194" i="11"/>
  <c r="W380" i="11"/>
  <c r="V381" i="11" s="1"/>
  <c r="AD1587" i="11"/>
  <c r="Y380" i="11"/>
  <c r="AD380" i="11" s="1"/>
  <c r="Q381" i="11"/>
  <c r="R381" i="11" s="1"/>
  <c r="AB381" i="11" s="1"/>
  <c r="AA380" i="11"/>
  <c r="AC1587" i="11"/>
  <c r="AE1727" i="11"/>
  <c r="S1588" i="11"/>
  <c r="Z1728" i="11"/>
  <c r="AD1728" i="11" s="1"/>
  <c r="W1728" i="11"/>
  <c r="V1729" i="11" s="1"/>
  <c r="AD1325" i="11"/>
  <c r="AC1325" i="11"/>
  <c r="Q1729" i="11"/>
  <c r="R1729" i="11" s="1"/>
  <c r="AB1729" i="11" s="1"/>
  <c r="R1326" i="11"/>
  <c r="AA1728" i="11"/>
  <c r="AE918" i="11"/>
  <c r="AD1455" i="11"/>
  <c r="AC1455" i="11"/>
  <c r="R1456" i="11"/>
  <c r="AB1456" i="11" s="1"/>
  <c r="S118" i="11"/>
  <c r="AC117" i="11"/>
  <c r="AD117" i="11"/>
  <c r="AC514" i="11"/>
  <c r="Q1859" i="11"/>
  <c r="R1859" i="11" s="1"/>
  <c r="AB1859" i="11" s="1"/>
  <c r="AA1858" i="11"/>
  <c r="W1858" i="11"/>
  <c r="V1859" i="11" s="1"/>
  <c r="Y1858" i="11"/>
  <c r="Z1858" i="11"/>
  <c r="AD514" i="11"/>
  <c r="T250" i="11"/>
  <c r="T919" i="11"/>
  <c r="S515" i="11"/>
  <c r="AC1995" i="11"/>
  <c r="AD1995" i="11"/>
  <c r="Z1058" i="11"/>
  <c r="Q1059" i="11"/>
  <c r="AA1058" i="11"/>
  <c r="Y1058" i="11"/>
  <c r="W1058" i="11"/>
  <c r="V1059" i="11" s="1"/>
  <c r="R1996" i="11"/>
  <c r="AB1996" i="11" s="1"/>
  <c r="AD516" i="9"/>
  <c r="AC516" i="9"/>
  <c r="S517" i="9"/>
  <c r="Q1460" i="9"/>
  <c r="R1460" i="9" s="1"/>
  <c r="AB1460" i="9" s="1"/>
  <c r="AA1459" i="9"/>
  <c r="W1459" i="9"/>
  <c r="V1460" i="9" s="1"/>
  <c r="Z1459" i="9"/>
  <c r="AD1459" i="9" s="1"/>
  <c r="T248" i="9"/>
  <c r="AE247" i="9"/>
  <c r="AE785" i="9"/>
  <c r="T786" i="9"/>
  <c r="Y786" i="9" s="1"/>
  <c r="Q2000" i="9"/>
  <c r="R2000" i="9" s="1"/>
  <c r="AB2000" i="9" s="1"/>
  <c r="Y1999" i="9"/>
  <c r="W1999" i="9"/>
  <c r="V2000" i="9" s="1"/>
  <c r="Z1999" i="9"/>
  <c r="R1323" i="9"/>
  <c r="AB1323" i="9" s="1"/>
  <c r="AC1322" i="9"/>
  <c r="AD1322" i="9"/>
  <c r="Z1862" i="9"/>
  <c r="AD1862" i="9" s="1"/>
  <c r="AA1862" i="9"/>
  <c r="Q1863" i="9"/>
  <c r="R1863" i="9" s="1"/>
  <c r="AB1863" i="9" s="1"/>
  <c r="W1862" i="9"/>
  <c r="V1863" i="9" s="1"/>
  <c r="Z1190" i="9"/>
  <c r="W1190" i="9"/>
  <c r="V1191" i="9" s="1"/>
  <c r="AA1190" i="9"/>
  <c r="Y1190" i="9"/>
  <c r="Q1191" i="9"/>
  <c r="Y383" i="9"/>
  <c r="Z383" i="9"/>
  <c r="W383" i="9"/>
  <c r="V384" i="9" s="1"/>
  <c r="AD647" i="9"/>
  <c r="AA383" i="9"/>
  <c r="T1055" i="9"/>
  <c r="W1055" i="9" s="1"/>
  <c r="V1056" i="9" s="1"/>
  <c r="AE1722" i="9"/>
  <c r="AC647" i="9"/>
  <c r="T1723" i="9"/>
  <c r="S916" i="9"/>
  <c r="S1593" i="9"/>
  <c r="AE1592" i="9"/>
  <c r="S117" i="9"/>
  <c r="AE116" i="9"/>
  <c r="S648" i="9"/>
  <c r="AE915" i="9"/>
  <c r="R384" i="9"/>
  <c r="AB384" i="9" s="1"/>
  <c r="AE782" i="6"/>
  <c r="T783" i="6"/>
  <c r="AA783" i="6" s="1"/>
  <c r="AD1456" i="6"/>
  <c r="S1457" i="6"/>
  <c r="AC1456" i="6"/>
  <c r="R2000" i="6"/>
  <c r="S2000" i="6" s="1"/>
  <c r="AD1999" i="6"/>
  <c r="AC1999" i="6"/>
  <c r="T1323" i="6"/>
  <c r="AE1322" i="6"/>
  <c r="AD1192" i="6"/>
  <c r="AC1192" i="6"/>
  <c r="T653" i="6"/>
  <c r="AA653" i="6" s="1"/>
  <c r="AE1591" i="6"/>
  <c r="Q1865" i="6"/>
  <c r="R1865" i="6" s="1"/>
  <c r="AB1865" i="6" s="1"/>
  <c r="AE652" i="6"/>
  <c r="S115" i="6"/>
  <c r="T115" i="6" s="1"/>
  <c r="T1592" i="6"/>
  <c r="S1193" i="6"/>
  <c r="W1864" i="6"/>
  <c r="V1865" i="6" s="1"/>
  <c r="AD515" i="6"/>
  <c r="AE1724" i="6"/>
  <c r="R918" i="6"/>
  <c r="S918" i="6" s="1"/>
  <c r="AD114" i="6"/>
  <c r="AC114" i="6"/>
  <c r="AD917" i="6"/>
  <c r="AC917" i="6"/>
  <c r="AA1864" i="6"/>
  <c r="Y1864" i="6"/>
  <c r="AD1864" i="6" s="1"/>
  <c r="AD247" i="6"/>
  <c r="AC247" i="6"/>
  <c r="S378" i="6"/>
  <c r="AC515" i="6"/>
  <c r="AE377" i="6"/>
  <c r="S248" i="6"/>
  <c r="AB248" i="6"/>
  <c r="T1725" i="6"/>
  <c r="S516" i="6"/>
  <c r="S1056" i="6"/>
  <c r="AE1055" i="6"/>
  <c r="T1592" i="3"/>
  <c r="AA1592" i="3" s="1"/>
  <c r="AE1591" i="3"/>
  <c r="AD1327" i="3"/>
  <c r="AC1327" i="3"/>
  <c r="T1863" i="3"/>
  <c r="Q1864" i="3" s="1"/>
  <c r="AE649" i="3"/>
  <c r="AA1996" i="3"/>
  <c r="Y1996" i="3"/>
  <c r="AD1996" i="3" s="1"/>
  <c r="AE1862" i="3"/>
  <c r="Q1997" i="3"/>
  <c r="R1997" i="3" s="1"/>
  <c r="AB1997" i="3" s="1"/>
  <c r="W1996" i="3"/>
  <c r="V1997" i="3" s="1"/>
  <c r="T650" i="3"/>
  <c r="T515" i="3"/>
  <c r="Y515" i="3" s="1"/>
  <c r="T1057" i="3"/>
  <c r="Y1057" i="3" s="1"/>
  <c r="Y1727" i="3"/>
  <c r="AD1727" i="3" s="1"/>
  <c r="AB1328" i="3"/>
  <c r="T1328" i="3"/>
  <c r="Q1728" i="3"/>
  <c r="R1728" i="3" s="1"/>
  <c r="AB1728" i="3" s="1"/>
  <c r="Z787" i="3"/>
  <c r="Q788" i="3"/>
  <c r="R788" i="3" s="1"/>
  <c r="AB788" i="3" s="1"/>
  <c r="AA787" i="3"/>
  <c r="Y787" i="3"/>
  <c r="W787" i="3"/>
  <c r="V788" i="3" s="1"/>
  <c r="AA1727" i="3"/>
  <c r="W1727" i="3"/>
  <c r="V1728" i="3" s="1"/>
  <c r="S249" i="3"/>
  <c r="AC248" i="3"/>
  <c r="AE1056" i="3"/>
  <c r="AE1457" i="3"/>
  <c r="S114" i="3"/>
  <c r="AC1191" i="3"/>
  <c r="AC918" i="3"/>
  <c r="Y381" i="3"/>
  <c r="AA381" i="3"/>
  <c r="W381" i="3"/>
  <c r="V382" i="3" s="1"/>
  <c r="Z381" i="3"/>
  <c r="Q382" i="3"/>
  <c r="AD1191" i="3"/>
  <c r="AD918" i="3"/>
  <c r="S1192" i="3"/>
  <c r="AE113" i="3"/>
  <c r="T1458" i="3"/>
  <c r="Q1459" i="3" s="1"/>
  <c r="S919" i="3"/>
  <c r="W519" i="13"/>
  <c r="V520" i="13" s="1"/>
  <c r="Y519" i="13"/>
  <c r="AB247" i="13"/>
  <c r="T247" i="13"/>
  <c r="AA519" i="13"/>
  <c r="Z519" i="13"/>
  <c r="S120" i="13"/>
  <c r="AE119" i="13"/>
  <c r="R520" i="13"/>
  <c r="AB520" i="13" s="1"/>
  <c r="AC246" i="13" l="1"/>
  <c r="AC383" i="13"/>
  <c r="AD383" i="13"/>
  <c r="R384" i="13"/>
  <c r="AB384" i="13" s="1"/>
  <c r="Y789" i="11"/>
  <c r="W789" i="11"/>
  <c r="V790" i="11" s="1"/>
  <c r="Z789" i="11"/>
  <c r="AA789" i="11"/>
  <c r="Y650" i="11"/>
  <c r="Q651" i="11"/>
  <c r="R651" i="11" s="1"/>
  <c r="AB651" i="11" s="1"/>
  <c r="AA650" i="11"/>
  <c r="Z650" i="11"/>
  <c r="AD1194" i="11"/>
  <c r="AC1194" i="11"/>
  <c r="AC380" i="11"/>
  <c r="S381" i="11"/>
  <c r="T1588" i="11"/>
  <c r="AE1587" i="11"/>
  <c r="S1456" i="11"/>
  <c r="AC1728" i="11"/>
  <c r="AE1728" i="11" s="1"/>
  <c r="AE1325" i="11"/>
  <c r="S1729" i="11"/>
  <c r="S1326" i="11"/>
  <c r="AB1326" i="11"/>
  <c r="AE1455" i="11"/>
  <c r="AE117" i="11"/>
  <c r="S1996" i="11"/>
  <c r="AE514" i="11"/>
  <c r="T118" i="11"/>
  <c r="Z118" i="11" s="1"/>
  <c r="S1859" i="11"/>
  <c r="AD1858" i="11"/>
  <c r="AC1858" i="11"/>
  <c r="S1195" i="11"/>
  <c r="Y250" i="11"/>
  <c r="AA250" i="11"/>
  <c r="Z250" i="11"/>
  <c r="Q251" i="11"/>
  <c r="W250" i="11"/>
  <c r="V251" i="11" s="1"/>
  <c r="AE1995" i="11"/>
  <c r="AC1058" i="11"/>
  <c r="AD1058" i="11"/>
  <c r="T515" i="11"/>
  <c r="R1059" i="11"/>
  <c r="AB1059" i="11" s="1"/>
  <c r="W919" i="11"/>
  <c r="V920" i="11" s="1"/>
  <c r="Q920" i="11"/>
  <c r="Z919" i="11"/>
  <c r="AA919" i="11"/>
  <c r="Y919" i="11"/>
  <c r="S790" i="11"/>
  <c r="AE516" i="9"/>
  <c r="T517" i="9"/>
  <c r="AA517" i="9" s="1"/>
  <c r="S1460" i="9"/>
  <c r="AC1459" i="9"/>
  <c r="AE1459" i="9" s="1"/>
  <c r="W248" i="9"/>
  <c r="V249" i="9" s="1"/>
  <c r="AA248" i="9"/>
  <c r="Z248" i="9"/>
  <c r="Q249" i="9"/>
  <c r="R249" i="9" s="1"/>
  <c r="AB249" i="9" s="1"/>
  <c r="Y248" i="9"/>
  <c r="AD1999" i="9"/>
  <c r="W786" i="9"/>
  <c r="V787" i="9" s="1"/>
  <c r="Q787" i="9"/>
  <c r="R787" i="9" s="1"/>
  <c r="AB787" i="9" s="1"/>
  <c r="S2000" i="9"/>
  <c r="Z786" i="9"/>
  <c r="AD786" i="9" s="1"/>
  <c r="AA786" i="9"/>
  <c r="AC1999" i="9"/>
  <c r="S1323" i="9"/>
  <c r="AC1862" i="9"/>
  <c r="AE1322" i="9"/>
  <c r="S1863" i="9"/>
  <c r="AD383" i="9"/>
  <c r="AA1055" i="9"/>
  <c r="AC1190" i="9"/>
  <c r="AD1190" i="9"/>
  <c r="R1191" i="9"/>
  <c r="AB1191" i="9" s="1"/>
  <c r="AC383" i="9"/>
  <c r="Y1055" i="9"/>
  <c r="Z1055" i="9"/>
  <c r="Q1056" i="9"/>
  <c r="R1056" i="9" s="1"/>
  <c r="AB1056" i="9" s="1"/>
  <c r="AE647" i="9"/>
  <c r="Q1724" i="9"/>
  <c r="AA1723" i="9"/>
  <c r="Y1723" i="9"/>
  <c r="W1723" i="9"/>
  <c r="V1724" i="9" s="1"/>
  <c r="Z1723" i="9"/>
  <c r="T916" i="9"/>
  <c r="AA916" i="9" s="1"/>
  <c r="T1593" i="9"/>
  <c r="Z1593" i="9" s="1"/>
  <c r="T117" i="9"/>
  <c r="Z117" i="9" s="1"/>
  <c r="T648" i="9"/>
  <c r="S384" i="9"/>
  <c r="Q784" i="6"/>
  <c r="R784" i="6" s="1"/>
  <c r="AB784" i="6" s="1"/>
  <c r="W783" i="6"/>
  <c r="V784" i="6" s="1"/>
  <c r="Z783" i="6"/>
  <c r="Y783" i="6"/>
  <c r="AE1456" i="6"/>
  <c r="T1457" i="6"/>
  <c r="AE1999" i="6"/>
  <c r="Z1323" i="6"/>
  <c r="Y1323" i="6"/>
  <c r="AA1323" i="6"/>
  <c r="Q1324" i="6"/>
  <c r="R1324" i="6" s="1"/>
  <c r="AB1324" i="6" s="1"/>
  <c r="W1323" i="6"/>
  <c r="V1324" i="6" s="1"/>
  <c r="AB2000" i="6"/>
  <c r="T2000" i="6"/>
  <c r="AE1192" i="6"/>
  <c r="T1193" i="6"/>
  <c r="Y1193" i="6" s="1"/>
  <c r="Y653" i="6"/>
  <c r="W653" i="6"/>
  <c r="V654" i="6" s="1"/>
  <c r="Z653" i="6"/>
  <c r="Q654" i="6"/>
  <c r="R654" i="6" s="1"/>
  <c r="AB654" i="6" s="1"/>
  <c r="S1865" i="6"/>
  <c r="Q1593" i="6"/>
  <c r="R1593" i="6" s="1"/>
  <c r="AB1593" i="6" s="1"/>
  <c r="Z1592" i="6"/>
  <c r="Y1592" i="6"/>
  <c r="AA1592" i="6"/>
  <c r="W1592" i="6"/>
  <c r="V1593" i="6" s="1"/>
  <c r="AE114" i="6"/>
  <c r="AE515" i="6"/>
  <c r="AB918" i="6"/>
  <c r="T918" i="6"/>
  <c r="AE917" i="6"/>
  <c r="AC1864" i="6"/>
  <c r="Z115" i="6"/>
  <c r="W115" i="6"/>
  <c r="V116" i="6" s="1"/>
  <c r="Q116" i="6"/>
  <c r="Y115" i="6"/>
  <c r="AA115" i="6"/>
  <c r="T378" i="6"/>
  <c r="Z378" i="6" s="1"/>
  <c r="AE247" i="6"/>
  <c r="T248" i="6"/>
  <c r="T1056" i="6"/>
  <c r="Z1056" i="6" s="1"/>
  <c r="Y1725" i="6"/>
  <c r="Z1725" i="6"/>
  <c r="Q1726" i="6"/>
  <c r="AA1725" i="6"/>
  <c r="W1725" i="6"/>
  <c r="V1726" i="6" s="1"/>
  <c r="T516" i="6"/>
  <c r="Q1593" i="3"/>
  <c r="R1593" i="3" s="1"/>
  <c r="S1593" i="3" s="1"/>
  <c r="W1592" i="3"/>
  <c r="V1593" i="3" s="1"/>
  <c r="Z1592" i="3"/>
  <c r="Y1592" i="3"/>
  <c r="AE1327" i="3"/>
  <c r="AA1863" i="3"/>
  <c r="W1863" i="3"/>
  <c r="V1864" i="3" s="1"/>
  <c r="Z1863" i="3"/>
  <c r="Y1863" i="3"/>
  <c r="AC1996" i="3"/>
  <c r="S1997" i="3"/>
  <c r="W1057" i="3"/>
  <c r="V1058" i="3" s="1"/>
  <c r="Q1058" i="3"/>
  <c r="R1058" i="3" s="1"/>
  <c r="AB1058" i="3" s="1"/>
  <c r="AA1057" i="3"/>
  <c r="Z650" i="3"/>
  <c r="Y650" i="3"/>
  <c r="Q651" i="3"/>
  <c r="AA650" i="3"/>
  <c r="W650" i="3"/>
  <c r="V651" i="3" s="1"/>
  <c r="AA515" i="3"/>
  <c r="Z515" i="3"/>
  <c r="AD515" i="3" s="1"/>
  <c r="Q516" i="3"/>
  <c r="R516" i="3" s="1"/>
  <c r="AB516" i="3" s="1"/>
  <c r="W515" i="3"/>
  <c r="V516" i="3" s="1"/>
  <c r="Z1057" i="3"/>
  <c r="AD1057" i="3" s="1"/>
  <c r="AC1727" i="3"/>
  <c r="AE1727" i="3" s="1"/>
  <c r="Q1329" i="3"/>
  <c r="Y1328" i="3"/>
  <c r="AA1328" i="3"/>
  <c r="Z1328" i="3"/>
  <c r="W1328" i="3"/>
  <c r="V1329" i="3" s="1"/>
  <c r="S788" i="3"/>
  <c r="AC787" i="3"/>
  <c r="AD787" i="3"/>
  <c r="T249" i="3"/>
  <c r="W249" i="3" s="1"/>
  <c r="V250" i="3" s="1"/>
  <c r="AE248" i="3"/>
  <c r="T114" i="3"/>
  <c r="W114" i="3" s="1"/>
  <c r="V115" i="3" s="1"/>
  <c r="S1728" i="3"/>
  <c r="AE1191" i="3"/>
  <c r="T919" i="3"/>
  <c r="AA919" i="3" s="1"/>
  <c r="AC381" i="3"/>
  <c r="AD381" i="3"/>
  <c r="R382" i="3"/>
  <c r="S382" i="3" s="1"/>
  <c r="AE918" i="3"/>
  <c r="T1192" i="3"/>
  <c r="W1192" i="3" s="1"/>
  <c r="V1193" i="3" s="1"/>
  <c r="Y1458" i="3"/>
  <c r="Z1458" i="3"/>
  <c r="W1458" i="3"/>
  <c r="V1459" i="3" s="1"/>
  <c r="AA1458" i="3"/>
  <c r="R1864" i="3"/>
  <c r="AB1864" i="3" s="1"/>
  <c r="R1459" i="3"/>
  <c r="AB1459" i="3" s="1"/>
  <c r="Y247" i="13"/>
  <c r="Z247" i="13"/>
  <c r="Q248" i="13"/>
  <c r="AA247" i="13"/>
  <c r="W247" i="13"/>
  <c r="V248" i="13" s="1"/>
  <c r="AC519" i="13"/>
  <c r="AD519" i="13"/>
  <c r="T120" i="13"/>
  <c r="W120" i="13" s="1"/>
  <c r="V121" i="13" s="1"/>
  <c r="S520" i="13"/>
  <c r="AE246" i="13" l="1"/>
  <c r="S384" i="13"/>
  <c r="T384" i="13"/>
  <c r="AE383" i="13"/>
  <c r="AD650" i="11"/>
  <c r="AD789" i="11"/>
  <c r="AC789" i="11"/>
  <c r="S651" i="11"/>
  <c r="AC650" i="11"/>
  <c r="AE1194" i="11"/>
  <c r="T381" i="11"/>
  <c r="Z381" i="11" s="1"/>
  <c r="AE380" i="11"/>
  <c r="AA1588" i="11"/>
  <c r="Z1588" i="11"/>
  <c r="Y1588" i="11"/>
  <c r="W1588" i="11"/>
  <c r="V1589" i="11" s="1"/>
  <c r="Q1589" i="11"/>
  <c r="R1589" i="11" s="1"/>
  <c r="AB1589" i="11" s="1"/>
  <c r="T1729" i="11"/>
  <c r="AA1729" i="11" s="1"/>
  <c r="T1456" i="11"/>
  <c r="Z1456" i="11" s="1"/>
  <c r="T1326" i="11"/>
  <c r="T1996" i="11"/>
  <c r="S1059" i="11"/>
  <c r="Q119" i="11"/>
  <c r="R119" i="11" s="1"/>
  <c r="AB119" i="11" s="1"/>
  <c r="T1859" i="11"/>
  <c r="Q1860" i="11" s="1"/>
  <c r="R1860" i="11" s="1"/>
  <c r="AB1860" i="11" s="1"/>
  <c r="Y118" i="11"/>
  <c r="AD118" i="11" s="1"/>
  <c r="W118" i="11"/>
  <c r="V119" i="11" s="1"/>
  <c r="AA118" i="11"/>
  <c r="AE1858" i="11"/>
  <c r="T1195" i="11"/>
  <c r="AC250" i="11"/>
  <c r="AD250" i="11"/>
  <c r="R251" i="11"/>
  <c r="AB251" i="11" s="1"/>
  <c r="AE1058" i="11"/>
  <c r="R920" i="11"/>
  <c r="AB920" i="11" s="1"/>
  <c r="AC919" i="11"/>
  <c r="AD919" i="11"/>
  <c r="Y515" i="11"/>
  <c r="Q516" i="11"/>
  <c r="W515" i="11"/>
  <c r="V516" i="11" s="1"/>
  <c r="Z515" i="11"/>
  <c r="AA515" i="11"/>
  <c r="T790" i="11"/>
  <c r="T1460" i="9"/>
  <c r="Q1461" i="9" s="1"/>
  <c r="R1461" i="9" s="1"/>
  <c r="AB1461" i="9" s="1"/>
  <c r="Y517" i="9"/>
  <c r="Z517" i="9"/>
  <c r="AD517" i="9" s="1"/>
  <c r="Q518" i="9"/>
  <c r="R518" i="9" s="1"/>
  <c r="S518" i="9" s="1"/>
  <c r="W517" i="9"/>
  <c r="V518" i="9" s="1"/>
  <c r="S787" i="9"/>
  <c r="AD248" i="9"/>
  <c r="T1863" i="9"/>
  <c r="AC248" i="9"/>
  <c r="S249" i="9"/>
  <c r="AE1999" i="9"/>
  <c r="T2000" i="9"/>
  <c r="W2000" i="9" s="1"/>
  <c r="V2001" i="9" s="1"/>
  <c r="AC786" i="9"/>
  <c r="T1323" i="9"/>
  <c r="Z1323" i="9" s="1"/>
  <c r="AE1862" i="9"/>
  <c r="AE383" i="9"/>
  <c r="S1191" i="9"/>
  <c r="AC1055" i="9"/>
  <c r="AE1190" i="9"/>
  <c r="AD1055" i="9"/>
  <c r="S1056" i="9"/>
  <c r="Z916" i="9"/>
  <c r="Y916" i="9"/>
  <c r="Q917" i="9"/>
  <c r="R917" i="9" s="1"/>
  <c r="AB917" i="9" s="1"/>
  <c r="R1724" i="9"/>
  <c r="AB1724" i="9" s="1"/>
  <c r="AC1723" i="9"/>
  <c r="AD1723" i="9"/>
  <c r="W916" i="9"/>
  <c r="V917" i="9" s="1"/>
  <c r="W1593" i="9"/>
  <c r="V1594" i="9" s="1"/>
  <c r="AA1593" i="9"/>
  <c r="Y1593" i="9"/>
  <c r="AD1593" i="9" s="1"/>
  <c r="Q1594" i="9"/>
  <c r="R1594" i="9" s="1"/>
  <c r="AB1594" i="9" s="1"/>
  <c r="W117" i="9"/>
  <c r="V118" i="9" s="1"/>
  <c r="W648" i="9"/>
  <c r="V649" i="9" s="1"/>
  <c r="Z648" i="9"/>
  <c r="Q649" i="9"/>
  <c r="R649" i="9" s="1"/>
  <c r="AB649" i="9" s="1"/>
  <c r="AA648" i="9"/>
  <c r="Y648" i="9"/>
  <c r="Y117" i="9"/>
  <c r="AD117" i="9" s="1"/>
  <c r="Q118" i="9"/>
  <c r="R118" i="9" s="1"/>
  <c r="AA117" i="9"/>
  <c r="T384" i="9"/>
  <c r="AD783" i="6"/>
  <c r="S784" i="6"/>
  <c r="AC783" i="6"/>
  <c r="W1457" i="6"/>
  <c r="V1458" i="6" s="1"/>
  <c r="Z1457" i="6"/>
  <c r="Y1457" i="6"/>
  <c r="AA1457" i="6"/>
  <c r="Q1458" i="6"/>
  <c r="R1458" i="6" s="1"/>
  <c r="S1458" i="6" s="1"/>
  <c r="AD1323" i="6"/>
  <c r="AC1323" i="6"/>
  <c r="W2000" i="6"/>
  <c r="V2001" i="6" s="1"/>
  <c r="AA2000" i="6"/>
  <c r="Y2000" i="6"/>
  <c r="Z2000" i="6"/>
  <c r="Q2001" i="6"/>
  <c r="S1324" i="6"/>
  <c r="AD1592" i="6"/>
  <c r="AD653" i="6"/>
  <c r="Z1193" i="6"/>
  <c r="AD1193" i="6" s="1"/>
  <c r="AA1193" i="6"/>
  <c r="W1193" i="6"/>
  <c r="V1194" i="6" s="1"/>
  <c r="Q1194" i="6"/>
  <c r="R1194" i="6" s="1"/>
  <c r="AB1194" i="6" s="1"/>
  <c r="T1865" i="6"/>
  <c r="Z1865" i="6" s="1"/>
  <c r="AC653" i="6"/>
  <c r="S654" i="6"/>
  <c r="S1593" i="6"/>
  <c r="AC1592" i="6"/>
  <c r="AE1864" i="6"/>
  <c r="W378" i="6"/>
  <c r="V379" i="6" s="1"/>
  <c r="AA378" i="6"/>
  <c r="Z918" i="6"/>
  <c r="Y918" i="6"/>
  <c r="W918" i="6"/>
  <c r="V919" i="6" s="1"/>
  <c r="Q919" i="6"/>
  <c r="AA918" i="6"/>
  <c r="Q379" i="6"/>
  <c r="R379" i="6" s="1"/>
  <c r="S379" i="6" s="1"/>
  <c r="Y378" i="6"/>
  <c r="AD378" i="6" s="1"/>
  <c r="AC115" i="6"/>
  <c r="AD115" i="6"/>
  <c r="R116" i="6"/>
  <c r="AB116" i="6" s="1"/>
  <c r="Y1056" i="6"/>
  <c r="AD1056" i="6" s="1"/>
  <c r="Q249" i="6"/>
  <c r="Y248" i="6"/>
  <c r="AA248" i="6"/>
  <c r="W248" i="6"/>
  <c r="V249" i="6" s="1"/>
  <c r="Z248" i="6"/>
  <c r="W1056" i="6"/>
  <c r="V1057" i="6" s="1"/>
  <c r="AA1056" i="6"/>
  <c r="Q1057" i="6"/>
  <c r="R1057" i="6" s="1"/>
  <c r="AB1057" i="6" s="1"/>
  <c r="AC1725" i="6"/>
  <c r="AD1725" i="6"/>
  <c r="R1726" i="6"/>
  <c r="AB1726" i="6" s="1"/>
  <c r="AA516" i="6"/>
  <c r="Y516" i="6"/>
  <c r="Z516" i="6"/>
  <c r="W516" i="6"/>
  <c r="V517" i="6" s="1"/>
  <c r="Q517" i="6"/>
  <c r="R517" i="6" s="1"/>
  <c r="AB517" i="6" s="1"/>
  <c r="T1593" i="3"/>
  <c r="Z1593" i="3" s="1"/>
  <c r="AD1592" i="3"/>
  <c r="AB1593" i="3"/>
  <c r="AC1592" i="3"/>
  <c r="AC1863" i="3"/>
  <c r="AD1863" i="3"/>
  <c r="AE1996" i="3"/>
  <c r="T1997" i="3"/>
  <c r="Z1997" i="3" s="1"/>
  <c r="S516" i="3"/>
  <c r="S1058" i="3"/>
  <c r="R651" i="3"/>
  <c r="AB651" i="3" s="1"/>
  <c r="AC650" i="3"/>
  <c r="AD650" i="3"/>
  <c r="AD1328" i="3"/>
  <c r="AC515" i="3"/>
  <c r="AC1057" i="3"/>
  <c r="AE1057" i="3" s="1"/>
  <c r="T788" i="3"/>
  <c r="Q250" i="3"/>
  <c r="R250" i="3" s="1"/>
  <c r="AB250" i="3" s="1"/>
  <c r="Z249" i="3"/>
  <c r="AC1328" i="3"/>
  <c r="R1329" i="3"/>
  <c r="Q115" i="3"/>
  <c r="R115" i="3" s="1"/>
  <c r="AB115" i="3" s="1"/>
  <c r="Y114" i="3"/>
  <c r="AA249" i="3"/>
  <c r="Y249" i="3"/>
  <c r="AE787" i="3"/>
  <c r="Z114" i="3"/>
  <c r="AA114" i="3"/>
  <c r="T1728" i="3"/>
  <c r="Q1729" i="3" s="1"/>
  <c r="R1729" i="3" s="1"/>
  <c r="AB1729" i="3" s="1"/>
  <c r="S1459" i="3"/>
  <c r="Z919" i="3"/>
  <c r="Q920" i="3"/>
  <c r="R920" i="3" s="1"/>
  <c r="AB920" i="3" s="1"/>
  <c r="Y919" i="3"/>
  <c r="W919" i="3"/>
  <c r="V920" i="3" s="1"/>
  <c r="Q1193" i="3"/>
  <c r="R1193" i="3" s="1"/>
  <c r="AB1193" i="3" s="1"/>
  <c r="AC1458" i="3"/>
  <c r="AB382" i="3"/>
  <c r="T382" i="3"/>
  <c r="AE381" i="3"/>
  <c r="AD1458" i="3"/>
  <c r="Y1192" i="3"/>
  <c r="Z1192" i="3"/>
  <c r="AA1192" i="3"/>
  <c r="S1864" i="3"/>
  <c r="AE519" i="13"/>
  <c r="R248" i="13"/>
  <c r="AB248" i="13" s="1"/>
  <c r="AC247" i="13"/>
  <c r="AD247" i="13"/>
  <c r="T520" i="13"/>
  <c r="W520" i="13" s="1"/>
  <c r="V521" i="13" s="1"/>
  <c r="Y120" i="13"/>
  <c r="Q121" i="13"/>
  <c r="R121" i="13" s="1"/>
  <c r="AB121" i="13" s="1"/>
  <c r="AA120" i="13"/>
  <c r="Z120" i="13"/>
  <c r="AA384" i="13" l="1"/>
  <c r="Y384" i="13"/>
  <c r="Z384" i="13"/>
  <c r="W384" i="13"/>
  <c r="V385" i="13" s="1"/>
  <c r="Q385" i="13"/>
  <c r="R385" i="13" s="1"/>
  <c r="AB385" i="13" s="1"/>
  <c r="AD384" i="13"/>
  <c r="AE789" i="11"/>
  <c r="AE650" i="11"/>
  <c r="T651" i="11"/>
  <c r="W651" i="11" s="1"/>
  <c r="V652" i="11" s="1"/>
  <c r="Q382" i="11"/>
  <c r="R382" i="11" s="1"/>
  <c r="AB382" i="11" s="1"/>
  <c r="Y381" i="11"/>
  <c r="AD381" i="11" s="1"/>
  <c r="AA381" i="11"/>
  <c r="W381" i="11"/>
  <c r="V382" i="11" s="1"/>
  <c r="AD1588" i="11"/>
  <c r="AC1588" i="11"/>
  <c r="S1589" i="11"/>
  <c r="Y1729" i="11"/>
  <c r="Z1729" i="11"/>
  <c r="Q1730" i="11"/>
  <c r="R1730" i="11" s="1"/>
  <c r="AB1730" i="11" s="1"/>
  <c r="W1729" i="11"/>
  <c r="V1730" i="11" s="1"/>
  <c r="Q1457" i="11"/>
  <c r="R1457" i="11" s="1"/>
  <c r="AB1457" i="11" s="1"/>
  <c r="Y1456" i="11"/>
  <c r="AD1456" i="11" s="1"/>
  <c r="W1456" i="11"/>
  <c r="V1457" i="11" s="1"/>
  <c r="AA1456" i="11"/>
  <c r="T1059" i="11"/>
  <c r="Z1059" i="11" s="1"/>
  <c r="W1996" i="11"/>
  <c r="V1997" i="11" s="1"/>
  <c r="Y1326" i="11"/>
  <c r="Q1327" i="11"/>
  <c r="AA1326" i="11"/>
  <c r="W1326" i="11"/>
  <c r="V1327" i="11" s="1"/>
  <c r="Z1326" i="11"/>
  <c r="AA1996" i="11"/>
  <c r="Q1997" i="11"/>
  <c r="R1997" i="11" s="1"/>
  <c r="AB1997" i="11" s="1"/>
  <c r="Z1996" i="11"/>
  <c r="Y1996" i="11"/>
  <c r="Z1859" i="11"/>
  <c r="Y1859" i="11"/>
  <c r="W1859" i="11"/>
  <c r="V1860" i="11" s="1"/>
  <c r="S119" i="11"/>
  <c r="AA1859" i="11"/>
  <c r="AC118" i="11"/>
  <c r="AE118" i="11" s="1"/>
  <c r="AA1195" i="11"/>
  <c r="Z1195" i="11"/>
  <c r="Y1195" i="11"/>
  <c r="W1195" i="11"/>
  <c r="V1196" i="11" s="1"/>
  <c r="Q1196" i="11"/>
  <c r="R1196" i="11" s="1"/>
  <c r="AB1196" i="11" s="1"/>
  <c r="AE250" i="11"/>
  <c r="S1860" i="11"/>
  <c r="S251" i="11"/>
  <c r="S920" i="11"/>
  <c r="Y790" i="11"/>
  <c r="Z790" i="11"/>
  <c r="Q791" i="11"/>
  <c r="AA790" i="11"/>
  <c r="W790" i="11"/>
  <c r="V791" i="11" s="1"/>
  <c r="R516" i="11"/>
  <c r="AB516" i="11" s="1"/>
  <c r="AE919" i="11"/>
  <c r="AC515" i="11"/>
  <c r="AD515" i="11"/>
  <c r="Z1460" i="9"/>
  <c r="Y1460" i="9"/>
  <c r="S1461" i="9"/>
  <c r="AA1460" i="9"/>
  <c r="W1460" i="9"/>
  <c r="V1461" i="9" s="1"/>
  <c r="T787" i="9"/>
  <c r="AC517" i="9"/>
  <c r="AB518" i="9"/>
  <c r="T518" i="9"/>
  <c r="AA518" i="9" s="1"/>
  <c r="T249" i="9"/>
  <c r="Y249" i="9" s="1"/>
  <c r="AE248" i="9"/>
  <c r="W1863" i="9"/>
  <c r="V1864" i="9" s="1"/>
  <c r="AA1863" i="9"/>
  <c r="Q1864" i="9"/>
  <c r="R1864" i="9" s="1"/>
  <c r="AB1864" i="9" s="1"/>
  <c r="Z1863" i="9"/>
  <c r="Q2001" i="9"/>
  <c r="R2001" i="9" s="1"/>
  <c r="AB2001" i="9" s="1"/>
  <c r="Y1863" i="9"/>
  <c r="AA2000" i="9"/>
  <c r="Z2000" i="9"/>
  <c r="Y2000" i="9"/>
  <c r="AE786" i="9"/>
  <c r="AD1460" i="9"/>
  <c r="AD916" i="9"/>
  <c r="T1461" i="9"/>
  <c r="Z1461" i="9" s="1"/>
  <c r="AA1323" i="9"/>
  <c r="W1323" i="9"/>
  <c r="V1324" i="9" s="1"/>
  <c r="Y1323" i="9"/>
  <c r="AD1323" i="9" s="1"/>
  <c r="Q1324" i="9"/>
  <c r="R1324" i="9" s="1"/>
  <c r="S1324" i="9" s="1"/>
  <c r="T1191" i="9"/>
  <c r="AA1191" i="9" s="1"/>
  <c r="AE1055" i="9"/>
  <c r="T1056" i="9"/>
  <c r="AC916" i="9"/>
  <c r="S1724" i="9"/>
  <c r="S917" i="9"/>
  <c r="AE1723" i="9"/>
  <c r="AC1593" i="9"/>
  <c r="S1594" i="9"/>
  <c r="AC117" i="9"/>
  <c r="AE117" i="9" s="1"/>
  <c r="AB118" i="9"/>
  <c r="S118" i="9"/>
  <c r="AD648" i="9"/>
  <c r="AC648" i="9"/>
  <c r="S649" i="9"/>
  <c r="Q385" i="9"/>
  <c r="Z384" i="9"/>
  <c r="AA384" i="9"/>
  <c r="Y384" i="9"/>
  <c r="W384" i="9"/>
  <c r="V385" i="9" s="1"/>
  <c r="T784" i="6"/>
  <c r="AA784" i="6" s="1"/>
  <c r="AE783" i="6"/>
  <c r="AD1457" i="6"/>
  <c r="AD2000" i="6"/>
  <c r="AC1457" i="6"/>
  <c r="T1458" i="6"/>
  <c r="W1458" i="6" s="1"/>
  <c r="V1459" i="6" s="1"/>
  <c r="AB1458" i="6"/>
  <c r="AE1323" i="6"/>
  <c r="AE653" i="6"/>
  <c r="AE1592" i="6"/>
  <c r="R2001" i="6"/>
  <c r="AB2001" i="6" s="1"/>
  <c r="AC2000" i="6"/>
  <c r="T1324" i="6"/>
  <c r="Q1325" i="6" s="1"/>
  <c r="R1325" i="6" s="1"/>
  <c r="AB1325" i="6" s="1"/>
  <c r="AC1193" i="6"/>
  <c r="S1194" i="6"/>
  <c r="AA1865" i="6"/>
  <c r="Q1866" i="6"/>
  <c r="R1866" i="6" s="1"/>
  <c r="AB1866" i="6" s="1"/>
  <c r="W1865" i="6"/>
  <c r="V1866" i="6" s="1"/>
  <c r="Y1865" i="6"/>
  <c r="AD1865" i="6" s="1"/>
  <c r="T654" i="6"/>
  <c r="W654" i="6" s="1"/>
  <c r="V655" i="6" s="1"/>
  <c r="T1593" i="6"/>
  <c r="W1593" i="6" s="1"/>
  <c r="V1594" i="6" s="1"/>
  <c r="AC378" i="6"/>
  <c r="R919" i="6"/>
  <c r="AB919" i="6" s="1"/>
  <c r="T379" i="6"/>
  <c r="Y379" i="6" s="1"/>
  <c r="AC918" i="6"/>
  <c r="AD918" i="6"/>
  <c r="AB379" i="6"/>
  <c r="AE115" i="6"/>
  <c r="S116" i="6"/>
  <c r="AC1056" i="6"/>
  <c r="S1726" i="6"/>
  <c r="AD248" i="6"/>
  <c r="AC248" i="6"/>
  <c r="R249" i="6"/>
  <c r="AB249" i="6" s="1"/>
  <c r="AE1725" i="6"/>
  <c r="S517" i="6"/>
  <c r="AC516" i="6"/>
  <c r="AD516" i="6"/>
  <c r="S1057" i="6"/>
  <c r="AA1593" i="3"/>
  <c r="Q1594" i="3"/>
  <c r="R1594" i="3" s="1"/>
  <c r="AB1594" i="3" s="1"/>
  <c r="W1593" i="3"/>
  <c r="V1594" i="3" s="1"/>
  <c r="Y1593" i="3"/>
  <c r="AD1593" i="3" s="1"/>
  <c r="AE1592" i="3"/>
  <c r="T516" i="3"/>
  <c r="Q517" i="3" s="1"/>
  <c r="R517" i="3" s="1"/>
  <c r="S517" i="3" s="1"/>
  <c r="Y1997" i="3"/>
  <c r="AD1997" i="3" s="1"/>
  <c r="AA1997" i="3"/>
  <c r="W1997" i="3"/>
  <c r="V1998" i="3" s="1"/>
  <c r="Q1998" i="3"/>
  <c r="R1998" i="3" s="1"/>
  <c r="AB1998" i="3" s="1"/>
  <c r="AE1863" i="3"/>
  <c r="AD249" i="3"/>
  <c r="T1058" i="3"/>
  <c r="W1058" i="3" s="1"/>
  <c r="V1059" i="3" s="1"/>
  <c r="S651" i="3"/>
  <c r="W788" i="3"/>
  <c r="V789" i="3" s="1"/>
  <c r="Q789" i="3"/>
  <c r="R789" i="3" s="1"/>
  <c r="AB789" i="3" s="1"/>
  <c r="AE515" i="3"/>
  <c r="AE650" i="3"/>
  <c r="Y788" i="3"/>
  <c r="AA788" i="3"/>
  <c r="Z788" i="3"/>
  <c r="AD114" i="3"/>
  <c r="AE1328" i="3"/>
  <c r="S250" i="3"/>
  <c r="S1329" i="3"/>
  <c r="AB1329" i="3"/>
  <c r="AC114" i="3"/>
  <c r="AC249" i="3"/>
  <c r="W1728" i="3"/>
  <c r="V1729" i="3" s="1"/>
  <c r="AA1728" i="3"/>
  <c r="T1459" i="3"/>
  <c r="Y1459" i="3" s="1"/>
  <c r="Y1728" i="3"/>
  <c r="Z1728" i="3"/>
  <c r="AD919" i="3"/>
  <c r="S1729" i="3"/>
  <c r="S920" i="3"/>
  <c r="AC919" i="3"/>
  <c r="AE1458" i="3"/>
  <c r="AD1192" i="3"/>
  <c r="AC1192" i="3"/>
  <c r="Q383" i="3"/>
  <c r="W382" i="3"/>
  <c r="V383" i="3" s="1"/>
  <c r="Y382" i="3"/>
  <c r="AA382" i="3"/>
  <c r="Z382" i="3"/>
  <c r="S1193" i="3"/>
  <c r="S115" i="3"/>
  <c r="T1864" i="3"/>
  <c r="S248" i="13"/>
  <c r="AE247" i="13"/>
  <c r="Y520" i="13"/>
  <c r="Z520" i="13"/>
  <c r="AA520" i="13"/>
  <c r="AD120" i="13"/>
  <c r="Q521" i="13"/>
  <c r="R521" i="13" s="1"/>
  <c r="AB521" i="13" s="1"/>
  <c r="AC120" i="13"/>
  <c r="S121" i="13"/>
  <c r="AC384" i="13" l="1"/>
  <c r="AE384" i="13" s="1"/>
  <c r="S385" i="13"/>
  <c r="T385" i="13" s="1"/>
  <c r="Y385" i="13" s="1"/>
  <c r="AD520" i="13"/>
  <c r="T248" i="13"/>
  <c r="Z248" i="13" s="1"/>
  <c r="AA651" i="11"/>
  <c r="Z651" i="11"/>
  <c r="Y651" i="11"/>
  <c r="Q652" i="11"/>
  <c r="R652" i="11" s="1"/>
  <c r="AB652" i="11" s="1"/>
  <c r="S382" i="11"/>
  <c r="AC381" i="11"/>
  <c r="AE1588" i="11"/>
  <c r="AD1729" i="11"/>
  <c r="T1589" i="11"/>
  <c r="Z1589" i="11" s="1"/>
  <c r="AC1729" i="11"/>
  <c r="AC1456" i="11"/>
  <c r="AE1456" i="11" s="1"/>
  <c r="T920" i="11"/>
  <c r="W920" i="11" s="1"/>
  <c r="V921" i="11" s="1"/>
  <c r="W1059" i="11"/>
  <c r="V1060" i="11" s="1"/>
  <c r="AA1059" i="11"/>
  <c r="R1327" i="11"/>
  <c r="AB1327" i="11" s="1"/>
  <c r="Y1059" i="11"/>
  <c r="AD1326" i="11"/>
  <c r="AC1326" i="11"/>
  <c r="Q1060" i="11"/>
  <c r="R1060" i="11" s="1"/>
  <c r="AB1060" i="11" s="1"/>
  <c r="AD1195" i="11"/>
  <c r="AC1996" i="11"/>
  <c r="AD1859" i="11"/>
  <c r="AD1996" i="11"/>
  <c r="S1457" i="11"/>
  <c r="T119" i="11"/>
  <c r="S1997" i="11"/>
  <c r="AC1859" i="11"/>
  <c r="AC1195" i="11"/>
  <c r="S1730" i="11"/>
  <c r="T1860" i="11"/>
  <c r="W1860" i="11" s="1"/>
  <c r="V1861" i="11" s="1"/>
  <c r="S1196" i="11"/>
  <c r="T251" i="11"/>
  <c r="AE515" i="11"/>
  <c r="S516" i="11"/>
  <c r="R791" i="11"/>
  <c r="AB791" i="11" s="1"/>
  <c r="AC790" i="11"/>
  <c r="AD790" i="11"/>
  <c r="AC1460" i="9"/>
  <c r="Y787" i="9"/>
  <c r="AA787" i="9"/>
  <c r="W787" i="9"/>
  <c r="V788" i="9" s="1"/>
  <c r="Q788" i="9"/>
  <c r="R788" i="9" s="1"/>
  <c r="AB788" i="9" s="1"/>
  <c r="Z787" i="9"/>
  <c r="AD787" i="9" s="1"/>
  <c r="AE517" i="9"/>
  <c r="Q519" i="9"/>
  <c r="R519" i="9" s="1"/>
  <c r="AB519" i="9" s="1"/>
  <c r="Z518" i="9"/>
  <c r="W518" i="9"/>
  <c r="V519" i="9" s="1"/>
  <c r="Y518" i="9"/>
  <c r="AD518" i="9" s="1"/>
  <c r="AA249" i="9"/>
  <c r="Z249" i="9"/>
  <c r="AD249" i="9" s="1"/>
  <c r="W249" i="9"/>
  <c r="V250" i="9" s="1"/>
  <c r="Q250" i="9"/>
  <c r="R250" i="9" s="1"/>
  <c r="AB250" i="9" s="1"/>
  <c r="AD1863" i="9"/>
  <c r="AC1863" i="9"/>
  <c r="S2001" i="9"/>
  <c r="S1864" i="9"/>
  <c r="AD2000" i="9"/>
  <c r="AC2000" i="9"/>
  <c r="W1461" i="9"/>
  <c r="V1462" i="9" s="1"/>
  <c r="Q1462" i="9"/>
  <c r="R1462" i="9" s="1"/>
  <c r="AB1462" i="9" s="1"/>
  <c r="AA1461" i="9"/>
  <c r="Y1461" i="9"/>
  <c r="AD1461" i="9" s="1"/>
  <c r="AC1323" i="9"/>
  <c r="AE1323" i="9" s="1"/>
  <c r="T1324" i="9"/>
  <c r="AB1324" i="9"/>
  <c r="Z1191" i="9"/>
  <c r="Y1191" i="9"/>
  <c r="Q1192" i="9"/>
  <c r="R1192" i="9" s="1"/>
  <c r="AB1192" i="9" s="1"/>
  <c r="W1191" i="9"/>
  <c r="V1192" i="9" s="1"/>
  <c r="T917" i="9"/>
  <c r="AA917" i="9" s="1"/>
  <c r="W1056" i="9"/>
  <c r="V1057" i="9" s="1"/>
  <c r="AA1056" i="9"/>
  <c r="Z1056" i="9"/>
  <c r="Q1057" i="9"/>
  <c r="R1057" i="9" s="1"/>
  <c r="AB1057" i="9" s="1"/>
  <c r="Y1056" i="9"/>
  <c r="AE1593" i="9"/>
  <c r="T1724" i="9"/>
  <c r="Y1724" i="9" s="1"/>
  <c r="AE916" i="9"/>
  <c r="T1594" i="9"/>
  <c r="Z1594" i="9" s="1"/>
  <c r="AE648" i="9"/>
  <c r="T118" i="9"/>
  <c r="Z118" i="9" s="1"/>
  <c r="T649" i="9"/>
  <c r="R385" i="9"/>
  <c r="AB385" i="9" s="1"/>
  <c r="AC384" i="9"/>
  <c r="AD384" i="9"/>
  <c r="Z784" i="6"/>
  <c r="Q785" i="6"/>
  <c r="R785" i="6" s="1"/>
  <c r="AB785" i="6" s="1"/>
  <c r="Y784" i="6"/>
  <c r="AD784" i="6" s="1"/>
  <c r="W784" i="6"/>
  <c r="V785" i="6" s="1"/>
  <c r="AE1457" i="6"/>
  <c r="Z1458" i="6"/>
  <c r="Q1459" i="6"/>
  <c r="R1459" i="6" s="1"/>
  <c r="AB1459" i="6" s="1"/>
  <c r="Y1458" i="6"/>
  <c r="AA1458" i="6"/>
  <c r="T1194" i="6"/>
  <c r="Z1194" i="6" s="1"/>
  <c r="AE1193" i="6"/>
  <c r="AA1324" i="6"/>
  <c r="AE2000" i="6"/>
  <c r="Z1324" i="6"/>
  <c r="Y1324" i="6"/>
  <c r="W1324" i="6"/>
  <c r="V1325" i="6" s="1"/>
  <c r="S2001" i="6"/>
  <c r="S1866" i="6"/>
  <c r="Y654" i="6"/>
  <c r="Z654" i="6"/>
  <c r="AA654" i="6"/>
  <c r="S1325" i="6"/>
  <c r="Q655" i="6"/>
  <c r="R655" i="6" s="1"/>
  <c r="AB655" i="6" s="1"/>
  <c r="AC1865" i="6"/>
  <c r="Q1594" i="6"/>
  <c r="R1594" i="6" s="1"/>
  <c r="AB1594" i="6" s="1"/>
  <c r="Z1593" i="6"/>
  <c r="Y1593" i="6"/>
  <c r="AA1593" i="6"/>
  <c r="AE378" i="6"/>
  <c r="S919" i="6"/>
  <c r="W379" i="6"/>
  <c r="V380" i="6" s="1"/>
  <c r="Z379" i="6"/>
  <c r="AE918" i="6"/>
  <c r="AA379" i="6"/>
  <c r="Q380" i="6"/>
  <c r="R380" i="6" s="1"/>
  <c r="S380" i="6" s="1"/>
  <c r="T116" i="6"/>
  <c r="T517" i="6"/>
  <c r="Z517" i="6" s="1"/>
  <c r="AE1056" i="6"/>
  <c r="AE248" i="6"/>
  <c r="T1726" i="6"/>
  <c r="AA1726" i="6" s="1"/>
  <c r="S249" i="6"/>
  <c r="AE516" i="6"/>
  <c r="T1057" i="6"/>
  <c r="AC1593" i="3"/>
  <c r="AA516" i="3"/>
  <c r="Y516" i="3"/>
  <c r="T517" i="3"/>
  <c r="Z517" i="3" s="1"/>
  <c r="AB517" i="3"/>
  <c r="W516" i="3"/>
  <c r="V517" i="3" s="1"/>
  <c r="Z516" i="3"/>
  <c r="AC1997" i="3"/>
  <c r="AE1997" i="3" s="1"/>
  <c r="S1998" i="3"/>
  <c r="Q1059" i="3"/>
  <c r="R1059" i="3" s="1"/>
  <c r="AB1059" i="3" s="1"/>
  <c r="Y1058" i="3"/>
  <c r="Z1058" i="3"/>
  <c r="AA1058" i="3"/>
  <c r="T651" i="3"/>
  <c r="S1594" i="3"/>
  <c r="AC788" i="3"/>
  <c r="AD1728" i="3"/>
  <c r="AD788" i="3"/>
  <c r="T250" i="3"/>
  <c r="Y250" i="3" s="1"/>
  <c r="T1329" i="3"/>
  <c r="AE114" i="3"/>
  <c r="AE249" i="3"/>
  <c r="W1459" i="3"/>
  <c r="V1460" i="3" s="1"/>
  <c r="Z1459" i="3"/>
  <c r="AD1459" i="3" s="1"/>
  <c r="AA1459" i="3"/>
  <c r="Q1460" i="3"/>
  <c r="R1460" i="3" s="1"/>
  <c r="AB1460" i="3" s="1"/>
  <c r="AC1728" i="3"/>
  <c r="T920" i="3"/>
  <c r="Z920" i="3" s="1"/>
  <c r="T1729" i="3"/>
  <c r="AA1729" i="3" s="1"/>
  <c r="AE919" i="3"/>
  <c r="AE1192" i="3"/>
  <c r="T1193" i="3"/>
  <c r="Z1193" i="3" s="1"/>
  <c r="R383" i="3"/>
  <c r="S383" i="3" s="1"/>
  <c r="AD382" i="3"/>
  <c r="AC382" i="3"/>
  <c r="T115" i="3"/>
  <c r="Z1864" i="3"/>
  <c r="AA1864" i="3"/>
  <c r="Y1864" i="3"/>
  <c r="Q1865" i="3"/>
  <c r="W1864" i="3"/>
  <c r="V1865" i="3" s="1"/>
  <c r="S789" i="3"/>
  <c r="AC520" i="13"/>
  <c r="S521" i="13"/>
  <c r="AE120" i="13"/>
  <c r="T121" i="13"/>
  <c r="W385" i="13" l="1"/>
  <c r="V386" i="13" s="1"/>
  <c r="Z385" i="13"/>
  <c r="AA385" i="13"/>
  <c r="Q386" i="13"/>
  <c r="R386" i="13" s="1"/>
  <c r="AB386" i="13" s="1"/>
  <c r="AA248" i="13"/>
  <c r="AD385" i="13"/>
  <c r="Y248" i="13"/>
  <c r="AD248" i="13" s="1"/>
  <c r="W248" i="13"/>
  <c r="V249" i="13" s="1"/>
  <c r="T521" i="13"/>
  <c r="Q522" i="13" s="1"/>
  <c r="R522" i="13" s="1"/>
  <c r="AB522" i="13" s="1"/>
  <c r="Q249" i="13"/>
  <c r="R249" i="13" s="1"/>
  <c r="AB249" i="13" s="1"/>
  <c r="AE520" i="13"/>
  <c r="T382" i="11"/>
  <c r="Z382" i="11" s="1"/>
  <c r="AD651" i="11"/>
  <c r="S652" i="11"/>
  <c r="AC651" i="11"/>
  <c r="AE381" i="11"/>
  <c r="AE1729" i="11"/>
  <c r="W1589" i="11"/>
  <c r="V1590" i="11" s="1"/>
  <c r="AA1589" i="11"/>
  <c r="Y1589" i="11"/>
  <c r="AD1589" i="11" s="1"/>
  <c r="Q1590" i="11"/>
  <c r="R1590" i="11" s="1"/>
  <c r="AB1590" i="11" s="1"/>
  <c r="Z920" i="11"/>
  <c r="AA920" i="11"/>
  <c r="Y920" i="11"/>
  <c r="Q921" i="11"/>
  <c r="R921" i="11" s="1"/>
  <c r="AB921" i="11" s="1"/>
  <c r="S1327" i="11"/>
  <c r="AC1059" i="11"/>
  <c r="AD1059" i="11"/>
  <c r="AE1996" i="11"/>
  <c r="AE1195" i="11"/>
  <c r="AE1859" i="11"/>
  <c r="AE1326" i="11"/>
  <c r="T1196" i="11"/>
  <c r="AA119" i="11"/>
  <c r="Q120" i="11"/>
  <c r="R120" i="11" s="1"/>
  <c r="AB120" i="11" s="1"/>
  <c r="W119" i="11"/>
  <c r="V120" i="11" s="1"/>
  <c r="Y119" i="11"/>
  <c r="T1457" i="11"/>
  <c r="Z1457" i="11" s="1"/>
  <c r="Z119" i="11"/>
  <c r="T1730" i="11"/>
  <c r="W1730" i="11" s="1"/>
  <c r="V1731" i="11" s="1"/>
  <c r="T1997" i="11"/>
  <c r="AA1860" i="11"/>
  <c r="Q1861" i="11"/>
  <c r="R1861" i="11" s="1"/>
  <c r="AB1861" i="11" s="1"/>
  <c r="Y1860" i="11"/>
  <c r="Z1860" i="11"/>
  <c r="S791" i="11"/>
  <c r="Y251" i="11"/>
  <c r="Q252" i="11"/>
  <c r="Z251" i="11"/>
  <c r="AA251" i="11"/>
  <c r="W251" i="11"/>
  <c r="V252" i="11" s="1"/>
  <c r="S1060" i="11"/>
  <c r="T516" i="11"/>
  <c r="Q517" i="11" s="1"/>
  <c r="AE790" i="11"/>
  <c r="AC787" i="9"/>
  <c r="AE787" i="9" s="1"/>
  <c r="AE1460" i="9"/>
  <c r="S788" i="9"/>
  <c r="S519" i="9"/>
  <c r="AC518" i="9"/>
  <c r="S250" i="9"/>
  <c r="AC249" i="9"/>
  <c r="AE1863" i="9"/>
  <c r="T1864" i="9"/>
  <c r="W1864" i="9" s="1"/>
  <c r="V1865" i="9" s="1"/>
  <c r="T2001" i="9"/>
  <c r="AE2000" i="9"/>
  <c r="T519" i="9"/>
  <c r="W519" i="9" s="1"/>
  <c r="V520" i="9" s="1"/>
  <c r="AC1461" i="9"/>
  <c r="AE1461" i="9" s="1"/>
  <c r="S1462" i="9"/>
  <c r="Q1325" i="9"/>
  <c r="R1325" i="9" s="1"/>
  <c r="AB1325" i="9" s="1"/>
  <c r="Y1324" i="9"/>
  <c r="AA1324" i="9"/>
  <c r="Z1324" i="9"/>
  <c r="W1324" i="9"/>
  <c r="V1325" i="9" s="1"/>
  <c r="T788" i="9"/>
  <c r="AD1191" i="9"/>
  <c r="AC1191" i="9"/>
  <c r="AD1056" i="9"/>
  <c r="Y917" i="9"/>
  <c r="Z917" i="9"/>
  <c r="S1192" i="9"/>
  <c r="Q918" i="9"/>
  <c r="R918" i="9" s="1"/>
  <c r="AB918" i="9" s="1"/>
  <c r="W917" i="9"/>
  <c r="V918" i="9" s="1"/>
  <c r="S1057" i="9"/>
  <c r="AC1056" i="9"/>
  <c r="W1724" i="9"/>
  <c r="V1725" i="9" s="1"/>
  <c r="Z1724" i="9"/>
  <c r="AD1724" i="9" s="1"/>
  <c r="Q1725" i="9"/>
  <c r="R1725" i="9" s="1"/>
  <c r="AB1725" i="9" s="1"/>
  <c r="AA1724" i="9"/>
  <c r="Q1595" i="9"/>
  <c r="R1595" i="9" s="1"/>
  <c r="AB1595" i="9" s="1"/>
  <c r="W1594" i="9"/>
  <c r="V1595" i="9" s="1"/>
  <c r="AA1594" i="9"/>
  <c r="Y1594" i="9"/>
  <c r="AD1594" i="9" s="1"/>
  <c r="AA118" i="9"/>
  <c r="S385" i="9"/>
  <c r="Q119" i="9"/>
  <c r="R119" i="9" s="1"/>
  <c r="AB119" i="9" s="1"/>
  <c r="W118" i="9"/>
  <c r="V119" i="9" s="1"/>
  <c r="Y118" i="9"/>
  <c r="AD118" i="9" s="1"/>
  <c r="AE384" i="9"/>
  <c r="Z649" i="9"/>
  <c r="AA649" i="9"/>
  <c r="W649" i="9"/>
  <c r="V650" i="9" s="1"/>
  <c r="Y649" i="9"/>
  <c r="Q650" i="9"/>
  <c r="R650" i="9" s="1"/>
  <c r="AB650" i="9" s="1"/>
  <c r="AC784" i="6"/>
  <c r="AE784" i="6" s="1"/>
  <c r="S785" i="6"/>
  <c r="AD1458" i="6"/>
  <c r="S1459" i="6"/>
  <c r="AC1458" i="6"/>
  <c r="AA1194" i="6"/>
  <c r="Q1195" i="6"/>
  <c r="R1195" i="6" s="1"/>
  <c r="S1195" i="6" s="1"/>
  <c r="Y1194" i="6"/>
  <c r="AD1194" i="6" s="1"/>
  <c r="W1194" i="6"/>
  <c r="V1195" i="6" s="1"/>
  <c r="T2001" i="6"/>
  <c r="Y2001" i="6" s="1"/>
  <c r="AC1324" i="6"/>
  <c r="AD1324" i="6"/>
  <c r="T919" i="6"/>
  <c r="AA919" i="6" s="1"/>
  <c r="AD654" i="6"/>
  <c r="T1866" i="6"/>
  <c r="AA1866" i="6" s="1"/>
  <c r="AE1865" i="6"/>
  <c r="AC654" i="6"/>
  <c r="AD1593" i="6"/>
  <c r="T1325" i="6"/>
  <c r="Y1325" i="6" s="1"/>
  <c r="S655" i="6"/>
  <c r="S1594" i="6"/>
  <c r="AC1593" i="6"/>
  <c r="AC379" i="6"/>
  <c r="AA517" i="6"/>
  <c r="Y517" i="6"/>
  <c r="AD517" i="6" s="1"/>
  <c r="AD379" i="6"/>
  <c r="W517" i="6"/>
  <c r="V518" i="6" s="1"/>
  <c r="Q518" i="6"/>
  <c r="R518" i="6" s="1"/>
  <c r="AB518" i="6" s="1"/>
  <c r="AA116" i="6"/>
  <c r="Q117" i="6"/>
  <c r="Y116" i="6"/>
  <c r="Z116" i="6"/>
  <c r="W116" i="6"/>
  <c r="V117" i="6" s="1"/>
  <c r="T249" i="6"/>
  <c r="W249" i="6" s="1"/>
  <c r="V250" i="6" s="1"/>
  <c r="Z1726" i="6"/>
  <c r="Y1726" i="6"/>
  <c r="W1726" i="6"/>
  <c r="V1727" i="6" s="1"/>
  <c r="Q1727" i="6"/>
  <c r="R1727" i="6" s="1"/>
  <c r="AB1727" i="6" s="1"/>
  <c r="AB380" i="6"/>
  <c r="T380" i="6"/>
  <c r="W1057" i="6"/>
  <c r="V1058" i="6" s="1"/>
  <c r="Y1057" i="6"/>
  <c r="AA1057" i="6"/>
  <c r="Z1057" i="6"/>
  <c r="Q1058" i="6"/>
  <c r="AE1593" i="3"/>
  <c r="AD516" i="3"/>
  <c r="Q518" i="3"/>
  <c r="R518" i="3" s="1"/>
  <c r="AB518" i="3" s="1"/>
  <c r="AA517" i="3"/>
  <c r="Y517" i="3"/>
  <c r="AD517" i="3" s="1"/>
  <c r="W517" i="3"/>
  <c r="V518" i="3" s="1"/>
  <c r="AC516" i="3"/>
  <c r="T1998" i="3"/>
  <c r="AA1998" i="3" s="1"/>
  <c r="AD1058" i="3"/>
  <c r="S1059" i="3"/>
  <c r="AC1058" i="3"/>
  <c r="Q652" i="3"/>
  <c r="R652" i="3" s="1"/>
  <c r="AB652" i="3" s="1"/>
  <c r="Y651" i="3"/>
  <c r="Z651" i="3"/>
  <c r="AA651" i="3"/>
  <c r="W651" i="3"/>
  <c r="V652" i="3" s="1"/>
  <c r="T1594" i="3"/>
  <c r="Q1595" i="3" s="1"/>
  <c r="R1595" i="3" s="1"/>
  <c r="AB1595" i="3" s="1"/>
  <c r="AE1728" i="3"/>
  <c r="AE788" i="3"/>
  <c r="AA250" i="3"/>
  <c r="Z250" i="3"/>
  <c r="W250" i="3"/>
  <c r="V251" i="3" s="1"/>
  <c r="Q251" i="3"/>
  <c r="R251" i="3" s="1"/>
  <c r="AB251" i="3" s="1"/>
  <c r="W1329" i="3"/>
  <c r="V1330" i="3" s="1"/>
  <c r="Y1329" i="3"/>
  <c r="Q1330" i="3"/>
  <c r="Z1329" i="3"/>
  <c r="AA1329" i="3"/>
  <c r="AC1459" i="3"/>
  <c r="Q1730" i="3"/>
  <c r="R1730" i="3" s="1"/>
  <c r="S1730" i="3" s="1"/>
  <c r="Z1729" i="3"/>
  <c r="Q921" i="3"/>
  <c r="R921" i="3" s="1"/>
  <c r="AB921" i="3" s="1"/>
  <c r="AA920" i="3"/>
  <c r="Y920" i="3"/>
  <c r="AD920" i="3" s="1"/>
  <c r="W1729" i="3"/>
  <c r="V1730" i="3" s="1"/>
  <c r="Y1729" i="3"/>
  <c r="W920" i="3"/>
  <c r="V921" i="3" s="1"/>
  <c r="Y1193" i="3"/>
  <c r="AD1193" i="3" s="1"/>
  <c r="W1193" i="3"/>
  <c r="V1194" i="3" s="1"/>
  <c r="Q1194" i="3"/>
  <c r="R1194" i="3" s="1"/>
  <c r="AB1194" i="3" s="1"/>
  <c r="AA1193" i="3"/>
  <c r="AE382" i="3"/>
  <c r="AB383" i="3"/>
  <c r="T383" i="3"/>
  <c r="W115" i="3"/>
  <c r="V116" i="3" s="1"/>
  <c r="Y115" i="3"/>
  <c r="Q116" i="3"/>
  <c r="Z115" i="3"/>
  <c r="AA115" i="3"/>
  <c r="R1865" i="3"/>
  <c r="AB1865" i="3" s="1"/>
  <c r="AC1864" i="3"/>
  <c r="AD1864" i="3"/>
  <c r="S1460" i="3"/>
  <c r="T789" i="3"/>
  <c r="Y121" i="13"/>
  <c r="W121" i="13"/>
  <c r="V122" i="13" s="1"/>
  <c r="Z121" i="13"/>
  <c r="Q122" i="13"/>
  <c r="AA121" i="13"/>
  <c r="AC121" i="13" l="1"/>
  <c r="AC385" i="13"/>
  <c r="AE385" i="13" s="1"/>
  <c r="AC248" i="13"/>
  <c r="AE248" i="13" s="1"/>
  <c r="S386" i="13"/>
  <c r="Y521" i="13"/>
  <c r="AD521" i="13" s="1"/>
  <c r="T386" i="13"/>
  <c r="AA386" i="13" s="1"/>
  <c r="W521" i="13"/>
  <c r="V522" i="13" s="1"/>
  <c r="Z521" i="13"/>
  <c r="AA521" i="13"/>
  <c r="Y382" i="11"/>
  <c r="AD382" i="11" s="1"/>
  <c r="Q383" i="11"/>
  <c r="R383" i="11" s="1"/>
  <c r="AB383" i="11" s="1"/>
  <c r="W382" i="11"/>
  <c r="V383" i="11" s="1"/>
  <c r="AA382" i="11"/>
  <c r="T652" i="11"/>
  <c r="Q653" i="11" s="1"/>
  <c r="R653" i="11" s="1"/>
  <c r="AB653" i="11" s="1"/>
  <c r="AE651" i="11"/>
  <c r="AD920" i="11"/>
  <c r="AC1589" i="11"/>
  <c r="AE1589" i="11" s="1"/>
  <c r="AC920" i="11"/>
  <c r="T1327" i="11"/>
  <c r="W1327" i="11" s="1"/>
  <c r="V1328" i="11" s="1"/>
  <c r="Q1197" i="11"/>
  <c r="R1197" i="11" s="1"/>
  <c r="AB1197" i="11" s="1"/>
  <c r="S1590" i="11"/>
  <c r="AE1059" i="11"/>
  <c r="W1457" i="11"/>
  <c r="V1458" i="11" s="1"/>
  <c r="Y1457" i="11"/>
  <c r="AA1457" i="11"/>
  <c r="Y1196" i="11"/>
  <c r="AA1196" i="11"/>
  <c r="Z1196" i="11"/>
  <c r="W1196" i="11"/>
  <c r="V1197" i="11" s="1"/>
  <c r="Q1458" i="11"/>
  <c r="R1458" i="11" s="1"/>
  <c r="AB1458" i="11" s="1"/>
  <c r="AD119" i="11"/>
  <c r="Q1998" i="11"/>
  <c r="R1998" i="11" s="1"/>
  <c r="AB1998" i="11" s="1"/>
  <c r="Y1997" i="11"/>
  <c r="AA1997" i="11"/>
  <c r="Z1997" i="11"/>
  <c r="AC119" i="11"/>
  <c r="S120" i="11"/>
  <c r="Z1730" i="11"/>
  <c r="W1997" i="11"/>
  <c r="V1998" i="11" s="1"/>
  <c r="AA1730" i="11"/>
  <c r="Q1731" i="11"/>
  <c r="R1731" i="11" s="1"/>
  <c r="AB1731" i="11" s="1"/>
  <c r="T791" i="11"/>
  <c r="Y1730" i="11"/>
  <c r="S921" i="11"/>
  <c r="AC1860" i="11"/>
  <c r="AD1860" i="11"/>
  <c r="Y516" i="11"/>
  <c r="S1861" i="11"/>
  <c r="Z516" i="11"/>
  <c r="R252" i="11"/>
  <c r="AB252" i="11" s="1"/>
  <c r="AD251" i="11"/>
  <c r="AC251" i="11"/>
  <c r="AA516" i="11"/>
  <c r="T1060" i="11"/>
  <c r="W516" i="11"/>
  <c r="V517" i="11" s="1"/>
  <c r="R517" i="11"/>
  <c r="AB517" i="11" s="1"/>
  <c r="T250" i="9"/>
  <c r="Y250" i="9" s="1"/>
  <c r="AE249" i="9"/>
  <c r="AE518" i="9"/>
  <c r="Y1864" i="9"/>
  <c r="Z1864" i="9"/>
  <c r="Q1865" i="9"/>
  <c r="R1865" i="9" s="1"/>
  <c r="AB1865" i="9" s="1"/>
  <c r="AA1864" i="9"/>
  <c r="Y2001" i="9"/>
  <c r="AA2001" i="9"/>
  <c r="Q2002" i="9"/>
  <c r="R2002" i="9" s="1"/>
  <c r="AB2002" i="9" s="1"/>
  <c r="Z2001" i="9"/>
  <c r="W2001" i="9"/>
  <c r="V2002" i="9" s="1"/>
  <c r="AA519" i="9"/>
  <c r="Y519" i="9"/>
  <c r="Q520" i="9"/>
  <c r="R520" i="9" s="1"/>
  <c r="AB520" i="9" s="1"/>
  <c r="Z519" i="9"/>
  <c r="T1462" i="9"/>
  <c r="AD1324" i="9"/>
  <c r="S1325" i="9"/>
  <c r="AC1324" i="9"/>
  <c r="AA788" i="9"/>
  <c r="W788" i="9"/>
  <c r="V789" i="9" s="1"/>
  <c r="Z788" i="9"/>
  <c r="Q789" i="9"/>
  <c r="Y788" i="9"/>
  <c r="AE1191" i="9"/>
  <c r="T1192" i="9"/>
  <c r="Y1192" i="9" s="1"/>
  <c r="T1057" i="9"/>
  <c r="Z1057" i="9" s="1"/>
  <c r="AE1056" i="9"/>
  <c r="AD917" i="9"/>
  <c r="AC917" i="9"/>
  <c r="S918" i="9"/>
  <c r="AC1724" i="9"/>
  <c r="S1725" i="9"/>
  <c r="AC1594" i="9"/>
  <c r="S650" i="9"/>
  <c r="AC118" i="9"/>
  <c r="AE118" i="9" s="1"/>
  <c r="S119" i="9"/>
  <c r="T119" i="9" s="1"/>
  <c r="T385" i="9"/>
  <c r="Q386" i="9" s="1"/>
  <c r="S1595" i="9"/>
  <c r="AC649" i="9"/>
  <c r="AD649" i="9"/>
  <c r="T1459" i="6"/>
  <c r="W1459" i="6" s="1"/>
  <c r="V1460" i="6" s="1"/>
  <c r="T785" i="6"/>
  <c r="Q786" i="6" s="1"/>
  <c r="R786" i="6" s="1"/>
  <c r="AB786" i="6" s="1"/>
  <c r="AE1458" i="6"/>
  <c r="AB1195" i="6"/>
  <c r="AC1194" i="6"/>
  <c r="AA2001" i="6"/>
  <c r="W2001" i="6"/>
  <c r="V2002" i="6" s="1"/>
  <c r="Q2002" i="6"/>
  <c r="R2002" i="6" s="1"/>
  <c r="AB2002" i="6" s="1"/>
  <c r="Z2001" i="6"/>
  <c r="AD2001" i="6" s="1"/>
  <c r="T655" i="6"/>
  <c r="W655" i="6" s="1"/>
  <c r="V656" i="6" s="1"/>
  <c r="AE1324" i="6"/>
  <c r="W919" i="6"/>
  <c r="V920" i="6" s="1"/>
  <c r="Y919" i="6"/>
  <c r="Z919" i="6"/>
  <c r="Q920" i="6"/>
  <c r="R920" i="6" s="1"/>
  <c r="AB920" i="6" s="1"/>
  <c r="Z1866" i="6"/>
  <c r="Q1867" i="6"/>
  <c r="R1867" i="6" s="1"/>
  <c r="AB1867" i="6" s="1"/>
  <c r="W1866" i="6"/>
  <c r="V1867" i="6" s="1"/>
  <c r="AE654" i="6"/>
  <c r="Y1866" i="6"/>
  <c r="Q1326" i="6"/>
  <c r="R1326" i="6" s="1"/>
  <c r="AB1326" i="6" s="1"/>
  <c r="W1325" i="6"/>
  <c r="V1326" i="6" s="1"/>
  <c r="Z1325" i="6"/>
  <c r="AD1325" i="6" s="1"/>
  <c r="AA1325" i="6"/>
  <c r="T1594" i="6"/>
  <c r="Q1595" i="6" s="1"/>
  <c r="R1595" i="6" s="1"/>
  <c r="AB1595" i="6" s="1"/>
  <c r="AE1593" i="6"/>
  <c r="T1195" i="6"/>
  <c r="AE379" i="6"/>
  <c r="AC517" i="6"/>
  <c r="AE517" i="6" s="1"/>
  <c r="AD1726" i="6"/>
  <c r="S518" i="6"/>
  <c r="Q250" i="6"/>
  <c r="R250" i="6" s="1"/>
  <c r="AB250" i="6" s="1"/>
  <c r="AA249" i="6"/>
  <c r="Y249" i="6"/>
  <c r="AC116" i="6"/>
  <c r="AD116" i="6"/>
  <c r="Z249" i="6"/>
  <c r="R117" i="6"/>
  <c r="AB117" i="6" s="1"/>
  <c r="AC1726" i="6"/>
  <c r="S1727" i="6"/>
  <c r="W380" i="6"/>
  <c r="V381" i="6" s="1"/>
  <c r="Y380" i="6"/>
  <c r="Z380" i="6"/>
  <c r="AA380" i="6"/>
  <c r="Q381" i="6"/>
  <c r="R381" i="6" s="1"/>
  <c r="AB381" i="6" s="1"/>
  <c r="AC1057" i="6"/>
  <c r="AD1057" i="6"/>
  <c r="R1058" i="6"/>
  <c r="AB1058" i="6" s="1"/>
  <c r="S518" i="3"/>
  <c r="AC517" i="3"/>
  <c r="AE516" i="3"/>
  <c r="Y1998" i="3"/>
  <c r="Q1999" i="3"/>
  <c r="R1999" i="3" s="1"/>
  <c r="AB1999" i="3" s="1"/>
  <c r="W1998" i="3"/>
  <c r="V1999" i="3" s="1"/>
  <c r="Z1998" i="3"/>
  <c r="AE1058" i="3"/>
  <c r="T1059" i="3"/>
  <c r="Z1059" i="3" s="1"/>
  <c r="AD651" i="3"/>
  <c r="S652" i="3"/>
  <c r="AC651" i="3"/>
  <c r="Z1594" i="3"/>
  <c r="AA1594" i="3"/>
  <c r="W1594" i="3"/>
  <c r="V1595" i="3" s="1"/>
  <c r="Y1594" i="3"/>
  <c r="AD1729" i="3"/>
  <c r="S1595" i="3"/>
  <c r="AC250" i="3"/>
  <c r="AD250" i="3"/>
  <c r="R1330" i="3"/>
  <c r="AD1329" i="3"/>
  <c r="AC1329" i="3"/>
  <c r="AE1459" i="3"/>
  <c r="S921" i="3"/>
  <c r="AC920" i="3"/>
  <c r="AC1729" i="3"/>
  <c r="AB1730" i="3"/>
  <c r="T1730" i="3"/>
  <c r="AC1193" i="3"/>
  <c r="S1865" i="3"/>
  <c r="Y383" i="3"/>
  <c r="AA383" i="3"/>
  <c r="W383" i="3"/>
  <c r="V384" i="3" s="1"/>
  <c r="Q384" i="3"/>
  <c r="Z383" i="3"/>
  <c r="AE1864" i="3"/>
  <c r="R116" i="3"/>
  <c r="AB116" i="3" s="1"/>
  <c r="AD115" i="3"/>
  <c r="AC115" i="3"/>
  <c r="S251" i="3"/>
  <c r="S1194" i="3"/>
  <c r="T1460" i="3"/>
  <c r="Z789" i="3"/>
  <c r="Q790" i="3"/>
  <c r="AA789" i="3"/>
  <c r="Y789" i="3"/>
  <c r="W789" i="3"/>
  <c r="V790" i="3" s="1"/>
  <c r="S249" i="13"/>
  <c r="AD121" i="13"/>
  <c r="R122" i="13"/>
  <c r="S522" i="13"/>
  <c r="AB529" i="13"/>
  <c r="AB531" i="13"/>
  <c r="AB527" i="13"/>
  <c r="Q387" i="13" l="1"/>
  <c r="R387" i="13" s="1"/>
  <c r="AB387" i="13" s="1"/>
  <c r="W386" i="13"/>
  <c r="V387" i="13" s="1"/>
  <c r="Z386" i="13"/>
  <c r="Y386" i="13"/>
  <c r="AC521" i="13"/>
  <c r="AE521" i="13" s="1"/>
  <c r="T249" i="13"/>
  <c r="Q250" i="13" s="1"/>
  <c r="T522" i="13"/>
  <c r="Y522" i="13" s="1"/>
  <c r="Y529" i="13" s="1"/>
  <c r="AC382" i="11"/>
  <c r="S383" i="11"/>
  <c r="Z652" i="11"/>
  <c r="AA652" i="11"/>
  <c r="Y652" i="11"/>
  <c r="W652" i="11"/>
  <c r="V653" i="11" s="1"/>
  <c r="S653" i="11"/>
  <c r="AE920" i="11"/>
  <c r="Y1327" i="11"/>
  <c r="AD1196" i="11"/>
  <c r="T1590" i="11"/>
  <c r="Q1328" i="11"/>
  <c r="R1328" i="11" s="1"/>
  <c r="AB1328" i="11" s="1"/>
  <c r="Z1327" i="11"/>
  <c r="AA1327" i="11"/>
  <c r="AE119" i="11"/>
  <c r="AC1457" i="11"/>
  <c r="AD1457" i="11"/>
  <c r="S1731" i="11"/>
  <c r="AC1196" i="11"/>
  <c r="AD1730" i="11"/>
  <c r="T921" i="11"/>
  <c r="Z921" i="11" s="1"/>
  <c r="AD516" i="11"/>
  <c r="Y791" i="11"/>
  <c r="AC1997" i="11"/>
  <c r="AA791" i="11"/>
  <c r="Z791" i="11"/>
  <c r="W791" i="11"/>
  <c r="V792" i="11" s="1"/>
  <c r="Q792" i="11"/>
  <c r="R792" i="11" s="1"/>
  <c r="AB792" i="11" s="1"/>
  <c r="AB801" i="11" s="1"/>
  <c r="T120" i="11"/>
  <c r="AD1997" i="11"/>
  <c r="AC1730" i="11"/>
  <c r="S1458" i="11"/>
  <c r="AE1860" i="11"/>
  <c r="S252" i="11"/>
  <c r="T1861" i="11"/>
  <c r="Q1862" i="11" s="1"/>
  <c r="R1862" i="11" s="1"/>
  <c r="AB1862" i="11" s="1"/>
  <c r="AC516" i="11"/>
  <c r="Y1060" i="11"/>
  <c r="AE251" i="11"/>
  <c r="Q1061" i="11"/>
  <c r="R1061" i="11" s="1"/>
  <c r="W1060" i="11"/>
  <c r="V1061" i="11" s="1"/>
  <c r="AA1060" i="11"/>
  <c r="Z1060" i="11"/>
  <c r="S1197" i="11"/>
  <c r="S1998" i="11"/>
  <c r="S517" i="11"/>
  <c r="W250" i="9"/>
  <c r="V251" i="9" s="1"/>
  <c r="AA250" i="9"/>
  <c r="Z250" i="9"/>
  <c r="AD250" i="9" s="1"/>
  <c r="Q251" i="9"/>
  <c r="R251" i="9" s="1"/>
  <c r="AB251" i="9" s="1"/>
  <c r="AD1864" i="9"/>
  <c r="AD2001" i="9"/>
  <c r="S1865" i="9"/>
  <c r="AC1864" i="9"/>
  <c r="AC2001" i="9"/>
  <c r="S2002" i="9"/>
  <c r="S520" i="9"/>
  <c r="AD519" i="9"/>
  <c r="AC519" i="9"/>
  <c r="AA1462" i="9"/>
  <c r="Z1462" i="9"/>
  <c r="Q1463" i="9"/>
  <c r="R1463" i="9" s="1"/>
  <c r="AB1463" i="9" s="1"/>
  <c r="Y1462" i="9"/>
  <c r="W1462" i="9"/>
  <c r="V1463" i="9" s="1"/>
  <c r="T1325" i="9"/>
  <c r="AE1324" i="9"/>
  <c r="R789" i="9"/>
  <c r="AB789" i="9" s="1"/>
  <c r="AD788" i="9"/>
  <c r="AC788" i="9"/>
  <c r="Z1192" i="9"/>
  <c r="AD1192" i="9" s="1"/>
  <c r="AA1192" i="9"/>
  <c r="Q1193" i="9"/>
  <c r="R1193" i="9" s="1"/>
  <c r="AB1193" i="9" s="1"/>
  <c r="Q1058" i="9"/>
  <c r="R1058" i="9" s="1"/>
  <c r="AB1058" i="9" s="1"/>
  <c r="W1192" i="9"/>
  <c r="V1193" i="9" s="1"/>
  <c r="T918" i="9"/>
  <c r="Q919" i="9" s="1"/>
  <c r="R919" i="9" s="1"/>
  <c r="AB919" i="9" s="1"/>
  <c r="AA1057" i="9"/>
  <c r="AE917" i="9"/>
  <c r="Y1057" i="9"/>
  <c r="AD1057" i="9" s="1"/>
  <c r="W1057" i="9"/>
  <c r="V1058" i="9" s="1"/>
  <c r="T650" i="9"/>
  <c r="W650" i="9" s="1"/>
  <c r="V651" i="9" s="1"/>
  <c r="AE1724" i="9"/>
  <c r="AE1594" i="9"/>
  <c r="T1725" i="9"/>
  <c r="Z385" i="9"/>
  <c r="AA385" i="9"/>
  <c r="W385" i="9"/>
  <c r="V386" i="9" s="1"/>
  <c r="Y385" i="9"/>
  <c r="T1595" i="9"/>
  <c r="AE649" i="9"/>
  <c r="AA119" i="9"/>
  <c r="Q120" i="9"/>
  <c r="R120" i="9" s="1"/>
  <c r="AB120" i="9" s="1"/>
  <c r="Y119" i="9"/>
  <c r="Z119" i="9"/>
  <c r="W119" i="9"/>
  <c r="V120" i="9" s="1"/>
  <c r="R386" i="9"/>
  <c r="AB386" i="9" s="1"/>
  <c r="AA1459" i="6"/>
  <c r="Z785" i="6"/>
  <c r="Z1459" i="6"/>
  <c r="AA785" i="6"/>
  <c r="Y1459" i="6"/>
  <c r="Q1460" i="6"/>
  <c r="R1460" i="6" s="1"/>
  <c r="AB1460" i="6" s="1"/>
  <c r="Y785" i="6"/>
  <c r="W785" i="6"/>
  <c r="V786" i="6" s="1"/>
  <c r="S786" i="6"/>
  <c r="AE1194" i="6"/>
  <c r="AD1866" i="6"/>
  <c r="Z655" i="6"/>
  <c r="AD919" i="6"/>
  <c r="AC2001" i="6"/>
  <c r="AA655" i="6"/>
  <c r="Y655" i="6"/>
  <c r="Q656" i="6"/>
  <c r="R656" i="6" s="1"/>
  <c r="S656" i="6" s="1"/>
  <c r="S2002" i="6"/>
  <c r="AC919" i="6"/>
  <c r="S920" i="6"/>
  <c r="AC1866" i="6"/>
  <c r="S1867" i="6"/>
  <c r="AC1325" i="6"/>
  <c r="AE1325" i="6" s="1"/>
  <c r="S1326" i="6"/>
  <c r="Z1594" i="6"/>
  <c r="W1594" i="6"/>
  <c r="V1595" i="6" s="1"/>
  <c r="Y1594" i="6"/>
  <c r="AA1594" i="6"/>
  <c r="Y1195" i="6"/>
  <c r="AA1195" i="6"/>
  <c r="Q1196" i="6"/>
  <c r="R1196" i="6" s="1"/>
  <c r="AB1196" i="6" s="1"/>
  <c r="W1195" i="6"/>
  <c r="V1196" i="6" s="1"/>
  <c r="Z1195" i="6"/>
  <c r="S117" i="6"/>
  <c r="S250" i="6"/>
  <c r="T518" i="6"/>
  <c r="Z518" i="6" s="1"/>
  <c r="AD249" i="6"/>
  <c r="AE116" i="6"/>
  <c r="AC249" i="6"/>
  <c r="T1727" i="6"/>
  <c r="AE1726" i="6"/>
  <c r="S381" i="6"/>
  <c r="AC380" i="6"/>
  <c r="AD380" i="6"/>
  <c r="S1058" i="6"/>
  <c r="S1595" i="6"/>
  <c r="AE1057" i="6"/>
  <c r="T518" i="3"/>
  <c r="AA518" i="3" s="1"/>
  <c r="AE517" i="3"/>
  <c r="T652" i="3"/>
  <c r="AD1998" i="3"/>
  <c r="T921" i="3"/>
  <c r="AC1998" i="3"/>
  <c r="S1999" i="3"/>
  <c r="Y1059" i="3"/>
  <c r="AD1059" i="3" s="1"/>
  <c r="W1059" i="3"/>
  <c r="V1060" i="3" s="1"/>
  <c r="AE651" i="3"/>
  <c r="Q1060" i="3"/>
  <c r="R1060" i="3" s="1"/>
  <c r="AB1060" i="3" s="1"/>
  <c r="AA1059" i="3"/>
  <c r="AD1594" i="3"/>
  <c r="AC1594" i="3"/>
  <c r="T1595" i="3"/>
  <c r="AA1595" i="3" s="1"/>
  <c r="AE1729" i="3"/>
  <c r="AE250" i="3"/>
  <c r="AE1329" i="3"/>
  <c r="S1330" i="3"/>
  <c r="AB1330" i="3"/>
  <c r="AE920" i="3"/>
  <c r="T1865" i="3"/>
  <c r="Q1866" i="3" s="1"/>
  <c r="AE1193" i="3"/>
  <c r="Q1731" i="3"/>
  <c r="AA1730" i="3"/>
  <c r="Y1730" i="3"/>
  <c r="Z1730" i="3"/>
  <c r="W1730" i="3"/>
  <c r="V1731" i="3" s="1"/>
  <c r="R384" i="3"/>
  <c r="AB384" i="3" s="1"/>
  <c r="T251" i="3"/>
  <c r="Q252" i="3" s="1"/>
  <c r="AC383" i="3"/>
  <c r="AD383" i="3"/>
  <c r="AE115" i="3"/>
  <c r="T1194" i="3"/>
  <c r="Q1195" i="3" s="1"/>
  <c r="S116" i="3"/>
  <c r="AC789" i="3"/>
  <c r="AD789" i="3"/>
  <c r="R790" i="3"/>
  <c r="AB790" i="3" s="1"/>
  <c r="W1460" i="3"/>
  <c r="V1461" i="3" s="1"/>
  <c r="AA1460" i="3"/>
  <c r="Z1460" i="3"/>
  <c r="Y1460" i="3"/>
  <c r="Q1461" i="3"/>
  <c r="AE121" i="13"/>
  <c r="S122" i="13"/>
  <c r="AB122" i="13"/>
  <c r="AD386" i="13" l="1"/>
  <c r="AC386" i="13"/>
  <c r="S387" i="13"/>
  <c r="Y249" i="13"/>
  <c r="AD249" i="13" s="1"/>
  <c r="Z249" i="13"/>
  <c r="AA249" i="13"/>
  <c r="Y527" i="13"/>
  <c r="T387" i="13"/>
  <c r="Y531" i="13"/>
  <c r="AA522" i="13"/>
  <c r="AA531" i="13" s="1"/>
  <c r="Z522" i="13"/>
  <c r="Z529" i="13" s="1"/>
  <c r="W522" i="13"/>
  <c r="W249" i="13"/>
  <c r="V250" i="13" s="1"/>
  <c r="AE382" i="11"/>
  <c r="T383" i="11"/>
  <c r="Y383" i="11" s="1"/>
  <c r="AD652" i="11"/>
  <c r="T653" i="11"/>
  <c r="AC652" i="11"/>
  <c r="AD1327" i="11"/>
  <c r="AE1196" i="11"/>
  <c r="W1590" i="11"/>
  <c r="V1591" i="11" s="1"/>
  <c r="Y1590" i="11"/>
  <c r="Q1591" i="11"/>
  <c r="R1591" i="11" s="1"/>
  <c r="AB1591" i="11" s="1"/>
  <c r="AA1590" i="11"/>
  <c r="Z1590" i="11"/>
  <c r="S1328" i="11"/>
  <c r="T1731" i="11"/>
  <c r="Y1731" i="11" s="1"/>
  <c r="AC1327" i="11"/>
  <c r="AE1457" i="11"/>
  <c r="AE1730" i="11"/>
  <c r="W921" i="11"/>
  <c r="V922" i="11" s="1"/>
  <c r="Y921" i="11"/>
  <c r="AD921" i="11" s="1"/>
  <c r="AA921" i="11"/>
  <c r="AB799" i="11"/>
  <c r="AB797" i="11"/>
  <c r="AC791" i="11"/>
  <c r="S792" i="11"/>
  <c r="AE516" i="11"/>
  <c r="Q922" i="11"/>
  <c r="R922" i="11" s="1"/>
  <c r="AB922" i="11" s="1"/>
  <c r="AE1997" i="11"/>
  <c r="AD791" i="11"/>
  <c r="AA120" i="11"/>
  <c r="Z120" i="11"/>
  <c r="W120" i="11"/>
  <c r="V121" i="11" s="1"/>
  <c r="Q121" i="11"/>
  <c r="R121" i="11" s="1"/>
  <c r="AB121" i="11" s="1"/>
  <c r="Y120" i="11"/>
  <c r="T1197" i="11"/>
  <c r="W1197" i="11" s="1"/>
  <c r="V1198" i="11" s="1"/>
  <c r="T1458" i="11"/>
  <c r="T252" i="11"/>
  <c r="Y252" i="11" s="1"/>
  <c r="Z1861" i="11"/>
  <c r="AB1061" i="11"/>
  <c r="S1061" i="11"/>
  <c r="AC1060" i="11"/>
  <c r="Y1861" i="11"/>
  <c r="AA1861" i="11"/>
  <c r="W1861" i="11"/>
  <c r="V1862" i="11" s="1"/>
  <c r="S1862" i="11"/>
  <c r="AD1060" i="11"/>
  <c r="T1998" i="11"/>
  <c r="Q1999" i="11" s="1"/>
  <c r="T517" i="11"/>
  <c r="AC250" i="9"/>
  <c r="S251" i="9"/>
  <c r="AE1864" i="9"/>
  <c r="T520" i="9"/>
  <c r="Y520" i="9" s="1"/>
  <c r="T1865" i="9"/>
  <c r="Y1865" i="9" s="1"/>
  <c r="AE2001" i="9"/>
  <c r="T2002" i="9"/>
  <c r="W2002" i="9" s="1"/>
  <c r="V2003" i="9" s="1"/>
  <c r="T251" i="9"/>
  <c r="AE519" i="9"/>
  <c r="AC1462" i="9"/>
  <c r="AA1325" i="9"/>
  <c r="S1463" i="9"/>
  <c r="AD1462" i="9"/>
  <c r="Z1325" i="9"/>
  <c r="Y1325" i="9"/>
  <c r="W1325" i="9"/>
  <c r="V1326" i="9" s="1"/>
  <c r="Q1326" i="9"/>
  <c r="R1326" i="9" s="1"/>
  <c r="AB1326" i="9" s="1"/>
  <c r="S789" i="9"/>
  <c r="AE788" i="9"/>
  <c r="AC1192" i="9"/>
  <c r="AE1192" i="9" s="1"/>
  <c r="W918" i="9"/>
  <c r="V919" i="9" s="1"/>
  <c r="Y918" i="9"/>
  <c r="AA918" i="9"/>
  <c r="AD385" i="9"/>
  <c r="Z918" i="9"/>
  <c r="AC1057" i="9"/>
  <c r="S1193" i="9"/>
  <c r="S1058" i="9"/>
  <c r="Z650" i="9"/>
  <c r="AA650" i="9"/>
  <c r="Y650" i="9"/>
  <c r="Q651" i="9"/>
  <c r="R651" i="9" s="1"/>
  <c r="AB651" i="9" s="1"/>
  <c r="S386" i="9"/>
  <c r="Q1726" i="9"/>
  <c r="AA1725" i="9"/>
  <c r="W1725" i="9"/>
  <c r="V1726" i="9" s="1"/>
  <c r="Z1725" i="9"/>
  <c r="Y1725" i="9"/>
  <c r="AC385" i="9"/>
  <c r="Q1596" i="9"/>
  <c r="Y1595" i="9"/>
  <c r="AA1595" i="9"/>
  <c r="Z1595" i="9"/>
  <c r="W1595" i="9"/>
  <c r="V1596" i="9" s="1"/>
  <c r="S919" i="9"/>
  <c r="AC119" i="9"/>
  <c r="AD119" i="9"/>
  <c r="S120" i="9"/>
  <c r="AD1459" i="6"/>
  <c r="AD785" i="6"/>
  <c r="AC1459" i="6"/>
  <c r="S1460" i="6"/>
  <c r="AC785" i="6"/>
  <c r="T786" i="6"/>
  <c r="Y786" i="6" s="1"/>
  <c r="AD655" i="6"/>
  <c r="AE1866" i="6"/>
  <c r="AE2001" i="6"/>
  <c r="T1326" i="6"/>
  <c r="W1326" i="6" s="1"/>
  <c r="V1327" i="6" s="1"/>
  <c r="AC655" i="6"/>
  <c r="AB656" i="6"/>
  <c r="T2002" i="6"/>
  <c r="W2002" i="6" s="1"/>
  <c r="V2003" i="6" s="1"/>
  <c r="T656" i="6"/>
  <c r="Q657" i="6" s="1"/>
  <c r="R657" i="6" s="1"/>
  <c r="AB657" i="6" s="1"/>
  <c r="T1867" i="6"/>
  <c r="Y1867" i="6" s="1"/>
  <c r="T920" i="6"/>
  <c r="W920" i="6" s="1"/>
  <c r="V921" i="6" s="1"/>
  <c r="AE919" i="6"/>
  <c r="AD1594" i="6"/>
  <c r="AC1594" i="6"/>
  <c r="S1196" i="6"/>
  <c r="AD1195" i="6"/>
  <c r="AC1195" i="6"/>
  <c r="T117" i="6"/>
  <c r="Y117" i="6" s="1"/>
  <c r="T250" i="6"/>
  <c r="W518" i="6"/>
  <c r="V519" i="6" s="1"/>
  <c r="T381" i="6"/>
  <c r="Y381" i="6" s="1"/>
  <c r="AA518" i="6"/>
  <c r="Q519" i="6"/>
  <c r="R519" i="6" s="1"/>
  <c r="AB519" i="6" s="1"/>
  <c r="Y518" i="6"/>
  <c r="AE249" i="6"/>
  <c r="Y1727" i="6"/>
  <c r="W1727" i="6"/>
  <c r="V1728" i="6" s="1"/>
  <c r="Z1727" i="6"/>
  <c r="AA1727" i="6"/>
  <c r="Q1728" i="6"/>
  <c r="R1728" i="6" s="1"/>
  <c r="AB1728" i="6" s="1"/>
  <c r="AE380" i="6"/>
  <c r="T1595" i="6"/>
  <c r="T1058" i="6"/>
  <c r="Z518" i="3"/>
  <c r="W518" i="3"/>
  <c r="V519" i="3" s="1"/>
  <c r="Y518" i="3"/>
  <c r="Q519" i="3"/>
  <c r="R519" i="3" s="1"/>
  <c r="AB519" i="3" s="1"/>
  <c r="AA652" i="3"/>
  <c r="Q653" i="3"/>
  <c r="R653" i="3" s="1"/>
  <c r="AB653" i="3" s="1"/>
  <c r="Z652" i="3"/>
  <c r="Y652" i="3"/>
  <c r="W652" i="3"/>
  <c r="V653" i="3" s="1"/>
  <c r="Q922" i="3"/>
  <c r="R922" i="3" s="1"/>
  <c r="AB922" i="3" s="1"/>
  <c r="AE1998" i="3"/>
  <c r="Y921" i="3"/>
  <c r="W921" i="3"/>
  <c r="V922" i="3" s="1"/>
  <c r="AA921" i="3"/>
  <c r="Z921" i="3"/>
  <c r="T1999" i="3"/>
  <c r="AA1999" i="3" s="1"/>
  <c r="AC1059" i="3"/>
  <c r="AE1594" i="3"/>
  <c r="S1060" i="3"/>
  <c r="Y1595" i="3"/>
  <c r="Z1595" i="3"/>
  <c r="W1595" i="3"/>
  <c r="V1596" i="3" s="1"/>
  <c r="Q1596" i="3"/>
  <c r="R1596" i="3" s="1"/>
  <c r="S1596" i="3" s="1"/>
  <c r="T1330" i="3"/>
  <c r="AA1865" i="3"/>
  <c r="W1865" i="3"/>
  <c r="V1866" i="3" s="1"/>
  <c r="Y1865" i="3"/>
  <c r="Z1865" i="3"/>
  <c r="AD1730" i="3"/>
  <c r="R1731" i="3"/>
  <c r="AB1731" i="3" s="1"/>
  <c r="AC1730" i="3"/>
  <c r="S384" i="3"/>
  <c r="S790" i="3"/>
  <c r="AA251" i="3"/>
  <c r="W251" i="3"/>
  <c r="V252" i="3" s="1"/>
  <c r="Y251" i="3"/>
  <c r="Z251" i="3"/>
  <c r="Y1194" i="3"/>
  <c r="Z1194" i="3"/>
  <c r="AE383" i="3"/>
  <c r="AA1194" i="3"/>
  <c r="W1194" i="3"/>
  <c r="V1195" i="3" s="1"/>
  <c r="R1866" i="3"/>
  <c r="AB1866" i="3" s="1"/>
  <c r="T116" i="3"/>
  <c r="R1461" i="3"/>
  <c r="AB1461" i="3" s="1"/>
  <c r="R1195" i="3"/>
  <c r="AB1195" i="3" s="1"/>
  <c r="R252" i="3"/>
  <c r="AB252" i="3" s="1"/>
  <c r="AC1460" i="3"/>
  <c r="AD1460" i="3"/>
  <c r="AE789" i="3"/>
  <c r="R250" i="13"/>
  <c r="AB250" i="13" s="1"/>
  <c r="T122" i="13"/>
  <c r="AE386" i="13" l="1"/>
  <c r="AC249" i="13"/>
  <c r="AE249" i="13" s="1"/>
  <c r="AC522" i="13"/>
  <c r="AC531" i="13" s="1"/>
  <c r="AD522" i="13"/>
  <c r="AD527" i="13" s="1"/>
  <c r="Z527" i="13"/>
  <c r="Z531" i="13"/>
  <c r="AA527" i="13"/>
  <c r="AA529" i="13"/>
  <c r="Z387" i="13"/>
  <c r="Q388" i="13"/>
  <c r="AA387" i="13"/>
  <c r="Y387" i="13"/>
  <c r="W387" i="13"/>
  <c r="V388" i="13" s="1"/>
  <c r="AE652" i="11"/>
  <c r="Q384" i="11"/>
  <c r="R384" i="11" s="1"/>
  <c r="AB384" i="11" s="1"/>
  <c r="Z383" i="11"/>
  <c r="AD383" i="11" s="1"/>
  <c r="W383" i="11"/>
  <c r="V384" i="11" s="1"/>
  <c r="AA383" i="11"/>
  <c r="W653" i="11"/>
  <c r="V654" i="11" s="1"/>
  <c r="Q654" i="11"/>
  <c r="R654" i="11" s="1"/>
  <c r="AB654" i="11" s="1"/>
  <c r="Z653" i="11"/>
  <c r="Y653" i="11"/>
  <c r="AA653" i="11"/>
  <c r="AD1590" i="11"/>
  <c r="T1328" i="11"/>
  <c r="Y1328" i="11" s="1"/>
  <c r="T792" i="11"/>
  <c r="AA792" i="11" s="1"/>
  <c r="AA799" i="11" s="1"/>
  <c r="AC1590" i="11"/>
  <c r="AA1731" i="11"/>
  <c r="AE1327" i="11"/>
  <c r="W1731" i="11"/>
  <c r="V1732" i="11" s="1"/>
  <c r="Z1731" i="11"/>
  <c r="AD1731" i="11" s="1"/>
  <c r="Q1732" i="11"/>
  <c r="R1732" i="11" s="1"/>
  <c r="AB1732" i="11" s="1"/>
  <c r="AC921" i="11"/>
  <c r="S1591" i="11"/>
  <c r="AE791" i="11"/>
  <c r="W252" i="11"/>
  <c r="V253" i="11" s="1"/>
  <c r="AA1197" i="11"/>
  <c r="Z252" i="11"/>
  <c r="AD252" i="11" s="1"/>
  <c r="Z1197" i="11"/>
  <c r="S121" i="11"/>
  <c r="AC120" i="11"/>
  <c r="AD120" i="11"/>
  <c r="Q253" i="11"/>
  <c r="R253" i="11" s="1"/>
  <c r="AB253" i="11" s="1"/>
  <c r="Y1197" i="11"/>
  <c r="Q1198" i="11"/>
  <c r="R1198" i="11" s="1"/>
  <c r="AB1198" i="11" s="1"/>
  <c r="AA252" i="11"/>
  <c r="T1061" i="11"/>
  <c r="Q1062" i="11" s="1"/>
  <c r="R1062" i="11" s="1"/>
  <c r="AB1062" i="11" s="1"/>
  <c r="Q1459" i="11"/>
  <c r="Z1458" i="11"/>
  <c r="W1458" i="11"/>
  <c r="V1459" i="11" s="1"/>
  <c r="Y1458" i="11"/>
  <c r="AA1458" i="11"/>
  <c r="AE1060" i="11"/>
  <c r="Y1998" i="11"/>
  <c r="Z1998" i="11"/>
  <c r="AA1998" i="11"/>
  <c r="T1862" i="11"/>
  <c r="AD1861" i="11"/>
  <c r="AC1861" i="11"/>
  <c r="W1998" i="11"/>
  <c r="V1999" i="11" s="1"/>
  <c r="R1999" i="11"/>
  <c r="AB1999" i="11" s="1"/>
  <c r="W517" i="11"/>
  <c r="V518" i="11" s="1"/>
  <c r="AA517" i="11"/>
  <c r="Z517" i="11"/>
  <c r="Y517" i="11"/>
  <c r="Q518" i="11"/>
  <c r="S922" i="11"/>
  <c r="AE250" i="9"/>
  <c r="Z520" i="9"/>
  <c r="AD520" i="9" s="1"/>
  <c r="W520" i="9"/>
  <c r="V521" i="9" s="1"/>
  <c r="Q521" i="9"/>
  <c r="R521" i="9" s="1"/>
  <c r="AB521" i="9" s="1"/>
  <c r="AA520" i="9"/>
  <c r="Z1865" i="9"/>
  <c r="AD1865" i="9" s="1"/>
  <c r="W1865" i="9"/>
  <c r="V1866" i="9" s="1"/>
  <c r="Q1866" i="9"/>
  <c r="R1866" i="9" s="1"/>
  <c r="AB1866" i="9" s="1"/>
  <c r="AA1865" i="9"/>
  <c r="Y2002" i="9"/>
  <c r="Z2002" i="9"/>
  <c r="AA2002" i="9"/>
  <c r="Y251" i="9"/>
  <c r="Q2003" i="9"/>
  <c r="R2003" i="9" s="1"/>
  <c r="S2003" i="9" s="1"/>
  <c r="AA251" i="9"/>
  <c r="Q252" i="9"/>
  <c r="R252" i="9" s="1"/>
  <c r="AB252" i="9" s="1"/>
  <c r="Z251" i="9"/>
  <c r="W251" i="9"/>
  <c r="V252" i="9" s="1"/>
  <c r="T1463" i="9"/>
  <c r="W1463" i="9" s="1"/>
  <c r="V1464" i="9" s="1"/>
  <c r="S1326" i="9"/>
  <c r="AE1462" i="9"/>
  <c r="AC1325" i="9"/>
  <c r="AD1325" i="9"/>
  <c r="T789" i="9"/>
  <c r="Y789" i="9" s="1"/>
  <c r="AD918" i="9"/>
  <c r="AE385" i="9"/>
  <c r="AE1057" i="9"/>
  <c r="AC918" i="9"/>
  <c r="T1193" i="9"/>
  <c r="W1193" i="9" s="1"/>
  <c r="V1194" i="9" s="1"/>
  <c r="S651" i="9"/>
  <c r="AD650" i="9"/>
  <c r="T1058" i="9"/>
  <c r="T919" i="9"/>
  <c r="T386" i="9"/>
  <c r="Z386" i="9" s="1"/>
  <c r="AC650" i="9"/>
  <c r="AC1725" i="9"/>
  <c r="AD1725" i="9"/>
  <c r="R1726" i="9"/>
  <c r="AB1726" i="9" s="1"/>
  <c r="AC1595" i="9"/>
  <c r="AD1595" i="9"/>
  <c r="R1596" i="9"/>
  <c r="AB1596" i="9" s="1"/>
  <c r="AE119" i="9"/>
  <c r="T120" i="9"/>
  <c r="AE1459" i="6"/>
  <c r="T1460" i="6"/>
  <c r="AE785" i="6"/>
  <c r="Z786" i="6"/>
  <c r="AD786" i="6" s="1"/>
  <c r="Q787" i="6"/>
  <c r="R787" i="6" s="1"/>
  <c r="AB787" i="6" s="1"/>
  <c r="W786" i="6"/>
  <c r="V787" i="6" s="1"/>
  <c r="AA786" i="6"/>
  <c r="AE655" i="6"/>
  <c r="Z1326" i="6"/>
  <c r="AA1326" i="6"/>
  <c r="AB666" i="6"/>
  <c r="Q1327" i="6"/>
  <c r="R1327" i="6" s="1"/>
  <c r="AB1327" i="6" s="1"/>
  <c r="W656" i="6"/>
  <c r="V657" i="6" s="1"/>
  <c r="Z656" i="6"/>
  <c r="AA656" i="6"/>
  <c r="Y1326" i="6"/>
  <c r="Z1867" i="6"/>
  <c r="AD1867" i="6" s="1"/>
  <c r="Z2002" i="6"/>
  <c r="Y920" i="6"/>
  <c r="AA1867" i="6"/>
  <c r="Y2002" i="6"/>
  <c r="AB664" i="6"/>
  <c r="S657" i="6"/>
  <c r="AB662" i="6"/>
  <c r="Q921" i="6"/>
  <c r="R921" i="6" s="1"/>
  <c r="AB921" i="6" s="1"/>
  <c r="Y656" i="6"/>
  <c r="W1867" i="6"/>
  <c r="V1868" i="6" s="1"/>
  <c r="Q2003" i="6"/>
  <c r="AA920" i="6"/>
  <c r="Z920" i="6"/>
  <c r="Q1868" i="6"/>
  <c r="R1868" i="6" s="1"/>
  <c r="AB1868" i="6" s="1"/>
  <c r="AA2002" i="6"/>
  <c r="AE1594" i="6"/>
  <c r="T1196" i="6"/>
  <c r="W1196" i="6" s="1"/>
  <c r="V1197" i="6" s="1"/>
  <c r="W117" i="6"/>
  <c r="V118" i="6" s="1"/>
  <c r="Q251" i="6"/>
  <c r="R251" i="6" s="1"/>
  <c r="AB251" i="6" s="1"/>
  <c r="AA117" i="6"/>
  <c r="Z250" i="6"/>
  <c r="Z117" i="6"/>
  <c r="AD117" i="6" s="1"/>
  <c r="Y250" i="6"/>
  <c r="W250" i="6"/>
  <c r="V251" i="6" s="1"/>
  <c r="Q118" i="6"/>
  <c r="R118" i="6" s="1"/>
  <c r="AB118" i="6" s="1"/>
  <c r="AE1195" i="6"/>
  <c r="AA250" i="6"/>
  <c r="W381" i="6"/>
  <c r="V382" i="6" s="1"/>
  <c r="AA381" i="6"/>
  <c r="Q382" i="6"/>
  <c r="R382" i="6" s="1"/>
  <c r="AB382" i="6" s="1"/>
  <c r="AC518" i="6"/>
  <c r="Z381" i="6"/>
  <c r="S1728" i="6"/>
  <c r="AD518" i="6"/>
  <c r="S519" i="6"/>
  <c r="AD1727" i="6"/>
  <c r="AC1727" i="6"/>
  <c r="Z1058" i="6"/>
  <c r="Q1059" i="6"/>
  <c r="Y1058" i="6"/>
  <c r="AA1058" i="6"/>
  <c r="W1058" i="6"/>
  <c r="V1059" i="6" s="1"/>
  <c r="Q1596" i="6"/>
  <c r="Z1595" i="6"/>
  <c r="AA1595" i="6"/>
  <c r="Y1595" i="6"/>
  <c r="W1595" i="6"/>
  <c r="V1596" i="6" s="1"/>
  <c r="AD518" i="3"/>
  <c r="AC518" i="3"/>
  <c r="AD652" i="3"/>
  <c r="S519" i="3"/>
  <c r="AD921" i="3"/>
  <c r="AC652" i="3"/>
  <c r="S922" i="3"/>
  <c r="Z1999" i="3"/>
  <c r="AE1059" i="3"/>
  <c r="W1999" i="3"/>
  <c r="V2000" i="3" s="1"/>
  <c r="Q2000" i="3"/>
  <c r="R2000" i="3" s="1"/>
  <c r="AB2000" i="3" s="1"/>
  <c r="AC921" i="3"/>
  <c r="Y1999" i="3"/>
  <c r="T1060" i="3"/>
  <c r="AD1595" i="3"/>
  <c r="AC1595" i="3"/>
  <c r="AB1596" i="3"/>
  <c r="T1596" i="3"/>
  <c r="Y1596" i="3" s="1"/>
  <c r="S653" i="3"/>
  <c r="W1330" i="3"/>
  <c r="V1331" i="3" s="1"/>
  <c r="Z1330" i="3"/>
  <c r="Y1330" i="3"/>
  <c r="AA1330" i="3"/>
  <c r="Q1331" i="3"/>
  <c r="AC1865" i="3"/>
  <c r="AD1865" i="3"/>
  <c r="T384" i="3"/>
  <c r="Y384" i="3" s="1"/>
  <c r="AD251" i="3"/>
  <c r="T790" i="3"/>
  <c r="Y790" i="3" s="1"/>
  <c r="S1731" i="3"/>
  <c r="AE1730" i="3"/>
  <c r="AC1194" i="3"/>
  <c r="AD1194" i="3"/>
  <c r="AC251" i="3"/>
  <c r="S1461" i="3"/>
  <c r="S1866" i="3"/>
  <c r="S1195" i="3"/>
  <c r="Y116" i="3"/>
  <c r="AA116" i="3"/>
  <c r="Q117" i="3"/>
  <c r="Z116" i="3"/>
  <c r="W116" i="3"/>
  <c r="V117" i="3" s="1"/>
  <c r="AE1460" i="3"/>
  <c r="S252" i="3"/>
  <c r="S250" i="13"/>
  <c r="Q123" i="13"/>
  <c r="Y122" i="13"/>
  <c r="AA122" i="13"/>
  <c r="W122" i="13"/>
  <c r="V123" i="13" s="1"/>
  <c r="Z122" i="13"/>
  <c r="AC529" i="13" l="1"/>
  <c r="AC527" i="13"/>
  <c r="AD531" i="13"/>
  <c r="AE522" i="13"/>
  <c r="AE531" i="13" s="1"/>
  <c r="AG404" i="13" s="1"/>
  <c r="AD529" i="13"/>
  <c r="R388" i="13"/>
  <c r="AB388" i="13" s="1"/>
  <c r="AC387" i="13"/>
  <c r="AD387" i="13"/>
  <c r="T250" i="13"/>
  <c r="W250" i="13" s="1"/>
  <c r="V251" i="13" s="1"/>
  <c r="AD653" i="11"/>
  <c r="S384" i="11"/>
  <c r="AC383" i="11"/>
  <c r="S654" i="11"/>
  <c r="AC653" i="11"/>
  <c r="AD1197" i="11"/>
  <c r="Z1328" i="11"/>
  <c r="AD1328" i="11" s="1"/>
  <c r="AA1328" i="11"/>
  <c r="AE1590" i="11"/>
  <c r="W1328" i="11"/>
  <c r="V1329" i="11" s="1"/>
  <c r="Y792" i="11"/>
  <c r="Y799" i="11" s="1"/>
  <c r="AA801" i="11"/>
  <c r="Q1329" i="11"/>
  <c r="R1329" i="11" s="1"/>
  <c r="AB1329" i="11" s="1"/>
  <c r="Z792" i="11"/>
  <c r="Z799" i="11" s="1"/>
  <c r="AA797" i="11"/>
  <c r="W792" i="11"/>
  <c r="AC1731" i="11"/>
  <c r="S1732" i="11"/>
  <c r="T1591" i="11"/>
  <c r="AA1591" i="11" s="1"/>
  <c r="AE921" i="11"/>
  <c r="AC252" i="11"/>
  <c r="AA1061" i="11"/>
  <c r="AC1197" i="11"/>
  <c r="T121" i="11"/>
  <c r="Q122" i="11" s="1"/>
  <c r="R122" i="11" s="1"/>
  <c r="AB122" i="11" s="1"/>
  <c r="Z1061" i="11"/>
  <c r="AE120" i="11"/>
  <c r="Y1061" i="11"/>
  <c r="W1061" i="11"/>
  <c r="V1062" i="11" s="1"/>
  <c r="AC1458" i="11"/>
  <c r="AD1458" i="11"/>
  <c r="R1459" i="11"/>
  <c r="AB1459" i="11" s="1"/>
  <c r="W1862" i="11"/>
  <c r="V1863" i="11" s="1"/>
  <c r="AE1861" i="11"/>
  <c r="AD1998" i="11"/>
  <c r="AC1998" i="11"/>
  <c r="S1198" i="11"/>
  <c r="Q1863" i="11"/>
  <c r="R1863" i="11" s="1"/>
  <c r="AB1863" i="11" s="1"/>
  <c r="AA1862" i="11"/>
  <c r="Z1862" i="11"/>
  <c r="Y1862" i="11"/>
  <c r="S253" i="11"/>
  <c r="S1062" i="11"/>
  <c r="AB1205" i="11"/>
  <c r="AB1203" i="11"/>
  <c r="AB1207" i="11"/>
  <c r="T922" i="11"/>
  <c r="W922" i="11" s="1"/>
  <c r="V923" i="11" s="1"/>
  <c r="S1999" i="11"/>
  <c r="R518" i="11"/>
  <c r="AB518" i="11" s="1"/>
  <c r="AC517" i="11"/>
  <c r="AD517" i="11"/>
  <c r="AC520" i="9"/>
  <c r="AC1865" i="9"/>
  <c r="S521" i="9"/>
  <c r="S1866" i="9"/>
  <c r="AD2002" i="9"/>
  <c r="AD251" i="9"/>
  <c r="AC2002" i="9"/>
  <c r="S252" i="9"/>
  <c r="AC251" i="9"/>
  <c r="T1326" i="9"/>
  <c r="Z1463" i="9"/>
  <c r="Q1464" i="9"/>
  <c r="R1464" i="9" s="1"/>
  <c r="AB1464" i="9" s="1"/>
  <c r="Y1463" i="9"/>
  <c r="AA1463" i="9"/>
  <c r="AE1325" i="9"/>
  <c r="Z789" i="9"/>
  <c r="AD789" i="9" s="1"/>
  <c r="Q790" i="9"/>
  <c r="R790" i="9" s="1"/>
  <c r="S790" i="9" s="1"/>
  <c r="T1866" i="9"/>
  <c r="Y1866" i="9" s="1"/>
  <c r="AA789" i="9"/>
  <c r="W789" i="9"/>
  <c r="V790" i="9" s="1"/>
  <c r="AE918" i="9"/>
  <c r="T651" i="9"/>
  <c r="Z651" i="9" s="1"/>
  <c r="T521" i="9"/>
  <c r="Y521" i="9" s="1"/>
  <c r="AA1193" i="9"/>
  <c r="Y1193" i="9"/>
  <c r="Z1193" i="9"/>
  <c r="Q1194" i="9"/>
  <c r="R1194" i="9" s="1"/>
  <c r="AB1194" i="9" s="1"/>
  <c r="Z919" i="9"/>
  <c r="Q920" i="9"/>
  <c r="R920" i="9" s="1"/>
  <c r="AB920" i="9" s="1"/>
  <c r="W919" i="9"/>
  <c r="V920" i="9" s="1"/>
  <c r="Y919" i="9"/>
  <c r="Y1058" i="9"/>
  <c r="Q1059" i="9"/>
  <c r="R1059" i="9" s="1"/>
  <c r="AB1059" i="9" s="1"/>
  <c r="W1058" i="9"/>
  <c r="V1059" i="9" s="1"/>
  <c r="Z1058" i="9"/>
  <c r="AA1058" i="9"/>
  <c r="AA919" i="9"/>
  <c r="AE650" i="9"/>
  <c r="Q387" i="9"/>
  <c r="R387" i="9" s="1"/>
  <c r="AB387" i="9" s="1"/>
  <c r="W386" i="9"/>
  <c r="V387" i="9" s="1"/>
  <c r="Y386" i="9"/>
  <c r="AD386" i="9" s="1"/>
  <c r="AA386" i="9"/>
  <c r="AB2003" i="9"/>
  <c r="T2003" i="9"/>
  <c r="S1726" i="9"/>
  <c r="AE1725" i="9"/>
  <c r="S1596" i="9"/>
  <c r="AE1595" i="9"/>
  <c r="Y120" i="9"/>
  <c r="W120" i="9"/>
  <c r="V121" i="9" s="1"/>
  <c r="AA120" i="9"/>
  <c r="Q121" i="9"/>
  <c r="R121" i="9" s="1"/>
  <c r="AB121" i="9" s="1"/>
  <c r="Z120" i="9"/>
  <c r="W1460" i="6"/>
  <c r="V1461" i="6" s="1"/>
  <c r="Q1461" i="6"/>
  <c r="R1461" i="6" s="1"/>
  <c r="AB1461" i="6" s="1"/>
  <c r="Z1460" i="6"/>
  <c r="Y1460" i="6"/>
  <c r="AA1460" i="6"/>
  <c r="S787" i="6"/>
  <c r="AC786" i="6"/>
  <c r="AD656" i="6"/>
  <c r="AC1326" i="6"/>
  <c r="S1327" i="6"/>
  <c r="AC2002" i="6"/>
  <c r="AC1867" i="6"/>
  <c r="AD920" i="6"/>
  <c r="AC920" i="6"/>
  <c r="AC656" i="6"/>
  <c r="AD1326" i="6"/>
  <c r="AD2002" i="6"/>
  <c r="S921" i="6"/>
  <c r="T921" i="6" s="1"/>
  <c r="Y921" i="6" s="1"/>
  <c r="R2003" i="6"/>
  <c r="AB2003" i="6" s="1"/>
  <c r="S1868" i="6"/>
  <c r="T657" i="6"/>
  <c r="Q1197" i="6"/>
  <c r="R1197" i="6" s="1"/>
  <c r="AB1197" i="6" s="1"/>
  <c r="Z1196" i="6"/>
  <c r="AA1196" i="6"/>
  <c r="Y1196" i="6"/>
  <c r="AD250" i="6"/>
  <c r="S251" i="6"/>
  <c r="AC117" i="6"/>
  <c r="AC250" i="6"/>
  <c r="S118" i="6"/>
  <c r="AC381" i="6"/>
  <c r="S382" i="6"/>
  <c r="T382" i="6" s="1"/>
  <c r="Z382" i="6" s="1"/>
  <c r="AD381" i="6"/>
  <c r="T1728" i="6"/>
  <c r="Q1729" i="6" s="1"/>
  <c r="AE518" i="6"/>
  <c r="T519" i="6"/>
  <c r="AE1727" i="6"/>
  <c r="R1596" i="6"/>
  <c r="AB1596" i="6" s="1"/>
  <c r="AC1058" i="6"/>
  <c r="AD1058" i="6"/>
  <c r="R1059" i="6"/>
  <c r="AB1059" i="6" s="1"/>
  <c r="AC1595" i="6"/>
  <c r="AD1595" i="6"/>
  <c r="AE518" i="3"/>
  <c r="T519" i="3"/>
  <c r="AE652" i="3"/>
  <c r="T922" i="3"/>
  <c r="W922" i="3" s="1"/>
  <c r="V923" i="3" s="1"/>
  <c r="AE921" i="3"/>
  <c r="AC1999" i="3"/>
  <c r="AD1999" i="3"/>
  <c r="W1060" i="3"/>
  <c r="V1061" i="3" s="1"/>
  <c r="AA1060" i="3"/>
  <c r="Z1060" i="3"/>
  <c r="Y1060" i="3"/>
  <c r="Q1061" i="3"/>
  <c r="R1061" i="3" s="1"/>
  <c r="AB1061" i="3" s="1"/>
  <c r="T653" i="3"/>
  <c r="Y653" i="3" s="1"/>
  <c r="AE1595" i="3"/>
  <c r="AA1596" i="3"/>
  <c r="Z1596" i="3"/>
  <c r="AD1596" i="3" s="1"/>
  <c r="W1596" i="3"/>
  <c r="V1597" i="3" s="1"/>
  <c r="Q1597" i="3"/>
  <c r="R1597" i="3" s="1"/>
  <c r="AB1597" i="3" s="1"/>
  <c r="T1731" i="3"/>
  <c r="Y1731" i="3" s="1"/>
  <c r="R1331" i="3"/>
  <c r="AB1331" i="3" s="1"/>
  <c r="AD1330" i="3"/>
  <c r="AC1330" i="3"/>
  <c r="AE1865" i="3"/>
  <c r="AE251" i="3"/>
  <c r="Q385" i="3"/>
  <c r="R385" i="3" s="1"/>
  <c r="AB385" i="3" s="1"/>
  <c r="W384" i="3"/>
  <c r="V385" i="3" s="1"/>
  <c r="Z384" i="3"/>
  <c r="AD384" i="3" s="1"/>
  <c r="AA384" i="3"/>
  <c r="AA790" i="3"/>
  <c r="Z790" i="3"/>
  <c r="AD790" i="3" s="1"/>
  <c r="W790" i="3"/>
  <c r="V791" i="3" s="1"/>
  <c r="Q791" i="3"/>
  <c r="R791" i="3" s="1"/>
  <c r="AB791" i="3" s="1"/>
  <c r="AE1194" i="3"/>
  <c r="T1461" i="3"/>
  <c r="AA1461" i="3" s="1"/>
  <c r="AC116" i="3"/>
  <c r="AD116" i="3"/>
  <c r="S2000" i="3"/>
  <c r="T1195" i="3"/>
  <c r="T1866" i="3"/>
  <c r="R117" i="3"/>
  <c r="AB117" i="3" s="1"/>
  <c r="T252" i="3"/>
  <c r="AD122" i="13"/>
  <c r="AC122" i="13"/>
  <c r="R123" i="13"/>
  <c r="AB123" i="13" s="1"/>
  <c r="Q251" i="13" l="1"/>
  <c r="R251" i="13" s="1"/>
  <c r="AB251" i="13" s="1"/>
  <c r="AE527" i="13"/>
  <c r="AE529" i="13"/>
  <c r="AG402" i="13"/>
  <c r="AE387" i="13"/>
  <c r="S388" i="13"/>
  <c r="AA250" i="13"/>
  <c r="Z250" i="13"/>
  <c r="Y250" i="13"/>
  <c r="S123" i="13"/>
  <c r="T384" i="11"/>
  <c r="AA384" i="11" s="1"/>
  <c r="AE653" i="11"/>
  <c r="AE383" i="11"/>
  <c r="T654" i="11"/>
  <c r="Q655" i="11" s="1"/>
  <c r="AD792" i="11"/>
  <c r="AD801" i="11" s="1"/>
  <c r="AC1328" i="11"/>
  <c r="Y797" i="11"/>
  <c r="Y801" i="11"/>
  <c r="Z797" i="11"/>
  <c r="AC792" i="11"/>
  <c r="AC799" i="11" s="1"/>
  <c r="Z801" i="11"/>
  <c r="AE1731" i="11"/>
  <c r="Y1591" i="11"/>
  <c r="Q1592" i="11"/>
  <c r="R1592" i="11" s="1"/>
  <c r="AB1592" i="11" s="1"/>
  <c r="Z1591" i="11"/>
  <c r="T1732" i="11"/>
  <c r="Z1732" i="11" s="1"/>
  <c r="T253" i="11"/>
  <c r="Q254" i="11" s="1"/>
  <c r="T1198" i="11"/>
  <c r="Y1198" i="11" s="1"/>
  <c r="Y1203" i="11" s="1"/>
  <c r="W1591" i="11"/>
  <c r="V1592" i="11" s="1"/>
  <c r="AE252" i="11"/>
  <c r="AE1197" i="11"/>
  <c r="S1329" i="11"/>
  <c r="AC1061" i="11"/>
  <c r="Y121" i="11"/>
  <c r="Z121" i="11"/>
  <c r="AA121" i="11"/>
  <c r="AD1061" i="11"/>
  <c r="W121" i="11"/>
  <c r="V122" i="11" s="1"/>
  <c r="S1459" i="11"/>
  <c r="AE1458" i="11"/>
  <c r="T1062" i="11"/>
  <c r="Y1062" i="11" s="1"/>
  <c r="AE1998" i="11"/>
  <c r="AC1862" i="11"/>
  <c r="Y922" i="11"/>
  <c r="AD1862" i="11"/>
  <c r="S1863" i="11"/>
  <c r="Z922" i="11"/>
  <c r="AA922" i="11"/>
  <c r="S518" i="11"/>
  <c r="S122" i="11"/>
  <c r="T1999" i="11"/>
  <c r="Q2000" i="11" s="1"/>
  <c r="Q923" i="11"/>
  <c r="R923" i="11" s="1"/>
  <c r="AE517" i="11"/>
  <c r="AE520" i="9"/>
  <c r="AE1865" i="9"/>
  <c r="AE2002" i="9"/>
  <c r="T252" i="9"/>
  <c r="AA252" i="9" s="1"/>
  <c r="AE251" i="9"/>
  <c r="AD1463" i="9"/>
  <c r="Y1326" i="9"/>
  <c r="W1326" i="9"/>
  <c r="V1327" i="9" s="1"/>
  <c r="Z1326" i="9"/>
  <c r="Q1327" i="9"/>
  <c r="R1327" i="9" s="1"/>
  <c r="AB1327" i="9" s="1"/>
  <c r="AC1463" i="9"/>
  <c r="AA1326" i="9"/>
  <c r="S1464" i="9"/>
  <c r="W1866" i="9"/>
  <c r="V1867" i="9" s="1"/>
  <c r="AC789" i="9"/>
  <c r="T790" i="9"/>
  <c r="AB790" i="9"/>
  <c r="Q1867" i="9"/>
  <c r="R1867" i="9" s="1"/>
  <c r="AB1867" i="9" s="1"/>
  <c r="AA1866" i="9"/>
  <c r="Z1866" i="9"/>
  <c r="AD1866" i="9" s="1"/>
  <c r="Y651" i="9"/>
  <c r="AD651" i="9" s="1"/>
  <c r="Q652" i="9"/>
  <c r="R652" i="9" s="1"/>
  <c r="AB652" i="9" s="1"/>
  <c r="AC1193" i="9"/>
  <c r="W651" i="9"/>
  <c r="V652" i="9" s="1"/>
  <c r="AA651" i="9"/>
  <c r="AA521" i="9"/>
  <c r="Q522" i="9"/>
  <c r="R522" i="9" s="1"/>
  <c r="AB522" i="9" s="1"/>
  <c r="AB529" i="9" s="1"/>
  <c r="Z521" i="9"/>
  <c r="AD521" i="9" s="1"/>
  <c r="W521" i="9"/>
  <c r="V522" i="9" s="1"/>
  <c r="AD919" i="9"/>
  <c r="AD1193" i="9"/>
  <c r="S1194" i="9"/>
  <c r="T1726" i="9"/>
  <c r="Z1726" i="9" s="1"/>
  <c r="S920" i="9"/>
  <c r="S1059" i="9"/>
  <c r="AC919" i="9"/>
  <c r="S387" i="9"/>
  <c r="AC386" i="9"/>
  <c r="AD1058" i="9"/>
  <c r="AC1058" i="9"/>
  <c r="Q2004" i="9"/>
  <c r="Z2003" i="9"/>
  <c r="AA2003" i="9"/>
  <c r="Y2003" i="9"/>
  <c r="W2003" i="9"/>
  <c r="V2004" i="9" s="1"/>
  <c r="T1596" i="9"/>
  <c r="AD120" i="9"/>
  <c r="AC120" i="9"/>
  <c r="S121" i="9"/>
  <c r="AD1460" i="6"/>
  <c r="S1461" i="6"/>
  <c r="T787" i="6"/>
  <c r="Z787" i="6" s="1"/>
  <c r="AC1460" i="6"/>
  <c r="AE786" i="6"/>
  <c r="T1461" i="6"/>
  <c r="AA1461" i="6" s="1"/>
  <c r="T1327" i="6"/>
  <c r="Q1328" i="6" s="1"/>
  <c r="R1328" i="6" s="1"/>
  <c r="AB1328" i="6" s="1"/>
  <c r="AE656" i="6"/>
  <c r="AE1326" i="6"/>
  <c r="AE1867" i="6"/>
  <c r="AE920" i="6"/>
  <c r="AE2002" i="6"/>
  <c r="Z921" i="6"/>
  <c r="AD921" i="6" s="1"/>
  <c r="AA921" i="6"/>
  <c r="W921" i="6"/>
  <c r="V922" i="6" s="1"/>
  <c r="Q922" i="6"/>
  <c r="R922" i="6" s="1"/>
  <c r="AB922" i="6" s="1"/>
  <c r="Y657" i="6"/>
  <c r="Z657" i="6"/>
  <c r="AA657" i="6"/>
  <c r="W657" i="6"/>
  <c r="T1868" i="6"/>
  <c r="S2003" i="6"/>
  <c r="S1197" i="6"/>
  <c r="T251" i="6"/>
  <c r="Z251" i="6" s="1"/>
  <c r="AD1196" i="6"/>
  <c r="AC1196" i="6"/>
  <c r="AE250" i="6"/>
  <c r="AE117" i="6"/>
  <c r="T118" i="6"/>
  <c r="AA118" i="6" s="1"/>
  <c r="AE381" i="6"/>
  <c r="Y382" i="6"/>
  <c r="AD382" i="6" s="1"/>
  <c r="W382" i="6"/>
  <c r="V383" i="6" s="1"/>
  <c r="Y1728" i="6"/>
  <c r="Z1728" i="6"/>
  <c r="AA1728" i="6"/>
  <c r="W1728" i="6"/>
  <c r="V1729" i="6" s="1"/>
  <c r="AA519" i="6"/>
  <c r="Q520" i="6"/>
  <c r="R520" i="6" s="1"/>
  <c r="AB520" i="6" s="1"/>
  <c r="AA382" i="6"/>
  <c r="Q383" i="6"/>
  <c r="R383" i="6" s="1"/>
  <c r="AB383" i="6" s="1"/>
  <c r="W519" i="6"/>
  <c r="V520" i="6" s="1"/>
  <c r="Y519" i="6"/>
  <c r="Z519" i="6"/>
  <c r="S1596" i="6"/>
  <c r="R1729" i="6"/>
  <c r="AB1729" i="6" s="1"/>
  <c r="AE1058" i="6"/>
  <c r="S1059" i="6"/>
  <c r="AE1595" i="6"/>
  <c r="Q520" i="3"/>
  <c r="R520" i="3" s="1"/>
  <c r="AB520" i="3" s="1"/>
  <c r="Y519" i="3"/>
  <c r="Z519" i="3"/>
  <c r="AA519" i="3"/>
  <c r="W519" i="3"/>
  <c r="V520" i="3" s="1"/>
  <c r="Z922" i="3"/>
  <c r="Q923" i="3"/>
  <c r="R923" i="3" s="1"/>
  <c r="AB923" i="3" s="1"/>
  <c r="Y922" i="3"/>
  <c r="AA922" i="3"/>
  <c r="AD1060" i="3"/>
  <c r="AE1999" i="3"/>
  <c r="AC1060" i="3"/>
  <c r="S1061" i="3"/>
  <c r="AA653" i="3"/>
  <c r="W653" i="3"/>
  <c r="V654" i="3" s="1"/>
  <c r="Z653" i="3"/>
  <c r="AD653" i="3" s="1"/>
  <c r="Q654" i="3"/>
  <c r="R654" i="3" s="1"/>
  <c r="AB654" i="3" s="1"/>
  <c r="AC1596" i="3"/>
  <c r="AE1596" i="3" s="1"/>
  <c r="S1597" i="3"/>
  <c r="Q1732" i="3"/>
  <c r="R1732" i="3" s="1"/>
  <c r="AB1732" i="3" s="1"/>
  <c r="AA1731" i="3"/>
  <c r="W1731" i="3"/>
  <c r="V1732" i="3" s="1"/>
  <c r="Z1731" i="3"/>
  <c r="AD1731" i="3" s="1"/>
  <c r="S1331" i="3"/>
  <c r="AE1330" i="3"/>
  <c r="AC384" i="3"/>
  <c r="AE384" i="3" s="1"/>
  <c r="AC790" i="3"/>
  <c r="S791" i="3"/>
  <c r="S385" i="3"/>
  <c r="S117" i="3"/>
  <c r="W1461" i="3"/>
  <c r="V1462" i="3" s="1"/>
  <c r="Y1461" i="3"/>
  <c r="Q1462" i="3"/>
  <c r="R1462" i="3" s="1"/>
  <c r="AB1462" i="3" s="1"/>
  <c r="Z1461" i="3"/>
  <c r="Q1196" i="3"/>
  <c r="Y1195" i="3"/>
  <c r="AA1195" i="3"/>
  <c r="Z1195" i="3"/>
  <c r="W1195" i="3"/>
  <c r="V1196" i="3" s="1"/>
  <c r="T2000" i="3"/>
  <c r="AE116" i="3"/>
  <c r="Z1866" i="3"/>
  <c r="W1866" i="3"/>
  <c r="V1867" i="3" s="1"/>
  <c r="Q1867" i="3"/>
  <c r="Y1866" i="3"/>
  <c r="AA1866" i="3"/>
  <c r="Z252" i="3"/>
  <c r="AA252" i="3"/>
  <c r="W252" i="3"/>
  <c r="V253" i="3" s="1"/>
  <c r="Y252" i="3"/>
  <c r="Q253" i="3"/>
  <c r="AE122" i="13"/>
  <c r="AD250" i="13" l="1"/>
  <c r="AC250" i="13"/>
  <c r="T388" i="13"/>
  <c r="T123" i="13"/>
  <c r="Q124" i="13" s="1"/>
  <c r="R124" i="13" s="1"/>
  <c r="AB124" i="13" s="1"/>
  <c r="S251" i="13"/>
  <c r="S520" i="3"/>
  <c r="Y384" i="11"/>
  <c r="W384" i="11"/>
  <c r="V385" i="11" s="1"/>
  <c r="Q385" i="11"/>
  <c r="R385" i="11" s="1"/>
  <c r="AB385" i="11" s="1"/>
  <c r="Z384" i="11"/>
  <c r="Y654" i="11"/>
  <c r="Z654" i="11"/>
  <c r="AA654" i="11"/>
  <c r="W654" i="11"/>
  <c r="V655" i="11" s="1"/>
  <c r="AD799" i="11"/>
  <c r="AD797" i="11"/>
  <c r="AE1328" i="11"/>
  <c r="AC801" i="11"/>
  <c r="AC797" i="11"/>
  <c r="AE792" i="11"/>
  <c r="AE799" i="11" s="1"/>
  <c r="AC1591" i="11"/>
  <c r="Y253" i="11"/>
  <c r="AA1732" i="11"/>
  <c r="W1732" i="11"/>
  <c r="V1733" i="11" s="1"/>
  <c r="AD1591" i="11"/>
  <c r="AA253" i="11"/>
  <c r="Y1732" i="11"/>
  <c r="AD1732" i="11" s="1"/>
  <c r="Q1733" i="11"/>
  <c r="R1733" i="11" s="1"/>
  <c r="AB1733" i="11" s="1"/>
  <c r="W253" i="11"/>
  <c r="V254" i="11" s="1"/>
  <c r="T1329" i="11"/>
  <c r="AA1329" i="11" s="1"/>
  <c r="S1592" i="11"/>
  <c r="Z253" i="11"/>
  <c r="Z1198" i="11"/>
  <c r="Z1207" i="11" s="1"/>
  <c r="T518" i="11"/>
  <c r="Q519" i="11" s="1"/>
  <c r="Y1207" i="11"/>
  <c r="W1198" i="11"/>
  <c r="AD121" i="11"/>
  <c r="Y1205" i="11"/>
  <c r="AA1198" i="11"/>
  <c r="AA1207" i="11" s="1"/>
  <c r="AC121" i="11"/>
  <c r="AE1061" i="11"/>
  <c r="T1459" i="11"/>
  <c r="AA1459" i="11" s="1"/>
  <c r="AD922" i="11"/>
  <c r="Z1062" i="11"/>
  <c r="AD1062" i="11" s="1"/>
  <c r="W1062" i="11"/>
  <c r="V1063" i="11" s="1"/>
  <c r="AA1062" i="11"/>
  <c r="T122" i="11"/>
  <c r="W122" i="11" s="1"/>
  <c r="V123" i="11" s="1"/>
  <c r="T1863" i="11"/>
  <c r="Z1863" i="11" s="1"/>
  <c r="Q1063" i="11"/>
  <c r="R1063" i="11" s="1"/>
  <c r="AB1063" i="11" s="1"/>
  <c r="AB1068" i="11" s="1"/>
  <c r="AE1862" i="11"/>
  <c r="AC922" i="11"/>
  <c r="W1999" i="11"/>
  <c r="V2000" i="11" s="1"/>
  <c r="Y1999" i="11"/>
  <c r="AA1999" i="11"/>
  <c r="AB923" i="11"/>
  <c r="S923" i="11"/>
  <c r="Z1999" i="11"/>
  <c r="R254" i="11"/>
  <c r="AB254" i="11" s="1"/>
  <c r="R2000" i="11"/>
  <c r="AB2000" i="11" s="1"/>
  <c r="R655" i="11"/>
  <c r="AB655" i="11" s="1"/>
  <c r="Z252" i="9"/>
  <c r="Q253" i="9"/>
  <c r="R253" i="9" s="1"/>
  <c r="AB253" i="9" s="1"/>
  <c r="W252" i="9"/>
  <c r="V253" i="9" s="1"/>
  <c r="Y252" i="9"/>
  <c r="AE1463" i="9"/>
  <c r="AD1326" i="9"/>
  <c r="AC1326" i="9"/>
  <c r="T1464" i="9"/>
  <c r="AA1464" i="9" s="1"/>
  <c r="S1327" i="9"/>
  <c r="Y790" i="9"/>
  <c r="AE789" i="9"/>
  <c r="W790" i="9"/>
  <c r="V791" i="9" s="1"/>
  <c r="Q791" i="9"/>
  <c r="R791" i="9" s="1"/>
  <c r="AB791" i="9" s="1"/>
  <c r="AA790" i="9"/>
  <c r="Z790" i="9"/>
  <c r="S1867" i="9"/>
  <c r="T1867" i="9" s="1"/>
  <c r="AC1866" i="9"/>
  <c r="AC651" i="9"/>
  <c r="AE651" i="9" s="1"/>
  <c r="S652" i="9"/>
  <c r="AE1193" i="9"/>
  <c r="AA1726" i="9"/>
  <c r="AB527" i="9"/>
  <c r="T1194" i="9"/>
  <c r="AA1194" i="9" s="1"/>
  <c r="AC521" i="9"/>
  <c r="AB531" i="9"/>
  <c r="S522" i="9"/>
  <c r="Q1727" i="9"/>
  <c r="R1727" i="9" s="1"/>
  <c r="AB1727" i="9" s="1"/>
  <c r="AE919" i="9"/>
  <c r="T920" i="9"/>
  <c r="Y1726" i="9"/>
  <c r="W1726" i="9"/>
  <c r="V1727" i="9" s="1"/>
  <c r="T387" i="9"/>
  <c r="W387" i="9" s="1"/>
  <c r="V388" i="9" s="1"/>
  <c r="T1059" i="9"/>
  <c r="AE1058" i="9"/>
  <c r="AE386" i="9"/>
  <c r="R2004" i="9"/>
  <c r="AB2004" i="9" s="1"/>
  <c r="AC2003" i="9"/>
  <c r="AD2003" i="9"/>
  <c r="Q1597" i="9"/>
  <c r="AA1596" i="9"/>
  <c r="Z1596" i="9"/>
  <c r="W1596" i="9"/>
  <c r="V1597" i="9" s="1"/>
  <c r="Y1596" i="9"/>
  <c r="AE120" i="9"/>
  <c r="T121" i="9"/>
  <c r="AA121" i="9" s="1"/>
  <c r="AE1460" i="6"/>
  <c r="Q788" i="6"/>
  <c r="R788" i="6" s="1"/>
  <c r="S788" i="6" s="1"/>
  <c r="W787" i="6"/>
  <c r="V788" i="6" s="1"/>
  <c r="AA787" i="6"/>
  <c r="Y787" i="6"/>
  <c r="AD787" i="6" s="1"/>
  <c r="W1461" i="6"/>
  <c r="V1462" i="6" s="1"/>
  <c r="Y1461" i="6"/>
  <c r="Q1462" i="6"/>
  <c r="R1462" i="6" s="1"/>
  <c r="AB1462" i="6" s="1"/>
  <c r="Z1461" i="6"/>
  <c r="Z1327" i="6"/>
  <c r="AA1327" i="6"/>
  <c r="W1327" i="6"/>
  <c r="V1328" i="6" s="1"/>
  <c r="S1328" i="6"/>
  <c r="Y1327" i="6"/>
  <c r="AC921" i="6"/>
  <c r="T1197" i="6"/>
  <c r="W1197" i="6" s="1"/>
  <c r="V1198" i="6" s="1"/>
  <c r="T2003" i="6"/>
  <c r="AA666" i="6"/>
  <c r="AA664" i="6"/>
  <c r="AA662" i="6"/>
  <c r="Z662" i="6"/>
  <c r="Z666" i="6"/>
  <c r="Z664" i="6"/>
  <c r="Z1868" i="6"/>
  <c r="Y1868" i="6"/>
  <c r="W1868" i="6"/>
  <c r="V1869" i="6" s="1"/>
  <c r="AA1868" i="6"/>
  <c r="Q1869" i="6"/>
  <c r="R1869" i="6" s="1"/>
  <c r="AB1869" i="6" s="1"/>
  <c r="AB1878" i="6" s="1"/>
  <c r="Y662" i="6"/>
  <c r="Y664" i="6"/>
  <c r="AC657" i="6"/>
  <c r="Y666" i="6"/>
  <c r="AD657" i="6"/>
  <c r="W251" i="6"/>
  <c r="V252" i="6" s="1"/>
  <c r="AE1196" i="6"/>
  <c r="Y251" i="6"/>
  <c r="Q252" i="6"/>
  <c r="R252" i="6" s="1"/>
  <c r="AB252" i="6" s="1"/>
  <c r="AA251" i="6"/>
  <c r="AD1728" i="6"/>
  <c r="W118" i="6"/>
  <c r="V119" i="6" s="1"/>
  <c r="Q119" i="6"/>
  <c r="R119" i="6" s="1"/>
  <c r="AB119" i="6" s="1"/>
  <c r="Y118" i="6"/>
  <c r="Z118" i="6"/>
  <c r="AD519" i="6"/>
  <c r="AC1728" i="6"/>
  <c r="AC382" i="6"/>
  <c r="S520" i="6"/>
  <c r="AC519" i="6"/>
  <c r="S922" i="6"/>
  <c r="T1596" i="6"/>
  <c r="Z1596" i="6" s="1"/>
  <c r="S383" i="6"/>
  <c r="S1729" i="6"/>
  <c r="T1059" i="6"/>
  <c r="AC519" i="3"/>
  <c r="AD519" i="3"/>
  <c r="AD922" i="3"/>
  <c r="T1061" i="3"/>
  <c r="Z1061" i="3" s="1"/>
  <c r="S923" i="3"/>
  <c r="AC922" i="3"/>
  <c r="AE1060" i="3"/>
  <c r="T520" i="3"/>
  <c r="Y520" i="3" s="1"/>
  <c r="S654" i="3"/>
  <c r="AC653" i="3"/>
  <c r="AE653" i="3" s="1"/>
  <c r="T1597" i="3"/>
  <c r="W1597" i="3" s="1"/>
  <c r="V1598" i="3" s="1"/>
  <c r="AC1731" i="3"/>
  <c r="S1732" i="3"/>
  <c r="T1331" i="3"/>
  <c r="T385" i="3"/>
  <c r="W385" i="3" s="1"/>
  <c r="V386" i="3" s="1"/>
  <c r="T791" i="3"/>
  <c r="Z791" i="3" s="1"/>
  <c r="AE790" i="3"/>
  <c r="T117" i="3"/>
  <c r="AA117" i="3" s="1"/>
  <c r="AD1461" i="3"/>
  <c r="AC1461" i="3"/>
  <c r="S1462" i="3"/>
  <c r="W2000" i="3"/>
  <c r="V2001" i="3" s="1"/>
  <c r="Q2001" i="3"/>
  <c r="AA2000" i="3"/>
  <c r="Y2000" i="3"/>
  <c r="Z2000" i="3"/>
  <c r="AD1866" i="3"/>
  <c r="AC1866" i="3"/>
  <c r="AC1195" i="3"/>
  <c r="AD1195" i="3"/>
  <c r="R1867" i="3"/>
  <c r="AB1867" i="3" s="1"/>
  <c r="R1196" i="3"/>
  <c r="S1196" i="3" s="1"/>
  <c r="R253" i="3"/>
  <c r="AB253" i="3" s="1"/>
  <c r="AC252" i="3"/>
  <c r="AD252" i="3"/>
  <c r="AE250" i="13" l="1"/>
  <c r="T251" i="13"/>
  <c r="W251" i="13" s="1"/>
  <c r="V252" i="13" s="1"/>
  <c r="Q389" i="13"/>
  <c r="W388" i="13"/>
  <c r="V389" i="13" s="1"/>
  <c r="Y388" i="13"/>
  <c r="Z388" i="13"/>
  <c r="AA388" i="13"/>
  <c r="AA123" i="13"/>
  <c r="Z123" i="13"/>
  <c r="W123" i="13"/>
  <c r="V124" i="13" s="1"/>
  <c r="Y123" i="13"/>
  <c r="AD123" i="13" s="1"/>
  <c r="S124" i="13"/>
  <c r="AE519" i="3"/>
  <c r="AD384" i="11"/>
  <c r="AD654" i="11"/>
  <c r="AC384" i="11"/>
  <c r="AC654" i="11"/>
  <c r="S385" i="11"/>
  <c r="AE801" i="11"/>
  <c r="AG672" i="11" s="1"/>
  <c r="AE797" i="11"/>
  <c r="AD1198" i="11"/>
  <c r="AE1591" i="11"/>
  <c r="Z518" i="11"/>
  <c r="Z1329" i="11"/>
  <c r="AC1198" i="11"/>
  <c r="AC1205" i="11" s="1"/>
  <c r="S1733" i="11"/>
  <c r="AC1732" i="11"/>
  <c r="AC253" i="11"/>
  <c r="Z1205" i="11"/>
  <c r="W518" i="11"/>
  <c r="V519" i="11" s="1"/>
  <c r="Q1330" i="11"/>
  <c r="R1330" i="11" s="1"/>
  <c r="AB1330" i="11" s="1"/>
  <c r="T1592" i="11"/>
  <c r="Z1203" i="11"/>
  <c r="Y1329" i="11"/>
  <c r="W1329" i="11"/>
  <c r="V1330" i="11" s="1"/>
  <c r="AD253" i="11"/>
  <c r="AA518" i="11"/>
  <c r="AA1205" i="11"/>
  <c r="AA1203" i="11"/>
  <c r="Y518" i="11"/>
  <c r="AE121" i="11"/>
  <c r="Z1459" i="11"/>
  <c r="W1459" i="11"/>
  <c r="V1460" i="11" s="1"/>
  <c r="S1063" i="11"/>
  <c r="AB1072" i="11"/>
  <c r="AC1062" i="11"/>
  <c r="Q1460" i="11"/>
  <c r="R1460" i="11" s="1"/>
  <c r="S1460" i="11" s="1"/>
  <c r="Y1863" i="11"/>
  <c r="AD1863" i="11" s="1"/>
  <c r="Y1459" i="11"/>
  <c r="AA1863" i="11"/>
  <c r="W1863" i="11"/>
  <c r="V1864" i="11" s="1"/>
  <c r="AA122" i="11"/>
  <c r="Q1864" i="11"/>
  <c r="R1864" i="11" s="1"/>
  <c r="AB1864" i="11" s="1"/>
  <c r="Y122" i="11"/>
  <c r="Q123" i="11"/>
  <c r="R123" i="11" s="1"/>
  <c r="AB123" i="11" s="1"/>
  <c r="Z122" i="11"/>
  <c r="T923" i="11"/>
  <c r="AA923" i="11" s="1"/>
  <c r="AB1070" i="11"/>
  <c r="AE922" i="11"/>
  <c r="AC1999" i="11"/>
  <c r="AD1999" i="11"/>
  <c r="S254" i="11"/>
  <c r="S2000" i="11"/>
  <c r="S655" i="11"/>
  <c r="R519" i="11"/>
  <c r="AB519" i="11" s="1"/>
  <c r="AC252" i="9"/>
  <c r="S253" i="9"/>
  <c r="AD252" i="9"/>
  <c r="AE1326" i="9"/>
  <c r="W1464" i="9"/>
  <c r="V1465" i="9" s="1"/>
  <c r="Y1464" i="9"/>
  <c r="Q1465" i="9"/>
  <c r="R1465" i="9" s="1"/>
  <c r="S1465" i="9" s="1"/>
  <c r="Z1464" i="9"/>
  <c r="T1327" i="9"/>
  <c r="W1327" i="9" s="1"/>
  <c r="V1328" i="9" s="1"/>
  <c r="AD790" i="9"/>
  <c r="AE1866" i="9"/>
  <c r="AC790" i="9"/>
  <c r="S791" i="9"/>
  <c r="T652" i="9"/>
  <c r="T522" i="9"/>
  <c r="AC1726" i="9"/>
  <c r="AE521" i="9"/>
  <c r="Y1194" i="9"/>
  <c r="AA920" i="9"/>
  <c r="Z1194" i="9"/>
  <c r="Q1195" i="9"/>
  <c r="W1194" i="9"/>
  <c r="V1195" i="9" s="1"/>
  <c r="Q388" i="9"/>
  <c r="R388" i="9" s="1"/>
  <c r="AB388" i="9" s="1"/>
  <c r="W1059" i="9"/>
  <c r="V1060" i="9" s="1"/>
  <c r="Y920" i="9"/>
  <c r="W920" i="9"/>
  <c r="V921" i="9" s="1"/>
  <c r="Q921" i="9"/>
  <c r="R921" i="9" s="1"/>
  <c r="AB921" i="9" s="1"/>
  <c r="AA387" i="9"/>
  <c r="Z387" i="9"/>
  <c r="AA1059" i="9"/>
  <c r="Y387" i="9"/>
  <c r="Y1059" i="9"/>
  <c r="Z920" i="9"/>
  <c r="AD1726" i="9"/>
  <c r="Q1060" i="9"/>
  <c r="R1060" i="9" s="1"/>
  <c r="AB1060" i="9" s="1"/>
  <c r="Z1059" i="9"/>
  <c r="S2004" i="9"/>
  <c r="AB2009" i="9"/>
  <c r="AB2011" i="9"/>
  <c r="AB2013" i="9"/>
  <c r="AE2003" i="9"/>
  <c r="S1727" i="9"/>
  <c r="W121" i="9"/>
  <c r="V122" i="9" s="1"/>
  <c r="Z121" i="9"/>
  <c r="Q122" i="9"/>
  <c r="R122" i="9" s="1"/>
  <c r="AB122" i="9" s="1"/>
  <c r="Y121" i="9"/>
  <c r="AC1596" i="9"/>
  <c r="AD1596" i="9"/>
  <c r="R1597" i="9"/>
  <c r="AB1597" i="9" s="1"/>
  <c r="Z1867" i="9"/>
  <c r="Y1867" i="9"/>
  <c r="W1867" i="9"/>
  <c r="V1868" i="9" s="1"/>
  <c r="Q1868" i="9"/>
  <c r="AA1867" i="9"/>
  <c r="AD1461" i="6"/>
  <c r="T788" i="6"/>
  <c r="AA788" i="6" s="1"/>
  <c r="AC787" i="6"/>
  <c r="AE787" i="6" s="1"/>
  <c r="AB788" i="6"/>
  <c r="S1462" i="6"/>
  <c r="AC1461" i="6"/>
  <c r="AC1327" i="6"/>
  <c r="T1328" i="6"/>
  <c r="AA1328" i="6" s="1"/>
  <c r="AD1327" i="6"/>
  <c r="AA1197" i="6"/>
  <c r="AE921" i="6"/>
  <c r="S1869" i="6"/>
  <c r="AB1876" i="6"/>
  <c r="AB1874" i="6"/>
  <c r="Q1198" i="6"/>
  <c r="R1198" i="6" s="1"/>
  <c r="AB1198" i="6" s="1"/>
  <c r="AB1207" i="6" s="1"/>
  <c r="AD664" i="6"/>
  <c r="AD662" i="6"/>
  <c r="AD666" i="6"/>
  <c r="AC1868" i="6"/>
  <c r="AD1868" i="6"/>
  <c r="Y2003" i="6"/>
  <c r="W2003" i="6"/>
  <c r="V2004" i="6" s="1"/>
  <c r="Z2003" i="6"/>
  <c r="AA2003" i="6"/>
  <c r="Q2004" i="6"/>
  <c r="AC662" i="6"/>
  <c r="AE657" i="6"/>
  <c r="AC664" i="6"/>
  <c r="AC666" i="6"/>
  <c r="Z1197" i="6"/>
  <c r="Y1197" i="6"/>
  <c r="AC251" i="6"/>
  <c r="AD251" i="6"/>
  <c r="AD118" i="6"/>
  <c r="AC118" i="6"/>
  <c r="T520" i="6"/>
  <c r="W520" i="6" s="1"/>
  <c r="V521" i="6" s="1"/>
  <c r="AE519" i="6"/>
  <c r="AE1728" i="6"/>
  <c r="AE382" i="6"/>
  <c r="S252" i="6"/>
  <c r="S119" i="6"/>
  <c r="Q1597" i="6"/>
  <c r="R1597" i="6" s="1"/>
  <c r="AB1597" i="6" s="1"/>
  <c r="T922" i="6"/>
  <c r="W1596" i="6"/>
  <c r="V1597" i="6" s="1"/>
  <c r="Y1596" i="6"/>
  <c r="AD1596" i="6" s="1"/>
  <c r="AA1596" i="6"/>
  <c r="T383" i="6"/>
  <c r="T1729" i="6"/>
  <c r="Z1059" i="6"/>
  <c r="Q1060" i="6"/>
  <c r="AA1059" i="6"/>
  <c r="W1059" i="6"/>
  <c r="V1060" i="6" s="1"/>
  <c r="Y1059" i="6"/>
  <c r="Y1061" i="3"/>
  <c r="AD1061" i="3" s="1"/>
  <c r="T923" i="3"/>
  <c r="W923" i="3" s="1"/>
  <c r="V924" i="3" s="1"/>
  <c r="AA1061" i="3"/>
  <c r="W1061" i="3"/>
  <c r="V1062" i="3" s="1"/>
  <c r="Q1062" i="3"/>
  <c r="R1062" i="3" s="1"/>
  <c r="AB1062" i="3" s="1"/>
  <c r="AE922" i="3"/>
  <c r="Q521" i="3"/>
  <c r="R521" i="3" s="1"/>
  <c r="AB521" i="3" s="1"/>
  <c r="AA520" i="3"/>
  <c r="Z520" i="3"/>
  <c r="AD520" i="3" s="1"/>
  <c r="W520" i="3"/>
  <c r="V521" i="3" s="1"/>
  <c r="T654" i="3"/>
  <c r="Q655" i="3" s="1"/>
  <c r="R655" i="3" s="1"/>
  <c r="AB655" i="3" s="1"/>
  <c r="Q1598" i="3"/>
  <c r="R1598" i="3" s="1"/>
  <c r="AB1598" i="3" s="1"/>
  <c r="Z1597" i="3"/>
  <c r="T1732" i="3"/>
  <c r="Y1597" i="3"/>
  <c r="AA1597" i="3"/>
  <c r="AE1731" i="3"/>
  <c r="Q792" i="3"/>
  <c r="R792" i="3" s="1"/>
  <c r="AB792" i="3" s="1"/>
  <c r="AA791" i="3"/>
  <c r="Y385" i="3"/>
  <c r="Y791" i="3"/>
  <c r="AD791" i="3" s="1"/>
  <c r="AA385" i="3"/>
  <c r="Z385" i="3"/>
  <c r="W1331" i="3"/>
  <c r="V1332" i="3" s="1"/>
  <c r="Y1331" i="3"/>
  <c r="AA1331" i="3"/>
  <c r="Z1331" i="3"/>
  <c r="Q1332" i="3"/>
  <c r="Q386" i="3"/>
  <c r="R386" i="3" s="1"/>
  <c r="AB386" i="3" s="1"/>
  <c r="W791" i="3"/>
  <c r="V792" i="3" s="1"/>
  <c r="Z117" i="3"/>
  <c r="Y117" i="3"/>
  <c r="Q118" i="3"/>
  <c r="R118" i="3" s="1"/>
  <c r="AB118" i="3" s="1"/>
  <c r="W117" i="3"/>
  <c r="V118" i="3" s="1"/>
  <c r="T1462" i="3"/>
  <c r="W1462" i="3" s="1"/>
  <c r="V1463" i="3" s="1"/>
  <c r="AE1461" i="3"/>
  <c r="AE1866" i="3"/>
  <c r="S1867" i="3"/>
  <c r="S253" i="3"/>
  <c r="R2001" i="3"/>
  <c r="AB2001" i="3" s="1"/>
  <c r="AD2000" i="3"/>
  <c r="AC2000" i="3"/>
  <c r="AB1196" i="3"/>
  <c r="T1196" i="3"/>
  <c r="AE1195" i="3"/>
  <c r="AE252" i="3"/>
  <c r="AB131" i="13"/>
  <c r="AB133" i="13"/>
  <c r="AB129" i="13"/>
  <c r="AA251" i="13" l="1"/>
  <c r="Z251" i="13"/>
  <c r="Q252" i="13"/>
  <c r="R252" i="13" s="1"/>
  <c r="S252" i="13" s="1"/>
  <c r="Y251" i="13"/>
  <c r="AD251" i="13" s="1"/>
  <c r="AC388" i="13"/>
  <c r="AD388" i="13"/>
  <c r="R389" i="13"/>
  <c r="AB389" i="13" s="1"/>
  <c r="AC123" i="13"/>
  <c r="T124" i="13"/>
  <c r="AA124" i="13" s="1"/>
  <c r="AA131" i="13" s="1"/>
  <c r="AE654" i="11"/>
  <c r="T385" i="11"/>
  <c r="Q386" i="11" s="1"/>
  <c r="R386" i="11" s="1"/>
  <c r="AB386" i="11" s="1"/>
  <c r="AE384" i="11"/>
  <c r="T1063" i="11"/>
  <c r="AG674" i="11"/>
  <c r="T1733" i="11"/>
  <c r="AD518" i="11"/>
  <c r="AD1207" i="11"/>
  <c r="AD1205" i="11"/>
  <c r="AD1203" i="11"/>
  <c r="Y1592" i="11"/>
  <c r="AC1329" i="11"/>
  <c r="AE1732" i="11"/>
  <c r="AC1207" i="11"/>
  <c r="AE253" i="11"/>
  <c r="AE1198" i="11"/>
  <c r="AE1203" i="11" s="1"/>
  <c r="AC1203" i="11"/>
  <c r="W1592" i="11"/>
  <c r="V1593" i="11" s="1"/>
  <c r="S1330" i="11"/>
  <c r="AA1592" i="11"/>
  <c r="AD1329" i="11"/>
  <c r="Q1593" i="11"/>
  <c r="Z1592" i="11"/>
  <c r="AD1459" i="11"/>
  <c r="AC518" i="11"/>
  <c r="AC1459" i="11"/>
  <c r="S123" i="11"/>
  <c r="AE1062" i="11"/>
  <c r="AC122" i="11"/>
  <c r="AC1863" i="11"/>
  <c r="Q924" i="11"/>
  <c r="R924" i="11" s="1"/>
  <c r="AB924" i="11" s="1"/>
  <c r="AD122" i="11"/>
  <c r="W923" i="11"/>
  <c r="V924" i="11" s="1"/>
  <c r="Y923" i="11"/>
  <c r="Z923" i="11"/>
  <c r="T1460" i="11"/>
  <c r="AB1460" i="11"/>
  <c r="T254" i="11"/>
  <c r="Y254" i="11" s="1"/>
  <c r="AE1999" i="11"/>
  <c r="T2000" i="11"/>
  <c r="S519" i="11"/>
  <c r="S1864" i="11"/>
  <c r="T655" i="11"/>
  <c r="T253" i="9"/>
  <c r="AE252" i="9"/>
  <c r="AD1464" i="9"/>
  <c r="AC1464" i="9"/>
  <c r="AA1327" i="9"/>
  <c r="Z1327" i="9"/>
  <c r="Y1327" i="9"/>
  <c r="Q1328" i="9"/>
  <c r="R1328" i="9" s="1"/>
  <c r="AB1328" i="9" s="1"/>
  <c r="AE790" i="9"/>
  <c r="AB1465" i="9"/>
  <c r="T1465" i="9"/>
  <c r="T791" i="9"/>
  <c r="AA791" i="9" s="1"/>
  <c r="Z652" i="9"/>
  <c r="AA652" i="9"/>
  <c r="W652" i="9"/>
  <c r="V653" i="9" s="1"/>
  <c r="Y652" i="9"/>
  <c r="Q653" i="9"/>
  <c r="R653" i="9" s="1"/>
  <c r="AB653" i="9" s="1"/>
  <c r="Z522" i="9"/>
  <c r="Z527" i="9" s="1"/>
  <c r="AE1726" i="9"/>
  <c r="W522" i="9"/>
  <c r="Y522" i="9"/>
  <c r="Y529" i="9" s="1"/>
  <c r="AA522" i="9"/>
  <c r="AA531" i="9" s="1"/>
  <c r="AD1194" i="9"/>
  <c r="AD1059" i="9"/>
  <c r="AC1194" i="9"/>
  <c r="AC920" i="9"/>
  <c r="R1195" i="9"/>
  <c r="AB1195" i="9" s="1"/>
  <c r="AC1059" i="9"/>
  <c r="AD920" i="9"/>
  <c r="AC387" i="9"/>
  <c r="AD387" i="9"/>
  <c r="T2004" i="9"/>
  <c r="AA2004" i="9" s="1"/>
  <c r="S1060" i="9"/>
  <c r="AD121" i="9"/>
  <c r="T1727" i="9"/>
  <c r="AA1727" i="9" s="1"/>
  <c r="S1597" i="9"/>
  <c r="AC121" i="9"/>
  <c r="S388" i="9"/>
  <c r="S921" i="9"/>
  <c r="AE1596" i="9"/>
  <c r="R1868" i="9"/>
  <c r="AB1868" i="9" s="1"/>
  <c r="S122" i="9"/>
  <c r="AC1867" i="9"/>
  <c r="AD1867" i="9"/>
  <c r="AE1461" i="6"/>
  <c r="Z788" i="6"/>
  <c r="T1462" i="6"/>
  <c r="W1462" i="6" s="1"/>
  <c r="V1463" i="6" s="1"/>
  <c r="W788" i="6"/>
  <c r="V789" i="6" s="1"/>
  <c r="Y788" i="6"/>
  <c r="AD788" i="6" s="1"/>
  <c r="Q789" i="6"/>
  <c r="R789" i="6" s="1"/>
  <c r="AB789" i="6" s="1"/>
  <c r="AE1327" i="6"/>
  <c r="T1869" i="6"/>
  <c r="Y1869" i="6" s="1"/>
  <c r="Y1874" i="6" s="1"/>
  <c r="W1328" i="6"/>
  <c r="V1329" i="6" s="1"/>
  <c r="Q1329" i="6"/>
  <c r="R1329" i="6" s="1"/>
  <c r="AB1329" i="6" s="1"/>
  <c r="Y1328" i="6"/>
  <c r="Z1328" i="6"/>
  <c r="AD1197" i="6"/>
  <c r="AB1205" i="6"/>
  <c r="AB1203" i="6"/>
  <c r="AE1868" i="6"/>
  <c r="S1198" i="6"/>
  <c r="AC1197" i="6"/>
  <c r="R2004" i="6"/>
  <c r="AB2004" i="6" s="1"/>
  <c r="AC2003" i="6"/>
  <c r="AD2003" i="6"/>
  <c r="AE662" i="6"/>
  <c r="AE666" i="6"/>
  <c r="AE664" i="6"/>
  <c r="AE251" i="6"/>
  <c r="AE118" i="6"/>
  <c r="Z520" i="6"/>
  <c r="Q521" i="6"/>
  <c r="R521" i="6" s="1"/>
  <c r="AB521" i="6" s="1"/>
  <c r="AA520" i="6"/>
  <c r="Y520" i="6"/>
  <c r="T252" i="6"/>
  <c r="Q253" i="6" s="1"/>
  <c r="AC1596" i="6"/>
  <c r="Y922" i="6"/>
  <c r="AA922" i="6"/>
  <c r="Q923" i="6"/>
  <c r="Z922" i="6"/>
  <c r="W922" i="6"/>
  <c r="V923" i="6" s="1"/>
  <c r="T119" i="6"/>
  <c r="Q120" i="6" s="1"/>
  <c r="Q384" i="6"/>
  <c r="R384" i="6" s="1"/>
  <c r="AB384" i="6" s="1"/>
  <c r="W383" i="6"/>
  <c r="V384" i="6" s="1"/>
  <c r="Y383" i="6"/>
  <c r="Z383" i="6"/>
  <c r="AA383" i="6"/>
  <c r="W1729" i="6"/>
  <c r="V1730" i="6" s="1"/>
  <c r="AA1729" i="6"/>
  <c r="Q1730" i="6"/>
  <c r="Y1729" i="6"/>
  <c r="Z1729" i="6"/>
  <c r="R1060" i="6"/>
  <c r="AB1060" i="6" s="1"/>
  <c r="AC1059" i="6"/>
  <c r="AD1059" i="6"/>
  <c r="S1597" i="6"/>
  <c r="AC1061" i="3"/>
  <c r="AE1061" i="3" s="1"/>
  <c r="Q924" i="3"/>
  <c r="R924" i="3" s="1"/>
  <c r="AB924" i="3" s="1"/>
  <c r="Y923" i="3"/>
  <c r="AA923" i="3"/>
  <c r="Z923" i="3"/>
  <c r="S1062" i="3"/>
  <c r="S521" i="3"/>
  <c r="S655" i="3"/>
  <c r="AA654" i="3"/>
  <c r="AC520" i="3"/>
  <c r="AE520" i="3" s="1"/>
  <c r="Z654" i="3"/>
  <c r="W654" i="3"/>
  <c r="V655" i="3" s="1"/>
  <c r="Y654" i="3"/>
  <c r="S1598" i="3"/>
  <c r="Y1732" i="3"/>
  <c r="AA1732" i="3"/>
  <c r="Q1733" i="3"/>
  <c r="R1733" i="3" s="1"/>
  <c r="AB1733" i="3" s="1"/>
  <c r="W1732" i="3"/>
  <c r="V1733" i="3" s="1"/>
  <c r="AD385" i="3"/>
  <c r="Z1732" i="3"/>
  <c r="AD1597" i="3"/>
  <c r="AC1597" i="3"/>
  <c r="AC117" i="3"/>
  <c r="AC791" i="3"/>
  <c r="AC385" i="3"/>
  <c r="R1332" i="3"/>
  <c r="AB1332" i="3" s="1"/>
  <c r="AC1331" i="3"/>
  <c r="AD1331" i="3"/>
  <c r="AA1462" i="3"/>
  <c r="AD117" i="3"/>
  <c r="S118" i="3"/>
  <c r="T253" i="3"/>
  <c r="Q1463" i="3"/>
  <c r="R1463" i="3" s="1"/>
  <c r="AB1463" i="3" s="1"/>
  <c r="Z1462" i="3"/>
  <c r="T1867" i="3"/>
  <c r="Y1462" i="3"/>
  <c r="S386" i="3"/>
  <c r="W1196" i="3"/>
  <c r="V1197" i="3" s="1"/>
  <c r="AA1196" i="3"/>
  <c r="Y1196" i="3"/>
  <c r="Q1197" i="3"/>
  <c r="R1197" i="3" s="1"/>
  <c r="AB1197" i="3" s="1"/>
  <c r="Z1196" i="3"/>
  <c r="AE2000" i="3"/>
  <c r="S2001" i="3"/>
  <c r="AB797" i="3"/>
  <c r="AB801" i="3"/>
  <c r="AB799" i="3"/>
  <c r="S792" i="3"/>
  <c r="AC251" i="13" l="1"/>
  <c r="S389" i="13"/>
  <c r="AE123" i="13"/>
  <c r="W124" i="13"/>
  <c r="AA129" i="13"/>
  <c r="T655" i="3"/>
  <c r="Z655" i="3" s="1"/>
  <c r="AD923" i="3"/>
  <c r="T389" i="13"/>
  <c r="AB394" i="13"/>
  <c r="AB396" i="13"/>
  <c r="AB398" i="13"/>
  <c r="AE388" i="13"/>
  <c r="T521" i="3"/>
  <c r="AA133" i="13"/>
  <c r="Z124" i="13"/>
  <c r="Z129" i="13" s="1"/>
  <c r="Y124" i="13"/>
  <c r="Y129" i="13" s="1"/>
  <c r="AB252" i="13"/>
  <c r="T252" i="13"/>
  <c r="W385" i="11"/>
  <c r="V386" i="11" s="1"/>
  <c r="AA385" i="11"/>
  <c r="Z385" i="11"/>
  <c r="S386" i="11"/>
  <c r="Y385" i="11"/>
  <c r="AD385" i="11"/>
  <c r="T386" i="11"/>
  <c r="AA1063" i="11"/>
  <c r="AA1072" i="11" s="1"/>
  <c r="Z1063" i="11"/>
  <c r="Z1068" i="11" s="1"/>
  <c r="W1063" i="11"/>
  <c r="Y1063" i="11"/>
  <c r="W1733" i="11"/>
  <c r="V1734" i="11" s="1"/>
  <c r="Q1734" i="11"/>
  <c r="R1734" i="11" s="1"/>
  <c r="S1734" i="11" s="1"/>
  <c r="Y1733" i="11"/>
  <c r="AA1733" i="11"/>
  <c r="T1330" i="11"/>
  <c r="AA1330" i="11" s="1"/>
  <c r="Z1733" i="11"/>
  <c r="AE518" i="11"/>
  <c r="AE1207" i="11"/>
  <c r="AG1078" i="11" s="1"/>
  <c r="AE1205" i="11"/>
  <c r="AC1592" i="11"/>
  <c r="AE1329" i="11"/>
  <c r="R1593" i="11"/>
  <c r="AB1593" i="11" s="1"/>
  <c r="AD1592" i="11"/>
  <c r="AE1459" i="11"/>
  <c r="T123" i="11"/>
  <c r="Y123" i="11" s="1"/>
  <c r="AE1863" i="11"/>
  <c r="AE122" i="11"/>
  <c r="S924" i="11"/>
  <c r="W254" i="11"/>
  <c r="V255" i="11" s="1"/>
  <c r="Q255" i="11"/>
  <c r="R255" i="11" s="1"/>
  <c r="AB255" i="11" s="1"/>
  <c r="AB262" i="11" s="1"/>
  <c r="AA254" i="11"/>
  <c r="AA1460" i="11"/>
  <c r="Q1461" i="11"/>
  <c r="Y1460" i="11"/>
  <c r="Z1460" i="11"/>
  <c r="W1460" i="11"/>
  <c r="V1461" i="11" s="1"/>
  <c r="AD923" i="11"/>
  <c r="Z254" i="11"/>
  <c r="AD254" i="11" s="1"/>
  <c r="AC923" i="11"/>
  <c r="Q2001" i="11"/>
  <c r="R2001" i="11" s="1"/>
  <c r="AB2001" i="11" s="1"/>
  <c r="Y2000" i="11"/>
  <c r="W2000" i="11"/>
  <c r="V2001" i="11" s="1"/>
  <c r="Z2000" i="11"/>
  <c r="AA2000" i="11"/>
  <c r="T519" i="11"/>
  <c r="Y655" i="11"/>
  <c r="Q656" i="11"/>
  <c r="Z655" i="11"/>
  <c r="AA655" i="11"/>
  <c r="W655" i="11"/>
  <c r="V656" i="11" s="1"/>
  <c r="T1864" i="11"/>
  <c r="Q254" i="9"/>
  <c r="R254" i="9" s="1"/>
  <c r="AB254" i="9" s="1"/>
  <c r="Y253" i="9"/>
  <c r="AD253" i="9" s="1"/>
  <c r="Z253" i="9"/>
  <c r="W253" i="9"/>
  <c r="V254" i="9" s="1"/>
  <c r="AA253" i="9"/>
  <c r="AE1464" i="9"/>
  <c r="AC1327" i="9"/>
  <c r="AD1327" i="9"/>
  <c r="S1328" i="9"/>
  <c r="AD652" i="9"/>
  <c r="Z1465" i="9"/>
  <c r="W1465" i="9"/>
  <c r="V1466" i="9" s="1"/>
  <c r="Q1466" i="9"/>
  <c r="AA1465" i="9"/>
  <c r="Y1465" i="9"/>
  <c r="Z791" i="9"/>
  <c r="Y791" i="9"/>
  <c r="Q792" i="9"/>
  <c r="R792" i="9" s="1"/>
  <c r="AB792" i="9" s="1"/>
  <c r="AB799" i="9" s="1"/>
  <c r="W791" i="9"/>
  <c r="V792" i="9" s="1"/>
  <c r="AC652" i="9"/>
  <c r="Y531" i="9"/>
  <c r="AD522" i="9"/>
  <c r="AD529" i="9" s="1"/>
  <c r="Z529" i="9"/>
  <c r="Z531" i="9"/>
  <c r="Y527" i="9"/>
  <c r="AA527" i="9"/>
  <c r="AA529" i="9"/>
  <c r="AC522" i="9"/>
  <c r="AC531" i="9" s="1"/>
  <c r="AE1059" i="9"/>
  <c r="AE1194" i="9"/>
  <c r="AE920" i="9"/>
  <c r="S1195" i="9"/>
  <c r="AE387" i="9"/>
  <c r="Y2004" i="9"/>
  <c r="Y2009" i="9" s="1"/>
  <c r="W2004" i="9"/>
  <c r="Z2004" i="9"/>
  <c r="T1060" i="9"/>
  <c r="Z1060" i="9" s="1"/>
  <c r="T388" i="9"/>
  <c r="W1727" i="9"/>
  <c r="V1728" i="9" s="1"/>
  <c r="Z1727" i="9"/>
  <c r="AA2009" i="9"/>
  <c r="AA2013" i="9"/>
  <c r="AA2011" i="9"/>
  <c r="AE121" i="9"/>
  <c r="Q1728" i="9"/>
  <c r="R1728" i="9" s="1"/>
  <c r="AB1728" i="9" s="1"/>
  <c r="T1597" i="9"/>
  <c r="Q1598" i="9" s="1"/>
  <c r="R1598" i="9" s="1"/>
  <c r="AB1598" i="9" s="1"/>
  <c r="Y1727" i="9"/>
  <c r="S653" i="9"/>
  <c r="T921" i="9"/>
  <c r="S1868" i="9"/>
  <c r="AE1867" i="9"/>
  <c r="T122" i="9"/>
  <c r="Q1463" i="6"/>
  <c r="R1463" i="6" s="1"/>
  <c r="AB1463" i="6" s="1"/>
  <c r="Y1462" i="6"/>
  <c r="AA1462" i="6"/>
  <c r="AC788" i="6"/>
  <c r="Z1462" i="6"/>
  <c r="S789" i="6"/>
  <c r="Y1878" i="6"/>
  <c r="AA1869" i="6"/>
  <c r="AA1874" i="6" s="1"/>
  <c r="Y1876" i="6"/>
  <c r="AD1328" i="6"/>
  <c r="W1869" i="6"/>
  <c r="Z1869" i="6"/>
  <c r="Z1878" i="6" s="1"/>
  <c r="S1329" i="6"/>
  <c r="AC1328" i="6"/>
  <c r="AE1197" i="6"/>
  <c r="T1198" i="6"/>
  <c r="Z1198" i="6" s="1"/>
  <c r="Z1205" i="6" s="1"/>
  <c r="S2004" i="6"/>
  <c r="AE2003" i="6"/>
  <c r="AB2011" i="6"/>
  <c r="AB2009" i="6"/>
  <c r="AB2013" i="6"/>
  <c r="AG539" i="6"/>
  <c r="AG537" i="6"/>
  <c r="AD520" i="6"/>
  <c r="AC520" i="6"/>
  <c r="S521" i="6"/>
  <c r="W252" i="6"/>
  <c r="V253" i="6" s="1"/>
  <c r="Z252" i="6"/>
  <c r="Y252" i="6"/>
  <c r="AA252" i="6"/>
  <c r="AE1596" i="6"/>
  <c r="Y119" i="6"/>
  <c r="AA119" i="6"/>
  <c r="Z119" i="6"/>
  <c r="R923" i="6"/>
  <c r="AB923" i="6" s="1"/>
  <c r="W119" i="6"/>
  <c r="V120" i="6" s="1"/>
  <c r="AD922" i="6"/>
  <c r="AC922" i="6"/>
  <c r="R253" i="6"/>
  <c r="AB253" i="6" s="1"/>
  <c r="R120" i="6"/>
  <c r="AB120" i="6" s="1"/>
  <c r="AD383" i="6"/>
  <c r="AC383" i="6"/>
  <c r="S1060" i="6"/>
  <c r="AC1729" i="6"/>
  <c r="AD1729" i="6"/>
  <c r="R1730" i="6"/>
  <c r="AB1730" i="6" s="1"/>
  <c r="T1597" i="6"/>
  <c r="Z1597" i="6" s="1"/>
  <c r="S384" i="6"/>
  <c r="AE1059" i="6"/>
  <c r="T1062" i="3"/>
  <c r="Y1062" i="3" s="1"/>
  <c r="S924" i="3"/>
  <c r="AC923" i="3"/>
  <c r="AD654" i="3"/>
  <c r="AC654" i="3"/>
  <c r="T1598" i="3"/>
  <c r="Y1598" i="3" s="1"/>
  <c r="AD1732" i="3"/>
  <c r="S1733" i="3"/>
  <c r="AE1597" i="3"/>
  <c r="AC1732" i="3"/>
  <c r="AE791" i="3"/>
  <c r="AE385" i="3"/>
  <c r="AE1331" i="3"/>
  <c r="S1332" i="3"/>
  <c r="AE117" i="3"/>
  <c r="T118" i="3"/>
  <c r="AD1462" i="3"/>
  <c r="Q254" i="3"/>
  <c r="R254" i="3" s="1"/>
  <c r="AB254" i="3" s="1"/>
  <c r="Q1868" i="3"/>
  <c r="R1868" i="3" s="1"/>
  <c r="AB1868" i="3" s="1"/>
  <c r="Y1867" i="3"/>
  <c r="W253" i="3"/>
  <c r="V254" i="3" s="1"/>
  <c r="Z1867" i="3"/>
  <c r="AA253" i="3"/>
  <c r="Z253" i="3"/>
  <c r="Y253" i="3"/>
  <c r="W1867" i="3"/>
  <c r="V1868" i="3" s="1"/>
  <c r="AA1867" i="3"/>
  <c r="AC1462" i="3"/>
  <c r="T386" i="3"/>
  <c r="Z386" i="3" s="1"/>
  <c r="S1197" i="3"/>
  <c r="T2001" i="3"/>
  <c r="AC1196" i="3"/>
  <c r="AD1196" i="3"/>
  <c r="S1463" i="3"/>
  <c r="T792" i="3"/>
  <c r="Y655" i="3" l="1"/>
  <c r="AD655" i="3" s="1"/>
  <c r="AD124" i="13"/>
  <c r="AD131" i="13" s="1"/>
  <c r="Q656" i="3"/>
  <c r="R656" i="3" s="1"/>
  <c r="S656" i="3" s="1"/>
  <c r="AA655" i="3"/>
  <c r="W655" i="3"/>
  <c r="V656" i="3" s="1"/>
  <c r="AE251" i="13"/>
  <c r="AA389" i="13"/>
  <c r="AA398" i="13" s="1"/>
  <c r="Z389" i="13"/>
  <c r="Z396" i="13" s="1"/>
  <c r="Z133" i="13"/>
  <c r="W389" i="13"/>
  <c r="Y389" i="13"/>
  <c r="Y396" i="13" s="1"/>
  <c r="Z521" i="3"/>
  <c r="Q522" i="3"/>
  <c r="R522" i="3" s="1"/>
  <c r="S522" i="3" s="1"/>
  <c r="W521" i="3"/>
  <c r="V522" i="3" s="1"/>
  <c r="AA521" i="3"/>
  <c r="Y521" i="3"/>
  <c r="Y131" i="13"/>
  <c r="Y133" i="13"/>
  <c r="AC124" i="13"/>
  <c r="Z131" i="13"/>
  <c r="T924" i="3"/>
  <c r="Z924" i="3" s="1"/>
  <c r="Q253" i="13"/>
  <c r="R253" i="13" s="1"/>
  <c r="AB253" i="13" s="1"/>
  <c r="Z252" i="13"/>
  <c r="W252" i="13"/>
  <c r="V253" i="13" s="1"/>
  <c r="Y252" i="13"/>
  <c r="AA252" i="13"/>
  <c r="S1463" i="6"/>
  <c r="T1463" i="6" s="1"/>
  <c r="Z1463" i="6" s="1"/>
  <c r="AC385" i="11"/>
  <c r="Q387" i="11"/>
  <c r="R387" i="11" s="1"/>
  <c r="AB387" i="11" s="1"/>
  <c r="W386" i="11"/>
  <c r="V387" i="11" s="1"/>
  <c r="Z386" i="11"/>
  <c r="Y386" i="11"/>
  <c r="AA386" i="11"/>
  <c r="AD386" i="11"/>
  <c r="AD1063" i="11"/>
  <c r="AD1072" i="11" s="1"/>
  <c r="AA1070" i="11"/>
  <c r="Z1070" i="11"/>
  <c r="AA1068" i="11"/>
  <c r="AC1063" i="11"/>
  <c r="AC1068" i="11" s="1"/>
  <c r="Y1070" i="11"/>
  <c r="Y1068" i="11"/>
  <c r="Y1072" i="11"/>
  <c r="Z1072" i="11"/>
  <c r="AD1733" i="11"/>
  <c r="T924" i="11"/>
  <c r="AA924" i="11" s="1"/>
  <c r="AB1734" i="11"/>
  <c r="T1734" i="11"/>
  <c r="AC1733" i="11"/>
  <c r="Y1330" i="11"/>
  <c r="W1330" i="11"/>
  <c r="V1331" i="11" s="1"/>
  <c r="Q1331" i="11"/>
  <c r="R1331" i="11" s="1"/>
  <c r="AB1331" i="11" s="1"/>
  <c r="Z1330" i="11"/>
  <c r="AG1080" i="11"/>
  <c r="AE1592" i="11"/>
  <c r="S1593" i="11"/>
  <c r="W123" i="11"/>
  <c r="V124" i="11" s="1"/>
  <c r="Z123" i="11"/>
  <c r="AD123" i="11" s="1"/>
  <c r="AA123" i="11"/>
  <c r="Q124" i="11"/>
  <c r="R124" i="11" s="1"/>
  <c r="AB124" i="11" s="1"/>
  <c r="AB133" i="11" s="1"/>
  <c r="AD2000" i="11"/>
  <c r="AC254" i="11"/>
  <c r="AE923" i="11"/>
  <c r="AB260" i="11"/>
  <c r="AB264" i="11"/>
  <c r="S255" i="11"/>
  <c r="AC1460" i="11"/>
  <c r="AD1460" i="11"/>
  <c r="R1461" i="11"/>
  <c r="AB1461" i="11" s="1"/>
  <c r="AC2000" i="11"/>
  <c r="Q520" i="11"/>
  <c r="AA519" i="11"/>
  <c r="Y519" i="11"/>
  <c r="Z519" i="11"/>
  <c r="W519" i="11"/>
  <c r="V520" i="11" s="1"/>
  <c r="Z1864" i="11"/>
  <c r="Y1864" i="11"/>
  <c r="W1864" i="11"/>
  <c r="V1865" i="11" s="1"/>
  <c r="Q1865" i="11"/>
  <c r="AA1864" i="11"/>
  <c r="R656" i="11"/>
  <c r="AB656" i="11" s="1"/>
  <c r="AC655" i="11"/>
  <c r="AD655" i="11"/>
  <c r="S2001" i="11"/>
  <c r="T254" i="9"/>
  <c r="Z254" i="9" s="1"/>
  <c r="S254" i="9"/>
  <c r="AC253" i="9"/>
  <c r="AE253" i="9" s="1"/>
  <c r="T1328" i="9"/>
  <c r="Z1328" i="9" s="1"/>
  <c r="AE1327" i="9"/>
  <c r="AB801" i="9"/>
  <c r="AE652" i="9"/>
  <c r="AB797" i="9"/>
  <c r="S792" i="9"/>
  <c r="AC1465" i="9"/>
  <c r="AD1465" i="9"/>
  <c r="R1466" i="9"/>
  <c r="AB1466" i="9" s="1"/>
  <c r="AD791" i="9"/>
  <c r="AC791" i="9"/>
  <c r="T1195" i="9"/>
  <c r="W1195" i="9" s="1"/>
  <c r="V1196" i="9" s="1"/>
  <c r="AD531" i="9"/>
  <c r="AD527" i="9"/>
  <c r="AC529" i="9"/>
  <c r="AC527" i="9"/>
  <c r="AE522" i="9"/>
  <c r="AE527" i="9" s="1"/>
  <c r="AC2004" i="9"/>
  <c r="AC2013" i="9" s="1"/>
  <c r="Y2013" i="9"/>
  <c r="Y2011" i="9"/>
  <c r="Y388" i="9"/>
  <c r="Z2011" i="9"/>
  <c r="AA1060" i="9"/>
  <c r="W1060" i="9"/>
  <c r="V1061" i="9" s="1"/>
  <c r="Q1061" i="9"/>
  <c r="R1061" i="9" s="1"/>
  <c r="S1061" i="9" s="1"/>
  <c r="Z2013" i="9"/>
  <c r="Z2009" i="9"/>
  <c r="AD2004" i="9"/>
  <c r="Q389" i="9"/>
  <c r="R389" i="9" s="1"/>
  <c r="AB389" i="9" s="1"/>
  <c r="Z388" i="9"/>
  <c r="Y1060" i="9"/>
  <c r="AD1060" i="9" s="1"/>
  <c r="W388" i="9"/>
  <c r="V389" i="9" s="1"/>
  <c r="AA388" i="9"/>
  <c r="AC1727" i="9"/>
  <c r="AA1597" i="9"/>
  <c r="AD1727" i="9"/>
  <c r="Y1597" i="9"/>
  <c r="T1868" i="9"/>
  <c r="W1597" i="9"/>
  <c r="V1598" i="9" s="1"/>
  <c r="Z1597" i="9"/>
  <c r="T653" i="9"/>
  <c r="AA653" i="9" s="1"/>
  <c r="S1728" i="9"/>
  <c r="S1598" i="9"/>
  <c r="Z921" i="9"/>
  <c r="Y921" i="9"/>
  <c r="Q922" i="9"/>
  <c r="R922" i="9" s="1"/>
  <c r="AB922" i="9" s="1"/>
  <c r="AA921" i="9"/>
  <c r="W921" i="9"/>
  <c r="V922" i="9" s="1"/>
  <c r="W122" i="9"/>
  <c r="V123" i="9" s="1"/>
  <c r="Z122" i="9"/>
  <c r="Q123" i="9"/>
  <c r="Y122" i="9"/>
  <c r="AA122" i="9"/>
  <c r="AD1462" i="6"/>
  <c r="AC1462" i="6"/>
  <c r="AE788" i="6"/>
  <c r="T789" i="6"/>
  <c r="AA1876" i="6"/>
  <c r="AA1878" i="6"/>
  <c r="T2004" i="6"/>
  <c r="Y2004" i="6" s="1"/>
  <c r="Y2009" i="6" s="1"/>
  <c r="AD1869" i="6"/>
  <c r="AD1876" i="6" s="1"/>
  <c r="AC1869" i="6"/>
  <c r="AC1874" i="6" s="1"/>
  <c r="T1329" i="6"/>
  <c r="W1329" i="6" s="1"/>
  <c r="V1330" i="6" s="1"/>
  <c r="Z1876" i="6"/>
  <c r="Z1874" i="6"/>
  <c r="AE1328" i="6"/>
  <c r="Y1198" i="6"/>
  <c r="Y1207" i="6" s="1"/>
  <c r="Z1203" i="6"/>
  <c r="Z1207" i="6"/>
  <c r="W1198" i="6"/>
  <c r="AA1198" i="6"/>
  <c r="AA1207" i="6" s="1"/>
  <c r="AE520" i="6"/>
  <c r="T521" i="6"/>
  <c r="AA521" i="6" s="1"/>
  <c r="AC252" i="6"/>
  <c r="AD252" i="6"/>
  <c r="AD119" i="6"/>
  <c r="AC119" i="6"/>
  <c r="S253" i="6"/>
  <c r="AE383" i="6"/>
  <c r="S923" i="6"/>
  <c r="AE922" i="6"/>
  <c r="S120" i="6"/>
  <c r="T1060" i="6"/>
  <c r="W1060" i="6" s="1"/>
  <c r="V1061" i="6" s="1"/>
  <c r="AE1729" i="6"/>
  <c r="AA1597" i="6"/>
  <c r="Y1597" i="6"/>
  <c r="S1730" i="6"/>
  <c r="W1597" i="6"/>
  <c r="V1598" i="6" s="1"/>
  <c r="Q1598" i="6"/>
  <c r="R1598" i="6" s="1"/>
  <c r="AB1598" i="6" s="1"/>
  <c r="T384" i="6"/>
  <c r="W384" i="6" s="1"/>
  <c r="V385" i="6" s="1"/>
  <c r="AE923" i="3"/>
  <c r="Q1063" i="3"/>
  <c r="R1063" i="3" s="1"/>
  <c r="AB1063" i="3" s="1"/>
  <c r="AB1068" i="3" s="1"/>
  <c r="W1062" i="3"/>
  <c r="V1063" i="3" s="1"/>
  <c r="Z1062" i="3"/>
  <c r="AD1062" i="3" s="1"/>
  <c r="AA1062" i="3"/>
  <c r="AE654" i="3"/>
  <c r="Z1598" i="3"/>
  <c r="AD1598" i="3" s="1"/>
  <c r="Q1599" i="3"/>
  <c r="R1599" i="3" s="1"/>
  <c r="AB1599" i="3" s="1"/>
  <c r="W1598" i="3"/>
  <c r="V1599" i="3" s="1"/>
  <c r="AA1598" i="3"/>
  <c r="AE1732" i="3"/>
  <c r="T1733" i="3"/>
  <c r="AA1733" i="3" s="1"/>
  <c r="T1332" i="3"/>
  <c r="AA1332" i="3" s="1"/>
  <c r="AA118" i="3"/>
  <c r="AD1867" i="3"/>
  <c r="Q119" i="3"/>
  <c r="R119" i="3" s="1"/>
  <c r="AB119" i="3" s="1"/>
  <c r="T1197" i="3"/>
  <c r="W1197" i="3" s="1"/>
  <c r="V1198" i="3" s="1"/>
  <c r="W118" i="3"/>
  <c r="V119" i="3" s="1"/>
  <c r="Y118" i="3"/>
  <c r="Z118" i="3"/>
  <c r="AC1867" i="3"/>
  <c r="AA386" i="3"/>
  <c r="AE1462" i="3"/>
  <c r="S1868" i="3"/>
  <c r="AC253" i="3"/>
  <c r="AD253" i="3"/>
  <c r="Y386" i="3"/>
  <c r="AD386" i="3" s="1"/>
  <c r="W386" i="3"/>
  <c r="V387" i="3" s="1"/>
  <c r="S254" i="3"/>
  <c r="Q387" i="3"/>
  <c r="R387" i="3" s="1"/>
  <c r="AB387" i="3" s="1"/>
  <c r="Z2001" i="3"/>
  <c r="AA2001" i="3"/>
  <c r="Y2001" i="3"/>
  <c r="Q2002" i="3"/>
  <c r="W2001" i="3"/>
  <c r="V2002" i="3" s="1"/>
  <c r="T1463" i="3"/>
  <c r="Z1463" i="3" s="1"/>
  <c r="AE1196" i="3"/>
  <c r="W792" i="3"/>
  <c r="AA792" i="3"/>
  <c r="Y792" i="3"/>
  <c r="Z792" i="3"/>
  <c r="AB656" i="3" l="1"/>
  <c r="AD129" i="13"/>
  <c r="AD133" i="13"/>
  <c r="T656" i="3"/>
  <c r="W656" i="3" s="1"/>
  <c r="V657" i="3" s="1"/>
  <c r="AC655" i="3"/>
  <c r="AD389" i="13"/>
  <c r="AD394" i="13" s="1"/>
  <c r="AC133" i="13"/>
  <c r="AE124" i="13"/>
  <c r="AE129" i="13" s="1"/>
  <c r="AB522" i="3"/>
  <c r="AB527" i="3" s="1"/>
  <c r="T522" i="3"/>
  <c r="Z522" i="3" s="1"/>
  <c r="Z529" i="3" s="1"/>
  <c r="AD521" i="3"/>
  <c r="AA396" i="13"/>
  <c r="AA394" i="13"/>
  <c r="Z394" i="13"/>
  <c r="Z398" i="13"/>
  <c r="AC389" i="13"/>
  <c r="AC394" i="13" s="1"/>
  <c r="Y394" i="13"/>
  <c r="Y398" i="13"/>
  <c r="AC131" i="13"/>
  <c r="AC521" i="3"/>
  <c r="AC129" i="13"/>
  <c r="AA924" i="3"/>
  <c r="W924" i="3"/>
  <c r="V925" i="3" s="1"/>
  <c r="Y924" i="3"/>
  <c r="AD924" i="3" s="1"/>
  <c r="Q925" i="3"/>
  <c r="R925" i="3" s="1"/>
  <c r="AB925" i="3" s="1"/>
  <c r="AB934" i="3" s="1"/>
  <c r="Q255" i="9"/>
  <c r="R255" i="9" s="1"/>
  <c r="AB255" i="9" s="1"/>
  <c r="AB1072" i="3"/>
  <c r="S253" i="13"/>
  <c r="S1063" i="3"/>
  <c r="AE385" i="11"/>
  <c r="Y1463" i="6"/>
  <c r="AD252" i="13"/>
  <c r="AC252" i="13"/>
  <c r="AA1463" i="6"/>
  <c r="Q1464" i="6"/>
  <c r="R1464" i="6" s="1"/>
  <c r="AB1464" i="6" s="1"/>
  <c r="AB1070" i="3"/>
  <c r="W1463" i="6"/>
  <c r="V1464" i="6" s="1"/>
  <c r="S387" i="11"/>
  <c r="AC386" i="11"/>
  <c r="AE386" i="11" s="1"/>
  <c r="T387" i="11"/>
  <c r="AA387" i="11" s="1"/>
  <c r="AD1068" i="11"/>
  <c r="AD1070" i="11"/>
  <c r="AD1330" i="11"/>
  <c r="AC1070" i="11"/>
  <c r="AE1063" i="11"/>
  <c r="AE1068" i="11" s="1"/>
  <c r="AC1072" i="11"/>
  <c r="Y924" i="11"/>
  <c r="W924" i="11"/>
  <c r="V925" i="11" s="1"/>
  <c r="Q925" i="11"/>
  <c r="R925" i="11" s="1"/>
  <c r="AB925" i="11" s="1"/>
  <c r="AB932" i="11" s="1"/>
  <c r="W1734" i="11"/>
  <c r="V1735" i="11" s="1"/>
  <c r="AE1733" i="11"/>
  <c r="Z924" i="11"/>
  <c r="Z1734" i="11"/>
  <c r="AA1734" i="11"/>
  <c r="AC1330" i="11"/>
  <c r="Q1735" i="11"/>
  <c r="R1735" i="11" s="1"/>
  <c r="S1735" i="11" s="1"/>
  <c r="Y1734" i="11"/>
  <c r="AB129" i="11"/>
  <c r="AE2000" i="11"/>
  <c r="T1593" i="11"/>
  <c r="AB131" i="11"/>
  <c r="AC123" i="11"/>
  <c r="S124" i="11"/>
  <c r="T255" i="11"/>
  <c r="W255" i="11" s="1"/>
  <c r="AE254" i="11"/>
  <c r="S1331" i="11"/>
  <c r="S1461" i="11"/>
  <c r="AE1460" i="11"/>
  <c r="AC519" i="11"/>
  <c r="AD519" i="11"/>
  <c r="R520" i="11"/>
  <c r="S520" i="11" s="1"/>
  <c r="AE655" i="11"/>
  <c r="S656" i="11"/>
  <c r="T2001" i="11"/>
  <c r="R1865" i="11"/>
  <c r="AB1865" i="11" s="1"/>
  <c r="AC1864" i="11"/>
  <c r="AD1864" i="11"/>
  <c r="AA254" i="9"/>
  <c r="Y254" i="9"/>
  <c r="AD254" i="9" s="1"/>
  <c r="W254" i="9"/>
  <c r="V255" i="9" s="1"/>
  <c r="Y1328" i="9"/>
  <c r="AD1328" i="9" s="1"/>
  <c r="AA1328" i="9"/>
  <c r="Q1329" i="9"/>
  <c r="R1329" i="9" s="1"/>
  <c r="AB1329" i="9" s="1"/>
  <c r="W1328" i="9"/>
  <c r="V1329" i="9" s="1"/>
  <c r="T792" i="9"/>
  <c r="W792" i="9" s="1"/>
  <c r="S1466" i="9"/>
  <c r="AE1465" i="9"/>
  <c r="AE791" i="9"/>
  <c r="AB1475" i="9"/>
  <c r="AB1471" i="9"/>
  <c r="AB1473" i="9"/>
  <c r="AD388" i="9"/>
  <c r="Q1196" i="9"/>
  <c r="R1196" i="9" s="1"/>
  <c r="AB1196" i="9" s="1"/>
  <c r="Z1195" i="9"/>
  <c r="AA1195" i="9"/>
  <c r="Y1195" i="9"/>
  <c r="AE529" i="9"/>
  <c r="AE531" i="9"/>
  <c r="AG402" i="9" s="1"/>
  <c r="AC2011" i="9"/>
  <c r="AC2009" i="9"/>
  <c r="AE2004" i="9"/>
  <c r="AE2013" i="9" s="1"/>
  <c r="T1061" i="9"/>
  <c r="Y1061" i="9" s="1"/>
  <c r="AB1061" i="9"/>
  <c r="AC388" i="9"/>
  <c r="AD2009" i="9"/>
  <c r="AD2011" i="9"/>
  <c r="AD2013" i="9"/>
  <c r="AC1060" i="9"/>
  <c r="AA1868" i="9"/>
  <c r="AE1727" i="9"/>
  <c r="AC1597" i="9"/>
  <c r="Y653" i="9"/>
  <c r="AD1597" i="9"/>
  <c r="W1868" i="9"/>
  <c r="V1869" i="9" s="1"/>
  <c r="Z1868" i="9"/>
  <c r="Z653" i="9"/>
  <c r="Q1869" i="9"/>
  <c r="R1869" i="9" s="1"/>
  <c r="AB1869" i="9" s="1"/>
  <c r="T1598" i="9"/>
  <c r="W1598" i="9" s="1"/>
  <c r="V1599" i="9" s="1"/>
  <c r="W653" i="9"/>
  <c r="V654" i="9" s="1"/>
  <c r="Q654" i="9"/>
  <c r="R654" i="9" s="1"/>
  <c r="AB654" i="9" s="1"/>
  <c r="AD921" i="9"/>
  <c r="Y1868" i="9"/>
  <c r="T1728" i="9"/>
  <c r="AC921" i="9"/>
  <c r="S922" i="9"/>
  <c r="AC122" i="9"/>
  <c r="AD122" i="9"/>
  <c r="AB394" i="9"/>
  <c r="AB398" i="9"/>
  <c r="AB396" i="9"/>
  <c r="R123" i="9"/>
  <c r="AB123" i="9" s="1"/>
  <c r="S389" i="9"/>
  <c r="AD1463" i="6"/>
  <c r="AE1462" i="6"/>
  <c r="AA789" i="6"/>
  <c r="Y789" i="6"/>
  <c r="W789" i="6"/>
  <c r="V790" i="6" s="1"/>
  <c r="Q790" i="6"/>
  <c r="R790" i="6" s="1"/>
  <c r="Z789" i="6"/>
  <c r="Y2013" i="6"/>
  <c r="Y2011" i="6"/>
  <c r="Z2004" i="6"/>
  <c r="Z2013" i="6" s="1"/>
  <c r="AA2004" i="6"/>
  <c r="AA2011" i="6" s="1"/>
  <c r="W2004" i="6"/>
  <c r="Q1330" i="6"/>
  <c r="R1330" i="6" s="1"/>
  <c r="AB1330" i="6" s="1"/>
  <c r="AD1878" i="6"/>
  <c r="AD1874" i="6"/>
  <c r="AC1876" i="6"/>
  <c r="AE1869" i="6"/>
  <c r="AE1874" i="6" s="1"/>
  <c r="AC1878" i="6"/>
  <c r="Z1329" i="6"/>
  <c r="Y1329" i="6"/>
  <c r="AA1329" i="6"/>
  <c r="AD1198" i="6"/>
  <c r="AD1205" i="6" s="1"/>
  <c r="AC1198" i="6"/>
  <c r="AC1207" i="6" s="1"/>
  <c r="Y1203" i="6"/>
  <c r="Y1205" i="6"/>
  <c r="AA1203" i="6"/>
  <c r="AA1205" i="6"/>
  <c r="T923" i="6"/>
  <c r="Y521" i="6"/>
  <c r="Z521" i="6"/>
  <c r="Q522" i="6"/>
  <c r="R522" i="6" s="1"/>
  <c r="AB522" i="6" s="1"/>
  <c r="AB531" i="6" s="1"/>
  <c r="W521" i="6"/>
  <c r="V522" i="6" s="1"/>
  <c r="AE252" i="6"/>
  <c r="T253" i="6"/>
  <c r="Z253" i="6" s="1"/>
  <c r="AE119" i="6"/>
  <c r="T120" i="6"/>
  <c r="AA1060" i="6"/>
  <c r="Y1060" i="6"/>
  <c r="Z1060" i="6"/>
  <c r="Q1061" i="6"/>
  <c r="R1061" i="6" s="1"/>
  <c r="AB1061" i="6" s="1"/>
  <c r="AC1597" i="6"/>
  <c r="Q385" i="6"/>
  <c r="R385" i="6" s="1"/>
  <c r="AB385" i="6" s="1"/>
  <c r="AD1597" i="6"/>
  <c r="T1730" i="6"/>
  <c r="Z384" i="6"/>
  <c r="AA384" i="6"/>
  <c r="Y384" i="6"/>
  <c r="S1598" i="6"/>
  <c r="AC1062" i="3"/>
  <c r="AC1598" i="3"/>
  <c r="S1599" i="3"/>
  <c r="Z1733" i="3"/>
  <c r="W1733" i="3"/>
  <c r="V1734" i="3" s="1"/>
  <c r="Y1733" i="3"/>
  <c r="Q1734" i="3"/>
  <c r="R1734" i="3" s="1"/>
  <c r="AB1734" i="3" s="1"/>
  <c r="Y1332" i="3"/>
  <c r="W1332" i="3"/>
  <c r="V1333" i="3" s="1"/>
  <c r="Q1333" i="3"/>
  <c r="R1333" i="3" s="1"/>
  <c r="AB1333" i="3" s="1"/>
  <c r="Z1332" i="3"/>
  <c r="Z1197" i="3"/>
  <c r="Y1197" i="3"/>
  <c r="S119" i="3"/>
  <c r="AE1867" i="3"/>
  <c r="AA1197" i="3"/>
  <c r="AD118" i="3"/>
  <c r="Q1198" i="3"/>
  <c r="R1198" i="3" s="1"/>
  <c r="AB1198" i="3" s="1"/>
  <c r="AB1203" i="3" s="1"/>
  <c r="AC118" i="3"/>
  <c r="T1868" i="3"/>
  <c r="AA1868" i="3" s="1"/>
  <c r="T254" i="3"/>
  <c r="AA254" i="3" s="1"/>
  <c r="AC386" i="3"/>
  <c r="AE253" i="3"/>
  <c r="S387" i="3"/>
  <c r="Y1463" i="3"/>
  <c r="AD1463" i="3" s="1"/>
  <c r="Q1464" i="3"/>
  <c r="R1464" i="3" s="1"/>
  <c r="AB1464" i="3" s="1"/>
  <c r="W1463" i="3"/>
  <c r="V1464" i="3" s="1"/>
  <c r="AA1463" i="3"/>
  <c r="R2002" i="3"/>
  <c r="AB2002" i="3" s="1"/>
  <c r="AC2001" i="3"/>
  <c r="AD2001" i="3"/>
  <c r="AA799" i="3"/>
  <c r="AA797" i="3"/>
  <c r="AA801" i="3"/>
  <c r="Z801" i="3"/>
  <c r="Z799" i="3"/>
  <c r="Z797" i="3"/>
  <c r="AC792" i="3"/>
  <c r="Y799" i="3"/>
  <c r="Y797" i="3"/>
  <c r="Y801" i="3"/>
  <c r="AD792" i="3"/>
  <c r="AA656" i="3" l="1"/>
  <c r="Q657" i="3"/>
  <c r="R657" i="3" s="1"/>
  <c r="AB657" i="3" s="1"/>
  <c r="AB662" i="3" s="1"/>
  <c r="AE655" i="3"/>
  <c r="Y656" i="3"/>
  <c r="Z656" i="3"/>
  <c r="AD396" i="13"/>
  <c r="AD398" i="13"/>
  <c r="AB531" i="3"/>
  <c r="Z527" i="3"/>
  <c r="Y522" i="3"/>
  <c r="Y529" i="3" s="1"/>
  <c r="AB529" i="3"/>
  <c r="AA522" i="3"/>
  <c r="AA529" i="3" s="1"/>
  <c r="Z531" i="3"/>
  <c r="W522" i="3"/>
  <c r="AE521" i="3"/>
  <c r="AE389" i="13"/>
  <c r="AE398" i="13" s="1"/>
  <c r="AG271" i="13" s="1"/>
  <c r="AC396" i="13"/>
  <c r="AC398" i="13"/>
  <c r="AE133" i="13"/>
  <c r="AE131" i="13"/>
  <c r="T253" i="13"/>
  <c r="Q254" i="13" s="1"/>
  <c r="R254" i="13" s="1"/>
  <c r="AB254" i="13" s="1"/>
  <c r="S255" i="9"/>
  <c r="AC924" i="3"/>
  <c r="AE924" i="3" s="1"/>
  <c r="AB932" i="3"/>
  <c r="AB930" i="3"/>
  <c r="S925" i="3"/>
  <c r="T1599" i="3"/>
  <c r="Y1599" i="3" s="1"/>
  <c r="T1063" i="3"/>
  <c r="W1063" i="3" s="1"/>
  <c r="AC1463" i="6"/>
  <c r="S1464" i="6"/>
  <c r="AE252" i="13"/>
  <c r="W387" i="11"/>
  <c r="V388" i="11" s="1"/>
  <c r="Q388" i="11"/>
  <c r="R388" i="11" s="1"/>
  <c r="AB388" i="11" s="1"/>
  <c r="Y387" i="11"/>
  <c r="Z387" i="11"/>
  <c r="AD387" i="11" s="1"/>
  <c r="AE1072" i="11"/>
  <c r="AG943" i="11" s="1"/>
  <c r="AE1070" i="11"/>
  <c r="AC924" i="11"/>
  <c r="AD924" i="11"/>
  <c r="AB930" i="11"/>
  <c r="AB934" i="11"/>
  <c r="S925" i="11"/>
  <c r="AC1734" i="11"/>
  <c r="AD1734" i="11"/>
  <c r="AE1330" i="11"/>
  <c r="T1735" i="11"/>
  <c r="AA1735" i="11" s="1"/>
  <c r="AB1735" i="11"/>
  <c r="AB1742" i="11" s="1"/>
  <c r="T124" i="11"/>
  <c r="W124" i="11" s="1"/>
  <c r="AE123" i="11"/>
  <c r="Y1593" i="11"/>
  <c r="AA1593" i="11"/>
  <c r="Z1593" i="11"/>
  <c r="Q1594" i="11"/>
  <c r="W1593" i="11"/>
  <c r="V1594" i="11" s="1"/>
  <c r="Y255" i="11"/>
  <c r="Y260" i="11" s="1"/>
  <c r="Z255" i="11"/>
  <c r="Z262" i="11" s="1"/>
  <c r="T656" i="11"/>
  <c r="AA656" i="11" s="1"/>
  <c r="AA255" i="11"/>
  <c r="T1331" i="11"/>
  <c r="Y1331" i="11" s="1"/>
  <c r="T1461" i="11"/>
  <c r="Q1462" i="11" s="1"/>
  <c r="AB520" i="11"/>
  <c r="T520" i="11"/>
  <c r="AE519" i="11"/>
  <c r="AE1864" i="11"/>
  <c r="S1865" i="11"/>
  <c r="W2001" i="11"/>
  <c r="V2002" i="11" s="1"/>
  <c r="Z2001" i="11"/>
  <c r="Q2002" i="11"/>
  <c r="Y2001" i="11"/>
  <c r="AA2001" i="11"/>
  <c r="AC254" i="9"/>
  <c r="AE254" i="9" s="1"/>
  <c r="AC1328" i="9"/>
  <c r="S1329" i="9"/>
  <c r="Y792" i="9"/>
  <c r="AA792" i="9"/>
  <c r="AA797" i="9" s="1"/>
  <c r="Z792" i="9"/>
  <c r="T1466" i="9"/>
  <c r="Z1466" i="9" s="1"/>
  <c r="Z1475" i="9" s="1"/>
  <c r="AE388" i="9"/>
  <c r="S1196" i="9"/>
  <c r="AD1195" i="9"/>
  <c r="AC1195" i="9"/>
  <c r="AG404" i="9"/>
  <c r="AD653" i="9"/>
  <c r="AE2011" i="9"/>
  <c r="AE2009" i="9"/>
  <c r="W1061" i="9"/>
  <c r="V1062" i="9" s="1"/>
  <c r="AA1061" i="9"/>
  <c r="AE1060" i="9"/>
  <c r="Z1061" i="9"/>
  <c r="AD1061" i="9" s="1"/>
  <c r="Q1062" i="9"/>
  <c r="R1062" i="9" s="1"/>
  <c r="AB1062" i="9" s="1"/>
  <c r="AE1597" i="9"/>
  <c r="W1728" i="9"/>
  <c r="V1729" i="9" s="1"/>
  <c r="Y1598" i="9"/>
  <c r="AE921" i="9"/>
  <c r="AA1598" i="9"/>
  <c r="AC1868" i="9"/>
  <c r="Q1599" i="9"/>
  <c r="R1599" i="9" s="1"/>
  <c r="AB1599" i="9" s="1"/>
  <c r="Z1598" i="9"/>
  <c r="AG1884" i="9"/>
  <c r="AG1886" i="9"/>
  <c r="T922" i="9"/>
  <c r="Z922" i="9" s="1"/>
  <c r="AC653" i="9"/>
  <c r="Z1728" i="9"/>
  <c r="S654" i="9"/>
  <c r="AA1728" i="9"/>
  <c r="AB260" i="9"/>
  <c r="AB264" i="9"/>
  <c r="AB262" i="9"/>
  <c r="AD1868" i="9"/>
  <c r="Y1728" i="9"/>
  <c r="Q1729" i="9"/>
  <c r="R1729" i="9" s="1"/>
  <c r="AB1729" i="9" s="1"/>
  <c r="T255" i="9"/>
  <c r="S123" i="9"/>
  <c r="S1869" i="9"/>
  <c r="AE122" i="9"/>
  <c r="T389" i="9"/>
  <c r="AB1874" i="9"/>
  <c r="AB1878" i="9"/>
  <c r="AB1876" i="9"/>
  <c r="AD789" i="6"/>
  <c r="AC789" i="6"/>
  <c r="AD521" i="6"/>
  <c r="AD2004" i="6"/>
  <c r="AD2013" i="6" s="1"/>
  <c r="T1464" i="6"/>
  <c r="Q1465" i="6" s="1"/>
  <c r="R1465" i="6" s="1"/>
  <c r="AB1465" i="6" s="1"/>
  <c r="AA2013" i="6"/>
  <c r="Z2011" i="6"/>
  <c r="S790" i="6"/>
  <c r="AB790" i="6"/>
  <c r="AC2004" i="6"/>
  <c r="AC2013" i="6" s="1"/>
  <c r="AA2009" i="6"/>
  <c r="Z2009" i="6"/>
  <c r="S1330" i="6"/>
  <c r="AD1329" i="6"/>
  <c r="AE1876" i="6"/>
  <c r="AE1878" i="6"/>
  <c r="AG1749" i="6" s="1"/>
  <c r="AC1329" i="6"/>
  <c r="AD1207" i="6"/>
  <c r="AD1203" i="6"/>
  <c r="AC1205" i="6"/>
  <c r="AC1203" i="6"/>
  <c r="AE1198" i="6"/>
  <c r="AE1203" i="6" s="1"/>
  <c r="AA923" i="6"/>
  <c r="Z923" i="6"/>
  <c r="Q924" i="6"/>
  <c r="R924" i="6" s="1"/>
  <c r="AB924" i="6" s="1"/>
  <c r="Y923" i="6"/>
  <c r="W923" i="6"/>
  <c r="V924" i="6" s="1"/>
  <c r="S522" i="6"/>
  <c r="AB529" i="6"/>
  <c r="AB527" i="6"/>
  <c r="AC521" i="6"/>
  <c r="AA253" i="6"/>
  <c r="Q254" i="6"/>
  <c r="R254" i="6" s="1"/>
  <c r="AB254" i="6" s="1"/>
  <c r="Y253" i="6"/>
  <c r="AD253" i="6" s="1"/>
  <c r="W253" i="6"/>
  <c r="V254" i="6" s="1"/>
  <c r="AC1060" i="6"/>
  <c r="Q121" i="6"/>
  <c r="Y120" i="6"/>
  <c r="Z120" i="6"/>
  <c r="W120" i="6"/>
  <c r="V121" i="6" s="1"/>
  <c r="AA120" i="6"/>
  <c r="AD1060" i="6"/>
  <c r="AC384" i="6"/>
  <c r="AE1597" i="6"/>
  <c r="AD384" i="6"/>
  <c r="W1730" i="6"/>
  <c r="V1731" i="6" s="1"/>
  <c r="Q1731" i="6"/>
  <c r="AA1730" i="6"/>
  <c r="Y1730" i="6"/>
  <c r="Z1730" i="6"/>
  <c r="S385" i="6"/>
  <c r="T1598" i="6"/>
  <c r="S1061" i="6"/>
  <c r="AE1062" i="3"/>
  <c r="AE1598" i="3"/>
  <c r="AD656" i="3"/>
  <c r="AD1733" i="3"/>
  <c r="AD1197" i="3"/>
  <c r="AD1332" i="3"/>
  <c r="AD522" i="3"/>
  <c r="AD531" i="3" s="1"/>
  <c r="AC1733" i="3"/>
  <c r="S1734" i="3"/>
  <c r="AC1332" i="3"/>
  <c r="S1198" i="3"/>
  <c r="AB1205" i="3"/>
  <c r="T119" i="3"/>
  <c r="Q120" i="3" s="1"/>
  <c r="R120" i="3" s="1"/>
  <c r="AB120" i="3" s="1"/>
  <c r="Y254" i="3"/>
  <c r="AC1197" i="3"/>
  <c r="W1868" i="3"/>
  <c r="V1869" i="3" s="1"/>
  <c r="S1333" i="3"/>
  <c r="AB1207" i="3"/>
  <c r="AE118" i="3"/>
  <c r="Y1868" i="3"/>
  <c r="AB1342" i="3"/>
  <c r="AB1338" i="3"/>
  <c r="AB1340" i="3"/>
  <c r="AE386" i="3"/>
  <c r="Z254" i="3"/>
  <c r="Q255" i="3"/>
  <c r="R255" i="3" s="1"/>
  <c r="AB255" i="3" s="1"/>
  <c r="Z1868" i="3"/>
  <c r="W254" i="3"/>
  <c r="V255" i="3" s="1"/>
  <c r="Q1869" i="3"/>
  <c r="R1869" i="3" s="1"/>
  <c r="AB1869" i="3" s="1"/>
  <c r="AB1878" i="3" s="1"/>
  <c r="T387" i="3"/>
  <c r="AC1463" i="3"/>
  <c r="AE2001" i="3"/>
  <c r="S1464" i="3"/>
  <c r="S2002" i="3"/>
  <c r="AD799" i="3"/>
  <c r="AD797" i="3"/>
  <c r="AD801" i="3"/>
  <c r="AE792" i="3"/>
  <c r="AC797" i="3"/>
  <c r="AC801" i="3"/>
  <c r="AC799" i="3"/>
  <c r="AB664" i="3" l="1"/>
  <c r="AB666" i="3"/>
  <c r="S657" i="3"/>
  <c r="AA531" i="3"/>
  <c r="AC656" i="3"/>
  <c r="AE656" i="3" s="1"/>
  <c r="Y527" i="3"/>
  <c r="Y531" i="3"/>
  <c r="AA527" i="3"/>
  <c r="AC522" i="3"/>
  <c r="AC529" i="3" s="1"/>
  <c r="AG4" i="13"/>
  <c r="AG6" i="13"/>
  <c r="T925" i="3"/>
  <c r="AE396" i="13"/>
  <c r="AE394" i="13"/>
  <c r="Y253" i="13"/>
  <c r="S254" i="13"/>
  <c r="AG269" i="13"/>
  <c r="Z253" i="13"/>
  <c r="W253" i="13"/>
  <c r="V254" i="13" s="1"/>
  <c r="AA253" i="13"/>
  <c r="AE1463" i="6"/>
  <c r="Q1600" i="3"/>
  <c r="R1600" i="3" s="1"/>
  <c r="AB1600" i="3" s="1"/>
  <c r="AB1609" i="3" s="1"/>
  <c r="Z1063" i="3"/>
  <c r="Z1068" i="3" s="1"/>
  <c r="AA1063" i="3"/>
  <c r="AA1068" i="3" s="1"/>
  <c r="Y1063" i="3"/>
  <c r="Y1068" i="3" s="1"/>
  <c r="AA1599" i="3"/>
  <c r="W1599" i="3"/>
  <c r="V1600" i="3" s="1"/>
  <c r="Z1599" i="3"/>
  <c r="AD1599" i="3" s="1"/>
  <c r="S388" i="11"/>
  <c r="AC387" i="11"/>
  <c r="AE387" i="11" s="1"/>
  <c r="T388" i="11"/>
  <c r="Z388" i="11" s="1"/>
  <c r="AG945" i="11"/>
  <c r="T925" i="11"/>
  <c r="AE924" i="11"/>
  <c r="AE1734" i="11"/>
  <c r="AB1740" i="11"/>
  <c r="W1735" i="11"/>
  <c r="Y1735" i="11"/>
  <c r="Y1740" i="11" s="1"/>
  <c r="Z1735" i="11"/>
  <c r="Z1740" i="11" s="1"/>
  <c r="AA124" i="11"/>
  <c r="AA133" i="11" s="1"/>
  <c r="AB1744" i="11"/>
  <c r="Z124" i="11"/>
  <c r="Z129" i="11" s="1"/>
  <c r="Y124" i="11"/>
  <c r="Y131" i="11" s="1"/>
  <c r="AD255" i="11"/>
  <c r="AD262" i="11" s="1"/>
  <c r="AD1593" i="11"/>
  <c r="Y264" i="11"/>
  <c r="Z260" i="11"/>
  <c r="AC255" i="11"/>
  <c r="AC262" i="11" s="1"/>
  <c r="W656" i="11"/>
  <c r="V657" i="11" s="1"/>
  <c r="Y262" i="11"/>
  <c r="R1594" i="11"/>
  <c r="AB1594" i="11" s="1"/>
  <c r="AC1593" i="11"/>
  <c r="Z656" i="11"/>
  <c r="Q657" i="11"/>
  <c r="R657" i="11" s="1"/>
  <c r="AB657" i="11" s="1"/>
  <c r="Q1332" i="11"/>
  <c r="R1332" i="11" s="1"/>
  <c r="AB1332" i="11" s="1"/>
  <c r="Y656" i="11"/>
  <c r="Z264" i="11"/>
  <c r="AA264" i="11"/>
  <c r="AA260" i="11"/>
  <c r="AA262" i="11"/>
  <c r="W1331" i="11"/>
  <c r="V1332" i="11" s="1"/>
  <c r="Z1331" i="11"/>
  <c r="AD1331" i="11" s="1"/>
  <c r="AA1331" i="11"/>
  <c r="AA1461" i="11"/>
  <c r="W1461" i="11"/>
  <c r="V1462" i="11" s="1"/>
  <c r="Y1461" i="11"/>
  <c r="Z1461" i="11"/>
  <c r="R1462" i="11"/>
  <c r="AB1462" i="11" s="1"/>
  <c r="T1865" i="11"/>
  <c r="W1865" i="11" s="1"/>
  <c r="V1866" i="11" s="1"/>
  <c r="AA1740" i="11"/>
  <c r="AA1744" i="11"/>
  <c r="AA1742" i="11"/>
  <c r="Q521" i="11"/>
  <c r="R521" i="11" s="1"/>
  <c r="AB521" i="11" s="1"/>
  <c r="Y520" i="11"/>
  <c r="AA520" i="11"/>
  <c r="W520" i="11"/>
  <c r="V521" i="11" s="1"/>
  <c r="Z520" i="11"/>
  <c r="AC2001" i="11"/>
  <c r="AD2001" i="11"/>
  <c r="R2002" i="11"/>
  <c r="AB2002" i="11" s="1"/>
  <c r="T1329" i="9"/>
  <c r="Q1330" i="9" s="1"/>
  <c r="R1330" i="9" s="1"/>
  <c r="AB1330" i="9" s="1"/>
  <c r="AE1328" i="9"/>
  <c r="Y797" i="9"/>
  <c r="AD792" i="9"/>
  <c r="Y801" i="9"/>
  <c r="Y799" i="9"/>
  <c r="Z1471" i="9"/>
  <c r="AA801" i="9"/>
  <c r="AC792" i="9"/>
  <c r="AC801" i="9" s="1"/>
  <c r="AA799" i="9"/>
  <c r="AA1466" i="9"/>
  <c r="AA1471" i="9" s="1"/>
  <c r="Z1473" i="9"/>
  <c r="W1466" i="9"/>
  <c r="Y1466" i="9"/>
  <c r="AD1466" i="9" s="1"/>
  <c r="AD1473" i="9" s="1"/>
  <c r="Z799" i="9"/>
  <c r="Z801" i="9"/>
  <c r="Z797" i="9"/>
  <c r="T1196" i="9"/>
  <c r="AE1195" i="9"/>
  <c r="AC1061" i="9"/>
  <c r="AD1598" i="9"/>
  <c r="S1599" i="9"/>
  <c r="AE1868" i="9"/>
  <c r="Y922" i="9"/>
  <c r="AD922" i="9" s="1"/>
  <c r="AC1598" i="9"/>
  <c r="W922" i="9"/>
  <c r="V923" i="9" s="1"/>
  <c r="AC1728" i="9"/>
  <c r="S1062" i="9"/>
  <c r="AA922" i="9"/>
  <c r="AD1728" i="9"/>
  <c r="Q923" i="9"/>
  <c r="R923" i="9" s="1"/>
  <c r="AB923" i="9" s="1"/>
  <c r="AE653" i="9"/>
  <c r="T654" i="9"/>
  <c r="Z654" i="9" s="1"/>
  <c r="S1729" i="9"/>
  <c r="T1869" i="9"/>
  <c r="T123" i="9"/>
  <c r="AA123" i="9" s="1"/>
  <c r="Z255" i="9"/>
  <c r="Y255" i="9"/>
  <c r="W255" i="9"/>
  <c r="AA255" i="9"/>
  <c r="AA389" i="9"/>
  <c r="W389" i="9"/>
  <c r="Z389" i="9"/>
  <c r="Y389" i="9"/>
  <c r="AE789" i="6"/>
  <c r="AA1464" i="6"/>
  <c r="AD2009" i="6"/>
  <c r="W1464" i="6"/>
  <c r="V1465" i="6" s="1"/>
  <c r="AD2011" i="6"/>
  <c r="Y1464" i="6"/>
  <c r="AE2004" i="6"/>
  <c r="AE2013" i="6" s="1"/>
  <c r="AG1884" i="6" s="1"/>
  <c r="Z1464" i="6"/>
  <c r="AC2009" i="6"/>
  <c r="AC2011" i="6"/>
  <c r="T1330" i="6"/>
  <c r="AA1330" i="6" s="1"/>
  <c r="T790" i="6"/>
  <c r="AE1329" i="6"/>
  <c r="AG1751" i="6"/>
  <c r="AE1205" i="6"/>
  <c r="AE1207" i="6"/>
  <c r="AG1078" i="6" s="1"/>
  <c r="S924" i="6"/>
  <c r="AC923" i="6"/>
  <c r="AD923" i="6"/>
  <c r="T522" i="6"/>
  <c r="W522" i="6" s="1"/>
  <c r="AE521" i="6"/>
  <c r="AC253" i="6"/>
  <c r="S254" i="6"/>
  <c r="AE1060" i="6"/>
  <c r="AC120" i="6"/>
  <c r="AD120" i="6"/>
  <c r="R121" i="6"/>
  <c r="AB121" i="6" s="1"/>
  <c r="AE384" i="6"/>
  <c r="T385" i="6"/>
  <c r="Y385" i="6" s="1"/>
  <c r="S1465" i="6"/>
  <c r="AC1730" i="6"/>
  <c r="AD1730" i="6"/>
  <c r="R1731" i="6"/>
  <c r="AB1731" i="6" s="1"/>
  <c r="T1061" i="6"/>
  <c r="Q1599" i="6"/>
  <c r="W1598" i="6"/>
  <c r="V1599" i="6" s="1"/>
  <c r="Y1598" i="6"/>
  <c r="Z1598" i="6"/>
  <c r="AA1598" i="6"/>
  <c r="T1734" i="3"/>
  <c r="T657" i="3"/>
  <c r="T1198" i="3"/>
  <c r="Z1198" i="3" s="1"/>
  <c r="Z1207" i="3" s="1"/>
  <c r="AD529" i="3"/>
  <c r="AE1197" i="3"/>
  <c r="AD527" i="3"/>
  <c r="AE1332" i="3"/>
  <c r="AE1733" i="3"/>
  <c r="Z119" i="3"/>
  <c r="W119" i="3"/>
  <c r="V120" i="3" s="1"/>
  <c r="AA119" i="3"/>
  <c r="Y119" i="3"/>
  <c r="AD1868" i="3"/>
  <c r="AD254" i="3"/>
  <c r="AC254" i="3"/>
  <c r="T1333" i="3"/>
  <c r="Y1333" i="3" s="1"/>
  <c r="Y1342" i="3" s="1"/>
  <c r="AB1876" i="3"/>
  <c r="AB1874" i="3"/>
  <c r="AC1868" i="3"/>
  <c r="S1869" i="3"/>
  <c r="T2002" i="3"/>
  <c r="Z2002" i="3" s="1"/>
  <c r="T1464" i="3"/>
  <c r="Y1464" i="3" s="1"/>
  <c r="Z387" i="3"/>
  <c r="Q388" i="3"/>
  <c r="AA387" i="3"/>
  <c r="Y387" i="3"/>
  <c r="W387" i="3"/>
  <c r="V388" i="3" s="1"/>
  <c r="S255" i="3"/>
  <c r="S120" i="3"/>
  <c r="AE1463" i="3"/>
  <c r="AE801" i="3"/>
  <c r="AE799" i="3"/>
  <c r="AE797" i="3"/>
  <c r="AB264" i="3"/>
  <c r="AB262" i="3"/>
  <c r="AB260" i="3"/>
  <c r="AE522" i="3" l="1"/>
  <c r="AE529" i="3" s="1"/>
  <c r="AB1607" i="3"/>
  <c r="AC531" i="3"/>
  <c r="Z1072" i="3"/>
  <c r="Y925" i="3"/>
  <c r="Y932" i="3" s="1"/>
  <c r="AC527" i="3"/>
  <c r="AA925" i="3"/>
  <c r="AA930" i="3" s="1"/>
  <c r="Z925" i="3"/>
  <c r="Z932" i="3" s="1"/>
  <c r="W925" i="3"/>
  <c r="AD253" i="13"/>
  <c r="S1600" i="3"/>
  <c r="T254" i="13"/>
  <c r="AC253" i="13"/>
  <c r="AD1063" i="3"/>
  <c r="AD1072" i="3" s="1"/>
  <c r="AB1605" i="3"/>
  <c r="Z1070" i="3"/>
  <c r="AA1072" i="3"/>
  <c r="AA1070" i="3"/>
  <c r="AC1063" i="3"/>
  <c r="Y1072" i="3"/>
  <c r="Y1070" i="3"/>
  <c r="AC1599" i="3"/>
  <c r="Y388" i="11"/>
  <c r="Q389" i="11"/>
  <c r="R389" i="11" s="1"/>
  <c r="AB389" i="11" s="1"/>
  <c r="AB396" i="11" s="1"/>
  <c r="AA388" i="11"/>
  <c r="W388" i="11"/>
  <c r="V389" i="11" s="1"/>
  <c r="AA925" i="11"/>
  <c r="AA934" i="11" s="1"/>
  <c r="W925" i="11"/>
  <c r="Y925" i="11"/>
  <c r="Y932" i="11" s="1"/>
  <c r="Z925" i="11"/>
  <c r="Z930" i="11" s="1"/>
  <c r="AD124" i="11"/>
  <c r="AD129" i="11" s="1"/>
  <c r="AD1735" i="11"/>
  <c r="AD1742" i="11" s="1"/>
  <c r="Y1742" i="11"/>
  <c r="Z1742" i="11"/>
  <c r="Z1744" i="11"/>
  <c r="AC1735" i="11"/>
  <c r="AA129" i="11"/>
  <c r="Y1744" i="11"/>
  <c r="AA131" i="11"/>
  <c r="Z133" i="11"/>
  <c r="Y133" i="11"/>
  <c r="Y129" i="11"/>
  <c r="Z131" i="11"/>
  <c r="AC124" i="11"/>
  <c r="AC131" i="11" s="1"/>
  <c r="AD260" i="11"/>
  <c r="AD264" i="11"/>
  <c r="AD656" i="11"/>
  <c r="S1594" i="11"/>
  <c r="AC260" i="11"/>
  <c r="AC264" i="11"/>
  <c r="AE255" i="11"/>
  <c r="AE262" i="11" s="1"/>
  <c r="S1332" i="11"/>
  <c r="AE1593" i="11"/>
  <c r="AC656" i="11"/>
  <c r="AC1331" i="11"/>
  <c r="AD388" i="11"/>
  <c r="AD1461" i="11"/>
  <c r="AC1461" i="11"/>
  <c r="S1462" i="11"/>
  <c r="Q1866" i="11"/>
  <c r="R1866" i="11" s="1"/>
  <c r="AB1866" i="11" s="1"/>
  <c r="Y1865" i="11"/>
  <c r="S657" i="11"/>
  <c r="S521" i="11"/>
  <c r="AA1865" i="11"/>
  <c r="S2002" i="11"/>
  <c r="Z1865" i="11"/>
  <c r="AC520" i="11"/>
  <c r="AD520" i="11"/>
  <c r="AB666" i="11"/>
  <c r="AB664" i="11"/>
  <c r="AB662" i="11"/>
  <c r="AE2001" i="11"/>
  <c r="W1329" i="9"/>
  <c r="V1330" i="9" s="1"/>
  <c r="Z1329" i="9"/>
  <c r="AA1329" i="9"/>
  <c r="S1330" i="9"/>
  <c r="Y1329" i="9"/>
  <c r="AD801" i="9"/>
  <c r="AD799" i="9"/>
  <c r="AD797" i="9"/>
  <c r="AC797" i="9"/>
  <c r="AC799" i="9"/>
  <c r="AE792" i="9"/>
  <c r="AE801" i="9" s="1"/>
  <c r="AG672" i="9" s="1"/>
  <c r="AA1475" i="9"/>
  <c r="AA1473" i="9"/>
  <c r="Y1475" i="9"/>
  <c r="AD1471" i="9"/>
  <c r="AC1466" i="9"/>
  <c r="AC1473" i="9" s="1"/>
  <c r="Y1473" i="9"/>
  <c r="Y1471" i="9"/>
  <c r="AD1475" i="9"/>
  <c r="W1196" i="9"/>
  <c r="V1197" i="9" s="1"/>
  <c r="Z1196" i="9"/>
  <c r="Y1196" i="9"/>
  <c r="Q1197" i="9"/>
  <c r="R1197" i="9" s="1"/>
  <c r="S1197" i="9" s="1"/>
  <c r="AA1196" i="9"/>
  <c r="AE1061" i="9"/>
  <c r="T1599" i="9"/>
  <c r="T1062" i="9"/>
  <c r="Z1062" i="9" s="1"/>
  <c r="AE1598" i="9"/>
  <c r="Y1869" i="9"/>
  <c r="Y1874" i="9" s="1"/>
  <c r="W1869" i="9"/>
  <c r="AE1728" i="9"/>
  <c r="AC922" i="9"/>
  <c r="Y654" i="9"/>
  <c r="AD654" i="9" s="1"/>
  <c r="Q655" i="9"/>
  <c r="R655" i="9" s="1"/>
  <c r="AB655" i="9" s="1"/>
  <c r="AA654" i="9"/>
  <c r="W654" i="9"/>
  <c r="V655" i="9" s="1"/>
  <c r="AA1869" i="9"/>
  <c r="AA1876" i="9" s="1"/>
  <c r="Z123" i="9"/>
  <c r="AC255" i="9"/>
  <c r="Y262" i="9"/>
  <c r="Y264" i="9"/>
  <c r="Y260" i="9"/>
  <c r="AD255" i="9"/>
  <c r="Q124" i="9"/>
  <c r="R124" i="9" s="1"/>
  <c r="AB124" i="9" s="1"/>
  <c r="AB131" i="9" s="1"/>
  <c r="Z260" i="9"/>
  <c r="Z262" i="9"/>
  <c r="Z264" i="9"/>
  <c r="Z1869" i="9"/>
  <c r="Z1878" i="9" s="1"/>
  <c r="W123" i="9"/>
  <c r="V124" i="9" s="1"/>
  <c r="T1729" i="9"/>
  <c r="Y123" i="9"/>
  <c r="AA260" i="9"/>
  <c r="AA262" i="9"/>
  <c r="AA264" i="9"/>
  <c r="Z398" i="9"/>
  <c r="Z396" i="9"/>
  <c r="Z394" i="9"/>
  <c r="AC389" i="9"/>
  <c r="Y398" i="9"/>
  <c r="Y394" i="9"/>
  <c r="Y396" i="9"/>
  <c r="AD389" i="9"/>
  <c r="S923" i="9"/>
  <c r="AA396" i="9"/>
  <c r="AA394" i="9"/>
  <c r="AA398" i="9"/>
  <c r="AD1464" i="6"/>
  <c r="AE2009" i="6"/>
  <c r="AE2011" i="6"/>
  <c r="AG1886" i="6"/>
  <c r="AC1464" i="6"/>
  <c r="Q1331" i="6"/>
  <c r="R1331" i="6" s="1"/>
  <c r="AB1331" i="6" s="1"/>
  <c r="Y1330" i="6"/>
  <c r="W1330" i="6"/>
  <c r="V1331" i="6" s="1"/>
  <c r="Y790" i="6"/>
  <c r="AA790" i="6"/>
  <c r="Q791" i="6"/>
  <c r="Z790" i="6"/>
  <c r="W790" i="6"/>
  <c r="V791" i="6" s="1"/>
  <c r="Z1330" i="6"/>
  <c r="AD1330" i="6" s="1"/>
  <c r="T254" i="6"/>
  <c r="Q255" i="6" s="1"/>
  <c r="R255" i="6" s="1"/>
  <c r="AB255" i="6" s="1"/>
  <c r="AB264" i="6" s="1"/>
  <c r="AG1080" i="6"/>
  <c r="AE923" i="6"/>
  <c r="T924" i="6"/>
  <c r="Y924" i="6" s="1"/>
  <c r="Z522" i="6"/>
  <c r="Z527" i="6" s="1"/>
  <c r="AA522" i="6"/>
  <c r="AA529" i="6" s="1"/>
  <c r="Y522" i="6"/>
  <c r="Y529" i="6" s="1"/>
  <c r="AE253" i="6"/>
  <c r="S121" i="6"/>
  <c r="AE120" i="6"/>
  <c r="T1465" i="6"/>
  <c r="Z1465" i="6" s="1"/>
  <c r="Q386" i="6"/>
  <c r="R386" i="6" s="1"/>
  <c r="AB386" i="6" s="1"/>
  <c r="AA385" i="6"/>
  <c r="Z385" i="6"/>
  <c r="AD385" i="6" s="1"/>
  <c r="W385" i="6"/>
  <c r="V386" i="6" s="1"/>
  <c r="AE1730" i="6"/>
  <c r="S1731" i="6"/>
  <c r="R1599" i="6"/>
  <c r="AB1599" i="6" s="1"/>
  <c r="AA1061" i="6"/>
  <c r="W1061" i="6"/>
  <c r="V1062" i="6" s="1"/>
  <c r="Y1061" i="6"/>
  <c r="Z1061" i="6"/>
  <c r="Q1062" i="6"/>
  <c r="AC1598" i="6"/>
  <c r="AD1598" i="6"/>
  <c r="W1734" i="3"/>
  <c r="V1735" i="3" s="1"/>
  <c r="Z1734" i="3"/>
  <c r="Q1735" i="3"/>
  <c r="R1735" i="3" s="1"/>
  <c r="S1735" i="3" s="1"/>
  <c r="AA657" i="3"/>
  <c r="AA662" i="3" s="1"/>
  <c r="AA1734" i="3"/>
  <c r="AA1198" i="3"/>
  <c r="AA1203" i="3" s="1"/>
  <c r="Y1734" i="3"/>
  <c r="Y657" i="3"/>
  <c r="Y662" i="3" s="1"/>
  <c r="Z657" i="3"/>
  <c r="Z666" i="3" s="1"/>
  <c r="W657" i="3"/>
  <c r="Y1198" i="3"/>
  <c r="AD1198" i="3" s="1"/>
  <c r="AD1205" i="3" s="1"/>
  <c r="W1198" i="3"/>
  <c r="Z1205" i="3"/>
  <c r="AD925" i="3"/>
  <c r="AD932" i="3" s="1"/>
  <c r="Z1203" i="3"/>
  <c r="AD119" i="3"/>
  <c r="AE531" i="3"/>
  <c r="AG404" i="3" s="1"/>
  <c r="AC119" i="3"/>
  <c r="W1333" i="3"/>
  <c r="AA1333" i="3"/>
  <c r="AA1340" i="3" s="1"/>
  <c r="Y1340" i="3"/>
  <c r="AE254" i="3"/>
  <c r="Y1338" i="3"/>
  <c r="T1869" i="3"/>
  <c r="T1600" i="3"/>
  <c r="Y1600" i="3" s="1"/>
  <c r="Y1607" i="3" s="1"/>
  <c r="Z1333" i="3"/>
  <c r="Z1338" i="3" s="1"/>
  <c r="AE1868" i="3"/>
  <c r="AA2002" i="3"/>
  <c r="W2002" i="3"/>
  <c r="V2003" i="3" s="1"/>
  <c r="Z1464" i="3"/>
  <c r="AD1464" i="3" s="1"/>
  <c r="W1464" i="3"/>
  <c r="V1465" i="3" s="1"/>
  <c r="Q1465" i="3"/>
  <c r="R1465" i="3" s="1"/>
  <c r="AB1465" i="3" s="1"/>
  <c r="AA1464" i="3"/>
  <c r="Y2002" i="3"/>
  <c r="Q2003" i="3"/>
  <c r="R2003" i="3" s="1"/>
  <c r="AB2003" i="3" s="1"/>
  <c r="T255" i="3"/>
  <c r="T120" i="3"/>
  <c r="Q121" i="3" s="1"/>
  <c r="R388" i="3"/>
  <c r="AB388" i="3" s="1"/>
  <c r="AD387" i="3"/>
  <c r="AC387" i="3"/>
  <c r="AG672" i="3"/>
  <c r="AG674" i="3"/>
  <c r="AE527" i="3" l="1"/>
  <c r="Y930" i="3"/>
  <c r="Y934" i="3"/>
  <c r="AA932" i="3"/>
  <c r="Z930" i="3"/>
  <c r="AC925" i="3"/>
  <c r="AC934" i="3" s="1"/>
  <c r="Z934" i="3"/>
  <c r="AA934" i="3"/>
  <c r="AE253" i="13"/>
  <c r="Y254" i="13"/>
  <c r="W254" i="13"/>
  <c r="V255" i="13" s="1"/>
  <c r="Q255" i="13"/>
  <c r="R255" i="13" s="1"/>
  <c r="S255" i="13" s="1"/>
  <c r="AA254" i="13"/>
  <c r="Z254" i="13"/>
  <c r="AE1063" i="3"/>
  <c r="AE1068" i="3" s="1"/>
  <c r="AD1068" i="3"/>
  <c r="AD1070" i="3"/>
  <c r="AC1070" i="3"/>
  <c r="AC1068" i="3"/>
  <c r="AC1072" i="3"/>
  <c r="AE1599" i="3"/>
  <c r="AB398" i="11"/>
  <c r="S389" i="11"/>
  <c r="AC388" i="11"/>
  <c r="AE388" i="11" s="1"/>
  <c r="AB394" i="11"/>
  <c r="AA930" i="11"/>
  <c r="AA932" i="11"/>
  <c r="AD925" i="11"/>
  <c r="AD930" i="11" s="1"/>
  <c r="Z932" i="11"/>
  <c r="Z934" i="11"/>
  <c r="AD131" i="11"/>
  <c r="AD133" i="11"/>
  <c r="AE1735" i="11"/>
  <c r="AE1744" i="11" s="1"/>
  <c r="AD1740" i="11"/>
  <c r="AD1744" i="11"/>
  <c r="Y930" i="11"/>
  <c r="AC925" i="11"/>
  <c r="AC934" i="11" s="1"/>
  <c r="Y934" i="11"/>
  <c r="T1594" i="11"/>
  <c r="AC1740" i="11"/>
  <c r="AC1744" i="11"/>
  <c r="AC1742" i="11"/>
  <c r="AC133" i="11"/>
  <c r="AC129" i="11"/>
  <c r="AE124" i="11"/>
  <c r="AE133" i="11" s="1"/>
  <c r="AG4" i="11" s="1"/>
  <c r="T1332" i="11"/>
  <c r="Q1333" i="11" s="1"/>
  <c r="R1333" i="11" s="1"/>
  <c r="AB1333" i="11" s="1"/>
  <c r="T657" i="11"/>
  <c r="Y657" i="11" s="1"/>
  <c r="AE260" i="11"/>
  <c r="AE264" i="11"/>
  <c r="AG135" i="11" s="1"/>
  <c r="AE656" i="11"/>
  <c r="AE1331" i="11"/>
  <c r="T389" i="11"/>
  <c r="T1462" i="11"/>
  <c r="Y1462" i="11" s="1"/>
  <c r="AE1461" i="11"/>
  <c r="AD1865" i="11"/>
  <c r="T521" i="11"/>
  <c r="AA521" i="11" s="1"/>
  <c r="S1866" i="11"/>
  <c r="AC1865" i="11"/>
  <c r="T2002" i="11"/>
  <c r="AE520" i="11"/>
  <c r="AD1329" i="9"/>
  <c r="T1330" i="9"/>
  <c r="Q1331" i="9" s="1"/>
  <c r="R1331" i="9" s="1"/>
  <c r="AB1331" i="9" s="1"/>
  <c r="AC1329" i="9"/>
  <c r="AE799" i="9"/>
  <c r="AD1196" i="9"/>
  <c r="AE797" i="9"/>
  <c r="AG674" i="9"/>
  <c r="AC1471" i="9"/>
  <c r="AC1475" i="9"/>
  <c r="AE1466" i="9"/>
  <c r="AE1473" i="9" s="1"/>
  <c r="AC1196" i="9"/>
  <c r="T1197" i="9"/>
  <c r="Q1198" i="9" s="1"/>
  <c r="R1198" i="9" s="1"/>
  <c r="AB1198" i="9" s="1"/>
  <c r="AB1197" i="9"/>
  <c r="Q1600" i="9"/>
  <c r="R1600" i="9" s="1"/>
  <c r="AB1600" i="9" s="1"/>
  <c r="AB1605" i="9" s="1"/>
  <c r="W1599" i="9"/>
  <c r="V1600" i="9" s="1"/>
  <c r="Y1599" i="9"/>
  <c r="AA1599" i="9"/>
  <c r="Z1599" i="9"/>
  <c r="AA1062" i="9"/>
  <c r="W1062" i="9"/>
  <c r="V1063" i="9" s="1"/>
  <c r="Q1063" i="9"/>
  <c r="R1063" i="9" s="1"/>
  <c r="AB1063" i="9" s="1"/>
  <c r="AB1070" i="9" s="1"/>
  <c r="Y1062" i="9"/>
  <c r="AD1062" i="9" s="1"/>
  <c r="AD1869" i="9"/>
  <c r="AD1874" i="9" s="1"/>
  <c r="Y1878" i="9"/>
  <c r="Y1876" i="9"/>
  <c r="AC654" i="9"/>
  <c r="Z1876" i="9"/>
  <c r="AE922" i="9"/>
  <c r="S655" i="9"/>
  <c r="AA1878" i="9"/>
  <c r="AA1874" i="9"/>
  <c r="AD123" i="9"/>
  <c r="AC1869" i="9"/>
  <c r="AC1876" i="9" s="1"/>
  <c r="AB129" i="9"/>
  <c r="AB133" i="9"/>
  <c r="S124" i="9"/>
  <c r="AE255" i="9"/>
  <c r="AC260" i="9"/>
  <c r="AC262" i="9"/>
  <c r="AC264" i="9"/>
  <c r="AC123" i="9"/>
  <c r="AA1729" i="9"/>
  <c r="W1729" i="9"/>
  <c r="V1730" i="9" s="1"/>
  <c r="Q1730" i="9"/>
  <c r="Y1729" i="9"/>
  <c r="Z1729" i="9"/>
  <c r="Z1874" i="9"/>
  <c r="AD260" i="9"/>
  <c r="AD264" i="9"/>
  <c r="AD262" i="9"/>
  <c r="T923" i="9"/>
  <c r="Y923" i="9" s="1"/>
  <c r="AE389" i="9"/>
  <c r="AC396" i="9"/>
  <c r="AC394" i="9"/>
  <c r="AC398" i="9"/>
  <c r="AD396" i="9"/>
  <c r="AD398" i="9"/>
  <c r="AD394" i="9"/>
  <c r="AE1464" i="6"/>
  <c r="S1331" i="6"/>
  <c r="T1331" i="6"/>
  <c r="W1331" i="6" s="1"/>
  <c r="V1332" i="6" s="1"/>
  <c r="AC1330" i="6"/>
  <c r="R791" i="6"/>
  <c r="AC790" i="6"/>
  <c r="AD790" i="6"/>
  <c r="AB262" i="6"/>
  <c r="S255" i="6"/>
  <c r="W254" i="6"/>
  <c r="V255" i="6" s="1"/>
  <c r="AB260" i="6"/>
  <c r="AA254" i="6"/>
  <c r="Y254" i="6"/>
  <c r="Z254" i="6"/>
  <c r="W924" i="6"/>
  <c r="V925" i="6" s="1"/>
  <c r="Z924" i="6"/>
  <c r="AD924" i="6" s="1"/>
  <c r="AA924" i="6"/>
  <c r="Q925" i="6"/>
  <c r="R925" i="6" s="1"/>
  <c r="AB925" i="6" s="1"/>
  <c r="AB934" i="6" s="1"/>
  <c r="AD522" i="6"/>
  <c r="AD529" i="6" s="1"/>
  <c r="Z531" i="6"/>
  <c r="Z529" i="6"/>
  <c r="Y527" i="6"/>
  <c r="Y531" i="6"/>
  <c r="AA527" i="6"/>
  <c r="AC522" i="6"/>
  <c r="AC527" i="6" s="1"/>
  <c r="AA531" i="6"/>
  <c r="T121" i="6"/>
  <c r="Y121" i="6" s="1"/>
  <c r="Q1466" i="6"/>
  <c r="R1466" i="6" s="1"/>
  <c r="AB1466" i="6" s="1"/>
  <c r="W1465" i="6"/>
  <c r="V1466" i="6" s="1"/>
  <c r="AA1465" i="6"/>
  <c r="Y1465" i="6"/>
  <c r="AC385" i="6"/>
  <c r="T1731" i="6"/>
  <c r="S1599" i="6"/>
  <c r="S386" i="6"/>
  <c r="AE1598" i="6"/>
  <c r="R1062" i="6"/>
  <c r="AB1062" i="6" s="1"/>
  <c r="AC1061" i="6"/>
  <c r="AD1061" i="6"/>
  <c r="AD1734" i="3"/>
  <c r="AB1735" i="3"/>
  <c r="AB1740" i="3" s="1"/>
  <c r="T1735" i="3"/>
  <c r="AA1735" i="3" s="1"/>
  <c r="AA666" i="3"/>
  <c r="AA664" i="3"/>
  <c r="AD657" i="3"/>
  <c r="AD662" i="3" s="1"/>
  <c r="AC1734" i="3"/>
  <c r="AA1207" i="3"/>
  <c r="AA1205" i="3"/>
  <c r="AC657" i="3"/>
  <c r="AC666" i="3" s="1"/>
  <c r="Y664" i="3"/>
  <c r="Y666" i="3"/>
  <c r="Z664" i="3"/>
  <c r="Z662" i="3"/>
  <c r="Y1205" i="3"/>
  <c r="Y1203" i="3"/>
  <c r="AD1207" i="3"/>
  <c r="Y1207" i="3"/>
  <c r="AD1203" i="3"/>
  <c r="AC1198" i="3"/>
  <c r="AC1207" i="3" s="1"/>
  <c r="AD930" i="3"/>
  <c r="AD934" i="3"/>
  <c r="AG402" i="3"/>
  <c r="AE119" i="3"/>
  <c r="AA1338" i="3"/>
  <c r="AA1342" i="3"/>
  <c r="Z1869" i="3"/>
  <c r="Z1876" i="3" s="1"/>
  <c r="AA1600" i="3"/>
  <c r="AA1605" i="3" s="1"/>
  <c r="Y1869" i="3"/>
  <c r="Y1878" i="3" s="1"/>
  <c r="Y1605" i="3"/>
  <c r="Z1340" i="3"/>
  <c r="Z1342" i="3"/>
  <c r="AC1333" i="3"/>
  <c r="AC1340" i="3" s="1"/>
  <c r="W1869" i="3"/>
  <c r="Z1600" i="3"/>
  <c r="Z1605" i="3" s="1"/>
  <c r="W1600" i="3"/>
  <c r="AD1333" i="3"/>
  <c r="Y1609" i="3"/>
  <c r="AA1869" i="3"/>
  <c r="AA1876" i="3" s="1"/>
  <c r="AC2002" i="3"/>
  <c r="AC1464" i="3"/>
  <c r="Z255" i="3"/>
  <c r="Z260" i="3" s="1"/>
  <c r="AD2002" i="3"/>
  <c r="Y255" i="3"/>
  <c r="Y262" i="3" s="1"/>
  <c r="AA255" i="3"/>
  <c r="AA264" i="3" s="1"/>
  <c r="W255" i="3"/>
  <c r="AA120" i="3"/>
  <c r="Z120" i="3"/>
  <c r="Y120" i="3"/>
  <c r="W120" i="3"/>
  <c r="V121" i="3" s="1"/>
  <c r="S388" i="3"/>
  <c r="AE387" i="3"/>
  <c r="S2003" i="3"/>
  <c r="R121" i="3"/>
  <c r="AB121" i="3" s="1"/>
  <c r="S1465" i="3"/>
  <c r="AE925" i="3" l="1"/>
  <c r="AE930" i="3" s="1"/>
  <c r="AC930" i="3"/>
  <c r="AC932" i="3"/>
  <c r="AD254" i="13"/>
  <c r="AE1070" i="3"/>
  <c r="AE1072" i="3"/>
  <c r="AG945" i="3" s="1"/>
  <c r="T255" i="13"/>
  <c r="AB255" i="13"/>
  <c r="AB264" i="13" s="1"/>
  <c r="AC254" i="13"/>
  <c r="Z1735" i="3"/>
  <c r="Z1740" i="3" s="1"/>
  <c r="AE1734" i="3"/>
  <c r="W1735" i="3"/>
  <c r="AD932" i="11"/>
  <c r="AC932" i="11"/>
  <c r="AD934" i="11"/>
  <c r="AE1740" i="11"/>
  <c r="AE925" i="11"/>
  <c r="AE934" i="11" s="1"/>
  <c r="AG807" i="11" s="1"/>
  <c r="AE1742" i="11"/>
  <c r="W1594" i="11"/>
  <c r="V1595" i="11" s="1"/>
  <c r="Z1594" i="11"/>
  <c r="AC930" i="11"/>
  <c r="Q1595" i="11"/>
  <c r="R1595" i="11" s="1"/>
  <c r="AB1595" i="11" s="1"/>
  <c r="Y1594" i="11"/>
  <c r="AA1594" i="11"/>
  <c r="AE131" i="11"/>
  <c r="AG6" i="11"/>
  <c r="AE129" i="11"/>
  <c r="AA1332" i="11"/>
  <c r="Y1332" i="11"/>
  <c r="Z1332" i="11"/>
  <c r="AA657" i="11"/>
  <c r="AA666" i="11" s="1"/>
  <c r="Z657" i="11"/>
  <c r="Z666" i="11" s="1"/>
  <c r="S1333" i="11"/>
  <c r="W657" i="11"/>
  <c r="W1332" i="11"/>
  <c r="V1333" i="11" s="1"/>
  <c r="AG137" i="11"/>
  <c r="Q1463" i="11"/>
  <c r="R1463" i="11" s="1"/>
  <c r="AB1463" i="11" s="1"/>
  <c r="W389" i="11"/>
  <c r="Y389" i="11"/>
  <c r="AA389" i="11"/>
  <c r="Z389" i="11"/>
  <c r="W1462" i="11"/>
  <c r="V1463" i="11" s="1"/>
  <c r="Z1462" i="11"/>
  <c r="AD1462" i="11" s="1"/>
  <c r="AA1462" i="11"/>
  <c r="AB1342" i="11"/>
  <c r="AB1340" i="11"/>
  <c r="AB1338" i="11"/>
  <c r="Y521" i="11"/>
  <c r="Q522" i="11"/>
  <c r="R522" i="11" s="1"/>
  <c r="AB522" i="11" s="1"/>
  <c r="AB527" i="11" s="1"/>
  <c r="W521" i="11"/>
  <c r="V522" i="11" s="1"/>
  <c r="Z521" i="11"/>
  <c r="T1866" i="11"/>
  <c r="Q1867" i="11" s="1"/>
  <c r="AE1865" i="11"/>
  <c r="W2002" i="11"/>
  <c r="V2003" i="11" s="1"/>
  <c r="Y2002" i="11"/>
  <c r="Z2002" i="11"/>
  <c r="AA2002" i="11"/>
  <c r="Q2003" i="11"/>
  <c r="R2003" i="11" s="1"/>
  <c r="AB2003" i="11" s="1"/>
  <c r="AG1617" i="11"/>
  <c r="AG1615" i="11"/>
  <c r="Y666" i="11"/>
  <c r="Y662" i="11"/>
  <c r="Y664" i="11"/>
  <c r="Y1330" i="9"/>
  <c r="W1330" i="9"/>
  <c r="V1331" i="9" s="1"/>
  <c r="AA1330" i="9"/>
  <c r="Z1330" i="9"/>
  <c r="AE1329" i="9"/>
  <c r="AE1196" i="9"/>
  <c r="AE1471" i="9"/>
  <c r="W1197" i="9"/>
  <c r="V1198" i="9" s="1"/>
  <c r="AE1475" i="9"/>
  <c r="AG1346" i="9" s="1"/>
  <c r="Y1197" i="9"/>
  <c r="AA1197" i="9"/>
  <c r="Z1197" i="9"/>
  <c r="AD1599" i="9"/>
  <c r="S1331" i="9"/>
  <c r="AD1330" i="9"/>
  <c r="S1600" i="9"/>
  <c r="AB1607" i="9"/>
  <c r="AB1609" i="9"/>
  <c r="AB1068" i="9"/>
  <c r="AC1599" i="9"/>
  <c r="T655" i="9"/>
  <c r="AC1062" i="9"/>
  <c r="AE1062" i="9" s="1"/>
  <c r="AB1072" i="9"/>
  <c r="S1198" i="9"/>
  <c r="S1063" i="9"/>
  <c r="AB1205" i="9"/>
  <c r="AB1207" i="9"/>
  <c r="AB1203" i="9"/>
  <c r="AD1878" i="9"/>
  <c r="AD1876" i="9"/>
  <c r="T124" i="9"/>
  <c r="AE654" i="9"/>
  <c r="AE123" i="9"/>
  <c r="AC1878" i="9"/>
  <c r="AE1869" i="9"/>
  <c r="AE1874" i="9" s="1"/>
  <c r="AC1874" i="9"/>
  <c r="R1730" i="9"/>
  <c r="AB1730" i="9" s="1"/>
  <c r="AD1729" i="9"/>
  <c r="AC1729" i="9"/>
  <c r="AE264" i="9"/>
  <c r="AE260" i="9"/>
  <c r="AE262" i="9"/>
  <c r="Q924" i="9"/>
  <c r="R924" i="9" s="1"/>
  <c r="AB924" i="9" s="1"/>
  <c r="AA923" i="9"/>
  <c r="W923" i="9"/>
  <c r="V924" i="9" s="1"/>
  <c r="Z923" i="9"/>
  <c r="AE398" i="9"/>
  <c r="AE396" i="9"/>
  <c r="AE394" i="9"/>
  <c r="T255" i="6"/>
  <c r="Y255" i="6" s="1"/>
  <c r="Y262" i="6" s="1"/>
  <c r="Z1331" i="6"/>
  <c r="Y1331" i="6"/>
  <c r="AA1331" i="6"/>
  <c r="Q1332" i="6"/>
  <c r="R1332" i="6" s="1"/>
  <c r="AB1332" i="6" s="1"/>
  <c r="AE1330" i="6"/>
  <c r="AE790" i="6"/>
  <c r="S791" i="6"/>
  <c r="AB791" i="6"/>
  <c r="AD254" i="6"/>
  <c r="AC254" i="6"/>
  <c r="AC924" i="6"/>
  <c r="S925" i="6"/>
  <c r="AB930" i="6"/>
  <c r="AB932" i="6"/>
  <c r="AD527" i="6"/>
  <c r="AD531" i="6"/>
  <c r="AC531" i="6"/>
  <c r="AC529" i="6"/>
  <c r="AE522" i="6"/>
  <c r="AE529" i="6" s="1"/>
  <c r="T1599" i="6"/>
  <c r="Y1599" i="6" s="1"/>
  <c r="AA121" i="6"/>
  <c r="Z121" i="6"/>
  <c r="AD121" i="6" s="1"/>
  <c r="W121" i="6"/>
  <c r="V122" i="6" s="1"/>
  <c r="Q122" i="6"/>
  <c r="R122" i="6" s="1"/>
  <c r="AB122" i="6" s="1"/>
  <c r="AC1465" i="6"/>
  <c r="AE385" i="6"/>
  <c r="AD1465" i="6"/>
  <c r="T386" i="6"/>
  <c r="Q387" i="6" s="1"/>
  <c r="S1062" i="6"/>
  <c r="S1466" i="6"/>
  <c r="W1731" i="6"/>
  <c r="V1732" i="6" s="1"/>
  <c r="Y1731" i="6"/>
  <c r="AA1731" i="6"/>
  <c r="Z1731" i="6"/>
  <c r="Q1732" i="6"/>
  <c r="AE1061" i="6"/>
  <c r="AB1471" i="6"/>
  <c r="AB1475" i="6"/>
  <c r="AB1473" i="6"/>
  <c r="AB1744" i="3"/>
  <c r="Y1735" i="3"/>
  <c r="Y1744" i="3" s="1"/>
  <c r="AB1742" i="3"/>
  <c r="AD664" i="3"/>
  <c r="AD666" i="3"/>
  <c r="AE657" i="3"/>
  <c r="AE664" i="3" s="1"/>
  <c r="AC664" i="3"/>
  <c r="AC662" i="3"/>
  <c r="AC1203" i="3"/>
  <c r="AC1205" i="3"/>
  <c r="AE1198" i="3"/>
  <c r="AE1205" i="3" s="1"/>
  <c r="AD1869" i="3"/>
  <c r="AD1878" i="3" s="1"/>
  <c r="Z1878" i="3"/>
  <c r="Z1874" i="3"/>
  <c r="Y1876" i="3"/>
  <c r="AA1607" i="3"/>
  <c r="AA1609" i="3"/>
  <c r="Y1874" i="3"/>
  <c r="AC1342" i="3"/>
  <c r="AE1333" i="3"/>
  <c r="AE1342" i="3" s="1"/>
  <c r="AG1215" i="3" s="1"/>
  <c r="AA1874" i="3"/>
  <c r="Z1607" i="3"/>
  <c r="AA1878" i="3"/>
  <c r="AC1338" i="3"/>
  <c r="AD1600" i="3"/>
  <c r="AC1600" i="3"/>
  <c r="AC1609" i="3" s="1"/>
  <c r="Z1609" i="3"/>
  <c r="AC1869" i="3"/>
  <c r="AC1874" i="3" s="1"/>
  <c r="AD1342" i="3"/>
  <c r="AD1340" i="3"/>
  <c r="AD1338" i="3"/>
  <c r="Z264" i="3"/>
  <c r="AE2002" i="3"/>
  <c r="AE1464" i="3"/>
  <c r="AD120" i="3"/>
  <c r="Z262" i="3"/>
  <c r="AA262" i="3"/>
  <c r="Y264" i="3"/>
  <c r="AC255" i="3"/>
  <c r="AC262" i="3" s="1"/>
  <c r="T388" i="3"/>
  <c r="Q389" i="3" s="1"/>
  <c r="AA260" i="3"/>
  <c r="AD255" i="3"/>
  <c r="AD262" i="3" s="1"/>
  <c r="Y260" i="3"/>
  <c r="AC120" i="3"/>
  <c r="T2003" i="3"/>
  <c r="AA1744" i="3"/>
  <c r="AA1742" i="3"/>
  <c r="AA1740" i="3"/>
  <c r="T1465" i="3"/>
  <c r="AA1465" i="3" s="1"/>
  <c r="S121" i="3"/>
  <c r="AE934" i="3" l="1"/>
  <c r="AG805" i="3" s="1"/>
  <c r="AE932" i="3"/>
  <c r="AG943" i="3"/>
  <c r="AE254" i="13"/>
  <c r="Y255" i="13"/>
  <c r="Z255" i="13"/>
  <c r="Z264" i="13" s="1"/>
  <c r="AA255" i="13"/>
  <c r="AA262" i="13" s="1"/>
  <c r="W255" i="13"/>
  <c r="AB260" i="13"/>
  <c r="AB262" i="13"/>
  <c r="Z1744" i="3"/>
  <c r="Z1742" i="3"/>
  <c r="AD1735" i="3"/>
  <c r="AD1742" i="3" s="1"/>
  <c r="AE932" i="11"/>
  <c r="AG805" i="11"/>
  <c r="AD1594" i="11"/>
  <c r="AD1332" i="11"/>
  <c r="T1333" i="11"/>
  <c r="W1333" i="11" s="1"/>
  <c r="AE930" i="11"/>
  <c r="AC1594" i="11"/>
  <c r="S1595" i="11"/>
  <c r="AD657" i="11"/>
  <c r="AD664" i="11" s="1"/>
  <c r="AC1332" i="11"/>
  <c r="AA664" i="11"/>
  <c r="AA662" i="11"/>
  <c r="AC657" i="11"/>
  <c r="Z662" i="11"/>
  <c r="Z664" i="11"/>
  <c r="AC1462" i="11"/>
  <c r="Z396" i="11"/>
  <c r="Z398" i="11"/>
  <c r="Z394" i="11"/>
  <c r="AA398" i="11"/>
  <c r="AA394" i="11"/>
  <c r="AA396" i="11"/>
  <c r="AD389" i="11"/>
  <c r="AC389" i="11"/>
  <c r="Y398" i="11"/>
  <c r="Y394" i="11"/>
  <c r="Y396" i="11"/>
  <c r="S522" i="11"/>
  <c r="AC521" i="11"/>
  <c r="W1866" i="11"/>
  <c r="V1867" i="11" s="1"/>
  <c r="AA1866" i="11"/>
  <c r="AB531" i="11"/>
  <c r="AB529" i="11"/>
  <c r="S1463" i="11"/>
  <c r="AD521" i="11"/>
  <c r="Z1866" i="11"/>
  <c r="Y1866" i="11"/>
  <c r="AD2002" i="11"/>
  <c r="AC2002" i="11"/>
  <c r="S2003" i="11"/>
  <c r="R1867" i="11"/>
  <c r="AB1867" i="11" s="1"/>
  <c r="AC1330" i="9"/>
  <c r="AD1197" i="9"/>
  <c r="AG1348" i="9"/>
  <c r="AC1197" i="9"/>
  <c r="T1600" i="9"/>
  <c r="Z1600" i="9" s="1"/>
  <c r="Z1607" i="9" s="1"/>
  <c r="AE1599" i="9"/>
  <c r="T1198" i="9"/>
  <c r="AA1198" i="9" s="1"/>
  <c r="AA1207" i="9" s="1"/>
  <c r="T1331" i="9"/>
  <c r="W655" i="9"/>
  <c r="V656" i="9" s="1"/>
  <c r="Z655" i="9"/>
  <c r="Q656" i="9"/>
  <c r="R656" i="9" s="1"/>
  <c r="AB656" i="9" s="1"/>
  <c r="AA655" i="9"/>
  <c r="Y655" i="9"/>
  <c r="T1063" i="9"/>
  <c r="W1063" i="9" s="1"/>
  <c r="AA124" i="9"/>
  <c r="AA133" i="9" s="1"/>
  <c r="Z124" i="9"/>
  <c r="Z129" i="9" s="1"/>
  <c r="W124" i="9"/>
  <c r="Y124" i="9"/>
  <c r="Y133" i="9" s="1"/>
  <c r="AE1876" i="9"/>
  <c r="AE1878" i="9"/>
  <c r="AG1751" i="9" s="1"/>
  <c r="S1730" i="9"/>
  <c r="AG135" i="9"/>
  <c r="AG137" i="9"/>
  <c r="AE1729" i="9"/>
  <c r="AC923" i="9"/>
  <c r="S924" i="9"/>
  <c r="AD923" i="9"/>
  <c r="AG271" i="9"/>
  <c r="AG269" i="9"/>
  <c r="W255" i="6"/>
  <c r="Y264" i="6"/>
  <c r="Y260" i="6"/>
  <c r="AA255" i="6"/>
  <c r="AA260" i="6" s="1"/>
  <c r="Z255" i="6"/>
  <c r="Z260" i="6" s="1"/>
  <c r="AD1331" i="6"/>
  <c r="AC1331" i="6"/>
  <c r="S1332" i="6"/>
  <c r="T791" i="6"/>
  <c r="AE254" i="6"/>
  <c r="AE924" i="6"/>
  <c r="T925" i="6"/>
  <c r="AA925" i="6" s="1"/>
  <c r="AA930" i="6" s="1"/>
  <c r="T1062" i="6"/>
  <c r="AE527" i="6"/>
  <c r="AE531" i="6"/>
  <c r="AG404" i="6" s="1"/>
  <c r="Z1599" i="6"/>
  <c r="AD1599" i="6" s="1"/>
  <c r="Q1600" i="6"/>
  <c r="R1600" i="6" s="1"/>
  <c r="AB1600" i="6" s="1"/>
  <c r="W1599" i="6"/>
  <c r="V1600" i="6" s="1"/>
  <c r="AA1599" i="6"/>
  <c r="AC121" i="6"/>
  <c r="AE1465" i="6"/>
  <c r="AA386" i="6"/>
  <c r="S122" i="6"/>
  <c r="Y386" i="6"/>
  <c r="W386" i="6"/>
  <c r="V387" i="6" s="1"/>
  <c r="Z386" i="6"/>
  <c r="T1466" i="6"/>
  <c r="AA1466" i="6" s="1"/>
  <c r="R1732" i="6"/>
  <c r="AB1732" i="6" s="1"/>
  <c r="AC1731" i="6"/>
  <c r="AD1731" i="6"/>
  <c r="R387" i="6"/>
  <c r="AB387" i="6" s="1"/>
  <c r="AC1735" i="3"/>
  <c r="AC1740" i="3" s="1"/>
  <c r="Y1740" i="3"/>
  <c r="Y1742" i="3"/>
  <c r="AE666" i="3"/>
  <c r="AG537" i="3" s="1"/>
  <c r="AE662" i="3"/>
  <c r="AE1207" i="3"/>
  <c r="AG1078" i="3" s="1"/>
  <c r="AE1203" i="3"/>
  <c r="AD1876" i="3"/>
  <c r="AD1874" i="3"/>
  <c r="AE1338" i="3"/>
  <c r="AG1213" i="3"/>
  <c r="AE1340" i="3"/>
  <c r="AC1876" i="3"/>
  <c r="AD1609" i="3"/>
  <c r="AD1607" i="3"/>
  <c r="AD1605" i="3"/>
  <c r="AC1607" i="3"/>
  <c r="AC1605" i="3"/>
  <c r="AE1600" i="3"/>
  <c r="AE1869" i="3"/>
  <c r="AE1876" i="3" s="1"/>
  <c r="AC1878" i="3"/>
  <c r="AE120" i="3"/>
  <c r="AA388" i="3"/>
  <c r="AC264" i="3"/>
  <c r="AC260" i="3"/>
  <c r="Z388" i="3"/>
  <c r="Y388" i="3"/>
  <c r="W388" i="3"/>
  <c r="V389" i="3" s="1"/>
  <c r="AD260" i="3"/>
  <c r="AD264" i="3"/>
  <c r="AE255" i="3"/>
  <c r="AE260" i="3" s="1"/>
  <c r="Y2003" i="3"/>
  <c r="Z2003" i="3"/>
  <c r="Q2004" i="3"/>
  <c r="R2004" i="3" s="1"/>
  <c r="AB2004" i="3" s="1"/>
  <c r="AB2009" i="3" s="1"/>
  <c r="W2003" i="3"/>
  <c r="V2004" i="3" s="1"/>
  <c r="T121" i="3"/>
  <c r="Y121" i="3" s="1"/>
  <c r="Z1465" i="3"/>
  <c r="AA2003" i="3"/>
  <c r="W1465" i="3"/>
  <c r="V1466" i="3" s="1"/>
  <c r="Q1466" i="3"/>
  <c r="R1466" i="3" s="1"/>
  <c r="AB1466" i="3" s="1"/>
  <c r="Y1465" i="3"/>
  <c r="R389" i="3"/>
  <c r="AB389" i="3" s="1"/>
  <c r="AG807" i="3" l="1"/>
  <c r="Y264" i="13"/>
  <c r="AD255" i="13"/>
  <c r="Y262" i="13"/>
  <c r="Y260" i="13"/>
  <c r="Z262" i="13"/>
  <c r="Z260" i="13"/>
  <c r="AA264" i="13"/>
  <c r="AC255" i="13"/>
  <c r="AC260" i="13" s="1"/>
  <c r="AA260" i="13"/>
  <c r="AD1744" i="3"/>
  <c r="AD1740" i="3"/>
  <c r="AE1330" i="9"/>
  <c r="Y1333" i="11"/>
  <c r="Y1338" i="11" s="1"/>
  <c r="Z1333" i="11"/>
  <c r="Z1340" i="11" s="1"/>
  <c r="AE1594" i="11"/>
  <c r="T1595" i="11"/>
  <c r="Z1595" i="11" s="1"/>
  <c r="AA1333" i="11"/>
  <c r="AA1342" i="11" s="1"/>
  <c r="AD666" i="11"/>
  <c r="AE657" i="11"/>
  <c r="AE664" i="11" s="1"/>
  <c r="AD662" i="11"/>
  <c r="AE1332" i="11"/>
  <c r="AD1333" i="11"/>
  <c r="AD1340" i="11" s="1"/>
  <c r="AC666" i="11"/>
  <c r="AC664" i="11"/>
  <c r="AC662" i="11"/>
  <c r="AE1462" i="11"/>
  <c r="T522" i="11"/>
  <c r="Y522" i="11" s="1"/>
  <c r="AE389" i="11"/>
  <c r="AC396" i="11"/>
  <c r="AC394" i="11"/>
  <c r="AC398" i="11"/>
  <c r="AD394" i="11"/>
  <c r="AD398" i="11"/>
  <c r="AD396" i="11"/>
  <c r="AC1866" i="11"/>
  <c r="AE521" i="11"/>
  <c r="T1463" i="11"/>
  <c r="T2003" i="11"/>
  <c r="W2003" i="11" s="1"/>
  <c r="V2004" i="11" s="1"/>
  <c r="AD1866" i="11"/>
  <c r="S1867" i="11"/>
  <c r="AE2002" i="11"/>
  <c r="AE1197" i="9"/>
  <c r="W1600" i="9"/>
  <c r="Z1605" i="9"/>
  <c r="AA1600" i="9"/>
  <c r="AA1609" i="9" s="1"/>
  <c r="Z1609" i="9"/>
  <c r="Y1600" i="9"/>
  <c r="Y1607" i="9" s="1"/>
  <c r="Z1198" i="9"/>
  <c r="Z1207" i="9" s="1"/>
  <c r="W1198" i="9"/>
  <c r="AA1203" i="9"/>
  <c r="AA1205" i="9"/>
  <c r="Y1198" i="9"/>
  <c r="Y1203" i="9" s="1"/>
  <c r="AD655" i="9"/>
  <c r="AD124" i="9"/>
  <c r="AD133" i="9" s="1"/>
  <c r="Q1332" i="9"/>
  <c r="W1331" i="9"/>
  <c r="V1332" i="9" s="1"/>
  <c r="Y1331" i="9"/>
  <c r="AA1331" i="9"/>
  <c r="Z1331" i="9"/>
  <c r="S656" i="9"/>
  <c r="Z1063" i="9"/>
  <c r="Z1072" i="9" s="1"/>
  <c r="Y1063" i="9"/>
  <c r="Y1070" i="9" s="1"/>
  <c r="AA1063" i="9"/>
  <c r="AA1072" i="9" s="1"/>
  <c r="AC655" i="9"/>
  <c r="AA129" i="9"/>
  <c r="AA131" i="9"/>
  <c r="Y131" i="9"/>
  <c r="Z131" i="9"/>
  <c r="Z133" i="9"/>
  <c r="Y129" i="9"/>
  <c r="AC124" i="9"/>
  <c r="AC129" i="9" s="1"/>
  <c r="T1730" i="9"/>
  <c r="Q1731" i="9" s="1"/>
  <c r="AG1749" i="9"/>
  <c r="T924" i="9"/>
  <c r="AA924" i="9" s="1"/>
  <c r="AE923" i="9"/>
  <c r="AD255" i="6"/>
  <c r="AD264" i="6" s="1"/>
  <c r="Z264" i="6"/>
  <c r="AA264" i="6"/>
  <c r="AA262" i="6"/>
  <c r="Z262" i="6"/>
  <c r="AE1331" i="6"/>
  <c r="AC255" i="6"/>
  <c r="AC260" i="6" s="1"/>
  <c r="T1332" i="6"/>
  <c r="W1332" i="6" s="1"/>
  <c r="V1333" i="6" s="1"/>
  <c r="Y791" i="6"/>
  <c r="W791" i="6"/>
  <c r="V792" i="6" s="1"/>
  <c r="Q792" i="6"/>
  <c r="Z791" i="6"/>
  <c r="AA791" i="6"/>
  <c r="Z925" i="6"/>
  <c r="Y925" i="6"/>
  <c r="W925" i="6"/>
  <c r="AA932" i="6"/>
  <c r="AA934" i="6"/>
  <c r="Q1063" i="6"/>
  <c r="R1063" i="6" s="1"/>
  <c r="AB1063" i="6" s="1"/>
  <c r="W1062" i="6"/>
  <c r="V1063" i="6" s="1"/>
  <c r="Z1062" i="6"/>
  <c r="AA1062" i="6"/>
  <c r="Y1062" i="6"/>
  <c r="AG402" i="6"/>
  <c r="AC1599" i="6"/>
  <c r="AE121" i="6"/>
  <c r="T122" i="6"/>
  <c r="Z122" i="6" s="1"/>
  <c r="AD386" i="6"/>
  <c r="AC386" i="6"/>
  <c r="W1466" i="6"/>
  <c r="Y1466" i="6"/>
  <c r="Y1475" i="6" s="1"/>
  <c r="Z1466" i="6"/>
  <c r="Z1471" i="6" s="1"/>
  <c r="S1732" i="6"/>
  <c r="S387" i="6"/>
  <c r="AE1731" i="6"/>
  <c r="AB1609" i="6"/>
  <c r="AB1605" i="6"/>
  <c r="AB1607" i="6"/>
  <c r="S1600" i="6"/>
  <c r="AA1473" i="6"/>
  <c r="AA1475" i="6"/>
  <c r="AA1471" i="6"/>
  <c r="AC1742" i="3"/>
  <c r="AE1735" i="3"/>
  <c r="AE1740" i="3" s="1"/>
  <c r="AC1744" i="3"/>
  <c r="AG539" i="3"/>
  <c r="AG1080" i="3"/>
  <c r="AD388" i="3"/>
  <c r="AE1874" i="3"/>
  <c r="AE1878" i="3"/>
  <c r="AE1607" i="3"/>
  <c r="AE1605" i="3"/>
  <c r="AE1609" i="3"/>
  <c r="AE264" i="3"/>
  <c r="AG137" i="3" s="1"/>
  <c r="AC388" i="3"/>
  <c r="AE262" i="3"/>
  <c r="AD2003" i="3"/>
  <c r="AC2003" i="3"/>
  <c r="AB2013" i="3"/>
  <c r="AB2011" i="3"/>
  <c r="Z121" i="3"/>
  <c r="AD121" i="3" s="1"/>
  <c r="AA121" i="3"/>
  <c r="S389" i="3"/>
  <c r="W121" i="3"/>
  <c r="V122" i="3" s="1"/>
  <c r="S2004" i="3"/>
  <c r="Q122" i="3"/>
  <c r="R122" i="3" s="1"/>
  <c r="AB122" i="3" s="1"/>
  <c r="AC1465" i="3"/>
  <c r="AD1465" i="3"/>
  <c r="AB398" i="3"/>
  <c r="AB394" i="3"/>
  <c r="AB396" i="3"/>
  <c r="S1466" i="3"/>
  <c r="AB1471" i="3"/>
  <c r="AB1475" i="3"/>
  <c r="AB1473" i="3"/>
  <c r="AD264" i="13" l="1"/>
  <c r="AD262" i="13"/>
  <c r="AD260" i="13"/>
  <c r="AC264" i="13"/>
  <c r="AC262" i="13"/>
  <c r="AE255" i="13"/>
  <c r="AE262" i="13" s="1"/>
  <c r="AD262" i="6"/>
  <c r="Y1340" i="11"/>
  <c r="Y1342" i="11"/>
  <c r="Z1338" i="11"/>
  <c r="Z1342" i="11"/>
  <c r="AA1595" i="11"/>
  <c r="W1595" i="11"/>
  <c r="V1596" i="11" s="1"/>
  <c r="AA1338" i="11"/>
  <c r="AA1340" i="11"/>
  <c r="AC1333" i="11"/>
  <c r="AC1342" i="11" s="1"/>
  <c r="AE666" i="11"/>
  <c r="AG539" i="11" s="1"/>
  <c r="AE662" i="11"/>
  <c r="Y1595" i="11"/>
  <c r="AD1595" i="11" s="1"/>
  <c r="Q1596" i="11"/>
  <c r="R1596" i="11" s="1"/>
  <c r="AB1596" i="11" s="1"/>
  <c r="AD1342" i="11"/>
  <c r="AD1338" i="11"/>
  <c r="AA522" i="11"/>
  <c r="AA527" i="11" s="1"/>
  <c r="Z522" i="11"/>
  <c r="Z531" i="11" s="1"/>
  <c r="W522" i="11"/>
  <c r="AE396" i="11"/>
  <c r="AE394" i="11"/>
  <c r="AE398" i="11"/>
  <c r="AE1866" i="11"/>
  <c r="Q1464" i="11"/>
  <c r="R1464" i="11" s="1"/>
  <c r="AB1464" i="11" s="1"/>
  <c r="W1463" i="11"/>
  <c r="V1464" i="11" s="1"/>
  <c r="Y1463" i="11"/>
  <c r="Z1463" i="11"/>
  <c r="AA1463" i="11"/>
  <c r="Y2003" i="11"/>
  <c r="Z2003" i="11"/>
  <c r="T1867" i="11"/>
  <c r="AA1867" i="11" s="1"/>
  <c r="AA2003" i="11"/>
  <c r="Q2004" i="11"/>
  <c r="R2004" i="11" s="1"/>
  <c r="AB2004" i="11" s="1"/>
  <c r="AB2009" i="11" s="1"/>
  <c r="Y529" i="11"/>
  <c r="Y531" i="11"/>
  <c r="Y527" i="11"/>
  <c r="AD1600" i="9"/>
  <c r="AD1605" i="9" s="1"/>
  <c r="AA1607" i="9"/>
  <c r="AA1605" i="9"/>
  <c r="Z1205" i="9"/>
  <c r="Y1605" i="9"/>
  <c r="AC1600" i="9"/>
  <c r="AC1609" i="9" s="1"/>
  <c r="Y1609" i="9"/>
  <c r="AD1198" i="9"/>
  <c r="AD1203" i="9" s="1"/>
  <c r="Z1203" i="9"/>
  <c r="Y1207" i="9"/>
  <c r="AD129" i="9"/>
  <c r="Y1205" i="9"/>
  <c r="AE655" i="9"/>
  <c r="Y1072" i="9"/>
  <c r="AC1198" i="9"/>
  <c r="AC1207" i="9" s="1"/>
  <c r="AD131" i="9"/>
  <c r="T656" i="9"/>
  <c r="Y656" i="9" s="1"/>
  <c r="AD1331" i="9"/>
  <c r="AC1331" i="9"/>
  <c r="Y1068" i="9"/>
  <c r="AD1063" i="9"/>
  <c r="R1332" i="9"/>
  <c r="Z1070" i="9"/>
  <c r="AC1063" i="9"/>
  <c r="AC1072" i="9" s="1"/>
  <c r="Z1068" i="9"/>
  <c r="AA1070" i="9"/>
  <c r="AA1068" i="9"/>
  <c r="W1730" i="9"/>
  <c r="V1731" i="9" s="1"/>
  <c r="AE124" i="9"/>
  <c r="AE133" i="9" s="1"/>
  <c r="AG6" i="9" s="1"/>
  <c r="AC131" i="9"/>
  <c r="Z1730" i="9"/>
  <c r="AA1730" i="9"/>
  <c r="Y1730" i="9"/>
  <c r="AC133" i="9"/>
  <c r="Q925" i="9"/>
  <c r="R925" i="9" s="1"/>
  <c r="AB925" i="9" s="1"/>
  <c r="Y924" i="9"/>
  <c r="Z924" i="9"/>
  <c r="W924" i="9"/>
  <c r="V925" i="9" s="1"/>
  <c r="R1731" i="9"/>
  <c r="AB1731" i="9" s="1"/>
  <c r="AD260" i="6"/>
  <c r="AC264" i="6"/>
  <c r="AE255" i="6"/>
  <c r="AE262" i="6" s="1"/>
  <c r="AC262" i="6"/>
  <c r="Q1333" i="6"/>
  <c r="R1333" i="6" s="1"/>
  <c r="AB1333" i="6" s="1"/>
  <c r="AB1342" i="6" s="1"/>
  <c r="Z1332" i="6"/>
  <c r="AA1332" i="6"/>
  <c r="Y1332" i="6"/>
  <c r="AC791" i="6"/>
  <c r="AD791" i="6"/>
  <c r="R792" i="6"/>
  <c r="AD1062" i="6"/>
  <c r="Z930" i="6"/>
  <c r="Z934" i="6"/>
  <c r="Z932" i="6"/>
  <c r="Y932" i="6"/>
  <c r="AD925" i="6"/>
  <c r="Y934" i="6"/>
  <c r="AC925" i="6"/>
  <c r="Y930" i="6"/>
  <c r="AC1062" i="6"/>
  <c r="AE1599" i="6"/>
  <c r="AA122" i="6"/>
  <c r="W122" i="6"/>
  <c r="V123" i="6" s="1"/>
  <c r="Y122" i="6"/>
  <c r="AD122" i="6" s="1"/>
  <c r="Q123" i="6"/>
  <c r="R123" i="6" s="1"/>
  <c r="AB123" i="6" s="1"/>
  <c r="AD1466" i="6"/>
  <c r="AD1473" i="6" s="1"/>
  <c r="AE386" i="6"/>
  <c r="Y1471" i="6"/>
  <c r="AC1466" i="6"/>
  <c r="AC1471" i="6" s="1"/>
  <c r="Y1473" i="6"/>
  <c r="Z1473" i="6"/>
  <c r="T387" i="6"/>
  <c r="Z387" i="6" s="1"/>
  <c r="Z1475" i="6"/>
  <c r="T1732" i="6"/>
  <c r="Q1733" i="6" s="1"/>
  <c r="R1733" i="6" s="1"/>
  <c r="AB1733" i="6" s="1"/>
  <c r="AB1068" i="6"/>
  <c r="AB1072" i="6"/>
  <c r="AB1070" i="6"/>
  <c r="T1600" i="6"/>
  <c r="S1063" i="6"/>
  <c r="AE1742" i="3"/>
  <c r="AE1744" i="3"/>
  <c r="AG1617" i="3" s="1"/>
  <c r="T2004" i="3"/>
  <c r="AG1749" i="3"/>
  <c r="AG1751" i="3"/>
  <c r="AG1482" i="3"/>
  <c r="AG1480" i="3"/>
  <c r="AG135" i="3"/>
  <c r="AE388" i="3"/>
  <c r="AE2003" i="3"/>
  <c r="T389" i="3"/>
  <c r="AC121" i="3"/>
  <c r="AE1465" i="3"/>
  <c r="S122" i="3"/>
  <c r="T1466" i="3"/>
  <c r="Z1466" i="3" s="1"/>
  <c r="AE264" i="13" l="1"/>
  <c r="AG135" i="13" s="1"/>
  <c r="AE260" i="13"/>
  <c r="AC1338" i="11"/>
  <c r="AC1340" i="11"/>
  <c r="AE1333" i="11"/>
  <c r="AE1338" i="11" s="1"/>
  <c r="AG537" i="11"/>
  <c r="AC1595" i="11"/>
  <c r="S1596" i="11"/>
  <c r="AD522" i="11"/>
  <c r="AD527" i="11" s="1"/>
  <c r="AA529" i="11"/>
  <c r="Z527" i="11"/>
  <c r="Z529" i="11"/>
  <c r="AC522" i="11"/>
  <c r="AC529" i="11" s="1"/>
  <c r="AA531" i="11"/>
  <c r="AG271" i="11"/>
  <c r="AG269" i="11"/>
  <c r="S1464" i="11"/>
  <c r="AC2003" i="11"/>
  <c r="AB2013" i="11"/>
  <c r="AB2011" i="11"/>
  <c r="AC1463" i="11"/>
  <c r="AD1463" i="11"/>
  <c r="S2004" i="11"/>
  <c r="Z1867" i="11"/>
  <c r="Q1868" i="11"/>
  <c r="R1868" i="11" s="1"/>
  <c r="AB1868" i="11" s="1"/>
  <c r="W1867" i="11"/>
  <c r="V1868" i="11" s="1"/>
  <c r="Y1867" i="11"/>
  <c r="AD2003" i="11"/>
  <c r="AD1609" i="9"/>
  <c r="AC1607" i="9"/>
  <c r="AD1607" i="9"/>
  <c r="AE1600" i="9"/>
  <c r="AE1605" i="9" s="1"/>
  <c r="AC1605" i="9"/>
  <c r="AD1205" i="9"/>
  <c r="AD1207" i="9"/>
  <c r="AC1205" i="9"/>
  <c r="AE1198" i="9"/>
  <c r="AE1205" i="9" s="1"/>
  <c r="AA656" i="9"/>
  <c r="Z656" i="9"/>
  <c r="AD656" i="9" s="1"/>
  <c r="W656" i="9"/>
  <c r="V657" i="9" s="1"/>
  <c r="AC1203" i="9"/>
  <c r="Q657" i="9"/>
  <c r="R657" i="9" s="1"/>
  <c r="AB657" i="9" s="1"/>
  <c r="AB666" i="9" s="1"/>
  <c r="S1332" i="9"/>
  <c r="AB1332" i="9"/>
  <c r="AD1072" i="9"/>
  <c r="AD1068" i="9"/>
  <c r="AD1070" i="9"/>
  <c r="AE1331" i="9"/>
  <c r="AC1068" i="9"/>
  <c r="AC1070" i="9"/>
  <c r="AE1063" i="9"/>
  <c r="AE1072" i="9" s="1"/>
  <c r="AG945" i="9" s="1"/>
  <c r="AC1730" i="9"/>
  <c r="AG4" i="9"/>
  <c r="AE129" i="9"/>
  <c r="AE131" i="9"/>
  <c r="AD1730" i="9"/>
  <c r="AD924" i="9"/>
  <c r="AC924" i="9"/>
  <c r="S1731" i="9"/>
  <c r="S925" i="9"/>
  <c r="AB932" i="9"/>
  <c r="AB930" i="9"/>
  <c r="AB934" i="9"/>
  <c r="AE260" i="6"/>
  <c r="AE264" i="6"/>
  <c r="AG137" i="6" s="1"/>
  <c r="AB1338" i="6"/>
  <c r="AB1340" i="6"/>
  <c r="AD1332" i="6"/>
  <c r="S1333" i="6"/>
  <c r="AC1332" i="6"/>
  <c r="S792" i="6"/>
  <c r="AB792" i="6"/>
  <c r="AE791" i="6"/>
  <c r="AE1062" i="6"/>
  <c r="AD934" i="6"/>
  <c r="AD930" i="6"/>
  <c r="AD932" i="6"/>
  <c r="AC934" i="6"/>
  <c r="AE925" i="6"/>
  <c r="AC930" i="6"/>
  <c r="AC932" i="6"/>
  <c r="AC122" i="6"/>
  <c r="S123" i="6"/>
  <c r="AD1475" i="6"/>
  <c r="AD1471" i="6"/>
  <c r="AE1466" i="6"/>
  <c r="AE1473" i="6" s="1"/>
  <c r="AC1475" i="6"/>
  <c r="AC1473" i="6"/>
  <c r="Q388" i="6"/>
  <c r="R388" i="6" s="1"/>
  <c r="AB388" i="6" s="1"/>
  <c r="Y387" i="6"/>
  <c r="W387" i="6"/>
  <c r="V388" i="6" s="1"/>
  <c r="AA1732" i="6"/>
  <c r="AA387" i="6"/>
  <c r="Z1732" i="6"/>
  <c r="W1732" i="6"/>
  <c r="V1733" i="6" s="1"/>
  <c r="Y1732" i="6"/>
  <c r="S1733" i="6"/>
  <c r="T1063" i="6"/>
  <c r="W1600" i="6"/>
  <c r="AA1600" i="6"/>
  <c r="Z1600" i="6"/>
  <c r="Y1600" i="6"/>
  <c r="AG1615" i="3"/>
  <c r="AA2004" i="3"/>
  <c r="AA2011" i="3" s="1"/>
  <c r="Y2004" i="3"/>
  <c r="Y2011" i="3" s="1"/>
  <c r="W2004" i="3"/>
  <c r="Z2004" i="3"/>
  <c r="Z2013" i="3" s="1"/>
  <c r="W389" i="3"/>
  <c r="Z389" i="3"/>
  <c r="Z394" i="3" s="1"/>
  <c r="Y389" i="3"/>
  <c r="Y396" i="3" s="1"/>
  <c r="AA389" i="3"/>
  <c r="AA394" i="3" s="1"/>
  <c r="AE121" i="3"/>
  <c r="T122" i="3"/>
  <c r="AA122" i="3" s="1"/>
  <c r="W1466" i="3"/>
  <c r="Y1466" i="3"/>
  <c r="Y1473" i="3" s="1"/>
  <c r="AA1466" i="3"/>
  <c r="AA1475" i="3" s="1"/>
  <c r="Z1471" i="3"/>
  <c r="Z1475" i="3"/>
  <c r="Z1473" i="3"/>
  <c r="AD1466" i="3" l="1"/>
  <c r="AD1471" i="3" s="1"/>
  <c r="AG137" i="13"/>
  <c r="AE1340" i="11"/>
  <c r="T1596" i="11"/>
  <c r="W1596" i="11" s="1"/>
  <c r="V1597" i="11" s="1"/>
  <c r="AE1342" i="11"/>
  <c r="AG1215" i="11" s="1"/>
  <c r="AE1595" i="11"/>
  <c r="AD531" i="11"/>
  <c r="AD529" i="11"/>
  <c r="AE522" i="11"/>
  <c r="AE531" i="11" s="1"/>
  <c r="AC531" i="11"/>
  <c r="AC527" i="11"/>
  <c r="T2004" i="11"/>
  <c r="Y2004" i="11" s="1"/>
  <c r="Y2011" i="11" s="1"/>
  <c r="T1464" i="11"/>
  <c r="Q1465" i="11" s="1"/>
  <c r="AE2003" i="11"/>
  <c r="AC1867" i="11"/>
  <c r="AE1463" i="11"/>
  <c r="S1868" i="11"/>
  <c r="AD1867" i="11"/>
  <c r="AE1609" i="9"/>
  <c r="AG1482" i="9" s="1"/>
  <c r="AE1607" i="9"/>
  <c r="T1332" i="9"/>
  <c r="AE1207" i="9"/>
  <c r="AG1078" i="9" s="1"/>
  <c r="AE1203" i="9"/>
  <c r="AC656" i="9"/>
  <c r="AB664" i="9"/>
  <c r="AB662" i="9"/>
  <c r="S657" i="9"/>
  <c r="T657" i="9"/>
  <c r="Y657" i="9" s="1"/>
  <c r="AE1070" i="9"/>
  <c r="AG943" i="9"/>
  <c r="AE1068" i="9"/>
  <c r="AE1730" i="9"/>
  <c r="T1731" i="9"/>
  <c r="Q1732" i="9" s="1"/>
  <c r="AE924" i="9"/>
  <c r="T925" i="9"/>
  <c r="T1333" i="6"/>
  <c r="W1333" i="6" s="1"/>
  <c r="AG135" i="6"/>
  <c r="AE1332" i="6"/>
  <c r="T123" i="6"/>
  <c r="Z123" i="6" s="1"/>
  <c r="AB801" i="6"/>
  <c r="AB799" i="6"/>
  <c r="AB797" i="6"/>
  <c r="T792" i="6"/>
  <c r="AE934" i="6"/>
  <c r="AE932" i="6"/>
  <c r="AE930" i="6"/>
  <c r="AE122" i="6"/>
  <c r="AE1475" i="6"/>
  <c r="AG1346" i="6" s="1"/>
  <c r="AE1471" i="6"/>
  <c r="AC387" i="6"/>
  <c r="AD387" i="6"/>
  <c r="AC1732" i="6"/>
  <c r="AD1732" i="6"/>
  <c r="T1733" i="6"/>
  <c r="W1733" i="6" s="1"/>
  <c r="V1734" i="6" s="1"/>
  <c r="S388" i="6"/>
  <c r="W1063" i="6"/>
  <c r="Y1063" i="6"/>
  <c r="Z1063" i="6"/>
  <c r="AA1063" i="6"/>
  <c r="AC1600" i="6"/>
  <c r="Y1609" i="6"/>
  <c r="Y1605" i="6"/>
  <c r="Y1607" i="6"/>
  <c r="AD1600" i="6"/>
  <c r="Z1605" i="6"/>
  <c r="Z1607" i="6"/>
  <c r="Z1609" i="6"/>
  <c r="AA1607" i="6"/>
  <c r="AA1605" i="6"/>
  <c r="AA1609" i="6"/>
  <c r="AD2004" i="3"/>
  <c r="AD2009" i="3" s="1"/>
  <c r="AA2013" i="3"/>
  <c r="AA2009" i="3"/>
  <c r="Z2011" i="3"/>
  <c r="Y2009" i="3"/>
  <c r="Y2013" i="3"/>
  <c r="AC2004" i="3"/>
  <c r="AC2013" i="3" s="1"/>
  <c r="Z2009" i="3"/>
  <c r="Z398" i="3"/>
  <c r="Z396" i="3"/>
  <c r="Y398" i="3"/>
  <c r="AD389" i="3"/>
  <c r="AA396" i="3"/>
  <c r="AC389" i="3"/>
  <c r="AC398" i="3" s="1"/>
  <c r="Y394" i="3"/>
  <c r="Y122" i="3"/>
  <c r="AA398" i="3"/>
  <c r="Q123" i="3"/>
  <c r="R123" i="3" s="1"/>
  <c r="AB123" i="3" s="1"/>
  <c r="Z122" i="3"/>
  <c r="W122" i="3"/>
  <c r="V123" i="3" s="1"/>
  <c r="Y1471" i="3"/>
  <c r="AC1466" i="3"/>
  <c r="AC1475" i="3" s="1"/>
  <c r="Y1475" i="3"/>
  <c r="AA1473" i="3"/>
  <c r="AA1471" i="3"/>
  <c r="AD1475" i="3" l="1"/>
  <c r="AD1473" i="3"/>
  <c r="AD2013" i="3"/>
  <c r="Z1596" i="11"/>
  <c r="Y1596" i="11"/>
  <c r="AD1596" i="11" s="1"/>
  <c r="Q1597" i="11"/>
  <c r="R1597" i="11" s="1"/>
  <c r="AB1597" i="11" s="1"/>
  <c r="AA1596" i="11"/>
  <c r="AG1213" i="11"/>
  <c r="AE527" i="11"/>
  <c r="AE529" i="11"/>
  <c r="AA2004" i="11"/>
  <c r="AA2011" i="11" s="1"/>
  <c r="Y2009" i="11"/>
  <c r="AA1464" i="11"/>
  <c r="W2004" i="11"/>
  <c r="Y1464" i="11"/>
  <c r="W1464" i="11"/>
  <c r="V1465" i="11" s="1"/>
  <c r="Z1464" i="11"/>
  <c r="Z2004" i="11"/>
  <c r="Z2013" i="11" s="1"/>
  <c r="Y2013" i="11"/>
  <c r="AE1867" i="11"/>
  <c r="T1868" i="11"/>
  <c r="R1465" i="11"/>
  <c r="AB1465" i="11" s="1"/>
  <c r="AG402" i="11"/>
  <c r="AG404" i="11"/>
  <c r="AG1480" i="9"/>
  <c r="Y1332" i="9"/>
  <c r="Q1333" i="9"/>
  <c r="R1333" i="9" s="1"/>
  <c r="W1332" i="9"/>
  <c r="V1333" i="9" s="1"/>
  <c r="Z1332" i="9"/>
  <c r="AA1332" i="9"/>
  <c r="AG1080" i="9"/>
  <c r="AE656" i="9"/>
  <c r="Z657" i="9"/>
  <c r="Z664" i="9" s="1"/>
  <c r="W657" i="9"/>
  <c r="AA657" i="9"/>
  <c r="AA662" i="9" s="1"/>
  <c r="Y1731" i="9"/>
  <c r="W1731" i="9"/>
  <c r="V1732" i="9" s="1"/>
  <c r="Z1731" i="9"/>
  <c r="AA1731" i="9"/>
  <c r="Z925" i="9"/>
  <c r="Z930" i="9" s="1"/>
  <c r="Y925" i="9"/>
  <c r="Y932" i="9" s="1"/>
  <c r="R1732" i="9"/>
  <c r="AB1732" i="9" s="1"/>
  <c r="W925" i="9"/>
  <c r="AA925" i="9"/>
  <c r="AA934" i="9" s="1"/>
  <c r="Y666" i="9"/>
  <c r="Y662" i="9"/>
  <c r="Y664" i="9"/>
  <c r="AA1333" i="6"/>
  <c r="AA1338" i="6" s="1"/>
  <c r="Y1333" i="6"/>
  <c r="Y1342" i="6" s="1"/>
  <c r="Z1333" i="6"/>
  <c r="Z1342" i="6" s="1"/>
  <c r="AA123" i="6"/>
  <c r="Y123" i="6"/>
  <c r="AD123" i="6" s="1"/>
  <c r="W123" i="6"/>
  <c r="V124" i="6" s="1"/>
  <c r="Q124" i="6"/>
  <c r="R124" i="6" s="1"/>
  <c r="AB124" i="6" s="1"/>
  <c r="AB129" i="6" s="1"/>
  <c r="AA792" i="6"/>
  <c r="W792" i="6"/>
  <c r="Y792" i="6"/>
  <c r="Z792" i="6"/>
  <c r="AG805" i="6"/>
  <c r="AG807" i="6"/>
  <c r="AG1348" i="6"/>
  <c r="AE1732" i="6"/>
  <c r="AE387" i="6"/>
  <c r="Z1733" i="6"/>
  <c r="Y1733" i="6"/>
  <c r="AA1733" i="6"/>
  <c r="T388" i="6"/>
  <c r="Z388" i="6" s="1"/>
  <c r="Q1734" i="6"/>
  <c r="R1734" i="6" s="1"/>
  <c r="AB1734" i="6" s="1"/>
  <c r="AE1600" i="6"/>
  <c r="AC1605" i="6"/>
  <c r="AC1609" i="6"/>
  <c r="AC1607" i="6"/>
  <c r="AA1070" i="6"/>
  <c r="AA1072" i="6"/>
  <c r="AA1068" i="6"/>
  <c r="Z1068" i="6"/>
  <c r="Z1070" i="6"/>
  <c r="Z1072" i="6"/>
  <c r="AC1063" i="6"/>
  <c r="Y1070" i="6"/>
  <c r="Y1072" i="6"/>
  <c r="Y1068" i="6"/>
  <c r="AD1063" i="6"/>
  <c r="AD1607" i="6"/>
  <c r="AD1609" i="6"/>
  <c r="AD1605" i="6"/>
  <c r="AD2011" i="3"/>
  <c r="AC2009" i="3"/>
  <c r="AE2004" i="3"/>
  <c r="AE2013" i="3" s="1"/>
  <c r="AG1886" i="3" s="1"/>
  <c r="AC2011" i="3"/>
  <c r="AD122" i="3"/>
  <c r="AD396" i="3"/>
  <c r="AD394" i="3"/>
  <c r="AD398" i="3"/>
  <c r="AC122" i="3"/>
  <c r="AC394" i="3"/>
  <c r="AC396" i="3"/>
  <c r="S123" i="3"/>
  <c r="AE389" i="3"/>
  <c r="AE394" i="3" s="1"/>
  <c r="AE1466" i="3"/>
  <c r="AE1475" i="3" s="1"/>
  <c r="AC1473" i="3"/>
  <c r="AC1471" i="3"/>
  <c r="AA1342" i="6" l="1"/>
  <c r="AC1596" i="11"/>
  <c r="AE1596" i="11" s="1"/>
  <c r="S1597" i="11"/>
  <c r="AD1464" i="11"/>
  <c r="AA2009" i="11"/>
  <c r="AD2004" i="11"/>
  <c r="AA2013" i="11"/>
  <c r="AC1464" i="11"/>
  <c r="Z2009" i="11"/>
  <c r="Z2011" i="11"/>
  <c r="AC2004" i="11"/>
  <c r="S1465" i="11"/>
  <c r="W1868" i="11"/>
  <c r="V1869" i="11" s="1"/>
  <c r="AA1868" i="11"/>
  <c r="Q1869" i="11"/>
  <c r="Z1868" i="11"/>
  <c r="Y1868" i="11"/>
  <c r="AD1332" i="9"/>
  <c r="AC1332" i="9"/>
  <c r="AD657" i="9"/>
  <c r="AD662" i="9" s="1"/>
  <c r="Z662" i="9"/>
  <c r="Z666" i="9"/>
  <c r="AA666" i="9"/>
  <c r="AC657" i="9"/>
  <c r="AC662" i="9" s="1"/>
  <c r="AA664" i="9"/>
  <c r="S1333" i="9"/>
  <c r="AB1333" i="9"/>
  <c r="AD1731" i="9"/>
  <c r="AD925" i="9"/>
  <c r="AD934" i="9" s="1"/>
  <c r="AC1731" i="9"/>
  <c r="Z932" i="9"/>
  <c r="Z934" i="9"/>
  <c r="Y934" i="9"/>
  <c r="Y930" i="9"/>
  <c r="S1732" i="9"/>
  <c r="AC925" i="9"/>
  <c r="AC932" i="9" s="1"/>
  <c r="AA932" i="9"/>
  <c r="AA930" i="9"/>
  <c r="AA1340" i="6"/>
  <c r="AD1333" i="6"/>
  <c r="AD1340" i="6" s="1"/>
  <c r="Y1338" i="6"/>
  <c r="Y1340" i="6"/>
  <c r="Z1338" i="6"/>
  <c r="AC1333" i="6"/>
  <c r="AC1338" i="6" s="1"/>
  <c r="Z1340" i="6"/>
  <c r="AC123" i="6"/>
  <c r="AE123" i="6" s="1"/>
  <c r="AB131" i="6"/>
  <c r="S124" i="6"/>
  <c r="AB133" i="6"/>
  <c r="AC792" i="6"/>
  <c r="Y799" i="6"/>
  <c r="Y801" i="6"/>
  <c r="Y797" i="6"/>
  <c r="AD792" i="6"/>
  <c r="AA801" i="6"/>
  <c r="AA797" i="6"/>
  <c r="AA799" i="6"/>
  <c r="Z801" i="6"/>
  <c r="Z799" i="6"/>
  <c r="Z797" i="6"/>
  <c r="AC1733" i="6"/>
  <c r="S1734" i="6"/>
  <c r="AD1733" i="6"/>
  <c r="Y388" i="6"/>
  <c r="AD388" i="6" s="1"/>
  <c r="AA388" i="6"/>
  <c r="Q389" i="6"/>
  <c r="R389" i="6" s="1"/>
  <c r="AB389" i="6" s="1"/>
  <c r="W388" i="6"/>
  <c r="V389" i="6" s="1"/>
  <c r="AE1063" i="6"/>
  <c r="AC1068" i="6"/>
  <c r="AC1070" i="6"/>
  <c r="AC1072" i="6"/>
  <c r="AD1072" i="6"/>
  <c r="AD1070" i="6"/>
  <c r="AD1068" i="6"/>
  <c r="AE1607" i="6"/>
  <c r="AE1605" i="6"/>
  <c r="AE1609" i="6"/>
  <c r="AE2009" i="3"/>
  <c r="AE2011" i="3"/>
  <c r="AG1884" i="3"/>
  <c r="T123" i="3"/>
  <c r="W123" i="3" s="1"/>
  <c r="V124" i="3" s="1"/>
  <c r="AE122" i="3"/>
  <c r="AE398" i="3"/>
  <c r="AG271" i="3" s="1"/>
  <c r="AE396" i="3"/>
  <c r="AE1473" i="3"/>
  <c r="AE1471" i="3"/>
  <c r="AG1346" i="3"/>
  <c r="AG1348" i="3"/>
  <c r="AD1342" i="6" l="1"/>
  <c r="T1597" i="11"/>
  <c r="W1597" i="11" s="1"/>
  <c r="V1598" i="11" s="1"/>
  <c r="AE1464" i="11"/>
  <c r="AE2004" i="11"/>
  <c r="AE2013" i="11" s="1"/>
  <c r="AG1884" i="11" s="1"/>
  <c r="AD2013" i="11"/>
  <c r="AD2009" i="11"/>
  <c r="AD2011" i="11"/>
  <c r="AC2013" i="11"/>
  <c r="AC2011" i="11"/>
  <c r="AC2009" i="11"/>
  <c r="T1465" i="11"/>
  <c r="Q1466" i="11" s="1"/>
  <c r="R1466" i="11" s="1"/>
  <c r="AB1466" i="11" s="1"/>
  <c r="AD1868" i="11"/>
  <c r="AC1868" i="11"/>
  <c r="R1869" i="11"/>
  <c r="AB1869" i="11" s="1"/>
  <c r="AE1332" i="9"/>
  <c r="AD666" i="9"/>
  <c r="AD664" i="9"/>
  <c r="AC666" i="9"/>
  <c r="AC664" i="9"/>
  <c r="AD930" i="9"/>
  <c r="AE657" i="9"/>
  <c r="AE664" i="9" s="1"/>
  <c r="AE1731" i="9"/>
  <c r="AB1338" i="9"/>
  <c r="AB1340" i="9"/>
  <c r="AB1342" i="9"/>
  <c r="T1333" i="9"/>
  <c r="AD932" i="9"/>
  <c r="T1732" i="9"/>
  <c r="AC930" i="9"/>
  <c r="AE925" i="9"/>
  <c r="AE932" i="9" s="1"/>
  <c r="AC934" i="9"/>
  <c r="AD1338" i="6"/>
  <c r="AC1342" i="6"/>
  <c r="AC1340" i="6"/>
  <c r="AE1333" i="6"/>
  <c r="AE1342" i="6" s="1"/>
  <c r="AG1215" i="6" s="1"/>
  <c r="T124" i="6"/>
  <c r="AD797" i="6"/>
  <c r="AD801" i="6"/>
  <c r="AD799" i="6"/>
  <c r="AE792" i="6"/>
  <c r="AC801" i="6"/>
  <c r="AC799" i="6"/>
  <c r="AC797" i="6"/>
  <c r="T1734" i="6"/>
  <c r="W1734" i="6" s="1"/>
  <c r="V1735" i="6" s="1"/>
  <c r="AC388" i="6"/>
  <c r="AE1733" i="6"/>
  <c r="S389" i="6"/>
  <c r="AB398" i="6"/>
  <c r="AB396" i="6"/>
  <c r="AB394" i="6"/>
  <c r="AE1072" i="6"/>
  <c r="AE1068" i="6"/>
  <c r="AE1070" i="6"/>
  <c r="AG1480" i="6"/>
  <c r="AG1482" i="6"/>
  <c r="Z123" i="3"/>
  <c r="Y123" i="3"/>
  <c r="AA123" i="3"/>
  <c r="Q124" i="3"/>
  <c r="R124" i="3" s="1"/>
  <c r="AB124" i="3" s="1"/>
  <c r="AB131" i="3" s="1"/>
  <c r="AG269" i="3"/>
  <c r="AD123" i="3" l="1"/>
  <c r="Z1597" i="11"/>
  <c r="Q1598" i="11"/>
  <c r="R1598" i="11" s="1"/>
  <c r="AB1598" i="11" s="1"/>
  <c r="AA1597" i="11"/>
  <c r="Y1597" i="11"/>
  <c r="AE2011" i="11"/>
  <c r="AE2009" i="11"/>
  <c r="AG1886" i="11"/>
  <c r="W1465" i="11"/>
  <c r="V1466" i="11" s="1"/>
  <c r="Z1465" i="11"/>
  <c r="Y1465" i="11"/>
  <c r="AA1465" i="11"/>
  <c r="S1869" i="11"/>
  <c r="S1466" i="11"/>
  <c r="AB1876" i="11"/>
  <c r="AB1874" i="11"/>
  <c r="AB1878" i="11"/>
  <c r="AE1868" i="11"/>
  <c r="AB1473" i="11"/>
  <c r="AB1471" i="11"/>
  <c r="AB1475" i="11"/>
  <c r="AE666" i="9"/>
  <c r="AG537" i="9" s="1"/>
  <c r="AE662" i="9"/>
  <c r="Y1333" i="9"/>
  <c r="Z1333" i="9"/>
  <c r="W1333" i="9"/>
  <c r="AA1333" i="9"/>
  <c r="AE934" i="9"/>
  <c r="AG805" i="9" s="1"/>
  <c r="Q1733" i="9"/>
  <c r="R1733" i="9" s="1"/>
  <c r="AB1733" i="9" s="1"/>
  <c r="Z1732" i="9"/>
  <c r="W1732" i="9"/>
  <c r="V1733" i="9" s="1"/>
  <c r="AA1732" i="9"/>
  <c r="Y1732" i="9"/>
  <c r="AE930" i="9"/>
  <c r="AG1213" i="6"/>
  <c r="AE1340" i="6"/>
  <c r="AE1338" i="6"/>
  <c r="Y124" i="6"/>
  <c r="Y129" i="6" s="1"/>
  <c r="Z124" i="6"/>
  <c r="Z133" i="6" s="1"/>
  <c r="AA124" i="6"/>
  <c r="AA131" i="6" s="1"/>
  <c r="W124" i="6"/>
  <c r="AE801" i="6"/>
  <c r="AE797" i="6"/>
  <c r="AE799" i="6"/>
  <c r="Y1734" i="6"/>
  <c r="AA1734" i="6"/>
  <c r="Q1735" i="6"/>
  <c r="R1735" i="6" s="1"/>
  <c r="AB1735" i="6" s="1"/>
  <c r="Z1734" i="6"/>
  <c r="AE388" i="6"/>
  <c r="T389" i="6"/>
  <c r="Z389" i="6" s="1"/>
  <c r="AG945" i="6"/>
  <c r="AG943" i="6"/>
  <c r="AC123" i="3"/>
  <c r="AB129" i="3"/>
  <c r="AB133" i="3"/>
  <c r="S124" i="3"/>
  <c r="T124" i="3" l="1"/>
  <c r="AA124" i="3" s="1"/>
  <c r="AA131" i="3" s="1"/>
  <c r="AD1597" i="11"/>
  <c r="AC1597" i="11"/>
  <c r="S1598" i="11"/>
  <c r="T1598" i="11"/>
  <c r="Y1598" i="11" s="1"/>
  <c r="AD1465" i="11"/>
  <c r="T1869" i="11"/>
  <c r="AA1869" i="11" s="1"/>
  <c r="AA1876" i="11" s="1"/>
  <c r="T1466" i="11"/>
  <c r="W1466" i="11" s="1"/>
  <c r="AC1465" i="11"/>
  <c r="AD1732" i="9"/>
  <c r="AG539" i="9"/>
  <c r="AA1340" i="9"/>
  <c r="AA1338" i="9"/>
  <c r="AA1342" i="9"/>
  <c r="Z1338" i="9"/>
  <c r="Z1342" i="9"/>
  <c r="Z1340" i="9"/>
  <c r="AC1333" i="9"/>
  <c r="Y1338" i="9"/>
  <c r="Y1340" i="9"/>
  <c r="Y1342" i="9"/>
  <c r="AD1333" i="9"/>
  <c r="AG807" i="9"/>
  <c r="AC1732" i="9"/>
  <c r="S1733" i="9"/>
  <c r="AA133" i="6"/>
  <c r="AD124" i="6"/>
  <c r="AD131" i="6" s="1"/>
  <c r="Y131" i="6"/>
  <c r="Y133" i="6"/>
  <c r="Z131" i="6"/>
  <c r="AC124" i="6"/>
  <c r="AC133" i="6" s="1"/>
  <c r="Z129" i="6"/>
  <c r="AA129" i="6"/>
  <c r="AG672" i="6"/>
  <c r="AG674" i="6"/>
  <c r="AD1734" i="6"/>
  <c r="AC1734" i="6"/>
  <c r="S1735" i="6"/>
  <c r="Z398" i="6"/>
  <c r="Z394" i="6"/>
  <c r="Y389" i="6"/>
  <c r="Y394" i="6" s="1"/>
  <c r="AB1740" i="6"/>
  <c r="AB1744" i="6"/>
  <c r="AB1742" i="6"/>
  <c r="W389" i="6"/>
  <c r="AA389" i="6"/>
  <c r="Z396" i="6"/>
  <c r="AE123" i="3"/>
  <c r="W124" i="3" l="1"/>
  <c r="AA129" i="3"/>
  <c r="Z124" i="3"/>
  <c r="Z133" i="3" s="1"/>
  <c r="Y124" i="3"/>
  <c r="Y129" i="3" s="1"/>
  <c r="AA133" i="3"/>
  <c r="AE1597" i="11"/>
  <c r="Q1599" i="11"/>
  <c r="R1599" i="11" s="1"/>
  <c r="AB1599" i="11" s="1"/>
  <c r="AA1598" i="11"/>
  <c r="W1598" i="11"/>
  <c r="V1599" i="11" s="1"/>
  <c r="Z1598" i="11"/>
  <c r="AD1598" i="11" s="1"/>
  <c r="AA1466" i="11"/>
  <c r="AA1471" i="11" s="1"/>
  <c r="Z1466" i="11"/>
  <c r="Z1473" i="11" s="1"/>
  <c r="Y1466" i="11"/>
  <c r="Y1475" i="11" s="1"/>
  <c r="Z1869" i="11"/>
  <c r="Z1878" i="11" s="1"/>
  <c r="AA1878" i="11"/>
  <c r="AA1874" i="11"/>
  <c r="W1869" i="11"/>
  <c r="Y1869" i="11"/>
  <c r="Y1874" i="11" s="1"/>
  <c r="AE1465" i="11"/>
  <c r="AE1732" i="9"/>
  <c r="T1733" i="9"/>
  <c r="AD1338" i="9"/>
  <c r="AD1342" i="9"/>
  <c r="AD1340" i="9"/>
  <c r="AE1333" i="9"/>
  <c r="AC1340" i="9"/>
  <c r="AC1338" i="9"/>
  <c r="AC1342" i="9"/>
  <c r="AD133" i="6"/>
  <c r="AD129" i="6"/>
  <c r="AE124" i="6"/>
  <c r="AE133" i="6" s="1"/>
  <c r="AG4" i="6" s="1"/>
  <c r="AC131" i="6"/>
  <c r="AC129" i="6"/>
  <c r="AE1734" i="6"/>
  <c r="T1735" i="6"/>
  <c r="Y1735" i="6" s="1"/>
  <c r="Y1744" i="6" s="1"/>
  <c r="Y398" i="6"/>
  <c r="AD389" i="6"/>
  <c r="AC389" i="6"/>
  <c r="Y396" i="6"/>
  <c r="AA398" i="6"/>
  <c r="AA394" i="6"/>
  <c r="AA396" i="6"/>
  <c r="AD124" i="3"/>
  <c r="AD133" i="3" s="1"/>
  <c r="Z129" i="3" l="1"/>
  <c r="Y133" i="3"/>
  <c r="Z131" i="3"/>
  <c r="AC124" i="3"/>
  <c r="AC131" i="3" s="1"/>
  <c r="Y131" i="3"/>
  <c r="AD131" i="3"/>
  <c r="S1599" i="11"/>
  <c r="AC1598" i="11"/>
  <c r="AA1473" i="11"/>
  <c r="AD1466" i="11"/>
  <c r="AD1475" i="11" s="1"/>
  <c r="Z1475" i="11"/>
  <c r="Z1471" i="11"/>
  <c r="AD1869" i="11"/>
  <c r="AD1878" i="11" s="1"/>
  <c r="AA1475" i="11"/>
  <c r="AC1466" i="11"/>
  <c r="AC1475" i="11" s="1"/>
  <c r="Y1876" i="11"/>
  <c r="Y1473" i="11"/>
  <c r="Y1471" i="11"/>
  <c r="Z1876" i="11"/>
  <c r="Y1878" i="11"/>
  <c r="Z1874" i="11"/>
  <c r="AC1869" i="11"/>
  <c r="AC1874" i="11" s="1"/>
  <c r="T1599" i="11"/>
  <c r="AA1733" i="9"/>
  <c r="Z1733" i="9"/>
  <c r="W1733" i="9"/>
  <c r="V1734" i="9" s="1"/>
  <c r="Y1733" i="9"/>
  <c r="Q1734" i="9"/>
  <c r="R1734" i="9" s="1"/>
  <c r="AB1734" i="9" s="1"/>
  <c r="AE1342" i="9"/>
  <c r="AE1340" i="9"/>
  <c r="AE1338" i="9"/>
  <c r="AE129" i="6"/>
  <c r="AG6" i="6"/>
  <c r="AE131" i="6"/>
  <c r="Y1742" i="6"/>
  <c r="AA1735" i="6"/>
  <c r="AA1744" i="6" s="1"/>
  <c r="Y1740" i="6"/>
  <c r="Z1735" i="6"/>
  <c r="Z1740" i="6" s="1"/>
  <c r="W1735" i="6"/>
  <c r="AD396" i="6"/>
  <c r="AD394" i="6"/>
  <c r="AD398" i="6"/>
  <c r="AE389" i="6"/>
  <c r="AC396" i="6"/>
  <c r="AC394" i="6"/>
  <c r="AC398" i="6"/>
  <c r="AD129" i="3"/>
  <c r="AC133" i="3" l="1"/>
  <c r="AC129" i="3"/>
  <c r="AE124" i="3"/>
  <c r="AE133" i="3" s="1"/>
  <c r="AG6" i="3" s="1"/>
  <c r="AE1598" i="11"/>
  <c r="AD1473" i="11"/>
  <c r="AD1471" i="11"/>
  <c r="AC1471" i="11"/>
  <c r="AE1466" i="11"/>
  <c r="AE1475" i="11" s="1"/>
  <c r="AD1874" i="11"/>
  <c r="AD1876" i="11"/>
  <c r="AC1473" i="11"/>
  <c r="AC1878" i="11"/>
  <c r="AE1869" i="11"/>
  <c r="AE1876" i="11" s="1"/>
  <c r="AC1876" i="11"/>
  <c r="Q1600" i="11"/>
  <c r="AA1599" i="11"/>
  <c r="Y1599" i="11"/>
  <c r="W1599" i="11"/>
  <c r="V1600" i="11" s="1"/>
  <c r="Z1599" i="11"/>
  <c r="AC1733" i="9"/>
  <c r="AD1733" i="9"/>
  <c r="AG1215" i="9"/>
  <c r="AG1213" i="9"/>
  <c r="S1734" i="9"/>
  <c r="AD1735" i="6"/>
  <c r="AD1740" i="6" s="1"/>
  <c r="AA1742" i="6"/>
  <c r="AA1740" i="6"/>
  <c r="AC1735" i="6"/>
  <c r="AC1742" i="6" s="1"/>
  <c r="Z1742" i="6"/>
  <c r="Z1744" i="6"/>
  <c r="AE398" i="6"/>
  <c r="AE396" i="6"/>
  <c r="AE394" i="6"/>
  <c r="AE129" i="3" l="1"/>
  <c r="AE131" i="3"/>
  <c r="AG4" i="3"/>
  <c r="AE1878" i="11"/>
  <c r="AG1749" i="11" s="1"/>
  <c r="AE1473" i="11"/>
  <c r="AE1471" i="11"/>
  <c r="AE1874" i="11"/>
  <c r="AD1599" i="11"/>
  <c r="AC1599" i="11"/>
  <c r="R1600" i="11"/>
  <c r="S1600" i="11" s="1"/>
  <c r="AG1348" i="11"/>
  <c r="AG1346" i="11"/>
  <c r="T1734" i="9"/>
  <c r="AA1734" i="9" s="1"/>
  <c r="AE1733" i="9"/>
  <c r="AD1742" i="6"/>
  <c r="AD1744" i="6"/>
  <c r="AE1735" i="6"/>
  <c r="AE1740" i="6" s="1"/>
  <c r="AC1740" i="6"/>
  <c r="AC1744" i="6"/>
  <c r="AG271" i="6"/>
  <c r="AG269" i="6"/>
  <c r="AG1751" i="11" l="1"/>
  <c r="AB1600" i="11"/>
  <c r="T1600" i="11"/>
  <c r="AE1599" i="11"/>
  <c r="Z1734" i="9"/>
  <c r="Q1735" i="9"/>
  <c r="R1735" i="9" s="1"/>
  <c r="AB1735" i="9" s="1"/>
  <c r="Y1734" i="9"/>
  <c r="W1734" i="9"/>
  <c r="V1735" i="9" s="1"/>
  <c r="AD1734" i="9"/>
  <c r="AE1742" i="6"/>
  <c r="AE1744" i="6"/>
  <c r="AG1617" i="6" s="1"/>
  <c r="W1600" i="11" l="1"/>
  <c r="Y1600" i="11"/>
  <c r="Z1600" i="11"/>
  <c r="AA1600" i="11"/>
  <c r="AB1609" i="11"/>
  <c r="AB1605" i="11"/>
  <c r="AB1607" i="11"/>
  <c r="AC1734" i="9"/>
  <c r="S1735" i="9"/>
  <c r="AB1740" i="9"/>
  <c r="AB1742" i="9"/>
  <c r="AB1744" i="9"/>
  <c r="AG1615" i="6"/>
  <c r="AA1605" i="11" l="1"/>
  <c r="AA1607" i="11"/>
  <c r="AA1609" i="11"/>
  <c r="Z1609" i="11"/>
  <c r="Z1605" i="11"/>
  <c r="Z1607" i="11"/>
  <c r="AD1600" i="11"/>
  <c r="Y1609" i="11"/>
  <c r="AC1600" i="11"/>
  <c r="Y1605" i="11"/>
  <c r="Y1607" i="11"/>
  <c r="AE1734" i="9"/>
  <c r="T1735" i="9"/>
  <c r="Y1735" i="9" s="1"/>
  <c r="Y1744" i="9" s="1"/>
  <c r="AC1607" i="11" l="1"/>
  <c r="AC1609" i="11"/>
  <c r="AE1600" i="11"/>
  <c r="AC1605" i="11"/>
  <c r="AD1605" i="11"/>
  <c r="AD1609" i="11"/>
  <c r="AD1607" i="11"/>
  <c r="Y1742" i="9"/>
  <c r="W1735" i="9"/>
  <c r="Y1740" i="9"/>
  <c r="AA1735" i="9"/>
  <c r="AA1740" i="9" s="1"/>
  <c r="Z1735" i="9"/>
  <c r="Z1744" i="9" s="1"/>
  <c r="AE1607" i="11" l="1"/>
  <c r="AE1605" i="11"/>
  <c r="AE1609" i="11"/>
  <c r="Z1740" i="9"/>
  <c r="AD1735" i="9"/>
  <c r="AD1742" i="9" s="1"/>
  <c r="AA1744" i="9"/>
  <c r="AA1742" i="9"/>
  <c r="Z1742" i="9"/>
  <c r="AC1735" i="9"/>
  <c r="AC1742" i="9" s="1"/>
  <c r="AG1482" i="11" l="1"/>
  <c r="AG1480" i="11"/>
  <c r="AD1744" i="9"/>
  <c r="AD1740" i="9"/>
  <c r="AE1735" i="9"/>
  <c r="AE1744" i="9" s="1"/>
  <c r="AG1617" i="9" s="1"/>
  <c r="AC1740" i="9"/>
  <c r="AC1744" i="9"/>
  <c r="AE1742" i="9" l="1"/>
  <c r="AE1740" i="9"/>
  <c r="AG1615" i="9"/>
</calcChain>
</file>

<file path=xl/sharedStrings.xml><?xml version="1.0" encoding="utf-8"?>
<sst xmlns="http://schemas.openxmlformats.org/spreadsheetml/2006/main" count="2160" uniqueCount="257">
  <si>
    <t>Whole Life No Interventions</t>
  </si>
  <si>
    <t>Amounts with Decrements</t>
  </si>
  <si>
    <t>Very Low Risk</t>
  </si>
  <si>
    <t>Amounts without Decrements</t>
  </si>
  <si>
    <t>Decrement Information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</si>
  <si>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</si>
  <si>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</si>
  <si>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</si>
  <si>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DB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</si>
  <si>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</si>
  <si>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</si>
  <si>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</t>
  </si>
  <si>
    <t>Year</t>
  </si>
  <si>
    <t>Commission</t>
  </si>
  <si>
    <t>Expenses</t>
  </si>
  <si>
    <t>Death Benefit</t>
  </si>
  <si>
    <t>Mortality Rate per 1000</t>
  </si>
  <si>
    <t>Lapse Rate</t>
  </si>
  <si>
    <t>In Force
(sop)</t>
  </si>
  <si>
    <t>Deaths</t>
  </si>
  <si>
    <t>Lapses</t>
  </si>
  <si>
    <t>In Force
(eop)</t>
  </si>
  <si>
    <t>Capital
(sop)</t>
  </si>
  <si>
    <t>Capital
(eop)</t>
  </si>
  <si>
    <t>Premium
(sop)</t>
  </si>
  <si>
    <t>Commission
(sop)</t>
  </si>
  <si>
    <t>Expenses
(eop)</t>
  </si>
  <si>
    <t>Death Benefits
(eop)</t>
  </si>
  <si>
    <t>Cash Flow</t>
  </si>
  <si>
    <t>Interest</t>
  </si>
  <si>
    <t>Profit</t>
  </si>
  <si>
    <t>Present Value of Profit</t>
  </si>
  <si>
    <t>Age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</si>
  <si>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</si>
  <si>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</si>
  <si>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</si>
  <si>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</si>
  <si>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</si>
  <si>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</si>
  <si>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</si>
  <si>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</si>
  <si>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</si>
  <si>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</si>
  <si>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>Total:</t>
  </si>
  <si>
    <t xml:space="preserve">Low Risk </t>
  </si>
  <si>
    <t>Medium Risk</t>
  </si>
  <si>
    <t>High Risk</t>
  </si>
  <si>
    <t xml:space="preserve">Medium Risk </t>
  </si>
  <si>
    <t>Sub VLRWLAllAges()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</si>
  <si>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</si>
  <si>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</si>
  <si>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</si>
  <si>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</si>
  <si>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</si>
  <si>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119</t>
  </si>
  <si>
    <t xml:space="preserve">    Set resultSheet = ThisWorkbook.Sheets("WL Premium No Intervention")</t>
  </si>
  <si>
    <t xml:space="preserve">    For i = 1 To maxRuns</t>
  </si>
  <si>
    <t xml:space="preserve">        cellValue = i</t>
  </si>
  <si>
    <t xml:space="preserve">        Sheets("WL No Intervention").Range("B4").Value = cellValue</t>
  </si>
  <si>
    <t xml:space="preserve">        </t>
  </si>
  <si>
    <t xml:space="preserve">        Call RunSolver</t>
  </si>
  <si>
    <t xml:space="preserve">        resultSheet.Cells(i + 1, 2).Value = Sheets("WL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</si>
  <si>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</si>
  <si>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</si>
  <si>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</si>
  <si>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</si>
  <si>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SetCell:="$AO$6", MaxMinVal:=3, ValueOf:=0.1, ByChange:="$H$3", Engine:=1, EngineDesc:="GRG Nonlinear"</t>
  </si>
  <si>
    <t xml:space="preserve">    SolverSolve UserFinish:=True</t>
  </si>
  <si>
    <t>Sub LRWLAllAges()</t>
  </si>
  <si>
    <t xml:space="preserve">        Call RunSolver2</t>
  </si>
  <si>
    <t xml:space="preserve">        resultSheet.Cells(i + 1, 3).Value = Sheets("WL No Intervention").Range("H134").Value</t>
  </si>
  <si>
    <t>Sub RunSolver2()</t>
  </si>
  <si>
    <t xml:space="preserve">    SolverOk SetCell:="$AO$137", MaxMinVal:=3, ValueOf:=0.1, ByChange:="$H$134", Engine:=1, EngineDesc:="GRG Nonlinear"</t>
  </si>
  <si>
    <t>Sub MRWLAllAges()</t>
  </si>
  <si>
    <t xml:space="preserve">        Call RunSolver3</t>
  </si>
  <si>
    <t xml:space="preserve">        resultSheet.Cells(i + 1, 4).Value = Sheets("WL No Intervention").Range("H268").Value</t>
  </si>
  <si>
    <t>Sub RunSolver3()</t>
  </si>
  <si>
    <t xml:space="preserve">    SolverOk SetCell:="$AO$271", MaxMinVal:=3, ValueOf:=0.1, ByChange:="$H$268", Engine:=1, EngineDesc:="GRG Nonlinear"</t>
  </si>
  <si>
    <t>Sub HRWLAllAges()</t>
  </si>
  <si>
    <t xml:space="preserve">        Call RunSolver4</t>
  </si>
  <si>
    <t xml:space="preserve">        resultSheet.Cells(i + 1, 5).Value = Sheets("WL No Intervention").Range("H401").Value</t>
  </si>
  <si>
    <t>Sub RunSolver4()</t>
  </si>
  <si>
    <t xml:space="preserve">    SolverOk SetCell:="$AO$404", MaxMinVal:=3, ValueOf:=0.1, ByChange:="$H$401", Engine:=1, EngineDesc:="GRG Nonlinear"</t>
  </si>
  <si>
    <t>Whole Life Very Low Risk Intervention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</si>
  <si>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</si>
  <si>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</si>
  <si>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</si>
  <si>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</si>
  <si>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</si>
  <si>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</si>
  <si>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</si>
  <si>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</si>
  <si>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</si>
  <si>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>Chronic</t>
  </si>
  <si>
    <t>Cancer</t>
  </si>
  <si>
    <t xml:space="preserve">1 + 2 Smoking + Wellness </t>
  </si>
  <si>
    <t xml:space="preserve">1 + 3 Smoking + Chronic </t>
  </si>
  <si>
    <t xml:space="preserve">1 + 4 Smoking + Cancer </t>
  </si>
  <si>
    <t xml:space="preserve">2 + 3 Wellness + Chronic </t>
  </si>
  <si>
    <t xml:space="preserve">2 + 4 Wellness + Cancer </t>
  </si>
  <si>
    <t>3 + 4 Chronic + Cancer</t>
  </si>
  <si>
    <t>1 + 2 + 3 Smoking + Wellness + Chronic</t>
  </si>
  <si>
    <t>1 + 2 + 4 Smoking + Wellness + Cancer</t>
  </si>
  <si>
    <t>1 + 3 + 4 Smoking + Chronic + Cancer</t>
  </si>
  <si>
    <t>2 + 3 + 4 Wellness + Chronic + Cancer</t>
  </si>
  <si>
    <t>1+2 + 3 + 4 Wellness + Chronic + Cancer</t>
  </si>
  <si>
    <t>Smoking Cessaation</t>
  </si>
  <si>
    <t>Chronic Disease Management</t>
  </si>
  <si>
    <t xml:space="preserve">Cancer Prevention Strategies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</si>
  <si>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</si>
  <si>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</si>
  <si>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</si>
  <si>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</si>
  <si>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</si>
  <si>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 xml:space="preserve"> 2 + 3 + 4 Wellness + Chronic + Cancer</t>
  </si>
  <si>
    <t>1 + 2 + 3 + 4 Smoking + Wellness + Chronic + Cancer</t>
  </si>
  <si>
    <t>Sub VRLWLForAllAges()</t>
  </si>
  <si>
    <t xml:space="preserve">    maxRuns = 101</t>
  </si>
  <si>
    <t xml:space="preserve">    Set resultSheet = ThisWorkbook.Sheets("VLRWL Premium Intervention")</t>
  </si>
  <si>
    <t xml:space="preserve">        Sheets("VLRWL Intervention").Range("B4").Value = cellValue</t>
  </si>
  <si>
    <t xml:space="preserve">        Call VRLWLSolve</t>
  </si>
  <si>
    <t xml:space="preserve">        resultSheet.Cells(i + 1, 2).Value = Sheets("VLRWL Intervention").Range("H3").Value</t>
  </si>
  <si>
    <t>Sub VRLWLSolve()</t>
  </si>
  <si>
    <t>Sub VRLWLForAllAges2()</t>
  </si>
  <si>
    <t xml:space="preserve">        Call VRLWLSolve2</t>
  </si>
  <si>
    <t xml:space="preserve">        resultSheet.Cells(i + 1, 3).Value = Sheets("VLRWL Intervention").Range("H134").Value</t>
  </si>
  <si>
    <t>Sub VRLWLSolve2()</t>
  </si>
  <si>
    <t>Sub VRLWLForAllAges3()</t>
  </si>
  <si>
    <t xml:space="preserve">        Call VRLWLSolve3</t>
  </si>
  <si>
    <t xml:space="preserve">        resultSheet.Cells(i + 1, 4).Value = Sheets("VLRWL Intervention").Range("H268").Value</t>
  </si>
  <si>
    <t>Sub VRLWLSolve3()</t>
  </si>
  <si>
    <t>Sub VRLWLForAllAges4()</t>
  </si>
  <si>
    <t xml:space="preserve">        Call VRLWLSolve4</t>
  </si>
  <si>
    <t xml:space="preserve">        resultSheet.Cells(i + 1, 5).Value = Sheets("VLRWL Intervention").Range("H401").Value</t>
  </si>
  <si>
    <t>Sub VRLWLSolve4()</t>
  </si>
  <si>
    <t>Sub VRLWLForAllAges5()</t>
  </si>
  <si>
    <t xml:space="preserve">        Call VRLWLSolve5</t>
  </si>
  <si>
    <t xml:space="preserve">        resultSheet.Cells(i + 1, 6).Value = Sheets("VLRWL Intervention").Range("H536").Value</t>
  </si>
  <si>
    <t>Sub VRLWLSolve5()</t>
  </si>
  <si>
    <t xml:space="preserve">    SolverOk SetCell:="$AO$539", MaxMinVal:=3, ValueOf:=0.1, ByChange:="$H$536", Engine:=1, EngineDesc:="GRG Nonlinear"</t>
  </si>
  <si>
    <t>Sub VRLWLForAllAges6()</t>
  </si>
  <si>
    <t xml:space="preserve">        Call VRLWLSolve6</t>
  </si>
  <si>
    <t xml:space="preserve">        resultSheet.Cells(i + 1, 7).Value = Sheets("VLRWL Intervention").Range("H671").Value</t>
  </si>
  <si>
    <t>Sub VRLWLSolve6()</t>
  </si>
  <si>
    <t xml:space="preserve">    SolverOk SetCell:="$AO$674", MaxMinVal:=3, ValueOf:=0.1, ByChange:="$H$671", Engine:=1, EngineDesc:="GRG Nonlinear"</t>
  </si>
  <si>
    <t>Sub VRLWLForAllAges7()</t>
  </si>
  <si>
    <t xml:space="preserve">        Call VRLWLSolve7</t>
  </si>
  <si>
    <t xml:space="preserve">        resultSheet.Cells(i + 1, 8).Value = Sheets("VLRWL Intervention").Range("H804").Value</t>
  </si>
  <si>
    <t>Sub VRLWLSolve7()</t>
  </si>
  <si>
    <t xml:space="preserve">    SolverOk SetCell:="$AO$807", MaxMinVal:=3, ValueOf:=0.1, ByChange:="$H$804", Engine:=1, EngineDesc:="GRG Nonlinear"</t>
  </si>
  <si>
    <t>Sub VRLWLForAllAges8()</t>
  </si>
  <si>
    <t xml:space="preserve">        Call VRLWLSolve8</t>
  </si>
  <si>
    <t xml:space="preserve">        resultSheet.Cells(i + 1, 9).Value = Sheets("VLRWL Intervention").Range("H942").Value</t>
  </si>
  <si>
    <t>Sub VRLWLSolve8()</t>
  </si>
  <si>
    <t xml:space="preserve">    SolverOk SetCell:="$AO$945", MaxMinVal:=3, ValueOf:=0.1, ByChange:="$H$942", Engine:=1, EngineDesc:="GRG Nonlinear"</t>
  </si>
  <si>
    <t>Sub VRLWLForAllAges9()</t>
  </si>
  <si>
    <t xml:space="preserve">        Call VRLWLSolve9</t>
  </si>
  <si>
    <t xml:space="preserve">        resultSheet.Cells(i + 1, 10).Value = Sheets("VLRWL Intervention").Range("H1077").Value</t>
  </si>
  <si>
    <t>Sub VRLWLSolve9()</t>
  </si>
  <si>
    <t xml:space="preserve">    SolverOk SetCell:="$AO$1080", MaxMinVal:=3, ValueOf:=0.1, ByChange:="$H$1077", Engine:=1, EngineDesc:="GRG Nonlinear"</t>
  </si>
  <si>
    <t>Sub VRLWLForAllAges10()</t>
  </si>
  <si>
    <t xml:space="preserve">        Call VRLWLSolve10</t>
  </si>
  <si>
    <t xml:space="preserve">        resultSheet.Cells(i + 1, 11).Value = Sheets("VLRWL Intervention").Range("H1212").Value</t>
  </si>
  <si>
    <t>Sub VRLWLSolve10()</t>
  </si>
  <si>
    <t xml:space="preserve">    SolverOk SetCell:="$AO$1215", MaxMinVal:=3, ValueOf:=0.1, ByChange:="$H$1212", Engine:=1, EngineDesc:="GRG Nonlinear"</t>
  </si>
  <si>
    <t>Sub VRLWLForAllAges11()</t>
  </si>
  <si>
    <t xml:space="preserve">        Call VRLWLSolve11</t>
  </si>
  <si>
    <t xml:space="preserve">        resultSheet.Cells(i + 1, 12).Value = Sheets("VLRWL Intervention").Range("H1345").Value</t>
  </si>
  <si>
    <t>Sub VRLWLSolve11()</t>
  </si>
  <si>
    <t xml:space="preserve">    SolverOk SetCell:="$AO$1348", MaxMinVal:=3, ValueOf:=0.1, ByChange:="$H$1345", Engine:=1, EngineDesc:="GRG Nonlinear"</t>
  </si>
  <si>
    <t>Sub VRLWLForAllAges12()</t>
  </si>
  <si>
    <t xml:space="preserve">        Call VRLWLSolve12</t>
  </si>
  <si>
    <t xml:space="preserve">        resultSheet.Cells(i + 1, 13).Value = Sheets("VLRWL Intervention").Range("H1479").Value</t>
  </si>
  <si>
    <t>Sub VRLWLSolve12()</t>
  </si>
  <si>
    <t xml:space="preserve">    SolverOk SetCell:="$AO$1482", MaxMinVal:=3, ValueOf:=0.1, ByChange:="$H$1479", Engine:=1, EngineDesc:="GRG Nonlinear"</t>
  </si>
  <si>
    <t>Sub VRLWLForAllAges13()</t>
  </si>
  <si>
    <t xml:space="preserve">        Call VRLWLSolve13</t>
  </si>
  <si>
    <t xml:space="preserve">        resultSheet.Cells(i + 1, 14).Value = Sheets("VLRWL Intervention").Range("H1614").Value</t>
  </si>
  <si>
    <t>Sub VRLWLSolve13()</t>
  </si>
  <si>
    <t xml:space="preserve">    SolverOk SetCell:="$AO$1617", MaxMinVal:=3, ValueOf:=0.1, ByChange:="$H$1614", Engine:=1, EngineDesc:="GRG Nonlinear"</t>
  </si>
  <si>
    <t>Sub VRLWLForAllAges14()</t>
  </si>
  <si>
    <t xml:space="preserve">        Call VRLWLSolve14</t>
  </si>
  <si>
    <t xml:space="preserve">        resultSheet.Cells(i + 1, 15).Value = Sheets("VLRWL Intervention").Range("H1748").Value</t>
  </si>
  <si>
    <t>Sub VRLWLSolve14()</t>
  </si>
  <si>
    <t xml:space="preserve">    SolverOk SetCell:="$AO$1751", MaxMinVal:=3, ValueOf:=0.1, ByChange:="$H$1748", Engine:=1, EngineDesc:="GRG Nonlinear"</t>
  </si>
  <si>
    <t>Sub VRLWLForAllAges15()</t>
  </si>
  <si>
    <t xml:space="preserve">        Call VRLWLSolve15</t>
  </si>
  <si>
    <t xml:space="preserve">        resultSheet.Cells(i + 1, 16).Value = Sheets("VLRWL Intervention").Range("H1883").Value</t>
  </si>
  <si>
    <t>Sub VRLWLSolve15()</t>
  </si>
  <si>
    <t xml:space="preserve">    SolverOk SetCell:="$AO$1885", MaxMinVal:=3, ValueOf:=0.1, ByChange:="$H$1883", Engine:=1, EngineDesc:="GRG Nonlinear"</t>
  </si>
  <si>
    <t>Whole Life Low Risk Intervention</t>
  </si>
  <si>
    <t>Sub LRWLForAllAges()</t>
  </si>
  <si>
    <t xml:space="preserve">    Set resultSheet = ThisWorkbook.Sheets("LRWL Premium Intervention")</t>
  </si>
  <si>
    <t xml:space="preserve">        Sheets("LRWL Intervention").Range("B4").Value = cellValue</t>
  </si>
  <si>
    <t xml:space="preserve">        Call LRWLSolve</t>
  </si>
  <si>
    <t xml:space="preserve">        resultSheet.Cells(i + 1, 2).Value = Sheets("LRWL Intervention").Range("H3").Value</t>
  </si>
  <si>
    <t>Sub LRWLSolve()</t>
  </si>
  <si>
    <t>Sub LRWLForAllAges2()</t>
  </si>
  <si>
    <t xml:space="preserve">        Call LRWLSolve2</t>
  </si>
  <si>
    <t xml:space="preserve">        resultSheet.Cells(i + 1, 3).Value = Sheets("LRWL Intervention").Range("H134").Value</t>
  </si>
  <si>
    <t>Sub LRWLSolve2()</t>
  </si>
  <si>
    <t>Sub LRWLForAllAges3()</t>
  </si>
  <si>
    <t xml:space="preserve">        Call LRWLSolve3</t>
  </si>
  <si>
    <t xml:space="preserve">        resultSheet.Cells(i + 1, 4).Value = Sheets("LRWL Intervention").Range("H268").Value</t>
  </si>
  <si>
    <t>Sub LRWLSolve3()</t>
  </si>
  <si>
    <t>Sub LRWLForAllAges4()</t>
  </si>
  <si>
    <t xml:space="preserve">        Call LRWLSolve4</t>
  </si>
  <si>
    <t xml:space="preserve">        resultSheet.Cells(i + 1, 5).Value = Sheets("LRWL Intervention").Range("H401").Value</t>
  </si>
  <si>
    <t>Sub LRWLSolve4()</t>
  </si>
  <si>
    <t>Sub LRWLForAllAges5()</t>
  </si>
  <si>
    <t xml:space="preserve">        Call LRWLSolve5</t>
  </si>
  <si>
    <t xml:space="preserve">        resultSheet.Cells(i + 1, 6).Value = Sheets("LRWL Intervention").Range("H536").Value</t>
  </si>
  <si>
    <t>Sub LRWLSolve5()</t>
  </si>
  <si>
    <t>Sub LRWLForAllAges6()</t>
  </si>
  <si>
    <t xml:space="preserve">        Call LRWLSolve6</t>
  </si>
  <si>
    <t xml:space="preserve">        resultSheet.Cells(i + 1, 7).Value = Sheets("LRWL Intervention").Range("H671").Value</t>
  </si>
  <si>
    <t>Sub LRWLSolve6()</t>
  </si>
  <si>
    <t>Sub LRWLForAllAges7()</t>
  </si>
  <si>
    <t xml:space="preserve">        Call LRWLSolve7</t>
  </si>
  <si>
    <t xml:space="preserve">        resultSheet.Cells(i + 1, 8).Value = Sheets("LRWL Intervention").Range("H804").Value</t>
  </si>
  <si>
    <t>Sub LRWLSolve7()</t>
  </si>
  <si>
    <t>Sub LRWLForAllAges8()</t>
  </si>
  <si>
    <t xml:space="preserve">        Call LRWLSolve8</t>
  </si>
  <si>
    <t xml:space="preserve">        resultSheet.Cells(i + 1, 9).Value = Sheets("LRWL Intervention").Range("H942").Value</t>
  </si>
  <si>
    <t>Sub LRWLSolve8()</t>
  </si>
  <si>
    <t>Sub LRWLForAllAges9()</t>
  </si>
  <si>
    <t xml:space="preserve">        Call LRWLSolve9</t>
  </si>
  <si>
    <t xml:space="preserve">        resultSheet.Cells(i + 1, 10).Value = Sheets("LRWL Intervention").Range("H1077").Value</t>
  </si>
  <si>
    <t>Sub LRWLSolve9()</t>
  </si>
  <si>
    <t>Sub LRWLForAllAges10()</t>
  </si>
  <si>
    <t xml:space="preserve">        Call LRWLSolve10</t>
  </si>
  <si>
    <t xml:space="preserve">        resultSheet.Cells(i + 1, 11).Value = Sheets("LRWL Intervention").Range("H1212").Value</t>
  </si>
  <si>
    <t>Sub LRWLSolve10()</t>
  </si>
  <si>
    <t>Sub LRWLForAllAges11()</t>
  </si>
  <si>
    <t xml:space="preserve">        Call LRWLSolve11</t>
  </si>
  <si>
    <t xml:space="preserve">        resultSheet.Cells(i + 1, 12).Value = Sheets("LRWL Intervention").Range("H1345").Value</t>
  </si>
  <si>
    <t>Sub LRWLSolve11()</t>
  </si>
  <si>
    <t>Sub LRWLForAllAges12()</t>
  </si>
  <si>
    <t xml:space="preserve">        Call LRWLSolve12</t>
  </si>
  <si>
    <t xml:space="preserve">        resultSheet.Cells(i + 1, 13).Value = Sheets("LRWL Intervention").Range("H1479").Value</t>
  </si>
  <si>
    <t>Sub LRWLSolve12()</t>
  </si>
  <si>
    <t>Sub LRWLForAllAges13()</t>
  </si>
  <si>
    <t xml:space="preserve">        Call LRWLSolve13</t>
  </si>
  <si>
    <t xml:space="preserve">        resultSheet.Cells(i + 1, 14).Value = Sheets("LRWL Intervention").Range("H1614").Value</t>
  </si>
  <si>
    <t>Sub LRWLSolve13()</t>
  </si>
  <si>
    <t>Sub LRWLForAllAges14()</t>
  </si>
  <si>
    <t xml:space="preserve">        Call LRWLSolve14</t>
  </si>
  <si>
    <t xml:space="preserve">        resultSheet.Cells(i + 1, 15).Value = Sheets("LRWL Intervention").Range("H1748").Value</t>
  </si>
  <si>
    <t>Sub LRWLSolve14()</t>
  </si>
  <si>
    <t>Sub LRWLForAllAges15()</t>
  </si>
  <si>
    <t xml:space="preserve">        Call LRWLSolve15</t>
  </si>
  <si>
    <t xml:space="preserve">        resultSheet.Cells(i + 1, 16).Value = Sheets("LRWL Intervention").Range("H1883").Value</t>
  </si>
  <si>
    <t>Sub LRWLSolve15()</t>
  </si>
  <si>
    <t>Whole Life Moderate Risk Intervention</t>
  </si>
  <si>
    <t>Whole Life High Risk Intervention</t>
  </si>
  <si>
    <t>Capital (Decrement)</t>
  </si>
  <si>
    <t>Capital (Decrements)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</si>
</sst>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* #,##0.000000_);_(* \(#,##0.000000\);_(* &quot;-&quot;??_);_(@_)"/>
    <numFmt numFmtId="167" formatCode="_(* #,##0.00000_);_(* \(#,##0.00000\);_(* &quot;-&quot;??_);_(@_)"/>
    <numFmt numFmtId="168" formatCode="0.000"/>
    <numFmt numFmtId="169" formatCode="#,##0.000000"/>
    <numFmt numFmtId="170" formatCode="&quot;$&quot;#,##0.00"/>
    <numFmt numFmtId="171" formatCode="0.0000"/>
    <numFmt numFmtId="172" formatCode="0.0%"/>
    <numFmt numFmtId="173" formatCode="_(* #,##0.0000_);_(* \(#,##0.0000\);_(* &quot;-&quot;??_);_(@_)"/>
    <numFmt numFmtId="174" formatCode="&quot;$&quot;#,##0.0000000"/>
    <numFmt numFmtId="175" formatCode="&quot;$&quot;#,##0.000000"/>
  </numFmts>
  <fonts count="9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 Light"/>
      <family val="2"/>
    </font>
    <font>
      <b/>
      <sz val="11"/>
      <color theme="0"/>
      <name val="Aptos Display"/>
      <family val="2"/>
      <scheme val="major"/>
    </font>
    <font>
      <vertAlign val="subscript"/>
      <sz val="10"/>
      <name val="Arial"/>
      <family val="2"/>
    </font>
    <font>
      <b/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99CC00"/>
        <bgColor rgb="FF000000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0" fillId="0" borderId="0" xfId="1" applyNumberFormat="1" applyFont="1"/>
    <xf numFmtId="166" fontId="0" fillId="0" borderId="0" xfId="1" applyNumberFormat="1" applyFont="1"/>
    <xf numFmtId="1" fontId="0" fillId="0" borderId="0" xfId="0" quotePrefix="1" applyNumberFormat="1" applyAlignment="1">
      <alignment horizontal="center"/>
    </xf>
    <xf numFmtId="164" fontId="0" fillId="0" borderId="0" xfId="1" applyNumberFormat="1" applyFont="1" applyAlignment="1"/>
    <xf numFmtId="167" fontId="0" fillId="0" borderId="0" xfId="1" applyNumberFormat="1" applyFont="1" applyAlignment="1"/>
    <xf numFmtId="167" fontId="0" fillId="0" borderId="0" xfId="1" quotePrefix="1" applyNumberFormat="1" applyFont="1" applyAlignment="1"/>
    <xf numFmtId="9" fontId="0" fillId="0" borderId="0" xfId="0" quotePrefix="1" applyNumberFormat="1"/>
    <xf numFmtId="168" fontId="1" fillId="0" borderId="0" xfId="0" applyNumberFormat="1" applyFont="1"/>
    <xf numFmtId="168" fontId="0" fillId="0" borderId="0" xfId="0" quotePrefix="1" applyNumberFormat="1"/>
    <xf numFmtId="164" fontId="0" fillId="0" borderId="0" xfId="0" applyNumberFormat="1"/>
    <xf numFmtId="1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center"/>
    </xf>
    <xf numFmtId="10" fontId="0" fillId="0" borderId="0" xfId="0" quotePrefix="1" applyNumberFormat="1"/>
    <xf numFmtId="169" fontId="0" fillId="0" borderId="0" xfId="2" applyNumberFormat="1" applyFont="1" applyAlignment="1">
      <alignment horizontal="center"/>
    </xf>
    <xf numFmtId="3" fontId="0" fillId="0" borderId="0" xfId="2" applyNumberFormat="1" applyFont="1" applyAlignment="1"/>
    <xf numFmtId="164" fontId="0" fillId="0" borderId="0" xfId="1" applyNumberFormat="1" applyFont="1" applyAlignment="1">
      <alignment horizontal="center"/>
    </xf>
    <xf numFmtId="1" fontId="0" fillId="0" borderId="0" xfId="2" applyNumberFormat="1" applyFont="1" applyFill="1" applyAlignment="1">
      <alignment horizontal="center"/>
    </xf>
    <xf numFmtId="16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/>
    <xf numFmtId="170" fontId="3" fillId="0" borderId="0" xfId="0" applyNumberFormat="1" applyFont="1"/>
    <xf numFmtId="0" fontId="3" fillId="0" borderId="2" xfId="0" applyFont="1" applyBorder="1"/>
    <xf numFmtId="1" fontId="0" fillId="2" borderId="0" xfId="2" applyNumberFormat="1" applyFont="1" applyFill="1" applyAlignment="1">
      <alignment horizontal="center"/>
    </xf>
    <xf numFmtId="16" fontId="1" fillId="3" borderId="0" xfId="0" quotePrefix="1" applyNumberFormat="1" applyFont="1" applyFill="1" applyAlignment="1">
      <alignment horizontal="center"/>
    </xf>
    <xf numFmtId="0" fontId="0" fillId="3" borderId="0" xfId="0" applyFill="1"/>
    <xf numFmtId="17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left"/>
    </xf>
    <xf numFmtId="9" fontId="0" fillId="0" borderId="0" xfId="2" applyFont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9" fontId="1" fillId="4" borderId="0" xfId="2" applyFont="1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172" fontId="0" fillId="0" borderId="0" xfId="2" applyNumberFormat="1" applyFont="1" applyAlignment="1">
      <alignment horizontal="center"/>
    </xf>
    <xf numFmtId="172" fontId="0" fillId="2" borderId="0" xfId="2" applyNumberFormat="1" applyFont="1" applyFill="1" applyAlignment="1">
      <alignment horizontal="center"/>
    </xf>
    <xf numFmtId="173" fontId="0" fillId="0" borderId="0" xfId="1" applyNumberFormat="1" applyFont="1" applyFill="1" applyAlignment="1"/>
    <xf numFmtId="172" fontId="1" fillId="3" borderId="0" xfId="2" applyNumberFormat="1" applyFont="1" applyFill="1" applyAlignment="1">
      <alignment horizontal="center"/>
    </xf>
    <xf numFmtId="164" fontId="0" fillId="2" borderId="0" xfId="1" applyNumberFormat="1" applyFont="1" applyFill="1" applyAlignment="1"/>
    <xf numFmtId="10" fontId="0" fillId="0" borderId="0" xfId="0" applyNumberFormat="1"/>
    <xf numFmtId="167" fontId="0" fillId="3" borderId="0" xfId="1" applyNumberFormat="1" applyFont="1" applyFill="1" applyAlignment="1"/>
    <xf numFmtId="0" fontId="1" fillId="4" borderId="0" xfId="0" applyFont="1" applyFill="1"/>
    <xf numFmtId="0" fontId="0" fillId="5" borderId="0" xfId="0" applyFill="1"/>
    <xf numFmtId="170" fontId="0" fillId="0" borderId="0" xfId="0" applyNumberFormat="1"/>
    <xf numFmtId="0" fontId="4" fillId="0" borderId="0" xfId="0" applyFont="1"/>
    <xf numFmtId="174" fontId="0" fillId="0" borderId="0" xfId="0" applyNumberFormat="1"/>
    <xf numFmtId="175" fontId="0" fillId="0" borderId="0" xfId="0" applyNumberFormat="1"/>
    <xf numFmtId="172" fontId="1" fillId="4" borderId="0" xfId="2" applyNumberFormat="1" applyFont="1" applyFill="1" applyAlignment="1">
      <alignment horizontal="center"/>
    </xf>
    <xf numFmtId="8" fontId="5" fillId="0" borderId="0" xfId="0" applyNumberFormat="1" applyFont="1"/>
    <xf numFmtId="0" fontId="3" fillId="0" borderId="0" xfId="0" applyFont="1"/>
    <xf numFmtId="170" fontId="1" fillId="0" borderId="0" xfId="0" applyNumberFormat="1" applyFont="1"/>
    <xf numFmtId="0" fontId="6" fillId="6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0" fillId="7" borderId="0" xfId="0" applyFill="1" applyAlignment="1">
      <alignment wrapText="1"/>
    </xf>
    <xf numFmtId="173" fontId="0" fillId="0" borderId="0" xfId="1" applyNumberFormat="1" applyFont="1"/>
    <xf numFmtId="167" fontId="0" fillId="0" borderId="0" xfId="1" applyNumberFormat="1" applyFont="1"/>
    <xf numFmtId="0" fontId="0" fillId="8" borderId="0" xfId="0" applyFill="1" applyAlignment="1">
      <alignment horizontal="centerContinuous"/>
    </xf>
    <xf numFmtId="0" fontId="8" fillId="0" borderId="0" xfId="0" applyFont="1"/>
    <xf numFmtId="0" fontId="0" fillId="0" borderId="0" xfId="0" applyAlignment="1">
      <alignment wrapText="1"/>
    </xf>
    <xf numFmtId="171" fontId="0" fillId="0" borderId="0" xfId="0" applyNumberFormat="1" applyAlignment="1">
      <alignment wrapText="1"/>
    </xf>
    <xf numFmtId="0" fontId="4" fillId="0" borderId="0" xfId="0" applyFont="1" applyAlignment="1">
      <alignment wrapText="1"/>
    </xf>
    <xf numFmtId="169" fontId="1" fillId="0" borderId="0" xfId="2" applyNumberFormat="1" applyFont="1" applyAlignment="1">
      <alignment horizontal="center" wrapText="1"/>
    </xf>
    <xf numFmtId="0" fontId="1" fillId="0" borderId="0" xfId="0" applyFont="1" applyAlignment="1">
      <alignment wrapText="1"/>
    </xf>
    <xf numFmtId="0" fontId="0" fillId="2" borderId="0" xfId="1" applyNumberFormat="1" applyFon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Fill="1" applyAlignment="1">
      <alignment horizontal="center"/>
    </xf>
    <xf numFmtId="172" fontId="0" fillId="0" borderId="0" xfId="2" applyNumberFormat="1" applyFont="1" applyFill="1" applyAlignment="1">
      <alignment horizontal="center"/>
    </xf>
    <xf numFmtId="168" fontId="0" fillId="0" borderId="0" xfId="0" applyNumberFormat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0.95407728999999997</v>
          </cell>
          <cell r="E28">
            <v>4.0409004185200869E-4</v>
          </cell>
          <cell r="F28">
            <v>9962.2679836789048</v>
          </cell>
          <cell r="G28">
            <v>0.95802144999999994</v>
          </cell>
          <cell r="H28">
            <v>4.0576055198381469E-4</v>
          </cell>
          <cell r="I28">
            <v>9962.2513348816901</v>
          </cell>
          <cell r="J28">
            <v>1.0391375</v>
          </cell>
          <cell r="K28">
            <v>4.4011645625166459E-4</v>
          </cell>
          <cell r="L28">
            <v>9961.908933795683</v>
          </cell>
          <cell r="M28">
            <v>1.0495774</v>
          </cell>
          <cell r="N28">
            <v>4.4453817310012952E-4</v>
          </cell>
          <cell r="O28">
            <v>9961.8648656599962</v>
          </cell>
        </row>
        <row r="29">
          <cell r="B29">
            <v>20</v>
          </cell>
          <cell r="C29">
            <v>4.5942347293519695E-4</v>
          </cell>
          <cell r="D29">
            <v>0.90815458000000004</v>
          </cell>
          <cell r="E29">
            <v>4.1722753110560518E-4</v>
          </cell>
          <cell r="F29">
            <v>9958.1114512038621</v>
          </cell>
          <cell r="G29">
            <v>0.91604289999999999</v>
          </cell>
          <cell r="H29">
            <v>4.2085161047562933E-4</v>
          </cell>
          <cell r="I29">
            <v>9958.0587053634426</v>
          </cell>
          <cell r="J29">
            <v>1.0782750000000001</v>
          </cell>
          <cell r="K29">
            <v>4.9538484527919958E-4</v>
          </cell>
          <cell r="L29">
            <v>9956.9739550798295</v>
          </cell>
          <cell r="M29">
            <v>1.0991548</v>
          </cell>
          <cell r="N29">
            <v>5.0497751550939178E-4</v>
          </cell>
          <cell r="O29">
            <v>9956.8343478902952</v>
          </cell>
        </row>
        <row r="30">
          <cell r="B30">
            <v>21</v>
          </cell>
          <cell r="C30">
            <v>4.9583377153748407E-4</v>
          </cell>
          <cell r="D30">
            <v>0.86223187000000001</v>
          </cell>
          <cell r="E30">
            <v>4.2752368004191765E-4</v>
          </cell>
          <cell r="F30">
            <v>9953.8541227499754</v>
          </cell>
          <cell r="G30">
            <v>0.87406435000000005</v>
          </cell>
          <cell r="H30">
            <v>4.3339062322695954E-4</v>
          </cell>
          <cell r="I30">
            <v>9953.7429760949944</v>
          </cell>
          <cell r="J30">
            <v>1.1174125000000001</v>
          </cell>
          <cell r="K30">
            <v>5.5405085423812896E-4</v>
          </cell>
          <cell r="L30">
            <v>9951.4572851543908</v>
          </cell>
          <cell r="M30">
            <v>1.1487322</v>
          </cell>
          <cell r="N30">
            <v>5.6958021921255141E-4</v>
          </cell>
          <cell r="O30">
            <v>9951.1631319997596</v>
          </cell>
        </row>
        <row r="31">
          <cell r="B31">
            <v>22</v>
          </cell>
          <cell r="C31">
            <v>5.2075138958068614E-4</v>
          </cell>
          <cell r="D31">
            <v>0.81630916000000009</v>
          </cell>
          <cell r="E31">
            <v>4.2509412939744268E-4</v>
          </cell>
          <cell r="F31">
            <v>9949.6227977975159</v>
          </cell>
          <cell r="G31">
            <v>0.83208579999999999</v>
          </cell>
          <cell r="H31">
            <v>4.3330983660035691E-4</v>
          </cell>
          <cell r="I31">
            <v>9949.429921352461</v>
          </cell>
          <cell r="J31">
            <v>1.1565500000000002</v>
          </cell>
          <cell r="K31">
            <v>6.0227501961954263E-4</v>
          </cell>
          <cell r="L31">
            <v>9945.4637710227325</v>
          </cell>
          <cell r="M31">
            <v>1.1983096</v>
          </cell>
          <cell r="N31">
            <v>6.240213893478762E-4</v>
          </cell>
          <cell r="O31">
            <v>9944.9533933565017</v>
          </cell>
        </row>
        <row r="32">
          <cell r="B32">
            <v>23</v>
          </cell>
          <cell r="C32">
            <v>5.4044964650571791E-4</v>
          </cell>
          <cell r="D32">
            <v>0.77038645000000006</v>
          </cell>
          <cell r="E32">
            <v>4.1635508457529494E-4</v>
          </cell>
          <cell r="F32">
            <v>9945.4802217560464</v>
          </cell>
          <cell r="G32">
            <v>0.79010724999999993</v>
          </cell>
          <cell r="H32">
            <v>4.2701318396410487E-4</v>
          </cell>
          <cell r="I32">
            <v>9945.181383603116</v>
          </cell>
          <cell r="J32">
            <v>1.1956875</v>
          </cell>
          <cell r="K32">
            <v>6.4620888670630561E-4</v>
          </cell>
          <cell r="L32">
            <v>9939.0369239514821</v>
          </cell>
          <cell r="M32">
            <v>1.247887</v>
          </cell>
          <cell r="N32">
            <v>6.7442008802908078E-4</v>
          </cell>
          <cell r="O32">
            <v>9938.2463170135088</v>
          </cell>
        </row>
        <row r="33">
          <cell r="B33">
            <v>24</v>
          </cell>
          <cell r="C33">
            <v>5.4255756315120713E-4</v>
          </cell>
          <cell r="D33">
            <v>0.72446374000000002</v>
          </cell>
          <cell r="E33">
            <v>3.9306328136580969E-4</v>
          </cell>
          <cell r="F33">
            <v>9941.571018665325</v>
          </cell>
          <cell r="G33">
            <v>0.74812869999999998</v>
          </cell>
          <cell r="H33">
            <v>4.0590288439548049E-4</v>
          </cell>
          <cell r="I33">
            <v>9941.1446057936755</v>
          </cell>
          <cell r="J33">
            <v>1.2348250000000001</v>
          </cell>
          <cell r="K33">
            <v>6.6996364291818937E-4</v>
          </cell>
          <cell r="L33">
            <v>9932.3781305668126</v>
          </cell>
          <cell r="M33">
            <v>1.2974644</v>
          </cell>
          <cell r="N33">
            <v>7.0394912313944302E-4</v>
          </cell>
          <cell r="O33">
            <v>9931.250297233104</v>
          </cell>
        </row>
        <row r="34">
          <cell r="B34">
            <v>25</v>
          </cell>
          <cell r="C34">
            <v>5.4536811867852606E-4</v>
          </cell>
          <cell r="D34">
            <v>0.6785410300000001</v>
          </cell>
          <cell r="E34">
            <v>3.7005464497728938E-4</v>
          </cell>
          <cell r="F34">
            <v>9937.8920941314955</v>
          </cell>
          <cell r="G34">
            <v>0.70615015000000003</v>
          </cell>
          <cell r="H34">
            <v>3.8511177881005897E-4</v>
          </cell>
          <cell r="I34">
            <v>9937.3161539111297</v>
          </cell>
          <cell r="J34">
            <v>1.2739625000000001</v>
          </cell>
          <cell r="K34">
            <v>6.9477853189199178E-4</v>
          </cell>
          <cell r="L34">
            <v>9925.4773274710606</v>
          </cell>
          <cell r="M34">
            <v>1.3470418</v>
          </cell>
          <cell r="N34">
            <v>7.346336522473353E-4</v>
          </cell>
          <cell r="O34">
            <v>9923.9544665558642</v>
          </cell>
        </row>
        <row r="35">
          <cell r="B35">
            <v>26</v>
          </cell>
          <cell r="C35">
            <v>5.558572714104193E-4</v>
          </cell>
          <cell r="D35">
            <v>0.63261832000000007</v>
          </cell>
          <cell r="E35">
            <v>3.5164549319944351E-4</v>
          </cell>
          <cell r="F35">
            <v>9934.3974791646924</v>
          </cell>
          <cell r="G35">
            <v>0.66417159999999997</v>
          </cell>
          <cell r="H35">
            <v>3.6918461332429244E-4</v>
          </cell>
          <cell r="I35">
            <v>9933.6474496893679</v>
          </cell>
          <cell r="J35">
            <v>1.3131000000000002</v>
          </cell>
          <cell r="K35">
            <v>7.2989618308902165E-4</v>
          </cell>
          <cell r="L35">
            <v>9918.2327594544022</v>
          </cell>
          <cell r="M35">
            <v>1.3966191999999999</v>
          </cell>
          <cell r="N35">
            <v>7.7632093771140261E-4</v>
          </cell>
          <cell r="O35">
            <v>9916.250292918583</v>
          </cell>
        </row>
        <row r="36">
          <cell r="B36">
            <v>27</v>
          </cell>
          <cell r="C36">
            <v>5.6823515476493009E-4</v>
          </cell>
          <cell r="D36">
            <v>0.63261832000000007</v>
          </cell>
          <cell r="E36">
            <v>3.594759689723301E-4</v>
          </cell>
          <cell r="F36">
            <v>9930.8263020047125</v>
          </cell>
          <cell r="G36">
            <v>0.66417159999999997</v>
          </cell>
          <cell r="H36">
            <v>3.774056519164712E-4</v>
          </cell>
          <cell r="I36">
            <v>9929.898434997709</v>
          </cell>
          <cell r="J36">
            <v>1.3131000000000002</v>
          </cell>
          <cell r="K36">
            <v>7.4614958172182977E-4</v>
          </cell>
          <cell r="L36">
            <v>9910.832274229515</v>
          </cell>
          <cell r="M36">
            <v>1.3966191999999999</v>
          </cell>
          <cell r="N36">
            <v>7.9360812725967286E-4</v>
          </cell>
          <cell r="O36">
            <v>9908.3806760941807</v>
          </cell>
        </row>
        <row r="37">
          <cell r="B37">
            <v>28</v>
          </cell>
          <cell r="C37">
            <v>5.8293444091486659E-4</v>
          </cell>
          <cell r="D37">
            <v>0.63261832000000007</v>
          </cell>
          <cell r="E37">
            <v>3.6877500668170218E-4</v>
          </cell>
          <cell r="F37">
            <v>9927.1640614688349</v>
          </cell>
          <cell r="G37">
            <v>0.66417159999999997</v>
          </cell>
          <cell r="H37">
            <v>3.8716850031753238E-4</v>
          </cell>
          <cell r="I37">
            <v>9926.0538911123258</v>
          </cell>
          <cell r="J37">
            <v>1.3131000000000002</v>
          </cell>
          <cell r="K37">
            <v>7.6545121436531142E-4</v>
          </cell>
          <cell r="L37">
            <v>9903.2460156298348</v>
          </cell>
          <cell r="M37">
            <v>1.3966191999999999</v>
          </cell>
          <cell r="N37">
            <v>8.1413743252296822E-4</v>
          </cell>
          <cell r="O37">
            <v>9900.313892490085</v>
          </cell>
        </row>
        <row r="38">
          <cell r="B38">
            <v>29</v>
          </cell>
          <cell r="C38">
            <v>5.9880064650571791E-4</v>
          </cell>
          <cell r="D38">
            <v>0.63261832000000007</v>
          </cell>
          <cell r="E38">
            <v>3.7881225900736115E-4</v>
          </cell>
          <cell r="F38">
            <v>9923.4035300251726</v>
          </cell>
          <cell r="G38">
            <v>0.66417159999999997</v>
          </cell>
          <cell r="H38">
            <v>3.9770638347073705E-4</v>
          </cell>
          <cell r="I38">
            <v>9922.1062361171571</v>
          </cell>
          <cell r="J38">
            <v>1.3131000000000002</v>
          </cell>
          <cell r="K38">
            <v>7.8628512892665826E-4</v>
          </cell>
          <cell r="L38">
            <v>9895.4592405596431</v>
          </cell>
          <cell r="M38">
            <v>1.3966191999999999</v>
          </cell>
          <cell r="N38">
            <v>8.3629647988229855E-4</v>
          </cell>
          <cell r="O38">
            <v>9892.0342948320667</v>
          </cell>
        </row>
        <row r="39">
          <cell r="B39">
            <v>30</v>
          </cell>
          <cell r="C39">
            <v>6.1932831181702667E-4</v>
          </cell>
          <cell r="D39">
            <v>0.63261832000000007</v>
          </cell>
          <cell r="E39">
            <v>3.9179843615012362E-4</v>
          </cell>
          <cell r="F39">
            <v>9919.515556040822</v>
          </cell>
          <cell r="G39">
            <v>0.66417159999999997</v>
          </cell>
          <cell r="H39">
            <v>4.113402757848135E-4</v>
          </cell>
          <cell r="I39">
            <v>9918.0248742016265</v>
          </cell>
          <cell r="J39">
            <v>1.3131000000000002</v>
          </cell>
          <cell r="K39">
            <v>8.1324000624693777E-4</v>
          </cell>
          <cell r="L39">
            <v>9887.4118572250336</v>
          </cell>
          <cell r="M39">
            <v>1.3966191999999999</v>
          </cell>
          <cell r="N39">
            <v>8.6496581138724633E-4</v>
          </cell>
          <cell r="O39">
            <v>9883.4780233619658</v>
          </cell>
        </row>
        <row r="40">
          <cell r="B40">
            <v>31</v>
          </cell>
          <cell r="C40">
            <v>6.4993111181702663E-4</v>
          </cell>
          <cell r="D40">
            <v>0.63261832000000007</v>
          </cell>
          <cell r="E40">
            <v>4.1115832807341957E-4</v>
          </cell>
          <cell r="F40">
            <v>9915.4370646095031</v>
          </cell>
          <cell r="G40">
            <v>0.66417159999999997</v>
          </cell>
          <cell r="H40">
            <v>4.3166578642529345E-4</v>
          </cell>
          <cell r="I40">
            <v>9913.7436021945196</v>
          </cell>
          <cell r="J40">
            <v>1.3131000000000002</v>
          </cell>
          <cell r="K40">
            <v>8.5342454292693776E-4</v>
          </cell>
          <cell r="L40">
            <v>9878.9736972800511</v>
          </cell>
          <cell r="M40">
            <v>1.3966191999999999</v>
          </cell>
          <cell r="N40">
            <v>9.0770626944100628E-4</v>
          </cell>
          <cell r="O40">
            <v>9874.506728396278</v>
          </cell>
        </row>
        <row r="41">
          <cell r="B41">
            <v>32</v>
          </cell>
          <cell r="C41">
            <v>6.8674453265565438E-4</v>
          </cell>
          <cell r="D41">
            <v>0.63261832000000007</v>
          </cell>
          <cell r="E41">
            <v>4.3444717251780524E-4</v>
          </cell>
          <cell r="F41">
            <v>9911.1293310125056</v>
          </cell>
          <cell r="G41">
            <v>0.66417159999999997</v>
          </cell>
          <cell r="H41">
            <v>4.5611621504515818E-4</v>
          </cell>
          <cell r="I41">
            <v>9909.2217829857582</v>
          </cell>
          <cell r="J41">
            <v>1.3131000000000002</v>
          </cell>
          <cell r="K41">
            <v>9.0176424583013988E-4</v>
          </cell>
          <cell r="L41">
            <v>9870.0651920143482</v>
          </cell>
          <cell r="M41">
            <v>1.3966191999999999</v>
          </cell>
          <cell r="N41">
            <v>9.591205998019138E-4</v>
          </cell>
          <cell r="O41">
            <v>9865.0358855801896</v>
          </cell>
        </row>
        <row r="42">
          <cell r="B42">
            <v>33</v>
          </cell>
          <cell r="C42">
            <v>7.2349525489199488E-4</v>
          </cell>
          <cell r="D42">
            <v>0.63261832000000007</v>
          </cell>
          <cell r="E42">
            <v>4.5769635267774563E-4</v>
          </cell>
          <cell r="F42">
            <v>9906.5930432667828</v>
          </cell>
          <cell r="G42">
            <v>0.66417159999999997</v>
          </cell>
          <cell r="H42">
            <v>4.8052500103402403E-4</v>
          </cell>
          <cell r="I42">
            <v>9904.4601541782431</v>
          </cell>
          <cell r="J42">
            <v>1.3131000000000002</v>
          </cell>
          <cell r="K42">
            <v>9.5002161919867855E-4</v>
          </cell>
          <cell r="L42">
            <v>9860.6884166990349</v>
          </cell>
          <cell r="M42">
            <v>1.3966191999999999</v>
          </cell>
          <cell r="N42">
            <v>1.010447364091054E-3</v>
          </cell>
          <cell r="O42">
            <v>9855.0677860729411</v>
          </cell>
        </row>
        <row r="43">
          <cell r="B43">
            <v>34</v>
          </cell>
          <cell r="C43">
            <v>7.6924228132147399E-4</v>
          </cell>
          <cell r="D43">
            <v>0.63261832000000007</v>
          </cell>
          <cell r="E43">
            <v>4.8663675968255832E-4</v>
          </cell>
          <cell r="F43">
            <v>9901.7721309287135</v>
          </cell>
          <cell r="G43">
            <v>0.66417159999999997</v>
          </cell>
          <cell r="H43">
            <v>5.1090887677293347E-4</v>
          </cell>
          <cell r="I43">
            <v>9899.3998775658292</v>
          </cell>
          <cell r="J43">
            <v>1.3131000000000002</v>
          </cell>
          <cell r="K43">
            <v>1.0100920396032276E-3</v>
          </cell>
          <cell r="L43">
            <v>9850.728213824319</v>
          </cell>
          <cell r="M43">
            <v>1.3966191999999999</v>
          </cell>
          <cell r="N43">
            <v>1.0743385395453719E-3</v>
          </cell>
          <cell r="O43">
            <v>9844.4801069405312</v>
          </cell>
        </row>
        <row r="44">
          <cell r="B44">
            <v>35</v>
          </cell>
          <cell r="C44">
            <v>8.1713505082592125E-4</v>
          </cell>
          <cell r="D44">
            <v>0.63261832000000007</v>
          </cell>
          <cell r="E44">
            <v>5.1693460306660895E-4</v>
          </cell>
          <cell r="F44">
            <v>9896.6535622825559</v>
          </cell>
          <cell r="G44">
            <v>0.66417159999999997</v>
          </cell>
          <cell r="H44">
            <v>5.4271789412313346E-4</v>
          </cell>
          <cell r="I44">
            <v>9894.027296111195</v>
          </cell>
          <cell r="J44">
            <v>1.3131000000000002</v>
          </cell>
          <cell r="K44">
            <v>1.0729800352395173E-3</v>
          </cell>
          <cell r="L44">
            <v>9840.1585791183152</v>
          </cell>
          <cell r="M44">
            <v>1.3966191999999999</v>
          </cell>
          <cell r="N44">
            <v>1.1412265009764573E-3</v>
          </cell>
          <cell r="O44">
            <v>9833.2453253541553</v>
          </cell>
        </row>
        <row r="45">
          <cell r="B45">
            <v>36</v>
          </cell>
          <cell r="C45">
            <v>8.7338418424396443E-4</v>
          </cell>
          <cell r="D45">
            <v>0.63261832000000007</v>
          </cell>
          <cell r="E45">
            <v>5.5251883535098727E-4</v>
          </cell>
          <cell r="F45">
            <v>9891.1854747824509</v>
          </cell>
          <cell r="G45">
            <v>0.66417159999999997</v>
          </cell>
          <cell r="H45">
            <v>5.8007697106400862E-4</v>
          </cell>
          <cell r="I45">
            <v>9888.287998725642</v>
          </cell>
          <cell r="J45">
            <v>1.3131000000000002</v>
          </cell>
          <cell r="K45">
            <v>1.1468407723307498E-3</v>
          </cell>
          <cell r="L45">
            <v>9828.8734840535817</v>
          </cell>
          <cell r="M45">
            <v>1.3966191999999999</v>
          </cell>
          <cell r="N45">
            <v>1.2197851206914583E-3</v>
          </cell>
          <cell r="O45">
            <v>9821.2508790181801</v>
          </cell>
        </row>
        <row r="46">
          <cell r="B46">
            <v>37</v>
          </cell>
          <cell r="C46">
            <v>9.4989016213468871E-4</v>
          </cell>
          <cell r="D46">
            <v>0.63261832000000007</v>
          </cell>
          <cell r="E46">
            <v>6.0091791855417442E-4</v>
          </cell>
          <cell r="F46">
            <v>9885.2416841949107</v>
          </cell>
          <cell r="G46">
            <v>0.66417159999999997</v>
          </cell>
          <cell r="H46">
            <v>6.3089006880925555E-4</v>
          </cell>
          <cell r="I46">
            <v>9882.0495760297199</v>
          </cell>
          <cell r="J46">
            <v>1.3131000000000002</v>
          </cell>
          <cell r="K46">
            <v>1.2473007718990599E-3</v>
          </cell>
          <cell r="L46">
            <v>9816.6139225700244</v>
          </cell>
          <cell r="M46">
            <v>1.3966191999999999</v>
          </cell>
          <cell r="N46">
            <v>1.3266348383284192E-3</v>
          </cell>
          <cell r="O46">
            <v>9808.2216654461117</v>
          </cell>
        </row>
        <row r="47">
          <cell r="B47">
            <v>38</v>
          </cell>
          <cell r="C47">
            <v>1.0389179067344346E-3</v>
          </cell>
          <cell r="D47">
            <v>0.63261832000000007</v>
          </cell>
          <cell r="E47">
            <v>6.5723850077625476E-4</v>
          </cell>
          <cell r="F47">
            <v>9878.7447227705798</v>
          </cell>
          <cell r="G47">
            <v>0.66417159999999997</v>
          </cell>
          <cell r="H47">
            <v>6.9001976838446017E-4</v>
          </cell>
          <cell r="I47">
            <v>9875.2307664701038</v>
          </cell>
          <cell r="J47">
            <v>1.3131000000000002</v>
          </cell>
          <cell r="K47">
            <v>1.3642031033329863E-3</v>
          </cell>
          <cell r="L47">
            <v>9803.2220673926331</v>
          </cell>
          <cell r="M47">
            <v>1.3966191999999999</v>
          </cell>
          <cell r="N47">
            <v>1.4509726957691205E-3</v>
          </cell>
          <cell r="O47">
            <v>9793.9902036154981</v>
          </cell>
        </row>
        <row r="48">
          <cell r="B48">
            <v>39</v>
          </cell>
          <cell r="C48">
            <v>1.1303800152477764E-3</v>
          </cell>
          <cell r="D48">
            <v>0.63261832000000007</v>
          </cell>
          <cell r="E48">
            <v>7.1509910620762274E-4</v>
          </cell>
          <cell r="F48">
            <v>9871.6804412488727</v>
          </cell>
          <cell r="G48">
            <v>0.66417159999999997</v>
          </cell>
          <cell r="H48">
            <v>7.5076630333514003E-4</v>
          </cell>
          <cell r="I48">
            <v>9867.8167759729804</v>
          </cell>
          <cell r="J48">
            <v>1.3131000000000002</v>
          </cell>
          <cell r="K48">
            <v>1.4843019980218554E-3</v>
          </cell>
          <cell r="L48">
            <v>9788.6711252909499</v>
          </cell>
          <cell r="M48">
            <v>1.3966191999999999</v>
          </cell>
          <cell r="N48">
            <v>1.5787104325913372E-3</v>
          </cell>
          <cell r="O48">
            <v>9778.5283291043525</v>
          </cell>
        </row>
        <row r="49">
          <cell r="B49">
            <v>40</v>
          </cell>
          <cell r="C49">
            <v>1.2258009445997461E-3</v>
          </cell>
          <cell r="D49">
            <v>0.63261832000000007</v>
          </cell>
          <cell r="E49">
            <v>7.7546413422710449E-4</v>
          </cell>
          <cell r="F49">
            <v>9864.0253071221323</v>
          </cell>
          <cell r="G49">
            <v>0.66417159999999997</v>
          </cell>
          <cell r="H49">
            <v>8.1414217465632468E-4</v>
          </cell>
          <cell r="I49">
            <v>9859.7829701638784</v>
          </cell>
          <cell r="J49">
            <v>1.3131000000000002</v>
          </cell>
          <cell r="K49">
            <v>1.6095992203539267E-3</v>
          </cell>
          <cell r="L49">
            <v>9772.9152878793793</v>
          </cell>
          <cell r="M49">
            <v>1.3966191999999999</v>
          </cell>
          <cell r="N49">
            <v>1.7119771346061415E-3</v>
          </cell>
          <cell r="O49">
            <v>9761.7877121948277</v>
          </cell>
        </row>
        <row r="50">
          <cell r="B50">
            <v>41</v>
          </cell>
          <cell r="C50">
            <v>1.337018476747141E-3</v>
          </cell>
          <cell r="D50">
            <v>0.63261832000000007</v>
          </cell>
          <cell r="E50">
            <v>8.4582238256873557E-4</v>
          </cell>
          <cell r="F50">
            <v>9855.682093735144</v>
          </cell>
          <cell r="G50">
            <v>0.66417159999999997</v>
          </cell>
          <cell r="H50">
            <v>8.8800970093071141E-4</v>
          </cell>
          <cell r="I50">
            <v>9851.0273872373018</v>
          </cell>
          <cell r="J50">
            <v>1.3131000000000002</v>
          </cell>
          <cell r="K50">
            <v>1.7556389618166711E-3</v>
          </cell>
          <cell r="L50">
            <v>9755.7575770294443</v>
          </cell>
          <cell r="M50">
            <v>1.3966191999999999</v>
          </cell>
          <cell r="N50">
            <v>1.8673056753798108E-3</v>
          </cell>
          <cell r="O50">
            <v>9743.5594705979929</v>
          </cell>
        </row>
        <row r="51">
          <cell r="B51">
            <v>42</v>
          </cell>
          <cell r="C51">
            <v>1.4474328449809405E-3</v>
          </cell>
          <cell r="D51">
            <v>0.63261832000000007</v>
          </cell>
          <cell r="E51">
            <v>9.1567253470466311E-4</v>
          </cell>
          <cell r="F51">
            <v>9846.65751633113</v>
          </cell>
          <cell r="G51">
            <v>0.66417159999999997</v>
          </cell>
          <cell r="H51">
            <v>9.6134378854354321E-4</v>
          </cell>
          <cell r="I51">
            <v>9841.5571632478095</v>
          </cell>
          <cell r="J51">
            <v>1.3131000000000002</v>
          </cell>
          <cell r="K51">
            <v>1.9006240687444731E-3</v>
          </cell>
          <cell r="L51">
            <v>9737.2155493697064</v>
          </cell>
          <cell r="M51">
            <v>1.3966191999999999</v>
          </cell>
          <cell r="N51">
            <v>2.0215125020110049E-3</v>
          </cell>
          <cell r="O51">
            <v>9723.8627433140919</v>
          </cell>
        </row>
        <row r="52">
          <cell r="B52">
            <v>43</v>
          </cell>
          <cell r="C52">
            <v>1.5733551951715374E-3</v>
          </cell>
          <cell r="D52">
            <v>0.63261832000000007</v>
          </cell>
          <cell r="E52">
            <v>9.9533332033269022E-4</v>
          </cell>
          <cell r="F52">
            <v>9836.8568100112225</v>
          </cell>
          <cell r="G52">
            <v>0.66417159999999997</v>
          </cell>
          <cell r="H52">
            <v>1.0449778373453921E-3</v>
          </cell>
          <cell r="I52">
            <v>9831.2729541272474</v>
          </cell>
          <cell r="J52">
            <v>1.3131000000000002</v>
          </cell>
          <cell r="K52">
            <v>2.065972706779746E-3</v>
          </cell>
          <cell r="L52">
            <v>9717.0987278046778</v>
          </cell>
          <cell r="M52">
            <v>1.3966191999999999</v>
          </cell>
          <cell r="N52">
            <v>2.1973780739963163E-3</v>
          </cell>
          <cell r="O52">
            <v>9702.4957405273835</v>
          </cell>
        </row>
        <row r="53">
          <cell r="B53">
            <v>44</v>
          </cell>
          <cell r="C53">
            <v>1.7089262259212198E-3</v>
          </cell>
          <cell r="D53">
            <v>0.63261832000000007</v>
          </cell>
          <cell r="E53">
            <v>1.0810980380462226E-3</v>
          </cell>
          <cell r="F53">
            <v>9826.2222034133774</v>
          </cell>
          <cell r="G53">
            <v>0.66417159999999997</v>
          </cell>
          <cell r="H53">
            <v>1.135020265752058E-3</v>
          </cell>
          <cell r="I53">
            <v>9820.1142600861731</v>
          </cell>
          <cell r="J53">
            <v>1.3131000000000002</v>
          </cell>
          <cell r="K53">
            <v>2.2439910272571539E-3</v>
          </cell>
          <cell r="L53">
            <v>9695.2936454485116</v>
          </cell>
          <cell r="M53">
            <v>1.3966191999999999</v>
          </cell>
          <cell r="N53">
            <v>2.3867191785051133E-3</v>
          </cell>
          <cell r="O53">
            <v>9679.3386078641033</v>
          </cell>
        </row>
        <row r="54">
          <cell r="B54">
            <v>45</v>
          </cell>
          <cell r="C54">
            <v>1.8567366205844982E-3</v>
          </cell>
          <cell r="D54">
            <v>0.63261832000000007</v>
          </cell>
          <cell r="E54">
            <v>1.1746056015966427E-3</v>
          </cell>
          <cell r="F54">
            <v>9814.6802677707146</v>
          </cell>
          <cell r="G54">
            <v>0.66417159999999997</v>
          </cell>
          <cell r="H54">
            <v>1.2331917320721991E-3</v>
          </cell>
          <cell r="I54">
            <v>9808.0041763726313</v>
          </cell>
          <cell r="J54">
            <v>1.3131000000000002</v>
          </cell>
          <cell r="K54">
            <v>2.4380808564895048E-3</v>
          </cell>
          <cell r="L54">
            <v>9671.6557356134981</v>
          </cell>
          <cell r="M54">
            <v>1.3966191999999999</v>
          </cell>
          <cell r="N54">
            <v>2.5931540136514253E-3</v>
          </cell>
          <cell r="O54">
            <v>9654.2385921036293</v>
          </cell>
        </row>
        <row r="55">
          <cell r="B55">
            <v>46</v>
          </cell>
          <cell r="C55">
            <v>2.0141832597204575E-3</v>
          </cell>
          <cell r="D55">
            <v>0.63261832000000007</v>
          </cell>
          <cell r="E55">
            <v>1.2742092299364797E-3</v>
          </cell>
          <cell r="F55">
            <v>9802.1743115846457</v>
          </cell>
          <cell r="G55">
            <v>0.66417159999999997</v>
          </cell>
          <cell r="H55">
            <v>1.3377633183017518E-3</v>
          </cell>
          <cell r="I55">
            <v>9794.8833881597293</v>
          </cell>
          <cell r="J55">
            <v>1.3131000000000002</v>
          </cell>
          <cell r="K55">
            <v>2.6448240383389332E-3</v>
          </cell>
          <cell r="L55">
            <v>9646.0759080334083</v>
          </cell>
          <cell r="M55">
            <v>1.3966191999999999</v>
          </cell>
          <cell r="N55">
            <v>2.8130470128441775E-3</v>
          </cell>
          <cell r="O55">
            <v>9627.0807650708284</v>
          </cell>
        </row>
        <row r="56">
          <cell r="B56">
            <v>47</v>
          </cell>
          <cell r="C56">
            <v>2.1985740808132146E-3</v>
          </cell>
          <cell r="D56">
            <v>0.63261832000000007</v>
          </cell>
          <cell r="E56">
            <v>1.3908582413996002E-3</v>
          </cell>
          <cell r="F56">
            <v>9788.5408766597429</v>
          </cell>
          <cell r="G56">
            <v>0.66417159999999997</v>
          </cell>
          <cell r="H56">
            <v>1.460230464972242E-3</v>
          </cell>
          <cell r="I56">
            <v>9780.5806010354881</v>
          </cell>
          <cell r="J56">
            <v>1.3131000000000002</v>
          </cell>
          <cell r="K56">
            <v>2.8869476255158327E-3</v>
          </cell>
          <cell r="L56">
            <v>9618.2281920951664</v>
          </cell>
          <cell r="M56">
            <v>1.3966191999999999</v>
          </cell>
          <cell r="N56">
            <v>3.0705707738860871E-3</v>
          </cell>
          <cell r="O56">
            <v>9597.5201322357607</v>
          </cell>
        </row>
        <row r="57">
          <cell r="B57">
            <v>48</v>
          </cell>
          <cell r="C57">
            <v>2.4105056658195682E-3</v>
          </cell>
          <cell r="D57">
            <v>0.63261832000000007</v>
          </cell>
          <cell r="E57">
            <v>1.5249300446612568E-3</v>
          </cell>
          <cell r="F57">
            <v>9773.614036583529</v>
          </cell>
          <cell r="G57">
            <v>0.66417159999999997</v>
          </cell>
          <cell r="H57">
            <v>1.6009894048764478E-3</v>
          </cell>
          <cell r="I57">
            <v>9764.9219951196901</v>
          </cell>
          <cell r="J57">
            <v>1.3131000000000002</v>
          </cell>
          <cell r="K57">
            <v>3.1652349897876753E-3</v>
          </cell>
          <cell r="L57">
            <v>9587.784239681785</v>
          </cell>
          <cell r="M57">
            <v>1.3966191999999999</v>
          </cell>
          <cell r="N57">
            <v>3.3665584945923926E-3</v>
          </cell>
          <cell r="O57">
            <v>9565.2095193075602</v>
          </cell>
        </row>
        <row r="58">
          <cell r="B58">
            <v>49</v>
          </cell>
          <cell r="C58">
            <v>2.63510375501906E-3</v>
          </cell>
          <cell r="D58">
            <v>0.63261832000000007</v>
          </cell>
          <cell r="E58">
            <v>1.6670149105258495E-3</v>
          </cell>
          <cell r="F58">
            <v>9757.3212762548192</v>
          </cell>
          <cell r="G58">
            <v>0.66417159999999997</v>
          </cell>
          <cell r="H58">
            <v>1.7501610771370171E-3</v>
          </cell>
          <cell r="I58">
            <v>9747.8318087225525</v>
          </cell>
          <cell r="J58">
            <v>1.3131000000000002</v>
          </cell>
          <cell r="K58">
            <v>3.460154740715528E-3</v>
          </cell>
          <cell r="L58">
            <v>9554.6090225918924</v>
          </cell>
          <cell r="M58">
            <v>1.3966191999999999</v>
          </cell>
          <cell r="N58">
            <v>3.6802364982517154E-3</v>
          </cell>
          <cell r="O58">
            <v>9530.0072861211811</v>
          </cell>
        </row>
        <row r="59">
          <cell r="B59">
            <v>50</v>
          </cell>
          <cell r="C59">
            <v>2.8812138650571792E-3</v>
          </cell>
          <cell r="D59">
            <v>0.63261832000000007</v>
          </cell>
          <cell r="E59">
            <v>1.8227086748731796E-3</v>
          </cell>
          <cell r="F59">
            <v>9739.536522121065</v>
          </cell>
          <cell r="G59">
            <v>0.66417159999999997</v>
          </cell>
          <cell r="H59">
            <v>1.9136204226972108E-3</v>
          </cell>
          <cell r="I59">
            <v>9729.1781586963643</v>
          </cell>
          <cell r="J59">
            <v>1.3131000000000002</v>
          </cell>
          <cell r="K59">
            <v>3.7833219262065824E-3</v>
          </cell>
          <cell r="L59">
            <v>9518.4608607803893</v>
          </cell>
          <cell r="M59">
            <v>1.3966191999999999</v>
          </cell>
          <cell r="N59">
            <v>4.0239586032450652E-3</v>
          </cell>
          <cell r="O59">
            <v>9491.6589313132044</v>
          </cell>
        </row>
        <row r="60">
          <cell r="B60">
            <v>51</v>
          </cell>
          <cell r="C60">
            <v>3.145021744599746E-3</v>
          </cell>
          <cell r="D60">
            <v>0.63261832000000007</v>
          </cell>
          <cell r="E60">
            <v>1.9895983724321606E-3</v>
          </cell>
          <cell r="F60">
            <v>9720.1587561084089</v>
          </cell>
          <cell r="G60">
            <v>0.66417159999999997</v>
          </cell>
          <cell r="H60">
            <v>2.0888341241456047E-3</v>
          </cell>
          <cell r="I60">
            <v>9708.8555193585871</v>
          </cell>
          <cell r="J60">
            <v>1.3131000000000002</v>
          </cell>
          <cell r="K60">
            <v>4.1297280528339274E-3</v>
          </cell>
          <cell r="L60">
            <v>9479.152205943823</v>
          </cell>
          <cell r="M60">
            <v>1.3966191999999999</v>
          </cell>
          <cell r="N60">
            <v>4.3923977529255016E-3</v>
          </cell>
          <cell r="O60">
            <v>9449.9677899517683</v>
          </cell>
        </row>
        <row r="61">
          <cell r="B61">
            <v>52</v>
          </cell>
          <cell r="C61">
            <v>3.4487228810673445E-3</v>
          </cell>
          <cell r="D61">
            <v>0.63261832000000007</v>
          </cell>
          <cell r="E61">
            <v>2.1817252751663834E-3</v>
          </cell>
          <cell r="F61">
            <v>9698.9520400715774</v>
          </cell>
          <cell r="G61">
            <v>0.66417159999999997</v>
          </cell>
          <cell r="H61">
            <v>2.2905437938751079E-3</v>
          </cell>
          <cell r="I61">
            <v>9686.6169606030908</v>
          </cell>
          <cell r="J61">
            <v>1.3131000000000002</v>
          </cell>
          <cell r="K61">
            <v>4.5285180151295309E-3</v>
          </cell>
          <cell r="L61">
            <v>9436.2256944110522</v>
          </cell>
          <cell r="M61">
            <v>1.3966191999999999</v>
          </cell>
          <cell r="N61">
            <v>4.8165525911779694E-3</v>
          </cell>
          <cell r="O61">
            <v>9404.451523106527</v>
          </cell>
        </row>
        <row r="62">
          <cell r="B62">
            <v>53</v>
          </cell>
          <cell r="C62">
            <v>3.7953977966963151E-3</v>
          </cell>
          <cell r="D62">
            <v>0.63261832000000007</v>
          </cell>
          <cell r="E62">
            <v>2.4010381778777246E-3</v>
          </cell>
          <cell r="F62">
            <v>9675.6644859379612</v>
          </cell>
          <cell r="G62">
            <v>0.66417159999999997</v>
          </cell>
          <cell r="H62">
            <v>2.5207954272682661E-3</v>
          </cell>
          <cell r="I62">
            <v>9662.1989808631042</v>
          </cell>
          <cell r="J62">
            <v>1.3131000000000002</v>
          </cell>
          <cell r="K62">
            <v>4.9837368468419315E-3</v>
          </cell>
          <cell r="L62">
            <v>9389.1980287226997</v>
          </cell>
          <cell r="M62">
            <v>1.3966191999999999</v>
          </cell>
          <cell r="N62">
            <v>5.3007254345037698E-3</v>
          </cell>
          <cell r="O62">
            <v>9354.6011077204384</v>
          </cell>
        </row>
        <row r="63">
          <cell r="B63">
            <v>54</v>
          </cell>
          <cell r="C63">
            <v>4.1777060914866583E-3</v>
          </cell>
          <cell r="D63">
            <v>0.63261832000000007</v>
          </cell>
          <cell r="E63">
            <v>2.6428934090500563E-3</v>
          </cell>
          <cell r="F63">
            <v>9650.0927360398964</v>
          </cell>
          <cell r="G63">
            <v>0.66417159999999997</v>
          </cell>
          <cell r="H63">
            <v>2.7747137391124399E-3</v>
          </cell>
          <cell r="I63">
            <v>9635.3891446008656</v>
          </cell>
          <cell r="J63">
            <v>1.3131000000000002</v>
          </cell>
          <cell r="K63">
            <v>5.4857458687311315E-3</v>
          </cell>
          <cell r="L63">
            <v>9337.6912744259353</v>
          </cell>
          <cell r="M63">
            <v>1.3966191999999999</v>
          </cell>
          <cell r="N63">
            <v>5.8346645393272233E-3</v>
          </cell>
          <cell r="O63">
            <v>9300.0201483576711</v>
          </cell>
        </row>
        <row r="64">
          <cell r="B64">
            <v>55</v>
          </cell>
          <cell r="C64">
            <v>4.6130945583227447E-3</v>
          </cell>
          <cell r="D64">
            <v>0.63261832000000007</v>
          </cell>
          <cell r="E64">
            <v>2.9183281294872772E-3</v>
          </cell>
          <cell r="F64">
            <v>9621.9305989561508</v>
          </cell>
          <cell r="G64">
            <v>0.66417159999999997</v>
          </cell>
          <cell r="H64">
            <v>3.0638863937525107E-3</v>
          </cell>
          <cell r="I64">
            <v>9605.8674069022127</v>
          </cell>
          <cell r="J64">
            <v>1.3131000000000002</v>
          </cell>
          <cell r="K64">
            <v>6.0574544645335968E-3</v>
          </cell>
          <cell r="L64">
            <v>9281.1286347272271</v>
          </cell>
          <cell r="M64">
            <v>1.3966191999999999</v>
          </cell>
          <cell r="N64">
            <v>6.4427364315690645E-3</v>
          </cell>
          <cell r="O64">
            <v>9240.1025697335208</v>
          </cell>
        </row>
        <row r="65">
          <cell r="B65">
            <v>56</v>
          </cell>
          <cell r="C65">
            <v>5.1056032027954256E-3</v>
          </cell>
          <cell r="D65">
            <v>0.63261832000000007</v>
          </cell>
          <cell r="E65">
            <v>3.2298981207390617E-3</v>
          </cell>
          <cell r="F65">
            <v>9590.852743396701</v>
          </cell>
          <cell r="G65">
            <v>0.66417159999999997</v>
          </cell>
          <cell r="H65">
            <v>3.3909966481657622E-3</v>
          </cell>
          <cell r="I65">
            <v>9573.2939427226829</v>
          </cell>
          <cell r="J65">
            <v>1.3131000000000002</v>
          </cell>
          <cell r="K65">
            <v>6.7041675655906746E-3</v>
          </cell>
          <cell r="L65">
            <v>9218.9063931622131</v>
          </cell>
          <cell r="M65">
            <v>1.3966191999999999</v>
          </cell>
          <cell r="N65">
            <v>7.1305834606055852E-3</v>
          </cell>
          <cell r="O65">
            <v>9174.2152471754798</v>
          </cell>
        </row>
        <row r="66">
          <cell r="B66">
            <v>57</v>
          </cell>
          <cell r="C66">
            <v>5.619987973824651E-3</v>
          </cell>
          <cell r="D66">
            <v>0.63261832000000007</v>
          </cell>
          <cell r="E66">
            <v>3.5553073504211549E-3</v>
          </cell>
          <cell r="F66">
            <v>9556.7543141412953</v>
          </cell>
          <cell r="G66">
            <v>0.66417159999999997</v>
          </cell>
          <cell r="H66">
            <v>3.7326364045558763E-3</v>
          </cell>
          <cell r="I66">
            <v>9537.5603172405608</v>
          </cell>
          <cell r="J66">
            <v>1.3131000000000002</v>
          </cell>
          <cell r="K66">
            <v>7.3796062084291502E-3</v>
          </cell>
          <cell r="L66">
            <v>9150.8744943083057</v>
          </cell>
          <cell r="M66">
            <v>1.3966191999999999</v>
          </cell>
          <cell r="N66">
            <v>7.8489831080126044E-3</v>
          </cell>
          <cell r="O66">
            <v>9102.2069866711281</v>
          </cell>
        </row>
        <row r="67">
          <cell r="B67">
            <v>58</v>
          </cell>
          <cell r="C67">
            <v>6.1702892129606099E-3</v>
          </cell>
          <cell r="D67">
            <v>0.63261832000000007</v>
          </cell>
          <cell r="E67">
            <v>3.9034379958172638E-3</v>
          </cell>
          <cell r="F67">
            <v>9519.450116234786</v>
          </cell>
          <cell r="G67">
            <v>0.66417159999999997</v>
          </cell>
          <cell r="H67">
            <v>4.0981308590347888E-3</v>
          </cell>
          <cell r="I67">
            <v>9498.4741469845721</v>
          </cell>
          <cell r="J67">
            <v>1.3131000000000002</v>
          </cell>
          <cell r="K67">
            <v>8.1022067655385777E-3</v>
          </cell>
          <cell r="L67">
            <v>9076.7322170699263</v>
          </cell>
          <cell r="M67">
            <v>1.3966191999999999</v>
          </cell>
          <cell r="N67">
            <v>8.6175443843736765E-3</v>
          </cell>
          <cell r="O67">
            <v>9023.7683139677338</v>
          </cell>
        </row>
        <row r="68">
          <cell r="B68">
            <v>59</v>
          </cell>
          <cell r="C68">
            <v>6.7757222424396444E-3</v>
          </cell>
          <cell r="D68">
            <v>0.63261832000000007</v>
          </cell>
          <cell r="E68">
            <v>4.2864460217988008E-3</v>
          </cell>
          <cell r="F68">
            <v>9478.6455071543387</v>
          </cell>
          <cell r="G68">
            <v>0.66417159999999997</v>
          </cell>
          <cell r="H68">
            <v>4.5002422829167263E-3</v>
          </cell>
          <cell r="I68">
            <v>9455.7287120051205</v>
          </cell>
          <cell r="J68">
            <v>1.3131000000000002</v>
          </cell>
          <cell r="K68">
            <v>8.8972008765474987E-3</v>
          </cell>
          <cell r="L68">
            <v>8995.9747072320242</v>
          </cell>
          <cell r="M68">
            <v>1.3966191999999999</v>
          </cell>
          <cell r="N68">
            <v>9.4631037776582612E-3</v>
          </cell>
          <cell r="O68">
            <v>8938.3754579471133</v>
          </cell>
        </row>
        <row r="69">
          <cell r="B69">
            <v>60</v>
          </cell>
          <cell r="C69">
            <v>7.5010029440914869E-3</v>
          </cell>
          <cell r="D69">
            <v>0.63261832000000007</v>
          </cell>
          <cell r="E69">
            <v>4.7452718808062106E-3</v>
          </cell>
          <cell r="F69">
            <v>9433.6667571611088</v>
          </cell>
          <cell r="G69">
            <v>0.66417159999999997</v>
          </cell>
          <cell r="H69">
            <v>4.9819531269819535E-3</v>
          </cell>
          <cell r="I69">
            <v>9408.6207147804544</v>
          </cell>
          <cell r="J69">
            <v>1.3131000000000002</v>
          </cell>
          <cell r="K69">
            <v>9.8495669658865328E-3</v>
          </cell>
          <cell r="L69">
            <v>8907.3682519297199</v>
          </cell>
          <cell r="M69">
            <v>1.3966191999999999</v>
          </cell>
          <cell r="N69">
            <v>1.0476044730974696E-2</v>
          </cell>
          <cell r="O69">
            <v>8844.7366368274124</v>
          </cell>
        </row>
        <row r="70">
          <cell r="B70">
            <v>61</v>
          </cell>
          <cell r="C70">
            <v>8.2742651761118172E-3</v>
          </cell>
          <cell r="D70">
            <v>0.63261832000000007</v>
          </cell>
          <cell r="E70">
            <v>5.2344517349463627E-3</v>
          </cell>
          <cell r="F70">
            <v>9384.286683837181</v>
          </cell>
          <cell r="G70">
            <v>0.66417159999999997</v>
          </cell>
          <cell r="H70">
            <v>5.495531940842467E-3</v>
          </cell>
          <cell r="I70">
            <v>9356.9153391231066</v>
          </cell>
          <cell r="J70">
            <v>1.3131000000000002</v>
          </cell>
          <cell r="K70">
            <v>1.0864937602752428E-2</v>
          </cell>
          <cell r="L70">
            <v>8810.5902516677652</v>
          </cell>
          <cell r="M70">
            <v>1.3966191999999999</v>
          </cell>
          <cell r="N70">
            <v>1.1555997610849146E-2</v>
          </cell>
          <cell r="O70">
            <v>8742.5268813836446</v>
          </cell>
        </row>
        <row r="71">
          <cell r="B71">
            <v>62</v>
          </cell>
          <cell r="C71">
            <v>9.0435150193138511E-3</v>
          </cell>
          <cell r="D71">
            <v>0.63261832000000007</v>
          </cell>
          <cell r="E71">
            <v>5.7210932784130964E-3</v>
          </cell>
          <cell r="F71">
            <v>9330.5983043675787</v>
          </cell>
          <cell r="G71">
            <v>0.66417159999999997</v>
          </cell>
          <cell r="H71">
            <v>6.0064458400017114E-3</v>
          </cell>
          <cell r="I71">
            <v>9300.7135339091819</v>
          </cell>
          <cell r="J71">
            <v>1.3131000000000002</v>
          </cell>
          <cell r="K71">
            <v>1.1875039571861019E-2</v>
          </cell>
          <cell r="L71">
            <v>8705.9641437777573</v>
          </cell>
          <cell r="M71">
            <v>1.3966191999999999</v>
          </cell>
          <cell r="N71">
            <v>1.2630346711462095E-2</v>
          </cell>
          <cell r="O71">
            <v>8632.1057357374921</v>
          </cell>
        </row>
        <row r="72">
          <cell r="B72">
            <v>63</v>
          </cell>
          <cell r="C72">
            <v>9.8905893872935201E-3</v>
          </cell>
          <cell r="D72">
            <v>0.63261832000000007</v>
          </cell>
          <cell r="E72">
            <v>6.2569680419994568E-3</v>
          </cell>
          <cell r="F72">
            <v>9272.2170489644159</v>
          </cell>
          <cell r="G72">
            <v>0.66417159999999997</v>
          </cell>
          <cell r="H72">
            <v>6.5690485783017564E-3</v>
          </cell>
          <cell r="I72">
            <v>9239.6166948920636</v>
          </cell>
          <cell r="J72">
            <v>1.3131000000000002</v>
          </cell>
          <cell r="K72">
            <v>1.2987332924455123E-2</v>
          </cell>
          <cell r="L72">
            <v>8592.8968890141477</v>
          </cell>
          <cell r="M72">
            <v>1.3966191999999999</v>
          </cell>
          <cell r="N72">
            <v>1.3813387037610366E-2</v>
          </cell>
          <cell r="O72">
            <v>8512.8671182601738</v>
          </cell>
        </row>
        <row r="73">
          <cell r="B73">
            <v>64</v>
          </cell>
          <cell r="C73">
            <v>1.0791810686149936E-2</v>
          </cell>
          <cell r="D73">
            <v>0.63261832000000007</v>
          </cell>
          <cell r="E73">
            <v>6.8270971460302208E-3</v>
          </cell>
          <cell r="F73">
            <v>9208.914722412057</v>
          </cell>
          <cell r="G73">
            <v>0.66417159999999997</v>
          </cell>
          <cell r="H73">
            <v>7.1676141703173003E-3</v>
          </cell>
          <cell r="I73">
            <v>9173.3906873414544</v>
          </cell>
          <cell r="J73">
            <v>1.3131000000000002</v>
          </cell>
          <cell r="K73">
            <v>1.4170726611983483E-2</v>
          </cell>
          <cell r="L73">
            <v>8471.1292963949654</v>
          </cell>
          <cell r="M73">
            <v>1.3966191999999999</v>
          </cell>
          <cell r="N73">
            <v>1.5072050007042174E-2</v>
          </cell>
          <cell r="O73">
            <v>8384.5607593504519</v>
          </cell>
        </row>
        <row r="74">
          <cell r="B74">
            <v>65</v>
          </cell>
          <cell r="C74">
            <v>1.179480792249047E-2</v>
          </cell>
          <cell r="D74">
            <v>0.63261832000000007</v>
          </cell>
          <cell r="E74">
            <v>7.4616115726486125E-3</v>
          </cell>
          <cell r="F74">
            <v>9140.2013777477732</v>
          </cell>
          <cell r="G74">
            <v>0.66417159999999997</v>
          </cell>
          <cell r="H74">
            <v>7.833776449573171E-3</v>
          </cell>
          <cell r="I74">
            <v>9101.5283954122242</v>
          </cell>
          <cell r="J74">
            <v>1.3131000000000002</v>
          </cell>
          <cell r="K74">
            <v>1.5487762283022238E-2</v>
          </cell>
          <cell r="L74">
            <v>8339.9304595836547</v>
          </cell>
          <cell r="M74">
            <v>1.3966191999999999</v>
          </cell>
          <cell r="N74">
            <v>1.6472855204862302E-2</v>
          </cell>
          <cell r="O74">
            <v>8246.4431040053023</v>
          </cell>
        </row>
        <row r="75">
          <cell r="B75">
            <v>66</v>
          </cell>
          <cell r="C75">
            <v>1.295246090444727E-2</v>
          </cell>
          <cell r="D75">
            <v>0.63929798690909101</v>
          </cell>
          <cell r="E75">
            <v>8.2804821817318436E-3</v>
          </cell>
          <cell r="F75">
            <v>9064.5161031018924</v>
          </cell>
          <cell r="G75">
            <v>0.6702775709090909</v>
          </cell>
          <cell r="H75">
            <v>8.6817440323278816E-3</v>
          </cell>
          <cell r="I75">
            <v>9022.5112555802916</v>
          </cell>
          <cell r="J75">
            <v>1.307407272727273</v>
          </cell>
          <cell r="K75">
            <v>1.6934141586190034E-2</v>
          </cell>
          <cell r="L75">
            <v>8198.7008963620865</v>
          </cell>
          <cell r="M75">
            <v>1.3894079418181817</v>
          </cell>
          <cell r="N75">
            <v>1.7996252046728545E-2</v>
          </cell>
          <cell r="O75">
            <v>8098.0380354166164</v>
          </cell>
        </row>
        <row r="76">
          <cell r="B76">
            <v>67</v>
          </cell>
          <cell r="C76">
            <v>1.4188622256416773E-2</v>
          </cell>
          <cell r="D76">
            <v>0.64597765381818195</v>
          </cell>
          <cell r="E76">
            <v>9.1655329161125457E-3</v>
          </cell>
          <cell r="F76">
            <v>8981.4349823902794</v>
          </cell>
          <cell r="G76">
            <v>0.67638354181818183</v>
          </cell>
          <cell r="H76">
            <v>9.5969505753154601E-3</v>
          </cell>
          <cell r="I76">
            <v>8935.9226609952602</v>
          </cell>
          <cell r="J76">
            <v>1.3017145454545458</v>
          </cell>
          <cell r="K76">
            <v>1.8469535971137811E-2</v>
          </cell>
          <cell r="L76">
            <v>8047.2746952401276</v>
          </cell>
          <cell r="M76">
            <v>1.3821966836363635</v>
          </cell>
          <cell r="N76">
            <v>1.961146662818836E-2</v>
          </cell>
          <cell r="O76">
            <v>7939.223632731243</v>
          </cell>
        </row>
        <row r="77">
          <cell r="B77">
            <v>68</v>
          </cell>
          <cell r="C77">
            <v>1.5503496109021601E-2</v>
          </cell>
          <cell r="D77">
            <v>0.65265732072727289</v>
          </cell>
          <cell r="E77">
            <v>1.0118470232419739E-2</v>
          </cell>
          <cell r="F77">
            <v>8890.5565998765505</v>
          </cell>
          <cell r="G77">
            <v>0.68248951272727276</v>
          </cell>
          <cell r="H77">
            <v>1.0580973505015322E-2</v>
          </cell>
          <cell r="I77">
            <v>8841.3719000764031</v>
          </cell>
          <cell r="J77">
            <v>1.2960218181818186</v>
          </cell>
          <cell r="K77">
            <v>2.0092869215388925E-2</v>
          </cell>
          <cell r="L77">
            <v>7885.5818572483595</v>
          </cell>
          <cell r="M77">
            <v>1.3749854254545453</v>
          </cell>
          <cell r="N77">
            <v>2.1317081193495954E-2</v>
          </cell>
          <cell r="O77">
            <v>7769.982557938989</v>
          </cell>
        </row>
        <row r="78">
          <cell r="B78">
            <v>69</v>
          </cell>
          <cell r="C78">
            <v>1.6983421589326558E-2</v>
          </cell>
          <cell r="D78">
            <v>0.65933698763636384</v>
          </cell>
          <cell r="E78">
            <v>1.1197798030464959E-2</v>
          </cell>
          <cell r="F78">
            <v>8791.0019426927156</v>
          </cell>
          <cell r="G78">
            <v>0.68859548363636369</v>
          </cell>
          <cell r="H78">
            <v>1.1694707403102581E-2</v>
          </cell>
          <cell r="I78">
            <v>8737.9746426629954</v>
          </cell>
          <cell r="J78">
            <v>1.2903290909090914</v>
          </cell>
          <cell r="K78">
            <v>2.1914202939881576E-2</v>
          </cell>
          <cell r="L78">
            <v>7712.7756161295711</v>
          </cell>
          <cell r="M78">
            <v>1.367774167272727</v>
          </cell>
          <cell r="N78">
            <v>2.3229485321782789E-2</v>
          </cell>
          <cell r="O78">
            <v>7589.4898621588363</v>
          </cell>
        </row>
        <row r="79">
          <cell r="B79">
            <v>70</v>
          </cell>
          <cell r="C79">
            <v>1.8651765124269377E-2</v>
          </cell>
          <cell r="D79">
            <v>0.66601665454545478</v>
          </cell>
          <cell r="E79">
            <v>1.2422386209433478E-2</v>
          </cell>
          <cell r="F79">
            <v>8681.7967213927059</v>
          </cell>
          <cell r="G79">
            <v>0.69470145454545462</v>
          </cell>
          <cell r="H79">
            <v>1.2957408361670118E-2</v>
          </cell>
          <cell r="I79">
            <v>8624.7531369640928</v>
          </cell>
          <cell r="J79">
            <v>1.2846363636363642</v>
          </cell>
          <cell r="K79">
            <v>2.3960735724640973E-2</v>
          </cell>
          <cell r="L79">
            <v>7527.9718378880352</v>
          </cell>
          <cell r="M79">
            <v>1.3605629090909088</v>
          </cell>
          <cell r="N79">
            <v>2.5376899817156299E-2</v>
          </cell>
          <cell r="O79">
            <v>7396.8921382635081</v>
          </cell>
        </row>
        <row r="80">
          <cell r="B80">
            <v>71</v>
          </cell>
          <cell r="C80">
            <v>2.0562487060736975E-2</v>
          </cell>
          <cell r="D80">
            <v>0.67269632145454572</v>
          </cell>
          <cell r="E80">
            <v>1.3832309405714458E-2</v>
          </cell>
          <cell r="F80">
            <v>8561.7074229448845</v>
          </cell>
          <cell r="G80">
            <v>0.70080742545454555</v>
          </cell>
          <cell r="H80">
            <v>1.4410343617977486E-2</v>
          </cell>
          <cell r="I80">
            <v>8500.4674806402109</v>
          </cell>
          <cell r="J80">
            <v>1.2789436363636371</v>
          </cell>
          <cell r="K80">
            <v>2.6298261974139182E-2</v>
          </cell>
          <cell r="L80">
            <v>7329.9992623613134</v>
          </cell>
          <cell r="M80">
            <v>1.3533516509090906</v>
          </cell>
          <cell r="N80">
            <v>2.78282758104452E-2</v>
          </cell>
          <cell r="O80">
            <v>7191.0493836997975</v>
          </cell>
        </row>
        <row r="81">
          <cell r="B81">
            <v>72</v>
          </cell>
          <cell r="C81">
            <v>2.2765758884625162E-2</v>
          </cell>
          <cell r="D81">
            <v>0.67937598836363666</v>
          </cell>
          <cell r="E81">
            <v>1.5466509943090461E-2</v>
          </cell>
          <cell r="F81">
            <v>8429.2876899580751</v>
          </cell>
          <cell r="G81">
            <v>0.70691339636363648</v>
          </cell>
          <cell r="H81">
            <v>1.6093419933926007E-2</v>
          </cell>
          <cell r="I81">
            <v>8363.6658878395865</v>
          </cell>
          <cell r="J81">
            <v>1.2732509090909099</v>
          </cell>
          <cell r="K81">
            <v>2.8986523195993447E-2</v>
          </cell>
          <cell r="L81">
            <v>7117.5280687162622</v>
          </cell>
          <cell r="M81">
            <v>1.3461403927272724</v>
          </cell>
          <cell r="N81">
            <v>3.0645907605683705E-2</v>
          </cell>
          <cell r="O81">
            <v>6970.6731486990248</v>
          </cell>
        </row>
        <row r="82">
          <cell r="B82">
            <v>73</v>
          </cell>
          <cell r="C82">
            <v>2.5307340269123256E-2</v>
          </cell>
          <cell r="D82">
            <v>0.6860556552727276</v>
          </cell>
          <cell r="E82">
            <v>1.7362243911543243E-2</v>
          </cell>
          <cell r="F82">
            <v>8282.9363410844544</v>
          </cell>
          <cell r="G82">
            <v>0.71301936727272741</v>
          </cell>
          <cell r="H82">
            <v>1.8044623746045881E-2</v>
          </cell>
          <cell r="I82">
            <v>8212.7466837558823</v>
          </cell>
          <cell r="J82">
            <v>1.2675581818181827</v>
          </cell>
          <cell r="K82">
            <v>3.2078526218183953E-2</v>
          </cell>
          <cell r="L82">
            <v>6889.2082579552871</v>
          </cell>
          <cell r="M82">
            <v>1.3389291345454541</v>
          </cell>
          <cell r="N82">
            <v>3.3884735204184523E-2</v>
          </cell>
          <cell r="O82">
            <v>6734.4737348604385</v>
          </cell>
        </row>
        <row r="83">
          <cell r="B83">
            <v>74</v>
          </cell>
          <cell r="C83">
            <v>2.8334236526048284E-2</v>
          </cell>
          <cell r="D83">
            <v>0.69273532218181855</v>
          </cell>
          <cell r="E83">
            <v>1.9628126468647908E-2</v>
          </cell>
          <cell r="F83">
            <v>8120.3578190498893</v>
          </cell>
          <cell r="G83">
            <v>0.71912533818181834</v>
          </cell>
          <cell r="H83">
            <v>2.0375867423918101E-2</v>
          </cell>
          <cell r="I83">
            <v>8045.4048461414495</v>
          </cell>
          <cell r="J83">
            <v>1.2618654545454555</v>
          </cell>
          <cell r="K83">
            <v>3.5753994253140367E-2</v>
          </cell>
          <cell r="L83">
            <v>6642.891545491666</v>
          </cell>
          <cell r="M83">
            <v>1.3317178763636359</v>
          </cell>
          <cell r="N83">
            <v>3.7733209294853985E-2</v>
          </cell>
          <cell r="O83">
            <v>6480.3604279322526</v>
          </cell>
        </row>
        <row r="84">
          <cell r="B84">
            <v>75</v>
          </cell>
          <cell r="C84">
            <v>3.1824836496060993E-2</v>
          </cell>
          <cell r="D84">
            <v>0.69941498909090949</v>
          </cell>
          <cell r="E84">
            <v>2.2258767670712477E-2</v>
          </cell>
          <cell r="F84">
            <v>7939.6086609526046</v>
          </cell>
          <cell r="G84">
            <v>0.72523130909090927</v>
          </cell>
          <cell r="H84">
            <v>2.3080367833642462E-2</v>
          </cell>
          <cell r="I84">
            <v>7859.713942921936</v>
          </cell>
          <cell r="J84">
            <v>1.2561727272727283</v>
          </cell>
          <cell r="K84">
            <v>3.9977491656265594E-2</v>
          </cell>
          <cell r="L84">
            <v>6377.325404158295</v>
          </cell>
          <cell r="M84">
            <v>1.3245066181818177</v>
          </cell>
          <cell r="N84">
            <v>4.2152206561587031E-2</v>
          </cell>
          <cell r="O84">
            <v>6207.1989365805175</v>
          </cell>
        </row>
        <row r="85">
          <cell r="B85">
            <v>76</v>
          </cell>
          <cell r="C85">
            <v>3.5833906505717918E-2</v>
          </cell>
          <cell r="D85">
            <v>0.70609465600000043</v>
          </cell>
          <cell r="E85">
            <v>2.530212988729107E-2</v>
          </cell>
          <cell r="F85">
            <v>7738.7196513589206</v>
          </cell>
          <cell r="G85">
            <v>0.7313372800000002</v>
          </cell>
          <cell r="H85">
            <v>2.6206671715666055E-2</v>
          </cell>
          <cell r="I85">
            <v>7653.7369998407376</v>
          </cell>
          <cell r="J85">
            <v>1.2504800000000011</v>
          </cell>
          <cell r="K85">
            <v>4.4809583407270183E-2</v>
          </cell>
          <cell r="L85">
            <v>6091.5601095453612</v>
          </cell>
          <cell r="M85">
            <v>1.3172953599999995</v>
          </cell>
          <cell r="N85">
            <v>4.7203838770656009E-2</v>
          </cell>
          <cell r="O85">
            <v>5914.1953187607833</v>
          </cell>
        </row>
        <row r="86">
          <cell r="B86">
            <v>77</v>
          </cell>
          <cell r="C86">
            <v>4.0464987995425666E-2</v>
          </cell>
          <cell r="D86">
            <v>0.71277432290909137</v>
          </cell>
          <cell r="E86">
            <v>2.8842404419964041E-2</v>
          </cell>
          <cell r="F86">
            <v>7515.5163694817038</v>
          </cell>
          <cell r="G86">
            <v>0.73744325090909113</v>
          </cell>
          <cell r="H86">
            <v>2.984063229534405E-2</v>
          </cell>
          <cell r="I86">
            <v>7425.3446483432199</v>
          </cell>
          <cell r="J86">
            <v>1.244787272727274</v>
          </cell>
          <cell r="K86">
            <v>5.0370302047767795E-2</v>
          </cell>
          <cell r="L86">
            <v>5784.7263868854279</v>
          </cell>
          <cell r="M86">
            <v>1.3100841018181812</v>
          </cell>
          <cell r="N86">
            <v>5.3012537453070718E-2</v>
          </cell>
          <cell r="O86">
            <v>5600.668817920201</v>
          </cell>
        </row>
        <row r="87">
          <cell r="B87">
            <v>78</v>
          </cell>
          <cell r="C87">
            <v>4.5643336333418043E-2</v>
          </cell>
          <cell r="D87">
            <v>0.71945398981818232</v>
          </cell>
          <cell r="E87">
            <v>3.2838280433690817E-2</v>
          </cell>
          <cell r="F87">
            <v>7268.7197353366691</v>
          </cell>
          <cell r="G87">
            <v>0.74354922181818206</v>
          </cell>
          <cell r="H87">
            <v>3.3938067211898543E-2</v>
          </cell>
          <cell r="I87">
            <v>7173.3428025962367</v>
          </cell>
          <cell r="J87">
            <v>1.2390945454545468</v>
          </cell>
          <cell r="K87">
            <v>5.6556409087085632E-2</v>
          </cell>
          <cell r="L87">
            <v>5457.5630348918767</v>
          </cell>
          <cell r="M87">
            <v>1.302872843636363</v>
          </cell>
          <cell r="N87">
            <v>5.9467463401771295E-2</v>
          </cell>
          <cell r="O87">
            <v>5267.6112499650899</v>
          </cell>
        </row>
        <row r="88">
          <cell r="B88">
            <v>79</v>
          </cell>
          <cell r="C88">
            <v>5.1405899271918687E-2</v>
          </cell>
          <cell r="D88">
            <v>0.72613365672727326</v>
          </cell>
          <cell r="E88">
            <v>3.7327553615672193E-2</v>
          </cell>
          <cell r="F88">
            <v>6997.3962096985952</v>
          </cell>
          <cell r="G88">
            <v>0.74965519272727299</v>
          </cell>
          <cell r="H88">
            <v>3.8536699326008984E-2</v>
          </cell>
          <cell r="I88">
            <v>6896.9058478501947</v>
          </cell>
          <cell r="J88">
            <v>1.2334018181818196</v>
          </cell>
          <cell r="K88">
            <v>6.3404129627255987E-2</v>
          </cell>
          <cell r="L88">
            <v>5111.531000778672</v>
          </cell>
          <cell r="M88">
            <v>1.2956615854545448</v>
          </cell>
          <cell r="N88">
            <v>6.6604648952370796E-2</v>
          </cell>
          <cell r="O88">
            <v>4916.7638518436061</v>
          </cell>
        </row>
        <row r="89">
          <cell r="B89">
            <v>80</v>
          </cell>
          <cell r="C89">
            <v>5.7695679228970773E-2</v>
          </cell>
          <cell r="D89">
            <v>0.7328133236363642</v>
          </cell>
          <cell r="E89">
            <v>4.2280162455239613E-2</v>
          </cell>
          <cell r="F89">
            <v>6701.5451611888611</v>
          </cell>
          <cell r="G89">
            <v>0.75576116363636392</v>
          </cell>
          <cell r="H89">
            <v>4.3604153670877346E-2</v>
          </cell>
          <cell r="I89">
            <v>6596.1721054069621</v>
          </cell>
          <cell r="J89">
            <v>1.2277090909090924</v>
          </cell>
          <cell r="K89">
            <v>7.0833509895582319E-2</v>
          </cell>
          <cell r="L89">
            <v>4749.4633190534396</v>
          </cell>
          <cell r="M89">
            <v>1.2884503272727266</v>
          </cell>
          <cell r="N89">
            <v>7.4338016784789643E-2</v>
          </cell>
          <cell r="O89">
            <v>4551.2613780984093</v>
          </cell>
        </row>
        <row r="90">
          <cell r="B90">
            <v>81</v>
          </cell>
          <cell r="C90">
            <v>6.4609670970775093E-2</v>
          </cell>
          <cell r="D90">
            <v>0.73949299054545514</v>
          </cell>
          <cell r="E90">
            <v>4.7778398804336354E-2</v>
          </cell>
          <cell r="F90">
            <v>6381.3560638723093</v>
          </cell>
          <cell r="G90">
            <v>0.76186713454545485</v>
          </cell>
          <cell r="H90">
            <v>4.9223984886429074E-2</v>
          </cell>
          <cell r="I90">
            <v>6271.4822293821244</v>
          </cell>
          <cell r="J90">
            <v>1.2220163636363652</v>
          </cell>
          <cell r="K90">
            <v>7.8954075175448613E-2</v>
          </cell>
          <cell r="L90">
            <v>4374.4738351178585</v>
          </cell>
          <cell r="M90">
            <v>1.2812390690909083</v>
          </cell>
          <cell r="N90">
            <v>8.278043468886577E-2</v>
          </cell>
          <cell r="O90">
            <v>4174.5059828367766</v>
          </cell>
        </row>
        <row r="91">
          <cell r="B91">
            <v>82</v>
          </cell>
          <cell r="C91">
            <v>7.238829879618805E-2</v>
          </cell>
          <cell r="D91">
            <v>0.74617265745454608</v>
          </cell>
          <cell r="E91">
            <v>5.4014169281365355E-2</v>
          </cell>
          <cell r="F91">
            <v>6036.672417193643</v>
          </cell>
          <cell r="G91">
            <v>0.76797310545454578</v>
          </cell>
          <cell r="H91">
            <v>5.5592266625080093E-2</v>
          </cell>
          <cell r="I91">
            <v>5922.8363171518613</v>
          </cell>
          <cell r="J91">
            <v>1.216323636363638</v>
          </cell>
          <cell r="K91">
            <v>8.8047598821957007E-2</v>
          </cell>
          <cell r="L91">
            <v>3989.3119178262536</v>
          </cell>
          <cell r="M91">
            <v>1.2740278109090901</v>
          </cell>
          <cell r="N91">
            <v>9.2224705850740579E-2</v>
          </cell>
          <cell r="O91">
            <v>3789.513396497498</v>
          </cell>
        </row>
        <row r="92">
          <cell r="B92">
            <v>83</v>
          </cell>
          <cell r="C92">
            <v>8.1128882170520972E-2</v>
          </cell>
          <cell r="D92">
            <v>0.75285232436363703</v>
          </cell>
          <cell r="E92">
            <v>6.1078067515100344E-2</v>
          </cell>
          <cell r="F92">
            <v>5667.9641317297455</v>
          </cell>
          <cell r="G92">
            <v>0.77407907636363671</v>
          </cell>
          <cell r="H92">
            <v>6.280017017697119E-2</v>
          </cell>
          <cell r="I92">
            <v>5550.8811885043797</v>
          </cell>
          <cell r="J92">
            <v>1.2106309090909109</v>
          </cell>
          <cell r="K92">
            <v>9.8217132375627195E-2</v>
          </cell>
          <cell r="L92">
            <v>3597.4931411054449</v>
          </cell>
          <cell r="M92">
            <v>1.2668165527272719</v>
          </cell>
          <cell r="N92">
            <v>0.1027754108378764</v>
          </cell>
          <cell r="O92">
            <v>3400.044600296831</v>
          </cell>
        </row>
        <row r="93">
          <cell r="B93">
            <v>84</v>
          </cell>
          <cell r="C93">
            <v>9.0986516077001256E-2</v>
          </cell>
          <cell r="D93">
            <v>0.75953199127272797</v>
          </cell>
          <cell r="E93">
            <v>6.9107169734932847E-2</v>
          </cell>
          <cell r="F93">
            <v>5276.2671724267866</v>
          </cell>
          <cell r="G93">
            <v>0.78018504727272764</v>
          </cell>
          <cell r="H93">
            <v>7.0986319346716023E-2</v>
          </cell>
          <cell r="I93">
            <v>5156.8445638015291</v>
          </cell>
          <cell r="J93">
            <v>1.2049381818181837</v>
          </cell>
          <cell r="K93">
            <v>0.10963312725179283</v>
          </cell>
          <cell r="L93">
            <v>3203.0887177791797</v>
          </cell>
          <cell r="M93">
            <v>1.2596052945454537</v>
          </cell>
          <cell r="N93">
            <v>0.11460709738283582</v>
          </cell>
          <cell r="O93">
            <v>3010.375357684627</v>
          </cell>
        </row>
        <row r="94">
          <cell r="B94">
            <v>85</v>
          </cell>
          <cell r="C94">
            <v>0.10163566077153749</v>
          </cell>
          <cell r="D94">
            <v>0.76621165818181891</v>
          </cell>
          <cell r="E94">
            <v>7.7874428170164586E-2</v>
          </cell>
          <cell r="F94">
            <v>4865.3808835010395</v>
          </cell>
          <cell r="G94">
            <v>0.78629101818181857</v>
          </cell>
          <cell r="H94">
            <v>7.9915207191634127E-2</v>
          </cell>
          <cell r="I94">
            <v>4744.7342620302779</v>
          </cell>
          <cell r="J94">
            <v>1.1992454545454565</v>
          </cell>
          <cell r="K94">
            <v>0.1218861041999903</v>
          </cell>
          <cell r="L94">
            <v>2812.6767125621332</v>
          </cell>
          <cell r="M94">
            <v>1.2523940363636354</v>
          </cell>
          <cell r="N94">
            <v>0.12728789543215105</v>
          </cell>
          <cell r="O94">
            <v>2627.191013944142</v>
          </cell>
        </row>
        <row r="95">
          <cell r="B95">
            <v>86</v>
          </cell>
          <cell r="C95">
            <v>0.11276342591181704</v>
          </cell>
          <cell r="D95">
            <v>0.77289132509090985</v>
          </cell>
          <cell r="E95">
            <v>8.7153873674774909E-2</v>
          </cell>
          <cell r="F95">
            <v>4441.3440926007252</v>
          </cell>
          <cell r="G95">
            <v>0.7923969890909095</v>
          </cell>
          <cell r="H95">
            <v>8.9353399172099668E-2</v>
          </cell>
          <cell r="I95">
            <v>4320.7761275495486</v>
          </cell>
          <cell r="J95">
            <v>1.1935527272727293</v>
          </cell>
          <cell r="K95">
            <v>0.13458909453366558</v>
          </cell>
          <cell r="L95">
            <v>2434.1211006024682</v>
          </cell>
          <cell r="M95">
            <v>1.2451827781818172</v>
          </cell>
          <cell r="N95">
            <v>0.14041107595417585</v>
          </cell>
          <cell r="O95">
            <v>2258.3042969391026</v>
          </cell>
        </row>
        <row r="96">
          <cell r="B96">
            <v>87</v>
          </cell>
          <cell r="C96">
            <v>0.12490965290927573</v>
          </cell>
          <cell r="D96">
            <v>0.7795709920000008</v>
          </cell>
          <cell r="E96">
            <v>9.7375942028859866E-2</v>
          </cell>
          <cell r="F96">
            <v>4008.8640277094173</v>
          </cell>
          <cell r="G96">
            <v>0.79850296000000043</v>
          </cell>
          <cell r="H96">
            <v>9.9740727580629338E-2</v>
          </cell>
          <cell r="I96">
            <v>3889.8187728747425</v>
          </cell>
          <cell r="J96">
            <v>1.1878600000000021</v>
          </cell>
          <cell r="K96">
            <v>0.14837518030481253</v>
          </cell>
          <cell r="L96">
            <v>2072.9579434168281</v>
          </cell>
          <cell r="M96">
            <v>1.237971519999999</v>
          </cell>
          <cell r="N96">
            <v>0.15463459287476838</v>
          </cell>
          <cell r="O96">
            <v>1909.0923313945846</v>
          </cell>
        </row>
        <row r="97">
          <cell r="B97">
            <v>88</v>
          </cell>
          <cell r="C97">
            <v>0.13803127342998731</v>
          </cell>
          <cell r="D97">
            <v>0.78625065890909174</v>
          </cell>
          <cell r="E97">
            <v>0.10852717968438852</v>
          </cell>
          <cell r="F97">
            <v>3573.793321043916</v>
          </cell>
          <cell r="G97">
            <v>0.80460893090909136</v>
          </cell>
          <cell r="H97">
            <v>0.11106119534652255</v>
          </cell>
          <cell r="I97">
            <v>3457.8108502779301</v>
          </cell>
          <cell r="J97">
            <v>1.182167272727275</v>
          </cell>
          <cell r="K97">
            <v>0.16317605406180086</v>
          </cell>
          <cell r="L97">
            <v>1734.7008459740043</v>
          </cell>
          <cell r="M97">
            <v>1.2307602618181808</v>
          </cell>
          <cell r="N97">
            <v>0.16988340622578807</v>
          </cell>
          <cell r="O97">
            <v>1584.7692233377413</v>
          </cell>
        </row>
        <row r="98">
          <cell r="B98">
            <v>89</v>
          </cell>
          <cell r="C98">
            <v>0.15248948848157562</v>
          </cell>
          <cell r="D98">
            <v>0.79293032581818268</v>
          </cell>
          <cell r="E98">
            <v>0.12091353978554377</v>
          </cell>
          <cell r="F98">
            <v>3141.6733201345619</v>
          </cell>
          <cell r="G98">
            <v>0.81071490181818229</v>
          </cell>
          <cell r="H98">
            <v>0.12362550068264541</v>
          </cell>
          <cell r="I98">
            <v>3030.3372526464368</v>
          </cell>
          <cell r="J98">
            <v>1.1764745454545478</v>
          </cell>
          <cell r="K98">
            <v>0.17940000164795816</v>
          </cell>
          <cell r="L98">
            <v>1423.4955113475535</v>
          </cell>
          <cell r="M98">
            <v>1.2235490036363625</v>
          </cell>
          <cell r="N98">
            <v>0.18657836169665043</v>
          </cell>
          <cell r="O98">
            <v>1289.0855779801125</v>
          </cell>
        </row>
        <row r="99">
          <cell r="B99">
            <v>90</v>
          </cell>
          <cell r="C99">
            <v>0.16847775353087674</v>
          </cell>
          <cell r="D99">
            <v>0.79960999272727362</v>
          </cell>
          <cell r="E99">
            <v>0.13471649527553176</v>
          </cell>
          <cell r="F99">
            <v>2718.4381011453902</v>
          </cell>
          <cell r="G99">
            <v>0.81682087272727322</v>
          </cell>
          <cell r="H99">
            <v>0.13761614567422117</v>
          </cell>
          <cell r="I99">
            <v>2613.3139198442254</v>
          </cell>
          <cell r="J99">
            <v>1.1707818181818206</v>
          </cell>
          <cell r="K99">
            <v>0.19725069060206851</v>
          </cell>
          <cell r="L99">
            <v>1142.7100386653037</v>
          </cell>
          <cell r="M99">
            <v>1.2163377454545443</v>
          </cell>
          <cell r="N99">
            <v>0.20492585088899301</v>
          </cell>
          <cell r="O99">
            <v>1024.9186190438086</v>
          </cell>
        </row>
        <row r="100">
          <cell r="B100">
            <v>91</v>
          </cell>
          <cell r="C100">
            <v>0.18435779780889455</v>
          </cell>
          <cell r="D100">
            <v>0.80628965963636456</v>
          </cell>
          <cell r="E100">
            <v>0.1486457860466433</v>
          </cell>
          <cell r="F100">
            <v>2314.3537327814893</v>
          </cell>
          <cell r="G100">
            <v>0.82292684363636415</v>
          </cell>
          <cell r="H100">
            <v>0.15171298065062461</v>
          </cell>
          <cell r="I100">
            <v>2216.8402756888909</v>
          </cell>
          <cell r="J100">
            <v>1.1650890909090934</v>
          </cell>
          <cell r="K100">
            <v>0.21479325905116742</v>
          </cell>
          <cell r="L100">
            <v>897.26362530989763</v>
          </cell>
          <cell r="M100">
            <v>1.2091264872727261</v>
          </cell>
          <cell r="N100">
            <v>0.22291189646600415</v>
          </cell>
          <cell r="O100">
            <v>796.45206594943511</v>
          </cell>
        </row>
        <row r="101">
          <cell r="B101">
            <v>92</v>
          </cell>
          <cell r="C101">
            <v>0.20150767026226174</v>
          </cell>
          <cell r="D101">
            <v>0.81296932654545551</v>
          </cell>
          <cell r="E101">
            <v>0.16381955498685463</v>
          </cell>
          <cell r="F101">
            <v>1935.2173341950597</v>
          </cell>
          <cell r="G101">
            <v>0.82903281454545508</v>
          </cell>
          <cell r="H101">
            <v>0.16705647103002036</v>
          </cell>
          <cell r="I101">
            <v>1846.5027623950873</v>
          </cell>
          <cell r="J101">
            <v>1.1593963636363662</v>
          </cell>
          <cell r="K101">
            <v>0.23362726014690219</v>
          </cell>
          <cell r="L101">
            <v>687.63838289926969</v>
          </cell>
          <cell r="M101">
            <v>1.2019152290909079</v>
          </cell>
          <cell r="N101">
            <v>0.24219513766684145</v>
          </cell>
          <cell r="O101">
            <v>603.5552481917714</v>
          </cell>
        </row>
        <row r="102">
          <cell r="B102">
            <v>93</v>
          </cell>
          <cell r="C102">
            <v>0.21947818412782719</v>
          </cell>
          <cell r="D102">
            <v>0.81964899345454645</v>
          </cell>
          <cell r="E102">
            <v>0.17989507270560517</v>
          </cell>
          <cell r="F102">
            <v>1587.0812711588919</v>
          </cell>
          <cell r="G102">
            <v>0.83513878545454601</v>
          </cell>
          <cell r="H102">
            <v>0.1832947441262828</v>
          </cell>
          <cell r="I102">
            <v>1508.0485110334055</v>
          </cell>
          <cell r="J102">
            <v>1.153703636363639</v>
          </cell>
          <cell r="K102">
            <v>0.25321277913076257</v>
          </cell>
          <cell r="L102">
            <v>513.51955692836214</v>
          </cell>
          <cell r="M102">
            <v>1.1947039709090896</v>
          </cell>
          <cell r="N102">
            <v>0.26221145810543145</v>
          </cell>
          <cell r="O102">
            <v>445.29614651622143</v>
          </cell>
        </row>
        <row r="103">
          <cell r="B103">
            <v>94</v>
          </cell>
          <cell r="C103">
            <v>0.23804537449479032</v>
          </cell>
          <cell r="D103">
            <v>0.82632866036363739</v>
          </cell>
          <cell r="E103">
            <v>0.19670371541204046</v>
          </cell>
          <cell r="F103">
            <v>1274.8964884610739</v>
          </cell>
          <cell r="G103">
            <v>0.84124475636363694</v>
          </cell>
          <cell r="H103">
            <v>0.20025442307036059</v>
          </cell>
          <cell r="I103">
            <v>1206.0551264942947</v>
          </cell>
          <cell r="J103">
            <v>1.1480109090909119</v>
          </cell>
          <cell r="K103">
            <v>0.2732786867786508</v>
          </cell>
          <cell r="L103">
            <v>373.18560677582474</v>
          </cell>
          <cell r="M103">
            <v>1.1874927127272714</v>
          </cell>
          <cell r="N103">
            <v>0.28267714751099776</v>
          </cell>
          <cell r="O103">
            <v>319.42110202137667</v>
          </cell>
        </row>
        <row r="104">
          <cell r="B104">
            <v>95</v>
          </cell>
          <cell r="C104">
            <v>0.25796651698627704</v>
          </cell>
          <cell r="D104">
            <v>0.83300832727272833</v>
          </cell>
          <cell r="E104">
            <v>0.21488825680711049</v>
          </cell>
          <cell r="F104">
            <v>1000.9362044461674</v>
          </cell>
          <cell r="G104">
            <v>0.84735072727272787</v>
          </cell>
          <cell r="H104">
            <v>0.21858811578033435</v>
          </cell>
          <cell r="I104">
            <v>942.42580886669407</v>
          </cell>
          <cell r="J104">
            <v>1.1423181818181847</v>
          </cell>
          <cell r="K104">
            <v>0.29467984265373381</v>
          </cell>
          <cell r="L104">
            <v>263.21533089048654</v>
          </cell>
          <cell r="M104">
            <v>1.1802814545454532</v>
          </cell>
          <cell r="N104">
            <v>0.30447309589258742</v>
          </cell>
          <cell r="O104">
            <v>222.16597019550611</v>
          </cell>
        </row>
        <row r="105">
          <cell r="B105">
            <v>96</v>
          </cell>
          <cell r="C105">
            <v>0.27845540395654383</v>
          </cell>
          <cell r="D105">
            <v>0.83968799418181927</v>
          </cell>
          <cell r="E105">
            <v>0.23381565961735851</v>
          </cell>
          <cell r="F105">
            <v>766.90164556869149</v>
          </cell>
          <cell r="G105">
            <v>0.8534566981818188</v>
          </cell>
          <cell r="H105">
            <v>0.23764962965163647</v>
          </cell>
          <cell r="I105">
            <v>718.45866441538021</v>
          </cell>
          <cell r="J105">
            <v>1.1366254545454575</v>
          </cell>
          <cell r="K105">
            <v>0.31649950009274563</v>
          </cell>
          <cell r="L105">
            <v>179.90781024690094</v>
          </cell>
          <cell r="M105">
            <v>1.173070196363635</v>
          </cell>
          <cell r="N105">
            <v>0.32664773539781816</v>
          </cell>
          <cell r="O105">
            <v>149.59595914868487</v>
          </cell>
        </row>
        <row r="106">
          <cell r="B106">
            <v>97</v>
          </cell>
          <cell r="C106">
            <v>0.3001550888663278</v>
          </cell>
          <cell r="D106">
            <v>0.84636766109091022</v>
          </cell>
          <cell r="E106">
            <v>0.25404156052832816</v>
          </cell>
          <cell r="F106">
            <v>572.07675475667827</v>
          </cell>
          <cell r="G106">
            <v>0.85956266909090973</v>
          </cell>
          <cell r="H106">
            <v>0.25800210932715995</v>
          </cell>
          <cell r="I106">
            <v>533.09481353183799</v>
          </cell>
          <cell r="J106">
            <v>1.1309327272727303</v>
          </cell>
          <cell r="K106">
            <v>0.33945521325638484</v>
          </cell>
          <cell r="L106">
            <v>118.83716615304996</v>
          </cell>
          <cell r="M106">
            <v>1.1658589381818167</v>
          </cell>
          <cell r="N106">
            <v>0.34993849319556575</v>
          </cell>
          <cell r="O106">
            <v>97.246574616048676</v>
          </cell>
        </row>
        <row r="107">
          <cell r="B107">
            <v>98</v>
          </cell>
          <cell r="C107">
            <v>0.32312675535603558</v>
          </cell>
          <cell r="D107">
            <v>0.85304732800000116</v>
          </cell>
          <cell r="E107">
            <v>0.27564241526177619</v>
          </cell>
          <cell r="F107">
            <v>414.38813636042863</v>
          </cell>
          <cell r="G107">
            <v>0.86566864000000066</v>
          </cell>
          <cell r="H107">
            <v>0.27972069885667222</v>
          </cell>
          <cell r="I107">
            <v>383.97715973384487</v>
          </cell>
          <cell r="J107">
            <v>1.1252400000000031</v>
          </cell>
          <cell r="K107">
            <v>0.36359515019682648</v>
          </cell>
          <cell r="L107">
            <v>75.628548876666542</v>
          </cell>
          <cell r="M107">
            <v>1.1586476799999985</v>
          </cell>
          <cell r="N107">
            <v>0.37439006543919773</v>
          </cell>
          <cell r="O107">
            <v>60.838423181808388</v>
          </cell>
        </row>
        <row r="108">
          <cell r="B108">
            <v>99</v>
          </cell>
          <cell r="C108">
            <v>0.34652291522744605</v>
          </cell>
          <cell r="D108">
            <v>0.8597269949090921</v>
          </cell>
          <cell r="E108">
            <v>0.29791510457563025</v>
          </cell>
          <cell r="F108">
            <v>290.93565138171101</v>
          </cell>
          <cell r="G108">
            <v>0.87177461090909159</v>
          </cell>
          <cell r="H108">
            <v>0.30208987959349093</v>
          </cell>
          <cell r="I108">
            <v>267.98154578319702</v>
          </cell>
          <cell r="J108">
            <v>1.1195472727272759</v>
          </cell>
          <cell r="K108">
            <v>0.38794878468039229</v>
          </cell>
          <cell r="L108">
            <v>46.288545252822111</v>
          </cell>
          <cell r="M108">
            <v>1.1514364218181803</v>
          </cell>
          <cell r="N108">
            <v>0.39899910558749507</v>
          </cell>
          <cell r="O108">
            <v>36.563946746913317</v>
          </cell>
        </row>
        <row r="109">
          <cell r="B109">
            <v>100</v>
          </cell>
          <cell r="C109">
            <v>0.37097341737992373</v>
          </cell>
          <cell r="D109">
            <v>0.86640666181818304</v>
          </cell>
          <cell r="E109">
            <v>0.32141384017542324</v>
          </cell>
          <cell r="F109">
            <v>197.42490642717712</v>
          </cell>
          <cell r="G109">
            <v>0.87788058181818251</v>
          </cell>
          <cell r="H109">
            <v>0.32567035948856693</v>
          </cell>
          <cell r="I109">
            <v>180.7078994316814</v>
          </cell>
          <cell r="J109">
            <v>1.1138545454545488</v>
          </cell>
          <cell r="K109">
            <v>0.41321042719143553</v>
          </cell>
          <cell r="L109">
            <v>27.161635694833393</v>
          </cell>
          <cell r="M109">
            <v>1.1442251636363621</v>
          </cell>
          <cell r="N109">
            <v>0.42447711920628367</v>
          </cell>
          <cell r="O109">
            <v>21.043387964971583</v>
          </cell>
        </row>
        <row r="110">
          <cell r="B110">
            <v>101</v>
          </cell>
          <cell r="C110">
            <v>0.39558799944950446</v>
          </cell>
          <cell r="D110">
            <v>0.87308632872727399</v>
          </cell>
          <cell r="E110">
            <v>0.34538247412793471</v>
          </cell>
          <cell r="F110">
            <v>129.23780379088268</v>
          </cell>
          <cell r="G110">
            <v>0.88398655272727344</v>
          </cell>
          <cell r="H110">
            <v>0.349694471933646</v>
          </cell>
          <cell r="I110">
            <v>117.51534596568116</v>
          </cell>
          <cell r="J110">
            <v>1.1081618181818216</v>
          </cell>
          <cell r="K110">
            <v>0.43837551672087227</v>
          </cell>
          <cell r="L110">
            <v>15.254639612126716</v>
          </cell>
          <cell r="M110">
            <v>1.1370139054545438</v>
          </cell>
          <cell r="N110">
            <v>0.44978905620503101</v>
          </cell>
          <cell r="O110">
            <v>11.578302352850706</v>
          </cell>
        </row>
        <row r="111">
          <cell r="B111">
            <v>102</v>
          </cell>
          <cell r="C111">
            <v>0.41980049707080053</v>
          </cell>
          <cell r="D111">
            <v>0.87976599563636493</v>
          </cell>
          <cell r="E111">
            <v>0.36932620227413371</v>
          </cell>
          <cell r="F111">
            <v>81.506896526546342</v>
          </cell>
          <cell r="G111">
            <v>0.89009252363636437</v>
          </cell>
          <cell r="H111">
            <v>0.37366128386154901</v>
          </cell>
          <cell r="I111">
            <v>73.604410918710641</v>
          </cell>
          <cell r="J111">
            <v>1.1024690909090944</v>
          </cell>
          <cell r="K111">
            <v>0.46281707236883141</v>
          </cell>
          <cell r="L111">
            <v>8.1945319668006231</v>
          </cell>
          <cell r="M111">
            <v>1.1298026472727256</v>
          </cell>
          <cell r="N111">
            <v>0.47429171291699651</v>
          </cell>
          <cell r="O111">
            <v>6.0868094972462528</v>
          </cell>
        </row>
        <row r="112">
          <cell r="B112">
            <v>103</v>
          </cell>
          <cell r="C112">
            <v>0.44459121840721733</v>
          </cell>
          <cell r="D112">
            <v>0.88644566254545587</v>
          </cell>
          <cell r="E112">
            <v>0.39410595716287722</v>
          </cell>
          <cell r="F112">
            <v>49.384543055576202</v>
          </cell>
          <cell r="G112">
            <v>0.8961984945454553</v>
          </cell>
          <cell r="H112">
            <v>0.39844198062467789</v>
          </cell>
          <cell r="I112">
            <v>44.277323649546901</v>
          </cell>
          <cell r="J112">
            <v>1.0967763636363672</v>
          </cell>
          <cell r="K112">
            <v>0.48761713982932975</v>
          </cell>
          <cell r="L112">
            <v>4.1987377269092914</v>
          </cell>
          <cell r="M112">
            <v>1.1225913890909074</v>
          </cell>
          <cell r="N112">
            <v>0.49909427344937707</v>
          </cell>
          <cell r="O112">
            <v>3.0489177335933659</v>
          </cell>
        </row>
        <row r="113">
          <cell r="B113">
            <v>104</v>
          </cell>
          <cell r="C113">
            <v>0.46981582329306226</v>
          </cell>
          <cell r="D113">
            <v>0.89312532945454681</v>
          </cell>
          <cell r="E113">
            <v>0.41960441196157539</v>
          </cell>
          <cell r="F113">
            <v>28.662570906750048</v>
          </cell>
          <cell r="G113">
            <v>0.90230446545454623</v>
          </cell>
          <cell r="H113">
            <v>0.42391691529853409</v>
          </cell>
          <cell r="I113">
            <v>25.507417190356151</v>
          </cell>
          <cell r="J113">
            <v>1.09108363636364</v>
          </cell>
          <cell r="K113">
            <v>0.51260835689977169</v>
          </cell>
          <cell r="L113">
            <v>2.0464296796652373</v>
          </cell>
          <cell r="M113">
            <v>1.1153801309090892</v>
          </cell>
          <cell r="N113">
            <v>0.52402323448777732</v>
          </cell>
          <cell r="O113">
            <v>1.451214001148627</v>
          </cell>
        </row>
        <row r="114">
          <cell r="B114">
            <v>105</v>
          </cell>
          <cell r="C114">
            <v>0.49531220556264299</v>
          </cell>
          <cell r="D114">
            <v>0.89980499636363775</v>
          </cell>
          <cell r="E114">
            <v>0.44568439732515935</v>
          </cell>
          <cell r="F114">
            <v>15.888110266385505</v>
          </cell>
          <cell r="G114">
            <v>0.90841043636363716</v>
          </cell>
          <cell r="H114">
            <v>0.44994677679139605</v>
          </cell>
          <cell r="I114">
            <v>14.030437041281953</v>
          </cell>
          <cell r="J114">
            <v>1.0853909090909128</v>
          </cell>
          <cell r="K114">
            <v>0.53760736507946216</v>
          </cell>
          <cell r="L114">
            <v>0.94625401176000123</v>
          </cell>
          <cell r="M114">
            <v>1.1081688727272709</v>
          </cell>
          <cell r="N114">
            <v>0.54888956848641235</v>
          </cell>
          <cell r="O114">
            <v>0.65465777427671723</v>
          </cell>
        </row>
        <row r="115">
          <cell r="B115">
            <v>106</v>
          </cell>
          <cell r="C115">
            <v>0.5209182590502669</v>
          </cell>
          <cell r="D115">
            <v>0.9064846632727287</v>
          </cell>
          <cell r="E115">
            <v>0.47220441264779722</v>
          </cell>
          <cell r="F115">
            <v>8.3856744899635007</v>
          </cell>
          <cell r="G115">
            <v>0.91451640727272809</v>
          </cell>
          <cell r="H115">
            <v>0.47638829474941435</v>
          </cell>
          <cell r="I115">
            <v>7.3465010645966249</v>
          </cell>
          <cell r="J115">
            <v>1.0796981818181857</v>
          </cell>
          <cell r="K115">
            <v>0.56243449717246785</v>
          </cell>
          <cell r="L115">
            <v>0.41404811245833445</v>
          </cell>
          <cell r="M115">
            <v>1.1009576145454527</v>
          </cell>
          <cell r="N115">
            <v>0.57350892385715202</v>
          </cell>
          <cell r="O115">
            <v>0.27920569865655881</v>
          </cell>
        </row>
        <row r="116">
          <cell r="B116">
            <v>107</v>
          </cell>
          <cell r="C116">
            <v>0.54665980912289713</v>
          </cell>
          <cell r="D116">
            <v>0.91316433018181964</v>
          </cell>
          <cell r="E116">
            <v>0.49919023843503174</v>
          </cell>
          <cell r="F116">
            <v>4.199627641880058</v>
          </cell>
          <cell r="G116">
            <v>0.92062237818181902</v>
          </cell>
          <cell r="H116">
            <v>0.50326725353114077</v>
          </cell>
          <cell r="I116">
            <v>3.6492476507534799</v>
          </cell>
          <cell r="J116">
            <v>1.0740054545454585</v>
          </cell>
          <cell r="K116">
            <v>0.58711561677877067</v>
          </cell>
          <cell r="L116">
            <v>0.17095399953627363</v>
          </cell>
          <cell r="M116">
            <v>1.0937463563636345</v>
          </cell>
          <cell r="N116">
            <v>0.59790717439860863</v>
          </cell>
          <cell r="O116">
            <v>0.11226660829682633</v>
          </cell>
        </row>
        <row r="117">
          <cell r="B117">
            <v>108</v>
          </cell>
          <cell r="C117">
            <v>0.57258531688320202</v>
          </cell>
          <cell r="D117">
            <v>0.91984399709091058</v>
          </cell>
          <cell r="E117">
            <v>0.52668916655741016</v>
          </cell>
          <cell r="F117">
            <v>1.9877292593267886</v>
          </cell>
          <cell r="G117">
            <v>0.92672834909090995</v>
          </cell>
          <cell r="H117">
            <v>0.5306310454288653</v>
          </cell>
          <cell r="I117">
            <v>1.7128435548053302</v>
          </cell>
          <cell r="J117">
            <v>1.0683127272727313</v>
          </cell>
          <cell r="K117">
            <v>0.61170018147581462</v>
          </cell>
          <cell r="L117">
            <v>6.6381406995918726E-2</v>
          </cell>
          <cell r="M117">
            <v>1.0865350981818163</v>
          </cell>
          <cell r="N117">
            <v>0.62213404349715629</v>
          </cell>
          <cell r="O117">
            <v>4.2421729327410375E-2</v>
          </cell>
        </row>
        <row r="118">
          <cell r="B118">
            <v>109</v>
          </cell>
          <cell r="C118">
            <v>0.59854572710932663</v>
          </cell>
          <cell r="D118">
            <v>0.92652366400000152</v>
          </cell>
          <cell r="E118">
            <v>0.5545667801528783</v>
          </cell>
          <cell r="F118">
            <v>0.88540064416626574</v>
          </cell>
          <cell r="G118">
            <v>0.93283432000000088</v>
          </cell>
          <cell r="H118">
            <v>0.55834399633693477</v>
          </cell>
          <cell r="I118">
            <v>0.75648763931536056</v>
          </cell>
          <cell r="J118">
            <v>1.0626200000000041</v>
          </cell>
          <cell r="K118">
            <v>0.63602666054091517</v>
          </cell>
          <cell r="L118">
            <v>2.4161062382297194E-2</v>
          </cell>
          <cell r="M118">
            <v>1.079323839999998</v>
          </cell>
          <cell r="N118">
            <v>0.64602467259922935</v>
          </cell>
          <cell r="O118">
            <v>1.5016245527576961E-2</v>
          </cell>
        </row>
        <row r="119">
          <cell r="B119">
            <v>110</v>
          </cell>
          <cell r="C119">
            <v>0.62439216023913602</v>
          </cell>
          <cell r="D119">
            <v>0.93320333090909247</v>
          </cell>
          <cell r="E119">
            <v>0.58268484372868556</v>
          </cell>
          <cell r="F119">
            <v>0.36949110818296765</v>
          </cell>
          <cell r="G119">
            <v>0.93894029090909181</v>
          </cell>
          <cell r="H119">
            <v>0.58626695657629069</v>
          </cell>
          <cell r="I119">
            <v>0.31298393332636143</v>
          </cell>
          <cell r="J119">
            <v>1.0569272727272769</v>
          </cell>
          <cell r="K119">
            <v>0.6599371030338429</v>
          </cell>
          <cell r="L119">
            <v>8.2162808675040246E-3</v>
          </cell>
          <cell r="M119">
            <v>1.0721125818181798</v>
          </cell>
          <cell r="N119">
            <v>0.6694186909810107</v>
          </cell>
          <cell r="O119">
            <v>4.9640901030569354E-3</v>
          </cell>
        </row>
        <row r="120">
          <cell r="B120">
            <v>111</v>
          </cell>
          <cell r="C120">
            <v>0.65439911939105466</v>
          </cell>
          <cell r="D120">
            <v>0.93988299781818341</v>
          </cell>
          <cell r="E120">
            <v>0.6150586061028438</v>
          </cell>
          <cell r="F120">
            <v>0.14223242221655652</v>
          </cell>
          <cell r="G120">
            <v>0.94504626181818274</v>
          </cell>
          <cell r="H120">
            <v>0.61843744151762692</v>
          </cell>
          <cell r="I120">
            <v>0.11942295036388294</v>
          </cell>
          <cell r="J120">
            <v>1.0512345454545498</v>
          </cell>
          <cell r="K120">
            <v>0.68792696081891302</v>
          </cell>
          <cell r="L120">
            <v>2.5640797410873988E-3</v>
          </cell>
          <cell r="M120">
            <v>1.0649013236363616</v>
          </cell>
          <cell r="N120">
            <v>0.69687048842600352</v>
          </cell>
          <cell r="O120">
            <v>1.5047622083489587E-3</v>
          </cell>
        </row>
        <row r="121">
          <cell r="B121">
            <v>112</v>
          </cell>
          <cell r="C121">
            <v>0.68424289066266841</v>
          </cell>
          <cell r="D121">
            <v>0.94656266472727435</v>
          </cell>
          <cell r="E121">
            <v>0.64767877390634843</v>
          </cell>
          <cell r="F121">
            <v>5.0111501385607118E-2</v>
          </cell>
          <cell r="G121">
            <v>0.95115223272727367</v>
          </cell>
          <cell r="H121">
            <v>0.65081915318156081</v>
          </cell>
          <cell r="I121">
            <v>4.1700206937617078E-2</v>
          </cell>
          <cell r="J121">
            <v>1.0455418181818226</v>
          </cell>
          <cell r="K121">
            <v>0.71540455598143238</v>
          </cell>
          <cell r="L121">
            <v>7.2972541241378213E-4</v>
          </cell>
          <cell r="M121">
            <v>1.0576900654545434</v>
          </cell>
          <cell r="N121">
            <v>0.72371690781180376</v>
          </cell>
          <cell r="O121">
            <v>4.1574035593058915E-4</v>
          </cell>
        </row>
        <row r="122">
          <cell r="B122">
            <v>113</v>
          </cell>
          <cell r="C122">
            <v>0.71388658551268114</v>
          </cell>
          <cell r="D122">
            <v>0.95324233163636529</v>
          </cell>
          <cell r="E122">
            <v>0.68050691329803159</v>
          </cell>
          <cell r="F122">
            <v>1.6010278256957586E-2</v>
          </cell>
          <cell r="G122">
            <v>0.9572582036363646</v>
          </cell>
          <cell r="H122">
            <v>0.68337379044796709</v>
          </cell>
          <cell r="I122">
            <v>1.3203378460193082E-2</v>
          </cell>
          <cell r="J122">
            <v>1.0398490909090954</v>
          </cell>
          <cell r="K122">
            <v>0.74233431695755969</v>
          </cell>
          <cell r="L122">
            <v>1.8802519682302362E-4</v>
          </cell>
          <cell r="M122">
            <v>1.0504788072727251</v>
          </cell>
          <cell r="N122">
            <v>0.74992272887735956</v>
          </cell>
          <cell r="O122">
            <v>1.0396721370667698E-4</v>
          </cell>
        </row>
        <row r="123">
          <cell r="B123">
            <v>114</v>
          </cell>
          <cell r="C123">
            <v>0.74329384237895813</v>
          </cell>
          <cell r="D123">
            <v>0.95992199854545623</v>
          </cell>
          <cell r="E123">
            <v>0.71350411068294084</v>
          </cell>
          <cell r="F123">
            <v>4.58687890744064E-3</v>
          </cell>
          <cell r="G123">
            <v>0.96336417454545553</v>
          </cell>
          <cell r="H123">
            <v>0.71606265890812493</v>
          </cell>
          <cell r="I123">
            <v>3.7489321734169591E-3</v>
          </cell>
          <cell r="J123">
            <v>1.0341563636363682</v>
          </cell>
          <cell r="K123">
            <v>0.76868205714792714</v>
          </cell>
          <cell r="L123">
            <v>4.3493601733457927E-5</v>
          </cell>
          <cell r="M123">
            <v>1.0432675490909069</v>
          </cell>
          <cell r="N123">
            <v>0.77545434519305856</v>
          </cell>
          <cell r="O123">
            <v>2.3345386080219001E-5</v>
          </cell>
        </row>
        <row r="124">
          <cell r="B124">
            <v>115</v>
          </cell>
          <cell r="C124">
            <v>0.77242812403964423</v>
          </cell>
          <cell r="D124">
            <v>0.96660166545454718</v>
          </cell>
          <cell r="E124">
            <v>0.7466303111406517</v>
          </cell>
          <cell r="F124">
            <v>1.1621760816137425E-3</v>
          </cell>
          <cell r="G124">
            <v>0.96947014545454646</v>
          </cell>
          <cell r="H124">
            <v>0.74884600576589633</v>
          </cell>
          <cell r="I124">
            <v>9.4155928946640876E-4</v>
          </cell>
          <cell r="J124">
            <v>1.028463636363641</v>
          </cell>
          <cell r="K124">
            <v>0.79441423727935812</v>
          </cell>
          <cell r="L124">
            <v>8.9416652858407806E-6</v>
          </cell>
          <cell r="M124">
            <v>1.0360562909090887</v>
          </cell>
          <cell r="N124">
            <v>0.80027901718637928</v>
          </cell>
          <cell r="O124">
            <v>4.6625634521047594E-6</v>
          </cell>
        </row>
        <row r="125">
          <cell r="B125">
            <v>116</v>
          </cell>
          <cell r="C125">
            <v>0.80141379757682352</v>
          </cell>
          <cell r="D125">
            <v>0.97328133236363812</v>
          </cell>
          <cell r="E125">
            <v>0.78000108868017382</v>
          </cell>
          <cell r="F125">
            <v>2.556774727169648E-4</v>
          </cell>
          <cell r="G125">
            <v>0.97557611636363739</v>
          </cell>
          <cell r="H125">
            <v>0.78184016024023173</v>
          </cell>
          <cell r="I125">
            <v>2.0541042371431301E-4</v>
          </cell>
          <cell r="J125">
            <v>1.0227709090909138</v>
          </cell>
          <cell r="K125">
            <v>0.81966271830564941</v>
          </cell>
          <cell r="L125">
            <v>1.6125156114692647E-6</v>
          </cell>
          <cell r="M125">
            <v>1.0288450327272705</v>
          </cell>
          <cell r="N125">
            <v>0.82453060479601314</v>
          </cell>
          <cell r="O125">
            <v>8.1813718904103521E-7</v>
          </cell>
        </row>
        <row r="126">
          <cell r="B126">
            <v>117</v>
          </cell>
          <cell r="C126">
            <v>0.83039947111400259</v>
          </cell>
          <cell r="D126">
            <v>0.97996099927272906</v>
          </cell>
          <cell r="E126">
            <v>0.81375909550842374</v>
          </cell>
          <cell r="F126">
            <v>4.7617603776927836E-5</v>
          </cell>
          <cell r="G126">
            <v>0.98168208727272832</v>
          </cell>
          <cell r="H126">
            <v>0.81518828607336369</v>
          </cell>
          <cell r="I126">
            <v>3.796225246503877E-5</v>
          </cell>
          <cell r="J126">
            <v>1.0170781818181867</v>
          </cell>
          <cell r="K126">
            <v>0.84458118426341355</v>
          </cell>
          <cell r="L126">
            <v>2.5061526669131069E-7</v>
          </cell>
          <cell r="M126">
            <v>1.0216337745454522</v>
          </cell>
          <cell r="N126">
            <v>0.84836414605474564</v>
          </cell>
          <cell r="O126">
            <v>1.2405893130460737E-7</v>
          </cell>
        </row>
        <row r="127">
          <cell r="B127">
            <v>118</v>
          </cell>
          <cell r="C127">
            <v>0.85938514465118176</v>
          </cell>
          <cell r="D127">
            <v>0.98664066618182</v>
          </cell>
          <cell r="E127">
            <v>0.84790433162540169</v>
          </cell>
          <cell r="F127">
            <v>7.2424312728486366E-6</v>
          </cell>
          <cell r="G127">
            <v>0.98778805818181925</v>
          </cell>
          <cell r="H127">
            <v>0.84889038326529265</v>
          </cell>
          <cell r="I127">
            <v>5.7364614203782081E-6</v>
          </cell>
          <cell r="J127">
            <v>1.0113854545454595</v>
          </cell>
          <cell r="K127">
            <v>0.86916963515265089</v>
          </cell>
          <cell r="L127">
            <v>3.2788086777539879E-8</v>
          </cell>
          <cell r="M127">
            <v>1.014422516363634</v>
          </cell>
          <cell r="N127">
            <v>0.87177964096257743</v>
          </cell>
          <cell r="O127">
            <v>1.5906880713675699E-8</v>
          </cell>
        </row>
        <row r="128">
          <cell r="B128">
            <v>119</v>
          </cell>
          <cell r="C128">
            <v>0.88837081818836094</v>
          </cell>
          <cell r="D128">
            <v>0.99332033309091095</v>
          </cell>
          <cell r="E128">
            <v>0.88243679703110778</v>
          </cell>
          <cell r="F128">
            <v>8.5144341771815674E-7</v>
          </cell>
          <cell r="G128">
            <v>0.99389402909091018</v>
          </cell>
          <cell r="H128">
            <v>0.8829464518160185</v>
          </cell>
          <cell r="I128">
            <v>6.714731632757916E-7</v>
          </cell>
          <cell r="J128">
            <v>1.0056927272727323</v>
          </cell>
          <cell r="K128">
            <v>0.8934280709733613</v>
          </cell>
          <cell r="L128">
            <v>3.4942896569752508E-9</v>
          </cell>
          <cell r="M128">
            <v>1.0072112581818158</v>
          </cell>
          <cell r="N128">
            <v>0.89477708951950818</v>
          </cell>
          <cell r="O128">
            <v>1.6737682853589598E-9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7"/>
      <sheetData sheetId="8"/>
      <sheetData sheetId="9"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4.0409004185200869E-4</v>
          </cell>
          <cell r="D27">
            <v>0.65343137254901962</v>
          </cell>
          <cell r="E27">
            <v>2.6404511068074882E-4</v>
          </cell>
          <cell r="F27">
            <v>9932.2552672583315</v>
          </cell>
          <cell r="G27">
            <v>0.96499999999999997</v>
          </cell>
          <cell r="H27">
            <v>3.8994689038718836E-4</v>
          </cell>
          <cell r="I27">
            <v>9931.0779148889396</v>
          </cell>
          <cell r="J27">
            <v>0.9</v>
          </cell>
          <cell r="K27">
            <v>3.6368103766680785E-4</v>
          </cell>
          <cell r="L27">
            <v>9931.3208606159569</v>
          </cell>
          <cell r="M27">
            <v>0.92500000000000004</v>
          </cell>
          <cell r="N27">
            <v>3.7378328871310804E-4</v>
          </cell>
          <cell r="O27">
            <v>9931.2274199517196</v>
          </cell>
          <cell r="P27">
            <v>0.63056127450980393</v>
          </cell>
          <cell r="Q27">
            <v>2.5480353180692262E-4</v>
          </cell>
          <cell r="R27">
            <v>9932.3402982627886</v>
          </cell>
          <cell r="S27">
            <v>0.58808823529411769</v>
          </cell>
          <cell r="T27">
            <v>2.3764059961267395E-4</v>
          </cell>
          <cell r="U27">
            <v>9932.4982129853488</v>
          </cell>
          <cell r="V27">
            <v>0.6044240196078432</v>
          </cell>
          <cell r="W27">
            <v>2.4424172737969269E-4</v>
          </cell>
          <cell r="X27">
            <v>9932.437476553594</v>
          </cell>
          <cell r="Y27">
            <v>0.86849999999999994</v>
          </cell>
          <cell r="Z27">
            <v>3.509522013484695E-4</v>
          </cell>
          <cell r="AA27">
            <v>9931.4385958528965</v>
          </cell>
          <cell r="AB27">
            <v>0.892625</v>
          </cell>
          <cell r="AC27">
            <v>3.6070087360814924E-4</v>
          </cell>
          <cell r="AD27">
            <v>9931.3484256119064</v>
          </cell>
          <cell r="AE27">
            <v>0.83250000000000002</v>
          </cell>
          <cell r="AF27">
            <v>3.3640495984179724E-4</v>
          </cell>
          <cell r="AG27">
            <v>9931.5731504093983</v>
          </cell>
          <cell r="AH27">
            <v>0.5675051470588236</v>
          </cell>
          <cell r="AI27">
            <v>2.2932317862623037E-4</v>
          </cell>
          <cell r="AJ27">
            <v>9932.5747408893603</v>
          </cell>
          <cell r="AK27">
            <v>0.58326917892156871</v>
          </cell>
          <cell r="AL27">
            <v>2.3569326692140345E-4</v>
          </cell>
          <cell r="AM27">
            <v>9932.5161302327178</v>
          </cell>
          <cell r="AN27">
            <v>0.54398161764705888</v>
          </cell>
          <cell r="AO27">
            <v>2.1981755464172342E-4</v>
          </cell>
          <cell r="AP27">
            <v>9932.662201351086</v>
          </cell>
          <cell r="AQ27">
            <v>0.80336249999999998</v>
          </cell>
          <cell r="AR27">
            <v>3.2463078624733434E-4</v>
          </cell>
          <cell r="AS27">
            <v>9931.6820555035665</v>
          </cell>
          <cell r="AT27">
            <v>0.52494226102941188</v>
          </cell>
          <cell r="AU27">
            <v>2.1212394022926311E-4</v>
          </cell>
          <cell r="AV27">
            <v>9932.7329896622959</v>
          </cell>
        </row>
        <row r="28">
          <cell r="B28">
            <v>20</v>
          </cell>
          <cell r="C28">
            <v>4.1722753110560518E-4</v>
          </cell>
          <cell r="D28">
            <v>0.65686274509803921</v>
          </cell>
          <cell r="E28">
            <v>2.7406122141250539E-4</v>
          </cell>
          <cell r="F28">
            <v>9929.6327038169784</v>
          </cell>
          <cell r="G28">
            <v>0.96499999999999997</v>
          </cell>
          <cell r="H28">
            <v>4.0262456751690898E-4</v>
          </cell>
          <cell r="I28">
            <v>9927.2053219378358</v>
          </cell>
          <cell r="J28">
            <v>0.9</v>
          </cell>
          <cell r="K28">
            <v>3.7550477799504466E-4</v>
          </cell>
          <cell r="L28">
            <v>9927.709027539966</v>
          </cell>
          <cell r="M28">
            <v>0.92500000000000004</v>
          </cell>
          <cell r="N28">
            <v>3.8593546627268481E-4</v>
          </cell>
          <cell r="O28">
            <v>9927.5152931057328</v>
          </cell>
          <cell r="P28">
            <v>0.63387254901960777</v>
          </cell>
          <cell r="Q28">
            <v>2.6446907866306763E-4</v>
          </cell>
          <cell r="R28">
            <v>9929.8095028756834</v>
          </cell>
          <cell r="S28">
            <v>0.5911764705882353</v>
          </cell>
          <cell r="T28">
            <v>2.4665509927125482E-4</v>
          </cell>
          <cell r="U28">
            <v>9930.1378481543634</v>
          </cell>
          <cell r="V28">
            <v>0.60759803921568634</v>
          </cell>
          <cell r="W28">
            <v>2.5350662980656749E-4</v>
          </cell>
          <cell r="X28">
            <v>9930.0115608672295</v>
          </cell>
          <cell r="Y28">
            <v>0.86849999999999994</v>
          </cell>
          <cell r="Z28">
            <v>3.6236211076521809E-4</v>
          </cell>
          <cell r="AA28">
            <v>9927.9531356151238</v>
          </cell>
          <cell r="AB28">
            <v>0.892625</v>
          </cell>
          <cell r="AC28">
            <v>3.724277249531408E-4</v>
          </cell>
          <cell r="AD28">
            <v>9927.766179558681</v>
          </cell>
          <cell r="AE28">
            <v>0.83250000000000002</v>
          </cell>
          <cell r="AF28">
            <v>3.4734191964541633E-4</v>
          </cell>
          <cell r="AG28">
            <v>9928.2321199425696</v>
          </cell>
          <cell r="AH28">
            <v>0.57048529411764703</v>
          </cell>
          <cell r="AI28">
            <v>2.3802217079676091E-4</v>
          </cell>
          <cell r="AJ28">
            <v>9930.2969712778377</v>
          </cell>
          <cell r="AK28">
            <v>0.58633210784313716</v>
          </cell>
          <cell r="AL28">
            <v>2.4463389776333759E-4</v>
          </cell>
          <cell r="AM28">
            <v>9930.1751030572341</v>
          </cell>
          <cell r="AN28">
            <v>0.54683823529411768</v>
          </cell>
          <cell r="AO28">
            <v>2.2815596682591074E-4</v>
          </cell>
          <cell r="AP28">
            <v>9930.4788278349024</v>
          </cell>
          <cell r="AQ28">
            <v>0.80336249999999998</v>
          </cell>
          <cell r="AR28">
            <v>3.3518495245782673E-4</v>
          </cell>
          <cell r="AS28">
            <v>9928.4579257491296</v>
          </cell>
          <cell r="AT28">
            <v>0.52769889705882356</v>
          </cell>
          <cell r="AU28">
            <v>2.2017050798700386E-4</v>
          </cell>
          <cell r="AV28">
            <v>9930.6260192032842</v>
          </cell>
        </row>
        <row r="29">
          <cell r="B29">
            <v>21</v>
          </cell>
          <cell r="C29">
            <v>4.2752368004191765E-4</v>
          </cell>
          <cell r="D29">
            <v>0.66029411764705881</v>
          </cell>
          <cell r="E29">
            <v>2.8229137108650148E-4</v>
          </cell>
          <cell r="F29">
            <v>9926.9113765499933</v>
          </cell>
          <cell r="G29">
            <v>0.96499999999999997</v>
          </cell>
          <cell r="H29">
            <v>4.1256035124045054E-4</v>
          </cell>
          <cell r="I29">
            <v>9923.2083851884381</v>
          </cell>
          <cell r="J29">
            <v>0.9</v>
          </cell>
          <cell r="K29">
            <v>3.8477131203772591E-4</v>
          </cell>
          <cell r="L29">
            <v>9923.9811253655789</v>
          </cell>
          <cell r="M29">
            <v>0.92500000000000004</v>
          </cell>
          <cell r="N29">
            <v>3.9545940403877387E-4</v>
          </cell>
          <cell r="O29">
            <v>9923.6839128621596</v>
          </cell>
          <cell r="P29">
            <v>0.63718382352941172</v>
          </cell>
          <cell r="Q29">
            <v>2.7241117309847394E-4</v>
          </cell>
          <cell r="R29">
            <v>9927.1833753051578</v>
          </cell>
          <cell r="S29">
            <v>0.59426470588235292</v>
          </cell>
          <cell r="T29">
            <v>2.5406223397785136E-4</v>
          </cell>
          <cell r="U29">
            <v>9927.6885290176506</v>
          </cell>
          <cell r="V29">
            <v>0.61077205882352947</v>
          </cell>
          <cell r="W29">
            <v>2.6111951825501391E-4</v>
          </cell>
          <cell r="X29">
            <v>9927.4942371024936</v>
          </cell>
          <cell r="Y29">
            <v>0.86849999999999994</v>
          </cell>
          <cell r="Z29">
            <v>3.7130431611640544E-4</v>
          </cell>
          <cell r="AA29">
            <v>9924.3556215613244</v>
          </cell>
          <cell r="AB29">
            <v>0.892625</v>
          </cell>
          <cell r="AC29">
            <v>3.8161832489741677E-4</v>
          </cell>
          <cell r="AD29">
            <v>9924.0688041865615</v>
          </cell>
          <cell r="AE29">
            <v>0.83250000000000002</v>
          </cell>
          <cell r="AF29">
            <v>3.5591346363489644E-4</v>
          </cell>
          <cell r="AG29">
            <v>9924.7836287393438</v>
          </cell>
          <cell r="AH29">
            <v>0.57346544117647058</v>
          </cell>
          <cell r="AI29">
            <v>2.4517005578862655E-4</v>
          </cell>
          <cell r="AJ29">
            <v>9927.9333404360787</v>
          </cell>
          <cell r="AK29">
            <v>0.58939503676470584</v>
          </cell>
          <cell r="AL29">
            <v>2.5198033511608837E-4</v>
          </cell>
          <cell r="AM29">
            <v>9927.7458456163004</v>
          </cell>
          <cell r="AN29">
            <v>0.54969485294117648</v>
          </cell>
          <cell r="AO29">
            <v>2.350075664295125E-4</v>
          </cell>
          <cell r="AP29">
            <v>9928.2131298368931</v>
          </cell>
          <cell r="AQ29">
            <v>0.80336249999999998</v>
          </cell>
          <cell r="AR29">
            <v>3.4345649240767509E-4</v>
          </cell>
          <cell r="AS29">
            <v>9925.1300560513082</v>
          </cell>
          <cell r="AT29">
            <v>0.53045553308823534</v>
          </cell>
          <cell r="AU29">
            <v>2.2678230160447959E-4</v>
          </cell>
          <cell r="AV29">
            <v>9928.4395882280078</v>
          </cell>
        </row>
        <row r="30">
          <cell r="B30">
            <v>22</v>
          </cell>
          <cell r="C30">
            <v>4.2509412939744268E-4</v>
          </cell>
          <cell r="D30">
            <v>0.6637254901960784</v>
          </cell>
          <cell r="E30">
            <v>2.821458094137928E-4</v>
          </cell>
          <cell r="F30">
            <v>9924.1090951268525</v>
          </cell>
          <cell r="G30">
            <v>0.96499999999999997</v>
          </cell>
          <cell r="H30">
            <v>4.1021583486853218E-4</v>
          </cell>
          <cell r="I30">
            <v>9919.1144628516122</v>
          </cell>
          <cell r="J30">
            <v>0.9</v>
          </cell>
          <cell r="K30">
            <v>3.8258471645769839E-4</v>
          </cell>
          <cell r="L30">
            <v>9920.1626621273335</v>
          </cell>
          <cell r="M30">
            <v>0.92500000000000004</v>
          </cell>
          <cell r="N30">
            <v>3.9321206969263452E-4</v>
          </cell>
          <cell r="O30">
            <v>9919.7594987361099</v>
          </cell>
          <cell r="P30">
            <v>0.64049509803921567</v>
          </cell>
          <cell r="Q30">
            <v>2.7227070608431007E-4</v>
          </cell>
          <cell r="R30">
            <v>9924.4790996363263</v>
          </cell>
          <cell r="S30">
            <v>0.59735294117647053</v>
          </cell>
          <cell r="T30">
            <v>2.5393122847241351E-4</v>
          </cell>
          <cell r="U30">
            <v>9925.1662782917319</v>
          </cell>
          <cell r="V30">
            <v>0.6139460784313725</v>
          </cell>
          <cell r="W30">
            <v>2.6098487370775834E-4</v>
          </cell>
          <cell r="X30">
            <v>9924.9019745898222</v>
          </cell>
          <cell r="Y30">
            <v>0.86849999999999994</v>
          </cell>
          <cell r="Z30">
            <v>3.6919425138167892E-4</v>
          </cell>
          <cell r="AA30">
            <v>9920.6706654843638</v>
          </cell>
          <cell r="AB30">
            <v>0.892625</v>
          </cell>
          <cell r="AC30">
            <v>3.7944964725339229E-4</v>
          </cell>
          <cell r="AD30">
            <v>9920.28159767334</v>
          </cell>
          <cell r="AE30">
            <v>0.83250000000000002</v>
          </cell>
          <cell r="AF30">
            <v>3.5389086272337103E-4</v>
          </cell>
          <cell r="AG30">
            <v>9921.2512646222112</v>
          </cell>
          <cell r="AH30">
            <v>0.57644558823529413</v>
          </cell>
          <cell r="AI30">
            <v>2.4504363547587908E-4</v>
          </cell>
          <cell r="AJ30">
            <v>9925.4993084651378</v>
          </cell>
          <cell r="AK30">
            <v>0.59245796568627451</v>
          </cell>
          <cell r="AL30">
            <v>2.5185040312798685E-4</v>
          </cell>
          <cell r="AM30">
            <v>9925.2442488911747</v>
          </cell>
          <cell r="AN30">
            <v>0.55255147058823528</v>
          </cell>
          <cell r="AO30">
            <v>2.3488638633698252E-4</v>
          </cell>
          <cell r="AP30">
            <v>9925.8799246302569</v>
          </cell>
          <cell r="AQ30">
            <v>0.80336249999999998</v>
          </cell>
          <cell r="AR30">
            <v>3.4150468252805303E-4</v>
          </cell>
          <cell r="AS30">
            <v>9921.7212056955668</v>
          </cell>
          <cell r="AT30">
            <v>0.53321216911764713</v>
          </cell>
          <cell r="AU30">
            <v>2.2666536281518818E-4</v>
          </cell>
          <cell r="AV30">
            <v>9926.1879938468483</v>
          </cell>
        </row>
        <row r="31">
          <cell r="B31">
            <v>23</v>
          </cell>
          <cell r="C31">
            <v>4.1635508457529494E-4</v>
          </cell>
          <cell r="D31">
            <v>0.667156862745098</v>
          </cell>
          <cell r="E31">
            <v>2.7777415201322373E-4</v>
          </cell>
          <cell r="F31">
            <v>9921.3090493334967</v>
          </cell>
          <cell r="G31">
            <v>0.96499999999999997</v>
          </cell>
          <cell r="H31">
            <v>4.0178265661515959E-4</v>
          </cell>
          <cell r="I31">
            <v>9915.0454850310762</v>
          </cell>
          <cell r="J31">
            <v>0.9</v>
          </cell>
          <cell r="K31">
            <v>3.7471957611776545E-4</v>
          </cell>
          <cell r="L31">
            <v>9916.367359508029</v>
          </cell>
          <cell r="M31">
            <v>0.92500000000000004</v>
          </cell>
          <cell r="N31">
            <v>3.8512845323214782E-4</v>
          </cell>
          <cell r="O31">
            <v>9915.8589295727579</v>
          </cell>
          <cell r="P31">
            <v>0.64380637254901951</v>
          </cell>
          <cell r="Q31">
            <v>2.6805205669276085E-4</v>
          </cell>
          <cell r="R31">
            <v>9921.7769547043499</v>
          </cell>
          <cell r="S31">
            <v>0.60044117647058826</v>
          </cell>
          <cell r="T31">
            <v>2.4999673681190136E-4</v>
          </cell>
          <cell r="U31">
            <v>9922.6459686258931</v>
          </cell>
          <cell r="V31">
            <v>0.61712009803921564</v>
          </cell>
          <cell r="W31">
            <v>2.5694109061223192E-4</v>
          </cell>
          <cell r="X31">
            <v>9922.3117253014225</v>
          </cell>
          <cell r="Y31">
            <v>0.86849999999999994</v>
          </cell>
          <cell r="Z31">
            <v>3.6160439095364361E-4</v>
          </cell>
          <cell r="AA31">
            <v>9917.0080109048158</v>
          </cell>
          <cell r="AB31">
            <v>0.892625</v>
          </cell>
          <cell r="AC31">
            <v>3.7164895736902263E-4</v>
          </cell>
          <cell r="AD31">
            <v>9916.5173503204496</v>
          </cell>
          <cell r="AE31">
            <v>0.83250000000000002</v>
          </cell>
          <cell r="AF31">
            <v>3.4661560790893303E-4</v>
          </cell>
          <cell r="AG31">
            <v>9917.7402244528785</v>
          </cell>
          <cell r="AH31">
            <v>0.57942573529411756</v>
          </cell>
          <cell r="AI31">
            <v>2.4124685102348478E-4</v>
          </cell>
          <cell r="AJ31">
            <v>9923.0671280306778</v>
          </cell>
          <cell r="AK31">
            <v>0.59552089460784308</v>
          </cell>
          <cell r="AL31">
            <v>2.479481524408038E-4</v>
          </cell>
          <cell r="AM31">
            <v>9922.7445721259464</v>
          </cell>
          <cell r="AN31">
            <v>0.5554080882352942</v>
          </cell>
          <cell r="AO31">
            <v>2.3124698155100879E-4</v>
          </cell>
          <cell r="AP31">
            <v>9923.5484705635463</v>
          </cell>
          <cell r="AQ31">
            <v>0.80336249999999998</v>
          </cell>
          <cell r="AR31">
            <v>3.3448406163212038E-4</v>
          </cell>
          <cell r="AS31">
            <v>9918.3328914450849</v>
          </cell>
          <cell r="AT31">
            <v>0.5359688051470588</v>
          </cell>
          <cell r="AU31">
            <v>2.2315333719672345E-4</v>
          </cell>
          <cell r="AV31">
            <v>9923.9380708438512</v>
          </cell>
        </row>
        <row r="32">
          <cell r="B32">
            <v>24</v>
          </cell>
          <cell r="C32">
            <v>3.9306328136580969E-4</v>
          </cell>
          <cell r="D32">
            <v>0.6705882352941176</v>
          </cell>
          <cell r="E32">
            <v>2.6358361221001355E-4</v>
          </cell>
          <cell r="F32">
            <v>9918.5531661254572</v>
          </cell>
          <cell r="G32">
            <v>0.96499999999999997</v>
          </cell>
          <cell r="H32">
            <v>3.7930606651800632E-4</v>
          </cell>
          <cell r="I32">
            <v>9911.0617917156396</v>
          </cell>
          <cell r="J32">
            <v>0.9</v>
          </cell>
          <cell r="K32">
            <v>3.5375695322922872E-4</v>
          </cell>
          <cell r="L32">
            <v>9912.6515025344452</v>
          </cell>
          <cell r="M32">
            <v>0.92500000000000004</v>
          </cell>
          <cell r="N32">
            <v>3.6358353526337399E-4</v>
          </cell>
          <cell r="O32">
            <v>9912.0400501607437</v>
          </cell>
          <cell r="P32">
            <v>0.64711764705882346</v>
          </cell>
          <cell r="Q32">
            <v>2.5435818578266306E-4</v>
          </cell>
          <cell r="R32">
            <v>9919.1174019855953</v>
          </cell>
          <cell r="S32">
            <v>0.60352941176470587</v>
          </cell>
          <cell r="T32">
            <v>2.3722525098901219E-4</v>
          </cell>
          <cell r="U32">
            <v>9920.1653395131962</v>
          </cell>
          <cell r="V32">
            <v>0.62029411764705877</v>
          </cell>
          <cell r="W32">
            <v>2.4381484129426252E-4</v>
          </cell>
          <cell r="X32">
            <v>9919.7622757053286</v>
          </cell>
          <cell r="Y32">
            <v>0.86849999999999994</v>
          </cell>
          <cell r="Z32">
            <v>3.4137545986620571E-4</v>
          </cell>
          <cell r="AA32">
            <v>9913.4219772629494</v>
          </cell>
          <cell r="AB32">
            <v>0.892625</v>
          </cell>
          <cell r="AC32">
            <v>3.5085811152915587E-4</v>
          </cell>
          <cell r="AD32">
            <v>9912.8318869864706</v>
          </cell>
          <cell r="AE32">
            <v>0.83250000000000002</v>
          </cell>
          <cell r="AF32">
            <v>3.2722518173703655E-4</v>
          </cell>
          <cell r="AG32">
            <v>9914.3025808958973</v>
          </cell>
          <cell r="AH32">
            <v>0.58240588235294111</v>
          </cell>
          <cell r="AI32">
            <v>2.2892236720439675E-4</v>
          </cell>
          <cell r="AJ32">
            <v>9920.6732193335465</v>
          </cell>
          <cell r="AK32">
            <v>0.59858382352941175</v>
          </cell>
          <cell r="AL32">
            <v>2.3528132184896336E-4</v>
          </cell>
          <cell r="AM32">
            <v>9920.2842459421463</v>
          </cell>
          <cell r="AN32">
            <v>0.558264705882353</v>
          </cell>
          <cell r="AO32">
            <v>2.1943335716483631E-4</v>
          </cell>
          <cell r="AP32">
            <v>9921.2536799334539</v>
          </cell>
          <cell r="AQ32">
            <v>0.80336249999999998</v>
          </cell>
          <cell r="AR32">
            <v>3.1577230037624029E-4</v>
          </cell>
          <cell r="AS32">
            <v>9915.015367174934</v>
          </cell>
          <cell r="AT32">
            <v>0.53872544117647059</v>
          </cell>
          <cell r="AU32">
            <v>2.1175318966406702E-4</v>
          </cell>
          <cell r="AV32">
            <v>9921.7235109452085</v>
          </cell>
        </row>
        <row r="33">
          <cell r="B33">
            <v>25</v>
          </cell>
          <cell r="C33">
            <v>3.7005464497728938E-4</v>
          </cell>
          <cell r="D33">
            <v>0.67401960784313719</v>
          </cell>
          <cell r="E33">
            <v>2.4942408668812395E-4</v>
          </cell>
          <cell r="F33">
            <v>9915.9387980540323</v>
          </cell>
          <cell r="G33">
            <v>0.96499999999999997</v>
          </cell>
          <cell r="H33">
            <v>3.5710273240308424E-4</v>
          </cell>
          <cell r="I33">
            <v>9907.3024658524064</v>
          </cell>
          <cell r="J33">
            <v>0.9</v>
          </cell>
          <cell r="K33">
            <v>3.3304918047956047E-4</v>
          </cell>
          <cell r="L33">
            <v>9909.1448331404845</v>
          </cell>
          <cell r="M33">
            <v>0.92500000000000004</v>
          </cell>
          <cell r="N33">
            <v>3.4230054660399267E-4</v>
          </cell>
          <cell r="O33">
            <v>9908.4361955976347</v>
          </cell>
          <cell r="P33">
            <v>0.65042892156862742</v>
          </cell>
          <cell r="Q33">
            <v>2.4069424365403961E-4</v>
          </cell>
          <cell r="R33">
            <v>9916.5943932786613</v>
          </cell>
          <cell r="S33">
            <v>0.60661764705882348</v>
          </cell>
          <cell r="T33">
            <v>2.2448167801931155E-4</v>
          </cell>
          <cell r="U33">
            <v>9917.8120258006784</v>
          </cell>
          <cell r="V33">
            <v>0.62346813725490191</v>
          </cell>
          <cell r="W33">
            <v>2.3071728018651466E-4</v>
          </cell>
          <cell r="X33">
            <v>9917.3436904404007</v>
          </cell>
          <cell r="Y33">
            <v>0.86849999999999994</v>
          </cell>
          <cell r="Z33">
            <v>3.2139245916277582E-4</v>
          </cell>
          <cell r="AA33">
            <v>9910.0377782766136</v>
          </cell>
          <cell r="AB33">
            <v>0.892625</v>
          </cell>
          <cell r="AC33">
            <v>3.3032002747285293E-4</v>
          </cell>
          <cell r="AD33">
            <v>9909.3538895106976</v>
          </cell>
          <cell r="AE33">
            <v>0.83250000000000002</v>
          </cell>
          <cell r="AF33">
            <v>3.0807049194359342E-4</v>
          </cell>
          <cell r="AG33">
            <v>9911.0583714320674</v>
          </cell>
          <cell r="AH33">
            <v>0.58538602941176465</v>
          </cell>
          <cell r="AI33">
            <v>2.1662481928863564E-4</v>
          </cell>
          <cell r="AJ33">
            <v>9918.4021553359162</v>
          </cell>
          <cell r="AK33">
            <v>0.60164675245098043</v>
          </cell>
          <cell r="AL33">
            <v>2.2264217537998668E-4</v>
          </cell>
          <cell r="AM33">
            <v>9917.9501883516441</v>
          </cell>
          <cell r="AN33">
            <v>0.5611213235294118</v>
          </cell>
          <cell r="AO33">
            <v>2.0764555216786323E-4</v>
          </cell>
          <cell r="AP33">
            <v>9919.0766259311822</v>
          </cell>
          <cell r="AQ33">
            <v>0.80336249999999998</v>
          </cell>
          <cell r="AR33">
            <v>2.9728802472556761E-4</v>
          </cell>
          <cell r="AS33">
            <v>9911.8844799641756</v>
          </cell>
          <cell r="AT33">
            <v>0.54148207720588237</v>
          </cell>
          <cell r="AU33">
            <v>2.00377957841988E-4</v>
          </cell>
          <cell r="AV33">
            <v>9919.6225543448018</v>
          </cell>
        </row>
        <row r="34">
          <cell r="B34">
            <v>26</v>
          </cell>
          <cell r="C34">
            <v>3.5164549319944351E-4</v>
          </cell>
          <cell r="D34">
            <v>0.67745098039215679</v>
          </cell>
          <cell r="E34">
            <v>2.3822258411844652E-4</v>
          </cell>
          <cell r="F34">
            <v>9913.4655240756729</v>
          </cell>
          <cell r="G34">
            <v>0.96499999999999997</v>
          </cell>
          <cell r="H34">
            <v>3.3933790093746297E-4</v>
          </cell>
          <cell r="I34">
            <v>9903.7645410711066</v>
          </cell>
          <cell r="J34">
            <v>0.9</v>
          </cell>
          <cell r="K34">
            <v>3.1648094387949914E-4</v>
          </cell>
          <cell r="L34">
            <v>9905.8446005745536</v>
          </cell>
          <cell r="M34">
            <v>0.92500000000000004</v>
          </cell>
          <cell r="N34">
            <v>3.2527208120948525E-4</v>
          </cell>
          <cell r="O34">
            <v>9905.0445324718912</v>
          </cell>
          <cell r="P34">
            <v>0.65374019607843126</v>
          </cell>
          <cell r="Q34">
            <v>2.2988479367430086E-4</v>
          </cell>
          <cell r="R34">
            <v>9914.2075260915481</v>
          </cell>
          <cell r="S34">
            <v>0.6097058823529411</v>
          </cell>
          <cell r="T34">
            <v>2.1440032570660186E-4</v>
          </cell>
          <cell r="U34">
            <v>9915.5856587148464</v>
          </cell>
          <cell r="V34">
            <v>0.62664215686274505</v>
          </cell>
          <cell r="W34">
            <v>2.2035589030956304E-4</v>
          </cell>
          <cell r="X34">
            <v>9915.0555878774667</v>
          </cell>
          <cell r="Y34">
            <v>0.86849999999999994</v>
          </cell>
          <cell r="Z34">
            <v>3.0540411084371664E-4</v>
          </cell>
          <cell r="AA34">
            <v>9906.8527668646584</v>
          </cell>
          <cell r="AB34">
            <v>0.892625</v>
          </cell>
          <cell r="AC34">
            <v>3.1388755836715324E-4</v>
          </cell>
          <cell r="AD34">
            <v>9906.0806314616748</v>
          </cell>
          <cell r="AE34">
            <v>0.83250000000000002</v>
          </cell>
          <cell r="AF34">
            <v>2.9274487308853674E-4</v>
          </cell>
          <cell r="AG34">
            <v>9908.0050668038984</v>
          </cell>
          <cell r="AH34">
            <v>0.5883661764705882</v>
          </cell>
          <cell r="AI34">
            <v>2.0689631430687079E-4</v>
          </cell>
          <cell r="AJ34">
            <v>9916.2535832613848</v>
          </cell>
          <cell r="AK34">
            <v>0.60470968137254899</v>
          </cell>
          <cell r="AL34">
            <v>2.1264343414872832E-4</v>
          </cell>
          <cell r="AM34">
            <v>9915.7420343463982</v>
          </cell>
          <cell r="AN34">
            <v>0.56397794117647049</v>
          </cell>
          <cell r="AO34">
            <v>1.983203012786067E-4</v>
          </cell>
          <cell r="AP34">
            <v>9917.0169737881952</v>
          </cell>
          <cell r="AQ34">
            <v>0.80336249999999998</v>
          </cell>
          <cell r="AR34">
            <v>2.8249880253043794E-4</v>
          </cell>
          <cell r="AS34">
            <v>9908.9377954058182</v>
          </cell>
          <cell r="AT34">
            <v>0.54423871323529416</v>
          </cell>
          <cell r="AU34">
            <v>1.9137909073385553E-4</v>
          </cell>
          <cell r="AV34">
            <v>9917.6348806347978</v>
          </cell>
        </row>
        <row r="35">
          <cell r="B35">
            <v>27</v>
          </cell>
          <cell r="C35">
            <v>3.594759689723301E-4</v>
          </cell>
          <cell r="D35">
            <v>0.68088235294117638</v>
          </cell>
          <cell r="E35">
            <v>2.4476084357968945E-4</v>
          </cell>
          <cell r="F35">
            <v>9911.103912700959</v>
          </cell>
          <cell r="G35">
            <v>0.96499999999999997</v>
          </cell>
          <cell r="H35">
            <v>3.4689431005829852E-4</v>
          </cell>
          <cell r="I35">
            <v>9900.4038184003603</v>
          </cell>
          <cell r="J35">
            <v>0.9</v>
          </cell>
          <cell r="K35">
            <v>3.2352837207509709E-4</v>
          </cell>
          <cell r="L35">
            <v>9902.7095895254406</v>
          </cell>
          <cell r="M35">
            <v>0.92500000000000004</v>
          </cell>
          <cell r="N35">
            <v>3.3251527129940538E-4</v>
          </cell>
          <cell r="O35">
            <v>9901.8226980223408</v>
          </cell>
          <cell r="P35">
            <v>0.65705147058823521</v>
          </cell>
          <cell r="Q35">
            <v>2.361942140544003E-4</v>
          </cell>
          <cell r="R35">
            <v>9911.9284005399695</v>
          </cell>
          <cell r="S35">
            <v>0.61279411764705871</v>
          </cell>
          <cell r="T35">
            <v>2.2028475922172049E-4</v>
          </cell>
          <cell r="U35">
            <v>9913.4597539200458</v>
          </cell>
          <cell r="V35">
            <v>0.62981617647058818</v>
          </cell>
          <cell r="W35">
            <v>2.2640378031121275E-4</v>
          </cell>
          <cell r="X35">
            <v>9912.870746975932</v>
          </cell>
          <cell r="Y35">
            <v>0.86849999999999994</v>
          </cell>
          <cell r="Z35">
            <v>3.1220487905246868E-4</v>
          </cell>
          <cell r="AA35">
            <v>9903.8271733041347</v>
          </cell>
          <cell r="AB35">
            <v>0.892625</v>
          </cell>
          <cell r="AC35">
            <v>3.2087723680392614E-4</v>
          </cell>
          <cell r="AD35">
            <v>9902.9712359992773</v>
          </cell>
          <cell r="AE35">
            <v>0.83250000000000002</v>
          </cell>
          <cell r="AF35">
            <v>2.9926374416946484E-4</v>
          </cell>
          <cell r="AG35">
            <v>9905.1045491180575</v>
          </cell>
          <cell r="AH35">
            <v>0.59134632352941174</v>
          </cell>
          <cell r="AI35">
            <v>2.1257479264896029E-4</v>
          </cell>
          <cell r="AJ35">
            <v>9914.2019469432744</v>
          </cell>
          <cell r="AK35">
            <v>0.60777261029411755</v>
          </cell>
          <cell r="AL35">
            <v>2.1847964800032028E-4</v>
          </cell>
          <cell r="AM35">
            <v>9913.6335169080812</v>
          </cell>
          <cell r="AN35">
            <v>0.56683455882352929</v>
          </cell>
          <cell r="AO35">
            <v>2.0376340228009143E-4</v>
          </cell>
          <cell r="AP35">
            <v>9915.0502279941684</v>
          </cell>
          <cell r="AQ35">
            <v>0.80336249999999998</v>
          </cell>
          <cell r="AR35">
            <v>2.8878951312353353E-4</v>
          </cell>
          <cell r="AS35">
            <v>9906.1385323442682</v>
          </cell>
          <cell r="AT35">
            <v>0.54699534926470594</v>
          </cell>
          <cell r="AU35">
            <v>1.9663168320028829E-4</v>
          </cell>
          <cell r="AV35">
            <v>9915.7368526891114</v>
          </cell>
        </row>
        <row r="36">
          <cell r="B36">
            <v>28</v>
          </cell>
          <cell r="C36">
            <v>3.6877500668170218E-4</v>
          </cell>
          <cell r="D36">
            <v>0.68431372549019598</v>
          </cell>
          <cell r="E36">
            <v>2.5235779869002751E-4</v>
          </cell>
          <cell r="F36">
            <v>9908.6780625464799</v>
          </cell>
          <cell r="G36">
            <v>0.96499999999999997</v>
          </cell>
          <cell r="H36">
            <v>3.5586788144784261E-4</v>
          </cell>
          <cell r="I36">
            <v>9896.9694246484778</v>
          </cell>
          <cell r="J36">
            <v>0.9</v>
          </cell>
          <cell r="K36">
            <v>3.3189750601353196E-4</v>
          </cell>
          <cell r="L36">
            <v>9899.5057820128095</v>
          </cell>
          <cell r="M36">
            <v>0.92500000000000004</v>
          </cell>
          <cell r="N36">
            <v>3.4111688118057456E-4</v>
          </cell>
          <cell r="O36">
            <v>9898.5301907615485</v>
          </cell>
          <cell r="P36">
            <v>0.66036274509803905</v>
          </cell>
          <cell r="Q36">
            <v>2.4352527573587654E-4</v>
          </cell>
          <cell r="R36">
            <v>9909.5872604016404</v>
          </cell>
          <cell r="S36">
            <v>0.61588235294117644</v>
          </cell>
          <cell r="T36">
            <v>2.271220188210248E-4</v>
          </cell>
          <cell r="U36">
            <v>9911.2759698250993</v>
          </cell>
          <cell r="V36">
            <v>0.63299019607843132</v>
          </cell>
          <cell r="W36">
            <v>2.3343096378827547E-4</v>
          </cell>
          <cell r="X36">
            <v>9910.6264355650801</v>
          </cell>
          <cell r="Y36">
            <v>0.86849999999999994</v>
          </cell>
          <cell r="Z36">
            <v>3.2028109330305832E-4</v>
          </cell>
          <cell r="AA36">
            <v>9900.7351501393368</v>
          </cell>
          <cell r="AB36">
            <v>0.892625</v>
          </cell>
          <cell r="AC36">
            <v>3.2917779033925443E-4</v>
          </cell>
          <cell r="AD36">
            <v>9899.7935979529211</v>
          </cell>
          <cell r="AE36">
            <v>0.83250000000000002</v>
          </cell>
          <cell r="AF36">
            <v>3.070051930625171E-4</v>
          </cell>
          <cell r="AG36">
            <v>9902.1403104442979</v>
          </cell>
          <cell r="AH36">
            <v>0.59432647058823518</v>
          </cell>
          <cell r="AI36">
            <v>2.1917274816228891E-4</v>
          </cell>
          <cell r="AJ36">
            <v>9912.0944375201234</v>
          </cell>
          <cell r="AK36">
            <v>0.61083553921568612</v>
          </cell>
          <cell r="AL36">
            <v>2.2526088005568579E-4</v>
          </cell>
          <cell r="AM36">
            <v>9911.4675897469024</v>
          </cell>
          <cell r="AN36">
            <v>0.5696911764705882</v>
          </cell>
          <cell r="AO36">
            <v>2.1008786740944795E-4</v>
          </cell>
          <cell r="AP36">
            <v>9913.0299036259348</v>
          </cell>
          <cell r="AQ36">
            <v>0.80336249999999998</v>
          </cell>
          <cell r="AR36">
            <v>2.9626001130532897E-4</v>
          </cell>
          <cell r="AS36">
            <v>9903.2777434205782</v>
          </cell>
          <cell r="AT36">
            <v>0.54975198529411762</v>
          </cell>
          <cell r="AU36">
            <v>2.0273479205011727E-4</v>
          </cell>
          <cell r="AV36">
            <v>9913.7871046615965</v>
          </cell>
        </row>
        <row r="37">
          <cell r="B37">
            <v>29</v>
          </cell>
          <cell r="C37">
            <v>3.7881225900736115E-4</v>
          </cell>
          <cell r="D37">
            <v>0.68774509803921557</v>
          </cell>
          <cell r="E37">
            <v>2.6052627420947432E-4</v>
          </cell>
          <cell r="F37">
            <v>9906.1775303626873</v>
          </cell>
          <cell r="G37">
            <v>0.96499999999999997</v>
          </cell>
          <cell r="H37">
            <v>3.655538299421035E-4</v>
          </cell>
          <cell r="I37">
            <v>9893.4474111065738</v>
          </cell>
          <cell r="J37">
            <v>0.9</v>
          </cell>
          <cell r="K37">
            <v>3.4093103310662502E-4</v>
          </cell>
          <cell r="L37">
            <v>9896.2201607329935</v>
          </cell>
          <cell r="M37">
            <v>0.92500000000000004</v>
          </cell>
          <cell r="N37">
            <v>3.5040133958180909E-4</v>
          </cell>
          <cell r="O37">
            <v>9895.1536350146052</v>
          </cell>
          <cell r="P37">
            <v>0.663674019607843</v>
          </cell>
          <cell r="Q37">
            <v>2.514078546121427E-4</v>
          </cell>
          <cell r="R37">
            <v>9907.1740254316228</v>
          </cell>
          <cell r="S37">
            <v>0.61897058823529405</v>
          </cell>
          <cell r="T37">
            <v>2.3447364678852689E-4</v>
          </cell>
          <cell r="U37">
            <v>9909.0249008177398</v>
          </cell>
          <cell r="V37">
            <v>0.63616421568627446</v>
          </cell>
          <cell r="W37">
            <v>2.4098680364376376E-4</v>
          </cell>
          <cell r="X37">
            <v>9908.3129884844802</v>
          </cell>
          <cell r="Y37">
            <v>0.86849999999999994</v>
          </cell>
          <cell r="Z37">
            <v>3.2899844694789313E-4</v>
          </cell>
          <cell r="AA37">
            <v>9897.5641318609469</v>
          </cell>
          <cell r="AB37">
            <v>0.892625</v>
          </cell>
          <cell r="AC37">
            <v>3.3813729269644577E-4</v>
          </cell>
          <cell r="AD37">
            <v>9896.5348057715328</v>
          </cell>
          <cell r="AE37">
            <v>0.83250000000000002</v>
          </cell>
          <cell r="AF37">
            <v>3.1536120562362816E-4</v>
          </cell>
          <cell r="AG37">
            <v>9899.1003019465588</v>
          </cell>
          <cell r="AH37">
            <v>0.59730661764705872</v>
          </cell>
          <cell r="AI37">
            <v>2.2626706915092844E-4</v>
          </cell>
          <cell r="AJ37">
            <v>9909.9219765422076</v>
          </cell>
          <cell r="AK37">
            <v>0.61389846813725479</v>
          </cell>
          <cell r="AL37">
            <v>2.3255226551623201E-4</v>
          </cell>
          <cell r="AM37">
            <v>9909.2349238349925</v>
          </cell>
          <cell r="AN37">
            <v>0.572547794117647</v>
          </cell>
          <cell r="AO37">
            <v>2.1688812327938739E-4</v>
          </cell>
          <cell r="AP37">
            <v>9910.947296313916</v>
          </cell>
          <cell r="AQ37">
            <v>0.80336249999999998</v>
          </cell>
          <cell r="AR37">
            <v>3.0432356342680115E-4</v>
          </cell>
          <cell r="AS37">
            <v>9900.343798244352</v>
          </cell>
          <cell r="AT37">
            <v>0.55250862132352929</v>
          </cell>
          <cell r="AU37">
            <v>2.092970389646088E-4</v>
          </cell>
          <cell r="AV37">
            <v>9911.7772350945033</v>
          </cell>
        </row>
        <row r="38">
          <cell r="B38">
            <v>30</v>
          </cell>
          <cell r="C38">
            <v>3.9179843615012362E-4</v>
          </cell>
          <cell r="D38">
            <v>0.69117647058823517</v>
          </cell>
          <cell r="E38">
            <v>2.7080186028023245E-4</v>
          </cell>
          <cell r="F38">
            <v>9903.596710839045</v>
          </cell>
          <cell r="G38">
            <v>0.96499999999999997</v>
          </cell>
          <cell r="H38">
            <v>3.7808549088486928E-4</v>
          </cell>
          <cell r="I38">
            <v>9889.8308235141139</v>
          </cell>
          <cell r="J38">
            <v>0.91</v>
          </cell>
          <cell r="K38">
            <v>3.5653657689661253E-4</v>
          </cell>
          <cell r="L38">
            <v>9892.8462321697443</v>
          </cell>
          <cell r="M38">
            <v>0.92500000000000004</v>
          </cell>
          <cell r="N38">
            <v>3.6241355343886436E-4</v>
          </cell>
          <cell r="O38">
            <v>9891.6863599255284</v>
          </cell>
          <cell r="P38">
            <v>0.66698529411764695</v>
          </cell>
          <cell r="Q38">
            <v>2.6132379517042434E-4</v>
          </cell>
          <cell r="R38">
            <v>9904.6832840646202</v>
          </cell>
          <cell r="S38">
            <v>0.62897058823529406</v>
          </cell>
          <cell r="T38">
            <v>2.4642969285501153E-4</v>
          </cell>
          <cell r="U38">
            <v>9906.7014956131261</v>
          </cell>
          <cell r="V38">
            <v>0.6393382352941176</v>
          </cell>
          <cell r="W38">
            <v>2.5049172075921505E-4</v>
          </cell>
          <cell r="X38">
            <v>9905.9252158078834</v>
          </cell>
          <cell r="Y38">
            <v>0.87814999999999999</v>
          </cell>
          <cell r="Z38">
            <v>3.4405779670523107E-4</v>
          </cell>
          <cell r="AA38">
            <v>9894.3078486329978</v>
          </cell>
          <cell r="AB38">
            <v>0.892625</v>
          </cell>
          <cell r="AC38">
            <v>3.4972907906850409E-4</v>
          </cell>
          <cell r="AD38">
            <v>9893.1884182852318</v>
          </cell>
          <cell r="AE38">
            <v>0.84175000000000011</v>
          </cell>
          <cell r="AF38">
            <v>3.2979633362936658E-4</v>
          </cell>
          <cell r="AG38">
            <v>9895.9785097407475</v>
          </cell>
          <cell r="AH38">
            <v>0.60695661764705877</v>
          </cell>
          <cell r="AI38">
            <v>2.3780465360508614E-4</v>
          </cell>
          <cell r="AJ38">
            <v>9907.67968754106</v>
          </cell>
          <cell r="AK38">
            <v>0.61696139705882347</v>
          </cell>
          <cell r="AL38">
            <v>2.4172451053264252E-4</v>
          </cell>
          <cell r="AM38">
            <v>9906.9305088039218</v>
          </cell>
          <cell r="AN38">
            <v>0.58179779411764698</v>
          </cell>
          <cell r="AO38">
            <v>2.2794746589088568E-4</v>
          </cell>
          <cell r="AP38">
            <v>9908.7977295548972</v>
          </cell>
          <cell r="AQ38">
            <v>0.81228875</v>
          </cell>
          <cell r="AR38">
            <v>3.1825346195233874E-4</v>
          </cell>
          <cell r="AS38">
            <v>9897.3308903405195</v>
          </cell>
          <cell r="AT38">
            <v>0.56143487132352943</v>
          </cell>
          <cell r="AU38">
            <v>2.1996930458470471E-4</v>
          </cell>
          <cell r="AV38">
            <v>9909.7027294683212</v>
          </cell>
        </row>
        <row r="39">
          <cell r="B39">
            <v>31</v>
          </cell>
          <cell r="C39">
            <v>4.1115832807341957E-4</v>
          </cell>
          <cell r="D39">
            <v>0.69460784313725477</v>
          </cell>
          <cell r="E39">
            <v>2.8559379945099775E-4</v>
          </cell>
          <cell r="F39">
            <v>9900.9147984262836</v>
          </cell>
          <cell r="G39">
            <v>0.96499999999999997</v>
          </cell>
          <cell r="H39">
            <v>3.9676778659084987E-4</v>
          </cell>
          <cell r="I39">
            <v>9886.0916219724368</v>
          </cell>
          <cell r="J39">
            <v>0.91</v>
          </cell>
          <cell r="K39">
            <v>3.7415407854681182E-4</v>
          </cell>
          <cell r="L39">
            <v>9889.3190706383612</v>
          </cell>
          <cell r="M39">
            <v>0.92500000000000004</v>
          </cell>
          <cell r="N39">
            <v>3.803214534679131E-4</v>
          </cell>
          <cell r="O39">
            <v>9888.1014787223248</v>
          </cell>
          <cell r="P39">
            <v>0.6702965686274508</v>
          </cell>
          <cell r="Q39">
            <v>2.7559801647021283E-4</v>
          </cell>
          <cell r="R39">
            <v>9902.0949546388674</v>
          </cell>
          <cell r="S39">
            <v>0.6320931372549019</v>
          </cell>
          <cell r="T39">
            <v>2.59890357500408E-4</v>
          </cell>
          <cell r="U39">
            <v>9904.2601902063561</v>
          </cell>
          <cell r="V39">
            <v>0.64251225490196073</v>
          </cell>
          <cell r="W39">
            <v>2.6417426449217295E-4</v>
          </cell>
          <cell r="X39">
            <v>9903.4438635548631</v>
          </cell>
          <cell r="Y39">
            <v>0.87814999999999999</v>
          </cell>
          <cell r="Z39">
            <v>3.6105868579767341E-4</v>
          </cell>
          <cell r="AA39">
            <v>9890.903634874674</v>
          </cell>
          <cell r="AB39">
            <v>0.892625</v>
          </cell>
          <cell r="AC39">
            <v>3.6701020259653614E-4</v>
          </cell>
          <cell r="AD39">
            <v>9889.7284826106534</v>
          </cell>
          <cell r="AE39">
            <v>0.84175000000000011</v>
          </cell>
          <cell r="AF39">
            <v>3.4609252265580096E-4</v>
          </cell>
          <cell r="AG39">
            <v>9892.7148523105589</v>
          </cell>
          <cell r="AH39">
            <v>0.60996987745098019</v>
          </cell>
          <cell r="AI39">
            <v>2.5079419498789365E-4</v>
          </cell>
          <cell r="AJ39">
            <v>9905.3235952049345</v>
          </cell>
          <cell r="AK39">
            <v>0.62002432598039203</v>
          </cell>
          <cell r="AL39">
            <v>2.5492816523494684E-4</v>
          </cell>
          <cell r="AM39">
            <v>9904.5357608758004</v>
          </cell>
          <cell r="AN39">
            <v>0.58468615196078433</v>
          </cell>
          <cell r="AO39">
            <v>2.4039858068787741E-4</v>
          </cell>
          <cell r="AP39">
            <v>9906.5390442224198</v>
          </cell>
          <cell r="AQ39">
            <v>0.81228875</v>
          </cell>
          <cell r="AR39">
            <v>3.3397928436284787E-4</v>
          </cell>
          <cell r="AS39">
            <v>9894.18103052058</v>
          </cell>
          <cell r="AT39">
            <v>0.5642221366421567</v>
          </cell>
          <cell r="AU39">
            <v>2.3198463036380162E-4</v>
          </cell>
          <cell r="AV39">
            <v>9907.5228990502783</v>
          </cell>
        </row>
        <row r="40">
          <cell r="B40">
            <v>32</v>
          </cell>
          <cell r="C40">
            <v>4.3444717251780524E-4</v>
          </cell>
          <cell r="D40">
            <v>0.69803921568627436</v>
          </cell>
          <cell r="E40">
            <v>3.0326116356144828E-4</v>
          </cell>
          <cell r="F40">
            <v>9898.0871585509594</v>
          </cell>
          <cell r="G40">
            <v>0.96499999999999997</v>
          </cell>
          <cell r="H40">
            <v>4.1924152147968202E-4</v>
          </cell>
          <cell r="I40">
            <v>9882.1691392815519</v>
          </cell>
          <cell r="J40">
            <v>0.91</v>
          </cell>
          <cell r="K40">
            <v>3.953469269912028E-4</v>
          </cell>
          <cell r="L40">
            <v>9885.6189415740319</v>
          </cell>
          <cell r="M40">
            <v>0.92500000000000004</v>
          </cell>
          <cell r="N40">
            <v>4.0186363457896985E-4</v>
          </cell>
          <cell r="O40">
            <v>9884.3408215958989</v>
          </cell>
          <cell r="P40">
            <v>0.67360784313725475</v>
          </cell>
          <cell r="Q40">
            <v>2.926470228367976E-4</v>
          </cell>
          <cell r="R40">
            <v>9899.3659569104693</v>
          </cell>
          <cell r="S40">
            <v>0.63521568627450964</v>
          </cell>
          <cell r="T40">
            <v>2.7596765884091792E-4</v>
          </cell>
          <cell r="U40">
            <v>9901.6861684847463</v>
          </cell>
          <cell r="V40">
            <v>0.64568627450980387</v>
          </cell>
          <cell r="W40">
            <v>2.8051657629433969E-4</v>
          </cell>
          <cell r="X40">
            <v>9900.8276285562679</v>
          </cell>
          <cell r="Y40">
            <v>0.87814999999999999</v>
          </cell>
          <cell r="Z40">
            <v>3.8150978454651069E-4</v>
          </cell>
          <cell r="AA40">
            <v>9887.332438206915</v>
          </cell>
          <cell r="AB40">
            <v>0.892625</v>
          </cell>
          <cell r="AC40">
            <v>3.877984073687059E-4</v>
          </cell>
          <cell r="AD40">
            <v>9886.0988513566263</v>
          </cell>
          <cell r="AE40">
            <v>0.84175000000000011</v>
          </cell>
          <cell r="AF40">
            <v>3.6569590746686259E-4</v>
          </cell>
          <cell r="AG40">
            <v>9889.2910576714075</v>
          </cell>
          <cell r="AH40">
            <v>0.61298313725490183</v>
          </cell>
          <cell r="AI40">
            <v>2.6630879078148585E-4</v>
          </cell>
          <cell r="AJ40">
            <v>9902.8393975477811</v>
          </cell>
          <cell r="AK40">
            <v>0.62308725490196071</v>
          </cell>
          <cell r="AL40">
            <v>2.7069849612403784E-4</v>
          </cell>
          <cell r="AM40">
            <v>9902.0108157467766</v>
          </cell>
          <cell r="AN40">
            <v>0.58757450980392145</v>
          </cell>
          <cell r="AO40">
            <v>2.5527008442784908E-4</v>
          </cell>
          <cell r="AP40">
            <v>9904.1575262966599</v>
          </cell>
          <cell r="AQ40">
            <v>0.81228875</v>
          </cell>
          <cell r="AR40">
            <v>3.5289655070552237E-4</v>
          </cell>
          <cell r="AS40">
            <v>9890.8765790206508</v>
          </cell>
          <cell r="AT40">
            <v>0.5670094019607842</v>
          </cell>
          <cell r="AU40">
            <v>2.463356314728744E-4</v>
          </cell>
          <cell r="AV40">
            <v>9905.2245060127207</v>
          </cell>
        </row>
        <row r="41">
          <cell r="B41">
            <v>33</v>
          </cell>
          <cell r="C41">
            <v>4.5769635267774563E-4</v>
          </cell>
          <cell r="D41">
            <v>0.70147058823529396</v>
          </cell>
          <cell r="E41">
            <v>3.2106052974600679E-4</v>
          </cell>
          <cell r="F41">
            <v>9895.0854531222249</v>
          </cell>
          <cell r="G41">
            <v>0.96499999999999997</v>
          </cell>
          <cell r="H41">
            <v>4.4167698033402452E-4</v>
          </cell>
          <cell r="I41">
            <v>9878.02612365608</v>
          </cell>
          <cell r="J41">
            <v>0.91</v>
          </cell>
          <cell r="K41">
            <v>4.1650368093674854E-4</v>
          </cell>
          <cell r="L41">
            <v>9881.7106925040753</v>
          </cell>
          <cell r="M41">
            <v>0.92500000000000004</v>
          </cell>
          <cell r="N41">
            <v>4.2336912622691471E-4</v>
          </cell>
          <cell r="O41">
            <v>9880.3686644679146</v>
          </cell>
          <cell r="P41">
            <v>0.6769191176470587</v>
          </cell>
          <cell r="Q41">
            <v>3.0982341120489655E-4</v>
          </cell>
          <cell r="R41">
            <v>9896.4689369352072</v>
          </cell>
          <cell r="S41">
            <v>0.63833823529411748</v>
          </cell>
          <cell r="T41">
            <v>2.9216508206886618E-4</v>
          </cell>
          <cell r="U41">
            <v>9898.9536233342515</v>
          </cell>
          <cell r="V41">
            <v>0.6488602941176469</v>
          </cell>
          <cell r="W41">
            <v>2.9698099001505628E-4</v>
          </cell>
          <cell r="X41">
            <v>9898.0502822874241</v>
          </cell>
          <cell r="Y41">
            <v>0.87814999999999999</v>
          </cell>
          <cell r="Z41">
            <v>4.019260521039623E-4</v>
          </cell>
          <cell r="AA41">
            <v>9883.5603241386743</v>
          </cell>
          <cell r="AB41">
            <v>0.892625</v>
          </cell>
          <cell r="AC41">
            <v>4.0855120680897267E-4</v>
          </cell>
          <cell r="AD41">
            <v>9882.2650379669813</v>
          </cell>
          <cell r="AE41">
            <v>0.84175000000000011</v>
          </cell>
          <cell r="AF41">
            <v>3.8526590486649242E-4</v>
          </cell>
          <cell r="AG41">
            <v>9885.6745844038687</v>
          </cell>
          <cell r="AH41">
            <v>0.61599639705882347</v>
          </cell>
          <cell r="AI41">
            <v>2.8193930419645588E-4</v>
          </cell>
          <cell r="AJ41">
            <v>9900.2021843625171</v>
          </cell>
          <cell r="AK41">
            <v>0.62615018382352927</v>
          </cell>
          <cell r="AL41">
            <v>2.8658665536452932E-4</v>
          </cell>
          <cell r="AM41">
            <v>9899.3303563103491</v>
          </cell>
          <cell r="AN41">
            <v>0.59046286764705869</v>
          </cell>
          <cell r="AO41">
            <v>2.7025270091370123E-4</v>
          </cell>
          <cell r="AP41">
            <v>9901.629291168736</v>
          </cell>
          <cell r="AQ41">
            <v>0.81228875</v>
          </cell>
          <cell r="AR41">
            <v>3.7178159819616514E-4</v>
          </cell>
          <cell r="AS41">
            <v>9887.3861227924608</v>
          </cell>
          <cell r="AT41">
            <v>0.56979666727941169</v>
          </cell>
          <cell r="AU41">
            <v>2.6079385638172172E-4</v>
          </cell>
          <cell r="AV41">
            <v>9902.7844962791514</v>
          </cell>
        </row>
        <row r="42">
          <cell r="B42">
            <v>34</v>
          </cell>
          <cell r="C42">
            <v>4.8663675968255832E-4</v>
          </cell>
          <cell r="D42">
            <v>0.70490196078431355</v>
          </cell>
          <cell r="E42">
            <v>3.4303120608996014E-4</v>
          </cell>
          <cell r="F42">
            <v>9891.9085317447625</v>
          </cell>
          <cell r="G42">
            <v>0.96499999999999997</v>
          </cell>
          <cell r="H42">
            <v>4.6960447309366877E-4</v>
          </cell>
          <cell r="I42">
            <v>9873.6632269061229</v>
          </cell>
          <cell r="J42">
            <v>0.91</v>
          </cell>
          <cell r="K42">
            <v>4.4283945131112811E-4</v>
          </cell>
          <cell r="L42">
            <v>9877.5949236266952</v>
          </cell>
          <cell r="M42">
            <v>0.92500000000000004</v>
          </cell>
          <cell r="N42">
            <v>4.5013900270636644E-4</v>
          </cell>
          <cell r="O42">
            <v>9876.1856214196396</v>
          </cell>
          <cell r="P42">
            <v>0.68023039215686254</v>
          </cell>
          <cell r="Q42">
            <v>3.310251138768115E-4</v>
          </cell>
          <cell r="R42">
            <v>9893.4027791702829</v>
          </cell>
          <cell r="S42">
            <v>0.64146078431372533</v>
          </cell>
          <cell r="T42">
            <v>3.1215839754186373E-4</v>
          </cell>
          <cell r="U42">
            <v>9896.0614947364938</v>
          </cell>
          <cell r="V42">
            <v>0.65203431372549003</v>
          </cell>
          <cell r="W42">
            <v>3.1730386563321312E-4</v>
          </cell>
          <cell r="X42">
            <v>9895.1107495153719</v>
          </cell>
          <cell r="Y42">
            <v>0.87814999999999999</v>
          </cell>
          <cell r="Z42">
            <v>4.2734007051523857E-4</v>
          </cell>
          <cell r="AA42">
            <v>9879.5878637568621</v>
          </cell>
          <cell r="AB42">
            <v>0.892625</v>
          </cell>
          <cell r="AC42">
            <v>4.343841376116436E-4</v>
          </cell>
          <cell r="AD42">
            <v>9878.2276266597146</v>
          </cell>
          <cell r="AE42">
            <v>0.84175000000000011</v>
          </cell>
          <cell r="AF42">
            <v>4.0962649246279354E-4</v>
          </cell>
          <cell r="AG42">
            <v>9881.8659710398915</v>
          </cell>
          <cell r="AH42">
            <v>0.61900965686274489</v>
          </cell>
          <cell r="AI42">
            <v>3.0123285362789848E-4</v>
          </cell>
          <cell r="AJ42">
            <v>9897.4109282472527</v>
          </cell>
          <cell r="AK42">
            <v>0.62921311274509784</v>
          </cell>
          <cell r="AL42">
            <v>3.0619823033605067E-4</v>
          </cell>
          <cell r="AM42">
            <v>9896.4933403331852</v>
          </cell>
          <cell r="AN42">
            <v>0.59335122549019592</v>
          </cell>
          <cell r="AO42">
            <v>2.8874651772622397E-4</v>
          </cell>
          <cell r="AP42">
            <v>9898.9533491093516</v>
          </cell>
          <cell r="AQ42">
            <v>0.81228875</v>
          </cell>
          <cell r="AR42">
            <v>3.9528956522659567E-4</v>
          </cell>
          <cell r="AS42">
            <v>9883.7101745777472</v>
          </cell>
          <cell r="AT42">
            <v>0.57258393259803908</v>
          </cell>
          <cell r="AU42">
            <v>2.7864038960580614E-4</v>
          </cell>
          <cell r="AV42">
            <v>9900.2019109214507</v>
          </cell>
        </row>
        <row r="43">
          <cell r="B43">
            <v>35</v>
          </cell>
          <cell r="C43">
            <v>5.1693460306660895E-4</v>
          </cell>
          <cell r="D43">
            <v>0.70833333333333315</v>
          </cell>
          <cell r="E43">
            <v>3.661620105055146E-4</v>
          </cell>
          <cell r="F43">
            <v>9888.5152984305878</v>
          </cell>
          <cell r="G43">
            <v>0.96499999999999997</v>
          </cell>
          <cell r="H43">
            <v>4.9884189195927757E-4</v>
          </cell>
          <cell r="I43">
            <v>9869.0265104889477</v>
          </cell>
          <cell r="J43">
            <v>0.91</v>
          </cell>
          <cell r="K43">
            <v>4.7041048879061415E-4</v>
          </cell>
          <cell r="L43">
            <v>9873.2207349104428</v>
          </cell>
          <cell r="M43">
            <v>0.92500000000000004</v>
          </cell>
          <cell r="N43">
            <v>4.7816450783661331E-4</v>
          </cell>
          <cell r="O43">
            <v>9871.7399650734696</v>
          </cell>
          <cell r="P43">
            <v>0.68354166666666649</v>
          </cell>
          <cell r="Q43">
            <v>3.5334634013782154E-4</v>
          </cell>
          <cell r="R43">
            <v>9890.1278143886793</v>
          </cell>
          <cell r="S43">
            <v>0.64458333333333317</v>
          </cell>
          <cell r="T43">
            <v>3.3320742956001828E-4</v>
          </cell>
          <cell r="U43">
            <v>9892.9723560383209</v>
          </cell>
          <cell r="V43">
            <v>0.65520833333333317</v>
          </cell>
          <cell r="W43">
            <v>3.3869985971760096E-4</v>
          </cell>
          <cell r="X43">
            <v>9891.970992623681</v>
          </cell>
          <cell r="Y43">
            <v>0.87814999999999999</v>
          </cell>
          <cell r="Z43">
            <v>4.5394612168294263E-4</v>
          </cell>
          <cell r="AA43">
            <v>9875.3659199825033</v>
          </cell>
          <cell r="AB43">
            <v>0.892625</v>
          </cell>
          <cell r="AC43">
            <v>4.614287500623318E-4</v>
          </cell>
          <cell r="AD43">
            <v>9873.9366812709759</v>
          </cell>
          <cell r="AE43">
            <v>0.84175000000000011</v>
          </cell>
          <cell r="AF43">
            <v>4.3512970213131812E-4</v>
          </cell>
          <cell r="AG43">
            <v>9877.8180969431869</v>
          </cell>
          <cell r="AH43">
            <v>0.62202291666666654</v>
          </cell>
          <cell r="AI43">
            <v>3.2154516952541764E-4</v>
          </cell>
          <cell r="AJ43">
            <v>9894.4295029098084</v>
          </cell>
          <cell r="AK43">
            <v>0.63227604166666651</v>
          </cell>
          <cell r="AL43">
            <v>3.2684536462748498E-4</v>
          </cell>
          <cell r="AM43">
            <v>9893.4630515858425</v>
          </cell>
          <cell r="AN43">
            <v>0.59623958333333327</v>
          </cell>
          <cell r="AO43">
            <v>3.0821687234301693E-4</v>
          </cell>
          <cell r="AP43">
            <v>9896.0950608006624</v>
          </cell>
          <cell r="AQ43">
            <v>0.81228875</v>
          </cell>
          <cell r="AR43">
            <v>4.1990016255672195E-4</v>
          </cell>
          <cell r="AS43">
            <v>9879.8032470800117</v>
          </cell>
          <cell r="AT43">
            <v>0.57537119791666658</v>
          </cell>
          <cell r="AU43">
            <v>2.9742928181101131E-4</v>
          </cell>
          <cell r="AV43">
            <v>9897.4433148038152</v>
          </cell>
        </row>
        <row r="44">
          <cell r="B44">
            <v>36</v>
          </cell>
          <cell r="C44">
            <v>5.5251883535098727E-4</v>
          </cell>
          <cell r="D44">
            <v>0.71176470588235274</v>
          </cell>
          <cell r="E44">
            <v>3.9326340633805552E-4</v>
          </cell>
          <cell r="F44">
            <v>9884.8944997879989</v>
          </cell>
          <cell r="G44">
            <v>0.96499999999999997</v>
          </cell>
          <cell r="H44">
            <v>5.3318067611370275E-4</v>
          </cell>
          <cell r="I44">
            <v>9864.1034266326587</v>
          </cell>
          <cell r="J44">
            <v>0.91</v>
          </cell>
          <cell r="K44">
            <v>5.0279214016939839E-4</v>
          </cell>
          <cell r="L44">
            <v>9868.5762683185967</v>
          </cell>
          <cell r="M44">
            <v>0.92500000000000004</v>
          </cell>
          <cell r="N44">
            <v>5.1107992269966321E-4</v>
          </cell>
          <cell r="O44">
            <v>9867.0196493915792</v>
          </cell>
          <cell r="P44">
            <v>0.68685294117647033</v>
          </cell>
          <cell r="Q44">
            <v>3.7949918711622355E-4</v>
          </cell>
          <cell r="R44">
            <v>9886.6331739219695</v>
          </cell>
          <cell r="S44">
            <v>0.64770588235294102</v>
          </cell>
          <cell r="T44">
            <v>3.5786969976763053E-4</v>
          </cell>
          <cell r="U44">
            <v>9889.6759441488575</v>
          </cell>
          <cell r="V44">
            <v>0.65838235294117631</v>
          </cell>
          <cell r="W44">
            <v>3.637686508627014E-4</v>
          </cell>
          <cell r="X44">
            <v>9888.6205834361499</v>
          </cell>
          <cell r="Y44">
            <v>0.87814999999999999</v>
          </cell>
          <cell r="Z44">
            <v>4.8519441526346949E-4</v>
          </cell>
          <cell r="AA44">
            <v>9870.8830359229269</v>
          </cell>
          <cell r="AB44">
            <v>0.892625</v>
          </cell>
          <cell r="AC44">
            <v>4.93192125405175E-4</v>
          </cell>
          <cell r="AD44">
            <v>9869.3805630099414</v>
          </cell>
          <cell r="AE44">
            <v>0.84175000000000011</v>
          </cell>
          <cell r="AF44">
            <v>4.6508272965669359E-4</v>
          </cell>
          <cell r="AG44">
            <v>9873.5199648969574</v>
          </cell>
          <cell r="AH44">
            <v>0.62503617647058807</v>
          </cell>
          <cell r="AI44">
            <v>3.4534426027576349E-4</v>
          </cell>
          <cell r="AJ44">
            <v>9891.2479968979387</v>
          </cell>
          <cell r="AK44">
            <v>0.63533897058823507</v>
          </cell>
          <cell r="AL44">
            <v>3.5103674808250679E-4</v>
          </cell>
          <cell r="AM44">
            <v>9890.2294190473185</v>
          </cell>
          <cell r="AN44">
            <v>0.5991279411764705</v>
          </cell>
          <cell r="AO44">
            <v>3.3102947228505828E-4</v>
          </cell>
          <cell r="AP44">
            <v>9893.0449173326124</v>
          </cell>
          <cell r="AQ44">
            <v>0.81228875</v>
          </cell>
          <cell r="AR44">
            <v>4.4880483411870929E-4</v>
          </cell>
          <cell r="AS44">
            <v>9875.6547160905338</v>
          </cell>
          <cell r="AT44">
            <v>0.57815846323529396</v>
          </cell>
          <cell r="AU44">
            <v>3.1944344075508123E-4</v>
          </cell>
          <cell r="AV44">
            <v>9894.4995253469278</v>
          </cell>
        </row>
        <row r="45">
          <cell r="B45">
            <v>37</v>
          </cell>
          <cell r="C45">
            <v>6.0091791855417442E-4</v>
          </cell>
          <cell r="D45">
            <v>0.71519607843137234</v>
          </cell>
          <cell r="E45">
            <v>4.2977413880908836E-4</v>
          </cell>
          <cell r="F45">
            <v>9881.0071325057197</v>
          </cell>
          <cell r="G45">
            <v>0.96499999999999997</v>
          </cell>
          <cell r="H45">
            <v>5.7988579140477834E-4</v>
          </cell>
          <cell r="I45">
            <v>9858.8440772983904</v>
          </cell>
          <cell r="J45">
            <v>0.91</v>
          </cell>
          <cell r="K45">
            <v>5.4683530588429876E-4</v>
          </cell>
          <cell r="L45">
            <v>9863.6144257362248</v>
          </cell>
          <cell r="M45">
            <v>0.92500000000000004</v>
          </cell>
          <cell r="N45">
            <v>5.5584907466261135E-4</v>
          </cell>
          <cell r="O45">
            <v>9861.9768137518931</v>
          </cell>
          <cell r="P45">
            <v>0.69016421568627428</v>
          </cell>
          <cell r="Q45">
            <v>4.1473204395077023E-4</v>
          </cell>
          <cell r="R45">
            <v>9882.8812046691492</v>
          </cell>
          <cell r="S45">
            <v>0.65082843137254887</v>
          </cell>
          <cell r="T45">
            <v>3.9109446631627041E-4</v>
          </cell>
          <cell r="U45">
            <v>9886.1367287879257</v>
          </cell>
          <cell r="V45">
            <v>0.66155637254901944</v>
          </cell>
          <cell r="W45">
            <v>3.9754107839840675E-4</v>
          </cell>
          <cell r="X45">
            <v>9885.0234132676196</v>
          </cell>
          <cell r="Y45">
            <v>0.87814999999999999</v>
          </cell>
          <cell r="Z45">
            <v>5.2769607017834829E-4</v>
          </cell>
          <cell r="AA45">
            <v>9866.0937386001769</v>
          </cell>
          <cell r="AB45">
            <v>0.892625</v>
          </cell>
          <cell r="AC45">
            <v>5.3639435704941991E-4</v>
          </cell>
          <cell r="AD45">
            <v>9864.5130622336383</v>
          </cell>
          <cell r="AE45">
            <v>0.84175000000000011</v>
          </cell>
          <cell r="AF45">
            <v>5.0582265794297642E-4</v>
          </cell>
          <cell r="AG45">
            <v>9868.9279612803621</v>
          </cell>
          <cell r="AH45">
            <v>0.6280494362745096</v>
          </cell>
          <cell r="AI45">
            <v>3.774061599952009E-4</v>
          </cell>
          <cell r="AJ45">
            <v>9887.8321111752466</v>
          </cell>
          <cell r="AK45">
            <v>0.63840189950980375</v>
          </cell>
          <cell r="AL45">
            <v>3.8362714065446252E-4</v>
          </cell>
          <cell r="AM45">
            <v>9886.7575850742669</v>
          </cell>
          <cell r="AN45">
            <v>0.60201629901960774</v>
          </cell>
          <cell r="AO45">
            <v>3.6176238134255016E-4</v>
          </cell>
          <cell r="AP45">
            <v>9889.7700278943357</v>
          </cell>
          <cell r="AQ45">
            <v>0.81228875</v>
          </cell>
          <cell r="AR45">
            <v>4.8811886491497217E-4</v>
          </cell>
          <cell r="AS45">
            <v>9871.2224745138647</v>
          </cell>
          <cell r="AT45">
            <v>0.58094572855392146</v>
          </cell>
          <cell r="AU45">
            <v>3.491006979955609E-4</v>
          </cell>
          <cell r="AV45">
            <v>9891.3387923740011</v>
          </cell>
        </row>
        <row r="46">
          <cell r="B46">
            <v>38</v>
          </cell>
          <cell r="C46">
            <v>6.5723850077625476E-4</v>
          </cell>
          <cell r="D46">
            <v>0.71862745098039194</v>
          </cell>
          <cell r="E46">
            <v>4.723096284990143E-4</v>
          </cell>
          <cell r="F46">
            <v>9876.7605311747811</v>
          </cell>
          <cell r="G46">
            <v>0.96499999999999997</v>
          </cell>
          <cell r="H46">
            <v>6.3423515324908587E-4</v>
          </cell>
          <cell r="I46">
            <v>9853.1270736982897</v>
          </cell>
          <cell r="J46">
            <v>0.91</v>
          </cell>
          <cell r="K46">
            <v>5.980870357063918E-4</v>
          </cell>
          <cell r="L46">
            <v>9858.2206531246029</v>
          </cell>
          <cell r="M46">
            <v>0.92500000000000004</v>
          </cell>
          <cell r="N46">
            <v>6.0794561321803563E-4</v>
          </cell>
          <cell r="O46">
            <v>9856.4950430656245</v>
          </cell>
          <cell r="P46">
            <v>0.69347549019607824</v>
          </cell>
          <cell r="Q46">
            <v>4.5577879150154882E-4</v>
          </cell>
          <cell r="R46">
            <v>9878.7824571470137</v>
          </cell>
          <cell r="S46">
            <v>0.65395098039215671</v>
          </cell>
          <cell r="T46">
            <v>4.2980176193410305E-4</v>
          </cell>
          <cell r="U46">
            <v>9882.2703154200517</v>
          </cell>
          <cell r="V46">
            <v>0.66473039215686258</v>
          </cell>
          <cell r="W46">
            <v>4.3688640636158825E-4</v>
          </cell>
          <cell r="X46">
            <v>9881.0937103999149</v>
          </cell>
          <cell r="Y46">
            <v>0.87814999999999999</v>
          </cell>
          <cell r="Z46">
            <v>5.7715398945666814E-4</v>
          </cell>
          <cell r="AA46">
            <v>9860.8874397063064</v>
          </cell>
          <cell r="AB46">
            <v>0.892625</v>
          </cell>
          <cell r="AC46">
            <v>5.8666751675540444E-4</v>
          </cell>
          <cell r="AD46">
            <v>9859.221793092016</v>
          </cell>
          <cell r="AE46">
            <v>0.84175000000000011</v>
          </cell>
          <cell r="AF46">
            <v>5.5323050802841256E-4</v>
          </cell>
          <cell r="AG46">
            <v>9863.9360339079394</v>
          </cell>
          <cell r="AH46">
            <v>0.63106269607843124</v>
          </cell>
          <cell r="AI46">
            <v>4.1475870026640946E-4</v>
          </cell>
          <cell r="AJ46">
            <v>9884.1003824274903</v>
          </cell>
          <cell r="AK46">
            <v>0.64146482843137242</v>
          </cell>
          <cell r="AL46">
            <v>4.2159538213893267E-4</v>
          </cell>
          <cell r="AM46">
            <v>9882.9647565315609</v>
          </cell>
          <cell r="AN46">
            <v>0.60490465686274497</v>
          </cell>
          <cell r="AO46">
            <v>3.9756662978904532E-4</v>
          </cell>
          <cell r="AP46">
            <v>9886.1922811381137</v>
          </cell>
          <cell r="AQ46">
            <v>0.81228875</v>
          </cell>
          <cell r="AR46">
            <v>5.3386744024741799E-4</v>
          </cell>
          <cell r="AS46">
            <v>9866.4041446042811</v>
          </cell>
          <cell r="AT46">
            <v>0.58373299387254896</v>
          </cell>
          <cell r="AU46">
            <v>3.836517977464288E-4</v>
          </cell>
          <cell r="AV46">
            <v>9887.8857190974722</v>
          </cell>
        </row>
        <row r="47">
          <cell r="B47">
            <v>39</v>
          </cell>
          <cell r="C47">
            <v>7.1509910620762274E-4</v>
          </cell>
          <cell r="D47">
            <v>0.72205882352941153</v>
          </cell>
          <cell r="E47">
            <v>5.163436193352098E-4</v>
          </cell>
          <cell r="F47">
            <v>9872.0956420775292</v>
          </cell>
          <cell r="G47">
            <v>0.96499999999999997</v>
          </cell>
          <cell r="H47">
            <v>6.9007063749035595E-4</v>
          </cell>
          <cell r="I47">
            <v>9846.8778741387196</v>
          </cell>
          <cell r="J47">
            <v>0.91</v>
          </cell>
          <cell r="K47">
            <v>6.5074018664893667E-4</v>
          </cell>
          <cell r="L47">
            <v>9852.3245791568352</v>
          </cell>
          <cell r="M47">
            <v>0.92500000000000004</v>
          </cell>
          <cell r="N47">
            <v>6.6146667324205107E-4</v>
          </cell>
          <cell r="O47">
            <v>9850.5028301424863</v>
          </cell>
          <cell r="P47">
            <v>0.69678676470588208</v>
          </cell>
          <cell r="Q47">
            <v>4.9827159265847742E-4</v>
          </cell>
          <cell r="R47">
            <v>9874.2799176171884</v>
          </cell>
          <cell r="S47">
            <v>0.65707352941176456</v>
          </cell>
          <cell r="T47">
            <v>4.6987269359504097E-4</v>
          </cell>
          <cell r="U47">
            <v>9878.0228982265762</v>
          </cell>
          <cell r="V47">
            <v>0.66790441176470572</v>
          </cell>
          <cell r="W47">
            <v>4.7761784788506907E-4</v>
          </cell>
          <cell r="X47">
            <v>9876.7767948778564</v>
          </cell>
          <cell r="Y47">
            <v>0.87814999999999999</v>
          </cell>
          <cell r="Z47">
            <v>6.279642801162239E-4</v>
          </cell>
          <cell r="AA47">
            <v>9855.1961891808969</v>
          </cell>
          <cell r="AB47">
            <v>0.892625</v>
          </cell>
          <cell r="AC47">
            <v>6.3831533967857929E-4</v>
          </cell>
          <cell r="AD47">
            <v>9853.4377079255228</v>
          </cell>
          <cell r="AE47">
            <v>0.84175000000000011</v>
          </cell>
          <cell r="AF47">
            <v>6.0193467265026647E-4</v>
          </cell>
          <cell r="AG47">
            <v>9858.479003564742</v>
          </cell>
          <cell r="AH47">
            <v>0.63407595588235266</v>
          </cell>
          <cell r="AI47">
            <v>4.5342714931921439E-4</v>
          </cell>
          <cell r="AJ47">
            <v>9880.0008657995713</v>
          </cell>
          <cell r="AK47">
            <v>0.64452775735294099</v>
          </cell>
          <cell r="AL47">
            <v>4.6090122320909167E-4</v>
          </cell>
          <cell r="AM47">
            <v>9878.7981442283653</v>
          </cell>
          <cell r="AN47">
            <v>0.60779301470588221</v>
          </cell>
          <cell r="AO47">
            <v>4.3463224157541289E-4</v>
          </cell>
          <cell r="AP47">
            <v>9882.2618609914553</v>
          </cell>
          <cell r="AQ47">
            <v>0.81228875</v>
          </cell>
          <cell r="AR47">
            <v>5.8086695910750715E-4</v>
          </cell>
          <cell r="AS47">
            <v>9861.1367926791554</v>
          </cell>
          <cell r="AT47">
            <v>0.58652025919117623</v>
          </cell>
          <cell r="AU47">
            <v>4.1942011312027334E-4</v>
          </cell>
          <cell r="AV47">
            <v>9884.0922139654285</v>
          </cell>
        </row>
        <row r="48">
          <cell r="B48">
            <v>40</v>
          </cell>
          <cell r="C48">
            <v>7.7546413422710449E-4</v>
          </cell>
          <cell r="D48">
            <v>0.72549019607843113</v>
          </cell>
          <cell r="E48">
            <v>5.6259162679221284E-4</v>
          </cell>
          <cell r="F48">
            <v>9866.9982484832763</v>
          </cell>
          <cell r="G48">
            <v>0.96499999999999997</v>
          </cell>
          <cell r="H48">
            <v>7.4832288952915579E-4</v>
          </cell>
          <cell r="I48">
            <v>9840.0828328468233</v>
          </cell>
          <cell r="J48">
            <v>0.92</v>
          </cell>
          <cell r="K48">
            <v>7.1342700348893612E-4</v>
          </cell>
          <cell r="L48">
            <v>9845.9132756212693</v>
          </cell>
          <cell r="M48">
            <v>0.92500000000000004</v>
          </cell>
          <cell r="N48">
            <v>7.1730432416007171E-4</v>
          </cell>
          <cell r="O48">
            <v>9843.9870508056702</v>
          </cell>
          <cell r="P48">
            <v>0.70009803921568603</v>
          </cell>
          <cell r="Q48">
            <v>5.4290091985448547E-4</v>
          </cell>
          <cell r="R48">
            <v>9869.3598444362815</v>
          </cell>
          <cell r="S48">
            <v>0.66745098039215667</v>
          </cell>
          <cell r="T48">
            <v>5.1758429664883589E-4</v>
          </cell>
          <cell r="U48">
            <v>9873.3814849999926</v>
          </cell>
          <cell r="V48">
            <v>0.67107843137254886</v>
          </cell>
          <cell r="W48">
            <v>5.2039725478279699E-4</v>
          </cell>
          <cell r="X48">
            <v>9872.0594700010461</v>
          </cell>
          <cell r="Y48">
            <v>0.88780000000000003</v>
          </cell>
          <cell r="Z48">
            <v>6.8845705836682338E-4</v>
          </cell>
          <cell r="AA48">
            <v>9849.0074780005543</v>
          </cell>
          <cell r="AB48">
            <v>0.892625</v>
          </cell>
          <cell r="AC48">
            <v>6.9219867281446917E-4</v>
          </cell>
          <cell r="AD48">
            <v>9847.1481074879866</v>
          </cell>
          <cell r="AE48">
            <v>0.85100000000000009</v>
          </cell>
          <cell r="AF48">
            <v>6.5991997822726603E-4</v>
          </cell>
          <cell r="AG48">
            <v>9852.5448432329013</v>
          </cell>
          <cell r="AH48">
            <v>0.64409019607843121</v>
          </cell>
          <cell r="AI48">
            <v>4.994688462661266E-4</v>
          </cell>
          <cell r="AJ48">
            <v>9875.5210051717204</v>
          </cell>
          <cell r="AK48">
            <v>0.64759068627450966</v>
          </cell>
          <cell r="AL48">
            <v>5.0218335086539903E-4</v>
          </cell>
          <cell r="AM48">
            <v>9874.2449940798542</v>
          </cell>
          <cell r="AN48">
            <v>0.61739215686274496</v>
          </cell>
          <cell r="AO48">
            <v>4.787654744001732E-4</v>
          </cell>
          <cell r="AP48">
            <v>9877.9667113669784</v>
          </cell>
          <cell r="AQ48">
            <v>0.82121500000000003</v>
          </cell>
          <cell r="AR48">
            <v>6.3682277898931164E-4</v>
          </cell>
          <cell r="AS48">
            <v>9855.4087841370492</v>
          </cell>
          <cell r="AT48">
            <v>0.59578343137254886</v>
          </cell>
          <cell r="AU48">
            <v>4.6200868279616713E-4</v>
          </cell>
          <cell r="AV48">
            <v>9879.9466268909564</v>
          </cell>
        </row>
        <row r="49">
          <cell r="B49">
            <v>41</v>
          </cell>
          <cell r="C49">
            <v>8.4582238256873557E-4</v>
          </cell>
          <cell r="D49">
            <v>0.72892156862745072</v>
          </cell>
          <cell r="E49">
            <v>6.1653817788221051E-4</v>
          </cell>
          <cell r="F49">
            <v>9861.4471578871071</v>
          </cell>
          <cell r="G49">
            <v>0.96499999999999997</v>
          </cell>
          <cell r="H49">
            <v>8.1621859917882977E-4</v>
          </cell>
          <cell r="I49">
            <v>9832.7192736281413</v>
          </cell>
          <cell r="J49">
            <v>0.92</v>
          </cell>
          <cell r="K49">
            <v>7.7815659196323679E-4</v>
          </cell>
          <cell r="L49">
            <v>9838.8889352164297</v>
          </cell>
          <cell r="M49">
            <v>0.92500000000000004</v>
          </cell>
          <cell r="N49">
            <v>7.8238570387608038E-4</v>
          </cell>
          <cell r="O49">
            <v>9836.9259163271508</v>
          </cell>
          <cell r="P49">
            <v>0.70340931372548987</v>
          </cell>
          <cell r="Q49">
            <v>5.9495934165633305E-4</v>
          </cell>
          <cell r="R49">
            <v>9864.0017598983613</v>
          </cell>
          <cell r="S49">
            <v>0.67060784313725474</v>
          </cell>
          <cell r="T49">
            <v>5.6721512365163367E-4</v>
          </cell>
          <cell r="U49">
            <v>9868.2711777885324</v>
          </cell>
          <cell r="V49">
            <v>0.67425245098039199</v>
          </cell>
          <cell r="W49">
            <v>5.7029781454104474E-4</v>
          </cell>
          <cell r="X49">
            <v>9866.9220773538054</v>
          </cell>
          <cell r="Y49">
            <v>0.88780000000000003</v>
          </cell>
          <cell r="Z49">
            <v>7.5092111124452346E-4</v>
          </cell>
          <cell r="AA49">
            <v>9842.2268592844175</v>
          </cell>
          <cell r="AB49">
            <v>0.892625</v>
          </cell>
          <cell r="AC49">
            <v>7.5500220424041761E-4</v>
          </cell>
          <cell r="AD49">
            <v>9840.3319246369756</v>
          </cell>
          <cell r="AE49">
            <v>0.85100000000000009</v>
          </cell>
          <cell r="AF49">
            <v>7.1979484756599401E-4</v>
          </cell>
          <cell r="AG49">
            <v>9846.0429520544731</v>
          </cell>
          <cell r="AH49">
            <v>0.64713656862745073</v>
          </cell>
          <cell r="AI49">
            <v>5.4736259432382639E-4</v>
          </cell>
          <cell r="AJ49">
            <v>9870.5884900889905</v>
          </cell>
          <cell r="AK49">
            <v>0.65065361519607812</v>
          </cell>
          <cell r="AL49">
            <v>5.5033739103210809E-4</v>
          </cell>
          <cell r="AM49">
            <v>9869.2863126414613</v>
          </cell>
          <cell r="AN49">
            <v>0.62031225490196062</v>
          </cell>
          <cell r="AO49">
            <v>5.2467398937776116E-4</v>
          </cell>
          <cell r="AP49">
            <v>9873.2374819483011</v>
          </cell>
          <cell r="AQ49">
            <v>0.82121500000000003</v>
          </cell>
          <cell r="AR49">
            <v>6.9460202790118419E-4</v>
          </cell>
          <cell r="AS49">
            <v>9849.1326353270597</v>
          </cell>
          <cell r="AT49">
            <v>0.59860132598039195</v>
          </cell>
          <cell r="AU49">
            <v>5.0631039974953951E-4</v>
          </cell>
          <cell r="AV49">
            <v>9875.3820057637695</v>
          </cell>
        </row>
        <row r="50">
          <cell r="B50">
            <v>42</v>
          </cell>
          <cell r="C50">
            <v>9.1567253470466311E-4</v>
          </cell>
          <cell r="D50">
            <v>0.73235294117647032</v>
          </cell>
          <cell r="E50">
            <v>6.7059547394547365E-4</v>
          </cell>
          <cell r="F50">
            <v>9855.367199225102</v>
          </cell>
          <cell r="G50">
            <v>0.96499999999999997</v>
          </cell>
          <cell r="H50">
            <v>8.8362399598999983E-4</v>
          </cell>
          <cell r="I50">
            <v>9824.6936252765026</v>
          </cell>
          <cell r="J50">
            <v>0.92</v>
          </cell>
          <cell r="K50">
            <v>8.4241873192829005E-4</v>
          </cell>
          <cell r="L50">
            <v>9831.2327389338971</v>
          </cell>
          <cell r="M50">
            <v>0.92500000000000004</v>
          </cell>
          <cell r="N50">
            <v>8.4699709460181341E-4</v>
          </cell>
          <cell r="O50">
            <v>9829.2296461201277</v>
          </cell>
          <cell r="P50">
            <v>0.70672058823529382</v>
          </cell>
          <cell r="Q50">
            <v>6.4712463235738196E-4</v>
          </cell>
          <cell r="R50">
            <v>9858.1330799051957</v>
          </cell>
          <cell r="S50">
            <v>0.67376470588235271</v>
          </cell>
          <cell r="T50">
            <v>6.1694783602983571E-4</v>
          </cell>
          <cell r="U50">
            <v>9862.6737451321951</v>
          </cell>
          <cell r="V50">
            <v>0.67742647058823513</v>
          </cell>
          <cell r="W50">
            <v>6.2030081339956315E-4</v>
          </cell>
          <cell r="X50">
            <v>9861.2949932568426</v>
          </cell>
          <cell r="Y50">
            <v>0.88780000000000003</v>
          </cell>
          <cell r="Z50">
            <v>8.1293407631079998E-4</v>
          </cell>
          <cell r="AA50">
            <v>9834.8361233541236</v>
          </cell>
          <cell r="AB50">
            <v>0.892625</v>
          </cell>
          <cell r="AC50">
            <v>8.1735219629074996E-4</v>
          </cell>
          <cell r="AD50">
            <v>9832.9024523434182</v>
          </cell>
          <cell r="AE50">
            <v>0.85100000000000009</v>
          </cell>
          <cell r="AF50">
            <v>7.7923732703366838E-4</v>
          </cell>
          <cell r="AG50">
            <v>9838.95582106867</v>
          </cell>
          <cell r="AH50">
            <v>0.65018294117647035</v>
          </cell>
          <cell r="AI50">
            <v>5.9535466176879144E-4</v>
          </cell>
          <cell r="AJ50">
            <v>9865.1856991655513</v>
          </cell>
          <cell r="AK50">
            <v>0.65371654411764679</v>
          </cell>
          <cell r="AL50">
            <v>5.9859028493057834E-4</v>
          </cell>
          <cell r="AM50">
            <v>9863.854875360812</v>
          </cell>
          <cell r="AN50">
            <v>0.62323235294117629</v>
          </cell>
          <cell r="AO50">
            <v>5.7067674832759813E-4</v>
          </cell>
          <cell r="AP50">
            <v>9868.0572510505735</v>
          </cell>
          <cell r="AQ50">
            <v>0.82121500000000003</v>
          </cell>
          <cell r="AR50">
            <v>7.5196402058748998E-4</v>
          </cell>
          <cell r="AS50">
            <v>9842.2914078254944</v>
          </cell>
          <cell r="AT50">
            <v>0.60141922058823516</v>
          </cell>
          <cell r="AU50">
            <v>5.5070306213613222E-4</v>
          </cell>
          <cell r="AV50">
            <v>9870.3819971527519</v>
          </cell>
        </row>
        <row r="51">
          <cell r="B51">
            <v>43</v>
          </cell>
          <cell r="C51">
            <v>9.9533332033269022E-4</v>
          </cell>
          <cell r="D51">
            <v>0.73578431372548991</v>
          </cell>
          <cell r="E51">
            <v>7.3235064402910163E-4</v>
          </cell>
          <cell r="F51">
            <v>9848.7582345872306</v>
          </cell>
          <cell r="G51">
            <v>0.96499999999999997</v>
          </cell>
          <cell r="H51">
            <v>9.6049665412104598E-4</v>
          </cell>
          <cell r="I51">
            <v>9816.0122902359581</v>
          </cell>
          <cell r="J51">
            <v>0.92</v>
          </cell>
          <cell r="K51">
            <v>9.1570665470607502E-4</v>
          </cell>
          <cell r="L51">
            <v>9822.9507243166736</v>
          </cell>
          <cell r="M51">
            <v>0.92500000000000004</v>
          </cell>
          <cell r="N51">
            <v>9.2068332130773849E-4</v>
          </cell>
          <cell r="O51">
            <v>9820.9043171676894</v>
          </cell>
          <cell r="P51">
            <v>0.71003186274509777</v>
          </cell>
          <cell r="Q51">
            <v>7.0671837148808308E-4</v>
          </cell>
          <cell r="R51">
            <v>9851.7536391601316</v>
          </cell>
          <cell r="S51">
            <v>0.67692156862745079</v>
          </cell>
          <cell r="T51">
            <v>6.7376259250677363E-4</v>
          </cell>
          <cell r="U51">
            <v>9856.5889899076683</v>
          </cell>
          <cell r="V51">
            <v>0.68060049019607816</v>
          </cell>
          <cell r="W51">
            <v>6.7742434572691903E-4</v>
          </cell>
          <cell r="X51">
            <v>9855.1780239513519</v>
          </cell>
          <cell r="Y51">
            <v>0.88780000000000003</v>
          </cell>
          <cell r="Z51">
            <v>8.8365692179136245E-4</v>
          </cell>
          <cell r="AA51">
            <v>9826.8410499345173</v>
          </cell>
          <cell r="AB51">
            <v>0.892625</v>
          </cell>
          <cell r="AC51">
            <v>8.8845940506196756E-4</v>
          </cell>
          <cell r="AD51">
            <v>9824.8655079280834</v>
          </cell>
          <cell r="AE51">
            <v>0.85100000000000009</v>
          </cell>
          <cell r="AF51">
            <v>8.4702865560311942E-4</v>
          </cell>
          <cell r="AG51">
            <v>9831.2889394338581</v>
          </cell>
          <cell r="AH51">
            <v>0.65322931372548998</v>
          </cell>
          <cell r="AI51">
            <v>6.5018090176903649E-4</v>
          </cell>
          <cell r="AJ51">
            <v>9859.3124148703391</v>
          </cell>
          <cell r="AK51">
            <v>0.65677947303921547</v>
          </cell>
          <cell r="AL51">
            <v>6.5371449362647694E-4</v>
          </cell>
          <cell r="AM51">
            <v>9857.9504676604556</v>
          </cell>
          <cell r="AN51">
            <v>0.62615245098039196</v>
          </cell>
          <cell r="AO51">
            <v>6.2323039806876557E-4</v>
          </cell>
          <cell r="AP51">
            <v>9862.4257802262346</v>
          </cell>
          <cell r="AQ51">
            <v>0.82121500000000003</v>
          </cell>
          <cell r="AR51">
            <v>8.1738265265701021E-4</v>
          </cell>
          <cell r="AS51">
            <v>9834.8903588066714</v>
          </cell>
          <cell r="AT51">
            <v>0.60423711519607826</v>
          </cell>
          <cell r="AU51">
            <v>6.014173341363588E-4</v>
          </cell>
          <cell r="AV51">
            <v>9864.9463475624671</v>
          </cell>
        </row>
        <row r="52">
          <cell r="B52">
            <v>44</v>
          </cell>
          <cell r="C52">
            <v>1.0810980380462226E-3</v>
          </cell>
          <cell r="D52">
            <v>0.73921568627450951</v>
          </cell>
          <cell r="E52">
            <v>7.9916462812436426E-4</v>
          </cell>
          <cell r="F52">
            <v>9841.5454901512439</v>
          </cell>
          <cell r="G52">
            <v>0.96499999999999997</v>
          </cell>
          <cell r="H52">
            <v>1.0432596067146047E-3</v>
          </cell>
          <cell r="I52">
            <v>9806.5840432743753</v>
          </cell>
          <cell r="J52">
            <v>0.92</v>
          </cell>
          <cell r="K52">
            <v>9.9461019500252492E-4</v>
          </cell>
          <cell r="L52">
            <v>9813.9557829695677</v>
          </cell>
          <cell r="M52">
            <v>0.92500000000000004</v>
          </cell>
          <cell r="N52">
            <v>1.000015685192756E-3</v>
          </cell>
          <cell r="O52">
            <v>9811.862374362714</v>
          </cell>
          <cell r="P52">
            <v>0.71334313725490162</v>
          </cell>
          <cell r="Q52">
            <v>7.7119386614001137E-4</v>
          </cell>
          <cell r="R52">
            <v>9844.7912238719637</v>
          </cell>
          <cell r="S52">
            <v>0.68007843137254875</v>
          </cell>
          <cell r="T52">
            <v>7.3523145787441507E-4</v>
          </cell>
          <cell r="U52">
            <v>9849.9479889565555</v>
          </cell>
          <cell r="V52">
            <v>0.68377450980392129</v>
          </cell>
          <cell r="W52">
            <v>7.3922728101503694E-4</v>
          </cell>
          <cell r="X52">
            <v>9848.5018864264548</v>
          </cell>
          <cell r="Y52">
            <v>0.88780000000000003</v>
          </cell>
          <cell r="Z52">
            <v>9.5979883817743641E-4</v>
          </cell>
          <cell r="AA52">
            <v>9818.1574938213998</v>
          </cell>
          <cell r="AB52">
            <v>0.892625</v>
          </cell>
          <cell r="AC52">
            <v>9.6501513621100943E-4</v>
          </cell>
          <cell r="AD52">
            <v>9816.1365137640951</v>
          </cell>
          <cell r="AE52">
            <v>0.85100000000000009</v>
          </cell>
          <cell r="AF52">
            <v>9.2001443037733547E-4</v>
          </cell>
          <cell r="AG52">
            <v>9822.9615559806425</v>
          </cell>
          <cell r="AH52">
            <v>0.6562756862745095</v>
          </cell>
          <cell r="AI52">
            <v>7.0949835684881051E-4</v>
          </cell>
          <cell r="AJ52">
            <v>9852.9020782336156</v>
          </cell>
          <cell r="AK52">
            <v>0.65984240196078403</v>
          </cell>
          <cell r="AL52">
            <v>7.1335432617951062E-4</v>
          </cell>
          <cell r="AM52">
            <v>9851.5061825622943</v>
          </cell>
          <cell r="AN52">
            <v>0.62907254901960763</v>
          </cell>
          <cell r="AO52">
            <v>6.8008909853383402E-4</v>
          </cell>
          <cell r="AP52">
            <v>9856.2792166812997</v>
          </cell>
          <cell r="AQ52">
            <v>0.82121500000000003</v>
          </cell>
          <cell r="AR52">
            <v>8.878139253141287E-4</v>
          </cell>
          <cell r="AS52">
            <v>9826.851490036599</v>
          </cell>
          <cell r="AT52">
            <v>0.60705500980392135</v>
          </cell>
          <cell r="AU52">
            <v>6.5628598008514981E-4</v>
          </cell>
          <cell r="AV52">
            <v>9859.0133978287176</v>
          </cell>
        </row>
        <row r="53">
          <cell r="B53">
            <v>45</v>
          </cell>
          <cell r="C53">
            <v>1.1746056015966427E-3</v>
          </cell>
          <cell r="D53">
            <v>0.7426470588235291</v>
          </cell>
          <cell r="E53">
            <v>8.7231739530338871E-4</v>
          </cell>
          <cell r="F53">
            <v>9833.6804751094387</v>
          </cell>
          <cell r="G53">
            <v>0.96499999999999997</v>
          </cell>
          <cell r="H53">
            <v>1.1334944055407601E-3</v>
          </cell>
          <cell r="I53">
            <v>9796.3532302621752</v>
          </cell>
          <cell r="J53">
            <v>0.92</v>
          </cell>
          <cell r="K53">
            <v>1.0806371534689114E-3</v>
          </cell>
          <cell r="L53">
            <v>9804.1947224945216</v>
          </cell>
          <cell r="M53">
            <v>0.92500000000000004</v>
          </cell>
          <cell r="N53">
            <v>1.0865101814768947E-3</v>
          </cell>
          <cell r="O53">
            <v>9802.0503580873992</v>
          </cell>
          <cell r="P53">
            <v>0.71665441176470557</v>
          </cell>
          <cell r="Q53">
            <v>8.4178628646777015E-4</v>
          </cell>
          <cell r="R53">
            <v>9837.1989812666852</v>
          </cell>
          <cell r="S53">
            <v>0.68323529411764683</v>
          </cell>
          <cell r="T53">
            <v>8.0253200367911767E-4</v>
          </cell>
          <cell r="U53">
            <v>9842.7059973366468</v>
          </cell>
          <cell r="V53">
            <v>0.68694852941176443</v>
          </cell>
          <cell r="W53">
            <v>8.0689359065563458E-4</v>
          </cell>
          <cell r="X53">
            <v>9841.2216051548803</v>
          </cell>
          <cell r="Y53">
            <v>0.88780000000000003</v>
          </cell>
          <cell r="Z53">
            <v>1.0428148530974995E-3</v>
          </cell>
          <cell r="AA53">
            <v>9808.7340376657867</v>
          </cell>
          <cell r="AB53">
            <v>0.892625</v>
          </cell>
          <cell r="AC53">
            <v>1.0484823251252031E-3</v>
          </cell>
          <cell r="AD53">
            <v>9806.6637934491991</v>
          </cell>
          <cell r="AE53">
            <v>0.85100000000000009</v>
          </cell>
          <cell r="AF53">
            <v>9.9958936695874307E-4</v>
          </cell>
          <cell r="AG53">
            <v>9813.9242896000978</v>
          </cell>
          <cell r="AH53">
            <v>0.65932205882352912</v>
          </cell>
          <cell r="AI53">
            <v>7.7444338355034848E-4</v>
          </cell>
          <cell r="AJ53">
            <v>9845.9114603989165</v>
          </cell>
          <cell r="AK53">
            <v>0.66290533088235271</v>
          </cell>
          <cell r="AL53">
            <v>7.7865231498268741E-4</v>
          </cell>
          <cell r="AM53">
            <v>9844.4785680075802</v>
          </cell>
          <cell r="AN53">
            <v>0.6319926470588233</v>
          </cell>
          <cell r="AO53">
            <v>7.423421034031838E-4</v>
          </cell>
          <cell r="AP53">
            <v>9849.576068633929</v>
          </cell>
          <cell r="AQ53">
            <v>0.82121500000000003</v>
          </cell>
          <cell r="AR53">
            <v>9.6460373911518699E-4</v>
          </cell>
          <cell r="AS53">
            <v>9818.1270744417507</v>
          </cell>
          <cell r="AT53">
            <v>0.60987290441176445</v>
          </cell>
          <cell r="AU53">
            <v>7.1636012978407236E-4</v>
          </cell>
          <cell r="AV53">
            <v>9852.5430655582513</v>
          </cell>
        </row>
        <row r="54">
          <cell r="B54">
            <v>46</v>
          </cell>
          <cell r="C54">
            <v>1.2742092299364797E-3</v>
          </cell>
          <cell r="D54">
            <v>0.7460784313725487</v>
          </cell>
          <cell r="E54">
            <v>9.5066002351143193E-4</v>
          </cell>
          <cell r="F54">
            <v>9825.1023845711461</v>
          </cell>
          <cell r="G54">
            <v>0.96499999999999997</v>
          </cell>
          <cell r="H54">
            <v>1.2296119068887028E-3</v>
          </cell>
          <cell r="I54">
            <v>9785.2491186809712</v>
          </cell>
          <cell r="J54">
            <v>0.92</v>
          </cell>
          <cell r="K54">
            <v>1.1722724915415614E-3</v>
          </cell>
          <cell r="L54">
            <v>9793.599945417549</v>
          </cell>
          <cell r="M54">
            <v>0.92500000000000004</v>
          </cell>
          <cell r="N54">
            <v>1.1786435376912438E-3</v>
          </cell>
          <cell r="O54">
            <v>9791.400330573988</v>
          </cell>
          <cell r="P54">
            <v>0.71996568627450952</v>
          </cell>
          <cell r="Q54">
            <v>9.1738692268853188E-4</v>
          </cell>
          <cell r="R54">
            <v>9828.9181620670006</v>
          </cell>
          <cell r="S54">
            <v>0.6863921568627448</v>
          </cell>
          <cell r="T54">
            <v>8.7460722163051744E-4</v>
          </cell>
          <cell r="U54">
            <v>9834.8069107709798</v>
          </cell>
          <cell r="V54">
            <v>0.69012254901960757</v>
          </cell>
          <cell r="W54">
            <v>8.7936052174807458E-4</v>
          </cell>
          <cell r="X54">
            <v>9833.2807865174582</v>
          </cell>
          <cell r="Y54">
            <v>0.88780000000000003</v>
          </cell>
          <cell r="Z54">
            <v>1.1312429543376067E-3</v>
          </cell>
          <cell r="AA54">
            <v>9798.5053441212258</v>
          </cell>
          <cell r="AB54">
            <v>0.892625</v>
          </cell>
          <cell r="AC54">
            <v>1.1373910138720502E-3</v>
          </cell>
          <cell r="AD54">
            <v>9796.3816797933214</v>
          </cell>
          <cell r="AE54">
            <v>0.85100000000000009</v>
          </cell>
          <cell r="AF54">
            <v>1.0843520546759443E-3</v>
          </cell>
          <cell r="AG54">
            <v>9804.1143952320745</v>
          </cell>
          <cell r="AH54">
            <v>0.66236843137254875</v>
          </cell>
          <cell r="AI54">
            <v>8.439959688734493E-4</v>
          </cell>
          <cell r="AJ54">
            <v>9838.2863594133869</v>
          </cell>
          <cell r="AK54">
            <v>0.66596825980392138</v>
          </cell>
          <cell r="AL54">
            <v>8.4858290348689214E-4</v>
          </cell>
          <cell r="AM54">
            <v>9836.8131419808033</v>
          </cell>
          <cell r="AN54">
            <v>0.63491274509803897</v>
          </cell>
          <cell r="AO54">
            <v>8.0901168000822865E-4</v>
          </cell>
          <cell r="AP54">
            <v>9842.2643136175102</v>
          </cell>
          <cell r="AQ54">
            <v>0.82121500000000003</v>
          </cell>
          <cell r="AR54">
            <v>1.0463997327622861E-3</v>
          </cell>
          <cell r="AS54">
            <v>9808.6564723546362</v>
          </cell>
          <cell r="AT54">
            <v>0.61269079901960766</v>
          </cell>
          <cell r="AU54">
            <v>7.8069627120794076E-4</v>
          </cell>
          <cell r="AV54">
            <v>9845.4850965291043</v>
          </cell>
        </row>
        <row r="55">
          <cell r="B55">
            <v>47</v>
          </cell>
          <cell r="C55">
            <v>1.3908582413996002E-3</v>
          </cell>
          <cell r="D55">
            <v>0.7495098039215683</v>
          </cell>
          <cell r="E55">
            <v>1.0424618877941116E-3</v>
          </cell>
          <cell r="F55">
            <v>9815.7620525072271</v>
          </cell>
          <cell r="G55">
            <v>0.96499999999999997</v>
          </cell>
          <cell r="H55">
            <v>1.3421782029506141E-3</v>
          </cell>
          <cell r="I55">
            <v>9773.2170598527682</v>
          </cell>
          <cell r="J55">
            <v>0.92</v>
          </cell>
          <cell r="K55">
            <v>1.2795895820876322E-3</v>
          </cell>
          <cell r="L55">
            <v>9782.1191776083724</v>
          </cell>
          <cell r="M55">
            <v>0.92500000000000004</v>
          </cell>
          <cell r="N55">
            <v>1.2865438732946302E-3</v>
          </cell>
          <cell r="O55">
            <v>9779.8597598494089</v>
          </cell>
          <cell r="P55">
            <v>0.72327696078431336</v>
          </cell>
          <cell r="Q55">
            <v>1.0059757217213178E-3</v>
          </cell>
          <cell r="R55">
            <v>9819.9012410809446</v>
          </cell>
          <cell r="S55">
            <v>0.68954901960784287</v>
          </cell>
          <cell r="T55">
            <v>9.5906493677058279E-4</v>
          </cell>
          <cell r="U55">
            <v>9826.2053176234785</v>
          </cell>
          <cell r="V55">
            <v>0.6932965686274507</v>
          </cell>
          <cell r="W55">
            <v>9.6427724620955333E-4</v>
          </cell>
          <cell r="X55">
            <v>9824.6337875945301</v>
          </cell>
          <cell r="Y55">
            <v>0.88780000000000003</v>
          </cell>
          <cell r="Z55">
            <v>1.2348039467145651E-3</v>
          </cell>
          <cell r="AA55">
            <v>9787.420853987649</v>
          </cell>
          <cell r="AB55">
            <v>0.892625</v>
          </cell>
          <cell r="AC55">
            <v>1.2415148377293182E-3</v>
          </cell>
          <cell r="AD55">
            <v>9785.2393633022639</v>
          </cell>
          <cell r="AE55">
            <v>0.85100000000000009</v>
          </cell>
          <cell r="AF55">
            <v>1.1836203634310598E-3</v>
          </cell>
          <cell r="AG55">
            <v>9793.483283643327</v>
          </cell>
          <cell r="AH55">
            <v>0.66541480392156838</v>
          </cell>
          <cell r="AI55">
            <v>9.254976639836124E-4</v>
          </cell>
          <cell r="AJ55">
            <v>9829.9828853854196</v>
          </cell>
          <cell r="AK55">
            <v>0.66903118872548994</v>
          </cell>
          <cell r="AL55">
            <v>9.3052754259221899E-4</v>
          </cell>
          <cell r="AM55">
            <v>9828.4657905237236</v>
          </cell>
          <cell r="AN55">
            <v>0.63783284313725463</v>
          </cell>
          <cell r="AO55">
            <v>8.8713506651278903E-4</v>
          </cell>
          <cell r="AP55">
            <v>9834.3018068300662</v>
          </cell>
          <cell r="AQ55">
            <v>0.82121500000000003</v>
          </cell>
          <cell r="AR55">
            <v>1.1421936507109726E-3</v>
          </cell>
          <cell r="AS55">
            <v>9798.3926968432061</v>
          </cell>
          <cell r="AT55">
            <v>0.61550869362745075</v>
          </cell>
          <cell r="AU55">
            <v>8.5608533918484148E-4</v>
          </cell>
          <cell r="AV55">
            <v>9837.7987630260104</v>
          </cell>
        </row>
        <row r="56">
          <cell r="B56">
            <v>48</v>
          </cell>
          <cell r="C56">
            <v>1.5249300446612568E-3</v>
          </cell>
          <cell r="D56">
            <v>0.75294117647058789</v>
          </cell>
          <cell r="E56">
            <v>1.1481826218625929E-3</v>
          </cell>
          <cell r="F56">
            <v>9805.5294946678332</v>
          </cell>
          <cell r="G56">
            <v>0.96499999999999997</v>
          </cell>
          <cell r="H56">
            <v>1.4715574930981128E-3</v>
          </cell>
          <cell r="I56">
            <v>9760.0996609423291</v>
          </cell>
          <cell r="J56">
            <v>0.92</v>
          </cell>
          <cell r="K56">
            <v>1.4029356410883563E-3</v>
          </cell>
          <cell r="L56">
            <v>9769.6020798179652</v>
          </cell>
          <cell r="M56">
            <v>0.92500000000000004</v>
          </cell>
          <cell r="N56">
            <v>1.4105602913116627E-3</v>
          </cell>
          <cell r="O56">
            <v>9767.2775411936946</v>
          </cell>
          <cell r="P56">
            <v>0.72658823529411731</v>
          </cell>
          <cell r="Q56">
            <v>1.1079962300974021E-3</v>
          </cell>
          <cell r="R56">
            <v>9810.0226588427158</v>
          </cell>
          <cell r="S56">
            <v>0.69270588235294084</v>
          </cell>
          <cell r="T56">
            <v>1.0563280121135853E-3</v>
          </cell>
          <cell r="U56">
            <v>9816.7813486418381</v>
          </cell>
          <cell r="V56">
            <v>0.69647058823529384</v>
          </cell>
          <cell r="W56">
            <v>1.0620689252228985E-3</v>
          </cell>
          <cell r="X56">
            <v>9815.1601167808112</v>
          </cell>
          <cell r="Y56">
            <v>0.88780000000000003</v>
          </cell>
          <cell r="Z56">
            <v>1.3538328936502637E-3</v>
          </cell>
          <cell r="AA56">
            <v>9775.3353080889883</v>
          </cell>
          <cell r="AB56">
            <v>0.892625</v>
          </cell>
          <cell r="AC56">
            <v>1.3611906811157543E-3</v>
          </cell>
          <cell r="AD56">
            <v>9773.0908434419907</v>
          </cell>
          <cell r="AE56">
            <v>0.85100000000000009</v>
          </cell>
          <cell r="AF56">
            <v>1.2977154680067296E-3</v>
          </cell>
          <cell r="AG56">
            <v>9781.8915173998848</v>
          </cell>
          <cell r="AH56">
            <v>0.668461176470588</v>
          </cell>
          <cell r="AI56">
            <v>1.01935653168961E-3</v>
          </cell>
          <cell r="AJ56">
            <v>9820.8852591879968</v>
          </cell>
          <cell r="AK56">
            <v>0.67209411764705851</v>
          </cell>
          <cell r="AL56">
            <v>1.024896512840097E-3</v>
          </cell>
          <cell r="AM56">
            <v>9819.3201324042147</v>
          </cell>
          <cell r="AN56">
            <v>0.6407529411764703</v>
          </cell>
          <cell r="AO56">
            <v>9.7710341120506652E-4</v>
          </cell>
          <cell r="AP56">
            <v>9825.5774528425572</v>
          </cell>
          <cell r="AQ56">
            <v>0.82121500000000003</v>
          </cell>
          <cell r="AR56">
            <v>1.252295426626494E-3</v>
          </cell>
          <cell r="AS56">
            <v>9787.2010349176981</v>
          </cell>
          <cell r="AT56">
            <v>0.61832658823529396</v>
          </cell>
          <cell r="AU56">
            <v>9.4290479181288929E-4</v>
          </cell>
          <cell r="AV56">
            <v>9829.3767677351334</v>
          </cell>
        </row>
        <row r="57">
          <cell r="B57">
            <v>49</v>
          </cell>
          <cell r="C57">
            <v>1.6670149105258495E-3</v>
          </cell>
          <cell r="D57">
            <v>0.75637254901960749</v>
          </cell>
          <cell r="E57">
            <v>1.2608843171281296E-3</v>
          </cell>
          <cell r="F57">
            <v>9794.2709561038955</v>
          </cell>
          <cell r="G57">
            <v>0.96499999999999997</v>
          </cell>
          <cell r="H57">
            <v>1.6086693886574446E-3</v>
          </cell>
          <cell r="I57">
            <v>9745.7371131528853</v>
          </cell>
          <cell r="J57">
            <v>0.92</v>
          </cell>
          <cell r="K57">
            <v>1.5336537176837816E-3</v>
          </cell>
          <cell r="L57">
            <v>9755.8959568609371</v>
          </cell>
          <cell r="M57">
            <v>0.92500000000000004</v>
          </cell>
          <cell r="N57">
            <v>1.5419887922364108E-3</v>
          </cell>
          <cell r="O57">
            <v>9753.5002073398664</v>
          </cell>
          <cell r="P57">
            <v>0.72989950980392115</v>
          </cell>
          <cell r="Q57">
            <v>1.216753366028645E-3</v>
          </cell>
          <cell r="R57">
            <v>9799.1531907195476</v>
          </cell>
          <cell r="S57">
            <v>0.69586274509803892</v>
          </cell>
          <cell r="T57">
            <v>1.1600135717578794E-3</v>
          </cell>
          <cell r="U57">
            <v>9806.4116075144739</v>
          </cell>
          <cell r="V57">
            <v>0.69964460784313698</v>
          </cell>
          <cell r="W57">
            <v>1.1663179933435201E-3</v>
          </cell>
          <cell r="X57">
            <v>9804.7357402246907</v>
          </cell>
          <cell r="Y57">
            <v>0.88780000000000003</v>
          </cell>
          <cell r="Z57">
            <v>1.4799758375648492E-3</v>
          </cell>
          <cell r="AA57">
            <v>9762.101137602438</v>
          </cell>
          <cell r="AB57">
            <v>0.892625</v>
          </cell>
          <cell r="AC57">
            <v>1.4880191845081363E-3</v>
          </cell>
          <cell r="AD57">
            <v>9759.7878032602002</v>
          </cell>
          <cell r="AE57">
            <v>0.85100000000000009</v>
          </cell>
          <cell r="AF57">
            <v>1.418629688857498E-3</v>
          </cell>
          <cell r="AG57">
            <v>9769.1974054713919</v>
          </cell>
          <cell r="AH57">
            <v>0.67150754901960752</v>
          </cell>
          <cell r="AI57">
            <v>1.1194130967463534E-3</v>
          </cell>
          <cell r="AJ57">
            <v>9810.8742756520696</v>
          </cell>
          <cell r="AK57">
            <v>0.67515704656862707</v>
          </cell>
          <cell r="AL57">
            <v>1.1254968635764967E-3</v>
          </cell>
          <cell r="AM57">
            <v>9809.2563454420524</v>
          </cell>
          <cell r="AN57">
            <v>0.64367303921568608</v>
          </cell>
          <cell r="AO57">
            <v>1.0730125538760385E-3</v>
          </cell>
          <cell r="AP57">
            <v>9815.9768475963247</v>
          </cell>
          <cell r="AQ57">
            <v>0.82121500000000003</v>
          </cell>
          <cell r="AR57">
            <v>1.3689776497474856E-3</v>
          </cell>
          <cell r="AS57">
            <v>9774.9445678221964</v>
          </cell>
          <cell r="AT57">
            <v>0.62114448284313695</v>
          </cell>
          <cell r="AU57">
            <v>1.0354571144903771E-3</v>
          </cell>
          <cell r="AV57">
            <v>9820.1086012803007</v>
          </cell>
        </row>
        <row r="58">
          <cell r="B58">
            <v>50</v>
          </cell>
          <cell r="C58">
            <v>1.8227086748731796E-3</v>
          </cell>
          <cell r="D58">
            <v>0.75980392156862708</v>
          </cell>
          <cell r="E58">
            <v>1.3849011990457977E-3</v>
          </cell>
          <cell r="F58">
            <v>9781.9215134576407</v>
          </cell>
          <cell r="G58">
            <v>0.96499999999999997</v>
          </cell>
          <cell r="H58">
            <v>1.7589138712526182E-3</v>
          </cell>
          <cell r="I58">
            <v>9730.0594441890535</v>
          </cell>
          <cell r="J58">
            <v>0.93</v>
          </cell>
          <cell r="K58">
            <v>1.6951190676320572E-3</v>
          </cell>
          <cell r="L58">
            <v>9740.9337907573608</v>
          </cell>
          <cell r="M58">
            <v>0.92500000000000004</v>
          </cell>
          <cell r="N58">
            <v>1.6860055242576913E-3</v>
          </cell>
          <cell r="O58">
            <v>9738.4604193350733</v>
          </cell>
          <cell r="P58">
            <v>0.73321078431372511</v>
          </cell>
          <cell r="Q58">
            <v>1.3364296570791945E-3</v>
          </cell>
          <cell r="R58">
            <v>9787.230038090509</v>
          </cell>
          <cell r="S58">
            <v>0.70661764705882324</v>
          </cell>
          <cell r="T58">
            <v>1.2879581151125918E-3</v>
          </cell>
          <cell r="U58">
            <v>9795.0360369595128</v>
          </cell>
          <cell r="V58">
            <v>0.70281862745098012</v>
          </cell>
          <cell r="W58">
            <v>1.2810336091173629E-3</v>
          </cell>
          <cell r="X58">
            <v>9793.3003005108876</v>
          </cell>
          <cell r="Y58">
            <v>0.89744999999999997</v>
          </cell>
          <cell r="Z58">
            <v>1.635789900264935E-3</v>
          </cell>
          <cell r="AA58">
            <v>9747.6534637949226</v>
          </cell>
          <cell r="AB58">
            <v>0.892625</v>
          </cell>
          <cell r="AC58">
            <v>1.626995330908672E-3</v>
          </cell>
          <cell r="AD58">
            <v>9745.2650517722213</v>
          </cell>
          <cell r="AE58">
            <v>0.86025000000000007</v>
          </cell>
          <cell r="AF58">
            <v>1.5679851375596529E-3</v>
          </cell>
          <cell r="AG58">
            <v>9755.3385319956797</v>
          </cell>
          <cell r="AH58">
            <v>0.68188602941176435</v>
          </cell>
          <cell r="AI58">
            <v>1.2428795810836509E-3</v>
          </cell>
          <cell r="AJ58">
            <v>9799.8918544973731</v>
          </cell>
          <cell r="AK58">
            <v>0.67821997549019575</v>
          </cell>
          <cell r="AL58">
            <v>1.236197432798255E-3</v>
          </cell>
          <cell r="AM58">
            <v>9798.2160581912394</v>
          </cell>
          <cell r="AN58">
            <v>0.65362132352941149</v>
          </cell>
          <cell r="AO58">
            <v>1.1913612564791475E-3</v>
          </cell>
          <cell r="AP58">
            <v>9805.4441812102978</v>
          </cell>
          <cell r="AQ58">
            <v>0.83014125000000005</v>
          </cell>
          <cell r="AR58">
            <v>1.5131056577450651E-3</v>
          </cell>
          <cell r="AS58">
            <v>9761.562887181326</v>
          </cell>
          <cell r="AT58">
            <v>0.63074457720588206</v>
          </cell>
          <cell r="AU58">
            <v>1.1496636125023771E-3</v>
          </cell>
          <cell r="AV58">
            <v>9809.940299964037</v>
          </cell>
        </row>
        <row r="59">
          <cell r="B59">
            <v>51</v>
          </cell>
          <cell r="C59">
            <v>1.9895983724321606E-3</v>
          </cell>
          <cell r="D59">
            <v>0.76323529411764668</v>
          </cell>
          <cell r="E59">
            <v>1.5185316989592512E-3</v>
          </cell>
          <cell r="F59">
            <v>9768.3745186246815</v>
          </cell>
          <cell r="G59">
            <v>0.96499999999999997</v>
          </cell>
          <cell r="H59">
            <v>1.919962429397035E-3</v>
          </cell>
          <cell r="I59">
            <v>9712.9451076645564</v>
          </cell>
          <cell r="J59">
            <v>0.93</v>
          </cell>
          <cell r="K59">
            <v>1.8503264863619095E-3</v>
          </cell>
          <cell r="L59">
            <v>9724.4217481521064</v>
          </cell>
          <cell r="M59">
            <v>0.92500000000000004</v>
          </cell>
          <cell r="N59">
            <v>1.8403784944997486E-3</v>
          </cell>
          <cell r="O59">
            <v>9722.0413212703097</v>
          </cell>
          <cell r="P59">
            <v>0.73652205882352906</v>
          </cell>
          <cell r="Q59">
            <v>1.4653830894956774E-3</v>
          </cell>
          <cell r="R59">
            <v>9774.1500936069497</v>
          </cell>
          <cell r="S59">
            <v>0.70980882352941144</v>
          </cell>
          <cell r="T59">
            <v>1.4122344800321038E-3</v>
          </cell>
          <cell r="U59">
            <v>9782.4204408078895</v>
          </cell>
          <cell r="V59">
            <v>0.70599264705882325</v>
          </cell>
          <cell r="W59">
            <v>1.4046418215373075E-3</v>
          </cell>
          <cell r="X59">
            <v>9780.7547536817547</v>
          </cell>
          <cell r="Y59">
            <v>0.89744999999999997</v>
          </cell>
          <cell r="Z59">
            <v>1.7855650593392425E-3</v>
          </cell>
          <cell r="AA59">
            <v>9731.708350707564</v>
          </cell>
          <cell r="AB59">
            <v>0.892625</v>
          </cell>
          <cell r="AC59">
            <v>1.7759652471922573E-3</v>
          </cell>
          <cell r="AD59">
            <v>9729.4095510345196</v>
          </cell>
          <cell r="AE59">
            <v>0.86025000000000007</v>
          </cell>
          <cell r="AF59">
            <v>1.7115519998847663E-3</v>
          </cell>
          <cell r="AG59">
            <v>9740.0423061656475</v>
          </cell>
          <cell r="AH59">
            <v>0.68496551470588207</v>
          </cell>
          <cell r="AI59">
            <v>1.3628062732309802E-3</v>
          </cell>
          <cell r="AJ59">
            <v>9787.7117690145915</v>
          </cell>
          <cell r="AK59">
            <v>0.68128290441176442</v>
          </cell>
          <cell r="AL59">
            <v>1.3554793577835018E-3</v>
          </cell>
          <cell r="AM59">
            <v>9786.103528654101</v>
          </cell>
          <cell r="AN59">
            <v>0.65657316176470559</v>
          </cell>
          <cell r="AO59">
            <v>1.3063168940296961E-3</v>
          </cell>
          <cell r="AP59">
            <v>9793.7623549102354</v>
          </cell>
          <cell r="AQ59">
            <v>0.83014125000000005</v>
          </cell>
          <cell r="AR59">
            <v>1.6516476798887994E-3</v>
          </cell>
          <cell r="AS59">
            <v>9746.7926111482975</v>
          </cell>
          <cell r="AT59">
            <v>0.63359310110294098</v>
          </cell>
          <cell r="AU59">
            <v>1.2605958027386568E-3</v>
          </cell>
          <cell r="AV59">
            <v>9798.6621685603477</v>
          </cell>
        </row>
        <row r="60">
          <cell r="B60">
            <v>52</v>
          </cell>
          <cell r="C60">
            <v>2.1817252751663834E-3</v>
          </cell>
          <cell r="D60">
            <v>0.76666666666666627</v>
          </cell>
          <cell r="E60">
            <v>1.6726560442942265E-3</v>
          </cell>
          <cell r="F60">
            <v>9753.5409322708438</v>
          </cell>
          <cell r="G60">
            <v>0.96499999999999997</v>
          </cell>
          <cell r="H60">
            <v>2.10536489053556E-3</v>
          </cell>
          <cell r="I60">
            <v>9694.2966179790437</v>
          </cell>
          <cell r="J60">
            <v>0.93</v>
          </cell>
          <cell r="K60">
            <v>2.0290045059047366E-3</v>
          </cell>
          <cell r="L60">
            <v>9706.4283930269467</v>
          </cell>
          <cell r="M60">
            <v>0.92500000000000004</v>
          </cell>
          <cell r="N60">
            <v>2.0180958795289047E-3</v>
          </cell>
          <cell r="O60">
            <v>9704.1490855000065</v>
          </cell>
          <cell r="P60">
            <v>0.7398333333333329</v>
          </cell>
          <cell r="Q60">
            <v>1.6141130827439284E-3</v>
          </cell>
          <cell r="R60">
            <v>9759.827219345585</v>
          </cell>
          <cell r="S60">
            <v>0.71299999999999963</v>
          </cell>
          <cell r="T60">
            <v>1.5555701211936305E-3</v>
          </cell>
          <cell r="U60">
            <v>9768.6053693632093</v>
          </cell>
          <cell r="V60">
            <v>0.70916666666666639</v>
          </cell>
          <cell r="W60">
            <v>1.5472068409721597E-3</v>
          </cell>
          <cell r="X60">
            <v>9767.0162965085328</v>
          </cell>
          <cell r="Y60">
            <v>0.89744999999999997</v>
          </cell>
          <cell r="Z60">
            <v>1.9579893481980709E-3</v>
          </cell>
          <cell r="AA60">
            <v>9714.3317523088608</v>
          </cell>
          <cell r="AB60">
            <v>0.892625</v>
          </cell>
          <cell r="AC60">
            <v>1.947462523745393E-3</v>
          </cell>
          <cell r="AD60">
            <v>9712.1304577961819</v>
          </cell>
          <cell r="AE60">
            <v>0.86025000000000007</v>
          </cell>
          <cell r="AF60">
            <v>1.8768291679618814E-3</v>
          </cell>
          <cell r="AG60">
            <v>9723.3717172775669</v>
          </cell>
          <cell r="AH60">
            <v>0.68804499999999968</v>
          </cell>
          <cell r="AI60">
            <v>1.5011251669518537E-3</v>
          </cell>
          <cell r="AJ60">
            <v>9774.373014015202</v>
          </cell>
          <cell r="AK60">
            <v>0.68434583333333299</v>
          </cell>
          <cell r="AL60">
            <v>1.4930546015381339E-3</v>
          </cell>
          <cell r="AM60">
            <v>9772.8386673278783</v>
          </cell>
          <cell r="AN60">
            <v>0.65952499999999969</v>
          </cell>
          <cell r="AO60">
            <v>1.4389023621041083E-3</v>
          </cell>
          <cell r="AP60">
            <v>9780.9685976899036</v>
          </cell>
          <cell r="AQ60">
            <v>0.83014125000000005</v>
          </cell>
          <cell r="AR60">
            <v>1.8111401470832155E-3</v>
          </cell>
          <cell r="AS60">
            <v>9730.6943437457376</v>
          </cell>
          <cell r="AT60">
            <v>0.63644162499999979</v>
          </cell>
          <cell r="AU60">
            <v>1.3885407794304648E-3</v>
          </cell>
          <cell r="AV60">
            <v>9786.3100161582061</v>
          </cell>
        </row>
        <row r="61">
          <cell r="B61">
            <v>53</v>
          </cell>
          <cell r="C61">
            <v>2.4010381778777246E-3</v>
          </cell>
          <cell r="D61">
            <v>0.77009803921568587</v>
          </cell>
          <cell r="E61">
            <v>1.8490347928656389E-3</v>
          </cell>
          <cell r="F61">
            <v>9737.2266130772095</v>
          </cell>
          <cell r="G61">
            <v>0.96499999999999997</v>
          </cell>
          <cell r="H61">
            <v>2.3170018416520041E-3</v>
          </cell>
          <cell r="I61">
            <v>9673.886586241113</v>
          </cell>
          <cell r="J61">
            <v>0.93</v>
          </cell>
          <cell r="K61">
            <v>2.2329655054262841E-3</v>
          </cell>
          <cell r="L61">
            <v>9686.734006081253</v>
          </cell>
          <cell r="M61">
            <v>0.92500000000000004</v>
          </cell>
          <cell r="N61">
            <v>2.2209603145368953E-3</v>
          </cell>
          <cell r="O61">
            <v>9684.5651822162235</v>
          </cell>
          <cell r="P61">
            <v>0.74314460784313685</v>
          </cell>
          <cell r="Q61">
            <v>1.7843185751153414E-3</v>
          </cell>
          <cell r="R61">
            <v>9744.0737545455195</v>
          </cell>
          <cell r="S61">
            <v>0.71619117647058794</v>
          </cell>
          <cell r="T61">
            <v>1.7196023573650444E-3</v>
          </cell>
          <cell r="U61">
            <v>9753.4096187248961</v>
          </cell>
          <cell r="V61">
            <v>0.71234068627450942</v>
          </cell>
          <cell r="W61">
            <v>1.7103571834007159E-3</v>
          </cell>
          <cell r="X61">
            <v>9751.9047020786875</v>
          </cell>
          <cell r="Y61">
            <v>0.89744999999999997</v>
          </cell>
          <cell r="Z61">
            <v>2.1548117127363638E-3</v>
          </cell>
          <cell r="AA61">
            <v>9695.3111942129781</v>
          </cell>
          <cell r="AB61">
            <v>0.892625</v>
          </cell>
          <cell r="AC61">
            <v>2.1432267035281041E-3</v>
          </cell>
          <cell r="AD61">
            <v>9693.2164477038968</v>
          </cell>
          <cell r="AE61">
            <v>0.86025000000000007</v>
          </cell>
          <cell r="AF61">
            <v>2.0654930925193128E-3</v>
          </cell>
          <cell r="AG61">
            <v>9705.1226096276459</v>
          </cell>
          <cell r="AH61">
            <v>0.6911244852941173</v>
          </cell>
          <cell r="AI61">
            <v>1.6594162748572677E-3</v>
          </cell>
          <cell r="AJ61">
            <v>9759.700456692688</v>
          </cell>
          <cell r="AK61">
            <v>0.68740876225490166</v>
          </cell>
          <cell r="AL61">
            <v>1.6504946819816911E-3</v>
          </cell>
          <cell r="AM61">
            <v>9758.247285585534</v>
          </cell>
          <cell r="AN61">
            <v>0.66247683823529391</v>
          </cell>
          <cell r="AO61">
            <v>1.5906321805626662E-3</v>
          </cell>
          <cell r="AP61">
            <v>9766.8947388710221</v>
          </cell>
          <cell r="AQ61">
            <v>0.83014125000000005</v>
          </cell>
          <cell r="AR61">
            <v>1.9932008342811369E-3</v>
          </cell>
          <cell r="AS61">
            <v>9713.0706925607847</v>
          </cell>
          <cell r="AT61">
            <v>0.63929014889705849</v>
          </cell>
          <cell r="AU61">
            <v>1.5349600542429725E-3</v>
          </cell>
          <cell r="AV61">
            <v>9772.7213256206214</v>
          </cell>
        </row>
        <row r="62">
          <cell r="B62">
            <v>54</v>
          </cell>
          <cell r="C62">
            <v>2.6428934090500563E-3</v>
          </cell>
          <cell r="D62">
            <v>0.77352941176470547</v>
          </cell>
          <cell r="E62">
            <v>2.0443557840593074E-3</v>
          </cell>
          <cell r="F62">
            <v>9719.2221422836119</v>
          </cell>
          <cell r="G62">
            <v>0.96499999999999997</v>
          </cell>
          <cell r="H62">
            <v>2.5503921397333042E-3</v>
          </cell>
          <cell r="I62">
            <v>9651.4721732048602</v>
          </cell>
          <cell r="J62">
            <v>0.93</v>
          </cell>
          <cell r="K62">
            <v>2.4578908704165525E-3</v>
          </cell>
          <cell r="L62">
            <v>9665.1038631854335</v>
          </cell>
          <cell r="M62">
            <v>0.92500000000000004</v>
          </cell>
          <cell r="N62">
            <v>2.4446764033713023E-3</v>
          </cell>
          <cell r="O62">
            <v>9663.0561472829759</v>
          </cell>
          <cell r="P62">
            <v>0.7464558823529408</v>
          </cell>
          <cell r="Q62">
            <v>1.9728033316172315E-3</v>
          </cell>
          <cell r="R62">
            <v>9726.6872227479907</v>
          </cell>
          <cell r="S62">
            <v>0.71938235294117614</v>
          </cell>
          <cell r="T62">
            <v>1.9012508791751558E-3</v>
          </cell>
          <cell r="U62">
            <v>9736.6376325521906</v>
          </cell>
          <cell r="V62">
            <v>0.71551470588235255</v>
          </cell>
          <cell r="W62">
            <v>1.8910291002548591E-3</v>
          </cell>
          <cell r="X62">
            <v>9735.2254618196475</v>
          </cell>
          <cell r="Y62">
            <v>0.89744999999999997</v>
          </cell>
          <cell r="Z62">
            <v>2.3718646899519732E-3</v>
          </cell>
          <cell r="AA62">
            <v>9674.4196240930632</v>
          </cell>
          <cell r="AB62">
            <v>0.892625</v>
          </cell>
          <cell r="AC62">
            <v>2.3591127292533066E-3</v>
          </cell>
          <cell r="AD62">
            <v>9672.4416873701011</v>
          </cell>
          <cell r="AE62">
            <v>0.86025000000000007</v>
          </cell>
          <cell r="AF62">
            <v>2.273549055135311E-3</v>
          </cell>
          <cell r="AG62">
            <v>9685.0767459154067</v>
          </cell>
          <cell r="AH62">
            <v>0.69420397058823502</v>
          </cell>
          <cell r="AI62">
            <v>1.8347070984040255E-3</v>
          </cell>
          <cell r="AJ62">
            <v>9743.5050509171215</v>
          </cell>
          <cell r="AK62">
            <v>0.69047169117647023</v>
          </cell>
          <cell r="AL62">
            <v>1.824843081745939E-3</v>
          </cell>
          <cell r="AM62">
            <v>9742.1413503352142</v>
          </cell>
          <cell r="AN62">
            <v>0.66542867647058801</v>
          </cell>
          <cell r="AO62">
            <v>1.7586570632370194E-3</v>
          </cell>
          <cell r="AP62">
            <v>9751.3592017952051</v>
          </cell>
          <cell r="AQ62">
            <v>0.83014125000000005</v>
          </cell>
          <cell r="AR62">
            <v>2.1939748382055753E-3</v>
          </cell>
          <cell r="AS62">
            <v>9693.7105919529404</v>
          </cell>
          <cell r="AT62">
            <v>0.6421386727941174</v>
          </cell>
          <cell r="AU62">
            <v>1.6971040660237237E-3</v>
          </cell>
          <cell r="AV62">
            <v>9757.720588764545</v>
          </cell>
        </row>
        <row r="63">
          <cell r="B63">
            <v>55</v>
          </cell>
          <cell r="C63">
            <v>2.9183281294872772E-3</v>
          </cell>
          <cell r="D63">
            <v>0.77696078431372506</v>
          </cell>
          <cell r="E63">
            <v>2.2674265123712413E-3</v>
          </cell>
          <cell r="F63">
            <v>9699.3525942804772</v>
          </cell>
          <cell r="G63">
            <v>0.96499999999999997</v>
          </cell>
          <cell r="H63">
            <v>2.8161866449552225E-3</v>
          </cell>
          <cell r="I63">
            <v>9626.8571344374632</v>
          </cell>
          <cell r="J63">
            <v>0.93</v>
          </cell>
          <cell r="K63">
            <v>2.7140451604231678E-3</v>
          </cell>
          <cell r="L63">
            <v>9641.3480926384818</v>
          </cell>
          <cell r="M63">
            <v>0.92500000000000004</v>
          </cell>
          <cell r="N63">
            <v>2.6994535197757317E-3</v>
          </cell>
          <cell r="O63">
            <v>9639.4331019352612</v>
          </cell>
          <cell r="P63">
            <v>0.74976715686274464</v>
          </cell>
          <cell r="Q63">
            <v>2.1880665844382476E-3</v>
          </cell>
          <cell r="R63">
            <v>9707.4983817893553</v>
          </cell>
          <cell r="S63">
            <v>0.72257352941176434</v>
          </cell>
          <cell r="T63">
            <v>2.1087066565052544E-3</v>
          </cell>
          <cell r="U63">
            <v>9718.1258416930905</v>
          </cell>
          <cell r="V63">
            <v>0.71868872549019569</v>
          </cell>
          <cell r="W63">
            <v>2.0973695239433982E-3</v>
          </cell>
          <cell r="X63">
            <v>9716.8158671738038</v>
          </cell>
          <cell r="Y63">
            <v>0.89744999999999997</v>
          </cell>
          <cell r="Z63">
            <v>2.6190535798083568E-3</v>
          </cell>
          <cell r="AA63">
            <v>9651.4732097908982</v>
          </cell>
          <cell r="AB63">
            <v>0.892625</v>
          </cell>
          <cell r="AC63">
            <v>2.6049726465835806E-3</v>
          </cell>
          <cell r="AD63">
            <v>9649.6233070624658</v>
          </cell>
          <cell r="AE63">
            <v>0.86025000000000007</v>
          </cell>
          <cell r="AF63">
            <v>2.5104917733914304E-3</v>
          </cell>
          <cell r="AG63">
            <v>9663.0572488308171</v>
          </cell>
          <cell r="AH63">
            <v>0.69728345588235252</v>
          </cell>
          <cell r="AI63">
            <v>2.0349019235275704E-3</v>
          </cell>
          <cell r="AJ63">
            <v>9725.6285730368672</v>
          </cell>
          <cell r="AK63">
            <v>0.69353462009803879</v>
          </cell>
          <cell r="AL63">
            <v>2.0239615906053792E-3</v>
          </cell>
          <cell r="AM63">
            <v>9724.3634710906645</v>
          </cell>
          <cell r="AN63">
            <v>0.668380514705882</v>
          </cell>
          <cell r="AO63">
            <v>1.9505536572673602E-3</v>
          </cell>
          <cell r="AP63">
            <v>9734.2099050588076</v>
          </cell>
          <cell r="AQ63">
            <v>0.83014125000000005</v>
          </cell>
          <cell r="AR63">
            <v>2.4226245613227304E-3</v>
          </cell>
          <cell r="AS63">
            <v>9672.4428348253477</v>
          </cell>
          <cell r="AT63">
            <v>0.6449871966911761</v>
          </cell>
          <cell r="AU63">
            <v>1.8822842792630026E-3</v>
          </cell>
          <cell r="AV63">
            <v>9741.1607214782289</v>
          </cell>
        </row>
        <row r="64">
          <cell r="B64">
            <v>56</v>
          </cell>
          <cell r="C64">
            <v>3.2298981207390617E-3</v>
          </cell>
          <cell r="D64">
            <v>0.78039215686274466</v>
          </cell>
          <cell r="E64">
            <v>2.5205871608904818E-3</v>
          </cell>
          <cell r="F64">
            <v>9677.36002505537</v>
          </cell>
          <cell r="G64">
            <v>0.96499999999999997</v>
          </cell>
          <cell r="H64">
            <v>3.1168516865131943E-3</v>
          </cell>
          <cell r="I64">
            <v>9599.7461079425684</v>
          </cell>
          <cell r="J64">
            <v>0.93</v>
          </cell>
          <cell r="K64">
            <v>3.0038052522873273E-3</v>
          </cell>
          <cell r="L64">
            <v>9615.1810385077006</v>
          </cell>
          <cell r="M64">
            <v>0.92500000000000004</v>
          </cell>
          <cell r="N64">
            <v>2.9876557616836321E-3</v>
          </cell>
          <cell r="O64">
            <v>9613.4119003195992</v>
          </cell>
          <cell r="P64">
            <v>0.7530784313725486</v>
          </cell>
          <cell r="Q64">
            <v>2.4323666102593153E-3</v>
          </cell>
          <cell r="R64">
            <v>9686.2577289616729</v>
          </cell>
          <cell r="S64">
            <v>0.72576470588235253</v>
          </cell>
          <cell r="T64">
            <v>2.3441460596281484E-3</v>
          </cell>
          <cell r="U64">
            <v>9697.6331650419579</v>
          </cell>
          <cell r="V64">
            <v>0.72186274509803883</v>
          </cell>
          <cell r="W64">
            <v>2.3315431238236958E-3</v>
          </cell>
          <cell r="X64">
            <v>9696.4361137042251</v>
          </cell>
          <cell r="Y64">
            <v>0.89744999999999997</v>
          </cell>
          <cell r="Z64">
            <v>2.8986720684572708E-3</v>
          </cell>
          <cell r="AA64">
            <v>9626.1954843303702</v>
          </cell>
          <cell r="AB64">
            <v>0.892625</v>
          </cell>
          <cell r="AC64">
            <v>2.8830878100247048E-3</v>
          </cell>
          <cell r="AD64">
            <v>9624.4863022977333</v>
          </cell>
          <cell r="AE64">
            <v>0.86025000000000007</v>
          </cell>
          <cell r="AF64">
            <v>2.7785198583657779E-3</v>
          </cell>
          <cell r="AG64">
            <v>9638.7982231018159</v>
          </cell>
          <cell r="AH64">
            <v>0.70036294117647024</v>
          </cell>
          <cell r="AI64">
            <v>2.2621009475411631E-3</v>
          </cell>
          <cell r="AJ64">
            <v>9705.8378727460786</v>
          </cell>
          <cell r="AK64">
            <v>0.69659754901960746</v>
          </cell>
          <cell r="AL64">
            <v>2.2499391144898667E-3</v>
          </cell>
          <cell r="AM64">
            <v>9704.6817329320911</v>
          </cell>
          <cell r="AN64">
            <v>0.6713323529411761</v>
          </cell>
          <cell r="AO64">
            <v>2.1683351051560371E-3</v>
          </cell>
          <cell r="AP64">
            <v>9715.2228063278872</v>
          </cell>
          <cell r="AQ64">
            <v>0.83014125000000005</v>
          </cell>
          <cell r="AR64">
            <v>2.6812716633229758E-3</v>
          </cell>
          <cell r="AS64">
            <v>9649.0101372457102</v>
          </cell>
          <cell r="AT64">
            <v>0.64783572058823502</v>
          </cell>
          <cell r="AU64">
            <v>2.0924433764755762E-3</v>
          </cell>
          <cell r="AV64">
            <v>9722.8250877904175</v>
          </cell>
        </row>
        <row r="65">
          <cell r="B65">
            <v>57</v>
          </cell>
          <cell r="C65">
            <v>3.5553073504211549E-3</v>
          </cell>
          <cell r="D65">
            <v>0.78382352941176425</v>
          </cell>
          <cell r="E65">
            <v>2.7867335555506979E-3</v>
          </cell>
          <cell r="F65">
            <v>9652.9673956249007</v>
          </cell>
          <cell r="G65">
            <v>0.96499999999999997</v>
          </cell>
          <cell r="H65">
            <v>3.4308715931564144E-3</v>
          </cell>
          <cell r="I65">
            <v>9569.8251230959286</v>
          </cell>
          <cell r="J65">
            <v>0.93</v>
          </cell>
          <cell r="K65">
            <v>3.3064358358916744E-3</v>
          </cell>
          <cell r="L65">
            <v>9586.2989072025375</v>
          </cell>
          <cell r="M65">
            <v>0.92500000000000004</v>
          </cell>
          <cell r="N65">
            <v>3.2886592991395684E-3</v>
          </cell>
          <cell r="O65">
            <v>9584.6903348661726</v>
          </cell>
          <cell r="P65">
            <v>0.75638970588235244</v>
          </cell>
          <cell r="Q65">
            <v>2.689197881106423E-3</v>
          </cell>
          <cell r="R65">
            <v>9662.697199083379</v>
          </cell>
          <cell r="S65">
            <v>0.72895588235294084</v>
          </cell>
          <cell r="T65">
            <v>2.5916622066621494E-3</v>
          </cell>
          <cell r="U65">
            <v>9674.9004964704054</v>
          </cell>
          <cell r="V65">
            <v>0.72503676470588196</v>
          </cell>
          <cell r="W65">
            <v>2.5777285388843955E-3</v>
          </cell>
          <cell r="X65">
            <v>9673.8284547577223</v>
          </cell>
          <cell r="Y65">
            <v>0.89744999999999997</v>
          </cell>
          <cell r="Z65">
            <v>3.1907105816354653E-3</v>
          </cell>
          <cell r="AA65">
            <v>9598.2923003544329</v>
          </cell>
          <cell r="AB65">
            <v>0.892625</v>
          </cell>
          <cell r="AC65">
            <v>3.1735562236696836E-3</v>
          </cell>
          <cell r="AD65">
            <v>9596.7380631618289</v>
          </cell>
          <cell r="AE65">
            <v>0.86025000000000007</v>
          </cell>
          <cell r="AF65">
            <v>3.0584531481997988E-3</v>
          </cell>
          <cell r="AG65">
            <v>9612.0166308281478</v>
          </cell>
          <cell r="AH65">
            <v>0.70344242647058786</v>
          </cell>
          <cell r="AI65">
            <v>2.5009540294289737E-3</v>
          </cell>
          <cell r="AJ65">
            <v>9683.8822876974591</v>
          </cell>
          <cell r="AK65">
            <v>0.69966047794117603</v>
          </cell>
          <cell r="AL65">
            <v>2.4875080400234414E-3</v>
          </cell>
          <cell r="AM65">
            <v>9682.8467899074913</v>
          </cell>
          <cell r="AN65">
            <v>0.67428419117647032</v>
          </cell>
          <cell r="AO65">
            <v>2.3972875411624882E-3</v>
          </cell>
          <cell r="AP65">
            <v>9694.1569476625136</v>
          </cell>
          <cell r="AQ65">
            <v>0.83014125000000005</v>
          </cell>
          <cell r="AR65">
            <v>2.951407288012806E-3</v>
          </cell>
          <cell r="AS65">
            <v>9623.1385197855961</v>
          </cell>
          <cell r="AT65">
            <v>0.65068424448529383</v>
          </cell>
          <cell r="AU65">
            <v>2.3133824772218008E-3</v>
          </cell>
          <cell r="AV65">
            <v>9702.4806268348402</v>
          </cell>
        </row>
        <row r="66">
          <cell r="B66">
            <v>58</v>
          </cell>
          <cell r="C66">
            <v>3.9034379958172638E-3</v>
          </cell>
          <cell r="D66">
            <v>0.78725490196078385</v>
          </cell>
          <cell r="E66">
            <v>3.0730006967071184E-3</v>
          </cell>
          <cell r="F66">
            <v>9626.0671474728751</v>
          </cell>
          <cell r="G66">
            <v>0.96499999999999997</v>
          </cell>
          <cell r="H66">
            <v>3.7668176659636592E-3</v>
          </cell>
          <cell r="I66">
            <v>9536.9922819296244</v>
          </cell>
          <cell r="J66">
            <v>0.93</v>
          </cell>
          <cell r="K66">
            <v>3.6301973361100555E-3</v>
          </cell>
          <cell r="L66">
            <v>9554.6024249621951</v>
          </cell>
          <cell r="M66">
            <v>0.92500000000000004</v>
          </cell>
          <cell r="N66">
            <v>3.6106801461309691E-3</v>
          </cell>
          <cell r="O66">
            <v>9553.169553867041</v>
          </cell>
          <cell r="P66">
            <v>0.75970098039215639</v>
          </cell>
          <cell r="Q66">
            <v>2.9654456723223694E-3</v>
          </cell>
          <cell r="R66">
            <v>9636.7122942498299</v>
          </cell>
          <cell r="S66">
            <v>0.73214705882352904</v>
          </cell>
          <cell r="T66">
            <v>2.8578906479376203E-3</v>
          </cell>
          <cell r="U66">
            <v>9649.8264225004859</v>
          </cell>
          <cell r="V66">
            <v>0.7282107843137251</v>
          </cell>
          <cell r="W66">
            <v>2.842525644454085E-3</v>
          </cell>
          <cell r="X66">
            <v>9648.8919510696214</v>
          </cell>
          <cell r="Y66">
            <v>0.89744999999999997</v>
          </cell>
          <cell r="Z66">
            <v>3.5031404293462032E-3</v>
          </cell>
          <cell r="AA66">
            <v>9567.6669275460627</v>
          </cell>
          <cell r="AB66">
            <v>0.892625</v>
          </cell>
          <cell r="AC66">
            <v>3.4843063410163852E-3</v>
          </cell>
          <cell r="AD66">
            <v>9566.2822753545533</v>
          </cell>
          <cell r="AE66">
            <v>0.86025000000000007</v>
          </cell>
          <cell r="AF66">
            <v>3.3579325359018013E-3</v>
          </cell>
          <cell r="AG66">
            <v>9582.6187283030431</v>
          </cell>
          <cell r="AH66">
            <v>0.70652191176470547</v>
          </cell>
          <cell r="AI66">
            <v>2.7578644752598038E-3</v>
          </cell>
          <cell r="AJ66">
            <v>9659.6633432695271</v>
          </cell>
          <cell r="AK66">
            <v>0.7027234068627447</v>
          </cell>
          <cell r="AL66">
            <v>2.7430372468981918E-3</v>
          </cell>
          <cell r="AM66">
            <v>9658.7606306672824</v>
          </cell>
          <cell r="AN66">
            <v>0.67723602941176442</v>
          </cell>
          <cell r="AO66">
            <v>2.6435488493422991E-3</v>
          </cell>
          <cell r="AP66">
            <v>9670.9172659898086</v>
          </cell>
          <cell r="AQ66">
            <v>0.83014125000000005</v>
          </cell>
          <cell r="AR66">
            <v>3.2404048971452384E-3</v>
          </cell>
          <cell r="AS66">
            <v>9594.7367186247448</v>
          </cell>
          <cell r="AT66">
            <v>0.65353276838235264</v>
          </cell>
          <cell r="AU66">
            <v>2.5510246396153184E-3</v>
          </cell>
          <cell r="AV66">
            <v>9680.0350781671368</v>
          </cell>
        </row>
        <row r="67">
          <cell r="B67">
            <v>59</v>
          </cell>
          <cell r="C67">
            <v>4.2864460217988008E-3</v>
          </cell>
          <cell r="D67">
            <v>0.79068627450980344</v>
          </cell>
          <cell r="E67">
            <v>3.3892340358634616E-3</v>
          </cell>
          <cell r="F67">
            <v>9596.4862364221408</v>
          </cell>
          <cell r="G67">
            <v>0.96499999999999997</v>
          </cell>
          <cell r="H67">
            <v>4.1364204110358425E-3</v>
          </cell>
          <cell r="I67">
            <v>9501.0681709218934</v>
          </cell>
          <cell r="J67">
            <v>0.93</v>
          </cell>
          <cell r="K67">
            <v>3.9863948002728852E-3</v>
          </cell>
          <cell r="L67">
            <v>9519.9173326915061</v>
          </cell>
          <cell r="M67">
            <v>0.92500000000000004</v>
          </cell>
          <cell r="N67">
            <v>3.9649625701638908E-3</v>
          </cell>
          <cell r="O67">
            <v>9518.6761142262712</v>
          </cell>
          <cell r="P67">
            <v>0.76301225490196034</v>
          </cell>
          <cell r="Q67">
            <v>3.2706108446082403E-3</v>
          </cell>
          <cell r="R67">
            <v>9608.135147481431</v>
          </cell>
          <cell r="S67">
            <v>0.73533823529411724</v>
          </cell>
          <cell r="T67">
            <v>3.1519876533530194E-3</v>
          </cell>
          <cell r="U67">
            <v>9622.2482738134004</v>
          </cell>
          <cell r="V67">
            <v>0.73138480392156824</v>
          </cell>
          <cell r="W67">
            <v>3.1350414831737023E-3</v>
          </cell>
          <cell r="X67">
            <v>9621.4647282581391</v>
          </cell>
          <cell r="Y67">
            <v>0.89744999999999997</v>
          </cell>
          <cell r="Z67">
            <v>3.8468709822633337E-3</v>
          </cell>
          <cell r="AA67">
            <v>9534.1500467176575</v>
          </cell>
          <cell r="AB67">
            <v>0.892625</v>
          </cell>
          <cell r="AC67">
            <v>3.8261888802081545E-3</v>
          </cell>
          <cell r="AD67">
            <v>9532.9504173625828</v>
          </cell>
          <cell r="AE67">
            <v>0.86025000000000007</v>
          </cell>
          <cell r="AF67">
            <v>3.6874151902524187E-3</v>
          </cell>
          <cell r="AG67">
            <v>9550.4409410961325</v>
          </cell>
          <cell r="AH67">
            <v>0.70960139705882319</v>
          </cell>
          <cell r="AI67">
            <v>3.0416680854856641E-3</v>
          </cell>
          <cell r="AJ67">
            <v>9633.023300892155</v>
          </cell>
          <cell r="AK67">
            <v>0.70578633578431338</v>
          </cell>
          <cell r="AL67">
            <v>3.0253150312626225E-3</v>
          </cell>
          <cell r="AM67">
            <v>9632.2662904984882</v>
          </cell>
          <cell r="AN67">
            <v>0.68018786764705852</v>
          </cell>
          <cell r="AO67">
            <v>2.9155885793515431E-3</v>
          </cell>
          <cell r="AP67">
            <v>9645.3517237792166</v>
          </cell>
          <cell r="AQ67">
            <v>0.83014125000000005</v>
          </cell>
          <cell r="AR67">
            <v>3.5583556585935838E-3</v>
          </cell>
          <cell r="AS67">
            <v>9563.6458867748934</v>
          </cell>
          <cell r="AT67">
            <v>0.65638129227941144</v>
          </cell>
          <cell r="AU67">
            <v>2.8135429790742393E-3</v>
          </cell>
          <cell r="AV67">
            <v>9655.3410701703924</v>
          </cell>
        </row>
        <row r="68">
          <cell r="B68">
            <v>60</v>
          </cell>
          <cell r="C68">
            <v>4.7452718808062106E-3</v>
          </cell>
          <cell r="D68">
            <v>0.79411764705882304</v>
          </cell>
          <cell r="E68">
            <v>3.768304140640224E-3</v>
          </cell>
          <cell r="F68">
            <v>9563.9614986449633</v>
          </cell>
          <cell r="G68">
            <v>0.96499999999999997</v>
          </cell>
          <cell r="H68">
            <v>4.5791873649779933E-3</v>
          </cell>
          <cell r="I68">
            <v>9461.7677586130503</v>
          </cell>
          <cell r="J68">
            <v>0.94</v>
          </cell>
          <cell r="K68">
            <v>4.4605555679578376E-3</v>
          </cell>
          <cell r="L68">
            <v>9481.9671837374372</v>
          </cell>
          <cell r="M68">
            <v>0.92500000000000004</v>
          </cell>
          <cell r="N68">
            <v>4.3893764897457452E-3</v>
          </cell>
          <cell r="O68">
            <v>9480.9349197158517</v>
          </cell>
          <cell r="P68">
            <v>0.76632352941176418</v>
          </cell>
          <cell r="Q68">
            <v>3.6364134957178156E-3</v>
          </cell>
          <cell r="R68">
            <v>9576.7106764716173</v>
          </cell>
          <cell r="S68">
            <v>0.74647058823529366</v>
          </cell>
          <cell r="T68">
            <v>3.5422058922018104E-3</v>
          </cell>
          <cell r="U68">
            <v>9591.9190660568438</v>
          </cell>
          <cell r="V68">
            <v>0.73455882352941138</v>
          </cell>
          <cell r="W68">
            <v>3.4856813300922075E-3</v>
          </cell>
          <cell r="X68">
            <v>9591.3010372061581</v>
          </cell>
          <cell r="Y68">
            <v>0.90709999999999991</v>
          </cell>
          <cell r="Z68">
            <v>4.3044361230793133E-3</v>
          </cell>
          <cell r="AA68">
            <v>9497.4734015623944</v>
          </cell>
          <cell r="AB68">
            <v>0.892625</v>
          </cell>
          <cell r="AC68">
            <v>4.2357483126046437E-3</v>
          </cell>
          <cell r="AD68">
            <v>9496.4755484800953</v>
          </cell>
          <cell r="AE68">
            <v>0.86949999999999994</v>
          </cell>
          <cell r="AF68">
            <v>4.1260139003609997E-3</v>
          </cell>
          <cell r="AG68">
            <v>9515.2245000963267</v>
          </cell>
          <cell r="AH68">
            <v>0.7203441176470583</v>
          </cell>
          <cell r="AI68">
            <v>3.4182286859747468E-3</v>
          </cell>
          <cell r="AJ68">
            <v>9603.7228413510911</v>
          </cell>
          <cell r="AK68">
            <v>0.70884926470588194</v>
          </cell>
          <cell r="AL68">
            <v>3.3636824835389799E-3</v>
          </cell>
          <cell r="AM68">
            <v>9603.1256505047186</v>
          </cell>
          <cell r="AN68">
            <v>0.6904852941176467</v>
          </cell>
          <cell r="AO68">
            <v>3.2765404502866748E-3</v>
          </cell>
          <cell r="AP68">
            <v>9617.2298464495361</v>
          </cell>
          <cell r="AQ68">
            <v>0.83906749999999997</v>
          </cell>
          <cell r="AR68">
            <v>3.9816034138483647E-3</v>
          </cell>
          <cell r="AS68">
            <v>9529.6150333169026</v>
          </cell>
          <cell r="AT68">
            <v>0.66631830882352894</v>
          </cell>
          <cell r="AU68">
            <v>3.1618615345266406E-3</v>
          </cell>
          <cell r="AV68">
            <v>9628.1753530918468</v>
          </cell>
        </row>
        <row r="69">
          <cell r="B69">
            <v>61</v>
          </cell>
          <cell r="C69">
            <v>5.2344517349463627E-3</v>
          </cell>
          <cell r="D69">
            <v>0.79754901960784264</v>
          </cell>
          <cell r="E69">
            <v>4.1747318493910428E-3</v>
          </cell>
          <cell r="F69">
            <v>9527.921582928695</v>
          </cell>
          <cell r="G69">
            <v>0.96499999999999997</v>
          </cell>
          <cell r="H69">
            <v>5.0512459242232398E-3</v>
          </cell>
          <cell r="I69">
            <v>9418.4405512424528</v>
          </cell>
          <cell r="J69">
            <v>0.94</v>
          </cell>
          <cell r="K69">
            <v>4.9203846308495808E-3</v>
          </cell>
          <cell r="L69">
            <v>9439.6723422208233</v>
          </cell>
          <cell r="M69">
            <v>0.92500000000000004</v>
          </cell>
          <cell r="N69">
            <v>4.8418678548253855E-3</v>
          </cell>
          <cell r="O69">
            <v>9439.3195268784402</v>
          </cell>
          <cell r="P69">
            <v>0.76963480392156813</v>
          </cell>
          <cell r="Q69">
            <v>4.028616234662356E-3</v>
          </cell>
          <cell r="R69">
            <v>9541.8857965231109</v>
          </cell>
          <cell r="S69">
            <v>0.74969607843137198</v>
          </cell>
          <cell r="T69">
            <v>3.9242479384275792E-3</v>
          </cell>
          <cell r="U69">
            <v>9557.9425138235347</v>
          </cell>
          <cell r="V69">
            <v>0.73773284313725451</v>
          </cell>
          <cell r="W69">
            <v>3.8616269606867146E-3</v>
          </cell>
          <cell r="X69">
            <v>9557.8688182494752</v>
          </cell>
          <cell r="Y69">
            <v>0.90709999999999991</v>
          </cell>
          <cell r="Z69">
            <v>4.7481711687698451E-3</v>
          </cell>
          <cell r="AA69">
            <v>9456.5921339747238</v>
          </cell>
          <cell r="AB69">
            <v>0.892625</v>
          </cell>
          <cell r="AC69">
            <v>4.6724024799064973E-3</v>
          </cell>
          <cell r="AD69">
            <v>9456.2508681999298</v>
          </cell>
          <cell r="AE69">
            <v>0.86949999999999994</v>
          </cell>
          <cell r="AF69">
            <v>4.551355783535862E-3</v>
          </cell>
          <cell r="AG69">
            <v>9475.9645515438733</v>
          </cell>
          <cell r="AH69">
            <v>0.72345671568627401</v>
          </cell>
          <cell r="AI69">
            <v>3.7868992605826143E-3</v>
          </cell>
          <cell r="AJ69">
            <v>9570.8951204426339</v>
          </cell>
          <cell r="AK69">
            <v>0.71191219362745051</v>
          </cell>
          <cell r="AL69">
            <v>3.7264700170626794E-3</v>
          </cell>
          <cell r="AM69">
            <v>9570.8237849668913</v>
          </cell>
          <cell r="AN69">
            <v>0.69346887254901912</v>
          </cell>
          <cell r="AO69">
            <v>3.6299293430455113E-3</v>
          </cell>
          <cell r="AP69">
            <v>9585.7186038379405</v>
          </cell>
          <cell r="AQ69">
            <v>0.83906749999999997</v>
          </cell>
          <cell r="AR69">
            <v>4.3920583311121073E-3</v>
          </cell>
          <cell r="AS69">
            <v>9491.6718855675881</v>
          </cell>
          <cell r="AT69">
            <v>0.66919746200980346</v>
          </cell>
          <cell r="AU69">
            <v>3.5028818160389185E-3</v>
          </cell>
          <cell r="AV69">
            <v>9597.7323957952285</v>
          </cell>
        </row>
        <row r="70">
          <cell r="B70">
            <v>62</v>
          </cell>
          <cell r="C70">
            <v>5.7210932784130964E-3</v>
          </cell>
          <cell r="D70">
            <v>0.80098039215686223</v>
          </cell>
          <cell r="E70">
            <v>4.5824835377093103E-3</v>
          </cell>
          <cell r="F70">
            <v>9488.1450652379426</v>
          </cell>
          <cell r="G70">
            <v>0.96499999999999997</v>
          </cell>
          <cell r="H70">
            <v>5.5208550136686381E-3</v>
          </cell>
          <cell r="I70">
            <v>9370.8656917954504</v>
          </cell>
          <cell r="J70">
            <v>0.94</v>
          </cell>
          <cell r="K70">
            <v>5.3778276817083104E-3</v>
          </cell>
          <cell r="L70">
            <v>9393.2255235079047</v>
          </cell>
          <cell r="M70">
            <v>0.92500000000000004</v>
          </cell>
          <cell r="N70">
            <v>5.2920112825321141E-3</v>
          </cell>
          <cell r="O70">
            <v>9393.6155890898208</v>
          </cell>
          <cell r="P70">
            <v>0.77294607843137197</v>
          </cell>
          <cell r="Q70">
            <v>4.4220966138894839E-3</v>
          </cell>
          <cell r="R70">
            <v>9503.4452004939449</v>
          </cell>
          <cell r="S70">
            <v>0.75292156862745041</v>
          </cell>
          <cell r="T70">
            <v>4.3075345254467512E-3</v>
          </cell>
          <cell r="U70">
            <v>9520.434777618053</v>
          </cell>
          <cell r="V70">
            <v>0.74090686274509765</v>
          </cell>
          <cell r="W70">
            <v>4.2387972723811123E-3</v>
          </cell>
          <cell r="X70">
            <v>9520.9598943342171</v>
          </cell>
          <cell r="Y70">
            <v>0.90709999999999991</v>
          </cell>
          <cell r="Z70">
            <v>5.189603712848519E-3</v>
          </cell>
          <cell r="AA70">
            <v>9411.6906158493694</v>
          </cell>
          <cell r="AB70">
            <v>0.892625</v>
          </cell>
          <cell r="AC70">
            <v>5.1067908876434899E-3</v>
          </cell>
          <cell r="AD70">
            <v>9412.0674581927342</v>
          </cell>
          <cell r="AE70">
            <v>0.86949999999999994</v>
          </cell>
          <cell r="AF70">
            <v>4.9744906055801874E-3</v>
          </cell>
          <cell r="AG70">
            <v>9432.8360654776243</v>
          </cell>
          <cell r="AH70">
            <v>0.72656931372548961</v>
          </cell>
          <cell r="AI70">
            <v>4.1567708170561152E-3</v>
          </cell>
          <cell r="AJ70">
            <v>9534.6511047879158</v>
          </cell>
          <cell r="AK70">
            <v>0.71497512254901907</v>
          </cell>
          <cell r="AL70">
            <v>4.0904393678477726E-3</v>
          </cell>
          <cell r="AM70">
            <v>9535.1583970936208</v>
          </cell>
          <cell r="AN70">
            <v>0.69645245098039166</v>
          </cell>
          <cell r="AO70">
            <v>3.9844694360382455E-3</v>
          </cell>
          <cell r="AP70">
            <v>9550.9231226036918</v>
          </cell>
          <cell r="AQ70">
            <v>0.83906749999999997</v>
          </cell>
          <cell r="AR70">
            <v>4.8003834343848806E-3</v>
          </cell>
          <cell r="AS70">
            <v>9449.9839089863981</v>
          </cell>
          <cell r="AT70">
            <v>0.67207661519607786</v>
          </cell>
          <cell r="AU70">
            <v>3.8450130057769063E-3</v>
          </cell>
          <cell r="AV70">
            <v>9564.11267351079</v>
          </cell>
        </row>
        <row r="71">
          <cell r="B71">
            <v>63</v>
          </cell>
          <cell r="C71">
            <v>6.2569680419994568E-3</v>
          </cell>
          <cell r="D71">
            <v>0.80441176470588183</v>
          </cell>
          <cell r="E71">
            <v>5.0331787043730895E-3</v>
          </cell>
          <cell r="F71">
            <v>9444.6657966730927</v>
          </cell>
          <cell r="G71">
            <v>0.96499999999999997</v>
          </cell>
          <cell r="H71">
            <v>6.0379741605294758E-3</v>
          </cell>
          <cell r="I71">
            <v>9319.1305009584867</v>
          </cell>
          <cell r="J71">
            <v>0.94</v>
          </cell>
          <cell r="K71">
            <v>5.8815499594794887E-3</v>
          </cell>
          <cell r="L71">
            <v>9342.7103752670537</v>
          </cell>
          <cell r="M71">
            <v>0.92500000000000004</v>
          </cell>
          <cell r="N71">
            <v>5.7876954388494974E-3</v>
          </cell>
          <cell r="O71">
            <v>9343.9044694085878</v>
          </cell>
          <cell r="P71">
            <v>0.77625735294117593</v>
          </cell>
          <cell r="Q71">
            <v>4.8570174497200311E-3</v>
          </cell>
          <cell r="R71">
            <v>9461.4200476525566</v>
          </cell>
          <cell r="S71">
            <v>0.75614705882352884</v>
          </cell>
          <cell r="T71">
            <v>4.7311879821107031E-3</v>
          </cell>
          <cell r="U71">
            <v>9479.4251761161995</v>
          </cell>
          <cell r="V71">
            <v>0.74408088235294068</v>
          </cell>
          <cell r="W71">
            <v>4.6556903015451071E-3</v>
          </cell>
          <cell r="X71">
            <v>9480.6024755036633</v>
          </cell>
          <cell r="Y71">
            <v>0.90709999999999991</v>
          </cell>
          <cell r="Z71">
            <v>5.6756957108977067E-3</v>
          </cell>
          <cell r="AA71">
            <v>9362.8476712851771</v>
          </cell>
          <cell r="AB71">
            <v>0.892625</v>
          </cell>
          <cell r="AC71">
            <v>5.5851260984897651E-3</v>
          </cell>
          <cell r="AD71">
            <v>9364.00199786335</v>
          </cell>
          <cell r="AE71">
            <v>0.86949999999999994</v>
          </cell>
          <cell r="AF71">
            <v>5.4404337125185274E-3</v>
          </cell>
          <cell r="AG71">
            <v>9385.9125110859277</v>
          </cell>
          <cell r="AH71">
            <v>0.72968191176470532</v>
          </cell>
          <cell r="AI71">
            <v>4.565596402736829E-3</v>
          </cell>
          <cell r="AJ71">
            <v>9495.0177453247215</v>
          </cell>
          <cell r="AK71">
            <v>0.71803805147058775</v>
          </cell>
          <cell r="AL71">
            <v>4.4927411409910285E-3</v>
          </cell>
          <cell r="AM71">
            <v>9496.1554098074848</v>
          </cell>
          <cell r="AN71">
            <v>0.69943602941176419</v>
          </cell>
          <cell r="AO71">
            <v>4.376348883452401E-3</v>
          </cell>
          <cell r="AP71">
            <v>9512.8677613357268</v>
          </cell>
          <cell r="AQ71">
            <v>0.83906749999999997</v>
          </cell>
          <cell r="AR71">
            <v>5.2500185325803786E-3</v>
          </cell>
          <cell r="AS71">
            <v>9404.6203627744962</v>
          </cell>
          <cell r="AT71">
            <v>0.67495576838235249</v>
          </cell>
          <cell r="AU71">
            <v>4.2231766725315673E-3</v>
          </cell>
          <cell r="AV71">
            <v>9527.3385358924261</v>
          </cell>
        </row>
        <row r="72">
          <cell r="B72">
            <v>64</v>
          </cell>
          <cell r="C72">
            <v>6.8270971460302208E-3</v>
          </cell>
          <cell r="D72">
            <v>0.80784313725490142</v>
          </cell>
          <cell r="E72">
            <v>5.5152235767930375E-3</v>
          </cell>
          <cell r="F72">
            <v>9397.1291059153555</v>
          </cell>
          <cell r="G72">
            <v>0.96499999999999997</v>
          </cell>
          <cell r="H72">
            <v>6.5881487459191626E-3</v>
          </cell>
          <cell r="I72">
            <v>9262.8618317950968</v>
          </cell>
          <cell r="J72">
            <v>0.94</v>
          </cell>
          <cell r="K72">
            <v>6.417471317268407E-3</v>
          </cell>
          <cell r="L72">
            <v>9287.7607574379726</v>
          </cell>
          <cell r="M72">
            <v>0.92500000000000004</v>
          </cell>
          <cell r="N72">
            <v>6.3150648600779546E-3</v>
          </cell>
          <cell r="O72">
            <v>9289.8247961299458</v>
          </cell>
          <cell r="P72">
            <v>0.77956862745097988</v>
          </cell>
          <cell r="Q72">
            <v>5.3221907516052816E-3</v>
          </cell>
          <cell r="R72">
            <v>9415.4657653819777</v>
          </cell>
          <cell r="S72">
            <v>0.75937254901960727</v>
          </cell>
          <cell r="T72">
            <v>5.1843101621854544E-3</v>
          </cell>
          <cell r="U72">
            <v>9434.576233645641</v>
          </cell>
          <cell r="V72">
            <v>0.74725490196078381</v>
          </cell>
          <cell r="W72">
            <v>5.1015818085335595E-3</v>
          </cell>
          <cell r="X72">
            <v>9436.4637265056572</v>
          </cell>
          <cell r="Y72">
            <v>0.90709999999999991</v>
          </cell>
          <cell r="Z72">
            <v>6.1928598211640129E-3</v>
          </cell>
          <cell r="AA72">
            <v>9309.7069969154763</v>
          </cell>
          <cell r="AB72">
            <v>0.892625</v>
          </cell>
          <cell r="AC72">
            <v>6.0940375899752259E-3</v>
          </cell>
          <cell r="AD72">
            <v>9311.7028659187727</v>
          </cell>
          <cell r="AE72">
            <v>0.86949999999999994</v>
          </cell>
          <cell r="AF72">
            <v>5.9361609684732766E-3</v>
          </cell>
          <cell r="AG72">
            <v>9334.849076237866</v>
          </cell>
          <cell r="AH72">
            <v>0.73279450980392102</v>
          </cell>
          <cell r="AI72">
            <v>5.0028593065089642E-3</v>
          </cell>
          <cell r="AJ72">
            <v>9451.6673264627443</v>
          </cell>
          <cell r="AK72">
            <v>0.72110098039215642</v>
          </cell>
          <cell r="AL72">
            <v>4.923026445234885E-3</v>
          </cell>
          <cell r="AM72">
            <v>9453.4916417165987</v>
          </cell>
          <cell r="AN72">
            <v>0.70241960784313673</v>
          </cell>
          <cell r="AO72">
            <v>4.7954869000215459E-3</v>
          </cell>
          <cell r="AP72">
            <v>9471.2361331299744</v>
          </cell>
          <cell r="AQ72">
            <v>0.83906749999999997</v>
          </cell>
          <cell r="AR72">
            <v>5.7283953345767117E-3</v>
          </cell>
          <cell r="AS72">
            <v>9355.245931578047</v>
          </cell>
          <cell r="AT72">
            <v>0.67783492156862701</v>
          </cell>
          <cell r="AU72">
            <v>4.627644858520792E-3</v>
          </cell>
          <cell r="AV72">
            <v>9487.1029020363349</v>
          </cell>
        </row>
        <row r="73">
          <cell r="B73">
            <v>65</v>
          </cell>
          <cell r="C73">
            <v>7.4616115726486125E-3</v>
          </cell>
          <cell r="D73">
            <v>0.81127450980392102</v>
          </cell>
          <cell r="E73">
            <v>6.0534152709477672E-3</v>
          </cell>
          <cell r="F73">
            <v>9345.301837916244</v>
          </cell>
          <cell r="G73">
            <v>0.96499999999999997</v>
          </cell>
          <cell r="H73">
            <v>7.2004551676059106E-3</v>
          </cell>
          <cell r="I73">
            <v>9201.8367202343325</v>
          </cell>
          <cell r="J73">
            <v>0.94</v>
          </cell>
          <cell r="K73">
            <v>7.0139148782896957E-3</v>
          </cell>
          <cell r="L73">
            <v>9228.1568191754632</v>
          </cell>
          <cell r="M73">
            <v>0.92500000000000004</v>
          </cell>
          <cell r="N73">
            <v>6.901990704699967E-3</v>
          </cell>
          <cell r="O73">
            <v>9231.1589500036243</v>
          </cell>
          <cell r="P73">
            <v>0.78287990196078372</v>
          </cell>
          <cell r="Q73">
            <v>5.8415457364645951E-3</v>
          </cell>
          <cell r="R73">
            <v>9365.354860563406</v>
          </cell>
          <cell r="S73">
            <v>0.7625980392156857</v>
          </cell>
          <cell r="T73">
            <v>5.690210354690901E-3</v>
          </cell>
          <cell r="U73">
            <v>9385.6644642016381</v>
          </cell>
          <cell r="V73">
            <v>0.75042892156862695</v>
          </cell>
          <cell r="W73">
            <v>5.5994091256266849E-3</v>
          </cell>
          <cell r="X73">
            <v>9388.3228348216289</v>
          </cell>
          <cell r="Y73">
            <v>0.90709999999999991</v>
          </cell>
          <cell r="Z73">
            <v>6.7684278575495553E-3</v>
          </cell>
          <cell r="AA73">
            <v>9252.0532865074692</v>
          </cell>
          <cell r="AB73">
            <v>0.892625</v>
          </cell>
          <cell r="AC73">
            <v>6.6604210300354677E-3</v>
          </cell>
          <cell r="AD73">
            <v>9254.9569986271836</v>
          </cell>
          <cell r="AE73">
            <v>0.86949999999999994</v>
          </cell>
          <cell r="AF73">
            <v>6.4878712624179685E-3</v>
          </cell>
          <cell r="AG73">
            <v>9279.4359095049149</v>
          </cell>
          <cell r="AH73">
            <v>0.73590710784313662</v>
          </cell>
          <cell r="AI73">
            <v>5.4910529922767189E-3</v>
          </cell>
          <cell r="AJ73">
            <v>9404.381964616523</v>
          </cell>
          <cell r="AK73">
            <v>0.72416390931372498</v>
          </cell>
          <cell r="AL73">
            <v>5.4034298062297509E-3</v>
          </cell>
          <cell r="AM73">
            <v>9406.9518523646202</v>
          </cell>
          <cell r="AN73">
            <v>0.70540318627450926</v>
          </cell>
          <cell r="AO73">
            <v>5.2634445780890835E-3</v>
          </cell>
          <cell r="AP73">
            <v>9425.8169443265397</v>
          </cell>
          <cell r="AQ73">
            <v>0.83906749999999997</v>
          </cell>
          <cell r="AR73">
            <v>6.2607957682333393E-3</v>
          </cell>
          <cell r="AS73">
            <v>9301.6553844297778</v>
          </cell>
          <cell r="AT73">
            <v>0.68071407475490142</v>
          </cell>
          <cell r="AU73">
            <v>5.0792240178559652E-3</v>
          </cell>
          <cell r="AV73">
            <v>9443.1999590694686</v>
          </cell>
        </row>
        <row r="74">
          <cell r="B74">
            <v>66</v>
          </cell>
          <cell r="C74">
            <v>8.2804821817318436E-3</v>
          </cell>
          <cell r="D74">
            <v>0.81470588235294061</v>
          </cell>
          <cell r="E74">
            <v>6.7461575421756447E-3</v>
          </cell>
          <cell r="F74">
            <v>9288.7308450589862</v>
          </cell>
          <cell r="G74">
            <v>0.96499999999999997</v>
          </cell>
          <cell r="H74">
            <v>7.9906653053712293E-3</v>
          </cell>
          <cell r="I74">
            <v>9135.5793074706544</v>
          </cell>
          <cell r="J74">
            <v>0.94</v>
          </cell>
          <cell r="K74">
            <v>7.7836532508279328E-3</v>
          </cell>
          <cell r="L74">
            <v>9163.4313127622572</v>
          </cell>
          <cell r="M74">
            <v>0.92500000000000004</v>
          </cell>
          <cell r="N74">
            <v>7.659446018101956E-3</v>
          </cell>
          <cell r="O74">
            <v>9167.445576737091</v>
          </cell>
          <cell r="P74">
            <v>0.78619117647058767</v>
          </cell>
          <cell r="Q74">
            <v>6.5100420281994963E-3</v>
          </cell>
          <cell r="R74">
            <v>9310.6467118072051</v>
          </cell>
          <cell r="S74">
            <v>0.76582352941176413</v>
          </cell>
          <cell r="T74">
            <v>6.3413880896451055E-3</v>
          </cell>
          <cell r="U74">
            <v>9332.2580590817834</v>
          </cell>
          <cell r="V74">
            <v>0.75360294117647009</v>
          </cell>
          <cell r="W74">
            <v>6.2401957265124713E-3</v>
          </cell>
          <cell r="X74">
            <v>9335.7537742659988</v>
          </cell>
          <cell r="Y74">
            <v>0.90709999999999991</v>
          </cell>
          <cell r="Z74">
            <v>7.5112253870489544E-3</v>
          </cell>
          <cell r="AA74">
            <v>9189.4314313035393</v>
          </cell>
          <cell r="AB74">
            <v>0.892625</v>
          </cell>
          <cell r="AC74">
            <v>7.3913654074683867E-3</v>
          </cell>
          <cell r="AD74">
            <v>9193.3150884014522</v>
          </cell>
          <cell r="AE74">
            <v>0.86949999999999994</v>
          </cell>
          <cell r="AF74">
            <v>7.1998792570158376E-3</v>
          </cell>
          <cell r="AG74">
            <v>9219.2321239361881</v>
          </cell>
          <cell r="AH74">
            <v>0.73901970588235233</v>
          </cell>
          <cell r="AI74">
            <v>6.119439506507526E-3</v>
          </cell>
          <cell r="AJ74">
            <v>9352.7420048892018</v>
          </cell>
          <cell r="AK74">
            <v>0.72722683823529366</v>
          </cell>
          <cell r="AL74">
            <v>6.0217888760845349E-3</v>
          </cell>
          <cell r="AM74">
            <v>9356.1220483397847</v>
          </cell>
          <cell r="AN74">
            <v>0.7083867647058818</v>
          </cell>
          <cell r="AO74">
            <v>5.8657839829217226E-3</v>
          </cell>
          <cell r="AP74">
            <v>9376.2046792368637</v>
          </cell>
          <cell r="AQ74">
            <v>0.83906749999999997</v>
          </cell>
          <cell r="AR74">
            <v>6.9478834830202837E-3</v>
          </cell>
          <cell r="AS74">
            <v>9243.4196197613746</v>
          </cell>
          <cell r="AT74">
            <v>0.68359322794117594</v>
          </cell>
          <cell r="AU74">
            <v>5.6604815435194623E-3</v>
          </cell>
          <cell r="AV74">
            <v>9395.2358310319469</v>
          </cell>
        </row>
        <row r="75">
          <cell r="B75">
            <v>67</v>
          </cell>
          <cell r="C75">
            <v>9.1655329161125457E-3</v>
          </cell>
          <cell r="D75">
            <v>0.81813725490196021</v>
          </cell>
          <cell r="E75">
            <v>7.4986639397018762E-3</v>
          </cell>
          <cell r="F75">
            <v>9226.0676034113512</v>
          </cell>
          <cell r="G75">
            <v>0.96499999999999997</v>
          </cell>
          <cell r="H75">
            <v>8.8447392640486067E-3</v>
          </cell>
          <cell r="I75">
            <v>9062.5799508539822</v>
          </cell>
          <cell r="J75">
            <v>0.94</v>
          </cell>
          <cell r="K75">
            <v>8.6156009411457925E-3</v>
          </cell>
          <cell r="L75">
            <v>9092.1063408359369</v>
          </cell>
          <cell r="M75">
            <v>0.92500000000000004</v>
          </cell>
          <cell r="N75">
            <v>8.4781179474041051E-3</v>
          </cell>
          <cell r="O75">
            <v>9097.2280222181853</v>
          </cell>
          <cell r="P75">
            <v>0.78950245098039162</v>
          </cell>
          <cell r="Q75">
            <v>7.2362107018123113E-3</v>
          </cell>
          <cell r="R75">
            <v>9250.0340104036222</v>
          </cell>
          <cell r="S75">
            <v>0.76904901960784255</v>
          </cell>
          <cell r="T75">
            <v>7.0487441033197634E-3</v>
          </cell>
          <cell r="U75">
            <v>9273.0785889764265</v>
          </cell>
          <cell r="V75">
            <v>0.75677696078431322</v>
          </cell>
          <cell r="W75">
            <v>6.936264144224236E-3</v>
          </cell>
          <cell r="X75">
            <v>9277.4968434600523</v>
          </cell>
          <cell r="Y75">
            <v>0.90709999999999991</v>
          </cell>
          <cell r="Z75">
            <v>8.314054908205689E-3</v>
          </cell>
          <cell r="AA75">
            <v>9120.4075406441862</v>
          </cell>
          <cell r="AB75">
            <v>0.892625</v>
          </cell>
          <cell r="AC75">
            <v>8.1813838192449605E-3</v>
          </cell>
          <cell r="AD75">
            <v>9125.3639372770849</v>
          </cell>
          <cell r="AE75">
            <v>0.86949999999999994</v>
          </cell>
          <cell r="AF75">
            <v>7.9694308705598581E-3</v>
          </cell>
          <cell r="AG75">
            <v>9152.8547658014468</v>
          </cell>
          <cell r="AH75">
            <v>0.74213230392156804</v>
          </cell>
          <cell r="AI75">
            <v>6.8020380597035718E-3</v>
          </cell>
          <cell r="AJ75">
            <v>9295.5084659703098</v>
          </cell>
          <cell r="AK75">
            <v>0.73028976715686234</v>
          </cell>
          <cell r="AL75">
            <v>6.6934948991763882E-3</v>
          </cell>
          <cell r="AM75">
            <v>9299.7814566658035</v>
          </cell>
          <cell r="AN75">
            <v>0.71137034313725445</v>
          </cell>
          <cell r="AO75">
            <v>6.5200882955707817E-3</v>
          </cell>
          <cell r="AP75">
            <v>9321.2058880088007</v>
          </cell>
          <cell r="AQ75">
            <v>0.83906749999999997</v>
          </cell>
          <cell r="AR75">
            <v>7.6905007900902635E-3</v>
          </cell>
          <cell r="AS75">
            <v>9179.1974172586088</v>
          </cell>
          <cell r="AT75">
            <v>0.68647238112745046</v>
          </cell>
          <cell r="AU75">
            <v>6.2918852052258039E-3</v>
          </cell>
          <cell r="AV75">
            <v>9342.0542720133781</v>
          </cell>
        </row>
        <row r="76">
          <cell r="B76">
            <v>68</v>
          </cell>
          <cell r="C76">
            <v>1.0118470232419739E-2</v>
          </cell>
          <cell r="D76">
            <v>0.8215686274509798</v>
          </cell>
          <cell r="E76">
            <v>8.3130177007526822E-3</v>
          </cell>
          <cell r="F76">
            <v>9156.8844229683982</v>
          </cell>
          <cell r="G76">
            <v>0.96499999999999997</v>
          </cell>
          <cell r="H76">
            <v>9.7643237742850476E-3</v>
          </cell>
          <cell r="I76">
            <v>8982.4237941290849</v>
          </cell>
          <cell r="J76">
            <v>0.94</v>
          </cell>
          <cell r="K76">
            <v>9.5113620184745541E-3</v>
          </cell>
          <cell r="L76">
            <v>9013.7723808888331</v>
          </cell>
          <cell r="M76">
            <v>0.92500000000000004</v>
          </cell>
          <cell r="N76">
            <v>9.3595849649882584E-3</v>
          </cell>
          <cell r="O76">
            <v>9020.1006500513904</v>
          </cell>
          <cell r="P76">
            <v>0.79281372549019546</v>
          </cell>
          <cell r="Q76">
            <v>8.0220620812263364E-3</v>
          </cell>
          <cell r="R76">
            <v>9183.0988153054113</v>
          </cell>
          <cell r="S76">
            <v>0.77227450980392098</v>
          </cell>
          <cell r="T76">
            <v>7.8142366387075196E-3</v>
          </cell>
          <cell r="U76">
            <v>9207.7150309527588</v>
          </cell>
          <cell r="V76">
            <v>0.75995098039215636</v>
          </cell>
          <cell r="W76">
            <v>7.6895413731962311E-3</v>
          </cell>
          <cell r="X76">
            <v>9213.1456747566062</v>
          </cell>
          <cell r="Y76">
            <v>0.90709999999999991</v>
          </cell>
          <cell r="Z76">
            <v>9.1784643478279443E-3</v>
          </cell>
          <cell r="AA76">
            <v>9044.5799715660578</v>
          </cell>
          <cell r="AB76">
            <v>0.892625</v>
          </cell>
          <cell r="AC76">
            <v>9.0319994912136693E-3</v>
          </cell>
          <cell r="AD76">
            <v>9050.7058324159243</v>
          </cell>
          <cell r="AE76">
            <v>0.86949999999999994</v>
          </cell>
          <cell r="AF76">
            <v>8.7980098670889621E-3</v>
          </cell>
          <cell r="AG76">
            <v>9079.911722477118</v>
          </cell>
          <cell r="AH76">
            <v>0.74524490196078375</v>
          </cell>
          <cell r="AI76">
            <v>7.5407383563527572E-3</v>
          </cell>
          <cell r="AJ76">
            <v>9232.2800636004831</v>
          </cell>
          <cell r="AK76">
            <v>0.73335269607843079</v>
          </cell>
          <cell r="AL76">
            <v>7.4204074251343621E-3</v>
          </cell>
          <cell r="AM76">
            <v>9237.5334169221551</v>
          </cell>
          <cell r="AN76">
            <v>0.71435392156862698</v>
          </cell>
          <cell r="AO76">
            <v>7.2281688908044572E-3</v>
          </cell>
          <cell r="AP76">
            <v>9260.430802597788</v>
          </cell>
          <cell r="AQ76">
            <v>0.83906749999999997</v>
          </cell>
          <cell r="AR76">
            <v>8.4900795217408495E-3</v>
          </cell>
          <cell r="AS76">
            <v>9108.6047922687867</v>
          </cell>
          <cell r="AT76">
            <v>0.68935153431372498</v>
          </cell>
          <cell r="AU76">
            <v>6.9751829796263001E-3</v>
          </cell>
          <cell r="AV76">
            <v>9283.2751389528803</v>
          </cell>
        </row>
        <row r="77">
          <cell r="B77">
            <v>69</v>
          </cell>
          <cell r="C77">
            <v>1.1197798030464959E-2</v>
          </cell>
          <cell r="D77">
            <v>0.8249999999999994</v>
          </cell>
          <cell r="E77">
            <v>9.2381833751335844E-3</v>
          </cell>
          <cell r="F77">
            <v>9080.7630806765155</v>
          </cell>
          <cell r="G77">
            <v>0.96499999999999997</v>
          </cell>
          <cell r="H77">
            <v>1.0805875099398685E-2</v>
          </cell>
          <cell r="I77">
            <v>8894.7164999253673</v>
          </cell>
          <cell r="J77">
            <v>0.94</v>
          </cell>
          <cell r="K77">
            <v>1.052593014863706E-2</v>
          </cell>
          <cell r="L77">
            <v>8928.0391286220711</v>
          </cell>
          <cell r="M77">
            <v>0.92500000000000004</v>
          </cell>
          <cell r="N77">
            <v>1.0357963178180087E-2</v>
          </cell>
          <cell r="O77">
            <v>8935.6762516244889</v>
          </cell>
          <cell r="P77">
            <v>0.79612499999999942</v>
          </cell>
          <cell r="Q77">
            <v>8.914846957003909E-3</v>
          </cell>
          <cell r="R77">
            <v>9109.4314265109952</v>
          </cell>
          <cell r="S77">
            <v>0.77549999999999941</v>
          </cell>
          <cell r="T77">
            <v>8.6838923726255696E-3</v>
          </cell>
          <cell r="U77">
            <v>9135.7637667991094</v>
          </cell>
          <cell r="V77">
            <v>0.7631249999999995</v>
          </cell>
          <cell r="W77">
            <v>8.5453196219985664E-3</v>
          </cell>
          <cell r="X77">
            <v>9142.3008099132821</v>
          </cell>
          <cell r="Y77">
            <v>0.90709999999999991</v>
          </cell>
          <cell r="Z77">
            <v>1.0157522593434764E-2</v>
          </cell>
          <cell r="AA77">
            <v>8961.5646167559589</v>
          </cell>
          <cell r="AB77">
            <v>0.892625</v>
          </cell>
          <cell r="AC77">
            <v>9.9954344669437832E-3</v>
          </cell>
          <cell r="AD77">
            <v>8968.9598619424196</v>
          </cell>
          <cell r="AE77">
            <v>0.86949999999999994</v>
          </cell>
          <cell r="AF77">
            <v>9.7364853874892816E-3</v>
          </cell>
          <cell r="AG77">
            <v>9000.0265695504677</v>
          </cell>
          <cell r="AH77">
            <v>0.74835749999999945</v>
          </cell>
          <cell r="AI77">
            <v>8.3799561395836736E-3</v>
          </cell>
          <cell r="AJ77">
            <v>9162.6618552083</v>
          </cell>
          <cell r="AK77">
            <v>0.73641562499999946</v>
          </cell>
          <cell r="AL77">
            <v>8.2462334352286157E-3</v>
          </cell>
          <cell r="AM77">
            <v>9168.9871553652993</v>
          </cell>
          <cell r="AN77">
            <v>0.71733749999999952</v>
          </cell>
          <cell r="AO77">
            <v>8.0326004446786524E-3</v>
          </cell>
          <cell r="AP77">
            <v>9193.4948447550032</v>
          </cell>
          <cell r="AQ77">
            <v>0.83906749999999997</v>
          </cell>
          <cell r="AR77">
            <v>9.3957083989271561E-3</v>
          </cell>
          <cell r="AS77">
            <v>9031.2720132503146</v>
          </cell>
          <cell r="AT77">
            <v>0.6922306874999995</v>
          </cell>
          <cell r="AU77">
            <v>7.7514594291148986E-3</v>
          </cell>
          <cell r="AV77">
            <v>9218.5225962084678</v>
          </cell>
        </row>
        <row r="78">
          <cell r="B78">
            <v>70</v>
          </cell>
          <cell r="C78">
            <v>1.2422386209433478E-2</v>
          </cell>
          <cell r="D78">
            <v>0.828431372549019</v>
          </cell>
          <cell r="E78">
            <v>1.0291094457814981E-2</v>
          </cell>
          <cell r="F78">
            <v>8996.8733261510824</v>
          </cell>
          <cell r="G78">
            <v>0.96499999999999997</v>
          </cell>
          <cell r="H78">
            <v>1.1987602692103305E-2</v>
          </cell>
          <cell r="I78">
            <v>8798.6013043826133</v>
          </cell>
          <cell r="J78">
            <v>0.95</v>
          </cell>
          <cell r="K78">
            <v>1.1801266898961804E-2</v>
          </cell>
          <cell r="L78">
            <v>8834.0632123898977</v>
          </cell>
          <cell r="M78">
            <v>0.92500000000000004</v>
          </cell>
          <cell r="N78">
            <v>1.1490707243725968E-2</v>
          </cell>
          <cell r="O78">
            <v>8843.120846038024</v>
          </cell>
          <cell r="P78">
            <v>0.79943627450980326</v>
          </cell>
          <cell r="Q78">
            <v>9.9309061517914559E-3</v>
          </cell>
          <cell r="R78">
            <v>9028.2222394783275</v>
          </cell>
          <cell r="S78">
            <v>0.78700980392156805</v>
          </cell>
          <cell r="T78">
            <v>9.7765397349242333E-3</v>
          </cell>
          <cell r="U78">
            <v>9056.4297775064933</v>
          </cell>
          <cell r="V78">
            <v>0.76629901960784264</v>
          </cell>
          <cell r="W78">
            <v>9.5192623734788595E-3</v>
          </cell>
          <cell r="X78">
            <v>9064.1769274121161</v>
          </cell>
          <cell r="Y78">
            <v>0.91674999999999995</v>
          </cell>
          <cell r="Z78">
            <v>1.138822255749814E-2</v>
          </cell>
          <cell r="AA78">
            <v>8870.5373216887347</v>
          </cell>
          <cell r="AB78">
            <v>0.892625</v>
          </cell>
          <cell r="AC78">
            <v>1.1088532490195558E-2</v>
          </cell>
          <cell r="AD78">
            <v>8879.3112114057258</v>
          </cell>
          <cell r="AE78">
            <v>0.87875000000000003</v>
          </cell>
          <cell r="AF78">
            <v>1.091617188153967E-2</v>
          </cell>
          <cell r="AG78">
            <v>8912.3979423690234</v>
          </cell>
          <cell r="AH78">
            <v>0.75946446078431307</v>
          </cell>
          <cell r="AI78">
            <v>9.434360844201883E-3</v>
          </cell>
          <cell r="AJ78">
            <v>9085.8791507398182</v>
          </cell>
          <cell r="AK78">
            <v>0.73947855392156803</v>
          </cell>
          <cell r="AL78">
            <v>9.1860881904070966E-3</v>
          </cell>
          <cell r="AM78">
            <v>9093.3775469175453</v>
          </cell>
          <cell r="AN78">
            <v>0.72798406862745046</v>
          </cell>
          <cell r="AO78">
            <v>9.0432992548049162E-3</v>
          </cell>
          <cell r="AP78">
            <v>9119.6471739768731</v>
          </cell>
          <cell r="AQ78">
            <v>0.84799374999999999</v>
          </cell>
          <cell r="AR78">
            <v>1.053410586568578E-2</v>
          </cell>
          <cell r="AS78">
            <v>8946.416814942424</v>
          </cell>
          <cell r="AT78">
            <v>0.70250462622548959</v>
          </cell>
          <cell r="AU78">
            <v>8.7267837808867425E-3</v>
          </cell>
          <cell r="AV78">
            <v>9147.0655923075792</v>
          </cell>
        </row>
        <row r="79">
          <cell r="B79">
            <v>71</v>
          </cell>
          <cell r="C79">
            <v>1.3832309405714458E-2</v>
          </cell>
          <cell r="D79">
            <v>0.83186274509803859</v>
          </cell>
          <cell r="E79">
            <v>1.1506582873283048E-2</v>
          </cell>
          <cell r="F79">
            <v>8904.2856529266664</v>
          </cell>
          <cell r="G79">
            <v>0.96499999999999997</v>
          </cell>
          <cell r="H79">
            <v>1.3348178576514451E-2</v>
          </cell>
          <cell r="I79">
            <v>8693.1271676994529</v>
          </cell>
          <cell r="J79">
            <v>0.95</v>
          </cell>
          <cell r="K79">
            <v>1.3140693935428735E-2</v>
          </cell>
          <cell r="L79">
            <v>8729.8100746181844</v>
          </cell>
          <cell r="M79">
            <v>0.92500000000000004</v>
          </cell>
          <cell r="N79">
            <v>1.2794886200285875E-2</v>
          </cell>
          <cell r="O79">
            <v>8741.5071332753105</v>
          </cell>
          <cell r="P79">
            <v>0.80274754901960721</v>
          </cell>
          <cell r="Q79">
            <v>1.110385247271814E-2</v>
          </cell>
          <cell r="R79">
            <v>8938.563811700551</v>
          </cell>
          <cell r="S79">
            <v>0.7902696078431366</v>
          </cell>
          <cell r="T79">
            <v>1.0931253729618895E-2</v>
          </cell>
          <cell r="U79">
            <v>8967.8892319301503</v>
          </cell>
          <cell r="V79">
            <v>0.76947303921568577</v>
          </cell>
          <cell r="W79">
            <v>1.064358915778682E-2</v>
          </cell>
          <cell r="X79">
            <v>8977.8926490404465</v>
          </cell>
          <cell r="Y79">
            <v>0.91674999999999995</v>
          </cell>
          <cell r="Z79">
            <v>1.2680769647688729E-2</v>
          </cell>
          <cell r="AA79">
            <v>8769.5176684647504</v>
          </cell>
          <cell r="AB79">
            <v>0.892625</v>
          </cell>
          <cell r="AC79">
            <v>1.2347065183275868E-2</v>
          </cell>
          <cell r="AD79">
            <v>8780.8526805474958</v>
          </cell>
          <cell r="AE79">
            <v>0.87875000000000003</v>
          </cell>
          <cell r="AF79">
            <v>1.215514189027158E-2</v>
          </cell>
          <cell r="AG79">
            <v>8815.1086745534431</v>
          </cell>
          <cell r="AH79">
            <v>0.76261017156862676</v>
          </cell>
          <cell r="AI79">
            <v>1.0548659849082232E-2</v>
          </cell>
          <cell r="AJ79">
            <v>9000.1596882449285</v>
          </cell>
          <cell r="AK79">
            <v>0.7425414828431367</v>
          </cell>
          <cell r="AL79">
            <v>1.027106353726428E-2</v>
          </cell>
          <cell r="AM79">
            <v>9009.8449788228936</v>
          </cell>
          <cell r="AN79">
            <v>0.73099938725490143</v>
          </cell>
          <cell r="AO79">
            <v>1.0111409699897479E-2</v>
          </cell>
          <cell r="AP79">
            <v>9037.1754754843641</v>
          </cell>
          <cell r="AQ79">
            <v>0.84799374999999999</v>
          </cell>
          <cell r="AR79">
            <v>1.1729711924112074E-2</v>
          </cell>
          <cell r="AS79">
            <v>8852.1743130952691</v>
          </cell>
          <cell r="AT79">
            <v>0.70541440870097982</v>
          </cell>
          <cell r="AU79">
            <v>9.7575103604010654E-3</v>
          </cell>
          <cell r="AV79">
            <v>9067.2411286539227</v>
          </cell>
        </row>
        <row r="80">
          <cell r="B80">
            <v>72</v>
          </cell>
          <cell r="C80">
            <v>1.5466509943090461E-2</v>
          </cell>
          <cell r="D80">
            <v>0.83529411764705819</v>
          </cell>
          <cell r="E80">
            <v>1.2919084775993199E-2</v>
          </cell>
          <cell r="F80">
            <v>8801.8277521338805</v>
          </cell>
          <cell r="G80">
            <v>0.96499999999999997</v>
          </cell>
          <cell r="H80">
            <v>1.4925182095082295E-2</v>
          </cell>
          <cell r="I80">
            <v>8577.0897538766512</v>
          </cell>
          <cell r="J80">
            <v>0.95</v>
          </cell>
          <cell r="K80">
            <v>1.4693184445935937E-2</v>
          </cell>
          <cell r="L80">
            <v>8615.0943123132056</v>
          </cell>
          <cell r="M80">
            <v>0.92500000000000004</v>
          </cell>
          <cell r="N80">
            <v>1.4306521697358677E-2</v>
          </cell>
          <cell r="O80">
            <v>8629.6605442860655</v>
          </cell>
          <cell r="P80">
            <v>0.80605882352941116</v>
          </cell>
          <cell r="Q80">
            <v>1.2466916808833437E-2</v>
          </cell>
          <cell r="R80">
            <v>8839.3113178174499</v>
          </cell>
          <cell r="S80">
            <v>0.79352941176470526</v>
          </cell>
          <cell r="T80">
            <v>1.2273130537193538E-2</v>
          </cell>
          <cell r="U80">
            <v>8869.8589593168053</v>
          </cell>
          <cell r="V80">
            <v>0.77264705882352891</v>
          </cell>
          <cell r="W80">
            <v>1.1950153417793711E-2</v>
          </cell>
          <cell r="X80">
            <v>8882.3356481813462</v>
          </cell>
          <cell r="Y80">
            <v>0.91674999999999995</v>
          </cell>
          <cell r="Z80">
            <v>1.4178922990328181E-2</v>
          </cell>
          <cell r="AA80">
            <v>8658.3134349896118</v>
          </cell>
          <cell r="AB80">
            <v>0.892625</v>
          </cell>
          <cell r="AC80">
            <v>1.3805793437951124E-2</v>
          </cell>
          <cell r="AD80">
            <v>8672.4349201360328</v>
          </cell>
          <cell r="AE80">
            <v>0.87875000000000003</v>
          </cell>
          <cell r="AF80">
            <v>1.3591195612490744E-2</v>
          </cell>
          <cell r="AG80">
            <v>8707.9597778360821</v>
          </cell>
          <cell r="AH80">
            <v>0.76575588235294056</v>
          </cell>
          <cell r="AI80">
            <v>1.1843570968391766E-2</v>
          </cell>
          <cell r="AJ80">
            <v>8905.2200651062103</v>
          </cell>
          <cell r="AK80">
            <v>0.74560441176470538</v>
          </cell>
          <cell r="AL80">
            <v>1.153189804817093E-2</v>
          </cell>
          <cell r="AM80">
            <v>8917.3042885845025</v>
          </cell>
          <cell r="AN80">
            <v>0.7340147058823524</v>
          </cell>
          <cell r="AO80">
            <v>1.1352645746904024E-2</v>
          </cell>
          <cell r="AP80">
            <v>8945.7968917218768</v>
          </cell>
          <cell r="AQ80">
            <v>0.84799374999999999</v>
          </cell>
          <cell r="AR80">
            <v>1.3115503766053567E-2</v>
          </cell>
          <cell r="AS80">
            <v>8748.3408585006364</v>
          </cell>
          <cell r="AT80">
            <v>0.70832419117647005</v>
          </cell>
          <cell r="AU80">
            <v>1.0955303145762383E-2</v>
          </cell>
          <cell r="AV80">
            <v>8978.7674294008266</v>
          </cell>
        </row>
        <row r="81">
          <cell r="B81">
            <v>73</v>
          </cell>
          <cell r="C81">
            <v>1.7362243911543243E-2</v>
          </cell>
          <cell r="D81">
            <v>0.83872549019607778</v>
          </cell>
          <cell r="E81">
            <v>1.4562156535612974E-2</v>
          </cell>
          <cell r="F81">
            <v>8688.1161932203722</v>
          </cell>
          <cell r="G81">
            <v>0.96499999999999997</v>
          </cell>
          <cell r="H81">
            <v>1.6754565374639228E-2</v>
          </cell>
          <cell r="I81">
            <v>8449.0751274541781</v>
          </cell>
          <cell r="J81">
            <v>0.95</v>
          </cell>
          <cell r="K81">
            <v>1.649413171596608E-2</v>
          </cell>
          <cell r="L81">
            <v>8488.5111425632549</v>
          </cell>
          <cell r="M81">
            <v>0.92500000000000004</v>
          </cell>
          <cell r="N81">
            <v>1.6060075618177502E-2</v>
          </cell>
          <cell r="O81">
            <v>8506.2001184683959</v>
          </cell>
          <cell r="P81">
            <v>0.809370098039215</v>
          </cell>
          <cell r="Q81">
            <v>1.4052481056866519E-2</v>
          </cell>
          <cell r="R81">
            <v>8729.1123589708404</v>
          </cell>
          <cell r="S81">
            <v>0.79678921568627381</v>
          </cell>
          <cell r="T81">
            <v>1.3834048708832323E-2</v>
          </cell>
          <cell r="U81">
            <v>8760.9980224626142</v>
          </cell>
          <cell r="V81">
            <v>0.77582107843137194</v>
          </cell>
          <cell r="W81">
            <v>1.3469994795441999E-2</v>
          </cell>
          <cell r="X81">
            <v>8776.1903744772408</v>
          </cell>
          <cell r="Y81">
            <v>0.91674999999999995</v>
          </cell>
          <cell r="Z81">
            <v>1.5916837105907269E-2</v>
          </cell>
          <cell r="AA81">
            <v>8535.5478755687709</v>
          </cell>
          <cell r="AB81">
            <v>0.892625</v>
          </cell>
          <cell r="AC81">
            <v>1.5497972971541287E-2</v>
          </cell>
          <cell r="AD81">
            <v>8552.7050750245617</v>
          </cell>
          <cell r="AE81">
            <v>0.87875000000000003</v>
          </cell>
          <cell r="AF81">
            <v>1.5257071837268625E-2</v>
          </cell>
          <cell r="AG81">
            <v>8589.6081931098106</v>
          </cell>
          <cell r="AH81">
            <v>0.76890159313725426</v>
          </cell>
          <cell r="AI81">
            <v>1.3349857004023193E-2</v>
          </cell>
          <cell r="AJ81">
            <v>8799.7504592759797</v>
          </cell>
          <cell r="AK81">
            <v>0.74866734068627394</v>
          </cell>
          <cell r="AL81">
            <v>1.299854497760153E-2</v>
          </cell>
          <cell r="AM81">
            <v>8814.4708446640288</v>
          </cell>
          <cell r="AN81">
            <v>0.73703002450980326</v>
          </cell>
          <cell r="AO81">
            <v>1.2796495055669899E-2</v>
          </cell>
          <cell r="AP81">
            <v>8844.2384286864035</v>
          </cell>
          <cell r="AQ81">
            <v>0.84799374999999999</v>
          </cell>
          <cell r="AR81">
            <v>1.4723074322964222E-2</v>
          </cell>
          <cell r="AS81">
            <v>8633.6019610242511</v>
          </cell>
          <cell r="AT81">
            <v>0.71123397365196017</v>
          </cell>
          <cell r="AU81">
            <v>1.2348617728721452E-2</v>
          </cell>
          <cell r="AV81">
            <v>8880.4023103364416</v>
          </cell>
        </row>
        <row r="82">
          <cell r="B82">
            <v>74</v>
          </cell>
          <cell r="C82">
            <v>1.9628126468647908E-2</v>
          </cell>
          <cell r="D82">
            <v>0.84215686274509738</v>
          </cell>
          <cell r="E82">
            <v>1.6529961408400528E-2</v>
          </cell>
          <cell r="F82">
            <v>8561.5984852151032</v>
          </cell>
          <cell r="G82">
            <v>0.96499999999999997</v>
          </cell>
          <cell r="H82">
            <v>1.8941142042245229E-2</v>
          </cell>
          <cell r="I82">
            <v>8307.5145458760089</v>
          </cell>
          <cell r="J82">
            <v>0.95</v>
          </cell>
          <cell r="K82">
            <v>1.8646720145215512E-2</v>
          </cell>
          <cell r="L82">
            <v>8348.5005217053713</v>
          </cell>
          <cell r="M82">
            <v>0.92500000000000004</v>
          </cell>
          <cell r="N82">
            <v>1.8156016983499317E-2</v>
          </cell>
          <cell r="O82">
            <v>8369.5899013424441</v>
          </cell>
          <cell r="P82">
            <v>0.81268137254901895</v>
          </cell>
          <cell r="Q82">
            <v>1.5951412759106512E-2</v>
          </cell>
          <cell r="R82">
            <v>8606.4466729031428</v>
          </cell>
          <cell r="S82">
            <v>0.80004901960784247</v>
          </cell>
          <cell r="T82">
            <v>1.5703463337980502E-2</v>
          </cell>
          <cell r="U82">
            <v>8639.7979490818834</v>
          </cell>
          <cell r="V82">
            <v>0.77899509803921507</v>
          </cell>
          <cell r="W82">
            <v>1.5290214302770489E-2</v>
          </cell>
          <cell r="X82">
            <v>8657.9751358092235</v>
          </cell>
          <cell r="Y82">
            <v>0.91674999999999995</v>
          </cell>
          <cell r="Z82">
            <v>1.7994084940132968E-2</v>
          </cell>
          <cell r="AA82">
            <v>8399.6889504236697</v>
          </cell>
          <cell r="AB82">
            <v>0.892625</v>
          </cell>
          <cell r="AC82">
            <v>1.752055638907684E-2</v>
          </cell>
          <cell r="AD82">
            <v>8420.1554829382676</v>
          </cell>
          <cell r="AE82">
            <v>0.87875000000000003</v>
          </cell>
          <cell r="AF82">
            <v>1.724821613432435E-2</v>
          </cell>
          <cell r="AG82">
            <v>8458.5559238535425</v>
          </cell>
          <cell r="AH82">
            <v>0.77204730392156795</v>
          </cell>
          <cell r="AI82">
            <v>1.5153842121151184E-2</v>
          </cell>
          <cell r="AJ82">
            <v>8682.2750489735572</v>
          </cell>
          <cell r="AK82">
            <v>0.75173026960784262</v>
          </cell>
          <cell r="AL82">
            <v>1.4755056802173523E-2</v>
          </cell>
          <cell r="AM82">
            <v>8699.895548935905</v>
          </cell>
          <cell r="AN82">
            <v>0.74004534313725434</v>
          </cell>
          <cell r="AO82">
            <v>1.4525703587631965E-2</v>
          </cell>
          <cell r="AP82">
            <v>8731.0631753625512</v>
          </cell>
          <cell r="AQ82">
            <v>0.84799374999999999</v>
          </cell>
          <cell r="AR82">
            <v>1.6644528569622997E-2</v>
          </cell>
          <cell r="AS82">
            <v>8506.4887976772006</v>
          </cell>
          <cell r="AT82">
            <v>0.7141437561274504</v>
          </cell>
          <cell r="AU82">
            <v>1.4017303962064846E-2</v>
          </cell>
          <cell r="AV82">
            <v>8770.7416169288426</v>
          </cell>
        </row>
        <row r="83">
          <cell r="B83">
            <v>75</v>
          </cell>
          <cell r="C83">
            <v>2.2258767670712477E-2</v>
          </cell>
          <cell r="D83">
            <v>0.84558823529411697</v>
          </cell>
          <cell r="E83">
            <v>1.8821752074499508E-2</v>
          </cell>
          <cell r="F83">
            <v>8420.075592660276</v>
          </cell>
          <cell r="G83">
            <v>0.96499999999999997</v>
          </cell>
          <cell r="H83">
            <v>2.1479710802237539E-2</v>
          </cell>
          <cell r="I83">
            <v>8150.1607328445534</v>
          </cell>
          <cell r="J83">
            <v>0.95</v>
          </cell>
          <cell r="K83">
            <v>2.1145829287176853E-2</v>
          </cell>
          <cell r="L83">
            <v>8192.8283688449446</v>
          </cell>
          <cell r="M83">
            <v>0.92500000000000004</v>
          </cell>
          <cell r="N83">
            <v>2.0589360095409043E-2</v>
          </cell>
          <cell r="O83">
            <v>8217.6314849487462</v>
          </cell>
          <cell r="P83">
            <v>0.81599264705882291</v>
          </cell>
          <cell r="Q83">
            <v>1.8162990751892025E-2</v>
          </cell>
          <cell r="R83">
            <v>8469.1616896344258</v>
          </cell>
          <cell r="S83">
            <v>0.80330882352941113</v>
          </cell>
          <cell r="T83">
            <v>1.7880664470774531E-2</v>
          </cell>
          <cell r="U83">
            <v>8504.1231987409174</v>
          </cell>
          <cell r="V83">
            <v>0.78216911764705821</v>
          </cell>
          <cell r="W83">
            <v>1.7410120668912045E-2</v>
          </cell>
          <cell r="X83">
            <v>8525.592840554642</v>
          </cell>
          <cell r="Y83">
            <v>0.91674999999999995</v>
          </cell>
          <cell r="Z83">
            <v>2.0405725262125661E-2</v>
          </cell>
          <cell r="AA83">
            <v>8248.5442339790497</v>
          </cell>
          <cell r="AB83">
            <v>0.892625</v>
          </cell>
          <cell r="AC83">
            <v>1.9868732492069725E-2</v>
          </cell>
          <cell r="AD83">
            <v>8272.6296739946538</v>
          </cell>
          <cell r="AE83">
            <v>0.87875000000000003</v>
          </cell>
          <cell r="AF83">
            <v>1.9559892090638589E-2</v>
          </cell>
          <cell r="AG83">
            <v>8312.6609230946469</v>
          </cell>
          <cell r="AH83">
            <v>0.77519301470588176</v>
          </cell>
          <cell r="AI83">
            <v>1.7254841214297423E-2</v>
          </cell>
          <cell r="AJ83">
            <v>8550.7052236290019</v>
          </cell>
          <cell r="AK83">
            <v>0.75479319852941118</v>
          </cell>
          <cell r="AL83">
            <v>1.6800766445500121E-2</v>
          </cell>
          <cell r="AM83">
            <v>8571.5280959383799</v>
          </cell>
          <cell r="AN83">
            <v>0.74306066176470531</v>
          </cell>
          <cell r="AO83">
            <v>1.6539614635466441E-2</v>
          </cell>
          <cell r="AP83">
            <v>8604.2383396723471</v>
          </cell>
          <cell r="AQ83">
            <v>0.84799374999999999</v>
          </cell>
          <cell r="AR83">
            <v>1.8875295867466238E-2</v>
          </cell>
          <cell r="AS83">
            <v>8364.9023018570842</v>
          </cell>
          <cell r="AT83">
            <v>0.71705353860294063</v>
          </cell>
          <cell r="AU83">
            <v>1.5960728123225118E-2</v>
          </cell>
          <cell r="AV83">
            <v>8647.7994657116196</v>
          </cell>
        </row>
        <row r="84">
          <cell r="B84">
            <v>76</v>
          </cell>
          <cell r="C84">
            <v>2.530212988729107E-2</v>
          </cell>
          <cell r="D84">
            <v>0.84901960784313657</v>
          </cell>
          <cell r="E84">
            <v>2.148200439450397E-2</v>
          </cell>
          <cell r="F84">
            <v>8261.5950174066802</v>
          </cell>
          <cell r="G84">
            <v>0.96499999999999997</v>
          </cell>
          <cell r="H84">
            <v>2.4416555341235883E-2</v>
          </cell>
          <cell r="I84">
            <v>7975.0976373112999</v>
          </cell>
          <cell r="J84">
            <v>0.95</v>
          </cell>
          <cell r="K84">
            <v>2.4037023392926515E-2</v>
          </cell>
          <cell r="L84">
            <v>8019.5842187782091</v>
          </cell>
          <cell r="M84">
            <v>0.92500000000000004</v>
          </cell>
          <cell r="N84">
            <v>2.340447014574424E-2</v>
          </cell>
          <cell r="O84">
            <v>8048.4357111737654</v>
          </cell>
          <cell r="P84">
            <v>0.81930392156862675</v>
          </cell>
          <cell r="Q84">
            <v>2.0730134240696328E-2</v>
          </cell>
          <cell r="R84">
            <v>8315.336384189317</v>
          </cell>
          <cell r="S84">
            <v>0.80656862745097968</v>
          </cell>
          <cell r="T84">
            <v>2.0407904174778769E-2</v>
          </cell>
          <cell r="U84">
            <v>8352.0638252061017</v>
          </cell>
          <cell r="V84">
            <v>0.78534313725490135</v>
          </cell>
          <cell r="W84">
            <v>1.9870854064916173E-2</v>
          </cell>
          <cell r="X84">
            <v>8377.1612404265725</v>
          </cell>
          <cell r="Y84">
            <v>0.91674999999999995</v>
          </cell>
          <cell r="Z84">
            <v>2.3195727574174086E-2</v>
          </cell>
          <cell r="AA84">
            <v>8080.2267065279821</v>
          </cell>
          <cell r="AB84">
            <v>0.892625</v>
          </cell>
          <cell r="AC84">
            <v>2.2585313690643191E-2</v>
          </cell>
          <cell r="AD84">
            <v>8108.2630079960954</v>
          </cell>
          <cell r="AE84">
            <v>0.87875000000000003</v>
          </cell>
          <cell r="AF84">
            <v>2.2234246638457029E-2</v>
          </cell>
          <cell r="AG84">
            <v>8150.0661724528472</v>
          </cell>
          <cell r="AH84">
            <v>0.77833872549019534</v>
          </cell>
          <cell r="AI84">
            <v>1.9693627528661512E-2</v>
          </cell>
          <cell r="AJ84">
            <v>8403.1641627250192</v>
          </cell>
          <cell r="AK84">
            <v>0.75785612745097974</v>
          </cell>
          <cell r="AL84">
            <v>1.9175374172644106E-2</v>
          </cell>
          <cell r="AM84">
            <v>8427.5198543174774</v>
          </cell>
          <cell r="AN84">
            <v>0.74607598039215628</v>
          </cell>
          <cell r="AO84">
            <v>1.8877311361670365E-2</v>
          </cell>
          <cell r="AP84">
            <v>8461.9275533024611</v>
          </cell>
          <cell r="AQ84">
            <v>0.84799374999999999</v>
          </cell>
          <cell r="AR84">
            <v>2.145604800611103E-2</v>
          </cell>
          <cell r="AS84">
            <v>8207.0122960070821</v>
          </cell>
          <cell r="AT84">
            <v>0.71996332107843075</v>
          </cell>
          <cell r="AU84">
            <v>1.8216605464011899E-2</v>
          </cell>
          <cell r="AV84">
            <v>8509.7742895752253</v>
          </cell>
        </row>
        <row r="85">
          <cell r="B85">
            <v>77</v>
          </cell>
          <cell r="C85">
            <v>2.8842404419964041E-2</v>
          </cell>
          <cell r="D85">
            <v>0.85245098039215617</v>
          </cell>
          <cell r="E85">
            <v>2.4586735924665405E-2</v>
          </cell>
          <cell r="F85">
            <v>8084.1193969371379</v>
          </cell>
          <cell r="G85">
            <v>0.96499999999999997</v>
          </cell>
          <cell r="H85">
            <v>2.78329202652653E-2</v>
          </cell>
          <cell r="I85">
            <v>7780.3732244981293</v>
          </cell>
          <cell r="J85">
            <v>0.95</v>
          </cell>
          <cell r="K85">
            <v>2.7400284198965837E-2</v>
          </cell>
          <cell r="L85">
            <v>7826.8172853098922</v>
          </cell>
          <cell r="M85">
            <v>0.92500000000000004</v>
          </cell>
          <cell r="N85">
            <v>2.6679224088466739E-2</v>
          </cell>
          <cell r="O85">
            <v>7860.0663378516574</v>
          </cell>
          <cell r="P85">
            <v>0.8226151960784307</v>
          </cell>
          <cell r="Q85">
            <v>2.3726200167302116E-2</v>
          </cell>
          <cell r="R85">
            <v>8142.9583446885254</v>
          </cell>
          <cell r="S85">
            <v>0.80982843137254834</v>
          </cell>
          <cell r="T85">
            <v>2.3357399128432134E-2</v>
          </cell>
          <cell r="U85">
            <v>8181.6157069996589</v>
          </cell>
          <cell r="V85">
            <v>0.78851715686274448</v>
          </cell>
          <cell r="W85">
            <v>2.2742730730315502E-2</v>
          </cell>
          <cell r="X85">
            <v>8210.6998919397847</v>
          </cell>
          <cell r="Y85">
            <v>0.91674999999999995</v>
          </cell>
          <cell r="Z85">
            <v>2.6441274252002035E-2</v>
          </cell>
          <cell r="AA85">
            <v>7892.799969105793</v>
          </cell>
          <cell r="AB85">
            <v>0.892625</v>
          </cell>
          <cell r="AC85">
            <v>2.5745451245370404E-2</v>
          </cell>
          <cell r="AD85">
            <v>7925.1353444742654</v>
          </cell>
          <cell r="AE85">
            <v>0.87875000000000003</v>
          </cell>
          <cell r="AF85">
            <v>2.5345262884043401E-2</v>
          </cell>
          <cell r="AG85">
            <v>7968.8555910547848</v>
          </cell>
          <cell r="AH85">
            <v>0.78148443627450914</v>
          </cell>
          <cell r="AI85">
            <v>2.2539890158937009E-2</v>
          </cell>
          <cell r="AJ85">
            <v>8237.6753776421156</v>
          </cell>
          <cell r="AK85">
            <v>0.76091905637254842</v>
          </cell>
          <cell r="AL85">
            <v>2.1946735154754458E-2</v>
          </cell>
          <cell r="AM85">
            <v>8265.9190077635521</v>
          </cell>
          <cell r="AN85">
            <v>0.74909129901960725</v>
          </cell>
          <cell r="AO85">
            <v>2.1605594193799725E-2</v>
          </cell>
          <cell r="AP85">
            <v>8302.1891121588724</v>
          </cell>
          <cell r="AQ85">
            <v>0.84799374999999999</v>
          </cell>
          <cell r="AR85">
            <v>2.4458178683101881E-2</v>
          </cell>
          <cell r="AS85">
            <v>8030.9222461972113</v>
          </cell>
          <cell r="AT85">
            <v>0.72287310355392098</v>
          </cell>
          <cell r="AU85">
            <v>2.0849398397016734E-2</v>
          </cell>
          <cell r="AV85">
            <v>8354.7550887542402</v>
          </cell>
        </row>
        <row r="86">
          <cell r="B86">
            <v>78</v>
          </cell>
          <cell r="C86">
            <v>3.2838280433690817E-2</v>
          </cell>
          <cell r="D86">
            <v>0.85588235294117576</v>
          </cell>
          <cell r="E86">
            <v>2.810570472412947E-2</v>
          </cell>
          <cell r="F86">
            <v>7885.3572881411792</v>
          </cell>
          <cell r="G86">
            <v>0.96499999999999997</v>
          </cell>
          <cell r="H86">
            <v>3.1688940618511637E-2</v>
          </cell>
          <cell r="I86">
            <v>7563.8227169066677</v>
          </cell>
          <cell r="J86">
            <v>0.95</v>
          </cell>
          <cell r="K86">
            <v>3.1196366412006276E-2</v>
          </cell>
          <cell r="L86">
            <v>7612.3602673190235</v>
          </cell>
          <cell r="M86">
            <v>0.92500000000000004</v>
          </cell>
          <cell r="N86">
            <v>3.0375409401164007E-2</v>
          </cell>
          <cell r="O86">
            <v>7650.3658666738984</v>
          </cell>
          <cell r="P86">
            <v>0.82592647058823454</v>
          </cell>
          <cell r="Q86">
            <v>2.7122005058784936E-2</v>
          </cell>
          <cell r="R86">
            <v>7949.7568850484422</v>
          </cell>
          <cell r="S86">
            <v>0.81308823529411689</v>
          </cell>
          <cell r="T86">
            <v>2.6700419487922993E-2</v>
          </cell>
          <cell r="U86">
            <v>7990.5144434158183</v>
          </cell>
          <cell r="V86">
            <v>0.79169117647058762</v>
          </cell>
          <cell r="W86">
            <v>2.5997776869819762E-2</v>
          </cell>
          <cell r="X86">
            <v>8023.9661551899671</v>
          </cell>
          <cell r="Y86">
            <v>0.91674999999999995</v>
          </cell>
          <cell r="Z86">
            <v>3.0104493587586056E-2</v>
          </cell>
          <cell r="AA86">
            <v>7684.1042805064735</v>
          </cell>
          <cell r="AB86">
            <v>0.892625</v>
          </cell>
          <cell r="AC86">
            <v>2.9312270072123267E-2</v>
          </cell>
          <cell r="AD86">
            <v>7721.0991588501411</v>
          </cell>
          <cell r="AE86">
            <v>0.87875000000000003</v>
          </cell>
          <cell r="AF86">
            <v>2.8856638931105807E-2</v>
          </cell>
          <cell r="AG86">
            <v>7766.8828512145228</v>
          </cell>
          <cell r="AH86">
            <v>0.78463014705882272</v>
          </cell>
          <cell r="AI86">
            <v>2.5765904805845688E-2</v>
          </cell>
          <cell r="AJ86">
            <v>8051.999079465083</v>
          </cell>
          <cell r="AK86">
            <v>0.76398198529411698</v>
          </cell>
          <cell r="AL86">
            <v>2.5087854679376066E-2</v>
          </cell>
          <cell r="AM86">
            <v>8084.5090724895153</v>
          </cell>
          <cell r="AN86">
            <v>0.75210661764705811</v>
          </cell>
          <cell r="AO86">
            <v>2.469788802632877E-2</v>
          </cell>
          <cell r="AP86">
            <v>8122.8153832813859</v>
          </cell>
          <cell r="AQ86">
            <v>0.84799374999999999</v>
          </cell>
          <cell r="AR86">
            <v>2.7846656568517102E-2</v>
          </cell>
          <cell r="AS86">
            <v>7834.5005149096223</v>
          </cell>
          <cell r="AT86">
            <v>0.7257828860294111</v>
          </cell>
          <cell r="AU86">
            <v>2.3833461945407263E-2</v>
          </cell>
          <cell r="AV86">
            <v>8180.5634713993004</v>
          </cell>
        </row>
        <row r="87">
          <cell r="B87">
            <v>79</v>
          </cell>
          <cell r="C87">
            <v>3.7327553615672193E-2</v>
          </cell>
          <cell r="D87">
            <v>0.85931372549019536</v>
          </cell>
          <cell r="E87">
            <v>3.2076079160918286E-2</v>
          </cell>
          <cell r="F87">
            <v>7663.7337645564212</v>
          </cell>
          <cell r="G87">
            <v>0.96499999999999997</v>
          </cell>
          <cell r="H87">
            <v>3.6021089239123665E-2</v>
          </cell>
          <cell r="I87">
            <v>7324.1331879816626</v>
          </cell>
          <cell r="J87">
            <v>0.95</v>
          </cell>
          <cell r="K87">
            <v>3.5461175934888581E-2</v>
          </cell>
          <cell r="L87">
            <v>7374.8822871595412</v>
          </cell>
          <cell r="M87">
            <v>0.92500000000000004</v>
          </cell>
          <cell r="N87">
            <v>3.4527987094496781E-2</v>
          </cell>
          <cell r="O87">
            <v>7417.9828714049881</v>
          </cell>
          <cell r="P87">
            <v>0.82923774509803849</v>
          </cell>
          <cell r="Q87">
            <v>3.0953416390286145E-2</v>
          </cell>
          <cell r="R87">
            <v>7734.1435385960476</v>
          </cell>
          <cell r="S87">
            <v>0.81634803921568555</v>
          </cell>
          <cell r="T87">
            <v>3.0472275202872368E-2</v>
          </cell>
          <cell r="U87">
            <v>7777.1643558523083</v>
          </cell>
          <cell r="V87">
            <v>0.79486519607843076</v>
          </cell>
          <cell r="W87">
            <v>2.9670373223849415E-2</v>
          </cell>
          <cell r="X87">
            <v>7815.3608734763529</v>
          </cell>
          <cell r="Y87">
            <v>0.91674999999999995</v>
          </cell>
          <cell r="Z87">
            <v>3.422003477716748E-2</v>
          </cell>
          <cell r="AA87">
            <v>7452.7782124676241</v>
          </cell>
          <cell r="AB87">
            <v>0.892625</v>
          </cell>
          <cell r="AC87">
            <v>3.3319507546189391E-2</v>
          </cell>
          <cell r="AD87">
            <v>7494.7762150522822</v>
          </cell>
          <cell r="AE87">
            <v>0.87875000000000003</v>
          </cell>
          <cell r="AF87">
            <v>3.2801587739771938E-2</v>
          </cell>
          <cell r="AG87">
            <v>7542.756717156828</v>
          </cell>
          <cell r="AH87">
            <v>0.78777585784313653</v>
          </cell>
          <cell r="AI87">
            <v>2.9405745570771833E-2</v>
          </cell>
          <cell r="AJ87">
            <v>7844.5320376868285</v>
          </cell>
          <cell r="AK87">
            <v>0.76704491421568566</v>
          </cell>
          <cell r="AL87">
            <v>2.8631910161014684E-2</v>
          </cell>
          <cell r="AM87">
            <v>7881.6860837248014</v>
          </cell>
          <cell r="AN87">
            <v>0.75512193627450919</v>
          </cell>
          <cell r="AO87">
            <v>2.8186854562656943E-2</v>
          </cell>
          <cell r="AP87">
            <v>7922.1989984865613</v>
          </cell>
          <cell r="AQ87">
            <v>0.84799374999999999</v>
          </cell>
          <cell r="AR87">
            <v>3.1653532168879922E-2</v>
          </cell>
          <cell r="AS87">
            <v>7616.3358696850637</v>
          </cell>
          <cell r="AT87">
            <v>0.72869266850490133</v>
          </cell>
          <cell r="AU87">
            <v>2.720031465296395E-2</v>
          </cell>
          <cell r="AV87">
            <v>7985.5923232117166</v>
          </cell>
        </row>
        <row r="88">
          <cell r="B88">
            <v>80</v>
          </cell>
          <cell r="C88">
            <v>4.2280162455239613E-2</v>
          </cell>
          <cell r="D88">
            <v>0.86274509803921495</v>
          </cell>
          <cell r="E88">
            <v>3.6477002902559633E-2</v>
          </cell>
          <cell r="F88">
            <v>7417.9112336563076</v>
          </cell>
          <cell r="G88">
            <v>0.96499999999999997</v>
          </cell>
          <cell r="H88">
            <v>4.0800356769306226E-2</v>
          </cell>
          <cell r="I88">
            <v>7060.3099328181479</v>
          </cell>
          <cell r="J88">
            <v>0.95</v>
          </cell>
          <cell r="K88">
            <v>4.0166154332477631E-2</v>
          </cell>
          <cell r="L88">
            <v>7113.3602888754831</v>
          </cell>
          <cell r="M88">
            <v>0.92500000000000004</v>
          </cell>
          <cell r="N88">
            <v>3.910915027109664E-2</v>
          </cell>
          <cell r="O88">
            <v>7161.8548545539188</v>
          </cell>
          <cell r="P88">
            <v>0.83254901960784244</v>
          </cell>
          <cell r="Q88">
            <v>3.5200307800970047E-2</v>
          </cell>
          <cell r="R88">
            <v>7494.7453732236427</v>
          </cell>
          <cell r="S88">
            <v>0.81960784313725421</v>
          </cell>
          <cell r="T88">
            <v>3.4653152757431652E-2</v>
          </cell>
          <cell r="U88">
            <v>7540.1764633028079</v>
          </cell>
          <cell r="V88">
            <v>0.7980392156862739</v>
          </cell>
          <cell r="W88">
            <v>3.3741227684867668E-2</v>
          </cell>
          <cell r="X88">
            <v>7583.4761994812397</v>
          </cell>
          <cell r="Y88">
            <v>0.91674999999999995</v>
          </cell>
          <cell r="Z88">
            <v>3.8760338930840917E-2</v>
          </cell>
          <cell r="AA88">
            <v>7197.7438828504655</v>
          </cell>
          <cell r="AB88">
            <v>0.892625</v>
          </cell>
          <cell r="AC88">
            <v>3.7740330011608259E-2</v>
          </cell>
          <cell r="AD88">
            <v>7245.0539623978466</v>
          </cell>
          <cell r="AE88">
            <v>0.87875000000000003</v>
          </cell>
          <cell r="AF88">
            <v>3.7153692757541809E-2</v>
          </cell>
          <cell r="AG88">
            <v>7295.3423208992544</v>
          </cell>
          <cell r="AH88">
            <v>0.79092156862745033</v>
          </cell>
          <cell r="AI88">
            <v>3.3440292410921543E-2</v>
          </cell>
          <cell r="AJ88">
            <v>7613.8577244648413</v>
          </cell>
          <cell r="AK88">
            <v>0.77010784313725433</v>
          </cell>
          <cell r="AL88">
            <v>3.2560284715897295E-2</v>
          </cell>
          <cell r="AM88">
            <v>7656.0183558582739</v>
          </cell>
          <cell r="AN88">
            <v>0.75813725490196016</v>
          </cell>
          <cell r="AO88">
            <v>3.2054166300624277E-2</v>
          </cell>
          <cell r="AP88">
            <v>7698.8971274997948</v>
          </cell>
          <cell r="AQ88">
            <v>0.84799374999999999</v>
          </cell>
          <cell r="AR88">
            <v>3.5853313511027843E-2</v>
          </cell>
          <cell r="AS88">
            <v>7375.2519372249935</v>
          </cell>
          <cell r="AT88">
            <v>0.73160245098039156</v>
          </cell>
          <cell r="AU88">
            <v>3.0932270480102431E-2</v>
          </cell>
          <cell r="AV88">
            <v>7768.3816993300652</v>
          </cell>
        </row>
        <row r="89">
          <cell r="B89">
            <v>81</v>
          </cell>
          <cell r="C89">
            <v>4.7778398804336354E-2</v>
          </cell>
          <cell r="D89">
            <v>0.86617647058823455</v>
          </cell>
          <cell r="E89">
            <v>4.138452484669719E-2</v>
          </cell>
          <cell r="F89">
            <v>7147.3280640552966</v>
          </cell>
          <cell r="G89">
            <v>0.96499999999999997</v>
          </cell>
          <cell r="H89">
            <v>4.6106154846184577E-2</v>
          </cell>
          <cell r="I89">
            <v>6772.2467686572909</v>
          </cell>
          <cell r="J89">
            <v>0.95</v>
          </cell>
          <cell r="K89">
            <v>4.5389478864119537E-2</v>
          </cell>
          <cell r="L89">
            <v>6827.6439616899934</v>
          </cell>
          <cell r="M89">
            <v>0.92500000000000004</v>
          </cell>
          <cell r="N89">
            <v>4.4195018894011132E-2</v>
          </cell>
          <cell r="O89">
            <v>6881.7607968273869</v>
          </cell>
          <cell r="P89">
            <v>0.83586029411764629</v>
          </cell>
          <cell r="Q89">
            <v>3.9936066477062784E-2</v>
          </cell>
          <cell r="R89">
            <v>7230.9280291962741</v>
          </cell>
          <cell r="S89">
            <v>0.82286764705882276</v>
          </cell>
          <cell r="T89">
            <v>3.931529860436233E-2</v>
          </cell>
          <cell r="U89">
            <v>7278.8855765019853</v>
          </cell>
          <cell r="V89">
            <v>0.80121323529411703</v>
          </cell>
          <cell r="W89">
            <v>3.8280685483194903E-2</v>
          </cell>
          <cell r="X89">
            <v>7327.6004023917685</v>
          </cell>
          <cell r="Y89">
            <v>0.91674999999999995</v>
          </cell>
          <cell r="Z89">
            <v>4.380084710387535E-2</v>
          </cell>
          <cell r="AA89">
            <v>6918.7568904137943</v>
          </cell>
          <cell r="AB89">
            <v>0.892625</v>
          </cell>
          <cell r="AC89">
            <v>4.2648193232720739E-2</v>
          </cell>
          <cell r="AD89">
            <v>6971.6232349050415</v>
          </cell>
          <cell r="AE89">
            <v>0.87875000000000003</v>
          </cell>
          <cell r="AF89">
            <v>4.1985267949310574E-2</v>
          </cell>
          <cell r="AG89">
            <v>7024.2934137474722</v>
          </cell>
          <cell r="AH89">
            <v>0.79406727941176392</v>
          </cell>
          <cell r="AI89">
            <v>3.793926315320964E-2</v>
          </cell>
          <cell r="AJ89">
            <v>7359.2480957835833</v>
          </cell>
          <cell r="AK89">
            <v>0.7731707720588229</v>
          </cell>
          <cell r="AL89">
            <v>3.6940861491283082E-2</v>
          </cell>
          <cell r="AM89">
            <v>7406.7362184013928</v>
          </cell>
          <cell r="AN89">
            <v>0.76115257352941113</v>
          </cell>
          <cell r="AO89">
            <v>3.6366651209035157E-2</v>
          </cell>
          <cell r="AP89">
            <v>7452.1153986435174</v>
          </cell>
          <cell r="AQ89">
            <v>0.84799374999999999</v>
          </cell>
          <cell r="AR89">
            <v>4.05157835710847E-2</v>
          </cell>
          <cell r="AS89">
            <v>7110.8247172968504</v>
          </cell>
          <cell r="AT89">
            <v>0.73451223345588168</v>
          </cell>
          <cell r="AU89">
            <v>3.5093818416718922E-2</v>
          </cell>
          <cell r="AV89">
            <v>7528.0880154137103</v>
          </cell>
        </row>
        <row r="90">
          <cell r="B90">
            <v>82</v>
          </cell>
          <cell r="C90">
            <v>5.4014169281365355E-2</v>
          </cell>
          <cell r="D90">
            <v>0.86960784313725414</v>
          </cell>
          <cell r="E90">
            <v>4.6971145247618654E-2</v>
          </cell>
          <cell r="F90">
            <v>6851.5392882009037</v>
          </cell>
          <cell r="G90">
            <v>0.96499999999999997</v>
          </cell>
          <cell r="H90">
            <v>5.2123673356517568E-2</v>
          </cell>
          <cell r="I90">
            <v>6460.0045104850051</v>
          </cell>
          <cell r="J90">
            <v>0.95</v>
          </cell>
          <cell r="K90">
            <v>5.1313460817297082E-2</v>
          </cell>
          <cell r="L90">
            <v>6517.7407603991314</v>
          </cell>
          <cell r="M90">
            <v>0.92500000000000004</v>
          </cell>
          <cell r="N90">
            <v>4.9963106585262956E-2</v>
          </cell>
          <cell r="O90">
            <v>6577.6212483875352</v>
          </cell>
          <cell r="P90">
            <v>0.83917156862745024</v>
          </cell>
          <cell r="Q90">
            <v>4.5327155163951999E-2</v>
          </cell>
          <cell r="R90">
            <v>6942.1532067314347</v>
          </cell>
          <cell r="S90">
            <v>0.82612745098039142</v>
          </cell>
          <cell r="T90">
            <v>4.4622587985237723E-2</v>
          </cell>
          <cell r="U90">
            <v>6992.7140165548235</v>
          </cell>
          <cell r="V90">
            <v>0.80438725490196017</v>
          </cell>
          <cell r="W90">
            <v>4.3448309354047261E-2</v>
          </cell>
          <cell r="X90">
            <v>7047.0948360412767</v>
          </cell>
          <cell r="Y90">
            <v>0.91674999999999995</v>
          </cell>
          <cell r="Z90">
            <v>4.9517489688691685E-2</v>
          </cell>
          <cell r="AA90">
            <v>6615.7094777078955</v>
          </cell>
          <cell r="AB90">
            <v>0.892625</v>
          </cell>
          <cell r="AC90">
            <v>4.8214397854778754E-2</v>
          </cell>
          <cell r="AD90">
            <v>6674.296100037086</v>
          </cell>
          <cell r="AE90">
            <v>0.87875000000000003</v>
          </cell>
          <cell r="AF90">
            <v>4.746495125599981E-2</v>
          </cell>
          <cell r="AG90">
            <v>6729.3765726167076</v>
          </cell>
          <cell r="AH90">
            <v>0.79721299019607772</v>
          </cell>
          <cell r="AI90">
            <v>4.30607974057544E-2</v>
          </cell>
          <cell r="AJ90">
            <v>7080.0436456678935</v>
          </cell>
          <cell r="AK90">
            <v>0.77623370098039146</v>
          </cell>
          <cell r="AL90">
            <v>4.1927618526655601E-2</v>
          </cell>
          <cell r="AM90">
            <v>7133.1250016549575</v>
          </cell>
          <cell r="AN90">
            <v>0.76416789215686209</v>
          </cell>
          <cell r="AO90">
            <v>4.1275893886344894E-2</v>
          </cell>
          <cell r="AP90">
            <v>7181.106917171569</v>
          </cell>
          <cell r="AQ90">
            <v>0.84799374999999999</v>
          </cell>
          <cell r="AR90">
            <v>4.580367796203981E-2</v>
          </cell>
          <cell r="AS90">
            <v>6822.7240820389316</v>
          </cell>
          <cell r="AT90">
            <v>0.73742201593137191</v>
          </cell>
          <cell r="AU90">
            <v>3.9831237600322825E-2</v>
          </cell>
          <cell r="AV90">
            <v>7263.898661575704</v>
          </cell>
        </row>
        <row r="91">
          <cell r="B91">
            <v>83</v>
          </cell>
          <cell r="C91">
            <v>6.1078067515100344E-2</v>
          </cell>
          <cell r="D91">
            <v>0.87303921568627374</v>
          </cell>
          <cell r="E91">
            <v>5.3323548159016479E-2</v>
          </cell>
          <cell r="F91">
            <v>6529.7146411250533</v>
          </cell>
          <cell r="G91">
            <v>0.96499999999999997</v>
          </cell>
          <cell r="H91">
            <v>5.8940335152071831E-2</v>
          </cell>
          <cell r="I91">
            <v>6123.2853454988544</v>
          </cell>
          <cell r="J91">
            <v>0.95</v>
          </cell>
          <cell r="K91">
            <v>5.8024164139345323E-2</v>
          </cell>
          <cell r="L91">
            <v>6183.292925273091</v>
          </cell>
          <cell r="M91">
            <v>0.92500000000000004</v>
          </cell>
          <cell r="N91">
            <v>5.649721245146782E-2</v>
          </cell>
          <cell r="O91">
            <v>6248.9828568768589</v>
          </cell>
          <cell r="P91">
            <v>0.84248284313725408</v>
          </cell>
          <cell r="Q91">
            <v>5.14572239734509E-2</v>
          </cell>
          <cell r="R91">
            <v>6627.4851511579918</v>
          </cell>
          <cell r="S91">
            <v>0.82938725490195997</v>
          </cell>
          <cell r="T91">
            <v>5.0657370751065647E-2</v>
          </cell>
          <cell r="U91">
            <v>6680.6810200955006</v>
          </cell>
          <cell r="V91">
            <v>0.8075612745098032</v>
          </cell>
          <cell r="W91">
            <v>4.9324282047090245E-2</v>
          </cell>
          <cell r="X91">
            <v>6740.9104795576459</v>
          </cell>
          <cell r="Y91">
            <v>0.91674999999999995</v>
          </cell>
          <cell r="Z91">
            <v>5.5993318394468236E-2</v>
          </cell>
          <cell r="AA91">
            <v>6288.1161518621157</v>
          </cell>
          <cell r="AB91">
            <v>0.892625</v>
          </cell>
          <cell r="AC91">
            <v>5.4519810015666442E-2</v>
          </cell>
          <cell r="AD91">
            <v>6352.4989324692997</v>
          </cell>
          <cell r="AE91">
            <v>0.87875000000000003</v>
          </cell>
          <cell r="AF91">
            <v>5.3672351828894432E-2</v>
          </cell>
          <cell r="AG91">
            <v>6409.967041614188</v>
          </cell>
          <cell r="AH91">
            <v>0.8003587009803913</v>
          </cell>
          <cell r="AI91">
            <v>4.8884362774778346E-2</v>
          </cell>
          <cell r="AJ91">
            <v>6775.1713206178893</v>
          </cell>
          <cell r="AK91">
            <v>0.77929662990196003</v>
          </cell>
          <cell r="AL91">
            <v>4.759793217544208E-2</v>
          </cell>
          <cell r="AM91">
            <v>6834.0500576826189</v>
          </cell>
          <cell r="AN91">
            <v>0.76718321078431306</v>
          </cell>
          <cell r="AO91">
            <v>4.685806794473573E-2</v>
          </cell>
          <cell r="AP91">
            <v>6884.7003100718975</v>
          </cell>
          <cell r="AQ91">
            <v>0.84799374999999999</v>
          </cell>
          <cell r="AR91">
            <v>5.179381951488312E-2</v>
          </cell>
          <cell r="AS91">
            <v>6510.2182253613673</v>
          </cell>
          <cell r="AT91">
            <v>0.74033179840686203</v>
          </cell>
          <cell r="AU91">
            <v>4.5218035566669978E-2</v>
          </cell>
          <cell r="AV91">
            <v>6974.5685880818155</v>
          </cell>
        </row>
        <row r="92">
          <cell r="B92">
            <v>84</v>
          </cell>
          <cell r="C92">
            <v>6.9107169734932847E-2</v>
          </cell>
          <cell r="D92">
            <v>0.87647058823529334</v>
          </cell>
          <cell r="E92">
            <v>6.0570401708852854E-2</v>
          </cell>
          <cell r="F92">
            <v>6181.5270879943864</v>
          </cell>
          <cell r="G92">
            <v>0.96499999999999997</v>
          </cell>
          <cell r="H92">
            <v>6.6688418794210197E-2</v>
          </cell>
          <cell r="I92">
            <v>5762.3768550033819</v>
          </cell>
          <cell r="J92">
            <v>0.95</v>
          </cell>
          <cell r="K92">
            <v>6.5651811248186198E-2</v>
          </cell>
          <cell r="L92">
            <v>5824.5125216553924</v>
          </cell>
          <cell r="M92">
            <v>0.92500000000000004</v>
          </cell>
          <cell r="N92">
            <v>6.3924132004812881E-2</v>
          </cell>
          <cell r="O92">
            <v>5895.9327448063068</v>
          </cell>
          <cell r="P92">
            <v>0.84579411764705803</v>
          </cell>
          <cell r="Q92">
            <v>5.8450437649043001E-2</v>
          </cell>
          <cell r="R92">
            <v>6286.4531633541355</v>
          </cell>
          <cell r="S92">
            <v>0.83264705882352863</v>
          </cell>
          <cell r="T92">
            <v>5.7541881623410208E-2</v>
          </cell>
          <cell r="U92">
            <v>6342.2552847909146</v>
          </cell>
          <cell r="V92">
            <v>0.81073529411764633</v>
          </cell>
          <cell r="W92">
            <v>5.6027621580688886E-2</v>
          </cell>
          <cell r="X92">
            <v>6408.4199098097579</v>
          </cell>
          <cell r="Y92">
            <v>0.91674999999999995</v>
          </cell>
          <cell r="Z92">
            <v>6.3353997854499688E-2</v>
          </cell>
          <cell r="AA92">
            <v>5936.0236620695023</v>
          </cell>
          <cell r="AB92">
            <v>0.892625</v>
          </cell>
          <cell r="AC92">
            <v>6.1686787384644434E-2</v>
          </cell>
          <cell r="AD92">
            <v>6006.1618975463498</v>
          </cell>
          <cell r="AE92">
            <v>0.87875000000000003</v>
          </cell>
          <cell r="AF92">
            <v>6.0727925404572239E-2</v>
          </cell>
          <cell r="AG92">
            <v>6065.9290353450542</v>
          </cell>
          <cell r="AH92">
            <v>0.80350441176470511</v>
          </cell>
          <cell r="AI92">
            <v>5.552791576659085E-2</v>
          </cell>
          <cell r="AJ92">
            <v>6443.9713879195306</v>
          </cell>
          <cell r="AK92">
            <v>0.7823595588235287</v>
          </cell>
          <cell r="AL92">
            <v>5.4066654825364775E-2</v>
          </cell>
          <cell r="AM92">
            <v>6508.7634065534658</v>
          </cell>
          <cell r="AN92">
            <v>0.77019852941176403</v>
          </cell>
          <cell r="AO92">
            <v>5.3226240501654448E-2</v>
          </cell>
          <cell r="AP92">
            <v>6562.0965551634054</v>
          </cell>
          <cell r="AQ92">
            <v>0.84799374999999999</v>
          </cell>
          <cell r="AR92">
            <v>5.8602448015412208E-2</v>
          </cell>
          <cell r="AS92">
            <v>6173.0291575944975</v>
          </cell>
          <cell r="AT92">
            <v>0.74324158088235226</v>
          </cell>
          <cell r="AU92">
            <v>5.1363322084096538E-2</v>
          </cell>
          <cell r="AV92">
            <v>6659.1922976037522</v>
          </cell>
        </row>
        <row r="93">
          <cell r="B93">
            <v>85</v>
          </cell>
          <cell r="C93">
            <v>7.7874428170164586E-2</v>
          </cell>
          <cell r="D93">
            <v>0.87990196078431293</v>
          </cell>
          <cell r="E93">
            <v>6.8521862041884957E-2</v>
          </cell>
          <cell r="F93">
            <v>5807.1095091004108</v>
          </cell>
          <cell r="G93">
            <v>0.96499999999999997</v>
          </cell>
          <cell r="H93">
            <v>7.5148823184208818E-2</v>
          </cell>
          <cell r="I93">
            <v>5378.0930540468526</v>
          </cell>
          <cell r="J93">
            <v>0.95</v>
          </cell>
          <cell r="K93">
            <v>7.3980706761656356E-2</v>
          </cell>
          <cell r="L93">
            <v>5442.1227249709755</v>
          </cell>
          <cell r="M93">
            <v>0.92500000000000004</v>
          </cell>
          <cell r="N93">
            <v>7.2033846057402248E-2</v>
          </cell>
          <cell r="O93">
            <v>5519.0403617358097</v>
          </cell>
          <cell r="P93">
            <v>0.84910539215686198</v>
          </cell>
          <cell r="Q93">
            <v>6.612359687041898E-2</v>
          </cell>
          <cell r="R93">
            <v>5919.0072246958753</v>
          </cell>
          <cell r="S93">
            <v>0.83590686274509729</v>
          </cell>
          <cell r="T93">
            <v>6.5095768939790702E-2</v>
          </cell>
          <cell r="U93">
            <v>5977.3099819680283</v>
          </cell>
          <cell r="V93">
            <v>0.81390931372548947</v>
          </cell>
          <cell r="W93">
            <v>6.3382722388743581E-2</v>
          </cell>
          <cell r="X93">
            <v>6049.3713841727849</v>
          </cell>
          <cell r="Y93">
            <v>0.91674999999999995</v>
          </cell>
          <cell r="Z93">
            <v>7.1391382024998382E-2</v>
          </cell>
          <cell r="AA93">
            <v>5559.9528317184913</v>
          </cell>
          <cell r="AB93">
            <v>0.892625</v>
          </cell>
          <cell r="AC93">
            <v>6.951266144539317E-2</v>
          </cell>
          <cell r="AD93">
            <v>5635.6610655746554</v>
          </cell>
          <cell r="AE93">
            <v>0.87875000000000003</v>
          </cell>
          <cell r="AF93">
            <v>6.8432153754532127E-2</v>
          </cell>
          <cell r="AG93">
            <v>5697.5577493771907</v>
          </cell>
          <cell r="AH93">
            <v>0.8066501225490188</v>
          </cell>
          <cell r="AI93">
            <v>6.2817417026898026E-2</v>
          </cell>
          <cell r="AJ93">
            <v>6086.1510874888136</v>
          </cell>
          <cell r="AK93">
            <v>0.78542248774509738</v>
          </cell>
          <cell r="AL93">
            <v>6.1164327105137563E-2</v>
          </cell>
          <cell r="AM93">
            <v>6156.856342111374</v>
          </cell>
          <cell r="AN93">
            <v>0.773213848039215</v>
          </cell>
          <cell r="AO93">
            <v>6.0213586269306403E-2</v>
          </cell>
          <cell r="AP93">
            <v>6212.8208257232</v>
          </cell>
          <cell r="AQ93">
            <v>0.84799374999999999</v>
          </cell>
          <cell r="AR93">
            <v>6.6037028373123502E-2</v>
          </cell>
          <cell r="AS93">
            <v>5811.2745372889422</v>
          </cell>
          <cell r="AT93">
            <v>0.74615136335784238</v>
          </cell>
          <cell r="AU93">
            <v>5.8106110749880674E-2</v>
          </cell>
          <cell r="AV93">
            <v>6317.1540588019961</v>
          </cell>
        </row>
        <row r="94">
          <cell r="B94">
            <v>86</v>
          </cell>
          <cell r="C94">
            <v>8.7153873674774909E-2</v>
          </cell>
          <cell r="D94">
            <v>0.88333333333333253</v>
          </cell>
          <cell r="E94">
            <v>7.6985921746051095E-2</v>
          </cell>
          <cell r="F94">
            <v>5409.1955524557143</v>
          </cell>
          <cell r="G94">
            <v>0.96499999999999997</v>
          </cell>
          <cell r="H94">
            <v>8.410348809615778E-2</v>
          </cell>
          <cell r="I94">
            <v>4973.9356900600642</v>
          </cell>
          <cell r="J94">
            <v>0.95</v>
          </cell>
          <cell r="K94">
            <v>8.2796179991036153E-2</v>
          </cell>
          <cell r="L94">
            <v>5039.5106394939512</v>
          </cell>
          <cell r="M94">
            <v>0.92500000000000004</v>
          </cell>
          <cell r="N94">
            <v>8.0617333149166789E-2</v>
          </cell>
          <cell r="O94">
            <v>5121.4826579339424</v>
          </cell>
          <cell r="P94">
            <v>0.85241666666666582</v>
          </cell>
          <cell r="Q94">
            <v>7.4291414484939311E-2</v>
          </cell>
          <cell r="R94">
            <v>5527.6211770969876</v>
          </cell>
          <cell r="S94">
            <v>0.83916666666666584</v>
          </cell>
          <cell r="T94">
            <v>7.3136625658748539E-2</v>
          </cell>
          <cell r="U94">
            <v>5588.2123925003325</v>
          </cell>
          <cell r="V94">
            <v>0.81708333333333261</v>
          </cell>
          <cell r="W94">
            <v>7.1211977615097274E-2</v>
          </cell>
          <cell r="X94">
            <v>5665.9457571033518</v>
          </cell>
          <cell r="Y94">
            <v>0.91674999999999995</v>
          </cell>
          <cell r="Z94">
            <v>7.9898313691349893E-2</v>
          </cell>
          <cell r="AA94">
            <v>5163.0201150683051</v>
          </cell>
          <cell r="AB94">
            <v>0.892625</v>
          </cell>
          <cell r="AC94">
            <v>7.7795726488945949E-2</v>
          </cell>
          <cell r="AD94">
            <v>5243.9112659023804</v>
          </cell>
          <cell r="AE94">
            <v>0.87875000000000003</v>
          </cell>
          <cell r="AF94">
            <v>7.6586466491708458E-2</v>
          </cell>
          <cell r="AG94">
            <v>5307.6616014464844</v>
          </cell>
          <cell r="AH94">
            <v>0.80979583333333249</v>
          </cell>
          <cell r="AI94">
            <v>7.0576843760692343E-2</v>
          </cell>
          <cell r="AJ94">
            <v>5703.8347965373196</v>
          </cell>
          <cell r="AK94">
            <v>0.78848541666666594</v>
          </cell>
          <cell r="AL94">
            <v>6.8719558398568859E-2</v>
          </cell>
          <cell r="AM94">
            <v>5780.2763668631333</v>
          </cell>
          <cell r="AN94">
            <v>0.77622916666666597</v>
          </cell>
          <cell r="AO94">
            <v>6.7651378734342404E-2</v>
          </cell>
          <cell r="AP94">
            <v>5838.7246029577727</v>
          </cell>
          <cell r="AQ94">
            <v>0.84799374999999999</v>
          </cell>
          <cell r="AR94">
            <v>7.3905940164498654E-2</v>
          </cell>
          <cell r="AS94">
            <v>5427.5152357859815</v>
          </cell>
          <cell r="AT94">
            <v>0.74906114583333261</v>
          </cell>
          <cell r="AU94">
            <v>6.5283580478640413E-2</v>
          </cell>
          <cell r="AV94">
            <v>5950.088805437189</v>
          </cell>
        </row>
        <row r="95">
          <cell r="B95">
            <v>87</v>
          </cell>
          <cell r="C95">
            <v>9.7375942028859866E-2</v>
          </cell>
          <cell r="D95">
            <v>0.88676470588235212</v>
          </cell>
          <cell r="E95">
            <v>8.6349548593238887E-2</v>
          </cell>
          <cell r="F95">
            <v>4992.7636469452709</v>
          </cell>
          <cell r="G95">
            <v>0.96499999999999997</v>
          </cell>
          <cell r="H95">
            <v>9.3967784057849765E-2</v>
          </cell>
          <cell r="I95">
            <v>4555.6103489600437</v>
          </cell>
          <cell r="J95">
            <v>0.95</v>
          </cell>
          <cell r="K95">
            <v>9.2507144927416865E-2</v>
          </cell>
          <cell r="L95">
            <v>4622.258409519668</v>
          </cell>
          <cell r="M95">
            <v>0.92500000000000004</v>
          </cell>
          <cell r="N95">
            <v>9.0072746376695378E-2</v>
          </cell>
          <cell r="O95">
            <v>4708.6023842816021</v>
          </cell>
          <cell r="P95">
            <v>0.85572794117646978</v>
          </cell>
          <cell r="Q95">
            <v>8.3327314392475524E-2</v>
          </cell>
          <cell r="R95">
            <v>5116.966381113547</v>
          </cell>
          <cell r="S95">
            <v>0.8424264705882345</v>
          </cell>
          <cell r="T95">
            <v>8.2032071163576942E-2</v>
          </cell>
          <cell r="U95">
            <v>5179.5093946484558</v>
          </cell>
          <cell r="V95">
            <v>0.82025735294117574</v>
          </cell>
          <cell r="W95">
            <v>7.9873332448745976E-2</v>
          </cell>
          <cell r="X95">
            <v>5262.4625546801526</v>
          </cell>
          <cell r="Y95">
            <v>0.91674999999999995</v>
          </cell>
          <cell r="Z95">
            <v>8.9269394854957274E-2</v>
          </cell>
          <cell r="AA95">
            <v>4750.5035143198284</v>
          </cell>
          <cell r="AB95">
            <v>0.892625</v>
          </cell>
          <cell r="AC95">
            <v>8.6920200253511035E-2</v>
          </cell>
          <cell r="AD95">
            <v>4835.9573793279369</v>
          </cell>
          <cell r="AE95">
            <v>0.87875000000000003</v>
          </cell>
          <cell r="AF95">
            <v>8.556910905786061E-2</v>
          </cell>
          <cell r="AG95">
            <v>4901.1665540579761</v>
          </cell>
          <cell r="AH95">
            <v>0.8129415441176463</v>
          </cell>
          <cell r="AI95">
            <v>7.9160948672851755E-2</v>
          </cell>
          <cell r="AJ95">
            <v>5301.2761392653047</v>
          </cell>
          <cell r="AK95">
            <v>0.79154834558823461</v>
          </cell>
          <cell r="AL95">
            <v>7.7077765813039864E-2</v>
          </cell>
          <cell r="AM95">
            <v>5383.0583275106146</v>
          </cell>
          <cell r="AN95">
            <v>0.77924448529411694</v>
          </cell>
          <cell r="AO95">
            <v>7.5879665826308673E-2</v>
          </cell>
          <cell r="AP95">
            <v>5443.7268335175531</v>
          </cell>
          <cell r="AQ95">
            <v>0.84799374999999999</v>
          </cell>
          <cell r="AR95">
            <v>8.2574190240835482E-2</v>
          </cell>
          <cell r="AS95">
            <v>5026.3896195280777</v>
          </cell>
          <cell r="AT95">
            <v>0.75197092830882284</v>
          </cell>
          <cell r="AU95">
            <v>7.3223877522387876E-2</v>
          </cell>
          <cell r="AV95">
            <v>5561.6457040523728</v>
          </cell>
        </row>
        <row r="96">
          <cell r="B96">
            <v>88</v>
          </cell>
          <cell r="C96">
            <v>0.10852717968438852</v>
          </cell>
          <cell r="D96">
            <v>0.89019607843137172</v>
          </cell>
          <cell r="E96">
            <v>9.6610469758259487E-2</v>
          </cell>
          <cell r="F96">
            <v>4561.6407597988136</v>
          </cell>
          <cell r="G96">
            <v>0.96499999999999997</v>
          </cell>
          <cell r="H96">
            <v>0.10472872839543491</v>
          </cell>
          <cell r="I96">
            <v>4127.529739437261</v>
          </cell>
          <cell r="J96">
            <v>0.95</v>
          </cell>
          <cell r="K96">
            <v>0.10310082070016909</v>
          </cell>
          <cell r="L96">
            <v>4194.666480938261</v>
          </cell>
          <cell r="M96">
            <v>0.92500000000000004</v>
          </cell>
          <cell r="N96">
            <v>0.10038764120805939</v>
          </cell>
          <cell r="O96">
            <v>4284.4856359335026</v>
          </cell>
          <cell r="P96">
            <v>0.85903921568627373</v>
          </cell>
          <cell r="Q96">
            <v>9.3229103316720408E-2</v>
          </cell>
          <cell r="R96">
            <v>4690.5833147387702</v>
          </cell>
          <cell r="S96">
            <v>0.84568627450980305</v>
          </cell>
          <cell r="T96">
            <v>9.177994627034651E-2</v>
          </cell>
          <cell r="U96">
            <v>4754.6235113942384</v>
          </cell>
          <cell r="V96">
            <v>0.82343137254901888</v>
          </cell>
          <cell r="W96">
            <v>8.9364684526390042E-2</v>
          </cell>
          <cell r="X96">
            <v>4842.1321335511075</v>
          </cell>
          <cell r="Y96">
            <v>0.91674999999999995</v>
          </cell>
          <cell r="Z96">
            <v>9.9492291975663172E-2</v>
          </cell>
          <cell r="AA96">
            <v>4326.4289403401499</v>
          </cell>
          <cell r="AB96">
            <v>0.892625</v>
          </cell>
          <cell r="AC96">
            <v>9.6874073765777308E-2</v>
          </cell>
          <cell r="AD96">
            <v>4415.6149954993089</v>
          </cell>
          <cell r="AE96">
            <v>0.87875000000000003</v>
          </cell>
          <cell r="AF96">
            <v>9.5368259147656412E-2</v>
          </cell>
          <cell r="AG96">
            <v>4481.7780986830503</v>
          </cell>
          <cell r="AH96">
            <v>0.81608725490195999</v>
          </cell>
          <cell r="AI96">
            <v>8.8567648150884387E-2</v>
          </cell>
          <cell r="AJ96">
            <v>4881.6220909043104</v>
          </cell>
          <cell r="AK96">
            <v>0.79461127450980329</v>
          </cell>
          <cell r="AL96">
            <v>8.6236920567966391E-2</v>
          </cell>
          <cell r="AM96">
            <v>4968.1442183848176</v>
          </cell>
          <cell r="AN96">
            <v>0.78225980392156791</v>
          </cell>
          <cell r="AO96">
            <v>8.4896450300070536E-2</v>
          </cell>
          <cell r="AP96">
            <v>5030.6586605405319</v>
          </cell>
          <cell r="AQ96">
            <v>0.84799374999999999</v>
          </cell>
          <cell r="AR96">
            <v>9.2030370077488433E-2</v>
          </cell>
          <cell r="AS96">
            <v>4611.3395668606054</v>
          </cell>
          <cell r="AT96">
            <v>0.75488071078431307</v>
          </cell>
          <cell r="AU96">
            <v>8.1925074539568071E-2</v>
          </cell>
          <cell r="AV96">
            <v>5154.4004401959273</v>
          </cell>
        </row>
        <row r="97">
          <cell r="B97">
            <v>89</v>
          </cell>
          <cell r="C97">
            <v>0.12091353978554377</v>
          </cell>
          <cell r="D97">
            <v>0.89362745098039131</v>
          </cell>
          <cell r="E97">
            <v>0.10805165834757161</v>
          </cell>
          <cell r="F97">
            <v>4120.9385031262264</v>
          </cell>
          <cell r="G97">
            <v>0.96499999999999997</v>
          </cell>
          <cell r="H97">
            <v>0.11668156589304973</v>
          </cell>
          <cell r="I97">
            <v>3695.2587984116558</v>
          </cell>
          <cell r="J97">
            <v>0.95</v>
          </cell>
          <cell r="K97">
            <v>0.11486786279626658</v>
          </cell>
          <cell r="L97">
            <v>3762.1929241900361</v>
          </cell>
          <cell r="M97">
            <v>0.92500000000000004</v>
          </cell>
          <cell r="N97">
            <v>0.11184502430162799</v>
          </cell>
          <cell r="O97">
            <v>3854.3762291523258</v>
          </cell>
          <cell r="P97">
            <v>0.86235049019607757</v>
          </cell>
          <cell r="Q97">
            <v>0.1042698503054066</v>
          </cell>
          <cell r="R97">
            <v>4253.2844382733047</v>
          </cell>
          <cell r="S97">
            <v>0.84894607843137171</v>
          </cell>
          <cell r="T97">
            <v>0.10264907543019303</v>
          </cell>
          <cell r="U97">
            <v>4318.244420982749</v>
          </cell>
          <cell r="V97">
            <v>0.82660539215686202</v>
          </cell>
          <cell r="W97">
            <v>9.9947783971503751E-2</v>
          </cell>
          <cell r="X97">
            <v>4409.4165230012168</v>
          </cell>
          <cell r="Y97">
            <v>0.91674999999999995</v>
          </cell>
          <cell r="Z97">
            <v>0.11084748759839724</v>
          </cell>
          <cell r="AA97">
            <v>3895.9826089958688</v>
          </cell>
          <cell r="AB97">
            <v>0.892625</v>
          </cell>
          <cell r="AC97">
            <v>0.10793044845107101</v>
          </cell>
          <cell r="AD97">
            <v>3987.8563827040366</v>
          </cell>
          <cell r="AE97">
            <v>0.87875000000000003</v>
          </cell>
          <cell r="AF97">
            <v>0.10625277308654658</v>
          </cell>
          <cell r="AG97">
            <v>4054.3587235255541</v>
          </cell>
          <cell r="AH97">
            <v>0.81923296568627368</v>
          </cell>
          <cell r="AI97">
            <v>9.9056357790136274E-2</v>
          </cell>
          <cell r="AJ97">
            <v>4449.2683031515135</v>
          </cell>
          <cell r="AK97">
            <v>0.79767420343137174</v>
          </cell>
          <cell r="AL97">
            <v>9.6449611532501103E-2</v>
          </cell>
          <cell r="AM97">
            <v>4539.7067600537648</v>
          </cell>
          <cell r="AN97">
            <v>0.78527512254901888</v>
          </cell>
          <cell r="AO97">
            <v>9.4950394772928548E-2</v>
          </cell>
          <cell r="AP97">
            <v>4603.5735975893331</v>
          </cell>
          <cell r="AQ97">
            <v>0.84799374999999999</v>
          </cell>
          <cell r="AR97">
            <v>0.10253392602851745</v>
          </cell>
          <cell r="AS97">
            <v>4186.9562799694586</v>
          </cell>
          <cell r="AT97">
            <v>0.75779049325980319</v>
          </cell>
          <cell r="AU97">
            <v>9.1627130955876046E-2</v>
          </cell>
          <cell r="AV97">
            <v>4732.1257999260934</v>
          </cell>
        </row>
        <row r="98">
          <cell r="B98">
            <v>90</v>
          </cell>
          <cell r="C98">
            <v>0.13471649527553176</v>
          </cell>
          <cell r="D98">
            <v>0.89705882352941091</v>
          </cell>
          <cell r="E98">
            <v>0.12084862076187396</v>
          </cell>
          <cell r="F98">
            <v>3675.6642639150782</v>
          </cell>
          <cell r="G98">
            <v>0.96499999999999997</v>
          </cell>
          <cell r="H98">
            <v>0.13000141794088815</v>
          </cell>
          <cell r="I98">
            <v>3264.0902154329142</v>
          </cell>
          <cell r="J98">
            <v>1</v>
          </cell>
          <cell r="K98">
            <v>0.13471649527553176</v>
          </cell>
          <cell r="L98">
            <v>3330.03786356109</v>
          </cell>
          <cell r="M98">
            <v>0.92500000000000004</v>
          </cell>
          <cell r="N98">
            <v>0.12461275812986689</v>
          </cell>
          <cell r="O98">
            <v>3423.2834261351663</v>
          </cell>
          <cell r="P98">
            <v>0.86566176470588152</v>
          </cell>
          <cell r="Q98">
            <v>0.11661891903520837</v>
          </cell>
          <cell r="R98">
            <v>3809.7951065882316</v>
          </cell>
          <cell r="S98">
            <v>0.89705882352941091</v>
          </cell>
          <cell r="T98">
            <v>0.12084862076187396</v>
          </cell>
          <cell r="U98">
            <v>3874.980623687281</v>
          </cell>
          <cell r="V98">
            <v>0.82977941176470515</v>
          </cell>
          <cell r="W98">
            <v>0.11178497420473342</v>
          </cell>
          <cell r="X98">
            <v>3968.7051129199122</v>
          </cell>
          <cell r="Y98">
            <v>0.96499999999999997</v>
          </cell>
          <cell r="Z98">
            <v>0.13000141794088815</v>
          </cell>
          <cell r="AA98">
            <v>3464.122725061628</v>
          </cell>
          <cell r="AB98">
            <v>0.892625</v>
          </cell>
          <cell r="AC98">
            <v>0.12025131159532153</v>
          </cell>
          <cell r="AD98">
            <v>3557.4452549603238</v>
          </cell>
          <cell r="AE98">
            <v>0.92500000000000004</v>
          </cell>
          <cell r="AF98">
            <v>0.12461275812986689</v>
          </cell>
          <cell r="AG98">
            <v>3623.5718660633329</v>
          </cell>
          <cell r="AH98">
            <v>0.86566176470588152</v>
          </cell>
          <cell r="AI98">
            <v>0.11661891903520837</v>
          </cell>
          <cell r="AJ98">
            <v>4008.5399902102249</v>
          </cell>
          <cell r="AK98">
            <v>0.80073713235294042</v>
          </cell>
          <cell r="AL98">
            <v>0.10787250010756774</v>
          </cell>
          <cell r="AM98">
            <v>4101.85380657511</v>
          </cell>
          <cell r="AN98">
            <v>0.82977941176470515</v>
          </cell>
          <cell r="AO98">
            <v>0.11178497420473342</v>
          </cell>
          <cell r="AP98">
            <v>4166.4624671319953</v>
          </cell>
          <cell r="AQ98">
            <v>0.892625</v>
          </cell>
          <cell r="AR98">
            <v>0.12025131159532153</v>
          </cell>
          <cell r="AS98">
            <v>3757.6512144744338</v>
          </cell>
          <cell r="AT98">
            <v>0.80073713235294042</v>
          </cell>
          <cell r="AU98">
            <v>0.10787250010756774</v>
          </cell>
          <cell r="AV98">
            <v>4298.5346895565854</v>
          </cell>
        </row>
        <row r="99">
          <cell r="B99">
            <v>91</v>
          </cell>
          <cell r="C99">
            <v>0.1486457860466433</v>
          </cell>
          <cell r="D99">
            <v>0.9004901960784305</v>
          </cell>
          <cell r="E99">
            <v>0.13385407302337426</v>
          </cell>
          <cell r="F99">
            <v>3231.4653072372321</v>
          </cell>
          <cell r="G99">
            <v>0.96499999999999997</v>
          </cell>
          <cell r="H99">
            <v>0.14344318353501079</v>
          </cell>
          <cell r="I99">
            <v>2839.7538591396565</v>
          </cell>
          <cell r="J99">
            <v>1</v>
          </cell>
          <cell r="K99">
            <v>0.1486457860466433</v>
          </cell>
          <cell r="L99">
            <v>2881.4268334473204</v>
          </cell>
          <cell r="M99">
            <v>0.92500000000000004</v>
          </cell>
          <cell r="N99">
            <v>0.13749735209314506</v>
          </cell>
          <cell r="O99">
            <v>2996.6986365442031</v>
          </cell>
          <cell r="P99">
            <v>0.86897303921568536</v>
          </cell>
          <cell r="Q99">
            <v>0.12916918046755616</v>
          </cell>
          <cell r="R99">
            <v>3365.5009195122857</v>
          </cell>
          <cell r="S99">
            <v>0.9004901960784305</v>
          </cell>
          <cell r="T99">
            <v>0.13385407302337426</v>
          </cell>
          <cell r="U99">
            <v>3406.694559835687</v>
          </cell>
          <cell r="V99">
            <v>0.83295343137254829</v>
          </cell>
          <cell r="W99">
            <v>0.12381501754662119</v>
          </cell>
          <cell r="X99">
            <v>3525.063514245966</v>
          </cell>
          <cell r="Y99">
            <v>0.96499999999999997</v>
          </cell>
          <cell r="Z99">
            <v>0.14344318353501079</v>
          </cell>
          <cell r="AA99">
            <v>3013.7818588823629</v>
          </cell>
          <cell r="AB99">
            <v>0.892625</v>
          </cell>
          <cell r="AC99">
            <v>0.13268494476988499</v>
          </cell>
          <cell r="AD99">
            <v>3129.6577971227916</v>
          </cell>
          <cell r="AE99">
            <v>0.92500000000000004</v>
          </cell>
          <cell r="AF99">
            <v>0.13749735209314506</v>
          </cell>
          <cell r="AG99">
            <v>3172.0285815513926</v>
          </cell>
          <cell r="AH99">
            <v>0.86897303921568536</v>
          </cell>
          <cell r="AI99">
            <v>0.12916918046755616</v>
          </cell>
          <cell r="AJ99">
            <v>3541.0683896425039</v>
          </cell>
          <cell r="AK99">
            <v>0.80380006127450898</v>
          </cell>
          <cell r="AL99">
            <v>0.11948149193248944</v>
          </cell>
          <cell r="AM99">
            <v>3659.3765813841092</v>
          </cell>
          <cell r="AN99">
            <v>0.83295343137254829</v>
          </cell>
          <cell r="AO99">
            <v>0.12381501754662119</v>
          </cell>
          <cell r="AP99">
            <v>3700.714567718655</v>
          </cell>
          <cell r="AQ99">
            <v>0.892625</v>
          </cell>
          <cell r="AR99">
            <v>0.13268494476988499</v>
          </cell>
          <cell r="AS99">
            <v>3305.7887274161303</v>
          </cell>
          <cell r="AT99">
            <v>0.80380006127450898</v>
          </cell>
          <cell r="AU99">
            <v>0.11948149193248944</v>
          </cell>
          <cell r="AV99">
            <v>3834.8410057950086</v>
          </cell>
        </row>
        <row r="100">
          <cell r="B100">
            <v>92</v>
          </cell>
          <cell r="C100">
            <v>0.16381955498685463</v>
          </cell>
          <cell r="D100">
            <v>0.9039215686274501</v>
          </cell>
          <cell r="E100">
            <v>0.14808002911556845</v>
          </cell>
          <cell r="F100">
            <v>2798.9205140297991</v>
          </cell>
          <cell r="G100">
            <v>0.96499999999999997</v>
          </cell>
          <cell r="H100">
            <v>0.15808587056231471</v>
          </cell>
          <cell r="I100">
            <v>2432.4105251288315</v>
          </cell>
          <cell r="J100">
            <v>1</v>
          </cell>
          <cell r="K100">
            <v>0.16381955498685463</v>
          </cell>
          <cell r="L100">
            <v>2453.1148768536532</v>
          </cell>
          <cell r="M100">
            <v>0.92500000000000004</v>
          </cell>
          <cell r="N100">
            <v>0.15153308836284055</v>
          </cell>
          <cell r="O100">
            <v>2584.6605089982372</v>
          </cell>
          <cell r="P100">
            <v>0.87228431372548931</v>
          </cell>
          <cell r="Q100">
            <v>0.14289722809652355</v>
          </cell>
          <cell r="R100">
            <v>2930.7819238760771</v>
          </cell>
          <cell r="S100">
            <v>0.9039215686274501</v>
          </cell>
          <cell r="T100">
            <v>0.14808002911556845</v>
          </cell>
          <cell r="U100">
            <v>2950.694617455109</v>
          </cell>
          <cell r="V100">
            <v>0.83612745098039143</v>
          </cell>
          <cell r="W100">
            <v>0.13697402693190083</v>
          </cell>
          <cell r="X100">
            <v>3088.6077133766476</v>
          </cell>
          <cell r="Y100">
            <v>0.96499999999999997</v>
          </cell>
          <cell r="Z100">
            <v>0.15808587056231471</v>
          </cell>
          <cell r="AA100">
            <v>2581.4753945642142</v>
          </cell>
          <cell r="AB100">
            <v>0.892625</v>
          </cell>
          <cell r="AC100">
            <v>0.14622943027014113</v>
          </cell>
          <cell r="AD100">
            <v>2714.399325162914</v>
          </cell>
          <cell r="AE100">
            <v>0.92500000000000004</v>
          </cell>
          <cell r="AF100">
            <v>0.15153308836284055</v>
          </cell>
          <cell r="AG100">
            <v>2735.8830508243013</v>
          </cell>
          <cell r="AH100">
            <v>0.87228431372548931</v>
          </cell>
          <cell r="AI100">
            <v>0.14289722809652355</v>
          </cell>
          <cell r="AJ100">
            <v>3083.6714877728132</v>
          </cell>
          <cell r="AK100">
            <v>0.80686299019607766</v>
          </cell>
          <cell r="AL100">
            <v>0.13217993598928429</v>
          </cell>
          <cell r="AM100">
            <v>3222.1488078975226</v>
          </cell>
          <cell r="AN100">
            <v>0.83612745098039143</v>
          </cell>
          <cell r="AO100">
            <v>0.13697402693190083</v>
          </cell>
          <cell r="AP100">
            <v>3242.510528581533</v>
          </cell>
          <cell r="AQ100">
            <v>0.892625</v>
          </cell>
          <cell r="AR100">
            <v>0.14622943027014113</v>
          </cell>
          <cell r="AS100">
            <v>2867.1603326980126</v>
          </cell>
          <cell r="AT100">
            <v>0.80686299019607766</v>
          </cell>
          <cell r="AU100">
            <v>0.13217993598928429</v>
          </cell>
          <cell r="AV100">
            <v>3376.6484810987326</v>
          </cell>
        </row>
        <row r="101">
          <cell r="B101">
            <v>93</v>
          </cell>
          <cell r="C101">
            <v>0.17989507270560517</v>
          </cell>
          <cell r="D101">
            <v>0.9073529411764697</v>
          </cell>
          <cell r="E101">
            <v>0.16322832332258572</v>
          </cell>
          <cell r="F101">
            <v>2384.4562828201047</v>
          </cell>
          <cell r="G101">
            <v>0.96499999999999997</v>
          </cell>
          <cell r="H101">
            <v>0.17359874516090898</v>
          </cell>
          <cell r="I101">
            <v>2047.8807896989031</v>
          </cell>
          <cell r="J101">
            <v>1</v>
          </cell>
          <cell r="K101">
            <v>0.17989507270560517</v>
          </cell>
          <cell r="L101">
            <v>2051.2466893958549</v>
          </cell>
          <cell r="M101">
            <v>0.92500000000000004</v>
          </cell>
          <cell r="N101">
            <v>0.16640294225268479</v>
          </cell>
          <cell r="O101">
            <v>2192.9989197002628</v>
          </cell>
          <cell r="P101">
            <v>0.87559558823529327</v>
          </cell>
          <cell r="Q101">
            <v>0.15751533200629522</v>
          </cell>
          <cell r="R101">
            <v>2511.9813107987893</v>
          </cell>
          <cell r="S101">
            <v>0.9073529411764697</v>
          </cell>
          <cell r="T101">
            <v>0.16322832332258572</v>
          </cell>
          <cell r="U101">
            <v>2513.7556725912054</v>
          </cell>
          <cell r="V101">
            <v>0.83930147058823446</v>
          </cell>
          <cell r="W101">
            <v>0.15098619907339178</v>
          </cell>
          <cell r="X101">
            <v>2665.5486772625177</v>
          </cell>
          <cell r="Y101">
            <v>0.96499999999999997</v>
          </cell>
          <cell r="Z101">
            <v>0.17359874516090898</v>
          </cell>
          <cell r="AA101">
            <v>2173.3806094793354</v>
          </cell>
          <cell r="AB101">
            <v>0.892625</v>
          </cell>
          <cell r="AC101">
            <v>0.16057883927384081</v>
          </cell>
          <cell r="AD101">
            <v>2317.4742583186858</v>
          </cell>
          <cell r="AE101">
            <v>0.92500000000000004</v>
          </cell>
          <cell r="AF101">
            <v>0.16640294225268479</v>
          </cell>
          <cell r="AG101">
            <v>2321.3062427333448</v>
          </cell>
          <cell r="AH101">
            <v>0.87559558823529327</v>
          </cell>
          <cell r="AI101">
            <v>0.15751533200629522</v>
          </cell>
          <cell r="AJ101">
            <v>2643.0233798097956</v>
          </cell>
          <cell r="AK101">
            <v>0.80992591911764633</v>
          </cell>
          <cell r="AL101">
            <v>0.14570168210582307</v>
          </cell>
          <cell r="AM101">
            <v>2796.2453847216793</v>
          </cell>
          <cell r="AN101">
            <v>0.83930147058823446</v>
          </cell>
          <cell r="AO101">
            <v>0.15098619907339178</v>
          </cell>
          <cell r="AP101">
            <v>2798.3708041126338</v>
          </cell>
          <cell r="AQ101">
            <v>0.892625</v>
          </cell>
          <cell r="AR101">
            <v>0.16057883927384081</v>
          </cell>
          <cell r="AS101">
            <v>2447.8971107544339</v>
          </cell>
          <cell r="AT101">
            <v>0.80992591911764633</v>
          </cell>
          <cell r="AU101">
            <v>0.14570168210582307</v>
          </cell>
          <cell r="AV101">
            <v>2930.3233010087879</v>
          </cell>
        </row>
        <row r="102">
          <cell r="B102">
            <v>94</v>
          </cell>
          <cell r="C102">
            <v>0.19670371541204046</v>
          </cell>
          <cell r="D102">
            <v>0.91078431372548929</v>
          </cell>
          <cell r="E102">
            <v>0.17915465844880921</v>
          </cell>
          <cell r="F102">
            <v>1995.2454817393736</v>
          </cell>
          <cell r="G102">
            <v>0.96499999999999997</v>
          </cell>
          <cell r="H102">
            <v>0.18981908537261905</v>
          </cell>
          <cell r="I102">
            <v>1692.3712543680422</v>
          </cell>
          <cell r="J102">
            <v>1</v>
          </cell>
          <cell r="K102">
            <v>0.19670371541204046</v>
          </cell>
          <cell r="L102">
            <v>1682.2375170698556</v>
          </cell>
          <cell r="M102">
            <v>0.92500000000000004</v>
          </cell>
          <cell r="N102">
            <v>0.18195093675613744</v>
          </cell>
          <cell r="O102">
            <v>1828.0774471051798</v>
          </cell>
          <cell r="P102">
            <v>0.87890686274509711</v>
          </cell>
          <cell r="Q102">
            <v>0.17288424540310088</v>
          </cell>
          <cell r="R102">
            <v>2116.3057406347093</v>
          </cell>
          <cell r="S102">
            <v>0.91078431372548929</v>
          </cell>
          <cell r="T102">
            <v>0.17915465844880921</v>
          </cell>
          <cell r="U102">
            <v>2103.4395489115041</v>
          </cell>
          <cell r="V102">
            <v>0.84247549019607759</v>
          </cell>
          <cell r="W102">
            <v>0.16571805906514853</v>
          </cell>
          <cell r="X102">
            <v>2263.0876140375431</v>
          </cell>
          <cell r="Y102">
            <v>0.96499999999999997</v>
          </cell>
          <cell r="Z102">
            <v>0.18981908537261905</v>
          </cell>
          <cell r="AA102">
            <v>1796.0844629166711</v>
          </cell>
          <cell r="AB102">
            <v>0.892625</v>
          </cell>
          <cell r="AC102">
            <v>0.17558265396967263</v>
          </cell>
          <cell r="AD102">
            <v>1945.3369318708662</v>
          </cell>
          <cell r="AE102">
            <v>0.92500000000000004</v>
          </cell>
          <cell r="AF102">
            <v>0.18195093675613744</v>
          </cell>
          <cell r="AG102">
            <v>1935.0340540729912</v>
          </cell>
          <cell r="AH102">
            <v>0.87890686274509711</v>
          </cell>
          <cell r="AI102">
            <v>0.17288424540310088</v>
          </cell>
          <cell r="AJ102">
            <v>2226.7066746386554</v>
          </cell>
          <cell r="AK102">
            <v>0.8129888480392149</v>
          </cell>
          <cell r="AL102">
            <v>0.15991792699786833</v>
          </cell>
          <cell r="AM102">
            <v>2388.8277285870863</v>
          </cell>
          <cell r="AN102">
            <v>0.84247549019607759</v>
          </cell>
          <cell r="AO102">
            <v>0.16571805906514853</v>
          </cell>
          <cell r="AP102">
            <v>2375.8554328017162</v>
          </cell>
          <cell r="AQ102">
            <v>0.892625</v>
          </cell>
          <cell r="AR102">
            <v>0.17558265396967263</v>
          </cell>
          <cell r="AS102">
            <v>2054.8166340476987</v>
          </cell>
          <cell r="AT102">
            <v>0.8129888480392149</v>
          </cell>
          <cell r="AU102">
            <v>0.15991792699786833</v>
          </cell>
          <cell r="AV102">
            <v>2503.3702669379195</v>
          </cell>
        </row>
        <row r="103">
          <cell r="B103">
            <v>95</v>
          </cell>
          <cell r="C103">
            <v>0.21488825680711049</v>
          </cell>
          <cell r="D103">
            <v>0.91421568627450889</v>
          </cell>
          <cell r="E103">
            <v>0.19645421516924541</v>
          </cell>
          <cell r="F103">
            <v>1637.7879589368265</v>
          </cell>
          <cell r="G103">
            <v>0.96499999999999997</v>
          </cell>
          <cell r="H103">
            <v>0.20736716781886161</v>
          </cell>
          <cell r="I103">
            <v>1371.1268907529884</v>
          </cell>
          <cell r="J103">
            <v>1</v>
          </cell>
          <cell r="K103">
            <v>0.21488825680711049</v>
          </cell>
          <cell r="L103">
            <v>1351.3351472566892</v>
          </cell>
          <cell r="M103">
            <v>0.92500000000000004</v>
          </cell>
          <cell r="N103">
            <v>0.1987716375465772</v>
          </cell>
          <cell r="O103">
            <v>1495.4570431416241</v>
          </cell>
          <cell r="P103">
            <v>0.88221813725490106</v>
          </cell>
          <cell r="Q103">
            <v>0.18957831763832184</v>
          </cell>
          <cell r="R103">
            <v>1750.4298196228272</v>
          </cell>
          <cell r="S103">
            <v>0.91421568627450889</v>
          </cell>
          <cell r="T103">
            <v>0.19645421516924541</v>
          </cell>
          <cell r="U103">
            <v>1726.5985549585464</v>
          </cell>
          <cell r="V103">
            <v>0.84564950980392073</v>
          </cell>
          <cell r="W103">
            <v>0.18172014903155201</v>
          </cell>
          <cell r="X103">
            <v>1888.0531271448633</v>
          </cell>
          <cell r="Y103">
            <v>0.96499999999999997</v>
          </cell>
          <cell r="Z103">
            <v>0.20736716781886161</v>
          </cell>
          <cell r="AA103">
            <v>1455.1533529138569</v>
          </cell>
          <cell r="AB103">
            <v>0.892625</v>
          </cell>
          <cell r="AC103">
            <v>0.19181463023244699</v>
          </cell>
          <cell r="AD103">
            <v>1603.7695105077594</v>
          </cell>
          <cell r="AE103">
            <v>0.92500000000000004</v>
          </cell>
          <cell r="AF103">
            <v>0.1987716375465772</v>
          </cell>
          <cell r="AG103">
            <v>1582.9527952793842</v>
          </cell>
          <cell r="AH103">
            <v>0.88221813725490106</v>
          </cell>
          <cell r="AI103">
            <v>0.18957831763832184</v>
          </cell>
          <cell r="AJ103">
            <v>1841.7441714597035</v>
          </cell>
          <cell r="AK103">
            <v>0.81605177696078357</v>
          </cell>
          <cell r="AL103">
            <v>0.1753599438154477</v>
          </cell>
          <cell r="AM103">
            <v>2006.8113502764131</v>
          </cell>
          <cell r="AN103">
            <v>0.84564950980392073</v>
          </cell>
          <cell r="AO103">
            <v>0.18172014903155201</v>
          </cell>
          <cell r="AP103">
            <v>1982.1332818584274</v>
          </cell>
          <cell r="AQ103">
            <v>0.892625</v>
          </cell>
          <cell r="AR103">
            <v>0.19181463023244699</v>
          </cell>
          <cell r="AS103">
            <v>1694.0264760205741</v>
          </cell>
          <cell r="AT103">
            <v>0.81605177696078357</v>
          </cell>
          <cell r="AU103">
            <v>0.1753599438154477</v>
          </cell>
          <cell r="AV103">
            <v>2103.0364833411072</v>
          </cell>
        </row>
        <row r="104">
          <cell r="B104">
            <v>96</v>
          </cell>
          <cell r="C104">
            <v>0.23381565961735851</v>
          </cell>
          <cell r="D104">
            <v>0.91764705882352848</v>
          </cell>
          <cell r="E104">
            <v>0.21456025235475229</v>
          </cell>
          <cell r="F104">
            <v>1316.0376108502519</v>
          </cell>
          <cell r="G104">
            <v>0.96499999999999997</v>
          </cell>
          <cell r="H104">
            <v>0.22563211153075094</v>
          </cell>
          <cell r="I104">
            <v>1086.8001906972595</v>
          </cell>
          <cell r="J104">
            <v>1</v>
          </cell>
          <cell r="K104">
            <v>0.23381565961735851</v>
          </cell>
          <cell r="L104">
            <v>1060.9490931005193</v>
          </cell>
          <cell r="M104">
            <v>0.92500000000000004</v>
          </cell>
          <cell r="N104">
            <v>0.21627948514605663</v>
          </cell>
          <cell r="O104">
            <v>1198.202597795801</v>
          </cell>
          <cell r="P104">
            <v>0.88552941176470501</v>
          </cell>
          <cell r="Q104">
            <v>0.20705064352233596</v>
          </cell>
          <cell r="R104">
            <v>1418.5862792747803</v>
          </cell>
          <cell r="S104">
            <v>0.91764705882352848</v>
          </cell>
          <cell r="T104">
            <v>0.21456025235475229</v>
          </cell>
          <cell r="U104">
            <v>1387.400990931812</v>
          </cell>
          <cell r="V104">
            <v>0.84882352941176387</v>
          </cell>
          <cell r="W104">
            <v>0.19846823342814587</v>
          </cell>
          <cell r="X104">
            <v>1544.9558315006109</v>
          </cell>
          <cell r="Y104">
            <v>0.96499999999999997</v>
          </cell>
          <cell r="Z104">
            <v>0.22563211153075094</v>
          </cell>
          <cell r="AA104">
            <v>1153.4023233779901</v>
          </cell>
          <cell r="AB104">
            <v>0.892625</v>
          </cell>
          <cell r="AC104">
            <v>0.20870970316594464</v>
          </cell>
          <cell r="AD104">
            <v>1296.143054871641</v>
          </cell>
          <cell r="AE104">
            <v>0.92500000000000004</v>
          </cell>
          <cell r="AF104">
            <v>0.21627948514605663</v>
          </cell>
          <cell r="AG104">
            <v>1268.3066760027691</v>
          </cell>
          <cell r="AH104">
            <v>0.88552941176470501</v>
          </cell>
          <cell r="AI104">
            <v>0.20705064352233596</v>
          </cell>
          <cell r="AJ104">
            <v>1492.5894099141879</v>
          </cell>
          <cell r="AK104">
            <v>0.81911470588235213</v>
          </cell>
          <cell r="AL104">
            <v>0.19152184525816077</v>
          </cell>
          <cell r="AM104">
            <v>1654.8970246437386</v>
          </cell>
          <cell r="AN104">
            <v>0.84882352941176387</v>
          </cell>
          <cell r="AO104">
            <v>0.19846823342814587</v>
          </cell>
          <cell r="AP104">
            <v>1621.9397264787146</v>
          </cell>
          <cell r="AQ104">
            <v>0.892625</v>
          </cell>
          <cell r="AR104">
            <v>0.20870970316594464</v>
          </cell>
          <cell r="AS104">
            <v>1369.0874139187124</v>
          </cell>
          <cell r="AT104">
            <v>0.81911470588235213</v>
          </cell>
          <cell r="AU104">
            <v>0.19152184525816077</v>
          </cell>
          <cell r="AV104">
            <v>1734.2481237805739</v>
          </cell>
        </row>
        <row r="105">
          <cell r="B105">
            <v>97</v>
          </cell>
          <cell r="C105">
            <v>0.25404156052832816</v>
          </cell>
          <cell r="D105">
            <v>0.92107843137254808</v>
          </cell>
          <cell r="E105">
            <v>0.23399220207486673</v>
          </cell>
          <cell r="F105">
            <v>1033.6682489578766</v>
          </cell>
          <cell r="G105">
            <v>0.96499999999999997</v>
          </cell>
          <cell r="H105">
            <v>0.24515010590983666</v>
          </cell>
          <cell r="I105">
            <v>841.58316885821409</v>
          </cell>
          <cell r="J105">
            <v>1</v>
          </cell>
          <cell r="K105">
            <v>0.25404156052832816</v>
          </cell>
          <cell r="L105">
            <v>812.88258107678314</v>
          </cell>
          <cell r="M105">
            <v>0.92500000000000004</v>
          </cell>
          <cell r="N105">
            <v>0.23498844348870357</v>
          </cell>
          <cell r="O105">
            <v>939.05595684385753</v>
          </cell>
          <cell r="P105">
            <v>0.88884068627450885</v>
          </cell>
          <cell r="Q105">
            <v>0.22580247500224637</v>
          </cell>
          <cell r="R105">
            <v>1124.8670772589808</v>
          </cell>
          <cell r="S105">
            <v>0.92107843137254808</v>
          </cell>
          <cell r="T105">
            <v>0.23399220207486673</v>
          </cell>
          <cell r="U105">
            <v>1089.719884200249</v>
          </cell>
          <cell r="V105">
            <v>0.851997549019607</v>
          </cell>
          <cell r="W105">
            <v>0.21644278691925173</v>
          </cell>
          <cell r="X105">
            <v>1238.3311768981723</v>
          </cell>
          <cell r="Y105">
            <v>0.96499999999999997</v>
          </cell>
          <cell r="Z105">
            <v>0.24515010590983666</v>
          </cell>
          <cell r="AA105">
            <v>893.15772170974026</v>
          </cell>
          <cell r="AB105">
            <v>0.892625</v>
          </cell>
          <cell r="AC105">
            <v>0.22676384796659893</v>
          </cell>
          <cell r="AD105">
            <v>1025.6254226287801</v>
          </cell>
          <cell r="AE105">
            <v>0.92500000000000004</v>
          </cell>
          <cell r="AF105">
            <v>0.23498844348870357</v>
          </cell>
          <cell r="AG105">
            <v>993.99796110958368</v>
          </cell>
          <cell r="AH105">
            <v>0.88884068627450885</v>
          </cell>
          <cell r="AI105">
            <v>0.22580247500224637</v>
          </cell>
          <cell r="AJ105">
            <v>1183.5478120768316</v>
          </cell>
          <cell r="AK105">
            <v>0.8221776348039207</v>
          </cell>
          <cell r="AL105">
            <v>0.20886728937707791</v>
          </cell>
          <cell r="AM105">
            <v>1337.94809277173</v>
          </cell>
          <cell r="AN105">
            <v>0.851997549019607</v>
          </cell>
          <cell r="AO105">
            <v>0.21644278691925173</v>
          </cell>
          <cell r="AP105">
            <v>1300.0362142375541</v>
          </cell>
          <cell r="AQ105">
            <v>0.892625</v>
          </cell>
          <cell r="AR105">
            <v>0.22676384796659893</v>
          </cell>
          <cell r="AS105">
            <v>1083.3455861515072</v>
          </cell>
          <cell r="AT105">
            <v>0.8221776348039207</v>
          </cell>
          <cell r="AU105">
            <v>0.20886728937707791</v>
          </cell>
          <cell r="AV105">
            <v>1402.1017229786153</v>
          </cell>
        </row>
        <row r="106">
          <cell r="B106">
            <v>98</v>
          </cell>
          <cell r="C106">
            <v>0.27564241526177619</v>
          </cell>
          <cell r="D106">
            <v>0.92450980392156767</v>
          </cell>
          <cell r="E106">
            <v>0.25483411528613203</v>
          </cell>
          <cell r="F106">
            <v>791.79793916935148</v>
          </cell>
          <cell r="G106">
            <v>0.96499999999999997</v>
          </cell>
          <cell r="H106">
            <v>0.26599493072761399</v>
          </cell>
          <cell r="I106">
            <v>635.26896588068701</v>
          </cell>
          <cell r="J106">
            <v>1</v>
          </cell>
          <cell r="K106">
            <v>0.27564241526177619</v>
          </cell>
          <cell r="L106">
            <v>606.37662165374195</v>
          </cell>
          <cell r="M106">
            <v>0.92500000000000004</v>
          </cell>
          <cell r="N106">
            <v>0.25496923411714301</v>
          </cell>
          <cell r="O106">
            <v>718.38865919632428</v>
          </cell>
          <cell r="P106">
            <v>0.8921519607843128</v>
          </cell>
          <cell r="Q106">
            <v>0.24591492125111741</v>
          </cell>
          <cell r="R106">
            <v>870.86930716535983</v>
          </cell>
          <cell r="S106">
            <v>0.92450980392156767</v>
          </cell>
          <cell r="T106">
            <v>0.25483411528613203</v>
          </cell>
          <cell r="U106">
            <v>834.73392885146404</v>
          </cell>
          <cell r="V106">
            <v>0.85517156862745014</v>
          </cell>
          <cell r="W106">
            <v>0.23572155663967215</v>
          </cell>
          <cell r="X106">
            <v>970.30332584133487</v>
          </cell>
          <cell r="Y106">
            <v>0.96499999999999997</v>
          </cell>
          <cell r="Z106">
            <v>0.26599493072761399</v>
          </cell>
          <cell r="AA106">
            <v>674.20001163840902</v>
          </cell>
          <cell r="AB106">
            <v>0.892625</v>
          </cell>
          <cell r="AC106">
            <v>0.24604531092304296</v>
          </cell>
          <cell r="AD106">
            <v>793.05065522110863</v>
          </cell>
          <cell r="AE106">
            <v>0.92500000000000004</v>
          </cell>
          <cell r="AF106">
            <v>0.25496923411714301</v>
          </cell>
          <cell r="AG106">
            <v>760.41992739749776</v>
          </cell>
          <cell r="AH106">
            <v>0.8921519607843128</v>
          </cell>
          <cell r="AI106">
            <v>0.24591492125111741</v>
          </cell>
          <cell r="AJ106">
            <v>916.29978682638944</v>
          </cell>
          <cell r="AK106">
            <v>0.82524056372548937</v>
          </cell>
          <cell r="AL106">
            <v>0.22747130215728362</v>
          </cell>
          <cell r="AM106">
            <v>1058.4945013072677</v>
          </cell>
          <cell r="AN106">
            <v>0.85517156862745014</v>
          </cell>
          <cell r="AO106">
            <v>0.23572155663967215</v>
          </cell>
          <cell r="AP106">
            <v>1018.6527529320244</v>
          </cell>
          <cell r="AQ106">
            <v>0.892625</v>
          </cell>
          <cell r="AR106">
            <v>0.24604531092304296</v>
          </cell>
          <cell r="AS106">
            <v>837.68197235816069</v>
          </cell>
          <cell r="AT106">
            <v>0.82524056372548937</v>
          </cell>
          <cell r="AU106">
            <v>0.22747130215728362</v>
          </cell>
          <cell r="AV106">
            <v>1109.2485366691415</v>
          </cell>
        </row>
        <row r="107">
          <cell r="B107">
            <v>99</v>
          </cell>
          <cell r="C107">
            <v>0.29791510457563025</v>
          </cell>
          <cell r="D107">
            <v>0.92794117647058727</v>
          </cell>
          <cell r="E107">
            <v>0.27644769262826835</v>
          </cell>
          <cell r="F107">
            <v>590.0208118557473</v>
          </cell>
          <cell r="G107">
            <v>0.96499999999999997</v>
          </cell>
          <cell r="H107">
            <v>0.2874880759154832</v>
          </cell>
          <cell r="I107">
            <v>466.29064130785071</v>
          </cell>
          <cell r="J107">
            <v>1</v>
          </cell>
          <cell r="K107">
            <v>0.29791510457563025</v>
          </cell>
          <cell r="L107">
            <v>439.23350510282825</v>
          </cell>
          <cell r="M107">
            <v>0.92500000000000004</v>
          </cell>
          <cell r="N107">
            <v>0.275571471732458</v>
          </cell>
          <cell r="O107">
            <v>535.22165296259618</v>
          </cell>
          <cell r="P107">
            <v>0.89546323529411664</v>
          </cell>
          <cell r="Q107">
            <v>0.26677202338627898</v>
          </cell>
          <cell r="R107">
            <v>656.70955007377518</v>
          </cell>
          <cell r="S107">
            <v>0.92794117647058727</v>
          </cell>
          <cell r="T107">
            <v>0.27644769262826835</v>
          </cell>
          <cell r="U107">
            <v>622.01524659328413</v>
          </cell>
          <cell r="V107">
            <v>0.85834558823529328</v>
          </cell>
          <cell r="W107">
            <v>0.25571411568114827</v>
          </cell>
          <cell r="X107">
            <v>741.58191546136436</v>
          </cell>
          <cell r="Y107">
            <v>0.96499999999999997</v>
          </cell>
          <cell r="Z107">
            <v>0.2874880759154832</v>
          </cell>
          <cell r="AA107">
            <v>494.8662262460939</v>
          </cell>
          <cell r="AB107">
            <v>0.892625</v>
          </cell>
          <cell r="AC107">
            <v>0.26592647022182198</v>
          </cell>
          <cell r="AD107">
            <v>597.924260179508</v>
          </cell>
          <cell r="AE107">
            <v>0.92500000000000004</v>
          </cell>
          <cell r="AF107">
            <v>0.275571471732458</v>
          </cell>
          <cell r="AG107">
            <v>566.53624090154426</v>
          </cell>
          <cell r="AH107">
            <v>0.89546323529411664</v>
          </cell>
          <cell r="AI107">
            <v>0.26677202338627898</v>
          </cell>
          <cell r="AJ107">
            <v>690.96799690656223</v>
          </cell>
          <cell r="AK107">
            <v>0.82830349264705794</v>
          </cell>
          <cell r="AL107">
            <v>0.24676412163230804</v>
          </cell>
          <cell r="AM107">
            <v>817.71737876857901</v>
          </cell>
          <cell r="AN107">
            <v>0.85834558823529328</v>
          </cell>
          <cell r="AO107">
            <v>0.25571411568114827</v>
          </cell>
          <cell r="AP107">
            <v>778.53434033560018</v>
          </cell>
          <cell r="AQ107">
            <v>0.892625</v>
          </cell>
          <cell r="AR107">
            <v>0.26592647022182198</v>
          </cell>
          <cell r="AS107">
            <v>631.57425101466913</v>
          </cell>
          <cell r="AT107">
            <v>0.82830349264705794</v>
          </cell>
          <cell r="AU107">
            <v>0.24676412163230804</v>
          </cell>
          <cell r="AV107">
            <v>856.92632761695052</v>
          </cell>
        </row>
        <row r="108">
          <cell r="B108">
            <v>100</v>
          </cell>
          <cell r="C108">
            <v>0.32141384017542324</v>
          </cell>
          <cell r="D108">
            <v>0.93137254901960687</v>
          </cell>
          <cell r="E108">
            <v>0.29935602761436447</v>
          </cell>
          <cell r="F108">
            <v>426.91091981556826</v>
          </cell>
          <cell r="G108">
            <v>0.96499999999999997</v>
          </cell>
          <cell r="H108">
            <v>0.31016435576928342</v>
          </cell>
          <cell r="I108">
            <v>332.23764202085999</v>
          </cell>
          <cell r="J108">
            <v>1</v>
          </cell>
          <cell r="K108">
            <v>0.32141384017542324</v>
          </cell>
          <cell r="L108">
            <v>308.3792094969985</v>
          </cell>
          <cell r="M108">
            <v>0.92500000000000004</v>
          </cell>
          <cell r="N108">
            <v>0.29730780216226649</v>
          </cell>
          <cell r="O108">
            <v>387.72983435261466</v>
          </cell>
          <cell r="P108">
            <v>0.8987745098039206</v>
          </cell>
          <cell r="Q108">
            <v>0.28887856664786171</v>
          </cell>
          <cell r="R108">
            <v>481.51781462350129</v>
          </cell>
          <cell r="S108">
            <v>0.93137254901960687</v>
          </cell>
          <cell r="T108">
            <v>0.29935602761436447</v>
          </cell>
          <cell r="U108">
            <v>450.06056689296736</v>
          </cell>
          <cell r="V108">
            <v>0.86151960784313641</v>
          </cell>
          <cell r="W108">
            <v>0.27690432554328714</v>
          </cell>
          <cell r="X108">
            <v>551.94895174402961</v>
          </cell>
          <cell r="Y108">
            <v>0.96499999999999997</v>
          </cell>
          <cell r="Z108">
            <v>0.31016435576928342</v>
          </cell>
          <cell r="AA108">
            <v>352.59808702704817</v>
          </cell>
          <cell r="AB108">
            <v>0.892625</v>
          </cell>
          <cell r="AC108">
            <v>0.28690202908658718</v>
          </cell>
          <cell r="AD108">
            <v>438.92037220997707</v>
          </cell>
          <cell r="AE108">
            <v>0.92500000000000004</v>
          </cell>
          <cell r="AF108">
            <v>0.29730780216226649</v>
          </cell>
          <cell r="AG108">
            <v>410.41501520653134</v>
          </cell>
          <cell r="AH108">
            <v>0.8987745098039206</v>
          </cell>
          <cell r="AI108">
            <v>0.28887856664786171</v>
          </cell>
          <cell r="AJ108">
            <v>506.63706627663453</v>
          </cell>
          <cell r="AK108">
            <v>0.83136642156862661</v>
          </cell>
          <cell r="AL108">
            <v>0.26721267414927208</v>
          </cell>
          <cell r="AM108">
            <v>615.93406805327731</v>
          </cell>
          <cell r="AN108">
            <v>0.86151960784313641</v>
          </cell>
          <cell r="AO108">
            <v>0.27690432554328714</v>
          </cell>
          <cell r="AP108">
            <v>579.45211996927605</v>
          </cell>
          <cell r="AQ108">
            <v>0.892625</v>
          </cell>
          <cell r="AR108">
            <v>0.28690202908658718</v>
          </cell>
          <cell r="AS108">
            <v>463.62193975934719</v>
          </cell>
          <cell r="AT108">
            <v>0.83136642156862661</v>
          </cell>
          <cell r="AU108">
            <v>0.26721267414927208</v>
          </cell>
          <cell r="AV108">
            <v>645.46765507895429</v>
          </cell>
        </row>
        <row r="109">
          <cell r="B109">
            <v>101</v>
          </cell>
          <cell r="C109">
            <v>0.34538247412793471</v>
          </cell>
          <cell r="D109">
            <v>0.93480392156862646</v>
          </cell>
          <cell r="E109">
            <v>0.32286489125586804</v>
          </cell>
          <cell r="F109">
            <v>299.11256271438526</v>
          </cell>
          <cell r="G109">
            <v>0.96499999999999997</v>
          </cell>
          <cell r="H109">
            <v>0.33329408753345696</v>
          </cell>
          <cell r="I109">
            <v>229.18936782115412</v>
          </cell>
          <cell r="J109">
            <v>1</v>
          </cell>
          <cell r="K109">
            <v>0.34538247412793471</v>
          </cell>
          <cell r="L109">
            <v>209.26186354230688</v>
          </cell>
          <cell r="M109">
            <v>0.92500000000000004</v>
          </cell>
          <cell r="N109">
            <v>0.31947878856833961</v>
          </cell>
          <cell r="O109">
            <v>272.45472946849912</v>
          </cell>
          <cell r="P109">
            <v>0.90208578431372455</v>
          </cell>
          <cell r="Q109">
            <v>0.31156462006191266</v>
          </cell>
          <cell r="R109">
            <v>342.41763851965345</v>
          </cell>
          <cell r="S109">
            <v>0.93480392156862646</v>
          </cell>
          <cell r="T109">
            <v>0.32286489125586804</v>
          </cell>
          <cell r="U109">
            <v>315.33222340201968</v>
          </cell>
          <cell r="V109">
            <v>0.86469362745097955</v>
          </cell>
          <cell r="W109">
            <v>0.29865002441167798</v>
          </cell>
          <cell r="X109">
            <v>399.11189952702478</v>
          </cell>
          <cell r="Y109">
            <v>0.96499999999999997</v>
          </cell>
          <cell r="Z109">
            <v>0.33329408753345696</v>
          </cell>
          <cell r="AA109">
            <v>243.23472851882201</v>
          </cell>
          <cell r="AB109">
            <v>0.892625</v>
          </cell>
          <cell r="AC109">
            <v>0.30829703096844774</v>
          </cell>
          <cell r="AD109">
            <v>312.99322681549461</v>
          </cell>
          <cell r="AE109">
            <v>0.92500000000000004</v>
          </cell>
          <cell r="AF109">
            <v>0.31947878856833961</v>
          </cell>
          <cell r="AG109">
            <v>288.39542906108431</v>
          </cell>
          <cell r="AH109">
            <v>0.90208578431372455</v>
          </cell>
          <cell r="AI109">
            <v>0.31156462006191266</v>
          </cell>
          <cell r="AJ109">
            <v>360.28047675996265</v>
          </cell>
          <cell r="AK109">
            <v>0.83442935049019529</v>
          </cell>
          <cell r="AL109">
            <v>0.28819727355726926</v>
          </cell>
          <cell r="AM109">
            <v>451.34867862912137</v>
          </cell>
          <cell r="AN109">
            <v>0.86469362745097955</v>
          </cell>
          <cell r="AO109">
            <v>0.29865002441167798</v>
          </cell>
          <cell r="AP109">
            <v>418.99932150455578</v>
          </cell>
          <cell r="AQ109">
            <v>0.892625</v>
          </cell>
          <cell r="AR109">
            <v>0.30829703096844774</v>
          </cell>
          <cell r="AS109">
            <v>330.60786451333104</v>
          </cell>
          <cell r="AT109">
            <v>0.83442935049019529</v>
          </cell>
          <cell r="AU109">
            <v>0.28819727355726926</v>
          </cell>
          <cell r="AV109">
            <v>472.99051688844696</v>
          </cell>
        </row>
        <row r="110">
          <cell r="B110">
            <v>102</v>
          </cell>
          <cell r="C110">
            <v>0.36932620227413371</v>
          </cell>
          <cell r="D110">
            <v>0.93823529411764606</v>
          </cell>
          <cell r="E110">
            <v>0.3465148780160251</v>
          </cell>
          <cell r="F110">
            <v>202.53961768034125</v>
          </cell>
          <cell r="G110">
            <v>0.96499999999999997</v>
          </cell>
          <cell r="H110">
            <v>0.35639978519453902</v>
          </cell>
          <cell r="I110">
            <v>152.80190660083272</v>
          </cell>
          <cell r="J110">
            <v>1</v>
          </cell>
          <cell r="K110">
            <v>0.36932620227413371</v>
          </cell>
          <cell r="L110">
            <v>136.98648337144266</v>
          </cell>
          <cell r="M110">
            <v>0.92500000000000004</v>
          </cell>
          <cell r="N110">
            <v>0.34162673710357372</v>
          </cell>
          <cell r="O110">
            <v>185.41122255818831</v>
          </cell>
          <cell r="P110">
            <v>0.90539705882352839</v>
          </cell>
          <cell r="Q110">
            <v>0.33438685728546419</v>
          </cell>
          <cell r="R110">
            <v>235.73241707178028</v>
          </cell>
          <cell r="S110">
            <v>0.93823529411764606</v>
          </cell>
          <cell r="T110">
            <v>0.3465148780160251</v>
          </cell>
          <cell r="U110">
            <v>213.5225193838555</v>
          </cell>
          <cell r="V110">
            <v>0.86786764705882269</v>
          </cell>
          <cell r="W110">
            <v>0.32052626216482322</v>
          </cell>
          <cell r="X110">
            <v>279.91712099028763</v>
          </cell>
          <cell r="Y110">
            <v>0.96499999999999997</v>
          </cell>
          <cell r="Z110">
            <v>0.35639978519453902</v>
          </cell>
          <cell r="AA110">
            <v>162.16603162069313</v>
          </cell>
          <cell r="AB110">
            <v>0.892625</v>
          </cell>
          <cell r="AC110">
            <v>0.32966980130494861</v>
          </cell>
          <cell r="AD110">
            <v>216.49834427504368</v>
          </cell>
          <cell r="AE110">
            <v>0.92500000000000004</v>
          </cell>
          <cell r="AF110">
            <v>0.34162673710357372</v>
          </cell>
          <cell r="AG110">
            <v>196.25920675600256</v>
          </cell>
          <cell r="AH110">
            <v>0.90539705882352839</v>
          </cell>
          <cell r="AI110">
            <v>0.33438685728546419</v>
          </cell>
          <cell r="AJ110">
            <v>248.02982690252014</v>
          </cell>
          <cell r="AK110">
            <v>0.83749227941176385</v>
          </cell>
          <cell r="AL110">
            <v>0.30930784298905439</v>
          </cell>
          <cell r="AM110">
            <v>321.27122002453245</v>
          </cell>
          <cell r="AN110">
            <v>0.86786764705882269</v>
          </cell>
          <cell r="AO110">
            <v>0.32052626216482322</v>
          </cell>
          <cell r="AP110">
            <v>293.86516390874368</v>
          </cell>
          <cell r="AQ110">
            <v>0.892625</v>
          </cell>
          <cell r="AR110">
            <v>0.32966980130494861</v>
          </cell>
          <cell r="AS110">
            <v>228.68244146905224</v>
          </cell>
          <cell r="AT110">
            <v>0.83749227941176385</v>
          </cell>
          <cell r="AU110">
            <v>0.30930784298905439</v>
          </cell>
          <cell r="AV110">
            <v>336.67593950275301</v>
          </cell>
        </row>
        <row r="111">
          <cell r="B111">
            <v>103</v>
          </cell>
          <cell r="C111">
            <v>0.39410595716287722</v>
          </cell>
          <cell r="D111">
            <v>0.94166666666666565</v>
          </cell>
          <cell r="E111">
            <v>0.37111644299504232</v>
          </cell>
          <cell r="F111">
            <v>132.35662676642545</v>
          </cell>
          <cell r="G111">
            <v>0.96499999999999997</v>
          </cell>
          <cell r="H111">
            <v>0.3803122486621765</v>
          </cell>
          <cell r="I111">
            <v>98.343339910979921</v>
          </cell>
          <cell r="J111">
            <v>1</v>
          </cell>
          <cell r="K111">
            <v>0.39410595716287722</v>
          </cell>
          <cell r="L111">
            <v>86.393785704978981</v>
          </cell>
          <cell r="M111">
            <v>0.92500000000000004</v>
          </cell>
          <cell r="N111">
            <v>0.36454801037566142</v>
          </cell>
          <cell r="O111">
            <v>122.06979157324992</v>
          </cell>
          <cell r="P111">
            <v>0.90870833333333234</v>
          </cell>
          <cell r="Q111">
            <v>0.35812736749021584</v>
          </cell>
          <cell r="R111">
            <v>156.90659496684134</v>
          </cell>
          <cell r="S111">
            <v>0.94166666666666565</v>
          </cell>
          <cell r="T111">
            <v>0.37111644299504232</v>
          </cell>
          <cell r="U111">
            <v>139.53378962588445</v>
          </cell>
          <cell r="V111">
            <v>0.87104166666666583</v>
          </cell>
          <cell r="W111">
            <v>0.3432827097704142</v>
          </cell>
          <cell r="X111">
            <v>190.19633248333213</v>
          </cell>
          <cell r="Y111">
            <v>0.96499999999999997</v>
          </cell>
          <cell r="Z111">
            <v>0.3803122486621765</v>
          </cell>
          <cell r="AA111">
            <v>104.37009278522727</v>
          </cell>
          <cell r="AB111">
            <v>0.892625</v>
          </cell>
          <cell r="AC111">
            <v>0.35178883001251327</v>
          </cell>
          <cell r="AD111">
            <v>145.12537813503968</v>
          </cell>
          <cell r="AE111">
            <v>0.92500000000000004</v>
          </cell>
          <cell r="AF111">
            <v>0.36454801037566142</v>
          </cell>
          <cell r="AG111">
            <v>129.21181432541374</v>
          </cell>
          <cell r="AH111">
            <v>0.90870833333333234</v>
          </cell>
          <cell r="AI111">
            <v>0.35812736749021584</v>
          </cell>
          <cell r="AJ111">
            <v>165.09191257152875</v>
          </cell>
          <cell r="AK111">
            <v>0.84055520833333242</v>
          </cell>
          <cell r="AL111">
            <v>0.33126781492844964</v>
          </cell>
          <cell r="AM111">
            <v>221.89951194428244</v>
          </cell>
          <cell r="AN111">
            <v>0.87104166666666583</v>
          </cell>
          <cell r="AO111">
            <v>0.3432827097704142</v>
          </cell>
          <cell r="AP111">
            <v>199.67366134062095</v>
          </cell>
          <cell r="AQ111">
            <v>0.892625</v>
          </cell>
          <cell r="AR111">
            <v>0.35178883001251327</v>
          </cell>
          <cell r="AS111">
            <v>153.29274642801926</v>
          </cell>
          <cell r="AT111">
            <v>0.84055520833333242</v>
          </cell>
          <cell r="AU111">
            <v>0.33126781492844964</v>
          </cell>
          <cell r="AV111">
            <v>232.53943086884311</v>
          </cell>
        </row>
        <row r="112">
          <cell r="B112">
            <v>104</v>
          </cell>
          <cell r="C112">
            <v>0.41960441196157539</v>
          </cell>
          <cell r="D112">
            <v>0.94509803921568525</v>
          </cell>
          <cell r="E112">
            <v>0.39656730699113552</v>
          </cell>
          <cell r="F112">
            <v>83.236906234047225</v>
          </cell>
          <cell r="G112">
            <v>0.96499999999999997</v>
          </cell>
          <cell r="H112">
            <v>0.40491825754292021</v>
          </cell>
          <cell r="I112">
            <v>60.942163168486381</v>
          </cell>
          <cell r="J112">
            <v>1</v>
          </cell>
          <cell r="K112">
            <v>0.41960441196157539</v>
          </cell>
          <cell r="L112">
            <v>52.345480096793743</v>
          </cell>
          <cell r="M112">
            <v>0.92500000000000004</v>
          </cell>
          <cell r="N112">
            <v>0.38813408106445724</v>
          </cell>
          <cell r="O112">
            <v>77.569491928249974</v>
          </cell>
          <cell r="P112">
            <v>0.91201960784313618</v>
          </cell>
          <cell r="Q112">
            <v>0.38268745124644576</v>
          </cell>
          <cell r="R112">
            <v>100.71404916951289</v>
          </cell>
          <cell r="S112">
            <v>0.94509803921568525</v>
          </cell>
          <cell r="T112">
            <v>0.39656730699113552</v>
          </cell>
          <cell r="U112">
            <v>87.750505942307683</v>
          </cell>
          <cell r="V112">
            <v>0.87421568627450885</v>
          </cell>
          <cell r="W112">
            <v>0.36682475896680034</v>
          </cell>
          <cell r="X112">
            <v>124.90522008005922</v>
          </cell>
          <cell r="Y112">
            <v>0.96499999999999997</v>
          </cell>
          <cell r="Z112">
            <v>0.40491825754292021</v>
          </cell>
          <cell r="AA112">
            <v>64.676868104997482</v>
          </cell>
          <cell r="AB112">
            <v>0.892625</v>
          </cell>
          <cell r="AC112">
            <v>0.37454938822720124</v>
          </cell>
          <cell r="AD112">
            <v>94.071891155790496</v>
          </cell>
          <cell r="AE112">
            <v>0.92500000000000004</v>
          </cell>
          <cell r="AF112">
            <v>0.38813408106445724</v>
          </cell>
          <cell r="AG112">
            <v>82.107904496054772</v>
          </cell>
          <cell r="AH112">
            <v>0.91201960784313618</v>
          </cell>
          <cell r="AI112">
            <v>0.38268745124644576</v>
          </cell>
          <cell r="AJ112">
            <v>105.96798052836228</v>
          </cell>
          <cell r="AK112">
            <v>0.84361813725490098</v>
          </cell>
          <cell r="AL112">
            <v>0.3539858924029623</v>
          </cell>
          <cell r="AM112">
            <v>148.3913454888106</v>
          </cell>
          <cell r="AN112">
            <v>0.87421568627450885</v>
          </cell>
          <cell r="AO112">
            <v>0.36682475896680034</v>
          </cell>
          <cell r="AP112">
            <v>131.12914580583259</v>
          </cell>
          <cell r="AQ112">
            <v>0.892625</v>
          </cell>
          <cell r="AR112">
            <v>0.37454938822720124</v>
          </cell>
          <cell r="AS112">
            <v>99.366070512701484</v>
          </cell>
          <cell r="AT112">
            <v>0.84361813725490098</v>
          </cell>
          <cell r="AU112">
            <v>0.3539858924029623</v>
          </cell>
          <cell r="AV112">
            <v>155.5066017202162</v>
          </cell>
        </row>
        <row r="113">
          <cell r="B113">
            <v>105</v>
          </cell>
          <cell r="C113">
            <v>0.44568439732515935</v>
          </cell>
          <cell r="D113">
            <v>0.94852941176470484</v>
          </cell>
          <cell r="E113">
            <v>0.4227447592275404</v>
          </cell>
          <cell r="F113">
            <v>50.227870486537455</v>
          </cell>
          <cell r="G113">
            <v>0.96499999999999997</v>
          </cell>
          <cell r="H113">
            <v>0.43008544341877875</v>
          </cell>
          <cell r="I113">
            <v>36.265568647406546</v>
          </cell>
          <cell r="J113">
            <v>1</v>
          </cell>
          <cell r="K113">
            <v>0.44568439732515935</v>
          </cell>
          <cell r="L113">
            <v>30.381085701932257</v>
          </cell>
          <cell r="M113">
            <v>0.92500000000000004</v>
          </cell>
          <cell r="N113">
            <v>0.41225806752577243</v>
          </cell>
          <cell r="O113">
            <v>47.462128460041839</v>
          </cell>
          <cell r="P113">
            <v>0.91533088235294013</v>
          </cell>
          <cell r="Q113">
            <v>0.40794869265457645</v>
          </cell>
          <cell r="R113">
            <v>62.172046388122787</v>
          </cell>
          <cell r="S113">
            <v>0.94852941176470484</v>
          </cell>
          <cell r="T113">
            <v>0.4227447592275404</v>
          </cell>
          <cell r="U113">
            <v>52.951524113657094</v>
          </cell>
          <cell r="V113">
            <v>0.87738970588235199</v>
          </cell>
          <cell r="W113">
            <v>0.39103890228547489</v>
          </cell>
          <cell r="X113">
            <v>79.086892830496353</v>
          </cell>
          <cell r="Y113">
            <v>0.96499999999999997</v>
          </cell>
          <cell r="Z113">
            <v>0.43008544341877875</v>
          </cell>
          <cell r="AA113">
            <v>38.488023368588628</v>
          </cell>
          <cell r="AB113">
            <v>0.892625</v>
          </cell>
          <cell r="AC113">
            <v>0.39782903516237039</v>
          </cell>
          <cell r="AD113">
            <v>58.837321874013298</v>
          </cell>
          <cell r="AE113">
            <v>0.92500000000000004</v>
          </cell>
          <cell r="AF113">
            <v>0.41225806752577243</v>
          </cell>
          <cell r="AG113">
            <v>50.239028436350338</v>
          </cell>
          <cell r="AH113">
            <v>0.91533088235294013</v>
          </cell>
          <cell r="AI113">
            <v>0.40794869265457645</v>
          </cell>
          <cell r="AJ113">
            <v>65.415364146230317</v>
          </cell>
          <cell r="AK113">
            <v>0.84668106617646965</v>
          </cell>
          <cell r="AL113">
            <v>0.37735254070548324</v>
          </cell>
          <cell r="AM113">
            <v>95.862902631077688</v>
          </cell>
          <cell r="AN113">
            <v>0.87738970588235199</v>
          </cell>
          <cell r="AO113">
            <v>0.39103890228547489</v>
          </cell>
          <cell r="AP113">
            <v>83.027728502085637</v>
          </cell>
          <cell r="AQ113">
            <v>0.892625</v>
          </cell>
          <cell r="AR113">
            <v>0.39782903516237039</v>
          </cell>
          <cell r="AS113">
            <v>62.148569591628195</v>
          </cell>
          <cell r="AT113">
            <v>0.84668106617646965</v>
          </cell>
          <cell r="AU113">
            <v>0.37735254070548324</v>
          </cell>
          <cell r="AV113">
            <v>100.45945853573343</v>
          </cell>
        </row>
        <row r="114">
          <cell r="B114">
            <v>106</v>
          </cell>
          <cell r="C114">
            <v>0.47220441264779722</v>
          </cell>
          <cell r="D114">
            <v>0.95196078431372444</v>
          </cell>
          <cell r="E114">
            <v>0.44952008302059865</v>
          </cell>
          <cell r="F114">
            <v>28.994301471194095</v>
          </cell>
          <cell r="G114">
            <v>0.96499999999999997</v>
          </cell>
          <cell r="H114">
            <v>0.45567725820512428</v>
          </cell>
          <cell r="I114">
            <v>20.668275474852543</v>
          </cell>
          <cell r="J114">
            <v>1</v>
          </cell>
          <cell r="K114">
            <v>0.47220441264779722</v>
          </cell>
          <cell r="L114">
            <v>16.840709830782561</v>
          </cell>
          <cell r="M114">
            <v>0.92500000000000004</v>
          </cell>
          <cell r="N114">
            <v>0.43678908169921243</v>
          </cell>
          <cell r="O114">
            <v>27.895483100445023</v>
          </cell>
          <cell r="P114">
            <v>0.91864215686274409</v>
          </cell>
          <cell r="Q114">
            <v>0.43378688011487765</v>
          </cell>
          <cell r="R114">
            <v>36.809041344428415</v>
          </cell>
          <cell r="S114">
            <v>0.95196078431372444</v>
          </cell>
          <cell r="T114">
            <v>0.44952008302059865</v>
          </cell>
          <cell r="U114">
            <v>30.566544801497827</v>
          </cell>
          <cell r="V114">
            <v>0.88056372549019513</v>
          </cell>
          <cell r="W114">
            <v>0.41580607679405374</v>
          </cell>
          <cell r="X114">
            <v>48.160841072890065</v>
          </cell>
          <cell r="Y114">
            <v>0.96499999999999997</v>
          </cell>
          <cell r="Z114">
            <v>0.45567725820512428</v>
          </cell>
          <cell r="AA114">
            <v>21.93488477179687</v>
          </cell>
          <cell r="AB114">
            <v>0.892625</v>
          </cell>
          <cell r="AC114">
            <v>0.42150146383974002</v>
          </cell>
          <cell r="AD114">
            <v>35.430126881336761</v>
          </cell>
          <cell r="AE114">
            <v>0.92500000000000004</v>
          </cell>
          <cell r="AF114">
            <v>0.43678908169921243</v>
          </cell>
          <cell r="AG114">
            <v>29.527583658808219</v>
          </cell>
          <cell r="AH114">
            <v>0.91864215686274409</v>
          </cell>
          <cell r="AI114">
            <v>0.43378688011487765</v>
          </cell>
          <cell r="AJ114">
            <v>38.729251863252607</v>
          </cell>
          <cell r="AK114">
            <v>0.84974399509803833</v>
          </cell>
          <cell r="AL114">
            <v>0.40125286410626188</v>
          </cell>
          <cell r="AM114">
            <v>59.688792763838173</v>
          </cell>
          <cell r="AN114">
            <v>0.88056372549019513</v>
          </cell>
          <cell r="AO114">
            <v>0.41580607679405374</v>
          </cell>
          <cell r="AP114">
            <v>50.56065668937363</v>
          </cell>
          <cell r="AQ114">
            <v>0.892625</v>
          </cell>
          <cell r="AR114">
            <v>0.42150146383974002</v>
          </cell>
          <cell r="AS114">
            <v>37.424064114269321</v>
          </cell>
          <cell r="AT114">
            <v>0.84974399509803833</v>
          </cell>
          <cell r="AU114">
            <v>0.40125286410626188</v>
          </cell>
          <cell r="AV114">
            <v>62.550826619377283</v>
          </cell>
        </row>
        <row r="115">
          <cell r="B115">
            <v>107</v>
          </cell>
          <cell r="C115">
            <v>0.49919023843503174</v>
          </cell>
          <cell r="D115">
            <v>0.95539215686274404</v>
          </cell>
          <cell r="E115">
            <v>0.47692243858327243</v>
          </cell>
          <cell r="F115">
            <v>15.96078066673866</v>
          </cell>
          <cell r="G115">
            <v>0.96499999999999997</v>
          </cell>
          <cell r="H115">
            <v>0.48171858008980561</v>
          </cell>
          <cell r="I115">
            <v>11.250212374643523</v>
          </cell>
          <cell r="J115">
            <v>1</v>
          </cell>
          <cell r="K115">
            <v>0.49919023843503174</v>
          </cell>
          <cell r="L115">
            <v>8.8884523365658978</v>
          </cell>
          <cell r="M115">
            <v>0.92500000000000004</v>
          </cell>
          <cell r="N115">
            <v>0.46175097055240438</v>
          </cell>
          <cell r="O115">
            <v>15.711040653445744</v>
          </cell>
          <cell r="P115">
            <v>0.92195343137254793</v>
          </cell>
          <cell r="Q115">
            <v>0.46023015323285787</v>
          </cell>
          <cell r="R115">
            <v>20.841762139609273</v>
          </cell>
          <cell r="S115">
            <v>0.95539215686274404</v>
          </cell>
          <cell r="T115">
            <v>0.47692243858327243</v>
          </cell>
          <cell r="U115">
            <v>16.826269044675676</v>
          </cell>
          <cell r="V115">
            <v>0.88373774509803826</v>
          </cell>
          <cell r="W115">
            <v>0.44115325568952701</v>
          </cell>
          <cell r="X115">
            <v>28.135270691269724</v>
          </cell>
          <cell r="Y115">
            <v>0.96499999999999997</v>
          </cell>
          <cell r="Z115">
            <v>0.48171858008980561</v>
          </cell>
          <cell r="AA115">
            <v>11.939656619939139</v>
          </cell>
          <cell r="AB115">
            <v>0.892625</v>
          </cell>
          <cell r="AC115">
            <v>0.44558968658307019</v>
          </cell>
          <cell r="AD115">
            <v>20.49627653682559</v>
          </cell>
          <cell r="AE115">
            <v>0.92500000000000004</v>
          </cell>
          <cell r="AF115">
            <v>0.46175097055240438</v>
          </cell>
          <cell r="AG115">
            <v>16.630257507680707</v>
          </cell>
          <cell r="AH115">
            <v>0.92195343137254793</v>
          </cell>
          <cell r="AI115">
            <v>0.46023015323285787</v>
          </cell>
          <cell r="AJ115">
            <v>21.929010528308947</v>
          </cell>
          <cell r="AK115">
            <v>0.85280692401960689</v>
          </cell>
          <cell r="AL115">
            <v>0.42571289174039356</v>
          </cell>
          <cell r="AM115">
            <v>35.73849371230299</v>
          </cell>
          <cell r="AN115">
            <v>0.88373774509803826</v>
          </cell>
          <cell r="AO115">
            <v>0.44115325568952701</v>
          </cell>
          <cell r="AP115">
            <v>29.537228391234155</v>
          </cell>
          <cell r="AQ115">
            <v>0.892625</v>
          </cell>
          <cell r="AR115">
            <v>0.44558968658307019</v>
          </cell>
          <cell r="AS115">
            <v>21.649766307272518</v>
          </cell>
          <cell r="AT115">
            <v>0.85280692401960689</v>
          </cell>
          <cell r="AU115">
            <v>0.42571289174039356</v>
          </cell>
          <cell r="AV115">
            <v>37.452128286137942</v>
          </cell>
        </row>
        <row r="116">
          <cell r="B116">
            <v>108</v>
          </cell>
          <cell r="C116">
            <v>0.52668916655741016</v>
          </cell>
          <cell r="D116">
            <v>0.95882352941176363</v>
          </cell>
          <cell r="E116">
            <v>0.50500196558151622</v>
          </cell>
          <cell r="F116">
            <v>8.3487262294649103</v>
          </cell>
          <cell r="G116">
            <v>0.96499999999999997</v>
          </cell>
          <cell r="H116">
            <v>0.50825504572790081</v>
          </cell>
          <cell r="I116">
            <v>5.8307760438214844</v>
          </cell>
          <cell r="J116">
            <v>1</v>
          </cell>
          <cell r="K116">
            <v>0.52668916655741016</v>
          </cell>
          <cell r="L116">
            <v>4.4514236953571524</v>
          </cell>
          <cell r="M116">
            <v>0.92500000000000004</v>
          </cell>
          <cell r="N116">
            <v>0.48718747906560445</v>
          </cell>
          <cell r="O116">
            <v>8.4564523833288909</v>
          </cell>
          <cell r="P116">
            <v>0.92526470588235188</v>
          </cell>
          <cell r="Q116">
            <v>0.48732689678616314</v>
          </cell>
          <cell r="R116">
            <v>11.249754756454122</v>
          </cell>
          <cell r="S116">
            <v>0.95882352941176363</v>
          </cell>
          <cell r="T116">
            <v>0.50500196558151622</v>
          </cell>
          <cell r="U116">
            <v>8.8014437796307234</v>
          </cell>
          <cell r="V116">
            <v>0.8869117647058814</v>
          </cell>
          <cell r="W116">
            <v>0.46712681816290252</v>
          </cell>
          <cell r="X116">
            <v>15.723304426109957</v>
          </cell>
          <cell r="Y116">
            <v>0.96499999999999997</v>
          </cell>
          <cell r="Z116">
            <v>0.50825504572790081</v>
          </cell>
          <cell r="AA116">
            <v>6.188102186222209</v>
          </cell>
          <cell r="AB116">
            <v>0.892625</v>
          </cell>
          <cell r="AC116">
            <v>0.47013591729830823</v>
          </cell>
          <cell r="AD116">
            <v>11.36334709866154</v>
          </cell>
          <cell r="AE116">
            <v>0.92500000000000004</v>
          </cell>
          <cell r="AF116">
            <v>0.48718747906560445</v>
          </cell>
          <cell r="AG116">
            <v>8.9512199629727309</v>
          </cell>
          <cell r="AH116">
            <v>0.92526470588235188</v>
          </cell>
          <cell r="AI116">
            <v>0.48732689678616314</v>
          </cell>
          <cell r="AJ116">
            <v>11.836618652620366</v>
          </cell>
          <cell r="AK116">
            <v>0.85586985294117557</v>
          </cell>
          <cell r="AL116">
            <v>0.45077737952720098</v>
          </cell>
          <cell r="AM116">
            <v>20.524156207592608</v>
          </cell>
          <cell r="AN116">
            <v>0.8869117647058814</v>
          </cell>
          <cell r="AO116">
            <v>0.46712681816290252</v>
          </cell>
          <cell r="AP116">
            <v>16.506783922396078</v>
          </cell>
          <cell r="AQ116">
            <v>0.892625</v>
          </cell>
          <cell r="AR116">
            <v>0.47013591729830823</v>
          </cell>
          <cell r="AS116">
            <v>12.002853723818244</v>
          </cell>
          <cell r="AT116">
            <v>0.85586985294117557</v>
          </cell>
          <cell r="AU116">
            <v>0.45077737952720098</v>
          </cell>
          <cell r="AV116">
            <v>21.508274451613968</v>
          </cell>
        </row>
        <row r="117">
          <cell r="B117">
            <v>109</v>
          </cell>
          <cell r="C117">
            <v>0.5545667801528783</v>
          </cell>
          <cell r="D117">
            <v>0.96225490196078323</v>
          </cell>
          <cell r="E117">
            <v>0.53363460266671514</v>
          </cell>
          <cell r="F117">
            <v>4.1326030734831702</v>
          </cell>
          <cell r="G117">
            <v>0.96499999999999997</v>
          </cell>
          <cell r="H117">
            <v>0.53515694284752757</v>
          </cell>
          <cell r="I117">
            <v>2.8672546990398473</v>
          </cell>
          <cell r="J117">
            <v>1</v>
          </cell>
          <cell r="K117">
            <v>0.5545667801528783</v>
          </cell>
          <cell r="L117">
            <v>2.1069070592555867</v>
          </cell>
          <cell r="M117">
            <v>0.92500000000000004</v>
          </cell>
          <cell r="N117">
            <v>0.5129742716414124</v>
          </cell>
          <cell r="O117">
            <v>4.336574664856566</v>
          </cell>
          <cell r="P117">
            <v>0.92857598039215583</v>
          </cell>
          <cell r="Q117">
            <v>0.51495739157338016</v>
          </cell>
          <cell r="R117">
            <v>5.7674466813859562</v>
          </cell>
          <cell r="S117">
            <v>0.96225490196078323</v>
          </cell>
          <cell r="T117">
            <v>0.53363460266671514</v>
          </cell>
          <cell r="U117">
            <v>4.3566973709619985</v>
          </cell>
          <cell r="V117">
            <v>0.89008578431372454</v>
          </cell>
          <cell r="W117">
            <v>0.49361200746671152</v>
          </cell>
          <cell r="X117">
            <v>8.3785272585345307</v>
          </cell>
          <cell r="Y117">
            <v>0.96499999999999997</v>
          </cell>
          <cell r="Z117">
            <v>0.53515694284752757</v>
          </cell>
          <cell r="AA117">
            <v>3.0429680265949171</v>
          </cell>
          <cell r="AB117">
            <v>0.892625</v>
          </cell>
          <cell r="AC117">
            <v>0.49502017213396299</v>
          </cell>
          <cell r="AD117">
            <v>6.0210294868532284</v>
          </cell>
          <cell r="AE117">
            <v>0.92500000000000004</v>
          </cell>
          <cell r="AF117">
            <v>0.5129742716414124</v>
          </cell>
          <cell r="AG117">
            <v>4.5902976746503326</v>
          </cell>
          <cell r="AH117">
            <v>0.92857598039215583</v>
          </cell>
          <cell r="AI117">
            <v>0.51495739157338016</v>
          </cell>
          <cell r="AJ117">
            <v>6.0683160161976675</v>
          </cell>
          <cell r="AK117">
            <v>0.85893278186274413</v>
          </cell>
          <cell r="AL117">
            <v>0.47633558720537661</v>
          </cell>
          <cell r="AM117">
            <v>11.272330855327077</v>
          </cell>
          <cell r="AN117">
            <v>0.89008578431372454</v>
          </cell>
          <cell r="AO117">
            <v>0.49361200746671152</v>
          </cell>
          <cell r="AP117">
            <v>8.7960224706246439</v>
          </cell>
          <cell r="AQ117">
            <v>0.892625</v>
          </cell>
          <cell r="AR117">
            <v>0.49502017213396299</v>
          </cell>
          <cell r="AS117">
            <v>6.3598810781735402</v>
          </cell>
          <cell r="AT117">
            <v>0.85893278186274413</v>
          </cell>
          <cell r="AU117">
            <v>0.47633558720537661</v>
          </cell>
          <cell r="AV117">
            <v>11.812830856163577</v>
          </cell>
        </row>
        <row r="118">
          <cell r="B118">
            <v>110</v>
          </cell>
          <cell r="C118">
            <v>0.58268484372868556</v>
          </cell>
          <cell r="D118">
            <v>0.96568627450980282</v>
          </cell>
          <cell r="E118">
            <v>0.56269075595368101</v>
          </cell>
          <cell r="F118">
            <v>1.9273030743857329</v>
          </cell>
          <cell r="G118">
            <v>0.96499999999999997</v>
          </cell>
          <cell r="H118">
            <v>0.56229087419818158</v>
          </cell>
          <cell r="I118">
            <v>1.3328234399364749</v>
          </cell>
          <cell r="J118">
            <v>1</v>
          </cell>
          <cell r="K118">
            <v>0.58268484372868556</v>
          </cell>
          <cell r="L118">
            <v>0.93848639532284639</v>
          </cell>
          <cell r="M118">
            <v>0.92500000000000004</v>
          </cell>
          <cell r="N118">
            <v>0.53898348044903421</v>
          </cell>
          <cell r="O118">
            <v>2.112023434733167</v>
          </cell>
          <cell r="P118">
            <v>0.93188725490195967</v>
          </cell>
          <cell r="Q118">
            <v>0.54299657949530211</v>
          </cell>
          <cell r="R118">
            <v>2.7974573823008964</v>
          </cell>
          <cell r="S118">
            <v>0.96568627450980282</v>
          </cell>
          <cell r="T118">
            <v>0.56269075595368101</v>
          </cell>
          <cell r="U118">
            <v>2.03181290046957</v>
          </cell>
          <cell r="V118">
            <v>0.89325980392156767</v>
          </cell>
          <cell r="W118">
            <v>0.52048894925715494</v>
          </cell>
          <cell r="X118">
            <v>4.2427855988347378</v>
          </cell>
          <cell r="Y118">
            <v>0.96499999999999997</v>
          </cell>
          <cell r="Z118">
            <v>0.56229087419818158</v>
          </cell>
          <cell r="AA118">
            <v>1.4145025602996073</v>
          </cell>
          <cell r="AB118">
            <v>0.892625</v>
          </cell>
          <cell r="AC118">
            <v>0.52011905863331798</v>
          </cell>
          <cell r="AD118">
            <v>3.0404984338474765</v>
          </cell>
          <cell r="AE118">
            <v>0.92500000000000004</v>
          </cell>
          <cell r="AF118">
            <v>0.53898348044903421</v>
          </cell>
          <cell r="AG118">
            <v>2.235593068379309</v>
          </cell>
          <cell r="AH118">
            <v>0.93188725490195967</v>
          </cell>
          <cell r="AI118">
            <v>0.54299657949530211</v>
          </cell>
          <cell r="AJ118">
            <v>2.9433918292535508</v>
          </cell>
          <cell r="AK118">
            <v>0.8619957107843127</v>
          </cell>
          <cell r="AL118">
            <v>0.50227183603315451</v>
          </cell>
          <cell r="AM118">
            <v>5.9029185181815684</v>
          </cell>
          <cell r="AN118">
            <v>0.89325980392156767</v>
          </cell>
          <cell r="AO118">
            <v>0.52048894925715494</v>
          </cell>
          <cell r="AP118">
            <v>4.4542001611773099</v>
          </cell>
          <cell r="AQ118">
            <v>0.892625</v>
          </cell>
          <cell r="AR118">
            <v>0.52011905863331798</v>
          </cell>
          <cell r="AS118">
            <v>3.2116116521045401</v>
          </cell>
          <cell r="AT118">
            <v>0.8619957107843127</v>
          </cell>
          <cell r="AU118">
            <v>0.50227183603315451</v>
          </cell>
          <cell r="AV118">
            <v>6.1859591337351079</v>
          </cell>
        </row>
        <row r="119">
          <cell r="B119">
            <v>111</v>
          </cell>
          <cell r="C119">
            <v>0.6150586061028438</v>
          </cell>
          <cell r="D119">
            <v>0.96911764705882242</v>
          </cell>
          <cell r="E119">
            <v>0.5960641491496671</v>
          </cell>
          <cell r="F119">
            <v>0.8428274505077713</v>
          </cell>
          <cell r="G119">
            <v>0.96499999999999997</v>
          </cell>
          <cell r="H119">
            <v>0.59353155488924425</v>
          </cell>
          <cell r="I119">
            <v>0.58338898274276685</v>
          </cell>
          <cell r="J119">
            <v>1</v>
          </cell>
          <cell r="K119">
            <v>0.6150586061028438</v>
          </cell>
          <cell r="L119">
            <v>0.39164459672265622</v>
          </cell>
          <cell r="M119">
            <v>0.92500000000000004</v>
          </cell>
          <cell r="N119">
            <v>0.56892921064513058</v>
          </cell>
          <cell r="O119">
            <v>0.97367769309076102</v>
          </cell>
          <cell r="P119">
            <v>0.93519852941176362</v>
          </cell>
          <cell r="Q119">
            <v>0.57520190392942872</v>
          </cell>
          <cell r="R119">
            <v>1.278447592427628</v>
          </cell>
          <cell r="S119">
            <v>0.96911764705882242</v>
          </cell>
          <cell r="T119">
            <v>0.5960641491496671</v>
          </cell>
          <cell r="U119">
            <v>0.88853056354790638</v>
          </cell>
          <cell r="V119">
            <v>0.89643382352941081</v>
          </cell>
          <cell r="W119">
            <v>0.55135933796344205</v>
          </cell>
          <cell r="X119">
            <v>2.0344625805738561</v>
          </cell>
          <cell r="Y119">
            <v>0.96499999999999997</v>
          </cell>
          <cell r="Z119">
            <v>0.59353155488924425</v>
          </cell>
          <cell r="AA119">
            <v>0.61914067911317505</v>
          </cell>
          <cell r="AB119">
            <v>0.892625</v>
          </cell>
          <cell r="AC119">
            <v>0.5490166882725509</v>
          </cell>
          <cell r="AD119">
            <v>1.4590772506586493</v>
          </cell>
          <cell r="AE119">
            <v>0.92500000000000004</v>
          </cell>
          <cell r="AF119">
            <v>0.56892921064513058</v>
          </cell>
          <cell r="AG119">
            <v>1.0306453355164933</v>
          </cell>
          <cell r="AH119">
            <v>0.93519852941176362</v>
          </cell>
          <cell r="AI119">
            <v>0.57520190392942872</v>
          </cell>
          <cell r="AJ119">
            <v>1.3451401338544524</v>
          </cell>
          <cell r="AK119">
            <v>0.86505863970588137</v>
          </cell>
          <cell r="AL119">
            <v>0.53206176113472159</v>
          </cell>
          <cell r="AM119">
            <v>2.9380487961004045</v>
          </cell>
          <cell r="AN119">
            <v>0.89643382352941081</v>
          </cell>
          <cell r="AO119">
            <v>0.55135933796344205</v>
          </cell>
          <cell r="AP119">
            <v>2.1358381995050815</v>
          </cell>
          <cell r="AQ119">
            <v>0.892625</v>
          </cell>
          <cell r="AR119">
            <v>0.5490166882725509</v>
          </cell>
          <cell r="AS119">
            <v>1.5411912229161315</v>
          </cell>
          <cell r="AT119">
            <v>0.86505863970588137</v>
          </cell>
          <cell r="AU119">
            <v>0.53206176113472159</v>
          </cell>
          <cell r="AV119">
            <v>3.0789260820079134</v>
          </cell>
        </row>
        <row r="120">
          <cell r="B120">
            <v>112</v>
          </cell>
          <cell r="C120">
            <v>0.64767877390634843</v>
          </cell>
          <cell r="D120">
            <v>0.97254901960784201</v>
          </cell>
          <cell r="E120">
            <v>0.62989935658342833</v>
          </cell>
          <cell r="F120">
            <v>0.34044822334087343</v>
          </cell>
          <cell r="G120">
            <v>0.96499999999999997</v>
          </cell>
          <cell r="H120">
            <v>0.6250100168196262</v>
          </cell>
          <cell r="I120">
            <v>0.23712921271019796</v>
          </cell>
          <cell r="J120">
            <v>1</v>
          </cell>
          <cell r="K120">
            <v>0.64767877390634843</v>
          </cell>
          <cell r="L120">
            <v>0.1507602169747089</v>
          </cell>
          <cell r="M120">
            <v>0.92500000000000004</v>
          </cell>
          <cell r="N120">
            <v>0.59910286586337236</v>
          </cell>
          <cell r="O120">
            <v>0.41972401173786267</v>
          </cell>
          <cell r="P120">
            <v>0.93850980392156746</v>
          </cell>
          <cell r="Q120">
            <v>0.60785287910300834</v>
          </cell>
          <cell r="R120">
            <v>0.54308210318926209</v>
          </cell>
          <cell r="S120">
            <v>0.97254901960784201</v>
          </cell>
          <cell r="T120">
            <v>0.62989935658342833</v>
          </cell>
          <cell r="U120">
            <v>0.35890934919324935</v>
          </cell>
          <cell r="V120">
            <v>0.89960784313725395</v>
          </cell>
          <cell r="W120">
            <v>0.58265690483967125</v>
          </cell>
          <cell r="X120">
            <v>0.91274263903725894</v>
          </cell>
          <cell r="Y120">
            <v>0.96499999999999997</v>
          </cell>
          <cell r="Z120">
            <v>0.6250100168196262</v>
          </cell>
          <cell r="AA120">
            <v>0.25166114914394966</v>
          </cell>
          <cell r="AB120">
            <v>0.892625</v>
          </cell>
          <cell r="AC120">
            <v>0.57813426555815428</v>
          </cell>
          <cell r="AD120">
            <v>0.65801949056821907</v>
          </cell>
          <cell r="AE120">
            <v>0.92500000000000004</v>
          </cell>
          <cell r="AF120">
            <v>0.59910286586337236</v>
          </cell>
          <cell r="AG120">
            <v>0.44428109832600898</v>
          </cell>
          <cell r="AH120">
            <v>0.93850980392156746</v>
          </cell>
          <cell r="AI120">
            <v>0.60785287910300834</v>
          </cell>
          <cell r="AJ120">
            <v>0.57141296780948481</v>
          </cell>
          <cell r="AK120">
            <v>0.86812156862744994</v>
          </cell>
          <cell r="AL120">
            <v>0.56226391317028268</v>
          </cell>
          <cell r="AM120">
            <v>1.3748253793474747</v>
          </cell>
          <cell r="AN120">
            <v>0.89960784313725395</v>
          </cell>
          <cell r="AO120">
            <v>0.58265690483967125</v>
          </cell>
          <cell r="AP120">
            <v>0.95822386382892966</v>
          </cell>
          <cell r="AQ120">
            <v>0.892625</v>
          </cell>
          <cell r="AR120">
            <v>0.57813426555815428</v>
          </cell>
          <cell r="AS120">
            <v>0.69505152171599427</v>
          </cell>
          <cell r="AT120">
            <v>0.86812156862744994</v>
          </cell>
          <cell r="AU120">
            <v>0.56226391317028268</v>
          </cell>
          <cell r="AV120">
            <v>1.4407472484111548</v>
          </cell>
        </row>
        <row r="121">
          <cell r="B121">
            <v>113</v>
          </cell>
          <cell r="C121">
            <v>0.68050691329803159</v>
          </cell>
          <cell r="D121">
            <v>0.97598039215686161</v>
          </cell>
          <cell r="E121">
            <v>0.66416140410606828</v>
          </cell>
          <cell r="F121">
            <v>0.12600010650848595</v>
          </cell>
          <cell r="G121">
            <v>0.96499999999999997</v>
          </cell>
          <cell r="H121">
            <v>0.65668917133260052</v>
          </cell>
          <cell r="I121">
            <v>8.8921079485772409E-2</v>
          </cell>
          <cell r="J121">
            <v>1</v>
          </cell>
          <cell r="K121">
            <v>0.68050691329803159</v>
          </cell>
          <cell r="L121">
            <v>5.3116024490674381E-2</v>
          </cell>
          <cell r="M121">
            <v>0.92500000000000004</v>
          </cell>
          <cell r="N121">
            <v>0.62946889480067925</v>
          </cell>
          <cell r="O121">
            <v>0.16826615343403739</v>
          </cell>
          <cell r="P121">
            <v>0.94182107843137142</v>
          </cell>
          <cell r="Q121">
            <v>0.64091575496235587</v>
          </cell>
          <cell r="R121">
            <v>0.21296808317635207</v>
          </cell>
          <cell r="S121">
            <v>0.97598039215686161</v>
          </cell>
          <cell r="T121">
            <v>0.66416140410606828</v>
          </cell>
          <cell r="U121">
            <v>0.13283258106464457</v>
          </cell>
          <cell r="V121">
            <v>0.90278186274509709</v>
          </cell>
          <cell r="W121">
            <v>0.61434929879811329</v>
          </cell>
          <cell r="X121">
            <v>0.38092683806061634</v>
          </cell>
          <cell r="Y121">
            <v>0.96499999999999997</v>
          </cell>
          <cell r="Z121">
            <v>0.65668917133260052</v>
          </cell>
          <cell r="AA121">
            <v>9.4370410084643225E-2</v>
          </cell>
          <cell r="AB121">
            <v>0.892625</v>
          </cell>
          <cell r="AC121">
            <v>0.60743748348265547</v>
          </cell>
          <cell r="AD121">
            <v>0.27759587566561089</v>
          </cell>
          <cell r="AE121">
            <v>0.92500000000000004</v>
          </cell>
          <cell r="AF121">
            <v>0.62946889480067925</v>
          </cell>
          <cell r="AG121">
            <v>0.17811101906997029</v>
          </cell>
          <cell r="AH121">
            <v>0.94182107843137142</v>
          </cell>
          <cell r="AI121">
            <v>0.64091575496235587</v>
          </cell>
          <cell r="AJ121">
            <v>0.22407795016969484</v>
          </cell>
          <cell r="AK121">
            <v>0.87118449754901861</v>
          </cell>
          <cell r="AL121">
            <v>0.59284707334017928</v>
          </cell>
          <cell r="AM121">
            <v>0.60181068162974527</v>
          </cell>
          <cell r="AN121">
            <v>0.90278186274509709</v>
          </cell>
          <cell r="AO121">
            <v>0.61434929879811329</v>
          </cell>
          <cell r="AP121">
            <v>0.39990811318685487</v>
          </cell>
          <cell r="AQ121">
            <v>0.892625</v>
          </cell>
          <cell r="AR121">
            <v>0.60743748348265547</v>
          </cell>
          <cell r="AS121">
            <v>0.2932184206836404</v>
          </cell>
          <cell r="AT121">
            <v>0.87118449754901861</v>
          </cell>
          <cell r="AU121">
            <v>0.59284707334017928</v>
          </cell>
          <cell r="AV121">
            <v>0.63066706263018157</v>
          </cell>
        </row>
        <row r="122">
          <cell r="B122">
            <v>114</v>
          </cell>
          <cell r="C122">
            <v>0.71350411068294084</v>
          </cell>
          <cell r="D122">
            <v>0.9794117647058812</v>
          </cell>
          <cell r="E122">
            <v>0.69881432016887945</v>
          </cell>
          <cell r="F122">
            <v>4.2315698852295767E-2</v>
          </cell>
          <cell r="G122">
            <v>0.96499999999999997</v>
          </cell>
          <cell r="H122">
            <v>0.68853146680903787</v>
          </cell>
          <cell r="I122">
            <v>3.0527569484260223E-2</v>
          </cell>
          <cell r="J122">
            <v>1</v>
          </cell>
          <cell r="K122">
            <v>0.71350411068294084</v>
          </cell>
          <cell r="L122">
            <v>1.6970202617862907E-2</v>
          </cell>
          <cell r="M122">
            <v>0.92500000000000004</v>
          </cell>
          <cell r="N122">
            <v>0.65999130238172032</v>
          </cell>
          <cell r="O122">
            <v>6.2347843799552355E-2</v>
          </cell>
          <cell r="P122">
            <v>0.94513235294117537</v>
          </cell>
          <cell r="Q122">
            <v>0.6743558189629687</v>
          </cell>
          <cell r="R122">
            <v>7.6473483364494582E-2</v>
          </cell>
          <cell r="S122">
            <v>0.9794117647058812</v>
          </cell>
          <cell r="T122">
            <v>0.69881432016887945</v>
          </cell>
          <cell r="U122">
            <v>4.4610307513717098E-2</v>
          </cell>
          <cell r="V122">
            <v>0.90595588235294011</v>
          </cell>
          <cell r="W122">
            <v>0.64640324615621347</v>
          </cell>
          <cell r="X122">
            <v>0.14690470220469423</v>
          </cell>
          <cell r="Y122">
            <v>0.96499999999999997</v>
          </cell>
          <cell r="Z122">
            <v>0.68853146680903787</v>
          </cell>
          <cell r="AA122">
            <v>3.2398383687841176E-2</v>
          </cell>
          <cell r="AB122">
            <v>0.892625</v>
          </cell>
          <cell r="AC122">
            <v>0.6368916067983601</v>
          </cell>
          <cell r="AD122">
            <v>0.10897373552612809</v>
          </cell>
          <cell r="AE122">
            <v>0.92500000000000004</v>
          </cell>
          <cell r="AF122">
            <v>0.65999130238172032</v>
          </cell>
          <cell r="AG122">
            <v>6.5995672744173381E-2</v>
          </cell>
          <cell r="AH122">
            <v>0.94513235294117537</v>
          </cell>
          <cell r="AI122">
            <v>0.6743558189629687</v>
          </cell>
          <cell r="AJ122">
            <v>8.046286156626771E-2</v>
          </cell>
          <cell r="AK122">
            <v>0.87424742647058729</v>
          </cell>
          <cell r="AL122">
            <v>0.62377913254074613</v>
          </cell>
          <cell r="AM122">
            <v>0.2450289803206924</v>
          </cell>
          <cell r="AN122">
            <v>0.90595588235294011</v>
          </cell>
          <cell r="AO122">
            <v>0.64640324615621347</v>
          </cell>
          <cell r="AP122">
            <v>0.15422484426683405</v>
          </cell>
          <cell r="AQ122">
            <v>0.892625</v>
          </cell>
          <cell r="AR122">
            <v>0.6368916067983601</v>
          </cell>
          <cell r="AS122">
            <v>0.11510656111281126</v>
          </cell>
          <cell r="AT122">
            <v>0.87424742647058729</v>
          </cell>
          <cell r="AU122">
            <v>0.62377913254074613</v>
          </cell>
          <cell r="AV122">
            <v>0.25677794029783091</v>
          </cell>
        </row>
        <row r="123">
          <cell r="B123">
            <v>115</v>
          </cell>
          <cell r="C123">
            <v>0.7466303111406517</v>
          </cell>
          <cell r="D123">
            <v>0.9828431372549008</v>
          </cell>
          <cell r="E123">
            <v>0.7338204773710808</v>
          </cell>
          <cell r="F123">
            <v>1.2744882526357668E-2</v>
          </cell>
          <cell r="G123">
            <v>0.96499999999999997</v>
          </cell>
          <cell r="H123">
            <v>0.72049825025072889</v>
          </cell>
          <cell r="I123">
            <v>9.5083772891477077E-3</v>
          </cell>
          <cell r="J123">
            <v>1</v>
          </cell>
          <cell r="K123">
            <v>0.7466303111406517</v>
          </cell>
          <cell r="L123">
            <v>4.8618932908953191E-3</v>
          </cell>
          <cell r="M123">
            <v>0.92500000000000004</v>
          </cell>
          <cell r="N123">
            <v>0.69063303780510288</v>
          </cell>
          <cell r="O123">
            <v>2.119880916959373E-2</v>
          </cell>
          <cell r="P123">
            <v>0.94844362745097921</v>
          </cell>
          <cell r="Q123">
            <v>0.70813676066309295</v>
          </cell>
          <cell r="R123">
            <v>2.4903144861279876E-2</v>
          </cell>
          <cell r="S123">
            <v>0.9828431372549008</v>
          </cell>
          <cell r="T123">
            <v>0.7338204773710808</v>
          </cell>
          <cell r="U123">
            <v>1.343598579599423E-2</v>
          </cell>
          <cell r="V123">
            <v>0.90912990196078325</v>
          </cell>
          <cell r="W123">
            <v>0.67878394156824973</v>
          </cell>
          <cell r="X123">
            <v>5.1945025823968032E-2</v>
          </cell>
          <cell r="Y123">
            <v>0.96499999999999997</v>
          </cell>
          <cell r="Z123">
            <v>0.72049825025072889</v>
          </cell>
          <cell r="AA123">
            <v>1.0091077045009885E-2</v>
          </cell>
          <cell r="AB123">
            <v>0.892625</v>
          </cell>
          <cell r="AC123">
            <v>0.66646088148192428</v>
          </cell>
          <cell r="AD123">
            <v>3.9569278008072833E-2</v>
          </cell>
          <cell r="AE123">
            <v>0.92500000000000004</v>
          </cell>
          <cell r="AF123">
            <v>0.69063303780510288</v>
          </cell>
          <cell r="AG123">
            <v>2.2439102738188589E-2</v>
          </cell>
          <cell r="AH123">
            <v>0.94844362745097921</v>
          </cell>
          <cell r="AI123">
            <v>0.70813676066309295</v>
          </cell>
          <cell r="AJ123">
            <v>2.6202262658643269E-2</v>
          </cell>
          <cell r="AK123">
            <v>0.87731035539215585</v>
          </cell>
          <cell r="AL123">
            <v>0.65502650361336101</v>
          </cell>
          <cell r="AM123">
            <v>9.2185015528907344E-2</v>
          </cell>
          <cell r="AN123">
            <v>0.90912990196078325</v>
          </cell>
          <cell r="AO123">
            <v>0.67878394156824973</v>
          </cell>
          <cell r="AP123">
            <v>5.4533404294816033E-2</v>
          </cell>
          <cell r="AQ123">
            <v>0.892625</v>
          </cell>
          <cell r="AR123">
            <v>0.66646088148192428</v>
          </cell>
          <cell r="AS123">
            <v>4.1796158452639259E-2</v>
          </cell>
          <cell r="AT123">
            <v>0.87731035539215585</v>
          </cell>
          <cell r="AU123">
            <v>0.65502650361336101</v>
          </cell>
          <cell r="AV123">
            <v>9.6605219443250442E-2</v>
          </cell>
        </row>
        <row r="124">
          <cell r="B124">
            <v>116</v>
          </cell>
          <cell r="C124">
            <v>0.78000108868017382</v>
          </cell>
          <cell r="D124">
            <v>0.9862745098039204</v>
          </cell>
          <cell r="E124">
            <v>0.7692951913845627</v>
          </cell>
          <cell r="F124">
            <v>3.3924267468275378E-3</v>
          </cell>
          <cell r="G124">
            <v>0.96499999999999997</v>
          </cell>
          <cell r="H124">
            <v>0.75270105057636771</v>
          </cell>
          <cell r="I124">
            <v>2.6576080895930154E-3</v>
          </cell>
          <cell r="J124">
            <v>1</v>
          </cell>
          <cell r="K124">
            <v>0.78000108868017382</v>
          </cell>
          <cell r="L124">
            <v>1.2318563903815001E-3</v>
          </cell>
          <cell r="M124">
            <v>0.92500000000000004</v>
          </cell>
          <cell r="N124">
            <v>0.72150100702916087</v>
          </cell>
          <cell r="O124">
            <v>6.558211194946542E-3</v>
          </cell>
          <cell r="P124">
            <v>0.95175490196078316</v>
          </cell>
          <cell r="Q124">
            <v>0.74236985968610292</v>
          </cell>
          <cell r="R124">
            <v>7.2683125288893957E-3</v>
          </cell>
          <cell r="S124">
            <v>0.9862745098039204</v>
          </cell>
          <cell r="T124">
            <v>0.7692951913845627</v>
          </cell>
          <cell r="U124">
            <v>3.5763842852266831E-3</v>
          </cell>
          <cell r="V124">
            <v>0.91230392156862639</v>
          </cell>
          <cell r="W124">
            <v>0.71159805203072046</v>
          </cell>
          <cell r="X124">
            <v>1.6685576450310491E-2</v>
          </cell>
          <cell r="Y124">
            <v>0.96499999999999997</v>
          </cell>
          <cell r="Z124">
            <v>0.75270105057636771</v>
          </cell>
          <cell r="AA124">
            <v>2.8204736909349672E-3</v>
          </cell>
          <cell r="AB124">
            <v>0.892625</v>
          </cell>
          <cell r="AC124">
            <v>0.6962484717831402</v>
          </cell>
          <cell r="AD124">
            <v>1.3197902107209291E-2</v>
          </cell>
          <cell r="AE124">
            <v>0.92500000000000004</v>
          </cell>
          <cell r="AF124">
            <v>0.72150100702916087</v>
          </cell>
          <cell r="AG124">
            <v>6.941917048492602E-3</v>
          </cell>
          <cell r="AH124">
            <v>0.95175490196078316</v>
          </cell>
          <cell r="AI124">
            <v>0.74236985968610292</v>
          </cell>
          <cell r="AJ124">
            <v>7.6474772575081031E-3</v>
          </cell>
          <cell r="AK124">
            <v>0.88037328431372441</v>
          </cell>
          <cell r="AL124">
            <v>0.68669212020964521</v>
          </cell>
          <cell r="AM124">
            <v>3.1801387121463777E-2</v>
          </cell>
          <cell r="AN124">
            <v>0.91230392156862639</v>
          </cell>
          <cell r="AO124">
            <v>0.71159805203072046</v>
          </cell>
          <cell r="AP124">
            <v>1.751700518044589E-2</v>
          </cell>
          <cell r="AQ124">
            <v>0.892625</v>
          </cell>
          <cell r="AR124">
            <v>0.6962484717831402</v>
          </cell>
          <cell r="AS124">
            <v>1.3940653847735117E-2</v>
          </cell>
          <cell r="AT124">
            <v>0.88037328431372441</v>
          </cell>
          <cell r="AU124">
            <v>0.68669212020964521</v>
          </cell>
          <cell r="AV124">
            <v>3.3326240320536625E-2</v>
          </cell>
        </row>
        <row r="125">
          <cell r="B125">
            <v>117</v>
          </cell>
          <cell r="C125">
            <v>0.81375909550842374</v>
          </cell>
          <cell r="D125">
            <v>0.98970588235293999</v>
          </cell>
          <cell r="E125">
            <v>0.80538216364289483</v>
          </cell>
          <cell r="F125">
            <v>7.8264916336873765E-4</v>
          </cell>
          <cell r="G125">
            <v>0.96499999999999997</v>
          </cell>
          <cell r="H125">
            <v>0.78527752716562893</v>
          </cell>
          <cell r="I125">
            <v>6.5722368853609909E-4</v>
          </cell>
          <cell r="J125">
            <v>1</v>
          </cell>
          <cell r="K125">
            <v>0.81375909550842374</v>
          </cell>
          <cell r="L125">
            <v>2.7100706478630081E-4</v>
          </cell>
          <cell r="M125">
            <v>0.92500000000000004</v>
          </cell>
          <cell r="N125">
            <v>0.75272716334529199</v>
          </cell>
          <cell r="O125">
            <v>1.8264552134826955E-3</v>
          </cell>
          <cell r="P125">
            <v>0.95506617647058711</v>
          </cell>
          <cell r="Q125">
            <v>0.77719378791539362</v>
          </cell>
          <cell r="R125">
            <v>1.8725363766630312E-3</v>
          </cell>
          <cell r="S125">
            <v>0.98970588235293999</v>
          </cell>
          <cell r="T125">
            <v>0.80538216364289483</v>
          </cell>
          <cell r="U125">
            <v>8.2508905205847948E-4</v>
          </cell>
          <cell r="V125">
            <v>0.91547794117646952</v>
          </cell>
          <cell r="W125">
            <v>0.7449785013696778</v>
          </cell>
          <cell r="X125">
            <v>4.8121527512598825E-3</v>
          </cell>
          <cell r="Y125">
            <v>0.96499999999999997</v>
          </cell>
          <cell r="Z125">
            <v>0.78527752716562893</v>
          </cell>
          <cell r="AA125">
            <v>6.9750018064521199E-4</v>
          </cell>
          <cell r="AB125">
            <v>0.892625</v>
          </cell>
          <cell r="AC125">
            <v>0.72638171262820672</v>
          </cell>
          <cell r="AD125">
            <v>4.0088829343213365E-3</v>
          </cell>
          <cell r="AE125">
            <v>0.92500000000000004</v>
          </cell>
          <cell r="AF125">
            <v>0.75272716334529199</v>
          </cell>
          <cell r="AG125">
            <v>1.9333169072922895E-3</v>
          </cell>
          <cell r="AH125">
            <v>0.95506617647058711</v>
          </cell>
          <cell r="AI125">
            <v>0.77719378791539362</v>
          </cell>
          <cell r="AJ125">
            <v>1.9702206388991493E-3</v>
          </cell>
          <cell r="AK125">
            <v>0.88343621323529309</v>
          </cell>
          <cell r="AL125">
            <v>0.71890425382173906</v>
          </cell>
          <cell r="AM125">
            <v>9.96362517341811E-3</v>
          </cell>
          <cell r="AN125">
            <v>0.91547794117646952</v>
          </cell>
          <cell r="AO125">
            <v>0.7449785013696778</v>
          </cell>
          <cell r="AP125">
            <v>5.0519384166285552E-3</v>
          </cell>
          <cell r="AQ125">
            <v>0.892625</v>
          </cell>
          <cell r="AR125">
            <v>0.72638171262820672</v>
          </cell>
          <cell r="AS125">
            <v>4.2344949105917887E-3</v>
          </cell>
          <cell r="AT125">
            <v>0.88343621323529309</v>
          </cell>
          <cell r="AU125">
            <v>0.71890425382173906</v>
          </cell>
          <cell r="AV125">
            <v>1.0441373696211164E-2</v>
          </cell>
        </row>
        <row r="126">
          <cell r="B126">
            <v>118</v>
          </cell>
          <cell r="C126">
            <v>0.84790433162540169</v>
          </cell>
          <cell r="D126">
            <v>0.99313725490195959</v>
          </cell>
          <cell r="E126">
            <v>0.84208538032993219</v>
          </cell>
          <cell r="F126">
            <v>1.5231748680152225E-4</v>
          </cell>
          <cell r="G126">
            <v>0.96499999999999997</v>
          </cell>
          <cell r="H126">
            <v>0.81822768001851265</v>
          </cell>
          <cell r="I126">
            <v>1.4112069560779769E-4</v>
          </cell>
          <cell r="J126">
            <v>1</v>
          </cell>
          <cell r="K126">
            <v>0.84790433162540169</v>
          </cell>
          <cell r="L126">
            <v>5.0472600869407873E-5</v>
          </cell>
          <cell r="M126">
            <v>0.92500000000000004</v>
          </cell>
          <cell r="N126">
            <v>0.78431150675349659</v>
          </cell>
          <cell r="O126">
            <v>4.5163276166064643E-4</v>
          </cell>
          <cell r="P126">
            <v>0.95837745098039095</v>
          </cell>
          <cell r="Q126">
            <v>0.81261239201838453</v>
          </cell>
          <cell r="R126">
            <v>4.172127370749237E-4</v>
          </cell>
          <cell r="S126">
            <v>0.99313725490195959</v>
          </cell>
          <cell r="T126">
            <v>0.84208538032993219</v>
          </cell>
          <cell r="U126">
            <v>1.6057704611355619E-4</v>
          </cell>
          <cell r="V126">
            <v>0.91865196078431266</v>
          </cell>
          <cell r="W126">
            <v>0.77892897680518736</v>
          </cell>
          <cell r="X126">
            <v>1.2272024062643233E-3</v>
          </cell>
          <cell r="Y126">
            <v>0.96499999999999997</v>
          </cell>
          <cell r="Z126">
            <v>0.81822768001851265</v>
          </cell>
          <cell r="AA126">
            <v>1.4976896359056045E-4</v>
          </cell>
          <cell r="AB126">
            <v>0.892625</v>
          </cell>
          <cell r="AC126">
            <v>0.75686060401712418</v>
          </cell>
          <cell r="AD126">
            <v>1.0969036827630134E-3</v>
          </cell>
          <cell r="AE126">
            <v>0.92500000000000004</v>
          </cell>
          <cell r="AF126">
            <v>0.78431150675349659</v>
          </cell>
          <cell r="AG126">
            <v>4.7805675581867157E-4</v>
          </cell>
          <cell r="AH126">
            <v>0.95837745098039095</v>
          </cell>
          <cell r="AI126">
            <v>0.81261239201838453</v>
          </cell>
          <cell r="AJ126">
            <v>4.3897739752403253E-4</v>
          </cell>
          <cell r="AK126">
            <v>0.88649914215686165</v>
          </cell>
          <cell r="AL126">
            <v>0.75166646261700576</v>
          </cell>
          <cell r="AM126">
            <v>2.800732652762468E-3</v>
          </cell>
          <cell r="AN126">
            <v>0.91865196078431266</v>
          </cell>
          <cell r="AO126">
            <v>0.77892897680518736</v>
          </cell>
          <cell r="AP126">
            <v>1.2883529059967112E-3</v>
          </cell>
          <cell r="AQ126">
            <v>0.892625</v>
          </cell>
          <cell r="AR126">
            <v>0.75686060401712418</v>
          </cell>
          <cell r="AS126">
            <v>1.1586352453207E-3</v>
          </cell>
          <cell r="AT126">
            <v>0.88649914215686165</v>
          </cell>
          <cell r="AU126">
            <v>0.75166646261700576</v>
          </cell>
          <cell r="AV126">
            <v>2.9350257302625435E-3</v>
          </cell>
        </row>
        <row r="127">
          <cell r="B127">
            <v>119</v>
          </cell>
          <cell r="C127">
            <v>0.88243679703110778</v>
          </cell>
          <cell r="D127">
            <v>0.99656862745097918</v>
          </cell>
          <cell r="E127">
            <v>0.87940882762952943</v>
          </cell>
          <cell r="F127">
            <v>2.405315799736296E-5</v>
          </cell>
          <cell r="G127">
            <v>0.96499999999999997</v>
          </cell>
          <cell r="H127">
            <v>0.85155150913501898</v>
          </cell>
          <cell r="I127">
            <v>2.5651836238030677E-5</v>
          </cell>
          <cell r="J127">
            <v>1</v>
          </cell>
          <cell r="K127">
            <v>0.88243679703110778</v>
          </cell>
          <cell r="L127">
            <v>7.6766639638369231E-6</v>
          </cell>
          <cell r="M127">
            <v>0.92500000000000004</v>
          </cell>
          <cell r="N127">
            <v>0.81625403725377477</v>
          </cell>
          <cell r="O127">
            <v>9.7411989863342016E-5</v>
          </cell>
          <cell r="P127">
            <v>0.96168872549019491</v>
          </cell>
          <cell r="Q127">
            <v>0.84862951866249581</v>
          </cell>
          <cell r="R127">
            <v>7.8180496819932606E-5</v>
          </cell>
          <cell r="S127">
            <v>0.99656862745097918</v>
          </cell>
          <cell r="T127">
            <v>0.87940882762952943</v>
          </cell>
          <cell r="U127">
            <v>2.5357463164765165E-5</v>
          </cell>
          <cell r="V127">
            <v>0.9218259803921558</v>
          </cell>
          <cell r="W127">
            <v>0.81345316555731473</v>
          </cell>
          <cell r="X127">
            <v>2.7129889161999014E-4</v>
          </cell>
          <cell r="Y127">
            <v>0.96499999999999997</v>
          </cell>
          <cell r="Z127">
            <v>0.85155150913501898</v>
          </cell>
          <cell r="AA127">
            <v>2.7223851973079081E-5</v>
          </cell>
          <cell r="AB127">
            <v>0.892625</v>
          </cell>
          <cell r="AC127">
            <v>0.78768514594989258</v>
          </cell>
          <cell r="AD127">
            <v>2.667004988783911E-4</v>
          </cell>
          <cell r="AE127">
            <v>0.92500000000000004</v>
          </cell>
          <cell r="AF127">
            <v>0.81625403725377477</v>
          </cell>
          <cell r="AG127">
            <v>1.0311134134884087E-4</v>
          </cell>
          <cell r="AH127">
            <v>0.96168872549019491</v>
          </cell>
          <cell r="AI127">
            <v>0.84862951866249581</v>
          </cell>
          <cell r="AJ127">
            <v>8.2258924480023185E-5</v>
          </cell>
          <cell r="AK127">
            <v>0.88956207107843033</v>
          </cell>
          <cell r="AL127">
            <v>0.78498230476280872</v>
          </cell>
          <cell r="AM127">
            <v>6.9551584692456093E-4</v>
          </cell>
          <cell r="AN127">
            <v>0.9218259803921558</v>
          </cell>
          <cell r="AO127">
            <v>0.81345316555731473</v>
          </cell>
          <cell r="AP127">
            <v>2.8481749516470322E-4</v>
          </cell>
          <cell r="AQ127">
            <v>0.892625</v>
          </cell>
          <cell r="AR127">
            <v>0.78768514594989258</v>
          </cell>
          <cell r="AS127">
            <v>2.8170987371174618E-4</v>
          </cell>
          <cell r="AT127">
            <v>0.88956207107843033</v>
          </cell>
          <cell r="AU127">
            <v>0.78498230476280872</v>
          </cell>
          <cell r="AV127">
            <v>7.2886532190620328E-4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2.9005985221141595E-6</v>
          </cell>
          <cell r="G128">
            <v>1</v>
          </cell>
          <cell r="H128">
            <v>1</v>
          </cell>
          <cell r="I128">
            <v>3.807976377451286E-6</v>
          </cell>
          <cell r="J128">
            <v>1</v>
          </cell>
          <cell r="K128">
            <v>1</v>
          </cell>
          <cell r="L128">
            <v>9.0249320370454088E-7</v>
          </cell>
          <cell r="M128">
            <v>1</v>
          </cell>
          <cell r="N128">
            <v>1</v>
          </cell>
          <cell r="O128">
            <v>1.7899059860465312E-5</v>
          </cell>
          <cell r="P128">
            <v>1</v>
          </cell>
          <cell r="Q128">
            <v>1</v>
          </cell>
          <cell r="R128">
            <v>1.1834219434838414E-5</v>
          </cell>
          <cell r="S128">
            <v>1</v>
          </cell>
          <cell r="T128">
            <v>1</v>
          </cell>
          <cell r="U128">
            <v>3.057886211380054E-6</v>
          </cell>
          <cell r="V128">
            <v>1</v>
          </cell>
          <cell r="W128">
            <v>1</v>
          </cell>
          <cell r="X128">
            <v>5.0609949419518314E-5</v>
          </cell>
          <cell r="Y128">
            <v>1</v>
          </cell>
          <cell r="Z128">
            <v>1</v>
          </cell>
          <cell r="AA128">
            <v>4.0413397409352255E-6</v>
          </cell>
          <cell r="AB128">
            <v>1</v>
          </cell>
          <cell r="AC128">
            <v>1</v>
          </cell>
          <cell r="AD128">
            <v>5.6624477494456442E-5</v>
          </cell>
          <cell r="AE128">
            <v>1</v>
          </cell>
          <cell r="AF128">
            <v>1</v>
          </cell>
          <cell r="AG128">
            <v>1.894629268619743E-5</v>
          </cell>
          <cell r="AH128">
            <v>1</v>
          </cell>
          <cell r="AI128">
            <v>1</v>
          </cell>
          <cell r="AJ128">
            <v>1.2451572992846516E-5</v>
          </cell>
          <cell r="AK128">
            <v>1</v>
          </cell>
          <cell r="AL128">
            <v>1</v>
          </cell>
          <cell r="AM128">
            <v>1.4954821440666221E-4</v>
          </cell>
          <cell r="AN128">
            <v>1</v>
          </cell>
          <cell r="AO128">
            <v>1</v>
          </cell>
          <cell r="AP128">
            <v>5.3131802116870202E-5</v>
          </cell>
          <cell r="AQ128">
            <v>1</v>
          </cell>
          <cell r="AR128">
            <v>1</v>
          </cell>
          <cell r="AS128">
            <v>5.981119072158358E-5</v>
          </cell>
          <cell r="AT128">
            <v>1</v>
          </cell>
          <cell r="AU128">
            <v>1</v>
          </cell>
          <cell r="AV128">
            <v>1.5671894165458533E-4</v>
          </cell>
        </row>
        <row r="136">
          <cell r="B136" t="str">
            <v>Age</v>
          </cell>
          <cell r="C136"/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4.0576055198381469E-4</v>
          </cell>
          <cell r="D155">
            <v>0.65343137254901962</v>
          </cell>
          <cell r="E155">
            <v>2.6513667440903184E-4</v>
          </cell>
          <cell r="F155">
            <v>9932.2552672583315</v>
          </cell>
          <cell r="G155">
            <v>0.96499999999999997</v>
          </cell>
          <cell r="H155">
            <v>3.9155893266438119E-4</v>
          </cell>
          <cell r="I155">
            <v>9931.0779148889396</v>
          </cell>
          <cell r="J155">
            <v>0.9</v>
          </cell>
          <cell r="K155">
            <v>3.6518449678543322E-4</v>
          </cell>
          <cell r="L155">
            <v>9931.3208606159569</v>
          </cell>
          <cell r="M155">
            <v>0.92500000000000004</v>
          </cell>
          <cell r="N155">
            <v>3.753285105850286E-4</v>
          </cell>
          <cell r="O155">
            <v>9931.2274199517196</v>
          </cell>
          <cell r="P155">
            <v>0.63056127450980393</v>
          </cell>
          <cell r="Q155">
            <v>2.5585689080471574E-4</v>
          </cell>
          <cell r="R155">
            <v>9932.3402982627886</v>
          </cell>
          <cell r="S155">
            <v>0.58808823529411769</v>
          </cell>
          <cell r="T155">
            <v>2.3862300696812869E-4</v>
          </cell>
          <cell r="U155">
            <v>9932.4982129853488</v>
          </cell>
          <cell r="V155">
            <v>0.6044240196078432</v>
          </cell>
          <cell r="W155">
            <v>2.4525142382835451E-4</v>
          </cell>
          <cell r="X155">
            <v>9932.437476553594</v>
          </cell>
          <cell r="Y155">
            <v>0.86849999999999994</v>
          </cell>
          <cell r="Z155">
            <v>3.5240303939794302E-4</v>
          </cell>
          <cell r="AA155">
            <v>9931.4385958528965</v>
          </cell>
          <cell r="AB155">
            <v>0.892625</v>
          </cell>
          <cell r="AC155">
            <v>3.6219201271455256E-4</v>
          </cell>
          <cell r="AD155">
            <v>9931.3484256119064</v>
          </cell>
          <cell r="AE155">
            <v>0.83250000000000002</v>
          </cell>
          <cell r="AF155">
            <v>3.3779565952652573E-4</v>
          </cell>
          <cell r="AG155">
            <v>9931.5731504093983</v>
          </cell>
          <cell r="AH155">
            <v>0.5675051470588236</v>
          </cell>
          <cell r="AI155">
            <v>2.3027120172424418E-4</v>
          </cell>
          <cell r="AJ155">
            <v>9932.5747408893603</v>
          </cell>
          <cell r="AK155">
            <v>0.58326917892156871</v>
          </cell>
          <cell r="AL155">
            <v>2.366676239943621E-4</v>
          </cell>
          <cell r="AM155">
            <v>9932.5161302327178</v>
          </cell>
          <cell r="AN155">
            <v>0.54398161764705888</v>
          </cell>
          <cell r="AO155">
            <v>2.2072628144551904E-4</v>
          </cell>
          <cell r="AP155">
            <v>9932.662201351086</v>
          </cell>
          <cell r="AQ155">
            <v>0.80336249999999998</v>
          </cell>
          <cell r="AR155">
            <v>3.2597281144309734E-4</v>
          </cell>
          <cell r="AS155">
            <v>9931.6820555035665</v>
          </cell>
          <cell r="AT155">
            <v>0.52494226102941188</v>
          </cell>
          <cell r="AU155">
            <v>2.1300086159492588E-4</v>
          </cell>
          <cell r="AV155">
            <v>9932.7329896622959</v>
          </cell>
        </row>
        <row r="156">
          <cell r="B156">
            <v>20</v>
          </cell>
          <cell r="C156">
            <v>4.2085161047562933E-4</v>
          </cell>
          <cell r="D156">
            <v>0.65686274509803921</v>
          </cell>
          <cell r="E156">
            <v>2.7644174413595261E-4</v>
          </cell>
          <cell r="F156">
            <v>9929.6218621273892</v>
          </cell>
          <cell r="G156">
            <v>0.96499999999999997</v>
          </cell>
          <cell r="H156">
            <v>4.0612180410898226E-4</v>
          </cell>
          <cell r="I156">
            <v>9927.1893126203795</v>
          </cell>
          <cell r="J156">
            <v>0.9</v>
          </cell>
          <cell r="K156">
            <v>3.7876644942806643E-4</v>
          </cell>
          <cell r="L156">
            <v>9927.6940962050576</v>
          </cell>
          <cell r="M156">
            <v>0.92500000000000004</v>
          </cell>
          <cell r="N156">
            <v>3.8928773968995717E-4</v>
          </cell>
          <cell r="O156">
            <v>9927.4999471559076</v>
          </cell>
          <cell r="P156">
            <v>0.63387254901960777</v>
          </cell>
          <cell r="Q156">
            <v>2.6676628309119424E-4</v>
          </cell>
          <cell r="R156">
            <v>9929.7990405556593</v>
          </cell>
          <cell r="S156">
            <v>0.5911764705882353</v>
          </cell>
          <cell r="T156">
            <v>2.4879756972235733E-4</v>
          </cell>
          <cell r="U156">
            <v>9930.128090395061</v>
          </cell>
          <cell r="V156">
            <v>0.60759803921568634</v>
          </cell>
          <cell r="W156">
            <v>2.5570861332575618E-4</v>
          </cell>
          <cell r="X156">
            <v>9930.0015321203828</v>
          </cell>
          <cell r="Y156">
            <v>0.86849999999999994</v>
          </cell>
          <cell r="Z156">
            <v>3.6550962369808404E-4</v>
          </cell>
          <cell r="AA156">
            <v>9927.9387267061229</v>
          </cell>
          <cell r="AB156">
            <v>0.892625</v>
          </cell>
          <cell r="AC156">
            <v>3.7566266880080865E-4</v>
          </cell>
          <cell r="AD156">
            <v>9927.7513705366637</v>
          </cell>
          <cell r="AE156">
            <v>0.83250000000000002</v>
          </cell>
          <cell r="AF156">
            <v>3.5035896572096142E-4</v>
          </cell>
          <cell r="AG156">
            <v>9928.2183081069197</v>
          </cell>
          <cell r="AH156">
            <v>0.57048529411764703</v>
          </cell>
          <cell r="AI156">
            <v>2.4008965478207483E-4</v>
          </cell>
          <cell r="AJ156">
            <v>9930.2875549675591</v>
          </cell>
          <cell r="AK156">
            <v>0.58633210784313716</v>
          </cell>
          <cell r="AL156">
            <v>2.4675881185935467E-4</v>
          </cell>
          <cell r="AM156">
            <v>9930.1654252398912</v>
          </cell>
          <cell r="AN156">
            <v>0.54683823529411768</v>
          </cell>
          <cell r="AO156">
            <v>2.3013775199318056E-4</v>
          </cell>
          <cell r="AP156">
            <v>9930.469801758527</v>
          </cell>
          <cell r="AQ156">
            <v>0.80336249999999998</v>
          </cell>
          <cell r="AR156">
            <v>3.3809640192072773E-4</v>
          </cell>
          <cell r="AS156">
            <v>9928.4445971815749</v>
          </cell>
          <cell r="AT156">
            <v>0.52769889705882356</v>
          </cell>
          <cell r="AU156">
            <v>2.2208293067341924E-4</v>
          </cell>
          <cell r="AV156">
            <v>9930.6173089775057</v>
          </cell>
        </row>
        <row r="157">
          <cell r="B157">
            <v>21</v>
          </cell>
          <cell r="C157">
            <v>4.3339062322695954E-4</v>
          </cell>
          <cell r="D157">
            <v>0.66029411764705881</v>
          </cell>
          <cell r="E157">
            <v>2.8616527916015415E-4</v>
          </cell>
          <cell r="F157">
            <v>9926.8769001412111</v>
          </cell>
          <cell r="G157">
            <v>0.96499999999999997</v>
          </cell>
          <cell r="H157">
            <v>4.1822195141401596E-4</v>
          </cell>
          <cell r="I157">
            <v>9923.1576645870064</v>
          </cell>
          <cell r="J157">
            <v>0.9</v>
          </cell>
          <cell r="K157">
            <v>3.9005156090426361E-4</v>
          </cell>
          <cell r="L157">
            <v>9923.9338187612302</v>
          </cell>
          <cell r="M157">
            <v>0.92500000000000004</v>
          </cell>
          <cell r="N157">
            <v>4.0088632648493759E-4</v>
          </cell>
          <cell r="O157">
            <v>9923.6352931407073</v>
          </cell>
          <cell r="P157">
            <v>0.63718382352941172</v>
          </cell>
          <cell r="Q157">
            <v>2.7614949438954872E-4</v>
          </cell>
          <cell r="R157">
            <v>9927.1501049737672</v>
          </cell>
          <cell r="S157">
            <v>0.59426470588235292</v>
          </cell>
          <cell r="T157">
            <v>2.5754875124413875E-4</v>
          </cell>
          <cell r="U157">
            <v>9927.6574986591386</v>
          </cell>
          <cell r="V157">
            <v>0.61077205882352947</v>
          </cell>
          <cell r="W157">
            <v>2.6470288322314264E-4</v>
          </cell>
          <cell r="X157">
            <v>9927.4623451982807</v>
          </cell>
          <cell r="Y157">
            <v>0.86849999999999994</v>
          </cell>
          <cell r="Z157">
            <v>3.7639975627261433E-4</v>
          </cell>
          <cell r="AA157">
            <v>9924.3099695580277</v>
          </cell>
          <cell r="AB157">
            <v>0.892625</v>
          </cell>
          <cell r="AC157">
            <v>3.8685530505796475E-4</v>
          </cell>
          <cell r="AD157">
            <v>9924.0218849616158</v>
          </cell>
          <cell r="AE157">
            <v>0.83250000000000002</v>
          </cell>
          <cell r="AF157">
            <v>3.6079769383644381E-4</v>
          </cell>
          <cell r="AG157">
            <v>9924.7398678090394</v>
          </cell>
          <cell r="AH157">
            <v>0.57346544117647058</v>
          </cell>
          <cell r="AI157">
            <v>2.4853454495059389E-4</v>
          </cell>
          <cell r="AJ157">
            <v>9927.9033956566</v>
          </cell>
          <cell r="AK157">
            <v>0.58939503676470584</v>
          </cell>
          <cell r="AL157">
            <v>2.5543828231033258E-4</v>
          </cell>
          <cell r="AM157">
            <v>9927.7150694179927</v>
          </cell>
          <cell r="AN157">
            <v>0.54969485294117648</v>
          </cell>
          <cell r="AO157">
            <v>2.3823259490082834E-4</v>
          </cell>
          <cell r="AP157">
            <v>9928.1844257621142</v>
          </cell>
          <cell r="AQ157">
            <v>0.80336249999999998</v>
          </cell>
          <cell r="AR157">
            <v>3.4816977455216829E-4</v>
          </cell>
          <cell r="AS157">
            <v>9925.0878257865988</v>
          </cell>
          <cell r="AT157">
            <v>0.53045553308823534</v>
          </cell>
          <cell r="AU157">
            <v>2.2989445407929938E-4</v>
          </cell>
          <cell r="AV157">
            <v>9928.411888382132</v>
          </cell>
        </row>
        <row r="158">
          <cell r="B158">
            <v>22</v>
          </cell>
          <cell r="C158">
            <v>4.3330983660035691E-4</v>
          </cell>
          <cell r="D158">
            <v>0.6637254901960784</v>
          </cell>
          <cell r="E158">
            <v>2.8759878370435452E-4</v>
          </cell>
          <cell r="F158">
            <v>9924.0361726418942</v>
          </cell>
          <cell r="G158">
            <v>0.96499999999999997</v>
          </cell>
          <cell r="H158">
            <v>4.1814399231934442E-4</v>
          </cell>
          <cell r="I158">
            <v>9919.0075822243343</v>
          </cell>
          <cell r="J158">
            <v>0.9</v>
          </cell>
          <cell r="K158">
            <v>3.8997885294032121E-4</v>
          </cell>
          <cell r="L158">
            <v>9920.0629728849126</v>
          </cell>
          <cell r="M158">
            <v>0.92500000000000004</v>
          </cell>
          <cell r="N158">
            <v>4.0081159885533017E-4</v>
          </cell>
          <cell r="O158">
            <v>9919.6570434426631</v>
          </cell>
          <cell r="P158">
            <v>0.64049509803921567</v>
          </cell>
          <cell r="Q158">
            <v>2.7753282627470213E-4</v>
          </cell>
          <cell r="R158">
            <v>9924.4087274915491</v>
          </cell>
          <cell r="S158">
            <v>0.59735294117647053</v>
          </cell>
          <cell r="T158">
            <v>2.5883890533391906E-4</v>
          </cell>
          <cell r="U158">
            <v>9925.1006428675792</v>
          </cell>
          <cell r="V158">
            <v>0.6139460784313725</v>
          </cell>
          <cell r="W158">
            <v>2.6602887492652795E-4</v>
          </cell>
          <cell r="X158">
            <v>9924.8345172924182</v>
          </cell>
          <cell r="Y158">
            <v>0.86849999999999994</v>
          </cell>
          <cell r="Z158">
            <v>3.7632959308740998E-4</v>
          </cell>
          <cell r="AA158">
            <v>9920.5744617043129</v>
          </cell>
          <cell r="AB158">
            <v>0.892625</v>
          </cell>
          <cell r="AC158">
            <v>3.8678319289539359E-4</v>
          </cell>
          <cell r="AD158">
            <v>9920.1827244479064</v>
          </cell>
          <cell r="AE158">
            <v>0.83250000000000002</v>
          </cell>
          <cell r="AF158">
            <v>3.6073043896979711E-4</v>
          </cell>
          <cell r="AG158">
            <v>9921.1590445528072</v>
          </cell>
          <cell r="AH158">
            <v>0.57644558823529413</v>
          </cell>
          <cell r="AI158">
            <v>2.4977954364723194E-4</v>
          </cell>
          <cell r="AJ158">
            <v>9925.4359687038468</v>
          </cell>
          <cell r="AK158">
            <v>0.59245796568627451</v>
          </cell>
          <cell r="AL158">
            <v>2.5671786430409948E-4</v>
          </cell>
          <cell r="AM158">
            <v>9925.1791509333943</v>
          </cell>
          <cell r="AN158">
            <v>0.55255147058823528</v>
          </cell>
          <cell r="AO158">
            <v>2.3942598743387515E-4</v>
          </cell>
          <cell r="AP158">
            <v>9925.8192086237104</v>
          </cell>
          <cell r="AQ158">
            <v>0.80336249999999998</v>
          </cell>
          <cell r="AR158">
            <v>3.4810487360585423E-4</v>
          </cell>
          <cell r="AS158">
            <v>9921.6322101958831</v>
          </cell>
          <cell r="AT158">
            <v>0.53321216911764713</v>
          </cell>
          <cell r="AU158">
            <v>2.3104607787368956E-4</v>
          </cell>
          <cell r="AV158">
            <v>9926.1294015511776</v>
          </cell>
        </row>
        <row r="159">
          <cell r="B159">
            <v>23</v>
          </cell>
          <cell r="C159">
            <v>4.2701318396410487E-4</v>
          </cell>
          <cell r="D159">
            <v>0.667156862745098</v>
          </cell>
          <cell r="E159">
            <v>2.8488477616428758E-4</v>
          </cell>
          <cell r="F159">
            <v>9921.1820319092039</v>
          </cell>
          <cell r="G159">
            <v>0.96499999999999997</v>
          </cell>
          <cell r="H159">
            <v>4.1206772252536117E-4</v>
          </cell>
          <cell r="I159">
            <v>9914.8600087940576</v>
          </cell>
          <cell r="J159">
            <v>0.9</v>
          </cell>
          <cell r="K159">
            <v>3.8431186556769437E-4</v>
          </cell>
          <cell r="L159">
            <v>9916.1943581056512</v>
          </cell>
          <cell r="M159">
            <v>0.92500000000000004</v>
          </cell>
          <cell r="N159">
            <v>3.9498719516679702E-4</v>
          </cell>
          <cell r="O159">
            <v>9915.6811298429839</v>
          </cell>
          <cell r="P159">
            <v>0.64380637254901951</v>
          </cell>
          <cell r="Q159">
            <v>2.7491380899853749E-4</v>
          </cell>
          <cell r="R159">
            <v>9921.6543782883018</v>
          </cell>
          <cell r="S159">
            <v>0.60044117647058826</v>
          </cell>
          <cell r="T159">
            <v>2.5639629854785884E-4</v>
          </cell>
          <cell r="U159">
            <v>9922.5316406818492</v>
          </cell>
          <cell r="V159">
            <v>0.61712009803921564</v>
          </cell>
          <cell r="W159">
            <v>2.6351841795196603E-4</v>
          </cell>
          <cell r="X159">
            <v>9922.1942247319512</v>
          </cell>
          <cell r="Y159">
            <v>0.86849999999999994</v>
          </cell>
          <cell r="Z159">
            <v>3.7086095027282504E-4</v>
          </cell>
          <cell r="AA159">
            <v>9916.8410559539461</v>
          </cell>
          <cell r="AB159">
            <v>0.892625</v>
          </cell>
          <cell r="AC159">
            <v>3.811626433359591E-4</v>
          </cell>
          <cell r="AD159">
            <v>9916.3457644996379</v>
          </cell>
          <cell r="AE159">
            <v>0.83250000000000002</v>
          </cell>
          <cell r="AF159">
            <v>3.5548847565011732E-4</v>
          </cell>
          <cell r="AG159">
            <v>9917.5801804955772</v>
          </cell>
          <cell r="AH159">
            <v>0.57942573529411756</v>
          </cell>
          <cell r="AI159">
            <v>2.4742242809868374E-4</v>
          </cell>
          <cell r="AJ159">
            <v>9922.9567978370833</v>
          </cell>
          <cell r="AK159">
            <v>0.59552089460784308</v>
          </cell>
          <cell r="AL159">
            <v>2.5429527332364722E-4</v>
          </cell>
          <cell r="AM159">
            <v>9922.6311801389311</v>
          </cell>
          <cell r="AN159">
            <v>0.5554080882352942</v>
          </cell>
          <cell r="AO159">
            <v>2.3716657615676946E-4</v>
          </cell>
          <cell r="AP159">
            <v>9923.4427095585961</v>
          </cell>
          <cell r="AQ159">
            <v>0.80336249999999998</v>
          </cell>
          <cell r="AR159">
            <v>3.4304637900236319E-4</v>
          </cell>
          <cell r="AS159">
            <v>9918.1784416693899</v>
          </cell>
          <cell r="AT159">
            <v>0.5359688051470588</v>
          </cell>
          <cell r="AU159">
            <v>2.288657459912825E-4</v>
          </cell>
          <cell r="AV159">
            <v>9923.8360082844829</v>
          </cell>
        </row>
        <row r="160">
          <cell r="B160">
            <v>24</v>
          </cell>
          <cell r="C160">
            <v>4.0590288439548049E-4</v>
          </cell>
          <cell r="D160">
            <v>0.6705882352941176</v>
          </cell>
          <cell r="E160">
            <v>2.7219369894755749E-4</v>
          </cell>
          <cell r="F160">
            <v>9918.3556381867584</v>
          </cell>
          <cell r="G160">
            <v>0.96499999999999997</v>
          </cell>
          <cell r="H160">
            <v>3.9169628344163867E-4</v>
          </cell>
          <cell r="I160">
            <v>9910.7744150110757</v>
          </cell>
          <cell r="J160">
            <v>0.9</v>
          </cell>
          <cell r="K160">
            <v>3.6531259595593246E-4</v>
          </cell>
          <cell r="L160">
            <v>9912.3834469525555</v>
          </cell>
          <cell r="M160">
            <v>0.92500000000000004</v>
          </cell>
          <cell r="N160">
            <v>3.7546016806581949E-4</v>
          </cell>
          <cell r="O160">
            <v>9911.7645627653383</v>
          </cell>
          <cell r="P160">
            <v>0.64711764705882346</v>
          </cell>
          <cell r="Q160">
            <v>2.6266691948439297E-4</v>
          </cell>
          <cell r="R160">
            <v>9918.9267784915992</v>
          </cell>
          <cell r="S160">
            <v>0.60352941176470587</v>
          </cell>
          <cell r="T160">
            <v>2.4497432905280173E-4</v>
          </cell>
          <cell r="U160">
            <v>9919.9875402969537</v>
          </cell>
          <cell r="V160">
            <v>0.62029411764705877</v>
          </cell>
          <cell r="W160">
            <v>2.517791715264907E-4</v>
          </cell>
          <cell r="X160">
            <v>9919.5795438072382</v>
          </cell>
          <cell r="Y160">
            <v>0.86849999999999994</v>
          </cell>
          <cell r="Z160">
            <v>3.5252665509747478E-4</v>
          </cell>
          <cell r="AA160">
            <v>9913.1632868562301</v>
          </cell>
          <cell r="AB160">
            <v>0.892625</v>
          </cell>
          <cell r="AC160">
            <v>3.6231906218351577E-4</v>
          </cell>
          <cell r="AD160">
            <v>9912.5660239358076</v>
          </cell>
          <cell r="AE160">
            <v>0.83250000000000002</v>
          </cell>
          <cell r="AF160">
            <v>3.3791415125923753E-4</v>
          </cell>
          <cell r="AG160">
            <v>9914.0545950350752</v>
          </cell>
          <cell r="AH160">
            <v>0.58240588235294111</v>
          </cell>
          <cell r="AI160">
            <v>2.3640022753595367E-4</v>
          </cell>
          <cell r="AJ160">
            <v>9920.5016357722434</v>
          </cell>
          <cell r="AK160">
            <v>0.59858382352941175</v>
          </cell>
          <cell r="AL160">
            <v>2.4296690052306351E-4</v>
          </cell>
          <cell r="AM160">
            <v>9920.1079019308872</v>
          </cell>
          <cell r="AN160">
            <v>0.558264705882353</v>
          </cell>
          <cell r="AO160">
            <v>2.2660125437384165E-4</v>
          </cell>
          <cell r="AP160">
            <v>9921.0892006274826</v>
          </cell>
          <cell r="AQ160">
            <v>0.80336249999999998</v>
          </cell>
          <cell r="AR160">
            <v>3.260871559651642E-4</v>
          </cell>
          <cell r="AS160">
            <v>9914.7760464686762</v>
          </cell>
          <cell r="AT160">
            <v>0.53872544117647059</v>
          </cell>
          <cell r="AU160">
            <v>2.1867021047075716E-4</v>
          </cell>
          <cell r="AV160">
            <v>9921.564782153353</v>
          </cell>
        </row>
        <row r="161">
          <cell r="B161">
            <v>25</v>
          </cell>
          <cell r="C161">
            <v>3.8511177881005897E-4</v>
          </cell>
          <cell r="D161">
            <v>0.67401960784313719</v>
          </cell>
          <cell r="E161">
            <v>2.5957289012932893E-4</v>
          </cell>
          <cell r="F161">
            <v>9915.6559242781223</v>
          </cell>
          <cell r="G161">
            <v>0.96499999999999997</v>
          </cell>
          <cell r="H161">
            <v>3.7163286655170691E-4</v>
          </cell>
          <cell r="I161">
            <v>9906.8924015066877</v>
          </cell>
          <cell r="J161">
            <v>0.9</v>
          </cell>
          <cell r="K161">
            <v>3.4660060092905307E-4</v>
          </cell>
          <cell r="L161">
            <v>9908.7623284234378</v>
          </cell>
          <cell r="M161">
            <v>0.92500000000000004</v>
          </cell>
          <cell r="N161">
            <v>3.5622839539930454E-4</v>
          </cell>
          <cell r="O161">
            <v>9908.0430899767744</v>
          </cell>
          <cell r="P161">
            <v>0.65042892156862742</v>
          </cell>
          <cell r="Q161">
            <v>2.5048783897480242E-4</v>
          </cell>
          <cell r="R161">
            <v>9916.3214045501009</v>
          </cell>
          <cell r="S161">
            <v>0.60661764705882348</v>
          </cell>
          <cell r="T161">
            <v>2.3361560111639606E-4</v>
          </cell>
          <cell r="U161">
            <v>9917.5573980050576</v>
          </cell>
          <cell r="V161">
            <v>0.62346813725490191</v>
          </cell>
          <cell r="W161">
            <v>2.4010492336962928E-4</v>
          </cell>
          <cell r="X161">
            <v>9917.0820002878063</v>
          </cell>
          <cell r="Y161">
            <v>0.86849999999999994</v>
          </cell>
          <cell r="Z161">
            <v>3.3446957989653617E-4</v>
          </cell>
          <cell r="AA161">
            <v>9909.6686325612791</v>
          </cell>
          <cell r="AB161">
            <v>0.892625</v>
          </cell>
          <cell r="AC161">
            <v>3.4376040156032891E-4</v>
          </cell>
          <cell r="AD161">
            <v>9908.974512310182</v>
          </cell>
          <cell r="AE161">
            <v>0.83250000000000002</v>
          </cell>
          <cell r="AF161">
            <v>3.2060555585937411E-4</v>
          </cell>
          <cell r="AG161">
            <v>9910.7044956910559</v>
          </cell>
          <cell r="AH161">
            <v>0.58538602941176465</v>
          </cell>
          <cell r="AI161">
            <v>2.2543905507732217E-4</v>
          </cell>
          <cell r="AJ161">
            <v>9918.1564269282771</v>
          </cell>
          <cell r="AK161">
            <v>0.60164675245098043</v>
          </cell>
          <cell r="AL161">
            <v>2.3170125105169228E-4</v>
          </cell>
          <cell r="AM161">
            <v>9917.6976440611015</v>
          </cell>
          <cell r="AN161">
            <v>0.5611213235294118</v>
          </cell>
          <cell r="AO161">
            <v>2.1609443103266638E-4</v>
          </cell>
          <cell r="AP161">
            <v>9918.8410693698661</v>
          </cell>
          <cell r="AQ161">
            <v>0.80336249999999998</v>
          </cell>
          <cell r="AR161">
            <v>3.0938436140429598E-4</v>
          </cell>
          <cell r="AS161">
            <v>9911.5429653456522</v>
          </cell>
          <cell r="AT161">
            <v>0.54148207720588237</v>
          </cell>
          <cell r="AU161">
            <v>2.0853112594652304E-4</v>
          </cell>
          <cell r="AV161">
            <v>9919.3952314942399</v>
          </cell>
        </row>
        <row r="162">
          <cell r="B162">
            <v>26</v>
          </cell>
          <cell r="C162">
            <v>3.6918461332429244E-4</v>
          </cell>
          <cell r="D162">
            <v>0.67745098039215679</v>
          </cell>
          <cell r="E162">
            <v>2.5010447824224124E-4</v>
          </cell>
          <cell r="F162">
            <v>9913.0820888123289</v>
          </cell>
          <cell r="G162">
            <v>0.96499999999999997</v>
          </cell>
          <cell r="H162">
            <v>3.5626315185794218E-4</v>
          </cell>
          <cell r="I162">
            <v>9903.2106746848967</v>
          </cell>
          <cell r="J162">
            <v>0.9</v>
          </cell>
          <cell r="K162">
            <v>3.3226615199186322E-4</v>
          </cell>
          <cell r="L162">
            <v>9905.3279454459425</v>
          </cell>
          <cell r="M162">
            <v>0.92500000000000004</v>
          </cell>
          <cell r="N162">
            <v>3.4149576732497053E-4</v>
          </cell>
          <cell r="O162">
            <v>9904.5135636852847</v>
          </cell>
          <cell r="P162">
            <v>0.65374019607843126</v>
          </cell>
          <cell r="Q162">
            <v>2.4135082150376276E-4</v>
          </cell>
          <cell r="R162">
            <v>9913.837486630895</v>
          </cell>
          <cell r="S162">
            <v>0.6097058823529411</v>
          </cell>
          <cell r="T162">
            <v>2.250940304180171E-4</v>
          </cell>
          <cell r="U162">
            <v>9915.2405018719164</v>
          </cell>
          <cell r="V162">
            <v>0.62664215686274505</v>
          </cell>
          <cell r="W162">
            <v>2.3134664237407313E-4</v>
          </cell>
          <cell r="X162">
            <v>9914.7008600740755</v>
          </cell>
          <cell r="Y162">
            <v>0.86849999999999994</v>
          </cell>
          <cell r="Z162">
            <v>3.2063683667214797E-4</v>
          </cell>
          <cell r="AA162">
            <v>9906.354149856832</v>
          </cell>
          <cell r="AB162">
            <v>0.892625</v>
          </cell>
          <cell r="AC162">
            <v>3.2954341546859655E-4</v>
          </cell>
          <cell r="AD162">
            <v>9905.5681992527789</v>
          </cell>
          <cell r="AE162">
            <v>0.83250000000000002</v>
          </cell>
          <cell r="AF162">
            <v>3.0734619059247345E-4</v>
          </cell>
          <cell r="AG162">
            <v>9907.5270687672564</v>
          </cell>
          <cell r="AH162">
            <v>0.5883661764705882</v>
          </cell>
          <cell r="AI162">
            <v>2.1721573935338652E-4</v>
          </cell>
          <cell r="AJ162">
            <v>9915.9204871152815</v>
          </cell>
          <cell r="AK162">
            <v>0.60470968137254899</v>
          </cell>
          <cell r="AL162">
            <v>2.2324950989098058E-4</v>
          </cell>
          <cell r="AM162">
            <v>9915.3997011094198</v>
          </cell>
          <cell r="AN162">
            <v>0.56397794117647049</v>
          </cell>
          <cell r="AO162">
            <v>2.082119781366658E-4</v>
          </cell>
          <cell r="AP162">
            <v>9916.6976630524769</v>
          </cell>
          <cell r="AQ162">
            <v>0.80336249999999998</v>
          </cell>
          <cell r="AR162">
            <v>2.9658907392173688E-4</v>
          </cell>
          <cell r="AS162">
            <v>9908.4764889547878</v>
          </cell>
          <cell r="AT162">
            <v>0.54423871323529416</v>
          </cell>
          <cell r="AU162">
            <v>2.0092455890188254E-4</v>
          </cell>
          <cell r="AV162">
            <v>9917.3267288379084</v>
          </cell>
        </row>
        <row r="163">
          <cell r="B163">
            <v>27</v>
          </cell>
          <cell r="C163">
            <v>3.774056519164712E-4</v>
          </cell>
          <cell r="D163">
            <v>0.68088235294117638</v>
          </cell>
          <cell r="E163">
            <v>2.5696884829018549E-4</v>
          </cell>
          <cell r="F163">
            <v>9910.602782588734</v>
          </cell>
          <cell r="G163">
            <v>0.96499999999999997</v>
          </cell>
          <cell r="H163">
            <v>3.641964540993947E-4</v>
          </cell>
          <cell r="I163">
            <v>9899.6825256364191</v>
          </cell>
          <cell r="J163">
            <v>0.9</v>
          </cell>
          <cell r="K163">
            <v>3.3966508672482411E-4</v>
          </cell>
          <cell r="L163">
            <v>9902.0367402452921</v>
          </cell>
          <cell r="M163">
            <v>0.92500000000000004</v>
          </cell>
          <cell r="N163">
            <v>3.4910022802273587E-4</v>
          </cell>
          <cell r="O163">
            <v>9901.1312142258739</v>
          </cell>
          <cell r="P163">
            <v>0.65705147058823521</v>
          </cell>
          <cell r="Q163">
            <v>2.4797493860002901E-4</v>
          </cell>
          <cell r="R163">
            <v>9911.4447738092422</v>
          </cell>
          <cell r="S163">
            <v>0.61279411764705871</v>
          </cell>
          <cell r="T163">
            <v>2.3127196346116693E-4</v>
          </cell>
          <cell r="U163">
            <v>9913.0086404247868</v>
          </cell>
          <cell r="V163">
            <v>0.62981617647058818</v>
          </cell>
          <cell r="W163">
            <v>2.3769618466842161E-4</v>
          </cell>
          <cell r="X163">
            <v>9912.4071273199534</v>
          </cell>
          <cell r="Y163">
            <v>0.86849999999999994</v>
          </cell>
          <cell r="Z163">
            <v>3.2777680868945519E-4</v>
          </cell>
          <cell r="AA163">
            <v>9903.1778077992676</v>
          </cell>
          <cell r="AB163">
            <v>0.892625</v>
          </cell>
          <cell r="AC163">
            <v>3.3688172004194011E-4</v>
          </cell>
          <cell r="AD163">
            <v>9902.3038844762395</v>
          </cell>
          <cell r="AE163">
            <v>0.83250000000000002</v>
          </cell>
          <cell r="AF163">
            <v>3.1419020522046226E-4</v>
          </cell>
          <cell r="AG163">
            <v>9904.4820280644799</v>
          </cell>
          <cell r="AH163">
            <v>0.59134632352941174</v>
          </cell>
          <cell r="AI163">
            <v>2.2317744474002613E-4</v>
          </cell>
          <cell r="AJ163">
            <v>9913.7665931153024</v>
          </cell>
          <cell r="AK163">
            <v>0.60777261029411755</v>
          </cell>
          <cell r="AL163">
            <v>2.2937681820502684E-4</v>
          </cell>
          <cell r="AM163">
            <v>9913.1860929857739</v>
          </cell>
          <cell r="AN163">
            <v>0.56683455882352929</v>
          </cell>
          <cell r="AO163">
            <v>2.1392656620157941E-4</v>
          </cell>
          <cell r="AP163">
            <v>9914.6328878154691</v>
          </cell>
          <cell r="AQ163">
            <v>0.80336249999999998</v>
          </cell>
          <cell r="AR163">
            <v>3.0319354803774609E-4</v>
          </cell>
          <cell r="AS163">
            <v>9905.537743088953</v>
          </cell>
          <cell r="AT163">
            <v>0.54699534926470594</v>
          </cell>
          <cell r="AU163">
            <v>2.0643913638452419E-4</v>
          </cell>
          <cell r="AV163">
            <v>9915.3340943394305</v>
          </cell>
        </row>
        <row r="164">
          <cell r="B164">
            <v>28</v>
          </cell>
          <cell r="C164">
            <v>3.8716850031753238E-4</v>
          </cell>
          <cell r="D164">
            <v>0.68431372549019598</v>
          </cell>
          <cell r="E164">
            <v>2.6494471884474271E-4</v>
          </cell>
          <cell r="F164">
            <v>9908.0560664058303</v>
          </cell>
          <cell r="G164">
            <v>0.96499999999999997</v>
          </cell>
          <cell r="H164">
            <v>3.7361760280641874E-4</v>
          </cell>
          <cell r="I164">
            <v>9896.0770963638734</v>
          </cell>
          <cell r="J164">
            <v>0.9</v>
          </cell>
          <cell r="K164">
            <v>3.4845165028577917E-4</v>
          </cell>
          <cell r="L164">
            <v>9898.6733640771654</v>
          </cell>
          <cell r="M164">
            <v>0.92500000000000004</v>
          </cell>
          <cell r="N164">
            <v>3.5813086279371745E-4</v>
          </cell>
          <cell r="O164">
            <v>9897.674727061305</v>
          </cell>
          <cell r="P164">
            <v>0.66036274509803905</v>
          </cell>
          <cell r="Q164">
            <v>2.5567165368517669E-4</v>
          </cell>
          <cell r="R164">
            <v>9908.9869839000185</v>
          </cell>
          <cell r="S164">
            <v>0.61588235294117644</v>
          </cell>
          <cell r="T164">
            <v>2.3845024696026845E-4</v>
          </cell>
          <cell r="U164">
            <v>9910.7160394527073</v>
          </cell>
          <cell r="V164">
            <v>0.63299019607843132</v>
          </cell>
          <cell r="W164">
            <v>2.4507386493138704E-4</v>
          </cell>
          <cell r="X164">
            <v>9910.0509859649101</v>
          </cell>
          <cell r="Y164">
            <v>0.86849999999999994</v>
          </cell>
          <cell r="Z164">
            <v>3.3625584252577683E-4</v>
          </cell>
          <cell r="AA164">
            <v>9899.9317757815425</v>
          </cell>
          <cell r="AB164">
            <v>0.892625</v>
          </cell>
          <cell r="AC164">
            <v>3.4559628259593736E-4</v>
          </cell>
          <cell r="AD164">
            <v>9898.9679793112591</v>
          </cell>
          <cell r="AE164">
            <v>0.83250000000000002</v>
          </cell>
          <cell r="AF164">
            <v>3.2231777651434569E-4</v>
          </cell>
          <cell r="AG164">
            <v>9901.3701368234797</v>
          </cell>
          <cell r="AH164">
            <v>0.59432647058823518</v>
          </cell>
          <cell r="AI164">
            <v>2.3010448831665902E-4</v>
          </cell>
          <cell r="AJ164">
            <v>9911.554064019303</v>
          </cell>
          <cell r="AK164">
            <v>0.61083553921568612</v>
          </cell>
          <cell r="AL164">
            <v>2.3649627965878844E-4</v>
          </cell>
          <cell r="AM164">
            <v>9910.9122379014916</v>
          </cell>
          <cell r="AN164">
            <v>0.5696911764705882</v>
          </cell>
          <cell r="AO164">
            <v>2.2056647843824833E-4</v>
          </cell>
          <cell r="AP164">
            <v>9912.5118844466288</v>
          </cell>
          <cell r="AQ164">
            <v>0.80336249999999998</v>
          </cell>
          <cell r="AR164">
            <v>3.1103665433634362E-4</v>
          </cell>
          <cell r="AS164">
            <v>9902.5344479554042</v>
          </cell>
          <cell r="AT164">
            <v>0.54975198529411762</v>
          </cell>
          <cell r="AU164">
            <v>2.1284665169290964E-4</v>
          </cell>
          <cell r="AV164">
            <v>9913.2871813320307</v>
          </cell>
        </row>
        <row r="165">
          <cell r="B165">
            <v>29</v>
          </cell>
          <cell r="C165">
            <v>3.9770638347073705E-4</v>
          </cell>
          <cell r="D165">
            <v>0.68774509803921557</v>
          </cell>
          <cell r="E165">
            <v>2.7352061569090394E-4</v>
          </cell>
          <cell r="F165">
            <v>9905.4309792770182</v>
          </cell>
          <cell r="G165">
            <v>0.96499999999999997</v>
          </cell>
          <cell r="H165">
            <v>3.8378666004926123E-4</v>
          </cell>
          <cell r="I165">
            <v>9892.3797477619428</v>
          </cell>
          <cell r="J165">
            <v>0.9</v>
          </cell>
          <cell r="K165">
            <v>3.5793574512366333E-4</v>
          </cell>
          <cell r="L165">
            <v>9895.2241550078124</v>
          </cell>
          <cell r="M165">
            <v>0.92500000000000004</v>
          </cell>
          <cell r="N165">
            <v>3.6787840471043181E-4</v>
          </cell>
          <cell r="O165">
            <v>9894.1300642716506</v>
          </cell>
          <cell r="P165">
            <v>0.663674019607843</v>
          </cell>
          <cell r="Q165">
            <v>2.6394739414172224E-4</v>
          </cell>
          <cell r="R165">
            <v>9906.4535368114994</v>
          </cell>
          <cell r="S165">
            <v>0.61897058823529405</v>
          </cell>
          <cell r="T165">
            <v>2.4616855412181354E-4</v>
          </cell>
          <cell r="U165">
            <v>9908.3528267655474</v>
          </cell>
          <cell r="V165">
            <v>0.63616421568627446</v>
          </cell>
          <cell r="W165">
            <v>2.5300656951408613E-4</v>
          </cell>
          <cell r="X165">
            <v>9907.622291468113</v>
          </cell>
          <cell r="Y165">
            <v>0.86849999999999994</v>
          </cell>
          <cell r="Z165">
            <v>3.4540799404433512E-4</v>
          </cell>
          <cell r="AA165">
            <v>9896.6028658813302</v>
          </cell>
          <cell r="AB165">
            <v>0.892625</v>
          </cell>
          <cell r="AC165">
            <v>3.5500266054556664E-4</v>
          </cell>
          <cell r="AD165">
            <v>9895.5469327760729</v>
          </cell>
          <cell r="AE165">
            <v>0.83250000000000002</v>
          </cell>
          <cell r="AF165">
            <v>3.3109056423938859E-4</v>
          </cell>
          <cell r="AG165">
            <v>9898.1787492165331</v>
          </cell>
          <cell r="AH165">
            <v>0.59730661764705872</v>
          </cell>
          <cell r="AI165">
            <v>2.3755265472755004E-4</v>
          </cell>
          <cell r="AJ165">
            <v>9909.2733709429795</v>
          </cell>
          <cell r="AK165">
            <v>0.61389846813725479</v>
          </cell>
          <cell r="AL165">
            <v>2.4415133958109308E-4</v>
          </cell>
          <cell r="AM165">
            <v>9908.5683440292032</v>
          </cell>
          <cell r="AN165">
            <v>0.572547794117647</v>
          </cell>
          <cell r="AO165">
            <v>2.2770591256267753E-4</v>
          </cell>
          <cell r="AP165">
            <v>9910.3255166077997</v>
          </cell>
          <cell r="AQ165">
            <v>0.80336249999999998</v>
          </cell>
          <cell r="AR165">
            <v>3.1950239449101E-4</v>
          </cell>
          <cell r="AS165">
            <v>9899.4543967712616</v>
          </cell>
          <cell r="AT165">
            <v>0.55250862132352929</v>
          </cell>
          <cell r="AU165">
            <v>2.1973620562298378E-4</v>
          </cell>
          <cell r="AV165">
            <v>9911.177171348214</v>
          </cell>
        </row>
        <row r="166">
          <cell r="B166">
            <v>30</v>
          </cell>
          <cell r="C166">
            <v>4.113402757848135E-4</v>
          </cell>
          <cell r="D166">
            <v>0.69117647058823517</v>
          </cell>
          <cell r="E166">
            <v>2.843087200277387E-4</v>
          </cell>
          <cell r="F166">
            <v>9902.7216396968834</v>
          </cell>
          <cell r="G166">
            <v>0.96499999999999997</v>
          </cell>
          <cell r="H166">
            <v>3.9694336613234501E-4</v>
          </cell>
          <cell r="I166">
            <v>9888.5831843786109</v>
          </cell>
          <cell r="J166">
            <v>0.91</v>
          </cell>
          <cell r="K166">
            <v>3.7431965096418031E-4</v>
          </cell>
          <cell r="L166">
            <v>9891.6823005767237</v>
          </cell>
          <cell r="M166">
            <v>0.92500000000000004</v>
          </cell>
          <cell r="N166">
            <v>3.8048975510095249E-4</v>
          </cell>
          <cell r="O166">
            <v>9890.4902274876094</v>
          </cell>
          <cell r="P166">
            <v>0.66698529411764695</v>
          </cell>
          <cell r="Q166">
            <v>2.7435791482676786E-4</v>
          </cell>
          <cell r="R166">
            <v>9903.8387542152723</v>
          </cell>
          <cell r="S166">
            <v>0.62897058823529406</v>
          </cell>
          <cell r="T166">
            <v>2.5872093522524224E-4</v>
          </cell>
          <cell r="U166">
            <v>9905.9137018764541</v>
          </cell>
          <cell r="V166">
            <v>0.6393382352941176</v>
          </cell>
          <cell r="W166">
            <v>2.6298556602565834E-4</v>
          </cell>
          <cell r="X166">
            <v>9905.1155979401065</v>
          </cell>
          <cell r="Y166">
            <v>0.87814999999999999</v>
          </cell>
          <cell r="Z166">
            <v>3.6121846318043396E-4</v>
          </cell>
          <cell r="AA166">
            <v>9893.1845001375732</v>
          </cell>
          <cell r="AB166">
            <v>0.892625</v>
          </cell>
          <cell r="AC166">
            <v>3.6717261367241917E-4</v>
          </cell>
          <cell r="AD166">
            <v>9892.0339872873847</v>
          </cell>
          <cell r="AE166">
            <v>0.84175000000000011</v>
          </cell>
          <cell r="AF166">
            <v>3.4624567714186679E-4</v>
          </cell>
          <cell r="AG166">
            <v>9894.9015556295126</v>
          </cell>
          <cell r="AH166">
            <v>0.60695661764705877</v>
          </cell>
          <cell r="AI166">
            <v>2.4966570249235876E-4</v>
          </cell>
          <cell r="AJ166">
            <v>9906.9193967472911</v>
          </cell>
          <cell r="AK166">
            <v>0.61696139705882347</v>
          </cell>
          <cell r="AL166">
            <v>2.5378107121476029E-4</v>
          </cell>
          <cell r="AM166">
            <v>9906.1491537946767</v>
          </cell>
          <cell r="AN166">
            <v>0.58179779411764698</v>
          </cell>
          <cell r="AO166">
            <v>2.3931686508334906E-4</v>
          </cell>
          <cell r="AP166">
            <v>9908.0688768922464</v>
          </cell>
          <cell r="AQ166">
            <v>0.81228875</v>
          </cell>
          <cell r="AR166">
            <v>3.3412707844190145E-4</v>
          </cell>
          <cell r="AS166">
            <v>9896.2914973873394</v>
          </cell>
          <cell r="AT166">
            <v>0.56143487132352943</v>
          </cell>
          <cell r="AU166">
            <v>2.3094077480543187E-4</v>
          </cell>
          <cell r="AV166">
            <v>9908.9993268833241</v>
          </cell>
        </row>
        <row r="167">
          <cell r="B167">
            <v>31</v>
          </cell>
          <cell r="C167">
            <v>4.3166578642529345E-4</v>
          </cell>
          <cell r="D167">
            <v>0.69460784313725477</v>
          </cell>
          <cell r="E167">
            <v>2.9983844086501997E-4</v>
          </cell>
          <cell r="F167">
            <v>9899.9062095827103</v>
          </cell>
          <cell r="G167">
            <v>0.96499999999999997</v>
          </cell>
          <cell r="H167">
            <v>4.1655748390040815E-4</v>
          </cell>
          <cell r="I167">
            <v>9884.6579768831234</v>
          </cell>
          <cell r="J167">
            <v>0.91</v>
          </cell>
          <cell r="K167">
            <v>3.9281586564701704E-4</v>
          </cell>
          <cell r="L167">
            <v>9887.9796495105238</v>
          </cell>
          <cell r="M167">
            <v>0.92500000000000004</v>
          </cell>
          <cell r="N167">
            <v>3.9929085244339648E-4</v>
          </cell>
          <cell r="O167">
            <v>9886.7269972831236</v>
          </cell>
          <cell r="P167">
            <v>0.6702965686274508</v>
          </cell>
          <cell r="Q167">
            <v>2.8934409543474423E-4</v>
          </cell>
          <cell r="R167">
            <v>9901.1215576658851</v>
          </cell>
          <cell r="S167">
            <v>0.6320931372549019</v>
          </cell>
          <cell r="T167">
            <v>2.7285298118716816E-4</v>
          </cell>
          <cell r="U167">
            <v>9903.350834619243</v>
          </cell>
          <cell r="V167">
            <v>0.64251225490196073</v>
          </cell>
          <cell r="W167">
            <v>2.7735055780014347E-4</v>
          </cell>
          <cell r="X167">
            <v>9902.5106955080319</v>
          </cell>
          <cell r="Y167">
            <v>0.87814999999999999</v>
          </cell>
          <cell r="Z167">
            <v>3.7906731034937144E-4</v>
          </cell>
          <cell r="AA167">
            <v>9889.6108992364734</v>
          </cell>
          <cell r="AB167">
            <v>0.892625</v>
          </cell>
          <cell r="AC167">
            <v>3.8531567260787755E-4</v>
          </cell>
          <cell r="AD167">
            <v>9888.4019033137356</v>
          </cell>
          <cell r="AE167">
            <v>0.84175000000000011</v>
          </cell>
          <cell r="AF167">
            <v>3.6335467572349081E-4</v>
          </cell>
          <cell r="AG167">
            <v>9891.4754887401305</v>
          </cell>
          <cell r="AH167">
            <v>0.60996987745098019</v>
          </cell>
          <cell r="AI167">
            <v>2.6330312684561723E-4</v>
          </cell>
          <cell r="AJ167">
            <v>9904.4459787565665</v>
          </cell>
          <cell r="AK167">
            <v>0.62002432598039203</v>
          </cell>
          <cell r="AL167">
            <v>2.6764328827713846E-4</v>
          </cell>
          <cell r="AM167">
            <v>9903.6351606508142</v>
          </cell>
          <cell r="AN167">
            <v>0.58468615196078433</v>
          </cell>
          <cell r="AO167">
            <v>2.5238900759813062E-4</v>
          </cell>
          <cell r="AP167">
            <v>9905.6977089095981</v>
          </cell>
          <cell r="AQ167">
            <v>0.81228875</v>
          </cell>
          <cell r="AR167">
            <v>3.5063726207316861E-4</v>
          </cell>
          <cell r="AS167">
            <v>9892.9848784219084</v>
          </cell>
          <cell r="AT167">
            <v>0.5642221366421567</v>
          </cell>
          <cell r="AU167">
            <v>2.4355539233219595E-4</v>
          </cell>
          <cell r="AV167">
            <v>9906.7109349012262</v>
          </cell>
        </row>
        <row r="168">
          <cell r="B168">
            <v>32</v>
          </cell>
          <cell r="C168">
            <v>4.5611621504515818E-4</v>
          </cell>
          <cell r="D168">
            <v>0.69803921568627436</v>
          </cell>
          <cell r="E168">
            <v>3.1838700501191428E-4</v>
          </cell>
          <cell r="F168">
            <v>9896.9378371401199</v>
          </cell>
          <cell r="G168">
            <v>0.96499999999999997</v>
          </cell>
          <cell r="H168">
            <v>4.4015214751857762E-4</v>
          </cell>
          <cell r="I168">
            <v>9880.5404486270563</v>
          </cell>
          <cell r="J168">
            <v>0.91</v>
          </cell>
          <cell r="K168">
            <v>4.1506575569109395E-4</v>
          </cell>
          <cell r="L168">
            <v>9884.0954942250009</v>
          </cell>
          <cell r="M168">
            <v>0.92500000000000004</v>
          </cell>
          <cell r="N168">
            <v>4.2190749891677135E-4</v>
          </cell>
          <cell r="O168">
            <v>9882.7793176325031</v>
          </cell>
          <cell r="P168">
            <v>0.67360784313725475</v>
          </cell>
          <cell r="Q168">
            <v>3.0724345983649729E-4</v>
          </cell>
          <cell r="R168">
            <v>9898.2567266049919</v>
          </cell>
          <cell r="S168">
            <v>0.63521568627450964</v>
          </cell>
          <cell r="T168">
            <v>2.8973217456084197E-4</v>
          </cell>
          <cell r="U168">
            <v>9900.6486758202755</v>
          </cell>
          <cell r="V168">
            <v>0.64568627450980387</v>
          </cell>
          <cell r="W168">
            <v>2.9450797963602075E-4</v>
          </cell>
          <cell r="X168">
            <v>9899.7642286430109</v>
          </cell>
          <cell r="Y168">
            <v>0.87814999999999999</v>
          </cell>
          <cell r="Z168">
            <v>4.0053845424190562E-4</v>
          </cell>
          <cell r="AA168">
            <v>9885.8620710324976</v>
          </cell>
          <cell r="AB168">
            <v>0.892625</v>
          </cell>
          <cell r="AC168">
            <v>4.071407364546843E-4</v>
          </cell>
          <cell r="AD168">
            <v>9884.5917470833429</v>
          </cell>
          <cell r="AE168">
            <v>0.84175000000000011</v>
          </cell>
          <cell r="AF168">
            <v>3.8393582401426195E-4</v>
          </cell>
          <cell r="AG168">
            <v>9887.8813748714929</v>
          </cell>
          <cell r="AH168">
            <v>0.61298313725490183</v>
          </cell>
          <cell r="AI168">
            <v>2.7959154845121249E-4</v>
          </cell>
          <cell r="AJ168">
            <v>9901.8381071606855</v>
          </cell>
          <cell r="AK168">
            <v>0.62308725490196071</v>
          </cell>
          <cell r="AL168">
            <v>2.8420020034876001E-4</v>
          </cell>
          <cell r="AM168">
            <v>9900.9845191705208</v>
          </cell>
          <cell r="AN168">
            <v>0.58757450980392145</v>
          </cell>
          <cell r="AO168">
            <v>2.6800226146877885E-4</v>
          </cell>
          <cell r="AP168">
            <v>9903.1976196952783</v>
          </cell>
          <cell r="AQ168">
            <v>0.81228875</v>
          </cell>
          <cell r="AR168">
            <v>3.7049807017376272E-4</v>
          </cell>
          <cell r="AS168">
            <v>9889.5160292904075</v>
          </cell>
          <cell r="AT168">
            <v>0.5670094019607842</v>
          </cell>
          <cell r="AU168">
            <v>2.5862218231737156E-4</v>
          </cell>
          <cell r="AV168">
            <v>9904.2981020327552</v>
          </cell>
        </row>
        <row r="169">
          <cell r="B169">
            <v>33</v>
          </cell>
          <cell r="C169">
            <v>4.8052500103402403E-4</v>
          </cell>
          <cell r="D169">
            <v>0.70147058823529396</v>
          </cell>
          <cell r="E169">
            <v>3.3707415513710209E-4</v>
          </cell>
          <cell r="F169">
            <v>9893.7867807433631</v>
          </cell>
          <cell r="G169">
            <v>0.96499999999999997</v>
          </cell>
          <cell r="H169">
            <v>4.637066259978332E-4</v>
          </cell>
          <cell r="I169">
            <v>9876.1915075299494</v>
          </cell>
          <cell r="J169">
            <v>0.91</v>
          </cell>
          <cell r="K169">
            <v>4.3727775094096189E-4</v>
          </cell>
          <cell r="L169">
            <v>9879.9929446593687</v>
          </cell>
          <cell r="M169">
            <v>0.92500000000000004</v>
          </cell>
          <cell r="N169">
            <v>4.4448562595647225E-4</v>
          </cell>
          <cell r="O169">
            <v>9878.6096989282541</v>
          </cell>
          <cell r="P169">
            <v>0.6769191176470587</v>
          </cell>
          <cell r="Q169">
            <v>3.252765597073035E-4</v>
          </cell>
          <cell r="R169">
            <v>9895.215551961961</v>
          </cell>
          <cell r="S169">
            <v>0.63833823529411748</v>
          </cell>
          <cell r="T169">
            <v>3.0673748117476286E-4</v>
          </cell>
          <cell r="U169">
            <v>9897.7801393498667</v>
          </cell>
          <cell r="V169">
            <v>0.6488602941176469</v>
          </cell>
          <cell r="W169">
            <v>3.117935935018194E-4</v>
          </cell>
          <cell r="X169">
            <v>9896.8486690811606</v>
          </cell>
          <cell r="Y169">
            <v>0.87814999999999999</v>
          </cell>
          <cell r="Z169">
            <v>4.2197302965802822E-4</v>
          </cell>
          <cell r="AA169">
            <v>9881.9024031197168</v>
          </cell>
          <cell r="AB169">
            <v>0.892625</v>
          </cell>
          <cell r="AC169">
            <v>4.2892862904799568E-4</v>
          </cell>
          <cell r="AD169">
            <v>9880.5673271198812</v>
          </cell>
          <cell r="AE169">
            <v>0.84175000000000011</v>
          </cell>
          <cell r="AF169">
            <v>4.0448191962038976E-4</v>
          </cell>
          <cell r="AG169">
            <v>9884.0850629880752</v>
          </cell>
          <cell r="AH169">
            <v>0.61599639705882347</v>
          </cell>
          <cell r="AI169">
            <v>2.9600166933364623E-4</v>
          </cell>
          <cell r="AJ169">
            <v>9899.0696369117904</v>
          </cell>
          <cell r="AK169">
            <v>0.62615018382352927</v>
          </cell>
          <cell r="AL169">
            <v>3.0088081772925573E-4</v>
          </cell>
          <cell r="AM169">
            <v>9898.1706573865213</v>
          </cell>
          <cell r="AN169">
            <v>0.59046286764705869</v>
          </cell>
          <cell r="AO169">
            <v>2.8373217008665567E-4</v>
          </cell>
          <cell r="AP169">
            <v>9900.5435403374286</v>
          </cell>
          <cell r="AQ169">
            <v>0.81228875</v>
          </cell>
          <cell r="AR169">
            <v>3.9032505243367607E-4</v>
          </cell>
          <cell r="AS169">
            <v>9885.8519826866032</v>
          </cell>
          <cell r="AT169">
            <v>0.56979666727941169</v>
          </cell>
          <cell r="AU169">
            <v>2.7380154413362277E-4</v>
          </cell>
          <cell r="AV169">
            <v>9901.7366308432847</v>
          </cell>
        </row>
        <row r="170">
          <cell r="B170">
            <v>34</v>
          </cell>
          <cell r="C170">
            <v>5.1090887677293347E-4</v>
          </cell>
          <cell r="D170">
            <v>0.70490196078431355</v>
          </cell>
          <cell r="E170">
            <v>3.6014066901935202E-4</v>
          </cell>
          <cell r="F170">
            <v>9890.4518409231387</v>
          </cell>
          <cell r="G170">
            <v>0.96499999999999997</v>
          </cell>
          <cell r="H170">
            <v>4.9302706608588074E-4</v>
          </cell>
          <cell r="I170">
            <v>9871.6118520882846</v>
          </cell>
          <cell r="J170">
            <v>0.91</v>
          </cell>
          <cell r="K170">
            <v>4.6492707786336947E-4</v>
          </cell>
          <cell r="L170">
            <v>9875.6726435652163</v>
          </cell>
          <cell r="M170">
            <v>0.92500000000000004</v>
          </cell>
          <cell r="N170">
            <v>4.7259071101496349E-4</v>
          </cell>
          <cell r="O170">
            <v>9874.2187989126469</v>
          </cell>
          <cell r="P170">
            <v>0.68023039215686254</v>
          </cell>
          <cell r="Q170">
            <v>3.4753574560367467E-4</v>
          </cell>
          <cell r="R170">
            <v>9891.9968702896567</v>
          </cell>
          <cell r="S170">
            <v>0.64146078431372533</v>
          </cell>
          <cell r="T170">
            <v>3.2772800880761035E-4</v>
          </cell>
          <cell r="U170">
            <v>9894.7441192007009</v>
          </cell>
          <cell r="V170">
            <v>0.65203431372549003</v>
          </cell>
          <cell r="W170">
            <v>3.3313011884290064E-4</v>
          </cell>
          <cell r="X170">
            <v>9893.7628950702838</v>
          </cell>
          <cell r="Y170">
            <v>0.87814999999999999</v>
          </cell>
          <cell r="Z170">
            <v>4.486546301381515E-4</v>
          </cell>
          <cell r="AA170">
            <v>9877.7325068238879</v>
          </cell>
          <cell r="AB170">
            <v>0.892625</v>
          </cell>
          <cell r="AC170">
            <v>4.5605003612943972E-4</v>
          </cell>
          <cell r="AD170">
            <v>9876.3292689220434</v>
          </cell>
          <cell r="AE170">
            <v>0.84175000000000011</v>
          </cell>
          <cell r="AF170">
            <v>4.300575470236168E-4</v>
          </cell>
          <cell r="AG170">
            <v>9880.0871292881056</v>
          </cell>
          <cell r="AH170">
            <v>0.61900965686274489</v>
          </cell>
          <cell r="AI170">
            <v>3.1625752849934397E-4</v>
          </cell>
          <cell r="AJ170">
            <v>9896.1394957744142</v>
          </cell>
          <cell r="AK170">
            <v>0.62921311274509784</v>
          </cell>
          <cell r="AL170">
            <v>3.2147056468339908E-4</v>
          </cell>
          <cell r="AM170">
            <v>9895.1924877051024</v>
          </cell>
          <cell r="AN170">
            <v>0.59335122549019592</v>
          </cell>
          <cell r="AO170">
            <v>3.0314840814703954E-4</v>
          </cell>
          <cell r="AP170">
            <v>9897.7344376336914</v>
          </cell>
          <cell r="AQ170">
            <v>0.81228875</v>
          </cell>
          <cell r="AR170">
            <v>4.1500553287779015E-4</v>
          </cell>
          <cell r="AS170">
            <v>9881.993286993109</v>
          </cell>
          <cell r="AT170">
            <v>0.57258393259803908</v>
          </cell>
          <cell r="AU170">
            <v>2.9253821386189321E-4</v>
          </cell>
          <cell r="AV170">
            <v>9899.025520064155</v>
          </cell>
        </row>
        <row r="171">
          <cell r="B171">
            <v>35</v>
          </cell>
          <cell r="C171">
            <v>5.4271789412313346E-4</v>
          </cell>
          <cell r="D171">
            <v>0.70833333333333315</v>
          </cell>
          <cell r="E171">
            <v>3.8442517500388609E-4</v>
          </cell>
          <cell r="F171">
            <v>9886.8898869802451</v>
          </cell>
          <cell r="G171">
            <v>0.96499999999999997</v>
          </cell>
          <cell r="H171">
            <v>5.2372276782882375E-4</v>
          </cell>
          <cell r="I171">
            <v>9866.7448802593117</v>
          </cell>
          <cell r="J171">
            <v>0.91</v>
          </cell>
          <cell r="K171">
            <v>4.9387328365205142E-4</v>
          </cell>
          <cell r="L171">
            <v>9871.0811759411081</v>
          </cell>
          <cell r="M171">
            <v>0.92500000000000004</v>
          </cell>
          <cell r="N171">
            <v>5.020140520638985E-4</v>
          </cell>
          <cell r="O171">
            <v>9869.552334829752</v>
          </cell>
          <cell r="P171">
            <v>0.68354166666666649</v>
          </cell>
          <cell r="Q171">
            <v>3.7097029387875009E-4</v>
          </cell>
          <cell r="R171">
            <v>9888.5590477818314</v>
          </cell>
          <cell r="S171">
            <v>0.64458333333333317</v>
          </cell>
          <cell r="T171">
            <v>3.4982690925353636E-4</v>
          </cell>
          <cell r="U171">
            <v>9891.5013344128547</v>
          </cell>
          <cell r="V171">
            <v>0.65520833333333317</v>
          </cell>
          <cell r="W171">
            <v>3.5559328687859463E-4</v>
          </cell>
          <cell r="X171">
            <v>9890.4669846612451</v>
          </cell>
          <cell r="Y171">
            <v>0.87814999999999999</v>
          </cell>
          <cell r="Z171">
            <v>4.7658771872422965E-4</v>
          </cell>
          <cell r="AA171">
            <v>9873.3008163994364</v>
          </cell>
          <cell r="AB171">
            <v>0.892625</v>
          </cell>
          <cell r="AC171">
            <v>4.8444356024166202E-4</v>
          </cell>
          <cell r="AD171">
            <v>9871.8251686021249</v>
          </cell>
          <cell r="AE171">
            <v>0.84175000000000011</v>
          </cell>
          <cell r="AF171">
            <v>4.5683278737814766E-4</v>
          </cell>
          <cell r="AG171">
            <v>9875.8381232529046</v>
          </cell>
          <cell r="AH171">
            <v>0.62202291666666654</v>
          </cell>
          <cell r="AI171">
            <v>3.3758296742966259E-4</v>
          </cell>
          <cell r="AJ171">
            <v>9893.009767155796</v>
          </cell>
          <cell r="AK171">
            <v>0.63227604166666651</v>
          </cell>
          <cell r="AL171">
            <v>3.4314752183784385E-4</v>
          </cell>
          <cell r="AM171">
            <v>9892.0114745884293</v>
          </cell>
          <cell r="AN171">
            <v>0.59623958333333327</v>
          </cell>
          <cell r="AO171">
            <v>3.2358989105952119E-4</v>
          </cell>
          <cell r="AP171">
            <v>9894.7339551946607</v>
          </cell>
          <cell r="AQ171">
            <v>0.81228875</v>
          </cell>
          <cell r="AR171">
            <v>4.4084363981991245E-4</v>
          </cell>
          <cell r="AS171">
            <v>9877.8922051031459</v>
          </cell>
          <cell r="AT171">
            <v>0.57537119791666658</v>
          </cell>
          <cell r="AU171">
            <v>3.122642448724379E-4</v>
          </cell>
          <cell r="AV171">
            <v>9896.1296768195425</v>
          </cell>
        </row>
        <row r="172">
          <cell r="B172">
            <v>36</v>
          </cell>
          <cell r="C172">
            <v>5.8007697106400862E-4</v>
          </cell>
          <cell r="D172">
            <v>0.71176470588235274</v>
          </cell>
          <cell r="E172">
            <v>4.1287831469850016E-4</v>
          </cell>
          <cell r="F172">
            <v>9883.0891176051991</v>
          </cell>
          <cell r="G172">
            <v>0.96499999999999997</v>
          </cell>
          <cell r="H172">
            <v>5.5977427707676829E-4</v>
          </cell>
          <cell r="I172">
            <v>9861.5774413211602</v>
          </cell>
          <cell r="J172">
            <v>0.91</v>
          </cell>
          <cell r="K172">
            <v>5.2787004366824789E-4</v>
          </cell>
          <cell r="L172">
            <v>9866.2061126675508</v>
          </cell>
          <cell r="M172">
            <v>0.92500000000000004</v>
          </cell>
          <cell r="N172">
            <v>5.3657119823420803E-4</v>
          </cell>
          <cell r="O172">
            <v>9864.5976808700871</v>
          </cell>
          <cell r="P172">
            <v>0.68685294117647033</v>
          </cell>
          <cell r="Q172">
            <v>3.984275736840526E-4</v>
          </cell>
          <cell r="R172">
            <v>9884.8906861258383</v>
          </cell>
          <cell r="S172">
            <v>0.64770588235294102</v>
          </cell>
          <cell r="T172">
            <v>3.7571926637563514E-4</v>
          </cell>
          <cell r="U172">
            <v>9888.0410210731588</v>
          </cell>
          <cell r="V172">
            <v>0.65838235294117631</v>
          </cell>
          <cell r="W172">
            <v>3.8191244109611264E-4</v>
          </cell>
          <cell r="X172">
            <v>9886.9500009974054</v>
          </cell>
          <cell r="Y172">
            <v>0.87814999999999999</v>
          </cell>
          <cell r="Z172">
            <v>5.0939459213985921E-4</v>
          </cell>
          <cell r="AA172">
            <v>9868.59532248707</v>
          </cell>
          <cell r="AB172">
            <v>0.892625</v>
          </cell>
          <cell r="AC172">
            <v>5.1779120629601074E-4</v>
          </cell>
          <cell r="AD172">
            <v>9867.0428264713646</v>
          </cell>
          <cell r="AE172">
            <v>0.84175000000000011</v>
          </cell>
          <cell r="AF172">
            <v>4.882797903931293E-4</v>
          </cell>
          <cell r="AG172">
            <v>9871.3265165953635</v>
          </cell>
          <cell r="AH172">
            <v>0.62503617647058807</v>
          </cell>
          <cell r="AI172">
            <v>3.625690920524879E-4</v>
          </cell>
          <cell r="AJ172">
            <v>9889.6700555617881</v>
          </cell>
          <cell r="AK172">
            <v>0.63533897058823507</v>
          </cell>
          <cell r="AL172">
            <v>3.6854550565774865E-4</v>
          </cell>
          <cell r="AM172">
            <v>9888.6170553649335</v>
          </cell>
          <cell r="AN172">
            <v>0.5991279411764705</v>
          </cell>
          <cell r="AO172">
            <v>3.4754032139746254E-4</v>
          </cell>
          <cell r="AP172">
            <v>9891.5321193120362</v>
          </cell>
          <cell r="AQ172">
            <v>0.81228875</v>
          </cell>
          <cell r="AR172">
            <v>4.7118999772936972E-4</v>
          </cell>
          <cell r="AS172">
            <v>9873.5375991497003</v>
          </cell>
          <cell r="AT172">
            <v>0.57815846323529396</v>
          </cell>
          <cell r="AU172">
            <v>3.3537641014855132E-4</v>
          </cell>
          <cell r="AV172">
            <v>9893.0394693588514</v>
          </cell>
        </row>
        <row r="173">
          <cell r="B173">
            <v>37</v>
          </cell>
          <cell r="C173">
            <v>6.3089006880925555E-4</v>
          </cell>
          <cell r="D173">
            <v>0.71519607843137234</v>
          </cell>
          <cell r="E173">
            <v>4.512101031336782E-4</v>
          </cell>
          <cell r="F173">
            <v>9879.008604426308</v>
          </cell>
          <cell r="G173">
            <v>0.96499999999999997</v>
          </cell>
          <cell r="H173">
            <v>6.0880891640093155E-4</v>
          </cell>
          <cell r="I173">
            <v>9856.0571839381082</v>
          </cell>
          <cell r="J173">
            <v>0.91</v>
          </cell>
          <cell r="K173">
            <v>5.7410996261642261E-4</v>
          </cell>
          <cell r="L173">
            <v>9860.9980380160159</v>
          </cell>
          <cell r="M173">
            <v>0.92500000000000004</v>
          </cell>
          <cell r="N173">
            <v>5.8357331364856143E-4</v>
          </cell>
          <cell r="O173">
            <v>9859.304621872363</v>
          </cell>
          <cell r="P173">
            <v>0.69016421568627428</v>
          </cell>
          <cell r="Q173">
            <v>4.3541774952399946E-4</v>
          </cell>
          <cell r="R173">
            <v>9880.9522731136331</v>
          </cell>
          <cell r="S173">
            <v>0.65082843137254887</v>
          </cell>
          <cell r="T173">
            <v>4.1060119385164721E-4</v>
          </cell>
          <cell r="U173">
            <v>9884.3258935548292</v>
          </cell>
          <cell r="V173">
            <v>0.66155637254901944</v>
          </cell>
          <cell r="W173">
            <v>4.173693453986524E-4</v>
          </cell>
          <cell r="X173">
            <v>9883.1740517875296</v>
          </cell>
          <cell r="Y173">
            <v>0.87814999999999999</v>
          </cell>
          <cell r="Z173">
            <v>5.540161139248478E-4</v>
          </cell>
          <cell r="AA173">
            <v>9863.5683133977782</v>
          </cell>
          <cell r="AB173">
            <v>0.892625</v>
          </cell>
          <cell r="AC173">
            <v>5.6314824767086176E-4</v>
          </cell>
          <cell r="AD173">
            <v>9861.9337584636723</v>
          </cell>
          <cell r="AE173">
            <v>0.84175000000000011</v>
          </cell>
          <cell r="AF173">
            <v>5.3105171542019091E-4</v>
          </cell>
          <cell r="AG173">
            <v>9866.5065473529376</v>
          </cell>
          <cell r="AH173">
            <v>0.6280494362745096</v>
          </cell>
          <cell r="AI173">
            <v>3.962301520668395E-4</v>
          </cell>
          <cell r="AJ173">
            <v>9886.084366869045</v>
          </cell>
          <cell r="AK173">
            <v>0.63840189950980375</v>
          </cell>
          <cell r="AL173">
            <v>4.0276141830969956E-4</v>
          </cell>
          <cell r="AM173">
            <v>9884.9726499920071</v>
          </cell>
          <cell r="AN173">
            <v>0.60201629901960774</v>
          </cell>
          <cell r="AO173">
            <v>3.798061043127737E-4</v>
          </cell>
          <cell r="AP173">
            <v>9888.0944130601765</v>
          </cell>
          <cell r="AQ173">
            <v>0.81228875</v>
          </cell>
          <cell r="AR173">
            <v>5.1246490538048414E-4</v>
          </cell>
          <cell r="AS173">
            <v>9868.8852869907769</v>
          </cell>
          <cell r="AT173">
            <v>0.58094572855392146</v>
          </cell>
          <cell r="AU173">
            <v>3.6651289066182662E-4</v>
          </cell>
          <cell r="AV173">
            <v>9889.721577296159</v>
          </cell>
        </row>
        <row r="174">
          <cell r="B174">
            <v>38</v>
          </cell>
          <cell r="C174">
            <v>6.9001976838446017E-4</v>
          </cell>
          <cell r="D174">
            <v>0.71862745098039194</v>
          </cell>
          <cell r="E174">
            <v>4.9586714728020505E-4</v>
          </cell>
          <cell r="F174">
            <v>9874.5510959350468</v>
          </cell>
          <cell r="G174">
            <v>0.96499999999999997</v>
          </cell>
          <cell r="H174">
            <v>6.6586907649100399E-4</v>
          </cell>
          <cell r="I174">
            <v>9850.0567284439694</v>
          </cell>
          <cell r="J174">
            <v>0.91</v>
          </cell>
          <cell r="K174">
            <v>6.2791798922985881E-4</v>
          </cell>
          <cell r="L174">
            <v>9855.3367408010508</v>
          </cell>
          <cell r="M174">
            <v>0.92500000000000004</v>
          </cell>
          <cell r="N174">
            <v>6.3826828575562565E-4</v>
          </cell>
          <cell r="O174">
            <v>9853.5509948039071</v>
          </cell>
          <cell r="P174">
            <v>0.69347549019607824</v>
          </cell>
          <cell r="Q174">
            <v>4.785117971253979E-4</v>
          </cell>
          <cell r="R174">
            <v>9876.6499311117186</v>
          </cell>
          <cell r="S174">
            <v>0.65395098039215671</v>
          </cell>
          <cell r="T174">
            <v>4.5123910402498663E-4</v>
          </cell>
          <cell r="U174">
            <v>9880.2673775425174</v>
          </cell>
          <cell r="V174">
            <v>0.66473039215686258</v>
          </cell>
          <cell r="W174">
            <v>4.5867711123418972E-4</v>
          </cell>
          <cell r="X174">
            <v>9879.0491179030741</v>
          </cell>
          <cell r="Y174">
            <v>0.87814999999999999</v>
          </cell>
          <cell r="Z174">
            <v>6.059408596068137E-4</v>
          </cell>
          <cell r="AA174">
            <v>9858.1037376113582</v>
          </cell>
          <cell r="AB174">
            <v>0.892625</v>
          </cell>
          <cell r="AC174">
            <v>6.159288957541788E-4</v>
          </cell>
          <cell r="AD174">
            <v>9856.3800277489463</v>
          </cell>
          <cell r="AE174">
            <v>0.84175000000000011</v>
          </cell>
          <cell r="AF174">
            <v>5.8082414003761938E-4</v>
          </cell>
          <cell r="AG174">
            <v>9861.2669221257602</v>
          </cell>
          <cell r="AH174">
            <v>0.63106269607843124</v>
          </cell>
          <cell r="AI174">
            <v>4.3544573538411213E-4</v>
          </cell>
          <cell r="AJ174">
            <v>9882.1672021570157</v>
          </cell>
          <cell r="AK174">
            <v>0.64146482843137242</v>
          </cell>
          <cell r="AL174">
            <v>4.4262341234099306E-4</v>
          </cell>
          <cell r="AM174">
            <v>9880.9913643875425</v>
          </cell>
          <cell r="AN174">
            <v>0.60490465686274497</v>
          </cell>
          <cell r="AO174">
            <v>4.1739617122311262E-4</v>
          </cell>
          <cell r="AP174">
            <v>9884.3388544420759</v>
          </cell>
          <cell r="AQ174">
            <v>0.81228875</v>
          </cell>
          <cell r="AR174">
            <v>5.6049529513630271E-4</v>
          </cell>
          <cell r="AS174">
            <v>9863.8278296259687</v>
          </cell>
          <cell r="AT174">
            <v>0.58373299387254896</v>
          </cell>
          <cell r="AU174">
            <v>4.0278730523030375E-4</v>
          </cell>
          <cell r="AV174">
            <v>9886.096866853024</v>
          </cell>
        </row>
        <row r="175">
          <cell r="B175">
            <v>39</v>
          </cell>
          <cell r="C175">
            <v>7.5076630333514003E-4</v>
          </cell>
          <cell r="D175">
            <v>0.72205882352941153</v>
          </cell>
          <cell r="E175">
            <v>5.4209743373169657E-4</v>
          </cell>
          <cell r="F175">
            <v>9869.6546304524327</v>
          </cell>
          <cell r="G175">
            <v>0.96499999999999997</v>
          </cell>
          <cell r="H175">
            <v>7.2448948271841009E-4</v>
          </cell>
          <cell r="I175">
            <v>9843.4978802668156</v>
          </cell>
          <cell r="J175">
            <v>0.91</v>
          </cell>
          <cell r="K175">
            <v>6.8319733603497748E-4</v>
          </cell>
          <cell r="L175">
            <v>9849.1483975715837</v>
          </cell>
          <cell r="M175">
            <v>0.92500000000000004</v>
          </cell>
          <cell r="N175">
            <v>6.9445883058500454E-4</v>
          </cell>
          <cell r="O175">
            <v>9847.2617857018486</v>
          </cell>
          <cell r="P175">
            <v>0.69678676470588208</v>
          </cell>
          <cell r="Q175">
            <v>5.2312402355108711E-4</v>
          </cell>
          <cell r="R175">
            <v>9871.9238376036028</v>
          </cell>
          <cell r="S175">
            <v>0.65707352941176456</v>
          </cell>
          <cell r="T175">
            <v>4.9330866469584386E-4</v>
          </cell>
          <cell r="U175">
            <v>9875.8090145435472</v>
          </cell>
          <cell r="V175">
            <v>0.66790441176470572</v>
          </cell>
          <cell r="W175">
            <v>5.0144012620181931E-4</v>
          </cell>
          <cell r="X175">
            <v>9874.5178241919348</v>
          </cell>
          <cell r="Y175">
            <v>0.87814999999999999</v>
          </cell>
          <cell r="Z175">
            <v>6.5928542927375317E-4</v>
          </cell>
          <cell r="AA175">
            <v>9852.1303097584969</v>
          </cell>
          <cell r="AB175">
            <v>0.892625</v>
          </cell>
          <cell r="AC175">
            <v>6.7015277151452938E-4</v>
          </cell>
          <cell r="AD175">
            <v>9850.3091984823222</v>
          </cell>
          <cell r="AE175">
            <v>0.84175000000000011</v>
          </cell>
          <cell r="AF175">
            <v>6.3195753583235423E-4</v>
          </cell>
          <cell r="AG175">
            <v>9855.5392602460361</v>
          </cell>
          <cell r="AH175">
            <v>0.63407595588235266</v>
          </cell>
          <cell r="AI175">
            <v>4.7604286143148927E-4</v>
          </cell>
          <cell r="AJ175">
            <v>9877.8640545924827</v>
          </cell>
          <cell r="AK175">
            <v>0.64452775735294099</v>
          </cell>
          <cell r="AL175">
            <v>4.8388972178475565E-4</v>
          </cell>
          <cell r="AM175">
            <v>9876.6178062725248</v>
          </cell>
          <cell r="AN175">
            <v>0.60779301470588221</v>
          </cell>
          <cell r="AO175">
            <v>4.5631051484365558E-4</v>
          </cell>
          <cell r="AP175">
            <v>9880.2131692491603</v>
          </cell>
          <cell r="AQ175">
            <v>0.81228875</v>
          </cell>
          <cell r="AR175">
            <v>6.0983902207822178E-4</v>
          </cell>
          <cell r="AS175">
            <v>9858.2992005354281</v>
          </cell>
          <cell r="AT175">
            <v>0.58652025919117623</v>
          </cell>
          <cell r="AU175">
            <v>4.4033964682412756E-4</v>
          </cell>
          <cell r="AV175">
            <v>9882.1148725367784</v>
          </cell>
        </row>
        <row r="176">
          <cell r="B176">
            <v>40</v>
          </cell>
          <cell r="C176">
            <v>8.1414217465632468E-4</v>
          </cell>
          <cell r="D176">
            <v>0.72549019607843113</v>
          </cell>
          <cell r="E176">
            <v>5.9065216592713726E-4</v>
          </cell>
          <cell r="F176">
            <v>9864.3043160054458</v>
          </cell>
          <cell r="G176">
            <v>0.96499999999999997</v>
          </cell>
          <cell r="H176">
            <v>7.856471985433533E-4</v>
          </cell>
          <cell r="I176">
            <v>9836.3663695794021</v>
          </cell>
          <cell r="J176">
            <v>0.92</v>
          </cell>
          <cell r="K176">
            <v>7.4901080068381877E-4</v>
          </cell>
          <cell r="L176">
            <v>9842.4194856241502</v>
          </cell>
          <cell r="M176">
            <v>0.92500000000000004</v>
          </cell>
          <cell r="N176">
            <v>7.5308151155710035E-4</v>
          </cell>
          <cell r="O176">
            <v>9840.4232677976852</v>
          </cell>
          <cell r="P176">
            <v>0.70009803921568603</v>
          </cell>
          <cell r="Q176">
            <v>5.6997934011968749E-4</v>
          </cell>
          <cell r="R176">
            <v>9866.7595970854854</v>
          </cell>
          <cell r="S176">
            <v>0.66745098039215667</v>
          </cell>
          <cell r="T176">
            <v>5.433999926529663E-4</v>
          </cell>
          <cell r="U176">
            <v>9870.9371923857907</v>
          </cell>
          <cell r="V176">
            <v>0.67107843137254886</v>
          </cell>
          <cell r="W176">
            <v>5.4635325348260206E-4</v>
          </cell>
          <cell r="X176">
            <v>9869.5663447279894</v>
          </cell>
          <cell r="Y176">
            <v>0.88780000000000003</v>
          </cell>
          <cell r="Z176">
            <v>7.227954226598851E-4</v>
          </cell>
          <cell r="AA176">
            <v>9845.6349437979661</v>
          </cell>
          <cell r="AB176">
            <v>0.892625</v>
          </cell>
          <cell r="AC176">
            <v>7.2672365865260183E-4</v>
          </cell>
          <cell r="AD176">
            <v>9843.7079864726838</v>
          </cell>
          <cell r="AE176">
            <v>0.85100000000000009</v>
          </cell>
          <cell r="AF176">
            <v>6.9283499063253241E-4</v>
          </cell>
          <cell r="AG176">
            <v>9849.3109779408314</v>
          </cell>
          <cell r="AH176">
            <v>0.64409019607843121</v>
          </cell>
          <cell r="AI176">
            <v>5.243809929101126E-4</v>
          </cell>
          <cell r="AJ176">
            <v>9873.161767923104</v>
          </cell>
          <cell r="AK176">
            <v>0.64759068627450966</v>
          </cell>
          <cell r="AL176">
            <v>5.27230889610711E-4</v>
          </cell>
          <cell r="AM176">
            <v>9871.8386124300741</v>
          </cell>
          <cell r="AN176">
            <v>0.61739215686274496</v>
          </cell>
          <cell r="AO176">
            <v>5.0264499320399388E-4</v>
          </cell>
          <cell r="AP176">
            <v>9875.7047240911361</v>
          </cell>
          <cell r="AQ176">
            <v>0.82121500000000003</v>
          </cell>
          <cell r="AR176">
            <v>6.6858576596039371E-4</v>
          </cell>
          <cell r="AS176">
            <v>9852.2872249916181</v>
          </cell>
          <cell r="AT176">
            <v>0.59578343137254886</v>
          </cell>
          <cell r="AU176">
            <v>4.8505241844185411E-4</v>
          </cell>
          <cell r="AV176">
            <v>9877.7633855639306</v>
          </cell>
        </row>
        <row r="177">
          <cell r="B177">
            <v>41</v>
          </cell>
          <cell r="C177">
            <v>8.8800970093071141E-4</v>
          </cell>
          <cell r="D177">
            <v>0.72892156862745072</v>
          </cell>
          <cell r="E177">
            <v>6.4728942415880758E-4</v>
          </cell>
          <cell r="F177">
            <v>9858.477943295833</v>
          </cell>
          <cell r="G177">
            <v>0.96499999999999997</v>
          </cell>
          <cell r="H177">
            <v>8.5692936139813644E-4</v>
          </cell>
          <cell r="I177">
            <v>9828.6384558972968</v>
          </cell>
          <cell r="J177">
            <v>0.92</v>
          </cell>
          <cell r="K177">
            <v>8.1696892485625457E-4</v>
          </cell>
          <cell r="L177">
            <v>9835.0474071245571</v>
          </cell>
          <cell r="M177">
            <v>0.92500000000000004</v>
          </cell>
          <cell r="N177">
            <v>8.2140897336090808E-4</v>
          </cell>
          <cell r="O177">
            <v>9833.0126269688117</v>
          </cell>
          <cell r="P177">
            <v>0.70340931372548987</v>
          </cell>
          <cell r="Q177">
            <v>6.2463429431324922E-4</v>
          </cell>
          <cell r="R177">
            <v>9861.1357479612197</v>
          </cell>
          <cell r="S177">
            <v>0.67060784313725474</v>
          </cell>
          <cell r="T177">
            <v>5.9550627022610298E-4</v>
          </cell>
          <cell r="U177">
            <v>9865.5733251879701</v>
          </cell>
          <cell r="V177">
            <v>0.67425245098039199</v>
          </cell>
          <cell r="W177">
            <v>5.9874271734689703E-4</v>
          </cell>
          <cell r="X177">
            <v>9864.1740750450845</v>
          </cell>
          <cell r="Y177">
            <v>0.88780000000000003</v>
          </cell>
          <cell r="Z177">
            <v>7.8837501248628567E-4</v>
          </cell>
          <cell r="AA177">
            <v>9838.5185639274096</v>
          </cell>
          <cell r="AB177">
            <v>0.892625</v>
          </cell>
          <cell r="AC177">
            <v>7.9265965929327625E-4</v>
          </cell>
          <cell r="AD177">
            <v>9836.5543309900477</v>
          </cell>
          <cell r="AE177">
            <v>0.85100000000000009</v>
          </cell>
          <cell r="AF177">
            <v>7.5569625549203544E-4</v>
          </cell>
          <cell r="AG177">
            <v>9842.4870306616922</v>
          </cell>
          <cell r="AH177">
            <v>0.64713656862745073</v>
          </cell>
          <cell r="AI177">
            <v>5.746635507681893E-4</v>
          </cell>
          <cell r="AJ177">
            <v>9867.9844695520787</v>
          </cell>
          <cell r="AK177">
            <v>0.65065361519607812</v>
          </cell>
          <cell r="AL177">
            <v>5.7778672223975547E-4</v>
          </cell>
          <cell r="AM177">
            <v>9866.6338741763484</v>
          </cell>
          <cell r="AN177">
            <v>0.62031225490196062</v>
          </cell>
          <cell r="AO177">
            <v>5.5084329995914528E-4</v>
          </cell>
          <cell r="AP177">
            <v>9870.7407505572119</v>
          </cell>
          <cell r="AQ177">
            <v>0.82121500000000003</v>
          </cell>
          <cell r="AR177">
            <v>7.2924688654981416E-4</v>
          </cell>
          <cell r="AS177">
            <v>9845.7001259908357</v>
          </cell>
          <cell r="AT177">
            <v>0.59860132598039195</v>
          </cell>
          <cell r="AU177">
            <v>5.3156378446057514E-4</v>
          </cell>
          <cell r="AV177">
            <v>9872.9721525449659</v>
          </cell>
        </row>
        <row r="178">
          <cell r="B178">
            <v>42</v>
          </cell>
          <cell r="C178">
            <v>9.6134378854354321E-4</v>
          </cell>
          <cell r="D178">
            <v>0.73235294117647032</v>
          </cell>
          <cell r="E178">
            <v>7.0404295102159458E-4</v>
          </cell>
          <cell r="F178">
            <v>9852.0966547848348</v>
          </cell>
          <cell r="G178">
            <v>0.96499999999999997</v>
          </cell>
          <cell r="H178">
            <v>9.2769675594451921E-4</v>
          </cell>
          <cell r="I178">
            <v>9820.2160070218724</v>
          </cell>
          <cell r="J178">
            <v>0.92</v>
          </cell>
          <cell r="K178">
            <v>8.8443628546005983E-4</v>
          </cell>
          <cell r="L178">
            <v>9827.0124790184473</v>
          </cell>
          <cell r="M178">
            <v>0.92500000000000004</v>
          </cell>
          <cell r="N178">
            <v>8.8924300440277747E-4</v>
          </cell>
          <cell r="O178">
            <v>9824.9357021618489</v>
          </cell>
          <cell r="P178">
            <v>0.70672058823529382</v>
          </cell>
          <cell r="Q178">
            <v>6.794014477358388E-4</v>
          </cell>
          <cell r="R178">
            <v>9854.9761443921652</v>
          </cell>
          <cell r="S178">
            <v>0.67376470588235271</v>
          </cell>
          <cell r="T178">
            <v>6.4771951493986706E-4</v>
          </cell>
          <cell r="U178">
            <v>9859.6983144134447</v>
          </cell>
          <cell r="V178">
            <v>0.67742647058823513</v>
          </cell>
          <cell r="W178">
            <v>6.5123972969497509E-4</v>
          </cell>
          <cell r="X178">
            <v>9858.2679726550086</v>
          </cell>
          <cell r="Y178">
            <v>0.88780000000000003</v>
          </cell>
          <cell r="Z178">
            <v>8.5348101546895772E-4</v>
          </cell>
          <cell r="AA178">
            <v>9830.7621217317264</v>
          </cell>
          <cell r="AB178">
            <v>0.892625</v>
          </cell>
          <cell r="AC178">
            <v>8.5811949924868023E-4</v>
          </cell>
          <cell r="AD178">
            <v>9828.757291185424</v>
          </cell>
          <cell r="AE178">
            <v>0.85100000000000009</v>
          </cell>
          <cell r="AF178">
            <v>8.1810356405055532E-4</v>
          </cell>
          <cell r="AG178">
            <v>9835.0491000678921</v>
          </cell>
          <cell r="AH178">
            <v>0.65018294117647035</v>
          </cell>
          <cell r="AI178">
            <v>6.2504933191697169E-4</v>
          </cell>
          <cell r="AJ178">
            <v>9862.3136985578803</v>
          </cell>
          <cell r="AK178">
            <v>0.65371654411764679</v>
          </cell>
          <cell r="AL178">
            <v>6.2844633915565089E-4</v>
          </cell>
          <cell r="AM178">
            <v>9860.9330641306478</v>
          </cell>
          <cell r="AN178">
            <v>0.62323235294117629</v>
          </cell>
          <cell r="AO178">
            <v>5.9914055131937705E-4</v>
          </cell>
          <cell r="AP178">
            <v>9865.3035191491344</v>
          </cell>
          <cell r="AQ178">
            <v>0.82121500000000003</v>
          </cell>
          <cell r="AR178">
            <v>7.8946993930878581E-4</v>
          </cell>
          <cell r="AS178">
            <v>9838.5201798280541</v>
          </cell>
          <cell r="AT178">
            <v>0.60141922058823516</v>
          </cell>
          <cell r="AU178">
            <v>5.7817063202319889E-4</v>
          </cell>
          <cell r="AV178">
            <v>9867.7240381036845</v>
          </cell>
        </row>
        <row r="179">
          <cell r="B179">
            <v>43</v>
          </cell>
          <cell r="C179">
            <v>1.0449778373453921E-3</v>
          </cell>
          <cell r="D179">
            <v>0.73578431372548991</v>
          </cell>
          <cell r="E179">
            <v>7.68878300909526E-4</v>
          </cell>
          <cell r="F179">
            <v>9845.1603555822512</v>
          </cell>
          <cell r="G179">
            <v>0.96499999999999997</v>
          </cell>
          <cell r="H179">
            <v>1.0084036130383034E-3</v>
          </cell>
          <cell r="I179">
            <v>9811.1058244894848</v>
          </cell>
          <cell r="J179">
            <v>0.92</v>
          </cell>
          <cell r="K179">
            <v>9.6137961035776081E-4</v>
          </cell>
          <cell r="L179">
            <v>9818.3211126043334</v>
          </cell>
          <cell r="M179">
            <v>0.92500000000000004</v>
          </cell>
          <cell r="N179">
            <v>9.6660449954448773E-4</v>
          </cell>
          <cell r="O179">
            <v>9816.1989468199954</v>
          </cell>
          <cell r="P179">
            <v>0.71003186274509777</v>
          </cell>
          <cell r="Q179">
            <v>7.4196756037769255E-4</v>
          </cell>
          <cell r="R179">
            <v>9848.2806593322639</v>
          </cell>
          <cell r="S179">
            <v>0.67692156862745079</v>
          </cell>
          <cell r="T179">
            <v>7.0736803683676399E-4</v>
          </cell>
          <cell r="U179">
            <v>9853.3119954037793</v>
          </cell>
          <cell r="V179">
            <v>0.68060049019607816</v>
          </cell>
          <cell r="W179">
            <v>7.1121242834131155E-4</v>
          </cell>
          <cell r="X179">
            <v>9851.8478768852365</v>
          </cell>
          <cell r="Y179">
            <v>0.88780000000000003</v>
          </cell>
          <cell r="Z179">
            <v>9.2773132399523916E-4</v>
          </cell>
          <cell r="AA179">
            <v>9822.3717528932375</v>
          </cell>
          <cell r="AB179">
            <v>0.892625</v>
          </cell>
          <cell r="AC179">
            <v>9.3277334206043068E-4</v>
          </cell>
          <cell r="AD179">
            <v>9820.3230429004761</v>
          </cell>
          <cell r="AE179">
            <v>0.85100000000000009</v>
          </cell>
          <cell r="AF179">
            <v>8.8927613958092878E-4</v>
          </cell>
          <cell r="AG179">
            <v>9827.0030113465145</v>
          </cell>
          <cell r="AH179">
            <v>0.65322931372548998</v>
          </cell>
          <cell r="AI179">
            <v>6.8261015554747719E-4</v>
          </cell>
          <cell r="AJ179">
            <v>9856.1492659694413</v>
          </cell>
          <cell r="AK179">
            <v>0.65677947303921547</v>
          </cell>
          <cell r="AL179">
            <v>6.8631999334936567E-4</v>
          </cell>
          <cell r="AM179">
            <v>9854.7359968458368</v>
          </cell>
          <cell r="AN179">
            <v>0.62615245098039196</v>
          </cell>
          <cell r="AO179">
            <v>6.543154340740066E-4</v>
          </cell>
          <cell r="AP179">
            <v>9859.3928157597384</v>
          </cell>
          <cell r="AQ179">
            <v>0.82121500000000003</v>
          </cell>
          <cell r="AR179">
            <v>8.5815147469559623E-4</v>
          </cell>
          <cell r="AS179">
            <v>9830.7529638987962</v>
          </cell>
          <cell r="AT179">
            <v>0.60423711519607826</v>
          </cell>
          <cell r="AU179">
            <v>6.3141439388141648E-4</v>
          </cell>
          <cell r="AV179">
            <v>9862.0188098599447</v>
          </cell>
        </row>
        <row r="180">
          <cell r="B180">
            <v>44</v>
          </cell>
          <cell r="C180">
            <v>1.135020265752058E-3</v>
          </cell>
          <cell r="D180">
            <v>0.73921568627450951</v>
          </cell>
          <cell r="E180">
            <v>8.3902478468338365E-4</v>
          </cell>
          <cell r="F180">
            <v>9837.590625415869</v>
          </cell>
          <cell r="G180">
            <v>0.96499999999999997</v>
          </cell>
          <cell r="H180">
            <v>1.0952945564507359E-3</v>
          </cell>
          <cell r="I180">
            <v>9801.2122699281681</v>
          </cell>
          <cell r="J180">
            <v>0.92</v>
          </cell>
          <cell r="K180">
            <v>1.0442186444918934E-3</v>
          </cell>
          <cell r="L180">
            <v>9808.8819788787296</v>
          </cell>
          <cell r="M180">
            <v>0.92500000000000004</v>
          </cell>
          <cell r="N180">
            <v>1.0498937458206536E-3</v>
          </cell>
          <cell r="O180">
            <v>9806.7105647495755</v>
          </cell>
          <cell r="P180">
            <v>0.71334313725490162</v>
          </cell>
          <cell r="Q180">
            <v>8.0965891721946519E-4</v>
          </cell>
          <cell r="R180">
            <v>9840.973554557544</v>
          </cell>
          <cell r="S180">
            <v>0.68007843137254875</v>
          </cell>
          <cell r="T180">
            <v>7.7190280190871303E-4</v>
          </cell>
          <cell r="U180">
            <v>9846.3420774412498</v>
          </cell>
          <cell r="V180">
            <v>0.68377450980392129</v>
          </cell>
          <cell r="W180">
            <v>7.7609792583212993E-4</v>
          </cell>
          <cell r="X180">
            <v>9844.8411202330681</v>
          </cell>
          <cell r="Y180">
            <v>0.88780000000000003</v>
          </cell>
          <cell r="Z180">
            <v>1.0076709919346772E-3</v>
          </cell>
          <cell r="AA180">
            <v>9813.2592309421525</v>
          </cell>
          <cell r="AB180">
            <v>0.892625</v>
          </cell>
          <cell r="AC180">
            <v>1.0131474647169308E-3</v>
          </cell>
          <cell r="AD180">
            <v>9811.162907355636</v>
          </cell>
          <cell r="AE180">
            <v>0.85100000000000009</v>
          </cell>
          <cell r="AF180">
            <v>9.6590224615500148E-4</v>
          </cell>
          <cell r="AG180">
            <v>9818.2640920449339</v>
          </cell>
          <cell r="AH180">
            <v>0.6562756862745095</v>
          </cell>
          <cell r="AI180">
            <v>7.4488620384190803E-4</v>
          </cell>
          <cell r="AJ180">
            <v>9849.4213583858982</v>
          </cell>
          <cell r="AK180">
            <v>0.65984240196078403</v>
          </cell>
          <cell r="AL180">
            <v>7.4893449842800539E-4</v>
          </cell>
          <cell r="AM180">
            <v>9847.9724945020225</v>
          </cell>
          <cell r="AN180">
            <v>0.62907254901960763</v>
          </cell>
          <cell r="AO180">
            <v>7.1401009176555962E-4</v>
          </cell>
          <cell r="AP180">
            <v>9852.9416628697891</v>
          </cell>
          <cell r="AQ180">
            <v>0.82121500000000003</v>
          </cell>
          <cell r="AR180">
            <v>9.3209566753957632E-4</v>
          </cell>
          <cell r="AS180">
            <v>9822.316688745459</v>
          </cell>
          <cell r="AT180">
            <v>0.60705500980392135</v>
          </cell>
          <cell r="AU180">
            <v>6.8901973855376494E-4</v>
          </cell>
          <cell r="AV180">
            <v>9855.7917892306705</v>
          </cell>
        </row>
        <row r="181">
          <cell r="B181">
            <v>45</v>
          </cell>
          <cell r="C181">
            <v>1.2331917320721991E-3</v>
          </cell>
          <cell r="D181">
            <v>0.7426470588235291</v>
          </cell>
          <cell r="E181">
            <v>9.1582621278891215E-4</v>
          </cell>
          <cell r="F181">
            <v>9829.3366430595761</v>
          </cell>
          <cell r="G181">
            <v>0.96499999999999997</v>
          </cell>
          <cell r="H181">
            <v>1.190030021449672E-3</v>
          </cell>
          <cell r="I181">
            <v>9790.4770554822971</v>
          </cell>
          <cell r="J181">
            <v>0.92</v>
          </cell>
          <cell r="K181">
            <v>1.1345363935064232E-3</v>
          </cell>
          <cell r="L181">
            <v>9798.6393614347635</v>
          </cell>
          <cell r="M181">
            <v>0.92500000000000004</v>
          </cell>
          <cell r="N181">
            <v>1.1407023521667842E-3</v>
          </cell>
          <cell r="O181">
            <v>9796.4145606605707</v>
          </cell>
          <cell r="P181">
            <v>0.71665441176470557</v>
          </cell>
          <cell r="Q181">
            <v>8.8377229534130025E-4</v>
          </cell>
          <cell r="R181">
            <v>9833.0057225649743</v>
          </cell>
          <cell r="S181">
            <v>0.68323529411764683</v>
          </cell>
          <cell r="T181">
            <v>8.425601157657993E-4</v>
          </cell>
          <cell r="U181">
            <v>9838.7416584031216</v>
          </cell>
          <cell r="V181">
            <v>0.68694852941176443</v>
          </cell>
          <cell r="W181">
            <v>8.4713924682974383E-4</v>
          </cell>
          <cell r="X181">
            <v>9837.2005594595084</v>
          </cell>
          <cell r="Y181">
            <v>0.88780000000000003</v>
          </cell>
          <cell r="Z181">
            <v>1.0948276197336984E-3</v>
          </cell>
          <cell r="AA181">
            <v>9803.3706942787976</v>
          </cell>
          <cell r="AB181">
            <v>0.892625</v>
          </cell>
          <cell r="AC181">
            <v>1.1007777698409467E-3</v>
          </cell>
          <cell r="AD181">
            <v>9801.2227525301241</v>
          </cell>
          <cell r="AE181">
            <v>0.85100000000000009</v>
          </cell>
          <cell r="AF181">
            <v>1.0494461639934415E-3</v>
          </cell>
          <cell r="AG181">
            <v>9808.7806087050849</v>
          </cell>
          <cell r="AH181">
            <v>0.65932205882352912</v>
          </cell>
          <cell r="AI181">
            <v>8.130705117139962E-4</v>
          </cell>
          <cell r="AJ181">
            <v>9842.0846603002101</v>
          </cell>
          <cell r="AK181">
            <v>0.66290533088235271</v>
          </cell>
          <cell r="AL181">
            <v>8.1748937319070275E-4</v>
          </cell>
          <cell r="AM181">
            <v>9840.5970081613195</v>
          </cell>
          <cell r="AN181">
            <v>0.6319926470588233</v>
          </cell>
          <cell r="AO181">
            <v>7.7936810708336432E-4</v>
          </cell>
          <cell r="AP181">
            <v>9845.9065630889236</v>
          </cell>
          <cell r="AQ181">
            <v>0.82121500000000003</v>
          </cell>
          <cell r="AR181">
            <v>1.0127155482536709E-3</v>
          </cell>
          <cell r="AS181">
            <v>9813.161349914677</v>
          </cell>
          <cell r="AT181">
            <v>0.60987290441176445</v>
          </cell>
          <cell r="AU181">
            <v>7.5209022333544656E-4</v>
          </cell>
          <cell r="AV181">
            <v>9849.0009541488143</v>
          </cell>
        </row>
        <row r="182">
          <cell r="B182">
            <v>46</v>
          </cell>
          <cell r="C182">
            <v>1.3377633183017518E-3</v>
          </cell>
          <cell r="D182">
            <v>0.7460784313725487</v>
          </cell>
          <cell r="E182">
            <v>9.9807635806630651E-4</v>
          </cell>
          <cell r="F182">
            <v>9820.3346789075349</v>
          </cell>
          <cell r="G182">
            <v>0.96499999999999997</v>
          </cell>
          <cell r="H182">
            <v>1.2909416021611904E-3</v>
          </cell>
          <cell r="I182">
            <v>9778.8260938619587</v>
          </cell>
          <cell r="J182">
            <v>0.92</v>
          </cell>
          <cell r="K182">
            <v>1.2307422528376117E-3</v>
          </cell>
          <cell r="L182">
            <v>9787.5224484723713</v>
          </cell>
          <cell r="M182">
            <v>0.92500000000000004</v>
          </cell>
          <cell r="N182">
            <v>1.2374310694291204E-3</v>
          </cell>
          <cell r="O182">
            <v>9785.2397675284246</v>
          </cell>
          <cell r="P182">
            <v>0.71996568627450952</v>
          </cell>
          <cell r="Q182">
            <v>9.6314368553398588E-4</v>
          </cell>
          <cell r="R182">
            <v>9824.3155845274396</v>
          </cell>
          <cell r="S182">
            <v>0.6863921568627448</v>
          </cell>
          <cell r="T182">
            <v>9.18230249421002E-4</v>
          </cell>
          <cell r="U182">
            <v>9830.4519270924284</v>
          </cell>
          <cell r="V182">
            <v>0.69012254901960757</v>
          </cell>
          <cell r="W182">
            <v>9.2322063121133351E-4</v>
          </cell>
          <cell r="X182">
            <v>9828.8670807866547</v>
          </cell>
          <cell r="Y182">
            <v>0.88780000000000003</v>
          </cell>
          <cell r="Z182">
            <v>1.1876662739882954E-3</v>
          </cell>
          <cell r="AA182">
            <v>9792.6376932762141</v>
          </cell>
          <cell r="AB182">
            <v>0.892625</v>
          </cell>
          <cell r="AC182">
            <v>1.1941209819991011E-3</v>
          </cell>
          <cell r="AD182">
            <v>9790.4337844068796</v>
          </cell>
          <cell r="AE182">
            <v>0.85100000000000009</v>
          </cell>
          <cell r="AF182">
            <v>1.1384365838747908E-3</v>
          </cell>
          <cell r="AG182">
            <v>9798.4868215218248</v>
          </cell>
          <cell r="AH182">
            <v>0.66236843137254875</v>
          </cell>
          <cell r="AI182">
            <v>8.8609219069126692E-4</v>
          </cell>
          <cell r="AJ182">
            <v>9834.0823514891272</v>
          </cell>
          <cell r="AK182">
            <v>0.66596825980392138</v>
          </cell>
          <cell r="AL182">
            <v>8.9090790911893695E-4</v>
          </cell>
          <cell r="AM182">
            <v>9832.5524246812947</v>
          </cell>
          <cell r="AN182">
            <v>0.63491274509803897</v>
          </cell>
          <cell r="AO182">
            <v>8.4936298071442687E-4</v>
          </cell>
          <cell r="AP182">
            <v>9838.2329775283288</v>
          </cell>
          <cell r="AQ182">
            <v>0.82121500000000003</v>
          </cell>
          <cell r="AR182">
            <v>1.0985913034391732E-3</v>
          </cell>
          <cell r="AS182">
            <v>9803.2234088380974</v>
          </cell>
          <cell r="AT182">
            <v>0.61269079901960766</v>
          </cell>
          <cell r="AU182">
            <v>8.1963527638942207E-4</v>
          </cell>
          <cell r="AV182">
            <v>9841.5936168215776</v>
          </cell>
        </row>
        <row r="183">
          <cell r="B183">
            <v>47</v>
          </cell>
          <cell r="C183">
            <v>1.460230464972242E-3</v>
          </cell>
          <cell r="D183">
            <v>0.7495098039215683</v>
          </cell>
          <cell r="E183">
            <v>1.0944570494816456E-3</v>
          </cell>
          <cell r="F183">
            <v>9810.5332350362187</v>
          </cell>
          <cell r="G183">
            <v>0.96499999999999997</v>
          </cell>
          <cell r="H183">
            <v>1.4091223986982134E-3</v>
          </cell>
          <cell r="I183">
            <v>9766.2022004370938</v>
          </cell>
          <cell r="J183">
            <v>0.92</v>
          </cell>
          <cell r="K183">
            <v>1.3434120277744626E-3</v>
          </cell>
          <cell r="L183">
            <v>9775.47653104444</v>
          </cell>
          <cell r="M183">
            <v>0.92500000000000004</v>
          </cell>
          <cell r="N183">
            <v>1.3507131800993238E-3</v>
          </cell>
          <cell r="O183">
            <v>9773.1312078182727</v>
          </cell>
          <cell r="P183">
            <v>0.72327696078431336</v>
          </cell>
          <cell r="Q183">
            <v>1.056151052749788E-3</v>
          </cell>
          <cell r="R183">
            <v>9814.8533570075087</v>
          </cell>
          <cell r="S183">
            <v>0.68954901960784287</v>
          </cell>
          <cell r="T183">
            <v>1.0069004855231139E-3</v>
          </cell>
          <cell r="U183">
            <v>9821.4253087674933</v>
          </cell>
          <cell r="V183">
            <v>0.6932965686274507</v>
          </cell>
          <cell r="W183">
            <v>1.0123727707705222E-3</v>
          </cell>
          <cell r="X183">
            <v>9819.7928679162396</v>
          </cell>
          <cell r="Y183">
            <v>0.88780000000000003</v>
          </cell>
          <cell r="Z183">
            <v>1.2963926068023566E-3</v>
          </cell>
          <cell r="AA183">
            <v>9781.0073077545239</v>
          </cell>
          <cell r="AB183">
            <v>0.892625</v>
          </cell>
          <cell r="AC183">
            <v>1.3034382187958474E-3</v>
          </cell>
          <cell r="AD183">
            <v>9778.7428220020465</v>
          </cell>
          <cell r="AE183">
            <v>0.85100000000000009</v>
          </cell>
          <cell r="AF183">
            <v>1.2426561256913781E-3</v>
          </cell>
          <cell r="AG183">
            <v>9787.3318656575884</v>
          </cell>
          <cell r="AH183">
            <v>0.66541480392156838</v>
          </cell>
          <cell r="AI183">
            <v>9.7165896852980499E-4</v>
          </cell>
          <cell r="AJ183">
            <v>9825.3684479148578</v>
          </cell>
          <cell r="AK183">
            <v>0.66903118872548994</v>
          </cell>
          <cell r="AL183">
            <v>9.7693972379355397E-4</v>
          </cell>
          <cell r="AM183">
            <v>9823.7925259593194</v>
          </cell>
          <cell r="AN183">
            <v>0.63783284313725463</v>
          </cell>
          <cell r="AO183">
            <v>9.3138294910888038E-4</v>
          </cell>
          <cell r="AP183">
            <v>9829.876746641572</v>
          </cell>
          <cell r="AQ183">
            <v>0.82121500000000003</v>
          </cell>
          <cell r="AR183">
            <v>1.1991631612921798E-3</v>
          </cell>
          <cell r="AS183">
            <v>9792.4536728554776</v>
          </cell>
          <cell r="AT183">
            <v>0.61550869362745075</v>
          </cell>
          <cell r="AU183">
            <v>8.987845458900696E-4</v>
          </cell>
          <cell r="AV183">
            <v>9833.5270995173414</v>
          </cell>
        </row>
        <row r="184">
          <cell r="B184">
            <v>48</v>
          </cell>
          <cell r="C184">
            <v>1.6009894048764478E-3</v>
          </cell>
          <cell r="D184">
            <v>0.75294117647058789</v>
          </cell>
          <cell r="E184">
            <v>1.2054508460246189E-3</v>
          </cell>
          <cell r="F184">
            <v>9799.7960277779603</v>
          </cell>
          <cell r="G184">
            <v>0.96499999999999997</v>
          </cell>
          <cell r="H184">
            <v>1.544954775705772E-3</v>
          </cell>
          <cell r="I184">
            <v>9752.4404261662421</v>
          </cell>
          <cell r="J184">
            <v>0.92</v>
          </cell>
          <cell r="K184">
            <v>1.472910252486332E-3</v>
          </cell>
          <cell r="L184">
            <v>9762.3440382954086</v>
          </cell>
          <cell r="M184">
            <v>0.92500000000000004</v>
          </cell>
          <cell r="N184">
            <v>1.4809151995107143E-3</v>
          </cell>
          <cell r="O184">
            <v>9759.9305106850334</v>
          </cell>
          <cell r="P184">
            <v>0.72658823529411731</v>
          </cell>
          <cell r="Q184">
            <v>1.1632600664137573E-3</v>
          </cell>
          <cell r="R184">
            <v>9804.4873893019194</v>
          </cell>
          <cell r="S184">
            <v>0.69270588235294084</v>
          </cell>
          <cell r="T184">
            <v>1.1090147783426494E-3</v>
          </cell>
          <cell r="U184">
            <v>9811.5361108555662</v>
          </cell>
          <cell r="V184">
            <v>0.69647058823529384</v>
          </cell>
          <cell r="W184">
            <v>1.1150420325727727E-3</v>
          </cell>
          <cell r="X184">
            <v>9809.851577002155</v>
          </cell>
          <cell r="Y184">
            <v>0.88780000000000003</v>
          </cell>
          <cell r="Z184">
            <v>1.4213583936493104E-3</v>
          </cell>
          <cell r="AA184">
            <v>9768.3272821936716</v>
          </cell>
          <cell r="AB184">
            <v>0.892625</v>
          </cell>
          <cell r="AC184">
            <v>1.4290831675278393E-3</v>
          </cell>
          <cell r="AD184">
            <v>9765.996834876074</v>
          </cell>
          <cell r="AE184">
            <v>0.85100000000000009</v>
          </cell>
          <cell r="AF184">
            <v>1.3624419835498573E-3</v>
          </cell>
          <cell r="AG184">
            <v>9775.1695777605546</v>
          </cell>
          <cell r="AH184">
            <v>0.668461176470588</v>
          </cell>
          <cell r="AI184">
            <v>1.0701992611006569E-3</v>
          </cell>
          <cell r="AJ184">
            <v>9815.8215405433311</v>
          </cell>
          <cell r="AK184">
            <v>0.67209411764705851</v>
          </cell>
          <cell r="AL184">
            <v>1.0760155614327254E-3</v>
          </cell>
          <cell r="AM184">
            <v>9814.1952728024044</v>
          </cell>
          <cell r="AN184">
            <v>0.6407529411764703</v>
          </cell>
          <cell r="AO184">
            <v>1.0258386699669507E-3</v>
          </cell>
          <cell r="AP184">
            <v>9820.7213670479086</v>
          </cell>
          <cell r="AQ184">
            <v>0.82121500000000003</v>
          </cell>
          <cell r="AR184">
            <v>1.3147565141256121E-3</v>
          </cell>
          <cell r="AS184">
            <v>9780.7109231523282</v>
          </cell>
          <cell r="AT184">
            <v>0.61832658823529396</v>
          </cell>
          <cell r="AU184">
            <v>9.8993431651810777E-4</v>
          </cell>
          <cell r="AV184">
            <v>9824.6888773287046</v>
          </cell>
        </row>
        <row r="185">
          <cell r="B185">
            <v>49</v>
          </cell>
          <cell r="C185">
            <v>1.7501610771370171E-3</v>
          </cell>
          <cell r="D185">
            <v>0.75637254901960749</v>
          </cell>
          <cell r="E185">
            <v>1.3237737951090275E-3</v>
          </cell>
          <cell r="F185">
            <v>9787.9828553654061</v>
          </cell>
          <cell r="G185">
            <v>0.96499999999999997</v>
          </cell>
          <cell r="H185">
            <v>1.6889054394372215E-3</v>
          </cell>
          <cell r="I185">
            <v>9737.3733467550501</v>
          </cell>
          <cell r="J185">
            <v>0.92</v>
          </cell>
          <cell r="K185">
            <v>1.6101481909660557E-3</v>
          </cell>
          <cell r="L185">
            <v>9747.9649816731053</v>
          </cell>
          <cell r="M185">
            <v>0.92500000000000004</v>
          </cell>
          <cell r="N185">
            <v>1.6188989963517408E-3</v>
          </cell>
          <cell r="O185">
            <v>9745.4768812455914</v>
          </cell>
          <cell r="P185">
            <v>0.72989950980392115</v>
          </cell>
          <cell r="Q185">
            <v>1.2774417122802114E-3</v>
          </cell>
          <cell r="R185">
            <v>9793.0822206502871</v>
          </cell>
          <cell r="S185">
            <v>0.69586274509803892</v>
          </cell>
          <cell r="T185">
            <v>1.2178718915003054E-3</v>
          </cell>
          <cell r="U185">
            <v>9800.6549723103853</v>
          </cell>
          <cell r="V185">
            <v>0.69964460784313698</v>
          </cell>
          <cell r="W185">
            <v>1.2244907604758506E-3</v>
          </cell>
          <cell r="X185">
            <v>9798.9131801604981</v>
          </cell>
          <cell r="Y185">
            <v>0.88780000000000003</v>
          </cell>
          <cell r="Z185">
            <v>1.5537930042822438E-3</v>
          </cell>
          <cell r="AA185">
            <v>9754.4429882192126</v>
          </cell>
          <cell r="AB185">
            <v>0.892625</v>
          </cell>
          <cell r="AC185">
            <v>1.5622375314794299E-3</v>
          </cell>
          <cell r="AD185">
            <v>9752.0404131852229</v>
          </cell>
          <cell r="AE185">
            <v>0.85100000000000009</v>
          </cell>
          <cell r="AF185">
            <v>1.4893870766436016E-3</v>
          </cell>
          <cell r="AG185">
            <v>9761.8514763314943</v>
          </cell>
          <cell r="AH185">
            <v>0.67150754901960752</v>
          </cell>
          <cell r="AI185">
            <v>1.1752463752977946E-3</v>
          </cell>
          <cell r="AJ185">
            <v>9805.3166555835451</v>
          </cell>
          <cell r="AK185">
            <v>0.67515704656862707</v>
          </cell>
          <cell r="AL185">
            <v>1.1816335838591957E-3</v>
          </cell>
          <cell r="AM185">
            <v>9803.6350459659297</v>
          </cell>
          <cell r="AN185">
            <v>0.64367303921568608</v>
          </cell>
          <cell r="AO185">
            <v>1.1265314996377826E-3</v>
          </cell>
          <cell r="AP185">
            <v>9810.6468913026201</v>
          </cell>
          <cell r="AQ185">
            <v>0.82121500000000003</v>
          </cell>
          <cell r="AR185">
            <v>1.4372585289610755E-3</v>
          </cell>
          <cell r="AS185">
            <v>9767.8516697533341</v>
          </cell>
          <cell r="AT185">
            <v>0.62114448284313695</v>
          </cell>
          <cell r="AU185">
            <v>1.08710289715046E-3</v>
          </cell>
          <cell r="AV185">
            <v>9814.9630806599234</v>
          </cell>
        </row>
        <row r="186">
          <cell r="B186">
            <v>50</v>
          </cell>
          <cell r="C186">
            <v>1.9136204226972108E-3</v>
          </cell>
          <cell r="D186">
            <v>0.75980392156862708</v>
          </cell>
          <cell r="E186">
            <v>1.4539763015591544E-3</v>
          </cell>
          <cell r="F186">
            <v>9775.0257801544958</v>
          </cell>
          <cell r="G186">
            <v>0.96499999999999997</v>
          </cell>
          <cell r="H186">
            <v>1.8466437079028084E-3</v>
          </cell>
          <cell r="I186">
            <v>9720.927843943884</v>
          </cell>
          <cell r="J186">
            <v>0.93</v>
          </cell>
          <cell r="K186">
            <v>1.7796669931084061E-3</v>
          </cell>
          <cell r="L186">
            <v>9732.2693134922647</v>
          </cell>
          <cell r="M186">
            <v>0.92500000000000004</v>
          </cell>
          <cell r="N186">
            <v>1.7700988909949201E-3</v>
          </cell>
          <cell r="O186">
            <v>9729.6999385035742</v>
          </cell>
          <cell r="P186">
            <v>0.73321078431372511</v>
          </cell>
          <cell r="Q186">
            <v>1.403087131004584E-3</v>
          </cell>
          <cell r="R186">
            <v>9780.5721289298399</v>
          </cell>
          <cell r="S186">
            <v>0.70661764705882324</v>
          </cell>
          <cell r="T186">
            <v>1.3521979604500139E-3</v>
          </cell>
          <cell r="U186">
            <v>9788.7190301013161</v>
          </cell>
          <cell r="V186">
            <v>0.70281862745098012</v>
          </cell>
          <cell r="W186">
            <v>1.344928078942218E-3</v>
          </cell>
          <cell r="X186">
            <v>9786.914501508687</v>
          </cell>
          <cell r="Y186">
            <v>0.89744999999999997</v>
          </cell>
          <cell r="Z186">
            <v>1.7173786483496117E-3</v>
          </cell>
          <cell r="AA186">
            <v>9739.2866029434481</v>
          </cell>
          <cell r="AB186">
            <v>0.892625</v>
          </cell>
          <cell r="AC186">
            <v>1.7081454298100978E-3</v>
          </cell>
          <cell r="AD186">
            <v>9736.8054096432406</v>
          </cell>
          <cell r="AE186">
            <v>0.86025000000000007</v>
          </cell>
          <cell r="AF186">
            <v>1.6461919686252757E-3</v>
          </cell>
          <cell r="AG186">
            <v>9747.3123008985312</v>
          </cell>
          <cell r="AH186">
            <v>0.68188602941176435</v>
          </cell>
          <cell r="AI186">
            <v>1.3048710318342633E-3</v>
          </cell>
          <cell r="AJ186">
            <v>9793.7929927254245</v>
          </cell>
          <cell r="AK186">
            <v>0.67821997549019575</v>
          </cell>
          <cell r="AL186">
            <v>1.2978555961792404E-3</v>
          </cell>
          <cell r="AM186">
            <v>9792.0507415517186</v>
          </cell>
          <cell r="AN186">
            <v>0.65362132352941149</v>
          </cell>
          <cell r="AO186">
            <v>1.2507831134162628E-3</v>
          </cell>
          <cell r="AP186">
            <v>9799.5948885477446</v>
          </cell>
          <cell r="AQ186">
            <v>0.83014125000000005</v>
          </cell>
          <cell r="AR186">
            <v>1.5885752497233911E-3</v>
          </cell>
          <cell r="AS186">
            <v>9753.8127416313546</v>
          </cell>
          <cell r="AT186">
            <v>0.63074457720588206</v>
          </cell>
          <cell r="AU186">
            <v>1.2070057044466936E-3</v>
          </cell>
          <cell r="AV186">
            <v>9804.2932058595143</v>
          </cell>
        </row>
        <row r="187">
          <cell r="B187">
            <v>51</v>
          </cell>
          <cell r="C187">
            <v>2.0888341241456047E-3</v>
          </cell>
          <cell r="D187">
            <v>0.76323529411764668</v>
          </cell>
          <cell r="E187">
            <v>1.5942719271052476E-3</v>
          </cell>
          <cell r="F187">
            <v>9760.8131243230218</v>
          </cell>
          <cell r="G187">
            <v>0.96499999999999997</v>
          </cell>
          <cell r="H187">
            <v>2.0157249298005087E-3</v>
          </cell>
          <cell r="I187">
            <v>9702.9767537058888</v>
          </cell>
          <cell r="J187">
            <v>0.93</v>
          </cell>
          <cell r="K187">
            <v>1.9426157354554125E-3</v>
          </cell>
          <cell r="L187">
            <v>9714.9491150270005</v>
          </cell>
          <cell r="M187">
            <v>0.92500000000000004</v>
          </cell>
          <cell r="N187">
            <v>1.9321715648346846E-3</v>
          </cell>
          <cell r="O187">
            <v>9712.4774074327161</v>
          </cell>
          <cell r="P187">
            <v>0.73652205882352906</v>
          </cell>
          <cell r="Q187">
            <v>1.5384724096565638E-3</v>
          </cell>
          <cell r="R187">
            <v>9766.8491340418768</v>
          </cell>
          <cell r="S187">
            <v>0.70980882352941144</v>
          </cell>
          <cell r="T187">
            <v>1.4826728922078803E-3</v>
          </cell>
          <cell r="U187">
            <v>9775.482744193394</v>
          </cell>
          <cell r="V187">
            <v>0.70599264705882325</v>
          </cell>
          <cell r="W187">
            <v>1.4747015325723542E-3</v>
          </cell>
          <cell r="X187">
            <v>9773.7518053894</v>
          </cell>
          <cell r="Y187">
            <v>0.89744999999999997</v>
          </cell>
          <cell r="Z187">
            <v>1.874624184714473E-3</v>
          </cell>
          <cell r="AA187">
            <v>9722.560560081396</v>
          </cell>
          <cell r="AB187">
            <v>0.892625</v>
          </cell>
          <cell r="AC187">
            <v>1.8645455600654704E-3</v>
          </cell>
          <cell r="AD187">
            <v>9720.1735299818083</v>
          </cell>
          <cell r="AE187">
            <v>0.86025000000000007</v>
          </cell>
          <cell r="AF187">
            <v>1.7969195552962566E-3</v>
          </cell>
          <cell r="AG187">
            <v>9731.2663536731106</v>
          </cell>
          <cell r="AH187">
            <v>0.68496551470588207</v>
          </cell>
          <cell r="AI187">
            <v>1.4307793409806045E-3</v>
          </cell>
          <cell r="AJ187">
            <v>9781.0133559574351</v>
          </cell>
          <cell r="AK187">
            <v>0.68128290441176442</v>
          </cell>
          <cell r="AL187">
            <v>1.4230869789323218E-3</v>
          </cell>
          <cell r="AM187">
            <v>9779.3420736987246</v>
          </cell>
          <cell r="AN187">
            <v>0.65657316176470559</v>
          </cell>
          <cell r="AO187">
            <v>1.3714724252922893E-3</v>
          </cell>
          <cell r="AP187">
            <v>9787.3377207428275</v>
          </cell>
          <cell r="AQ187">
            <v>0.83014125000000005</v>
          </cell>
          <cell r="AR187">
            <v>1.7340273708608875E-3</v>
          </cell>
          <cell r="AS187">
            <v>9738.3180761195617</v>
          </cell>
          <cell r="AT187">
            <v>0.63359310110294098</v>
          </cell>
          <cell r="AU187">
            <v>1.3234708904070593E-3</v>
          </cell>
          <cell r="AV187">
            <v>9792.459368031974</v>
          </cell>
        </row>
        <row r="188">
          <cell r="B188">
            <v>52</v>
          </cell>
          <cell r="C188">
            <v>2.2905437938751079E-3</v>
          </cell>
          <cell r="D188">
            <v>0.76666666666666627</v>
          </cell>
          <cell r="E188">
            <v>1.7560835753042485E-3</v>
          </cell>
          <cell r="F188">
            <v>9745.251733973193</v>
          </cell>
          <cell r="G188">
            <v>0.96499999999999997</v>
          </cell>
          <cell r="H188">
            <v>2.210374761089479E-3</v>
          </cell>
          <cell r="I188">
            <v>9683.4182215701694</v>
          </cell>
          <cell r="J188">
            <v>0.93</v>
          </cell>
          <cell r="K188">
            <v>2.1302057283038504E-3</v>
          </cell>
          <cell r="L188">
            <v>9696.0767020069998</v>
          </cell>
          <cell r="M188">
            <v>0.92500000000000004</v>
          </cell>
          <cell r="N188">
            <v>2.1187530093344747E-3</v>
          </cell>
          <cell r="O188">
            <v>9693.711234761975</v>
          </cell>
          <cell r="P188">
            <v>0.7398333333333329</v>
          </cell>
          <cell r="Q188">
            <v>1.6946206501685997E-3</v>
          </cell>
          <cell r="R188">
            <v>9751.8231061198749</v>
          </cell>
          <cell r="S188">
            <v>0.71299999999999963</v>
          </cell>
          <cell r="T188">
            <v>1.6331577250329511E-3</v>
          </cell>
          <cell r="U188">
            <v>9760.9889009203325</v>
          </cell>
          <cell r="V188">
            <v>0.70916666666666639</v>
          </cell>
          <cell r="W188">
            <v>1.62437730715643E-3</v>
          </cell>
          <cell r="X188">
            <v>9759.33843862301</v>
          </cell>
          <cell r="Y188">
            <v>0.89744999999999997</v>
          </cell>
          <cell r="Z188">
            <v>2.0556485278132156E-3</v>
          </cell>
          <cell r="AA188">
            <v>9704.3344129181169</v>
          </cell>
          <cell r="AB188">
            <v>0.892625</v>
          </cell>
          <cell r="AC188">
            <v>2.0445966540077682E-3</v>
          </cell>
          <cell r="AD188">
            <v>9702.0498235834148</v>
          </cell>
          <cell r="AE188">
            <v>0.86025000000000007</v>
          </cell>
          <cell r="AF188">
            <v>1.9704402986810616E-3</v>
          </cell>
          <cell r="AG188">
            <v>9713.7800508643995</v>
          </cell>
          <cell r="AH188">
            <v>0.68804499999999968</v>
          </cell>
          <cell r="AI188">
            <v>1.575997204656798E-3</v>
          </cell>
          <cell r="AJ188">
            <v>9767.018884113877</v>
          </cell>
          <cell r="AK188">
            <v>0.68434583333333299</v>
          </cell>
          <cell r="AL188">
            <v>1.5675241014059549E-3</v>
          </cell>
          <cell r="AM188">
            <v>9765.4252193311186</v>
          </cell>
          <cell r="AN188">
            <v>0.65952499999999969</v>
          </cell>
          <cell r="AO188">
            <v>1.5106708956554799E-3</v>
          </cell>
          <cell r="AP188">
            <v>9773.9146569418044</v>
          </cell>
          <cell r="AQ188">
            <v>0.83014125000000005</v>
          </cell>
          <cell r="AR188">
            <v>1.9014748882272246E-3</v>
          </cell>
          <cell r="AS188">
            <v>9721.4315660294214</v>
          </cell>
          <cell r="AT188">
            <v>0.63644162499999979</v>
          </cell>
          <cell r="AU188">
            <v>1.4577974143075382E-3</v>
          </cell>
          <cell r="AV188">
            <v>9779.4993331128899</v>
          </cell>
        </row>
        <row r="189">
          <cell r="B189">
            <v>53</v>
          </cell>
          <cell r="C189">
            <v>2.5207954272682661E-3</v>
          </cell>
          <cell r="D189">
            <v>0.77009803921568587</v>
          </cell>
          <cell r="E189">
            <v>1.9412596158031588E-3</v>
          </cell>
          <cell r="F189">
            <v>9728.1382574659583</v>
          </cell>
          <cell r="G189">
            <v>0.96499999999999997</v>
          </cell>
          <cell r="H189">
            <v>2.4325675873138768E-3</v>
          </cell>
          <cell r="I189">
            <v>9662.0142383321381</v>
          </cell>
          <cell r="J189">
            <v>0.93</v>
          </cell>
          <cell r="K189">
            <v>2.3443397473594876E-3</v>
          </cell>
          <cell r="L189">
            <v>9675.4220638743118</v>
          </cell>
          <cell r="M189">
            <v>0.92500000000000004</v>
          </cell>
          <cell r="N189">
            <v>2.3317357702231463E-3</v>
          </cell>
          <cell r="O189">
            <v>9673.1726549117029</v>
          </cell>
          <cell r="P189">
            <v>0.74314460784313685</v>
          </cell>
          <cell r="Q189">
            <v>1.8733155292500483E-3</v>
          </cell>
          <cell r="R189">
            <v>9735.2974653074525</v>
          </cell>
          <cell r="S189">
            <v>0.71619117647058794</v>
          </cell>
          <cell r="T189">
            <v>1.805371442696938E-3</v>
          </cell>
          <cell r="U189">
            <v>9745.0476664928337</v>
          </cell>
          <cell r="V189">
            <v>0.71234068627450942</v>
          </cell>
          <cell r="W189">
            <v>1.7956651446179219E-3</v>
          </cell>
          <cell r="X189">
            <v>9743.48559073045</v>
          </cell>
          <cell r="Y189">
            <v>0.89744999999999997</v>
          </cell>
          <cell r="Z189">
            <v>2.2622878562019054E-3</v>
          </cell>
          <cell r="AA189">
            <v>9684.3857121687943</v>
          </cell>
          <cell r="AB189">
            <v>0.892625</v>
          </cell>
          <cell r="AC189">
            <v>2.2501250182653358E-3</v>
          </cell>
          <cell r="AD189">
            <v>9682.2130449770993</v>
          </cell>
          <cell r="AE189">
            <v>0.86025000000000007</v>
          </cell>
          <cell r="AF189">
            <v>2.1685142663075262E-3</v>
          </cell>
          <cell r="AG189">
            <v>9694.6396271996509</v>
          </cell>
          <cell r="AH189">
            <v>0.6911244852941173</v>
          </cell>
          <cell r="AI189">
            <v>1.7421834422025448E-3</v>
          </cell>
          <cell r="AJ189">
            <v>9751.6260896546828</v>
          </cell>
          <cell r="AK189">
            <v>0.68740876225490166</v>
          </cell>
          <cell r="AL189">
            <v>1.7328168645562947E-3</v>
          </cell>
          <cell r="AM189">
            <v>9750.1176799393397</v>
          </cell>
          <cell r="AN189">
            <v>0.66247683823529391</v>
          </cell>
          <cell r="AO189">
            <v>1.6699685844946677E-3</v>
          </cell>
          <cell r="AP189">
            <v>9759.1494885329412</v>
          </cell>
          <cell r="AQ189">
            <v>0.83014125000000005</v>
          </cell>
          <cell r="AR189">
            <v>2.0926162669867624E-3</v>
          </cell>
          <cell r="AS189">
            <v>9702.9465080289974</v>
          </cell>
          <cell r="AT189">
            <v>0.63929014889705849</v>
          </cell>
          <cell r="AU189">
            <v>1.6115196840373539E-3</v>
          </cell>
          <cell r="AV189">
            <v>9765.2428042718566</v>
          </cell>
        </row>
        <row r="190">
          <cell r="B190">
            <v>54</v>
          </cell>
          <cell r="C190">
            <v>2.7747137391124399E-3</v>
          </cell>
          <cell r="D190">
            <v>0.77352941176470547</v>
          </cell>
          <cell r="E190">
            <v>2.1463226864310921E-3</v>
          </cell>
          <cell r="F190">
            <v>9709.2534155297908</v>
          </cell>
          <cell r="G190">
            <v>0.96499999999999997</v>
          </cell>
          <cell r="H190">
            <v>2.6775987582435042E-3</v>
          </cell>
          <cell r="I190">
            <v>9638.5107356678054</v>
          </cell>
          <cell r="J190">
            <v>0.93</v>
          </cell>
          <cell r="K190">
            <v>2.5804837773745694E-3</v>
          </cell>
          <cell r="L190">
            <v>9652.7395873574915</v>
          </cell>
          <cell r="M190">
            <v>0.92500000000000004</v>
          </cell>
          <cell r="N190">
            <v>2.5666102086790072E-3</v>
          </cell>
          <cell r="O190">
            <v>9650.6173722207004</v>
          </cell>
          <cell r="P190">
            <v>0.7464558823529408</v>
          </cell>
          <cell r="Q190">
            <v>2.0712013924060039E-3</v>
          </cell>
          <cell r="R190">
            <v>9717.0601813838239</v>
          </cell>
          <cell r="S190">
            <v>0.71938235294117614</v>
          </cell>
          <cell r="T190">
            <v>1.9960800983809157E-3</v>
          </cell>
          <cell r="U190">
            <v>9727.4542357280261</v>
          </cell>
          <cell r="V190">
            <v>0.71551470588235255</v>
          </cell>
          <cell r="W190">
            <v>1.98534848494876E-3</v>
          </cell>
          <cell r="X190">
            <v>9725.9895532680875</v>
          </cell>
          <cell r="Y190">
            <v>0.89744999999999997</v>
          </cell>
          <cell r="Z190">
            <v>2.4901668451664592E-3</v>
          </cell>
          <cell r="AA190">
            <v>9662.4768439773798</v>
          </cell>
          <cell r="AB190">
            <v>0.892625</v>
          </cell>
          <cell r="AC190">
            <v>2.4767788513752418E-3</v>
          </cell>
          <cell r="AD190">
            <v>9660.4268551724217</v>
          </cell>
          <cell r="AE190">
            <v>0.86025000000000007</v>
          </cell>
          <cell r="AF190">
            <v>2.3869474940714768E-3</v>
          </cell>
          <cell r="AG190">
            <v>9673.6166628613591</v>
          </cell>
          <cell r="AH190">
            <v>0.69420397058823502</v>
          </cell>
          <cell r="AI190">
            <v>1.9262172949375839E-3</v>
          </cell>
          <cell r="AJ190">
            <v>9734.6369681467368</v>
          </cell>
          <cell r="AK190">
            <v>0.69047169117647023</v>
          </cell>
          <cell r="AL190">
            <v>1.9158612879755536E-3</v>
          </cell>
          <cell r="AM190">
            <v>9733.2225115921319</v>
          </cell>
          <cell r="AN190">
            <v>0.66542867647058801</v>
          </cell>
          <cell r="AO190">
            <v>1.8463740910023474E-3</v>
          </cell>
          <cell r="AP190">
            <v>9742.8520154757043</v>
          </cell>
          <cell r="AQ190">
            <v>0.83014125000000005</v>
          </cell>
          <cell r="AR190">
            <v>2.3034043317789747E-3</v>
          </cell>
          <cell r="AS190">
            <v>9682.6419643285935</v>
          </cell>
          <cell r="AT190">
            <v>0.6421386727941174</v>
          </cell>
          <cell r="AU190">
            <v>1.7817509978172651E-3</v>
          </cell>
          <cell r="AV190">
            <v>9749.5059232733674</v>
          </cell>
        </row>
        <row r="191">
          <cell r="B191">
            <v>55</v>
          </cell>
          <cell r="C191">
            <v>3.0638863937525107E-3</v>
          </cell>
          <cell r="D191">
            <v>0.77696078431372506</v>
          </cell>
          <cell r="E191">
            <v>2.3805195755381013E-3</v>
          </cell>
          <cell r="F191">
            <v>9688.4142246557312</v>
          </cell>
          <cell r="G191">
            <v>0.96499999999999997</v>
          </cell>
          <cell r="H191">
            <v>2.9566503699711725E-3</v>
          </cell>
          <cell r="I191">
            <v>9612.7026712906645</v>
          </cell>
          <cell r="J191">
            <v>0.93</v>
          </cell>
          <cell r="K191">
            <v>2.8494143461898352E-3</v>
          </cell>
          <cell r="L191">
            <v>9627.8308494450939</v>
          </cell>
          <cell r="M191">
            <v>0.92500000000000004</v>
          </cell>
          <cell r="N191">
            <v>2.8340949142210727E-3</v>
          </cell>
          <cell r="O191">
            <v>9625.847999153104</v>
          </cell>
          <cell r="P191">
            <v>0.74976715686274464</v>
          </cell>
          <cell r="Q191">
            <v>2.2972013903942677E-3</v>
          </cell>
          <cell r="R191">
            <v>9696.9341928060494</v>
          </cell>
          <cell r="S191">
            <v>0.72257352941176434</v>
          </cell>
          <cell r="T191">
            <v>2.2138832052504345E-3</v>
          </cell>
          <cell r="U191">
            <v>9708.037457920178</v>
          </cell>
          <cell r="V191">
            <v>0.71868872549019569</v>
          </cell>
          <cell r="W191">
            <v>2.2019806073727438E-3</v>
          </cell>
          <cell r="X191">
            <v>9706.6800746438785</v>
          </cell>
          <cell r="Y191">
            <v>0.89744999999999997</v>
          </cell>
          <cell r="Z191">
            <v>2.7496848440731908E-3</v>
          </cell>
          <cell r="AA191">
            <v>9638.4156644983195</v>
          </cell>
          <cell r="AB191">
            <v>0.892625</v>
          </cell>
          <cell r="AC191">
            <v>2.7349015922233347E-3</v>
          </cell>
          <cell r="AD191">
            <v>9636.5001142422734</v>
          </cell>
          <cell r="AE191">
            <v>0.86025000000000007</v>
          </cell>
          <cell r="AF191">
            <v>2.6357082702255976E-3</v>
          </cell>
          <cell r="AG191">
            <v>9650.5262478093355</v>
          </cell>
          <cell r="AH191">
            <v>0.69728345588235252</v>
          </cell>
          <cell r="AI191">
            <v>2.136397293066669E-3</v>
          </cell>
          <cell r="AJ191">
            <v>9715.8859420587542</v>
          </cell>
          <cell r="AK191">
            <v>0.69353462009803879</v>
          </cell>
          <cell r="AL191">
            <v>2.1249112861146976E-3</v>
          </cell>
          <cell r="AM191">
            <v>9714.5750073749205</v>
          </cell>
          <cell r="AN191">
            <v>0.668380514705882</v>
          </cell>
          <cell r="AO191">
            <v>2.0478419648566519E-3</v>
          </cell>
          <cell r="AP191">
            <v>9724.8630659418595</v>
          </cell>
          <cell r="AQ191">
            <v>0.83014125000000005</v>
          </cell>
          <cell r="AR191">
            <v>2.5434584807677014E-3</v>
          </cell>
          <cell r="AS191">
            <v>9660.3389248848944</v>
          </cell>
          <cell r="AT191">
            <v>0.6449871966911761</v>
          </cell>
          <cell r="AU191">
            <v>1.9761674960866687E-3</v>
          </cell>
          <cell r="AV191">
            <v>9732.13473136635</v>
          </cell>
        </row>
        <row r="192">
          <cell r="B192">
            <v>56</v>
          </cell>
          <cell r="C192">
            <v>3.3909966481657622E-3</v>
          </cell>
          <cell r="D192">
            <v>0.78039215686274466</v>
          </cell>
          <cell r="E192">
            <v>2.6463071881764168E-3</v>
          </cell>
          <cell r="F192">
            <v>9665.3507649380172</v>
          </cell>
          <cell r="G192">
            <v>0.96499999999999997</v>
          </cell>
          <cell r="H192">
            <v>3.2723117654799606E-3</v>
          </cell>
          <cell r="I192">
            <v>9584.2812703811705</v>
          </cell>
          <cell r="J192">
            <v>0.93</v>
          </cell>
          <cell r="K192">
            <v>3.153626882794159E-3</v>
          </cell>
          <cell r="L192">
            <v>9600.3971700999955</v>
          </cell>
          <cell r="M192">
            <v>0.92500000000000004</v>
          </cell>
          <cell r="N192">
            <v>3.1366718995533304E-3</v>
          </cell>
          <cell r="O192">
            <v>9598.5674322936393</v>
          </cell>
          <cell r="P192">
            <v>0.7530784313725486</v>
          </cell>
          <cell r="Q192">
            <v>2.5536864365902421E-3</v>
          </cell>
          <cell r="R192">
            <v>9674.658382095773</v>
          </cell>
          <cell r="S192">
            <v>0.72576470588235253</v>
          </cell>
          <cell r="T192">
            <v>2.4610656850040679E-3</v>
          </cell>
          <cell r="U192">
            <v>9686.5449968361463</v>
          </cell>
          <cell r="V192">
            <v>0.72186274509803883</v>
          </cell>
          <cell r="W192">
            <v>2.4478341490631857E-3</v>
          </cell>
          <cell r="X192">
            <v>9685.3061533575419</v>
          </cell>
          <cell r="Y192">
            <v>0.89744999999999997</v>
          </cell>
          <cell r="Z192">
            <v>3.043249941896363E-3</v>
          </cell>
          <cell r="AA192">
            <v>9611.9130590247696</v>
          </cell>
          <cell r="AB192">
            <v>0.892625</v>
          </cell>
          <cell r="AC192">
            <v>3.0268883830689634E-3</v>
          </cell>
          <cell r="AD192">
            <v>9610.145234736372</v>
          </cell>
          <cell r="AE192">
            <v>0.86025000000000007</v>
          </cell>
          <cell r="AF192">
            <v>2.9171048665845973E-3</v>
          </cell>
          <cell r="AG192">
            <v>9625.0902759659548</v>
          </cell>
          <cell r="AH192">
            <v>0.70036294117647024</v>
          </cell>
          <cell r="AI192">
            <v>2.3749283860289255E-3</v>
          </cell>
          <cell r="AJ192">
            <v>9695.1289496323952</v>
          </cell>
          <cell r="AK192">
            <v>0.69659754901960746</v>
          </cell>
          <cell r="AL192">
            <v>2.362159953845974E-3</v>
          </cell>
          <cell r="AM192">
            <v>9693.9323973019418</v>
          </cell>
          <cell r="AN192">
            <v>0.6713323529411761</v>
          </cell>
          <cell r="AO192">
            <v>2.2764857586287626E-3</v>
          </cell>
          <cell r="AP192">
            <v>9704.9480832529389</v>
          </cell>
          <cell r="AQ192">
            <v>0.83014125000000005</v>
          </cell>
          <cell r="AR192">
            <v>2.8150061962541363E-3</v>
          </cell>
          <cell r="AS192">
            <v>9635.7682539193065</v>
          </cell>
          <cell r="AT192">
            <v>0.64783572058823502</v>
          </cell>
          <cell r="AU192">
            <v>2.1968087570767561E-3</v>
          </cell>
          <cell r="AV192">
            <v>9712.9024030426881</v>
          </cell>
        </row>
        <row r="193">
          <cell r="B193">
            <v>57</v>
          </cell>
          <cell r="C193">
            <v>3.7326364045558763E-3</v>
          </cell>
          <cell r="D193">
            <v>0.78382352941176425</v>
          </cell>
          <cell r="E193">
            <v>2.9257282406298249E-3</v>
          </cell>
          <cell r="F193">
            <v>9639.7732777325164</v>
          </cell>
          <cell r="G193">
            <v>0.96499999999999997</v>
          </cell>
          <cell r="H193">
            <v>3.6019941303964205E-3</v>
          </cell>
          <cell r="I193">
            <v>9552.9185140164336</v>
          </cell>
          <cell r="J193">
            <v>0.93</v>
          </cell>
          <cell r="K193">
            <v>3.4713518562369651E-3</v>
          </cell>
          <cell r="L193">
            <v>9570.1210994988669</v>
          </cell>
          <cell r="M193">
            <v>0.92500000000000004</v>
          </cell>
          <cell r="N193">
            <v>3.452688674214186E-3</v>
          </cell>
          <cell r="O193">
            <v>9568.459875552795</v>
          </cell>
          <cell r="P193">
            <v>0.75638970588235244</v>
          </cell>
          <cell r="Q193">
            <v>2.8233277522077809E-3</v>
          </cell>
          <cell r="R193">
            <v>9649.9523382067709</v>
          </cell>
          <cell r="S193">
            <v>0.72895588235294084</v>
          </cell>
          <cell r="T193">
            <v>2.7209272637857373E-3</v>
          </cell>
          <cell r="U193">
            <v>9662.7057733381862</v>
          </cell>
          <cell r="V193">
            <v>0.72503676470588196</v>
          </cell>
          <cell r="W193">
            <v>2.7062986225825881E-3</v>
          </cell>
          <cell r="X193">
            <v>9661.5981302112214</v>
          </cell>
          <cell r="Y193">
            <v>0.89744999999999997</v>
          </cell>
          <cell r="Z193">
            <v>3.3498545412686711E-3</v>
          </cell>
          <cell r="AA193">
            <v>9582.6616051663805</v>
          </cell>
          <cell r="AB193">
            <v>0.892625</v>
          </cell>
          <cell r="AC193">
            <v>3.3318445706166889E-3</v>
          </cell>
          <cell r="AD193">
            <v>9581.0563977657421</v>
          </cell>
          <cell r="AE193">
            <v>0.86025000000000007</v>
          </cell>
          <cell r="AF193">
            <v>3.2110004670191927E-3</v>
          </cell>
          <cell r="AG193">
            <v>9597.0128782806187</v>
          </cell>
          <cell r="AH193">
            <v>0.70344242647058786</v>
          </cell>
          <cell r="AI193">
            <v>2.6256948095532365E-3</v>
          </cell>
          <cell r="AJ193">
            <v>9672.1037126837018</v>
          </cell>
          <cell r="AK193">
            <v>0.69966047794117603</v>
          </cell>
          <cell r="AL193">
            <v>2.6115781707921975E-3</v>
          </cell>
          <cell r="AM193">
            <v>9671.0337783977448</v>
          </cell>
          <cell r="AN193">
            <v>0.67428419117647032</v>
          </cell>
          <cell r="AO193">
            <v>2.5168577190018073E-3</v>
          </cell>
          <cell r="AP193">
            <v>9682.8549071531834</v>
          </cell>
          <cell r="AQ193">
            <v>0.83014125000000005</v>
          </cell>
          <cell r="AR193">
            <v>3.0986154506735209E-3</v>
          </cell>
          <cell r="AS193">
            <v>9608.6435065788537</v>
          </cell>
          <cell r="AT193">
            <v>0.65068424448529383</v>
          </cell>
          <cell r="AU193">
            <v>2.4287676988367438E-3</v>
          </cell>
          <cell r="AV193">
            <v>9691.5650139870522</v>
          </cell>
        </row>
        <row r="194">
          <cell r="B194">
            <v>58</v>
          </cell>
          <cell r="C194">
            <v>4.0981308590347888E-3</v>
          </cell>
          <cell r="D194">
            <v>0.78725490196078385</v>
          </cell>
          <cell r="E194">
            <v>3.2262736076518954E-3</v>
          </cell>
          <cell r="F194">
            <v>9611.569920820586</v>
          </cell>
          <cell r="G194">
            <v>0.96499999999999997</v>
          </cell>
          <cell r="H194">
            <v>3.9546962789685711E-3</v>
          </cell>
          <cell r="I194">
            <v>9518.5089576007904</v>
          </cell>
          <cell r="J194">
            <v>0.93</v>
          </cell>
          <cell r="K194">
            <v>3.8112616989023538E-3</v>
          </cell>
          <cell r="L194">
            <v>9536.8998418557094</v>
          </cell>
          <cell r="M194">
            <v>0.92500000000000004</v>
          </cell>
          <cell r="N194">
            <v>3.79077104460718E-3</v>
          </cell>
          <cell r="O194">
            <v>9535.4229625108001</v>
          </cell>
          <cell r="P194">
            <v>0.75970098039215639</v>
          </cell>
          <cell r="Q194">
            <v>3.113354031384079E-3</v>
          </cell>
          <cell r="R194">
            <v>9622.7073599628293</v>
          </cell>
          <cell r="S194">
            <v>0.73214705882352904</v>
          </cell>
          <cell r="T194">
            <v>3.000434455116263E-3</v>
          </cell>
          <cell r="U194">
            <v>9636.4142537575717</v>
          </cell>
          <cell r="V194">
            <v>0.7282107843137251</v>
          </cell>
          <cell r="W194">
            <v>2.9843030870780034E-3</v>
          </cell>
          <cell r="X194">
            <v>9635.4509604994855</v>
          </cell>
          <cell r="Y194">
            <v>0.89744999999999997</v>
          </cell>
          <cell r="Z194">
            <v>3.6778675394407712E-3</v>
          </cell>
          <cell r="AA194">
            <v>9550.5610826708726</v>
          </cell>
          <cell r="AB194">
            <v>0.892625</v>
          </cell>
          <cell r="AC194">
            <v>3.6580940580459285E-3</v>
          </cell>
          <cell r="AD194">
            <v>9549.1338070260754</v>
          </cell>
          <cell r="AE194">
            <v>0.86025000000000007</v>
          </cell>
          <cell r="AF194">
            <v>3.5254170714846774E-3</v>
          </cell>
          <cell r="AG194">
            <v>9566.1968654464708</v>
          </cell>
          <cell r="AH194">
            <v>0.70652191176470547</v>
          </cell>
          <cell r="AI194">
            <v>2.8954192491871937E-3</v>
          </cell>
          <cell r="AJ194">
            <v>9646.7077201678476</v>
          </cell>
          <cell r="AK194">
            <v>0.7027234068627447</v>
          </cell>
          <cell r="AL194">
            <v>2.8798524790302734E-3</v>
          </cell>
          <cell r="AM194">
            <v>9645.7771176930873</v>
          </cell>
          <cell r="AN194">
            <v>0.67723602941176442</v>
          </cell>
          <cell r="AO194">
            <v>2.7754018709825437E-3</v>
          </cell>
          <cell r="AP194">
            <v>9658.4845390381397</v>
          </cell>
          <cell r="AQ194">
            <v>0.83014125000000005</v>
          </cell>
          <cell r="AR194">
            <v>3.4020274739827135E-3</v>
          </cell>
          <cell r="AS194">
            <v>9578.8700153493555</v>
          </cell>
          <cell r="AT194">
            <v>0.65353276838235264</v>
          </cell>
          <cell r="AU194">
            <v>2.6782628054981546E-3</v>
          </cell>
          <cell r="AV194">
            <v>9668.0264539299042</v>
          </cell>
        </row>
        <row r="195">
          <cell r="B195">
            <v>59</v>
          </cell>
          <cell r="C195">
            <v>4.5002422829167263E-3</v>
          </cell>
          <cell r="D195">
            <v>0.79068627450980344</v>
          </cell>
          <cell r="E195">
            <v>3.5582798050709193E-3</v>
          </cell>
          <cell r="F195">
            <v>9580.5603664569408</v>
          </cell>
          <cell r="G195">
            <v>0.96499999999999997</v>
          </cell>
          <cell r="H195">
            <v>4.3427338030146406E-3</v>
          </cell>
          <cell r="I195">
            <v>9480.8661456448372</v>
          </cell>
          <cell r="J195">
            <v>0.93</v>
          </cell>
          <cell r="K195">
            <v>4.1852253231125557E-3</v>
          </cell>
          <cell r="L195">
            <v>9500.5522207621761</v>
          </cell>
          <cell r="M195">
            <v>0.92500000000000004</v>
          </cell>
          <cell r="N195">
            <v>4.1627241116979716E-3</v>
          </cell>
          <cell r="O195">
            <v>9499.2763572464319</v>
          </cell>
          <cell r="P195">
            <v>0.76301225490196034</v>
          </cell>
          <cell r="Q195">
            <v>3.433740011893437E-3</v>
          </cell>
          <cell r="R195">
            <v>9592.7484652108596</v>
          </cell>
          <cell r="S195">
            <v>0.73533823529411724</v>
          </cell>
          <cell r="T195">
            <v>3.3092002187159551E-3</v>
          </cell>
          <cell r="U195">
            <v>9607.5008244068249</v>
          </cell>
          <cell r="V195">
            <v>0.73138480392156824</v>
          </cell>
          <cell r="W195">
            <v>3.2914088196906006E-3</v>
          </cell>
          <cell r="X195">
            <v>9606.6958544526788</v>
          </cell>
          <cell r="Y195">
            <v>0.89744999999999997</v>
          </cell>
          <cell r="Z195">
            <v>4.0387424368036155E-3</v>
          </cell>
          <cell r="AA195">
            <v>9515.4353840814711</v>
          </cell>
          <cell r="AB195">
            <v>0.892625</v>
          </cell>
          <cell r="AC195">
            <v>4.0170287677885426E-3</v>
          </cell>
          <cell r="AD195">
            <v>9514.2021773871074</v>
          </cell>
          <cell r="AE195">
            <v>0.86025000000000007</v>
          </cell>
          <cell r="AF195">
            <v>3.8713334238791139E-3</v>
          </cell>
          <cell r="AG195">
            <v>9532.4720317078427</v>
          </cell>
          <cell r="AH195">
            <v>0.70960139705882319</v>
          </cell>
          <cell r="AI195">
            <v>3.1933782110608968E-3</v>
          </cell>
          <cell r="AJ195">
            <v>9618.7764569435913</v>
          </cell>
          <cell r="AK195">
            <v>0.70578633578431338</v>
          </cell>
          <cell r="AL195">
            <v>3.1762095110014297E-3</v>
          </cell>
          <cell r="AM195">
            <v>9617.9987025485261</v>
          </cell>
          <cell r="AN195">
            <v>0.68018786764705852</v>
          </cell>
          <cell r="AO195">
            <v>3.0610102023122588E-3</v>
          </cell>
          <cell r="AP195">
            <v>9631.6783629776364</v>
          </cell>
          <cell r="AQ195">
            <v>0.83014125000000005</v>
          </cell>
          <cell r="AR195">
            <v>3.7358367540433449E-3</v>
          </cell>
          <cell r="AS195">
            <v>9546.2824363874279</v>
          </cell>
          <cell r="AT195">
            <v>0.65638129227941144</v>
          </cell>
          <cell r="AU195">
            <v>2.9538748452313294E-3</v>
          </cell>
          <cell r="AV195">
            <v>9642.1329382757722</v>
          </cell>
        </row>
        <row r="196">
          <cell r="B196">
            <v>60</v>
          </cell>
          <cell r="C196">
            <v>4.9819531269819535E-3</v>
          </cell>
          <cell r="D196">
            <v>0.79411764705882304</v>
          </cell>
          <cell r="E196">
            <v>3.9562568949562549E-3</v>
          </cell>
          <cell r="F196">
            <v>9546.4700519837133</v>
          </cell>
          <cell r="G196">
            <v>0.96499999999999997</v>
          </cell>
          <cell r="H196">
            <v>4.8075847675375849E-3</v>
          </cell>
          <cell r="I196">
            <v>9439.6932677522873</v>
          </cell>
          <cell r="J196">
            <v>0.94</v>
          </cell>
          <cell r="K196">
            <v>4.6830359393630356E-3</v>
          </cell>
          <cell r="L196">
            <v>9460.7902690242881</v>
          </cell>
          <cell r="M196">
            <v>0.92500000000000004</v>
          </cell>
          <cell r="N196">
            <v>4.6083066424583074E-3</v>
          </cell>
          <cell r="O196">
            <v>9459.7334905104399</v>
          </cell>
          <cell r="P196">
            <v>0.76632352941176418</v>
          </cell>
          <cell r="Q196">
            <v>3.8177879036327858E-3</v>
          </cell>
          <cell r="R196">
            <v>9559.8094609818363</v>
          </cell>
          <cell r="S196">
            <v>0.74647058823529366</v>
          </cell>
          <cell r="T196">
            <v>3.7188814812588794E-3</v>
          </cell>
          <cell r="U196">
            <v>9575.707680577385</v>
          </cell>
          <cell r="V196">
            <v>0.73455882352941138</v>
          </cell>
          <cell r="W196">
            <v>3.6595376278345361E-3</v>
          </cell>
          <cell r="X196">
            <v>9575.0762909892474</v>
          </cell>
          <cell r="Y196">
            <v>0.90709999999999991</v>
          </cell>
          <cell r="Z196">
            <v>4.5191296814853293E-3</v>
          </cell>
          <cell r="AA196">
            <v>9477.0049913911189</v>
          </cell>
          <cell r="AB196">
            <v>0.892625</v>
          </cell>
          <cell r="AC196">
            <v>4.4470159099722663E-3</v>
          </cell>
          <cell r="AD196">
            <v>9475.9833535379876</v>
          </cell>
          <cell r="AE196">
            <v>0.86949999999999994</v>
          </cell>
          <cell r="AF196">
            <v>4.3318082439108086E-3</v>
          </cell>
          <cell r="AG196">
            <v>9495.568654119299</v>
          </cell>
          <cell r="AH196">
            <v>0.7203441176470583</v>
          </cell>
          <cell r="AI196">
            <v>3.5887206294148181E-3</v>
          </cell>
          <cell r="AJ196">
            <v>9588.0600657889227</v>
          </cell>
          <cell r="AK196">
            <v>0.70884926470588194</v>
          </cell>
          <cell r="AL196">
            <v>3.5314538108603272E-3</v>
          </cell>
          <cell r="AM196">
            <v>9587.4499235926924</v>
          </cell>
          <cell r="AN196">
            <v>0.6904852941176467</v>
          </cell>
          <cell r="AO196">
            <v>3.4399653701644639E-3</v>
          </cell>
          <cell r="AP196">
            <v>9602.1956972431708</v>
          </cell>
          <cell r="AQ196">
            <v>0.83906749999999997</v>
          </cell>
          <cell r="AR196">
            <v>4.1801949553739301E-3</v>
          </cell>
          <cell r="AS196">
            <v>9510.6190835970938</v>
          </cell>
          <cell r="AT196">
            <v>0.66631830882352894</v>
          </cell>
          <cell r="AU196">
            <v>3.3195665822087069E-3</v>
          </cell>
          <cell r="AV196">
            <v>9613.6512843350229</v>
          </cell>
        </row>
        <row r="197">
          <cell r="B197">
            <v>61</v>
          </cell>
          <cell r="C197">
            <v>5.495531940842467E-3</v>
          </cell>
          <cell r="D197">
            <v>0.79754901960784264</v>
          </cell>
          <cell r="E197">
            <v>4.3829561116424942E-3</v>
          </cell>
          <cell r="F197">
            <v>9508.7017640180584</v>
          </cell>
          <cell r="G197">
            <v>0.96499999999999997</v>
          </cell>
          <cell r="H197">
            <v>5.3031883229129806E-3</v>
          </cell>
          <cell r="I197">
            <v>9394.3111421880149</v>
          </cell>
          <cell r="J197">
            <v>0.94</v>
          </cell>
          <cell r="K197">
            <v>5.1658000243919189E-3</v>
          </cell>
          <cell r="L197">
            <v>9416.4850481796711</v>
          </cell>
          <cell r="M197">
            <v>0.92500000000000004</v>
          </cell>
          <cell r="N197">
            <v>5.0833670452792822E-3</v>
          </cell>
          <cell r="O197">
            <v>9416.1401378302362</v>
          </cell>
          <cell r="P197">
            <v>0.76963480392156813</v>
          </cell>
          <cell r="Q197">
            <v>4.2295526477350073E-3</v>
          </cell>
          <cell r="R197">
            <v>9523.3121360606656</v>
          </cell>
          <cell r="S197">
            <v>0.74969607843137198</v>
          </cell>
          <cell r="T197">
            <v>4.119978744943944E-3</v>
          </cell>
          <cell r="U197">
            <v>9540.0967586141378</v>
          </cell>
          <cell r="V197">
            <v>0.73773284313725451</v>
          </cell>
          <cell r="W197">
            <v>4.0542344032693071E-3</v>
          </cell>
          <cell r="X197">
            <v>9540.0359390129852</v>
          </cell>
          <cell r="Y197">
            <v>0.90709999999999991</v>
          </cell>
          <cell r="Z197">
            <v>4.9849970235382015E-3</v>
          </cell>
          <cell r="AA197">
            <v>9434.1771768429389</v>
          </cell>
          <cell r="AB197">
            <v>0.892625</v>
          </cell>
          <cell r="AC197">
            <v>4.9054491986945071E-3</v>
          </cell>
          <cell r="AD197">
            <v>9433.8435048021711</v>
          </cell>
          <cell r="AE197">
            <v>0.86949999999999994</v>
          </cell>
          <cell r="AF197">
            <v>4.7783650225625245E-3</v>
          </cell>
          <cell r="AG197">
            <v>9454.4356715427639</v>
          </cell>
          <cell r="AH197">
            <v>0.72345671568627401</v>
          </cell>
          <cell r="AI197">
            <v>3.975779488870906E-3</v>
          </cell>
          <cell r="AJ197">
            <v>9553.6511968347568</v>
          </cell>
          <cell r="AK197">
            <v>0.71191219362745051</v>
          </cell>
          <cell r="AL197">
            <v>3.9123361991548816E-3</v>
          </cell>
          <cell r="AM197">
            <v>9553.5922870235881</v>
          </cell>
          <cell r="AN197">
            <v>0.69346887254901912</v>
          </cell>
          <cell r="AO197">
            <v>3.8109803390731483E-3</v>
          </cell>
          <cell r="AP197">
            <v>9569.1644765671117</v>
          </cell>
          <cell r="AQ197">
            <v>0.83906749999999997</v>
          </cell>
          <cell r="AR197">
            <v>4.6111222467728362E-3</v>
          </cell>
          <cell r="AS197">
            <v>9470.862841681359</v>
          </cell>
          <cell r="AT197">
            <v>0.66919746200980346</v>
          </cell>
          <cell r="AU197">
            <v>3.6775960272055885E-3</v>
          </cell>
          <cell r="AV197">
            <v>9581.7381287985372</v>
          </cell>
        </row>
        <row r="198">
          <cell r="B198">
            <v>62</v>
          </cell>
          <cell r="C198">
            <v>6.0064458400017114E-3</v>
          </cell>
          <cell r="D198">
            <v>0.80098039215686223</v>
          </cell>
          <cell r="E198">
            <v>4.8110453443935249E-3</v>
          </cell>
          <cell r="F198">
            <v>9467.0255415076699</v>
          </cell>
          <cell r="G198">
            <v>0.96499999999999997</v>
          </cell>
          <cell r="H198">
            <v>5.7962202356016514E-3</v>
          </cell>
          <cell r="I198">
            <v>9344.4913410369518</v>
          </cell>
          <cell r="J198">
            <v>0.94</v>
          </cell>
          <cell r="K198">
            <v>5.6460590896016084E-3</v>
          </cell>
          <cell r="L198">
            <v>9367.8413694880983</v>
          </cell>
          <cell r="M198">
            <v>0.92500000000000004</v>
          </cell>
          <cell r="N198">
            <v>5.5559624020015833E-3</v>
          </cell>
          <cell r="O198">
            <v>9368.2744413598593</v>
          </cell>
          <cell r="P198">
            <v>0.77294607843137197</v>
          </cell>
          <cell r="Q198">
            <v>4.6426587573397508E-3</v>
          </cell>
          <cell r="R198">
            <v>9483.0327860003836</v>
          </cell>
          <cell r="S198">
            <v>0.75292156862745041</v>
          </cell>
          <cell r="T198">
            <v>4.5223826237299125E-3</v>
          </cell>
          <cell r="U198">
            <v>9500.7917627439383</v>
          </cell>
          <cell r="V198">
            <v>0.74090686274509765</v>
          </cell>
          <cell r="W198">
            <v>4.4502169435640107E-3</v>
          </cell>
          <cell r="X198">
            <v>9501.3583971006119</v>
          </cell>
          <cell r="Y198">
            <v>0.90709999999999991</v>
          </cell>
          <cell r="Z198">
            <v>5.4484470214655519E-3</v>
          </cell>
          <cell r="AA198">
            <v>9387.147831696846</v>
          </cell>
          <cell r="AB198">
            <v>0.892625</v>
          </cell>
          <cell r="AC198">
            <v>5.3615037179315277E-3</v>
          </cell>
          <cell r="AD198">
            <v>9387.5662647409299</v>
          </cell>
          <cell r="AE198">
            <v>0.86949999999999994</v>
          </cell>
          <cell r="AF198">
            <v>5.2226046578814876E-3</v>
          </cell>
          <cell r="AG198">
            <v>9409.2589268217962</v>
          </cell>
          <cell r="AH198">
            <v>0.72656931372548961</v>
          </cell>
          <cell r="AI198">
            <v>4.3640992318993658E-3</v>
          </cell>
          <cell r="AJ198">
            <v>9515.6679863625541</v>
          </cell>
          <cell r="AK198">
            <v>0.71497512254901907</v>
          </cell>
          <cell r="AL198">
            <v>4.2944593505392691E-3</v>
          </cell>
          <cell r="AM198">
            <v>9516.2154220870998</v>
          </cell>
          <cell r="AN198">
            <v>0.69645245098039166</v>
          </cell>
          <cell r="AO198">
            <v>4.1832039269501693E-3</v>
          </cell>
          <cell r="AP198">
            <v>9532.6965788855578</v>
          </cell>
          <cell r="AQ198">
            <v>0.83906749999999997</v>
          </cell>
          <cell r="AR198">
            <v>5.0398134948556354E-3</v>
          </cell>
          <cell r="AS198">
            <v>9427.1915353359473</v>
          </cell>
          <cell r="AT198">
            <v>0.67207661519607786</v>
          </cell>
          <cell r="AU198">
            <v>4.0367917895069126E-3</v>
          </cell>
          <cell r="AV198">
            <v>9546.5003667223427</v>
          </cell>
        </row>
        <row r="199">
          <cell r="B199">
            <v>63</v>
          </cell>
          <cell r="C199">
            <v>6.5690485783017564E-3</v>
          </cell>
          <cell r="D199">
            <v>0.80441176470588183</v>
          </cell>
          <cell r="E199">
            <v>5.28421995931038E-3</v>
          </cell>
          <cell r="F199">
            <v>9421.4792523509459</v>
          </cell>
          <cell r="G199">
            <v>0.96499999999999997</v>
          </cell>
          <cell r="H199">
            <v>6.3391318780611945E-3</v>
          </cell>
          <cell r="I199">
            <v>9290.3286112346286</v>
          </cell>
          <cell r="J199">
            <v>0.94</v>
          </cell>
          <cell r="K199">
            <v>6.1749056636036508E-3</v>
          </cell>
          <cell r="L199">
            <v>9314.9499835739534</v>
          </cell>
          <cell r="M199">
            <v>0.92500000000000004</v>
          </cell>
          <cell r="N199">
            <v>6.0763699349291253E-3</v>
          </cell>
          <cell r="O199">
            <v>9316.2246607920315</v>
          </cell>
          <cell r="P199">
            <v>0.77625735294117593</v>
          </cell>
          <cell r="Q199">
            <v>5.0992722607345166E-3</v>
          </cell>
          <cell r="R199">
            <v>9439.0063007903191</v>
          </cell>
          <cell r="S199">
            <v>0.75614705882352884</v>
          </cell>
          <cell r="T199">
            <v>4.9671667617517566E-3</v>
          </cell>
          <cell r="U199">
            <v>9457.8255471644279</v>
          </cell>
          <cell r="V199">
            <v>0.74408088235294068</v>
          </cell>
          <cell r="W199">
            <v>4.8879034623621016E-3</v>
          </cell>
          <cell r="X199">
            <v>9459.0752909749608</v>
          </cell>
          <cell r="Y199">
            <v>0.90709999999999991</v>
          </cell>
          <cell r="Z199">
            <v>5.9587839653775223E-3</v>
          </cell>
          <cell r="AA199">
            <v>9336.0024540531813</v>
          </cell>
          <cell r="AB199">
            <v>0.892625</v>
          </cell>
          <cell r="AC199">
            <v>5.8636969872066054E-3</v>
          </cell>
          <cell r="AD199">
            <v>9337.2347933101919</v>
          </cell>
          <cell r="AE199">
            <v>0.86949999999999994</v>
          </cell>
          <cell r="AF199">
            <v>5.7117877388333767E-3</v>
          </cell>
          <cell r="AG199">
            <v>9360.1180873233643</v>
          </cell>
          <cell r="AH199">
            <v>0.72968191176470532</v>
          </cell>
          <cell r="AI199">
            <v>4.7933159250904455E-3</v>
          </cell>
          <cell r="AJ199">
            <v>9474.1406670122597</v>
          </cell>
          <cell r="AK199">
            <v>0.71803805147058775</v>
          </cell>
          <cell r="AL199">
            <v>4.7168268411794277E-3</v>
          </cell>
          <cell r="AM199">
            <v>9475.3484217859714</v>
          </cell>
          <cell r="AN199">
            <v>0.69943602941176419</v>
          </cell>
          <cell r="AO199">
            <v>4.5946292546203754E-3</v>
          </cell>
          <cell r="AP199">
            <v>9492.8193651223391</v>
          </cell>
          <cell r="AQ199">
            <v>0.83906749999999997</v>
          </cell>
          <cell r="AR199">
            <v>5.5118751679742086E-3</v>
          </cell>
          <cell r="AS199">
            <v>9379.6802482175735</v>
          </cell>
          <cell r="AT199">
            <v>0.67495576838235249</v>
          </cell>
          <cell r="AU199">
            <v>4.4338172307086619E-3</v>
          </cell>
          <cell r="AV199">
            <v>9507.9631324234342</v>
          </cell>
        </row>
        <row r="200">
          <cell r="B200">
            <v>64</v>
          </cell>
          <cell r="C200">
            <v>7.1676141703173003E-3</v>
          </cell>
          <cell r="D200">
            <v>0.80784313725490142</v>
          </cell>
          <cell r="E200">
            <v>5.7903079179818153E-3</v>
          </cell>
          <cell r="F200">
            <v>9371.6940836394442</v>
          </cell>
          <cell r="G200">
            <v>0.96499999999999997</v>
          </cell>
          <cell r="H200">
            <v>6.9167476743561941E-3</v>
          </cell>
          <cell r="I200">
            <v>9231.4359929774873</v>
          </cell>
          <cell r="J200">
            <v>0.94</v>
          </cell>
          <cell r="K200">
            <v>6.7375573200982621E-3</v>
          </cell>
          <cell r="L200">
            <v>9257.4310461641981</v>
          </cell>
          <cell r="M200">
            <v>0.92500000000000004</v>
          </cell>
          <cell r="N200">
            <v>6.6300431075435031E-3</v>
          </cell>
          <cell r="O200">
            <v>9259.6158333561489</v>
          </cell>
          <cell r="P200">
            <v>0.77956862745097988</v>
          </cell>
          <cell r="Q200">
            <v>5.5876471408524515E-3</v>
          </cell>
          <cell r="R200">
            <v>9390.8742377918006</v>
          </cell>
          <cell r="S200">
            <v>0.75937254901960727</v>
          </cell>
          <cell r="T200">
            <v>5.4428894429029056E-3</v>
          </cell>
          <cell r="U200">
            <v>9410.8469504681052</v>
          </cell>
          <cell r="V200">
            <v>0.74725490196078381</v>
          </cell>
          <cell r="W200">
            <v>5.3560348241331792E-3</v>
          </cell>
          <cell r="X200">
            <v>9412.8402441094604</v>
          </cell>
          <cell r="Y200">
            <v>0.90709999999999991</v>
          </cell>
          <cell r="Z200">
            <v>6.5017428138948227E-3</v>
          </cell>
          <cell r="AA200">
            <v>9280.3712323292439</v>
          </cell>
          <cell r="AB200">
            <v>0.892625</v>
          </cell>
          <cell r="AC200">
            <v>6.3979915987794804E-3</v>
          </cell>
          <cell r="AD200">
            <v>9282.4840777838181</v>
          </cell>
          <cell r="AE200">
            <v>0.86949999999999994</v>
          </cell>
          <cell r="AF200">
            <v>6.2322405210908918E-3</v>
          </cell>
          <cell r="AG200">
            <v>9306.6550795981584</v>
          </cell>
          <cell r="AH200">
            <v>0.73279450980392102</v>
          </cell>
          <cell r="AI200">
            <v>5.2523883124013038E-3</v>
          </cell>
          <cell r="AJ200">
            <v>9428.7281176765227</v>
          </cell>
          <cell r="AK200">
            <v>0.72110098039215642</v>
          </cell>
          <cell r="AL200">
            <v>5.1685736052885182E-3</v>
          </cell>
          <cell r="AM200">
            <v>9430.6548440205643</v>
          </cell>
          <cell r="AN200">
            <v>0.70241960784313673</v>
          </cell>
          <cell r="AO200">
            <v>5.0346727346851881E-3</v>
          </cell>
          <cell r="AP200">
            <v>9449.2033795585212</v>
          </cell>
          <cell r="AQ200">
            <v>0.83906749999999997</v>
          </cell>
          <cell r="AR200">
            <v>6.014112102852711E-3</v>
          </cell>
          <cell r="AS200">
            <v>9327.9806215738845</v>
          </cell>
          <cell r="AT200">
            <v>0.67783492156862701</v>
          </cell>
          <cell r="AU200">
            <v>4.8584591889712066E-3</v>
          </cell>
          <cell r="AV200">
            <v>9465.8065616579515</v>
          </cell>
        </row>
        <row r="201">
          <cell r="B201">
            <v>65</v>
          </cell>
          <cell r="C201">
            <v>7.833776449573171E-3</v>
          </cell>
          <cell r="D201">
            <v>0.81127450980392102</v>
          </cell>
          <cell r="E201">
            <v>6.3553431490409752E-3</v>
          </cell>
          <cell r="F201">
            <v>9317.4290891820438</v>
          </cell>
          <cell r="G201">
            <v>0.96499999999999997</v>
          </cell>
          <cell r="H201">
            <v>7.5595942738381095E-3</v>
          </cell>
          <cell r="I201">
            <v>9167.5844795420926</v>
          </cell>
          <cell r="J201">
            <v>0.94</v>
          </cell>
          <cell r="K201">
            <v>7.3637498625987799E-3</v>
          </cell>
          <cell r="L201">
            <v>9195.0585738538102</v>
          </cell>
          <cell r="M201">
            <v>0.92500000000000004</v>
          </cell>
          <cell r="N201">
            <v>7.2462432158551839E-3</v>
          </cell>
          <cell r="O201">
            <v>9198.2241812217053</v>
          </cell>
          <cell r="P201">
            <v>0.78287990196078372</v>
          </cell>
          <cell r="Q201">
            <v>6.1329061388245409E-3</v>
          </cell>
          <cell r="R201">
            <v>9338.4013462068979</v>
          </cell>
          <cell r="S201">
            <v>0.7625980392156857</v>
          </cell>
          <cell r="T201">
            <v>5.974022560098516E-3</v>
          </cell>
          <cell r="U201">
            <v>9359.6247509526274</v>
          </cell>
          <cell r="V201">
            <v>0.75042892156862695</v>
          </cell>
          <cell r="W201">
            <v>5.8786924128629023E-3</v>
          </cell>
          <cell r="X201">
            <v>9362.4247439680075</v>
          </cell>
          <cell r="Y201">
            <v>0.90709999999999991</v>
          </cell>
          <cell r="Z201">
            <v>7.1060186174078223E-3</v>
          </cell>
          <cell r="AA201">
            <v>9220.0326453591715</v>
          </cell>
          <cell r="AB201">
            <v>0.892625</v>
          </cell>
          <cell r="AC201">
            <v>6.9926247033002516E-3</v>
          </cell>
          <cell r="AD201">
            <v>9223.0948226383534</v>
          </cell>
          <cell r="AE201">
            <v>0.86949999999999994</v>
          </cell>
          <cell r="AF201">
            <v>6.8114686229038719E-3</v>
          </cell>
          <cell r="AG201">
            <v>9248.6537666952718</v>
          </cell>
          <cell r="AH201">
            <v>0.73590710784313662</v>
          </cell>
          <cell r="AI201">
            <v>5.7649317704950671E-3</v>
          </cell>
          <cell r="AJ201">
            <v>9379.2047763104292</v>
          </cell>
          <cell r="AK201">
            <v>0.72416390931372498</v>
          </cell>
          <cell r="AL201">
            <v>5.6729381784127002E-3</v>
          </cell>
          <cell r="AM201">
            <v>9381.9118103131732</v>
          </cell>
          <cell r="AN201">
            <v>0.70540318627450926</v>
          </cell>
          <cell r="AO201">
            <v>5.5259708680911275E-3</v>
          </cell>
          <cell r="AP201">
            <v>9401.6297329389636</v>
          </cell>
          <cell r="AQ201">
            <v>0.83906749999999997</v>
          </cell>
          <cell r="AR201">
            <v>6.5730672211022365E-3</v>
          </cell>
          <cell r="AS201">
            <v>9271.8811004225008</v>
          </cell>
          <cell r="AT201">
            <v>0.68071407475490142</v>
          </cell>
          <cell r="AU201">
            <v>5.332561887707938E-3</v>
          </cell>
          <cell r="AV201">
            <v>9419.8173267874408</v>
          </cell>
        </row>
        <row r="202">
          <cell r="B202">
            <v>66</v>
          </cell>
          <cell r="C202">
            <v>8.6817440323278816E-3</v>
          </cell>
          <cell r="D202">
            <v>0.81470588235294061</v>
          </cell>
          <cell r="E202">
            <v>7.073067932220063E-3</v>
          </cell>
          <cell r="F202">
            <v>9258.2136300534348</v>
          </cell>
          <cell r="G202">
            <v>0.96499999999999997</v>
          </cell>
          <cell r="H202">
            <v>8.3778829911964059E-3</v>
          </cell>
          <cell r="I202">
            <v>9098.2812604056198</v>
          </cell>
          <cell r="J202">
            <v>0.94</v>
          </cell>
          <cell r="K202">
            <v>8.1608393903882075E-3</v>
          </cell>
          <cell r="L202">
            <v>9127.3484625440069</v>
          </cell>
          <cell r="M202">
            <v>0.92500000000000004</v>
          </cell>
          <cell r="N202">
            <v>8.0306132299032915E-3</v>
          </cell>
          <cell r="O202">
            <v>9131.5716116506119</v>
          </cell>
          <cell r="P202">
            <v>0.78619117647058767</v>
          </cell>
          <cell r="Q202">
            <v>6.8255105545923607E-3</v>
          </cell>
          <cell r="R202">
            <v>9281.1298072639383</v>
          </cell>
          <cell r="S202">
            <v>0.76582352941176413</v>
          </cell>
          <cell r="T202">
            <v>6.648683856286859E-3</v>
          </cell>
          <cell r="U202">
            <v>9303.7101415363795</v>
          </cell>
          <cell r="V202">
            <v>0.75360294117647009</v>
          </cell>
          <cell r="W202">
            <v>6.5425878373035588E-3</v>
          </cell>
          <cell r="X202">
            <v>9307.3859286596435</v>
          </cell>
          <cell r="Y202">
            <v>0.90709999999999991</v>
          </cell>
          <cell r="Z202">
            <v>7.8752100117246201E-3</v>
          </cell>
          <cell r="AA202">
            <v>9154.5149217281414</v>
          </cell>
          <cell r="AB202">
            <v>0.892625</v>
          </cell>
          <cell r="AC202">
            <v>7.7495417668566749E-3</v>
          </cell>
          <cell r="AD202">
            <v>9158.6011819406922</v>
          </cell>
          <cell r="AE202">
            <v>0.86949999999999994</v>
          </cell>
          <cell r="AF202">
            <v>7.5487764361090925E-3</v>
          </cell>
          <cell r="AG202">
            <v>9185.6568517593259</v>
          </cell>
          <cell r="AH202">
            <v>0.73901970588235233</v>
          </cell>
          <cell r="AI202">
            <v>6.4159799213168184E-3</v>
          </cell>
          <cell r="AJ202">
            <v>9325.1343007134983</v>
          </cell>
          <cell r="AK202">
            <v>0.72722683823529366</v>
          </cell>
          <cell r="AL202">
            <v>6.3135972629979348E-3</v>
          </cell>
          <cell r="AM202">
            <v>9328.6888046179465</v>
          </cell>
          <cell r="AN202">
            <v>0.7083867647058818</v>
          </cell>
          <cell r="AO202">
            <v>6.1500325670653449E-3</v>
          </cell>
          <cell r="AP202">
            <v>9349.6766009221628</v>
          </cell>
          <cell r="AQ202">
            <v>0.83906749999999997</v>
          </cell>
          <cell r="AR202">
            <v>7.2845692608452745E-3</v>
          </cell>
          <cell r="AS202">
            <v>9210.9364026833555</v>
          </cell>
          <cell r="AT202">
            <v>0.68359322794117594</v>
          </cell>
          <cell r="AU202">
            <v>5.9347814272180579E-3</v>
          </cell>
          <cell r="AV202">
            <v>9369.5855679214437</v>
          </cell>
        </row>
        <row r="203">
          <cell r="B203">
            <v>67</v>
          </cell>
          <cell r="C203">
            <v>9.5969505753154601E-3</v>
          </cell>
          <cell r="D203">
            <v>0.81813725490196021</v>
          </cell>
          <cell r="E203">
            <v>7.8516227991183782E-3</v>
          </cell>
          <cell r="F203">
            <v>9192.7296561170606</v>
          </cell>
          <cell r="G203">
            <v>0.96499999999999997</v>
          </cell>
          <cell r="H203">
            <v>9.2610573051794196E-3</v>
          </cell>
          <cell r="I203">
            <v>9022.0569245849456</v>
          </cell>
          <cell r="J203">
            <v>0.94</v>
          </cell>
          <cell r="K203">
            <v>9.0211335407965314E-3</v>
          </cell>
          <cell r="L203">
            <v>9052.8616376810787</v>
          </cell>
          <cell r="M203">
            <v>0.92500000000000004</v>
          </cell>
          <cell r="N203">
            <v>8.877179282166801E-3</v>
          </cell>
          <cell r="O203">
            <v>9058.2394918562804</v>
          </cell>
          <cell r="P203">
            <v>0.78950245098039162</v>
          </cell>
          <cell r="Q203">
            <v>7.5768160011492353E-3</v>
          </cell>
          <cell r="R203">
            <v>9217.7813578059158</v>
          </cell>
          <cell r="S203">
            <v>0.76904901960784255</v>
          </cell>
          <cell r="T203">
            <v>7.3805254311712755E-3</v>
          </cell>
          <cell r="U203">
            <v>9241.8527141147752</v>
          </cell>
          <cell r="V203">
            <v>0.75677696078431322</v>
          </cell>
          <cell r="W203">
            <v>7.2627510891845005E-3</v>
          </cell>
          <cell r="X203">
            <v>9246.4915386857047</v>
          </cell>
          <cell r="Y203">
            <v>0.90709999999999991</v>
          </cell>
          <cell r="Z203">
            <v>8.7053938668686538E-3</v>
          </cell>
          <cell r="AA203">
            <v>9082.421194164066</v>
          </cell>
          <cell r="AB203">
            <v>0.892625</v>
          </cell>
          <cell r="AC203">
            <v>8.5664780072909619E-3</v>
          </cell>
          <cell r="AD203">
            <v>9087.626219555259</v>
          </cell>
          <cell r="AE203">
            <v>0.86949999999999994</v>
          </cell>
          <cell r="AF203">
            <v>8.3445485252367918E-3</v>
          </cell>
          <cell r="AG203">
            <v>9116.3163817665809</v>
          </cell>
          <cell r="AH203">
            <v>0.74213230392156804</v>
          </cell>
          <cell r="AI203">
            <v>7.12220704108028E-3</v>
          </cell>
          <cell r="AJ203">
            <v>9265.3044262765379</v>
          </cell>
          <cell r="AK203">
            <v>0.73028976715686234</v>
          </cell>
          <cell r="AL203">
            <v>7.0085548010630433E-3</v>
          </cell>
          <cell r="AM203">
            <v>9269.7912205137509</v>
          </cell>
          <cell r="AN203">
            <v>0.71137034313725445</v>
          </cell>
          <cell r="AO203">
            <v>6.8269860238334302E-3</v>
          </cell>
          <cell r="AP203">
            <v>9292.1757853349627</v>
          </cell>
          <cell r="AQ203">
            <v>0.83906749999999997</v>
          </cell>
          <cell r="AR203">
            <v>8.0524893268535038E-3</v>
          </cell>
          <cell r="AS203">
            <v>9143.8386985007674</v>
          </cell>
          <cell r="AT203">
            <v>0.68647238112745046</v>
          </cell>
          <cell r="AU203">
            <v>6.5880415129992596E-3</v>
          </cell>
          <cell r="AV203">
            <v>9313.9791255122127</v>
          </cell>
        </row>
        <row r="204">
          <cell r="B204">
            <v>68</v>
          </cell>
          <cell r="C204">
            <v>1.0580973505015322E-2</v>
          </cell>
          <cell r="D204">
            <v>0.8215686274509798</v>
          </cell>
          <cell r="E204">
            <v>8.6929958796106207E-3</v>
          </cell>
          <cell r="F204">
            <v>9120.5518103629602</v>
          </cell>
          <cell r="G204">
            <v>0.96499999999999997</v>
          </cell>
          <cell r="H204">
            <v>1.0210639432339784E-2</v>
          </cell>
          <cell r="I204">
            <v>8938.5031383957739</v>
          </cell>
          <cell r="J204">
            <v>0.94</v>
          </cell>
          <cell r="K204">
            <v>9.9461150947144014E-3</v>
          </cell>
          <cell r="L204">
            <v>8971.1945639212045</v>
          </cell>
          <cell r="M204">
            <v>0.92500000000000004</v>
          </cell>
          <cell r="N204">
            <v>9.7874004921391731E-3</v>
          </cell>
          <cell r="O204">
            <v>8977.8278759062687</v>
          </cell>
          <cell r="P204">
            <v>0.79281372549019546</v>
          </cell>
          <cell r="Q204">
            <v>8.388741023824248E-3</v>
          </cell>
          <cell r="R204">
            <v>9147.9399245189961</v>
          </cell>
          <cell r="S204">
            <v>0.77227450980392098</v>
          </cell>
          <cell r="T204">
            <v>8.1714161268339833E-3</v>
          </cell>
          <cell r="U204">
            <v>9173.6429851271114</v>
          </cell>
          <cell r="V204">
            <v>0.75995098039215636</v>
          </cell>
          <cell r="W204">
            <v>8.0410211886398249E-3</v>
          </cell>
          <cell r="X204">
            <v>9179.3365721919799</v>
          </cell>
          <cell r="Y204">
            <v>0.90709999999999991</v>
          </cell>
          <cell r="Z204">
            <v>9.5980010663993965E-3</v>
          </cell>
          <cell r="AA204">
            <v>9003.3551404040718</v>
          </cell>
          <cell r="AB204">
            <v>0.892625</v>
          </cell>
          <cell r="AC204">
            <v>9.4448414749143013E-3</v>
          </cell>
          <cell r="AD204">
            <v>9009.777269406959</v>
          </cell>
          <cell r="AE204">
            <v>0.86949999999999994</v>
          </cell>
          <cell r="AF204">
            <v>9.2001564626108222E-3</v>
          </cell>
          <cell r="AG204">
            <v>9040.2448373475181</v>
          </cell>
          <cell r="AH204">
            <v>0.74524490196078375</v>
          </cell>
          <cell r="AI204">
            <v>7.8854165623947932E-3</v>
          </cell>
          <cell r="AJ204">
            <v>9199.3150098539591</v>
          </cell>
          <cell r="AK204">
            <v>0.73335269607843079</v>
          </cell>
          <cell r="AL204">
            <v>7.7595854470374299E-3</v>
          </cell>
          <cell r="AM204">
            <v>9204.8233807503675</v>
          </cell>
          <cell r="AN204">
            <v>0.71435392156862698</v>
          </cell>
          <cell r="AO204">
            <v>7.5585599173214352E-3</v>
          </cell>
          <cell r="AP204">
            <v>9228.738231117477</v>
          </cell>
          <cell r="AQ204">
            <v>0.83906749999999997</v>
          </cell>
          <cell r="AR204">
            <v>8.8781509864194422E-3</v>
          </cell>
          <cell r="AS204">
            <v>9070.2080349746193</v>
          </cell>
          <cell r="AT204">
            <v>0.68935153431372498</v>
          </cell>
          <cell r="AU204">
            <v>7.2940103202151843E-3</v>
          </cell>
          <cell r="AV204">
            <v>9252.618244382129</v>
          </cell>
        </row>
        <row r="205">
          <cell r="B205">
            <v>69</v>
          </cell>
          <cell r="C205">
            <v>1.1694707403102581E-2</v>
          </cell>
          <cell r="D205">
            <v>0.8249999999999994</v>
          </cell>
          <cell r="E205">
            <v>9.6481336075596221E-3</v>
          </cell>
          <cell r="F205">
            <v>9041.2668910557004</v>
          </cell>
          <cell r="G205">
            <v>0.96499999999999997</v>
          </cell>
          <cell r="H205">
            <v>1.128539264399399E-2</v>
          </cell>
          <cell r="I205">
            <v>8847.2353057847777</v>
          </cell>
          <cell r="J205">
            <v>0.94</v>
          </cell>
          <cell r="K205">
            <v>1.0993024958916426E-2</v>
          </cell>
          <cell r="L205">
            <v>8881.9660302513676</v>
          </cell>
          <cell r="M205">
            <v>0.92500000000000004</v>
          </cell>
          <cell r="N205">
            <v>1.0817604347869889E-2</v>
          </cell>
          <cell r="O205">
            <v>8889.9582789352826</v>
          </cell>
          <cell r="P205">
            <v>0.79612499999999942</v>
          </cell>
          <cell r="Q205">
            <v>9.3104489312950348E-3</v>
          </cell>
          <cell r="R205">
            <v>9071.2002255907046</v>
          </cell>
          <cell r="S205">
            <v>0.77549999999999941</v>
          </cell>
          <cell r="T205">
            <v>9.0692455911060444E-3</v>
          </cell>
          <cell r="U205">
            <v>9098.6813308966266</v>
          </cell>
          <cell r="V205">
            <v>0.7631249999999995</v>
          </cell>
          <cell r="W205">
            <v>8.9245235869926508E-3</v>
          </cell>
          <cell r="X205">
            <v>9105.5253323173274</v>
          </cell>
          <cell r="Y205">
            <v>0.90709999999999991</v>
          </cell>
          <cell r="Z205">
            <v>1.060826908535435E-2</v>
          </cell>
          <cell r="AA205">
            <v>8916.9409281653006</v>
          </cell>
          <cell r="AB205">
            <v>0.892625</v>
          </cell>
          <cell r="AC205">
            <v>1.0438988195694441E-2</v>
          </cell>
          <cell r="AD205">
            <v>8924.6813513731231</v>
          </cell>
          <cell r="AE205">
            <v>0.86949999999999994</v>
          </cell>
          <cell r="AF205">
            <v>1.0168548086997693E-2</v>
          </cell>
          <cell r="AG205">
            <v>8957.0731703836118</v>
          </cell>
          <cell r="AH205">
            <v>0.74835749999999945</v>
          </cell>
          <cell r="AI205">
            <v>8.7518219954173335E-3</v>
          </cell>
          <cell r="AJ205">
            <v>9126.7745789125693</v>
          </cell>
          <cell r="AK205">
            <v>0.73641562499999946</v>
          </cell>
          <cell r="AL205">
            <v>8.6121652614479082E-3</v>
          </cell>
          <cell r="AM205">
            <v>9133.3977672025467</v>
          </cell>
          <cell r="AN205">
            <v>0.71733749999999952</v>
          </cell>
          <cell r="AO205">
            <v>8.3890521717730916E-3</v>
          </cell>
          <cell r="AP205">
            <v>9158.9822602363001</v>
          </cell>
          <cell r="AQ205">
            <v>0.83906749999999997</v>
          </cell>
          <cell r="AR205">
            <v>9.8126489039527739E-3</v>
          </cell>
          <cell r="AS205">
            <v>8989.6813585618802</v>
          </cell>
          <cell r="AT205">
            <v>0.6922306874999995</v>
          </cell>
          <cell r="AU205">
            <v>8.0954353457610342E-3</v>
          </cell>
          <cell r="AV205">
            <v>9185.1295514185949</v>
          </cell>
        </row>
        <row r="206">
          <cell r="B206">
            <v>70</v>
          </cell>
          <cell r="C206">
            <v>1.2957408361670118E-2</v>
          </cell>
          <cell r="D206">
            <v>0.828431372549019</v>
          </cell>
          <cell r="E206">
            <v>1.0734323593736512E-2</v>
          </cell>
          <cell r="F206">
            <v>8954.0355401091892</v>
          </cell>
          <cell r="G206">
            <v>0.96499999999999997</v>
          </cell>
          <cell r="H206">
            <v>1.2503899069011663E-2</v>
          </cell>
          <cell r="I206">
            <v>8747.3907815451912</v>
          </cell>
          <cell r="J206">
            <v>0.95</v>
          </cell>
          <cell r="K206">
            <v>1.230953794358661E-2</v>
          </cell>
          <cell r="L206">
            <v>8784.3263559965671</v>
          </cell>
          <cell r="M206">
            <v>0.92500000000000004</v>
          </cell>
          <cell r="N206">
            <v>1.1985602734544859E-2</v>
          </cell>
          <cell r="O206">
            <v>8793.7902276046898</v>
          </cell>
          <cell r="P206">
            <v>0.79943627450980326</v>
          </cell>
          <cell r="Q206">
            <v>1.0358622267955732E-2</v>
          </cell>
          <cell r="R206">
            <v>8986.74327914479</v>
          </cell>
          <cell r="S206">
            <v>0.78700980392156805</v>
          </cell>
          <cell r="T206">
            <v>1.0197607414049686E-2</v>
          </cell>
          <cell r="U206">
            <v>9016.1631553515144</v>
          </cell>
          <cell r="V206">
            <v>0.76629901960784264</v>
          </cell>
          <cell r="W206">
            <v>9.929249324206274E-3</v>
          </cell>
          <cell r="X206">
            <v>9024.2628567171014</v>
          </cell>
          <cell r="Y206">
            <v>0.91674999999999995</v>
          </cell>
          <cell r="Z206">
            <v>1.187870411556108E-2</v>
          </cell>
          <cell r="AA206">
            <v>8822.347619381113</v>
          </cell>
          <cell r="AB206">
            <v>0.892625</v>
          </cell>
          <cell r="AC206">
            <v>1.1566106638835789E-2</v>
          </cell>
          <cell r="AD206">
            <v>8831.5167080958054</v>
          </cell>
          <cell r="AE206">
            <v>0.87875000000000003</v>
          </cell>
          <cell r="AF206">
            <v>1.1386322597817616E-2</v>
          </cell>
          <cell r="AG206">
            <v>8865.9927411318095</v>
          </cell>
          <cell r="AH206">
            <v>0.75946446078431307</v>
          </cell>
          <cell r="AI206">
            <v>9.8406911545579449E-3</v>
          </cell>
          <cell r="AJ206">
            <v>9046.8986724056267</v>
          </cell>
          <cell r="AK206">
            <v>0.73947855392156803</v>
          </cell>
          <cell r="AL206">
            <v>9.5817255978590532E-3</v>
          </cell>
          <cell r="AM206">
            <v>9054.7394362328596</v>
          </cell>
          <cell r="AN206">
            <v>0.72798406862745046</v>
          </cell>
          <cell r="AO206">
            <v>9.4327868579959593E-3</v>
          </cell>
          <cell r="AP206">
            <v>9082.1470802148342</v>
          </cell>
          <cell r="AQ206">
            <v>0.84799374999999999</v>
          </cell>
          <cell r="AR206">
            <v>1.0987801306894E-2</v>
          </cell>
          <cell r="AS206">
            <v>8901.468771631904</v>
          </cell>
          <cell r="AT206">
            <v>0.70250462622548959</v>
          </cell>
          <cell r="AU206">
            <v>9.1026393179660988E-3</v>
          </cell>
          <cell r="AV206">
            <v>9110.7719289926463</v>
          </cell>
        </row>
        <row r="207">
          <cell r="B207">
            <v>71</v>
          </cell>
          <cell r="C207">
            <v>1.4410343617977486E-2</v>
          </cell>
          <cell r="D207">
            <v>0.83186274509803859</v>
          </cell>
          <cell r="E207">
            <v>1.1987427999856753E-2</v>
          </cell>
          <cell r="F207">
            <v>8857.9200251518396</v>
          </cell>
          <cell r="G207">
            <v>0.96499999999999997</v>
          </cell>
          <cell r="H207">
            <v>1.3905981591348274E-2</v>
          </cell>
          <cell r="I207">
            <v>8638.014290095547</v>
          </cell>
          <cell r="J207">
            <v>0.95</v>
          </cell>
          <cell r="K207">
            <v>1.3689826437078612E-2</v>
          </cell>
          <cell r="L207">
            <v>8676.1953574085801</v>
          </cell>
          <cell r="M207">
            <v>0.92500000000000004</v>
          </cell>
          <cell r="N207">
            <v>1.3329567846629175E-2</v>
          </cell>
          <cell r="O207">
            <v>8688.3913514056967</v>
          </cell>
          <cell r="P207">
            <v>0.80274754901960721</v>
          </cell>
          <cell r="Q207">
            <v>1.1567868019861765E-2</v>
          </cell>
          <cell r="R207">
            <v>8893.6530000970397</v>
          </cell>
          <cell r="S207">
            <v>0.7902696078431366</v>
          </cell>
          <cell r="T207">
            <v>1.1388056599863914E-2</v>
          </cell>
          <cell r="U207">
            <v>8924.2198631122192</v>
          </cell>
          <cell r="V207">
            <v>0.76947303921568577</v>
          </cell>
          <cell r="W207">
            <v>1.1088370899867497E-2</v>
          </cell>
          <cell r="X207">
            <v>8934.6587008455845</v>
          </cell>
          <cell r="Y207">
            <v>0.91674999999999995</v>
          </cell>
          <cell r="Z207">
            <v>1.321068251178086E-2</v>
          </cell>
          <cell r="AA207">
            <v>8717.5495624058603</v>
          </cell>
          <cell r="AB207">
            <v>0.892625</v>
          </cell>
          <cell r="AC207">
            <v>1.2863032971997153E-2</v>
          </cell>
          <cell r="AD207">
            <v>8729.3704440673082</v>
          </cell>
          <cell r="AE207">
            <v>0.87875000000000003</v>
          </cell>
          <cell r="AF207">
            <v>1.2663089454297716E-2</v>
          </cell>
          <cell r="AG207">
            <v>8765.0416876313739</v>
          </cell>
          <cell r="AH207">
            <v>0.76261017156862676</v>
          </cell>
          <cell r="AI207">
            <v>1.0989474618868676E-2</v>
          </cell>
          <cell r="AJ207">
            <v>8957.8709366639014</v>
          </cell>
          <cell r="AK207">
            <v>0.7425414828431367</v>
          </cell>
          <cell r="AL207">
            <v>1.0700277918372135E-2</v>
          </cell>
          <cell r="AM207">
            <v>8967.979407594763</v>
          </cell>
          <cell r="AN207">
            <v>0.73099938725490143</v>
          </cell>
          <cell r="AO207">
            <v>1.0533952354874122E-2</v>
          </cell>
          <cell r="AP207">
            <v>8996.4771225941968</v>
          </cell>
          <cell r="AQ207">
            <v>0.84799374999999999</v>
          </cell>
          <cell r="AR207">
            <v>1.2219881323397295E-2</v>
          </cell>
          <cell r="AS207">
            <v>8803.6612014296898</v>
          </cell>
          <cell r="AT207">
            <v>0.70541440870097982</v>
          </cell>
          <cell r="AU207">
            <v>1.0165264022453527E-2</v>
          </cell>
          <cell r="AV207">
            <v>9027.8398582147765</v>
          </cell>
        </row>
        <row r="208">
          <cell r="B208">
            <v>72</v>
          </cell>
          <cell r="C208">
            <v>1.6093419933926007E-2</v>
          </cell>
          <cell r="D208">
            <v>0.83529411764705819</v>
          </cell>
          <cell r="E208">
            <v>1.3442739003632301E-2</v>
          </cell>
          <cell r="F208">
            <v>8751.736346621843</v>
          </cell>
          <cell r="G208">
            <v>0.96499999999999997</v>
          </cell>
          <cell r="H208">
            <v>1.5530150236238596E-2</v>
          </cell>
          <cell r="I208">
            <v>8517.8942223916747</v>
          </cell>
          <cell r="J208">
            <v>0.95</v>
          </cell>
          <cell r="K208">
            <v>1.5288748937229707E-2</v>
          </cell>
          <cell r="L208">
            <v>8557.4197488314694</v>
          </cell>
          <cell r="M208">
            <v>0.92500000000000004</v>
          </cell>
          <cell r="N208">
            <v>1.4886413438881557E-2</v>
          </cell>
          <cell r="O208">
            <v>8572.5788494090684</v>
          </cell>
          <cell r="P208">
            <v>0.80605882352941116</v>
          </cell>
          <cell r="Q208">
            <v>1.297224313850517E-2</v>
          </cell>
          <cell r="R208">
            <v>8790.7723959774703</v>
          </cell>
          <cell r="S208">
            <v>0.79352941176470526</v>
          </cell>
          <cell r="T208">
            <v>1.2770602053450686E-2</v>
          </cell>
          <cell r="U208">
            <v>8822.5903422014671</v>
          </cell>
          <cell r="V208">
            <v>0.77264705882352891</v>
          </cell>
          <cell r="W208">
            <v>1.243453357835988E-2</v>
          </cell>
          <cell r="X208">
            <v>8835.5878913068809</v>
          </cell>
          <cell r="Y208">
            <v>0.91674999999999995</v>
          </cell>
          <cell r="Z208">
            <v>1.4753642724426667E-2</v>
          </cell>
          <cell r="AA208">
            <v>8602.3847828562029</v>
          </cell>
          <cell r="AB208">
            <v>0.892625</v>
          </cell>
          <cell r="AC208">
            <v>1.4365388968520703E-2</v>
          </cell>
          <cell r="AD208">
            <v>8617.0842642204934</v>
          </cell>
          <cell r="AE208">
            <v>0.87875000000000003</v>
          </cell>
          <cell r="AF208">
            <v>1.4142092766937479E-2</v>
          </cell>
          <cell r="AG208">
            <v>8654.0491806702485</v>
          </cell>
          <cell r="AH208">
            <v>0.76575588235294056</v>
          </cell>
          <cell r="AI208">
            <v>1.2323630981579911E-2</v>
          </cell>
          <cell r="AJ208">
            <v>8859.4286413663322</v>
          </cell>
          <cell r="AK208">
            <v>0.74560441176470538</v>
          </cell>
          <cell r="AL208">
            <v>1.1999324903117285E-2</v>
          </cell>
          <cell r="AM208">
            <v>8872.0195355672604</v>
          </cell>
          <cell r="AN208">
            <v>0.7340147058823524</v>
          </cell>
          <cell r="AO208">
            <v>1.1812806899441886E-2</v>
          </cell>
          <cell r="AP208">
            <v>8901.7086612230742</v>
          </cell>
          <cell r="AQ208">
            <v>0.84799374999999999</v>
          </cell>
          <cell r="AR208">
            <v>1.3647119520094666E-2</v>
          </cell>
          <cell r="AS208">
            <v>8696.0815063368227</v>
          </cell>
          <cell r="AT208">
            <v>0.70832419117647005</v>
          </cell>
          <cell r="AU208">
            <v>1.139935865796142E-2</v>
          </cell>
          <cell r="AV208">
            <v>8936.0694825035935</v>
          </cell>
        </row>
        <row r="209">
          <cell r="B209">
            <v>73</v>
          </cell>
          <cell r="C209">
            <v>1.8044623746045881E-2</v>
          </cell>
          <cell r="D209">
            <v>0.83872549019607778</v>
          </cell>
          <cell r="E209">
            <v>1.5134485896806117E-2</v>
          </cell>
          <cell r="F209">
            <v>8634.0890390856021</v>
          </cell>
          <cell r="G209">
            <v>0.96499999999999997</v>
          </cell>
          <cell r="H209">
            <v>1.7413061914934275E-2</v>
          </cell>
          <cell r="I209">
            <v>8385.610045421543</v>
          </cell>
          <cell r="J209">
            <v>0.95</v>
          </cell>
          <cell r="K209">
            <v>1.7142392558743585E-2</v>
          </cell>
          <cell r="L209">
            <v>8426.5875067410925</v>
          </cell>
          <cell r="M209">
            <v>0.92500000000000004</v>
          </cell>
          <cell r="N209">
            <v>1.6691276965092441E-2</v>
          </cell>
          <cell r="O209">
            <v>8444.9638964193546</v>
          </cell>
          <cell r="P209">
            <v>0.809370098039215</v>
          </cell>
          <cell r="Q209">
            <v>1.4604778890417901E-2</v>
          </cell>
          <cell r="R209">
            <v>8676.7363590815912</v>
          </cell>
          <cell r="S209">
            <v>0.79678921568627381</v>
          </cell>
          <cell r="T209">
            <v>1.437776160196581E-2</v>
          </cell>
          <cell r="U209">
            <v>8709.9205518605941</v>
          </cell>
          <cell r="V209">
            <v>0.77582107843137194</v>
          </cell>
          <cell r="W209">
            <v>1.3999399454545657E-2</v>
          </cell>
          <cell r="X209">
            <v>8725.7214769878756</v>
          </cell>
          <cell r="Y209">
            <v>0.91674999999999995</v>
          </cell>
          <cell r="Z209">
            <v>1.654240881918756E-2</v>
          </cell>
          <cell r="AA209">
            <v>8475.4682711918977</v>
          </cell>
          <cell r="AB209">
            <v>0.892625</v>
          </cell>
          <cell r="AC209">
            <v>1.6107082271314205E-2</v>
          </cell>
          <cell r="AD209">
            <v>8493.2964969904478</v>
          </cell>
          <cell r="AE209">
            <v>0.87875000000000003</v>
          </cell>
          <cell r="AF209">
            <v>1.5856713116837819E-2</v>
          </cell>
          <cell r="AG209">
            <v>8531.66281434757</v>
          </cell>
          <cell r="AH209">
            <v>0.76890159313725426</v>
          </cell>
          <cell r="AI209">
            <v>1.3874539945897007E-2</v>
          </cell>
          <cell r="AJ209">
            <v>8750.2483120824927</v>
          </cell>
          <cell r="AK209">
            <v>0.74866734068627394</v>
          </cell>
          <cell r="AL209">
            <v>1.350942047363656E-2</v>
          </cell>
          <cell r="AM209">
            <v>8765.5612906131846</v>
          </cell>
          <cell r="AN209">
            <v>0.73703002450980326</v>
          </cell>
          <cell r="AO209">
            <v>1.3299429481818373E-2</v>
          </cell>
          <cell r="AP209">
            <v>8796.5544957329566</v>
          </cell>
          <cell r="AQ209">
            <v>0.84799374999999999</v>
          </cell>
          <cell r="AR209">
            <v>1.5301728157748494E-2</v>
          </cell>
          <cell r="AS209">
            <v>8577.4050426633585</v>
          </cell>
          <cell r="AT209">
            <v>0.71123397365196017</v>
          </cell>
          <cell r="AU209">
            <v>1.283394944995473E-2</v>
          </cell>
          <cell r="AV209">
            <v>8834.2040214800709</v>
          </cell>
        </row>
        <row r="210">
          <cell r="B210">
            <v>74</v>
          </cell>
          <cell r="C210">
            <v>2.0375867423918101E-2</v>
          </cell>
          <cell r="D210">
            <v>0.84215686274509738</v>
          </cell>
          <cell r="E210">
            <v>1.7159676585436896E-2</v>
          </cell>
          <cell r="F210">
            <v>8503.4165402917934</v>
          </cell>
          <cell r="G210">
            <v>0.96499999999999997</v>
          </cell>
          <cell r="H210">
            <v>1.9662712064080965E-2</v>
          </cell>
          <cell r="I210">
            <v>8239.5908985061233</v>
          </cell>
          <cell r="J210">
            <v>0.95</v>
          </cell>
          <cell r="K210">
            <v>1.9357074052722197E-2</v>
          </cell>
          <cell r="L210">
            <v>8282.1356357699315</v>
          </cell>
          <cell r="M210">
            <v>0.92500000000000004</v>
          </cell>
          <cell r="N210">
            <v>1.8847677367124244E-2</v>
          </cell>
          <cell r="O210">
            <v>8304.0066650640129</v>
          </cell>
          <cell r="P210">
            <v>0.81268137254901895</v>
          </cell>
          <cell r="Q210">
            <v>1.6559087904946604E-2</v>
          </cell>
          <cell r="R210">
            <v>8550.0145430667544</v>
          </cell>
          <cell r="S210">
            <v>0.80004901960784247</v>
          </cell>
          <cell r="T210">
            <v>1.630169275616505E-2</v>
          </cell>
          <cell r="U210">
            <v>8584.69139059388</v>
          </cell>
          <cell r="V210">
            <v>0.77899509803921507</v>
          </cell>
          <cell r="W210">
            <v>1.5872700841529131E-2</v>
          </cell>
          <cell r="X210">
            <v>8603.566616502414</v>
          </cell>
          <cell r="Y210">
            <v>0.91674999999999995</v>
          </cell>
          <cell r="Z210">
            <v>1.867957646087692E-2</v>
          </cell>
          <cell r="AA210">
            <v>8335.2636101157877</v>
          </cell>
          <cell r="AB210">
            <v>0.892625</v>
          </cell>
          <cell r="AC210">
            <v>1.8188008659274894E-2</v>
          </cell>
          <cell r="AD210">
            <v>8356.4942715587586</v>
          </cell>
          <cell r="AE210">
            <v>0.87875000000000003</v>
          </cell>
          <cell r="AF210">
            <v>1.7905293498768033E-2</v>
          </cell>
          <cell r="AG210">
            <v>8396.3786846908679</v>
          </cell>
          <cell r="AH210">
            <v>0.77204730392156795</v>
          </cell>
          <cell r="AI210">
            <v>1.5731133509699274E-2</v>
          </cell>
          <cell r="AJ210">
            <v>8628.8426423399851</v>
          </cell>
          <cell r="AK210">
            <v>0.75173026960784262</v>
          </cell>
          <cell r="AL210">
            <v>1.5317156312075612E-2</v>
          </cell>
          <cell r="AM210">
            <v>8647.1436374508594</v>
          </cell>
          <cell r="AN210">
            <v>0.74004534313725434</v>
          </cell>
          <cell r="AO210">
            <v>1.5079065799452673E-2</v>
          </cell>
          <cell r="AP210">
            <v>8679.5653395339832</v>
          </cell>
          <cell r="AQ210">
            <v>0.84799374999999999</v>
          </cell>
          <cell r="AR210">
            <v>1.7278608226311151E-2</v>
          </cell>
          <cell r="AS210">
            <v>8446.1559224016237</v>
          </cell>
          <cell r="AT210">
            <v>0.7141437561274504</v>
          </cell>
          <cell r="AU210">
            <v>1.455129849647183E-2</v>
          </cell>
          <cell r="AV210">
            <v>8720.8262936378087</v>
          </cell>
        </row>
        <row r="211">
          <cell r="B211">
            <v>75</v>
          </cell>
          <cell r="C211">
            <v>2.3080367833642462E-2</v>
          </cell>
          <cell r="D211">
            <v>0.84558823529411697</v>
          </cell>
          <cell r="E211">
            <v>1.9516487506388829E-2</v>
          </cell>
          <cell r="F211">
            <v>8357.500662589131</v>
          </cell>
          <cell r="G211">
            <v>0.96499999999999997</v>
          </cell>
          <cell r="H211">
            <v>2.2272554959464976E-2</v>
          </cell>
          <cell r="I211">
            <v>8077.5781951429753</v>
          </cell>
          <cell r="J211">
            <v>0.95</v>
          </cell>
          <cell r="K211">
            <v>2.1926349441960338E-2</v>
          </cell>
          <cell r="L211">
            <v>8121.8177229536432</v>
          </cell>
          <cell r="M211">
            <v>0.92500000000000004</v>
          </cell>
          <cell r="N211">
            <v>2.1349340246119279E-2</v>
          </cell>
          <cell r="O211">
            <v>8147.4954265864371</v>
          </cell>
          <cell r="P211">
            <v>0.81599264705882291</v>
          </cell>
          <cell r="Q211">
            <v>1.8833410443665221E-2</v>
          </cell>
          <cell r="R211">
            <v>8408.4341006595405</v>
          </cell>
          <cell r="S211">
            <v>0.80330882352941113</v>
          </cell>
          <cell r="T211">
            <v>1.854066313106939E-2</v>
          </cell>
          <cell r="U211">
            <v>8444.746389137923</v>
          </cell>
          <cell r="V211">
            <v>0.78216911764705821</v>
          </cell>
          <cell r="W211">
            <v>1.8052750943409669E-2</v>
          </cell>
          <cell r="X211">
            <v>8467.0047774285049</v>
          </cell>
          <cell r="Y211">
            <v>0.91674999999999995</v>
          </cell>
          <cell r="Z211">
            <v>2.1158927211491724E-2</v>
          </cell>
          <cell r="AA211">
            <v>8179.564416189065</v>
          </cell>
          <cell r="AB211">
            <v>0.892625</v>
          </cell>
          <cell r="AC211">
            <v>2.0602113337505102E-2</v>
          </cell>
          <cell r="AD211">
            <v>8204.5062813864661</v>
          </cell>
          <cell r="AE211">
            <v>0.87875000000000003</v>
          </cell>
          <cell r="AF211">
            <v>2.0281873233813315E-2</v>
          </cell>
          <cell r="AG211">
            <v>8246.0390600146784</v>
          </cell>
          <cell r="AH211">
            <v>0.77519301470588176</v>
          </cell>
          <cell r="AI211">
            <v>1.789173992148196E-2</v>
          </cell>
          <cell r="AJ211">
            <v>8493.101166699149</v>
          </cell>
          <cell r="AK211">
            <v>0.75479319852941118</v>
          </cell>
          <cell r="AL211">
            <v>1.742090466039033E-2</v>
          </cell>
          <cell r="AM211">
            <v>8514.6939867030542</v>
          </cell>
          <cell r="AN211">
            <v>0.74306066176470531</v>
          </cell>
          <cell r="AO211">
            <v>1.7150113396239185E-2</v>
          </cell>
          <cell r="AP211">
            <v>8548.6856026685018</v>
          </cell>
          <cell r="AQ211">
            <v>0.84799374999999999</v>
          </cell>
          <cell r="AR211">
            <v>1.9572007670629846E-2</v>
          </cell>
          <cell r="AS211">
            <v>8300.2181032001081</v>
          </cell>
          <cell r="AT211">
            <v>0.71705353860294063</v>
          </cell>
          <cell r="AU211">
            <v>1.6549859427370812E-2</v>
          </cell>
          <cell r="AV211">
            <v>8593.9269471032039</v>
          </cell>
        </row>
        <row r="212">
          <cell r="B212">
            <v>76</v>
          </cell>
          <cell r="C212">
            <v>2.6206671715666055E-2</v>
          </cell>
          <cell r="D212">
            <v>0.84901960784313657</v>
          </cell>
          <cell r="E212">
            <v>2.2249978142908612E-2</v>
          </cell>
          <cell r="F212">
            <v>8194.3916053230751</v>
          </cell>
          <cell r="G212">
            <v>0.96499999999999997</v>
          </cell>
          <cell r="H212">
            <v>2.5289438205617742E-2</v>
          </cell>
          <cell r="I212">
            <v>7897.6698908522776</v>
          </cell>
          <cell r="J212">
            <v>0.95</v>
          </cell>
          <cell r="K212">
            <v>2.4896338129882751E-2</v>
          </cell>
          <cell r="L212">
            <v>7943.7359094562544</v>
          </cell>
          <cell r="M212">
            <v>0.92500000000000004</v>
          </cell>
          <cell r="N212">
            <v>2.4241171336991101E-2</v>
          </cell>
          <cell r="O212">
            <v>7973.5517745705429</v>
          </cell>
          <cell r="P212">
            <v>0.81930392156862675</v>
          </cell>
          <cell r="Q212">
            <v>2.1471228907906811E-2</v>
          </cell>
          <cell r="R212">
            <v>8250.0746100533088</v>
          </cell>
          <cell r="S212">
            <v>0.80656862745097968</v>
          </cell>
          <cell r="T212">
            <v>2.113747923576318E-2</v>
          </cell>
          <cell r="U212">
            <v>8288.1751911096017</v>
          </cell>
          <cell r="V212">
            <v>0.78534313725490135</v>
          </cell>
          <cell r="W212">
            <v>2.0581229782190468E-2</v>
          </cell>
          <cell r="X212">
            <v>8314.1520489449285</v>
          </cell>
          <cell r="Y212">
            <v>0.91674999999999995</v>
          </cell>
          <cell r="Z212">
            <v>2.4024966295336854E-2</v>
          </cell>
          <cell r="AA212">
            <v>8006.4936080852131</v>
          </cell>
          <cell r="AB212">
            <v>0.892625</v>
          </cell>
          <cell r="AC212">
            <v>2.3392730340196413E-2</v>
          </cell>
          <cell r="AD212">
            <v>8035.4761130990701</v>
          </cell>
          <cell r="AE212">
            <v>0.87875000000000003</v>
          </cell>
          <cell r="AF212">
            <v>2.3029112770141545E-2</v>
          </cell>
          <cell r="AG212">
            <v>8078.793941118387</v>
          </cell>
          <cell r="AH212">
            <v>0.77833872549019534</v>
          </cell>
          <cell r="AI212">
            <v>2.0397667462511468E-2</v>
          </cell>
          <cell r="AJ212">
            <v>8341.1448094977331</v>
          </cell>
          <cell r="AK212">
            <v>0.75785612745097974</v>
          </cell>
          <cell r="AL212">
            <v>1.9860886739813798E-2</v>
          </cell>
          <cell r="AM212">
            <v>8366.3603145483012</v>
          </cell>
          <cell r="AN212">
            <v>0.74607598039215628</v>
          </cell>
          <cell r="AO212">
            <v>1.9552168293080943E-2</v>
          </cell>
          <cell r="AP212">
            <v>8402.0746751939405</v>
          </cell>
          <cell r="AQ212">
            <v>0.84799374999999999</v>
          </cell>
          <cell r="AR212">
            <v>2.2223093823186591E-2</v>
          </cell>
          <cell r="AS212">
            <v>8137.7661708163751</v>
          </cell>
          <cell r="AT212">
            <v>0.71996332107843075</v>
          </cell>
          <cell r="AU212">
            <v>1.8867842402823111E-2</v>
          </cell>
          <cell r="AV212">
            <v>8451.6986641995518</v>
          </cell>
        </row>
        <row r="213">
          <cell r="B213">
            <v>77</v>
          </cell>
          <cell r="C213">
            <v>2.984063229534405E-2</v>
          </cell>
          <cell r="D213">
            <v>0.85245098039215617</v>
          </cell>
          <cell r="E213">
            <v>2.5437676255687873E-2</v>
          </cell>
          <cell r="F213">
            <v>8012.0665712102027</v>
          </cell>
          <cell r="G213">
            <v>0.96499999999999997</v>
          </cell>
          <cell r="H213">
            <v>2.8796210165007007E-2</v>
          </cell>
          <cell r="I213">
            <v>7697.9422561792016</v>
          </cell>
          <cell r="J213">
            <v>0.95</v>
          </cell>
          <cell r="K213">
            <v>2.8348600680576846E-2</v>
          </cell>
          <cell r="L213">
            <v>7745.9659742399399</v>
          </cell>
          <cell r="M213">
            <v>0.92500000000000004</v>
          </cell>
          <cell r="N213">
            <v>2.7602584873193246E-2</v>
          </cell>
          <cell r="O213">
            <v>7780.2635398388093</v>
          </cell>
          <cell r="P213">
            <v>0.8226151960784307</v>
          </cell>
          <cell r="Q213">
            <v>2.4547357586738799E-2</v>
          </cell>
          <cell r="R213">
            <v>8072.9353695935442</v>
          </cell>
          <cell r="S213">
            <v>0.80982843137254834</v>
          </cell>
          <cell r="T213">
            <v>2.416579244290348E-2</v>
          </cell>
          <cell r="U213">
            <v>8112.9840601051555</v>
          </cell>
          <cell r="V213">
            <v>0.78851715686274448</v>
          </cell>
          <cell r="W213">
            <v>2.3529850536511285E-2</v>
          </cell>
          <cell r="X213">
            <v>8143.0365751815234</v>
          </cell>
          <cell r="Y213">
            <v>0.91674999999999995</v>
          </cell>
          <cell r="Z213">
            <v>2.7356399656756656E-2</v>
          </cell>
          <cell r="AA213">
            <v>7814.1378690071351</v>
          </cell>
          <cell r="AB213">
            <v>0.892625</v>
          </cell>
          <cell r="AC213">
            <v>2.6636494402631484E-2</v>
          </cell>
          <cell r="AD213">
            <v>7847.504387230254</v>
          </cell>
          <cell r="AE213">
            <v>0.87875000000000003</v>
          </cell>
          <cell r="AF213">
            <v>2.6222455629533584E-2</v>
          </cell>
          <cell r="AG213">
            <v>7892.7464844016358</v>
          </cell>
          <cell r="AH213">
            <v>0.78148443627450914</v>
          </cell>
          <cell r="AI213">
            <v>2.3319989707401855E-2</v>
          </cell>
          <cell r="AJ213">
            <v>8171.0049114169451</v>
          </cell>
          <cell r="AK213">
            <v>0.76091905637254842</v>
          </cell>
          <cell r="AL213">
            <v>2.2706305767733387E-2</v>
          </cell>
          <cell r="AM213">
            <v>8200.1969799165854</v>
          </cell>
          <cell r="AN213">
            <v>0.74909129901960725</v>
          </cell>
          <cell r="AO213">
            <v>2.2353358009685718E-2</v>
          </cell>
          <cell r="AP213">
            <v>8237.7958971335156</v>
          </cell>
          <cell r="AQ213">
            <v>0.84799374999999999</v>
          </cell>
          <cell r="AR213">
            <v>2.5304669682499909E-2</v>
          </cell>
          <cell r="AS213">
            <v>7956.9198296911691</v>
          </cell>
          <cell r="AT213">
            <v>0.72287310355392098</v>
          </cell>
          <cell r="AU213">
            <v>2.1570990479346717E-2</v>
          </cell>
          <cell r="AV213">
            <v>8292.233345767283</v>
          </cell>
        </row>
        <row r="214">
          <cell r="B214">
            <v>78</v>
          </cell>
          <cell r="C214">
            <v>3.3938067211898543E-2</v>
          </cell>
          <cell r="D214">
            <v>0.85588235294117576</v>
          </cell>
          <cell r="E214">
            <v>2.9046992819595493E-2</v>
          </cell>
          <cell r="F214">
            <v>7808.2582156327389</v>
          </cell>
          <cell r="G214">
            <v>0.96499999999999997</v>
          </cell>
          <cell r="H214">
            <v>3.2750234859482093E-2</v>
          </cell>
          <cell r="I214">
            <v>7476.2706931321773</v>
          </cell>
          <cell r="J214">
            <v>0.95</v>
          </cell>
          <cell r="K214">
            <v>3.2241163851303614E-2</v>
          </cell>
          <cell r="L214">
            <v>7526.3786779508764</v>
          </cell>
          <cell r="M214">
            <v>0.92500000000000004</v>
          </cell>
          <cell r="N214">
            <v>3.1392712171006157E-2</v>
          </cell>
          <cell r="O214">
            <v>7565.5081551445974</v>
          </cell>
          <cell r="P214">
            <v>0.82592647058823454</v>
          </cell>
          <cell r="Q214">
            <v>2.803034807090965E-2</v>
          </cell>
          <cell r="R214">
            <v>7874.7661383015002</v>
          </cell>
          <cell r="S214">
            <v>0.81308823529411689</v>
          </cell>
          <cell r="T214">
            <v>2.7594643178615715E-2</v>
          </cell>
          <cell r="U214">
            <v>7916.9273712160693</v>
          </cell>
          <cell r="V214">
            <v>0.79169117647058762</v>
          </cell>
          <cell r="W214">
            <v>2.6868468358125834E-2</v>
          </cell>
          <cell r="X214">
            <v>7951.4321416541579</v>
          </cell>
          <cell r="Y214">
            <v>0.91674999999999995</v>
          </cell>
          <cell r="Z214">
            <v>3.1112723116507989E-2</v>
          </cell>
          <cell r="AA214">
            <v>7600.371190489579</v>
          </cell>
          <cell r="AB214">
            <v>0.892625</v>
          </cell>
          <cell r="AC214">
            <v>3.0293967245020936E-2</v>
          </cell>
          <cell r="AD214">
            <v>7638.474380545169</v>
          </cell>
          <cell r="AE214">
            <v>0.87875000000000003</v>
          </cell>
          <cell r="AF214">
            <v>2.9823076562455846E-2</v>
          </cell>
          <cell r="AG214">
            <v>7685.7792899192564</v>
          </cell>
          <cell r="AH214">
            <v>0.78463014705882272</v>
          </cell>
          <cell r="AI214">
            <v>2.6628830667364163E-2</v>
          </cell>
          <cell r="AJ214">
            <v>7980.4571609835712</v>
          </cell>
          <cell r="AK214">
            <v>0.76398198529411698</v>
          </cell>
          <cell r="AL214">
            <v>2.5928071965591427E-2</v>
          </cell>
          <cell r="AM214">
            <v>8014.0007999349555</v>
          </cell>
          <cell r="AN214">
            <v>0.75210661764705811</v>
          </cell>
          <cell r="AO214">
            <v>2.5525044940219538E-2</v>
          </cell>
          <cell r="AP214">
            <v>8053.6534962341702</v>
          </cell>
          <cell r="AQ214">
            <v>0.84799374999999999</v>
          </cell>
          <cell r="AR214">
            <v>2.8779268882769889E-2</v>
          </cell>
          <cell r="AS214">
            <v>7755.5726017107008</v>
          </cell>
          <cell r="AT214">
            <v>0.7257828860294111</v>
          </cell>
          <cell r="AU214">
            <v>2.4631668367311853E-2</v>
          </cell>
          <cell r="AV214">
            <v>8113.3616592132157</v>
          </cell>
        </row>
        <row r="215">
          <cell r="B215">
            <v>79</v>
          </cell>
          <cell r="C215">
            <v>3.8536699326008984E-2</v>
          </cell>
          <cell r="D215">
            <v>0.85931372549019536</v>
          </cell>
          <cell r="E215">
            <v>3.3115114665928279E-2</v>
          </cell>
          <cell r="F215">
            <v>7581.4517953097074</v>
          </cell>
          <cell r="G215">
            <v>0.96499999999999997</v>
          </cell>
          <cell r="H215">
            <v>3.7187914849598672E-2</v>
          </cell>
          <cell r="I215">
            <v>7231.4210720590354</v>
          </cell>
          <cell r="J215">
            <v>0.95</v>
          </cell>
          <cell r="K215">
            <v>3.6609864359708533E-2</v>
          </cell>
          <cell r="L215">
            <v>7283.7194697881041</v>
          </cell>
          <cell r="M215">
            <v>0.92500000000000004</v>
          </cell>
          <cell r="N215">
            <v>3.564644687655831E-2</v>
          </cell>
          <cell r="O215">
            <v>7328.0063352027437</v>
          </cell>
          <cell r="P215">
            <v>0.82923774509803849</v>
          </cell>
          <cell r="Q215">
            <v>3.1956085652620793E-2</v>
          </cell>
          <cell r="R215">
            <v>7654.0337024678956</v>
          </cell>
          <cell r="S215">
            <v>0.81634803921568555</v>
          </cell>
          <cell r="T215">
            <v>3.1459358932631867E-2</v>
          </cell>
          <cell r="U215">
            <v>7698.4625853363459</v>
          </cell>
          <cell r="V215">
            <v>0.79486519607843076</v>
          </cell>
          <cell r="W215">
            <v>3.0631481065983662E-2</v>
          </cell>
          <cell r="X215">
            <v>7737.7893387543381</v>
          </cell>
          <cell r="Y215">
            <v>0.91674999999999995</v>
          </cell>
          <cell r="Z215">
            <v>3.5328519107118733E-2</v>
          </cell>
          <cell r="AA215">
            <v>7363.9029460571919</v>
          </cell>
          <cell r="AB215">
            <v>0.892625</v>
          </cell>
          <cell r="AC215">
            <v>3.4398821235878771E-2</v>
          </cell>
          <cell r="AD215">
            <v>7407.0746878590016</v>
          </cell>
          <cell r="AE215">
            <v>0.87875000000000003</v>
          </cell>
          <cell r="AF215">
            <v>3.3864124532730397E-2</v>
          </cell>
          <cell r="AG215">
            <v>7456.5657057138569</v>
          </cell>
          <cell r="AH215">
            <v>0.78777585784313653</v>
          </cell>
          <cell r="AI215">
            <v>3.0358281369989748E-2</v>
          </cell>
          <cell r="AJ215">
            <v>7767.9469185955859</v>
          </cell>
          <cell r="AK215">
            <v>0.76704491421568566</v>
          </cell>
          <cell r="AL215">
            <v>2.9559379228674233E-2</v>
          </cell>
          <cell r="AM215">
            <v>7806.213210461935</v>
          </cell>
          <cell r="AN215">
            <v>0.75512193627450919</v>
          </cell>
          <cell r="AO215">
            <v>2.9099907012684476E-2</v>
          </cell>
          <cell r="AP215">
            <v>7848.0836288098362</v>
          </cell>
          <cell r="AQ215">
            <v>0.84799374999999999</v>
          </cell>
          <cell r="AR215">
            <v>3.267888017408483E-2</v>
          </cell>
          <cell r="AS215">
            <v>7532.3728924662246</v>
          </cell>
          <cell r="AT215">
            <v>0.72869266850490133</v>
          </cell>
          <cell r="AU215">
            <v>2.8081410267240519E-2</v>
          </cell>
          <cell r="AV215">
            <v>7913.5160254794127</v>
          </cell>
        </row>
        <row r="216">
          <cell r="B216">
            <v>80</v>
          </cell>
          <cell r="C216">
            <v>4.3604153670877346E-2</v>
          </cell>
          <cell r="D216">
            <v>0.86274509803921495</v>
          </cell>
          <cell r="E216">
            <v>3.7619269833698073E-2</v>
          </cell>
          <cell r="F216">
            <v>7330.3911497738181</v>
          </cell>
          <cell r="G216">
            <v>0.96499999999999997</v>
          </cell>
          <cell r="H216">
            <v>4.2078008292396635E-2</v>
          </cell>
          <cell r="I216">
            <v>6962.4996009897104</v>
          </cell>
          <cell r="J216">
            <v>0.95</v>
          </cell>
          <cell r="K216">
            <v>4.1423945987333476E-2</v>
          </cell>
          <cell r="L216">
            <v>7017.0634879649933</v>
          </cell>
          <cell r="M216">
            <v>0.92500000000000004</v>
          </cell>
          <cell r="N216">
            <v>4.0333842145561551E-2</v>
          </cell>
          <cell r="O216">
            <v>7066.7889466638562</v>
          </cell>
          <cell r="P216">
            <v>0.83254901960784244</v>
          </cell>
          <cell r="Q216">
            <v>3.630259538951864E-2</v>
          </cell>
          <cell r="R216">
            <v>7409.4407458837859</v>
          </cell>
          <cell r="S216">
            <v>0.81960784313725421</v>
          </cell>
          <cell r="T216">
            <v>3.5738306342013165E-2</v>
          </cell>
          <cell r="U216">
            <v>7456.273887634813</v>
          </cell>
          <cell r="V216">
            <v>0.7980392156862739</v>
          </cell>
          <cell r="W216">
            <v>3.4797824596170715E-2</v>
          </cell>
          <cell r="X216">
            <v>7500.7693911317147</v>
          </cell>
          <cell r="Y216">
            <v>0.91674999999999995</v>
          </cell>
          <cell r="Z216">
            <v>3.9974107877776804E-2</v>
          </cell>
          <cell r="AA216">
            <v>7103.7471601244424</v>
          </cell>
          <cell r="AB216">
            <v>0.892625</v>
          </cell>
          <cell r="AC216">
            <v>3.8922157670466889E-2</v>
          </cell>
          <cell r="AD216">
            <v>7152.2800497905373</v>
          </cell>
          <cell r="AE216">
            <v>0.87875000000000003</v>
          </cell>
          <cell r="AF216">
            <v>3.8317150038283468E-2</v>
          </cell>
          <cell r="AG216">
            <v>7204.0556360690762</v>
          </cell>
          <cell r="AH216">
            <v>0.79092156862745033</v>
          </cell>
          <cell r="AI216">
            <v>3.4487465620042707E-2</v>
          </cell>
          <cell r="AJ216">
            <v>7532.1254003737158</v>
          </cell>
          <cell r="AK216">
            <v>0.77010784313725433</v>
          </cell>
          <cell r="AL216">
            <v>3.3579900735304744E-2</v>
          </cell>
          <cell r="AM216">
            <v>7575.4663938340036</v>
          </cell>
          <cell r="AN216">
            <v>0.75813725490196016</v>
          </cell>
          <cell r="AO216">
            <v>3.3057933366362181E-2</v>
          </cell>
          <cell r="AP216">
            <v>7619.7051249836986</v>
          </cell>
          <cell r="AQ216">
            <v>0.84799374999999999</v>
          </cell>
          <cell r="AR216">
            <v>3.6976049786943549E-2</v>
          </cell>
          <cell r="AS216">
            <v>7286.2233812867962</v>
          </cell>
          <cell r="AT216">
            <v>0.73160245098039156</v>
          </cell>
          <cell r="AU216">
            <v>3.1900905698539504E-2</v>
          </cell>
          <cell r="AV216">
            <v>7691.2933353115423</v>
          </cell>
        </row>
        <row r="217">
          <cell r="B217">
            <v>81</v>
          </cell>
          <cell r="C217">
            <v>4.9223984886429074E-2</v>
          </cell>
          <cell r="D217">
            <v>0.86617647058823455</v>
          </cell>
          <cell r="E217">
            <v>4.2636657497215735E-2</v>
          </cell>
          <cell r="F217">
            <v>7054.6271871239242</v>
          </cell>
          <cell r="G217">
            <v>0.96499999999999997</v>
          </cell>
          <cell r="H217">
            <v>4.7501145415404053E-2</v>
          </cell>
          <cell r="I217">
            <v>6669.531485043457</v>
          </cell>
          <cell r="J217">
            <v>0.95</v>
          </cell>
          <cell r="K217">
            <v>4.6762785642107618E-2</v>
          </cell>
          <cell r="L217">
            <v>6726.3890290498421</v>
          </cell>
          <cell r="M217">
            <v>0.92500000000000004</v>
          </cell>
          <cell r="N217">
            <v>4.5532186019946894E-2</v>
          </cell>
          <cell r="O217">
            <v>6781.7581968131171</v>
          </cell>
          <cell r="P217">
            <v>0.83586029411764629</v>
          </cell>
          <cell r="Q217">
            <v>4.114437448481318E-2</v>
          </cell>
          <cell r="R217">
            <v>7140.4588164233537</v>
          </cell>
          <cell r="S217">
            <v>0.82286764705882276</v>
          </cell>
          <cell r="T217">
            <v>4.0504824622354947E-2</v>
          </cell>
          <cell r="U217">
            <v>7189.7992872685672</v>
          </cell>
          <cell r="V217">
            <v>0.80121323529411703</v>
          </cell>
          <cell r="W217">
            <v>3.9438908184924557E-2</v>
          </cell>
          <cell r="X217">
            <v>7239.7589335227867</v>
          </cell>
          <cell r="Y217">
            <v>0.91674999999999995</v>
          </cell>
          <cell r="Z217">
            <v>4.5126088144633848E-2</v>
          </cell>
          <cell r="AA217">
            <v>6819.7812048091773</v>
          </cell>
          <cell r="AB217">
            <v>0.892625</v>
          </cell>
          <cell r="AC217">
            <v>4.3938559509248749E-2</v>
          </cell>
          <cell r="AD217">
            <v>6873.897877989255</v>
          </cell>
          <cell r="AE217">
            <v>0.87875000000000003</v>
          </cell>
          <cell r="AF217">
            <v>4.325557671894955E-2</v>
          </cell>
          <cell r="AG217">
            <v>6928.0167553776755</v>
          </cell>
          <cell r="AH217">
            <v>0.79406727941176392</v>
          </cell>
          <cell r="AI217">
            <v>3.908715576057252E-2</v>
          </cell>
          <cell r="AJ217">
            <v>7272.3614845824768</v>
          </cell>
          <cell r="AK217">
            <v>0.7731707720588229</v>
          </cell>
          <cell r="AL217">
            <v>3.80585463984522E-2</v>
          </cell>
          <cell r="AM217">
            <v>7321.0829843054207</v>
          </cell>
          <cell r="AN217">
            <v>0.76115257352941113</v>
          </cell>
          <cell r="AO217">
            <v>3.7466962775678327E-2</v>
          </cell>
          <cell r="AP217">
            <v>7367.8134206906589</v>
          </cell>
          <cell r="AQ217">
            <v>0.84799374999999999</v>
          </cell>
          <cell r="AR217">
            <v>4.1741631533786315E-2</v>
          </cell>
          <cell r="AS217">
            <v>7016.8076227815436</v>
          </cell>
          <cell r="AT217">
            <v>0.73451223345588168</v>
          </cell>
          <cell r="AU217">
            <v>3.6155619078529586E-2</v>
          </cell>
          <cell r="AV217">
            <v>7445.9341119219634</v>
          </cell>
        </row>
        <row r="218">
          <cell r="B218">
            <v>82</v>
          </cell>
          <cell r="C218">
            <v>5.5592266625080093E-2</v>
          </cell>
          <cell r="D218">
            <v>0.86960784313725414</v>
          </cell>
          <cell r="E218">
            <v>4.8343471074947061E-2</v>
          </cell>
          <cell r="F218">
            <v>6753.8414639759758</v>
          </cell>
          <cell r="G218">
            <v>0.96499999999999997</v>
          </cell>
          <cell r="H218">
            <v>5.364653729320229E-2</v>
          </cell>
          <cell r="I218">
            <v>6352.721100119792</v>
          </cell>
          <cell r="J218">
            <v>0.95</v>
          </cell>
          <cell r="K218">
            <v>5.2812653293826083E-2</v>
          </cell>
          <cell r="L218">
            <v>6411.8443407389605</v>
          </cell>
          <cell r="M218">
            <v>0.92500000000000004</v>
          </cell>
          <cell r="N218">
            <v>5.1422846628199091E-2</v>
          </cell>
          <cell r="O218">
            <v>6472.9699210535227</v>
          </cell>
          <cell r="P218">
            <v>0.83917156862745024</v>
          </cell>
          <cell r="Q218">
            <v>4.6651449587323909E-2</v>
          </cell>
          <cell r="R218">
            <v>6846.6691048870453</v>
          </cell>
          <cell r="S218">
            <v>0.82612745098039142</v>
          </cell>
          <cell r="T218">
            <v>4.5926297521199706E-2</v>
          </cell>
          <cell r="U218">
            <v>6898.5777280678212</v>
          </cell>
          <cell r="V218">
            <v>0.80438725490196017</v>
          </cell>
          <cell r="W218">
            <v>4.4717710744326032E-2</v>
          </cell>
          <cell r="X218">
            <v>6954.230745662594</v>
          </cell>
          <cell r="Y218">
            <v>0.91674999999999995</v>
          </cell>
          <cell r="Z218">
            <v>5.096421042854217E-2</v>
          </cell>
          <cell r="AA218">
            <v>6512.0311570338417</v>
          </cell>
          <cell r="AB218">
            <v>0.892625</v>
          </cell>
          <cell r="AC218">
            <v>4.9623046996212117E-2</v>
          </cell>
          <cell r="AD218">
            <v>6571.8687070167252</v>
          </cell>
          <cell r="AE218">
            <v>0.87875000000000003</v>
          </cell>
          <cell r="AF218">
            <v>4.8851704296789131E-2</v>
          </cell>
          <cell r="AG218">
            <v>6628.3413951052689</v>
          </cell>
          <cell r="AH218">
            <v>0.79721299019607772</v>
          </cell>
          <cell r="AI218">
            <v>4.4318877107957712E-2</v>
          </cell>
          <cell r="AJ218">
            <v>6988.105558487413</v>
          </cell>
          <cell r="AK218">
            <v>0.77623370098039146</v>
          </cell>
          <cell r="AL218">
            <v>4.3152590868274616E-2</v>
          </cell>
          <cell r="AM218">
            <v>7042.4532078603143</v>
          </cell>
          <cell r="AN218">
            <v>0.76416789215686209</v>
          </cell>
          <cell r="AO218">
            <v>4.2481825207109726E-2</v>
          </cell>
          <cell r="AP218">
            <v>7091.7638295194993</v>
          </cell>
          <cell r="AQ218">
            <v>0.84799374999999999</v>
          </cell>
          <cell r="AR218">
            <v>4.7141894646401512E-2</v>
          </cell>
          <cell r="AS218">
            <v>6723.9146244479334</v>
          </cell>
          <cell r="AT218">
            <v>0.73742201593137191</v>
          </cell>
          <cell r="AU218">
            <v>4.0994961324860885E-2</v>
          </cell>
          <cell r="AV218">
            <v>7176.7217544874829</v>
          </cell>
        </row>
        <row r="219">
          <cell r="B219">
            <v>83</v>
          </cell>
          <cell r="C219">
            <v>6.280017017697119E-2</v>
          </cell>
          <cell r="D219">
            <v>0.87303921568627374</v>
          </cell>
          <cell r="E219">
            <v>5.4827011316267445E-2</v>
          </cell>
          <cell r="F219">
            <v>6427.3373245174753</v>
          </cell>
          <cell r="G219">
            <v>0.96499999999999997</v>
          </cell>
          <cell r="H219">
            <v>6.0602164220777195E-2</v>
          </cell>
          <cell r="I219">
            <v>6011.9196107089028</v>
          </cell>
          <cell r="J219">
            <v>0.95</v>
          </cell>
          <cell r="K219">
            <v>5.966016166812263E-2</v>
          </cell>
          <cell r="L219">
            <v>6073.2178285975324</v>
          </cell>
          <cell r="M219">
            <v>0.92500000000000004</v>
          </cell>
          <cell r="N219">
            <v>5.8090157413698357E-2</v>
          </cell>
          <cell r="O219">
            <v>6140.1113815742419</v>
          </cell>
          <cell r="P219">
            <v>0.84248284313725408</v>
          </cell>
          <cell r="Q219">
            <v>5.2908065920198082E-2</v>
          </cell>
          <cell r="R219">
            <v>6527.2620662993195</v>
          </cell>
          <cell r="S219">
            <v>0.82938725490195997</v>
          </cell>
          <cell r="T219">
            <v>5.2085660750454066E-2</v>
          </cell>
          <cell r="U219">
            <v>6581.7515948554565</v>
          </cell>
          <cell r="V219">
            <v>0.8075612745098032</v>
          </cell>
          <cell r="W219">
            <v>5.0714985467547387E-2</v>
          </cell>
          <cell r="X219">
            <v>6643.2534667287555</v>
          </cell>
          <cell r="Y219">
            <v>0.91674999999999995</v>
          </cell>
          <cell r="Z219">
            <v>5.7572056009738339E-2</v>
          </cell>
          <cell r="AA219">
            <v>6180.1506308295466</v>
          </cell>
          <cell r="AB219">
            <v>0.892625</v>
          </cell>
          <cell r="AC219">
            <v>5.605700190421891E-2</v>
          </cell>
          <cell r="AD219">
            <v>6245.752557315499</v>
          </cell>
          <cell r="AE219">
            <v>0.87875000000000003</v>
          </cell>
          <cell r="AF219">
            <v>5.5185649543013436E-2</v>
          </cell>
          <cell r="AG219">
            <v>6304.5356212934203</v>
          </cell>
          <cell r="AH219">
            <v>0.8003587009803913</v>
          </cell>
          <cell r="AI219">
            <v>5.0262662624188173E-2</v>
          </cell>
          <cell r="AJ219">
            <v>6678.4005670233737</v>
          </cell>
          <cell r="AK219">
            <v>0.77929662990196003</v>
          </cell>
          <cell r="AL219">
            <v>4.8939960976183222E-2</v>
          </cell>
          <cell r="AM219">
            <v>6738.5531058725501</v>
          </cell>
          <cell r="AN219">
            <v>0.76718321078431306</v>
          </cell>
          <cell r="AO219">
            <v>4.8179236194170021E-2</v>
          </cell>
          <cell r="AP219">
            <v>6790.4927581037482</v>
          </cell>
          <cell r="AQ219">
            <v>0.84799374999999999</v>
          </cell>
          <cell r="AR219">
            <v>5.3254151809007964E-2</v>
          </cell>
          <cell r="AS219">
            <v>6406.9365496108103</v>
          </cell>
          <cell r="AT219">
            <v>0.74033179840686203</v>
          </cell>
          <cell r="AU219">
            <v>4.6492962927374065E-2</v>
          </cell>
          <cell r="AV219">
            <v>6882.5123237229809</v>
          </cell>
        </row>
        <row r="220">
          <cell r="B220">
            <v>84</v>
          </cell>
          <cell r="C220">
            <v>7.0986319346716023E-2</v>
          </cell>
          <cell r="D220">
            <v>0.87647058823529334</v>
          </cell>
          <cell r="E220">
            <v>6.2217421074474574E-2</v>
          </cell>
          <cell r="F220">
            <v>6074.9456282926876</v>
          </cell>
          <cell r="G220">
            <v>0.96499999999999997</v>
          </cell>
          <cell r="H220">
            <v>6.8501798169580963E-2</v>
          </cell>
          <cell r="I220">
            <v>5647.5842711786108</v>
          </cell>
          <cell r="J220">
            <v>0.95</v>
          </cell>
          <cell r="K220">
            <v>6.7437003379380217E-2</v>
          </cell>
          <cell r="L220">
            <v>5710.8886710976794</v>
          </cell>
          <cell r="M220">
            <v>0.92500000000000004</v>
          </cell>
          <cell r="N220">
            <v>6.5662345395712321E-2</v>
          </cell>
          <cell r="O220">
            <v>5783.4313448809535</v>
          </cell>
          <cell r="P220">
            <v>0.84579411764705803</v>
          </cell>
          <cell r="Q220">
            <v>6.0039811336867963E-2</v>
          </cell>
          <cell r="R220">
            <v>6181.9172546171467</v>
          </cell>
          <cell r="S220">
            <v>0.83264705882352863</v>
          </cell>
          <cell r="T220">
            <v>5.9106550020750846E-2</v>
          </cell>
          <cell r="U220">
            <v>6238.9367141420553</v>
          </cell>
          <cell r="V220">
            <v>0.81073529411764633</v>
          </cell>
          <cell r="W220">
            <v>5.7551114493888986E-2</v>
          </cell>
          <cell r="X220">
            <v>6306.3409637063733</v>
          </cell>
          <cell r="Y220">
            <v>0.91674999999999995</v>
          </cell>
          <cell r="Z220">
            <v>6.5076708261101915E-2</v>
          </cell>
          <cell r="AA220">
            <v>5824.3466525628082</v>
          </cell>
          <cell r="AB220">
            <v>0.892625</v>
          </cell>
          <cell r="AC220">
            <v>6.3364163306862384E-2</v>
          </cell>
          <cell r="AD220">
            <v>5895.634394316784</v>
          </cell>
          <cell r="AE220">
            <v>0.87875000000000003</v>
          </cell>
          <cell r="AF220">
            <v>6.2379228125926708E-2</v>
          </cell>
          <cell r="AG220">
            <v>5956.6157279652771</v>
          </cell>
          <cell r="AH220">
            <v>0.80350441176470511</v>
          </cell>
          <cell r="AI220">
            <v>5.7037820770024561E-2</v>
          </cell>
          <cell r="AJ220">
            <v>6342.7263724538907</v>
          </cell>
          <cell r="AK220">
            <v>0.7823595588235287</v>
          </cell>
          <cell r="AL220">
            <v>5.5536825486602867E-2</v>
          </cell>
          <cell r="AM220">
            <v>6408.7685798352095</v>
          </cell>
          <cell r="AN220">
            <v>0.77019852941176403</v>
          </cell>
          <cell r="AO220">
            <v>5.4673558769194538E-2</v>
          </cell>
          <cell r="AP220">
            <v>6463.3320036362666</v>
          </cell>
          <cell r="AQ220">
            <v>0.84799374999999999</v>
          </cell>
          <cell r="AR220">
            <v>6.0195955141519271E-2</v>
          </cell>
          <cell r="AS220">
            <v>6065.7405779671544</v>
          </cell>
          <cell r="AT220">
            <v>0.74324158088235226</v>
          </cell>
          <cell r="AU220">
            <v>5.2759984212272723E-2</v>
          </cell>
          <cell r="AV220">
            <v>6562.5239334089338</v>
          </cell>
        </row>
        <row r="221">
          <cell r="B221">
            <v>85</v>
          </cell>
          <cell r="C221">
            <v>7.9915207191634127E-2</v>
          </cell>
          <cell r="D221">
            <v>0.87990196078431293</v>
          </cell>
          <cell r="E221">
            <v>7.0317547504403499E-2</v>
          </cell>
          <cell r="F221">
            <v>5696.9781781326628</v>
          </cell>
          <cell r="G221">
            <v>0.96499999999999997</v>
          </cell>
          <cell r="H221">
            <v>7.7118174939926926E-2</v>
          </cell>
          <cell r="I221">
            <v>5260.7145932886333</v>
          </cell>
          <cell r="J221">
            <v>0.95</v>
          </cell>
          <cell r="K221">
            <v>7.5919446832052415E-2</v>
          </cell>
          <cell r="L221">
            <v>5325.7634524856012</v>
          </cell>
          <cell r="M221">
            <v>0.92500000000000004</v>
          </cell>
          <cell r="N221">
            <v>7.3921566652261572E-2</v>
          </cell>
          <cell r="O221">
            <v>5403.6776783409914</v>
          </cell>
          <cell r="P221">
            <v>0.84910539215686198</v>
          </cell>
          <cell r="Q221">
            <v>6.7856433341749373E-2</v>
          </cell>
          <cell r="R221">
            <v>5810.756108949804</v>
          </cell>
          <cell r="S221">
            <v>0.83590686274509729</v>
          </cell>
          <cell r="T221">
            <v>6.6801670129183324E-2</v>
          </cell>
          <cell r="U221">
            <v>5870.1746891713192</v>
          </cell>
          <cell r="V221">
            <v>0.81390931372548947</v>
          </cell>
          <cell r="W221">
            <v>6.504373144157323E-2</v>
          </cell>
          <cell r="X221">
            <v>5943.4040128666056</v>
          </cell>
          <cell r="Y221">
            <v>0.91674999999999995</v>
          </cell>
          <cell r="Z221">
            <v>7.3262266192930581E-2</v>
          </cell>
          <cell r="AA221">
            <v>5445.3173446424526</v>
          </cell>
          <cell r="AB221">
            <v>0.892625</v>
          </cell>
          <cell r="AC221">
            <v>7.1334311819432408E-2</v>
          </cell>
          <cell r="AD221">
            <v>5522.0624537577405</v>
          </cell>
          <cell r="AE221">
            <v>0.87875000000000003</v>
          </cell>
          <cell r="AF221">
            <v>7.0225488319648491E-2</v>
          </cell>
          <cell r="AG221">
            <v>5585.0466366120481</v>
          </cell>
          <cell r="AH221">
            <v>0.8066501225490188</v>
          </cell>
          <cell r="AI221">
            <v>6.44636116746619E-2</v>
          </cell>
          <cell r="AJ221">
            <v>5980.9510824285571</v>
          </cell>
          <cell r="AK221">
            <v>0.78542248774509738</v>
          </cell>
          <cell r="AL221">
            <v>6.276720084111817E-2</v>
          </cell>
          <cell r="AM221">
            <v>6052.8459176328779</v>
          </cell>
          <cell r="AN221">
            <v>0.773213848039215</v>
          </cell>
          <cell r="AO221">
            <v>6.179154486949457E-2</v>
          </cell>
          <cell r="AP221">
            <v>6109.9586414906435</v>
          </cell>
          <cell r="AQ221">
            <v>0.84799374999999999</v>
          </cell>
          <cell r="AR221">
            <v>6.7767596228460791E-2</v>
          </cell>
          <cell r="AS221">
            <v>5700.6075302357503</v>
          </cell>
          <cell r="AT221">
            <v>0.74615136335784238</v>
          </cell>
          <cell r="AU221">
            <v>5.9628840799062256E-2</v>
          </cell>
          <cell r="AV221">
            <v>6216.2852742896166</v>
          </cell>
        </row>
        <row r="222">
          <cell r="B222">
            <v>86</v>
          </cell>
          <cell r="C222">
            <v>8.9353399172099668E-2</v>
          </cell>
          <cell r="D222">
            <v>0.88333333333333253</v>
          </cell>
          <cell r="E222">
            <v>7.892883593535463E-2</v>
          </cell>
          <cell r="F222">
            <v>5296.3806444602687</v>
          </cell>
          <cell r="G222">
            <v>0.96499999999999997</v>
          </cell>
          <cell r="H222">
            <v>8.6226030201076179E-2</v>
          </cell>
          <cell r="I222">
            <v>4855.0178849743743</v>
          </cell>
          <cell r="J222">
            <v>0.95</v>
          </cell>
          <cell r="K222">
            <v>8.4885729213494687E-2</v>
          </cell>
          <cell r="L222">
            <v>4921.4344372145324</v>
          </cell>
          <cell r="M222">
            <v>0.92500000000000004</v>
          </cell>
          <cell r="N222">
            <v>8.2651894234192197E-2</v>
          </cell>
          <cell r="O222">
            <v>5004.2293586741698</v>
          </cell>
          <cell r="P222">
            <v>0.85241666666666582</v>
          </cell>
          <cell r="Q222">
            <v>7.6166326677617219E-2</v>
          </cell>
          <cell r="R222">
            <v>5416.4589243776882</v>
          </cell>
          <cell r="S222">
            <v>0.83916666666666584</v>
          </cell>
          <cell r="T222">
            <v>7.49823941385869E-2</v>
          </cell>
          <cell r="U222">
            <v>5478.0372159846156</v>
          </cell>
          <cell r="V222">
            <v>0.81708333333333261</v>
          </cell>
          <cell r="W222">
            <v>7.3009173240203035E-2</v>
          </cell>
          <cell r="X222">
            <v>5556.8228384049416</v>
          </cell>
          <cell r="Y222">
            <v>0.91674999999999995</v>
          </cell>
          <cell r="Z222">
            <v>8.191472869102237E-2</v>
          </cell>
          <cell r="AA222">
            <v>5046.3810558342757</v>
          </cell>
          <cell r="AB222">
            <v>0.892625</v>
          </cell>
          <cell r="AC222">
            <v>7.9759077935995459E-2</v>
          </cell>
          <cell r="AD222">
            <v>5128.1499287950055</v>
          </cell>
          <cell r="AE222">
            <v>0.87875000000000003</v>
          </cell>
          <cell r="AF222">
            <v>7.8519299522482586E-2</v>
          </cell>
          <cell r="AG222">
            <v>5192.8340092679564</v>
          </cell>
          <cell r="AH222">
            <v>0.80979583333333249</v>
          </cell>
          <cell r="AI222">
            <v>7.2358010343736345E-2</v>
          </cell>
          <cell r="AJ222">
            <v>5595.3973744057339</v>
          </cell>
          <cell r="AK222">
            <v>0.78848541666666594</v>
          </cell>
          <cell r="AL222">
            <v>7.0453852176795936E-2</v>
          </cell>
          <cell r="AM222">
            <v>5672.9257222604729</v>
          </cell>
          <cell r="AN222">
            <v>0.77622916666666597</v>
          </cell>
          <cell r="AO222">
            <v>6.9358714578192884E-2</v>
          </cell>
          <cell r="AP222">
            <v>5732.4148579442181</v>
          </cell>
          <cell r="AQ222">
            <v>0.84799374999999999</v>
          </cell>
          <cell r="AR222">
            <v>7.5771124039195697E-2</v>
          </cell>
          <cell r="AS222">
            <v>5314.2910608698112</v>
          </cell>
          <cell r="AT222">
            <v>0.74906114583333261</v>
          </cell>
          <cell r="AU222">
            <v>6.6931159567956131E-2</v>
          </cell>
          <cell r="AV222">
            <v>5845.6153893074461</v>
          </cell>
        </row>
        <row r="223">
          <cell r="B223">
            <v>87</v>
          </cell>
          <cell r="C223">
            <v>9.9740727580629338E-2</v>
          </cell>
          <cell r="D223">
            <v>0.88676470588235212</v>
          </cell>
          <cell r="E223">
            <v>8.844655695752858E-2</v>
          </cell>
          <cell r="F223">
            <v>4878.3434855224768</v>
          </cell>
          <cell r="G223">
            <v>0.96499999999999997</v>
          </cell>
          <cell r="H223">
            <v>9.6249802115307301E-2</v>
          </cell>
          <cell r="I223">
            <v>4436.3889661978083</v>
          </cell>
          <cell r="J223">
            <v>0.95</v>
          </cell>
          <cell r="K223">
            <v>9.4753691201597864E-2</v>
          </cell>
          <cell r="L223">
            <v>4503.6748862351724</v>
          </cell>
          <cell r="M223">
            <v>0.92500000000000004</v>
          </cell>
          <cell r="N223">
            <v>9.2260173012082142E-2</v>
          </cell>
          <cell r="O223">
            <v>4590.6203229973926</v>
          </cell>
          <cell r="P223">
            <v>0.85572794117646978</v>
          </cell>
          <cell r="Q223">
            <v>8.5350927464015083E-2</v>
          </cell>
          <cell r="R223">
            <v>5003.9071445076415</v>
          </cell>
          <cell r="S223">
            <v>0.8424264705882345</v>
          </cell>
          <cell r="T223">
            <v>8.4024229109652154E-2</v>
          </cell>
          <cell r="U223">
            <v>5067.2808703498104</v>
          </cell>
          <cell r="V223">
            <v>0.82025735294117574</v>
          </cell>
          <cell r="W223">
            <v>8.1813065185713935E-2</v>
          </cell>
          <cell r="X223">
            <v>5151.1237971307182</v>
          </cell>
          <cell r="Y223">
            <v>0.91674999999999995</v>
          </cell>
          <cell r="Z223">
            <v>9.1437312009541943E-2</v>
          </cell>
          <cell r="AA223">
            <v>4633.0081207740959</v>
          </cell>
          <cell r="AB223">
            <v>0.892625</v>
          </cell>
          <cell r="AC223">
            <v>8.9031066956659258E-2</v>
          </cell>
          <cell r="AD223">
            <v>4719.1334189567751</v>
          </cell>
          <cell r="AE223">
            <v>0.87875000000000003</v>
          </cell>
          <cell r="AF223">
            <v>8.7647164361478028E-2</v>
          </cell>
          <cell r="AG223">
            <v>4785.0963203237116</v>
          </cell>
          <cell r="AH223">
            <v>0.8129415441176463</v>
          </cell>
          <cell r="AI223">
            <v>8.1083381090814324E-2</v>
          </cell>
          <cell r="AJ223">
            <v>5190.5255533111686</v>
          </cell>
          <cell r="AK223">
            <v>0.79154834558823461</v>
          </cell>
          <cell r="AL223">
            <v>7.8949607904213959E-2</v>
          </cell>
          <cell r="AM223">
            <v>5273.2462520143908</v>
          </cell>
          <cell r="AN223">
            <v>0.77924448529411694</v>
          </cell>
          <cell r="AO223">
            <v>7.7722411926428245E-2</v>
          </cell>
          <cell r="AP223">
            <v>5334.821931968273</v>
          </cell>
          <cell r="AQ223">
            <v>0.84799374999999999</v>
          </cell>
          <cell r="AR223">
            <v>8.4579513608826304E-2</v>
          </cell>
          <cell r="AS223">
            <v>4911.6212537162555</v>
          </cell>
          <cell r="AT223">
            <v>0.75197092830882284</v>
          </cell>
          <cell r="AU223">
            <v>7.5002127509003258E-2</v>
          </cell>
          <cell r="AV223">
            <v>5454.3615729128096</v>
          </cell>
        </row>
        <row r="224">
          <cell r="B224">
            <v>88</v>
          </cell>
          <cell r="C224">
            <v>0.11106119534652255</v>
          </cell>
          <cell r="D224">
            <v>0.89019607843137172</v>
          </cell>
          <cell r="E224">
            <v>9.8866240563374883E-2</v>
          </cell>
          <cell r="F224">
            <v>4446.8708005718245</v>
          </cell>
          <cell r="G224">
            <v>0.96499999999999997</v>
          </cell>
          <cell r="H224">
            <v>0.10717405350939425</v>
          </cell>
          <cell r="I224">
            <v>4009.3874060947364</v>
          </cell>
          <cell r="J224">
            <v>0.95</v>
          </cell>
          <cell r="K224">
            <v>0.10550813557919642</v>
          </cell>
          <cell r="L224">
            <v>4076.9350667924537</v>
          </cell>
          <cell r="M224">
            <v>0.92500000000000004</v>
          </cell>
          <cell r="N224">
            <v>0.10273160569553336</v>
          </cell>
          <cell r="O224">
            <v>4167.0888977648729</v>
          </cell>
          <cell r="P224">
            <v>0.85903921568627373</v>
          </cell>
          <cell r="Q224">
            <v>9.5405922143656757E-2</v>
          </cell>
          <cell r="R224">
            <v>4576.8190287801026</v>
          </cell>
          <cell r="S224">
            <v>0.84568627450980305</v>
          </cell>
          <cell r="T224">
            <v>9.3922928535206132E-2</v>
          </cell>
          <cell r="U224">
            <v>4641.5065015365808</v>
          </cell>
          <cell r="V224">
            <v>0.82343137254901888</v>
          </cell>
          <cell r="W224">
            <v>9.1451272521121771E-2</v>
          </cell>
          <cell r="X224">
            <v>4729.6945701363802</v>
          </cell>
          <cell r="Y224">
            <v>0.91674999999999995</v>
          </cell>
          <cell r="Z224">
            <v>0.10181535083392454</v>
          </cell>
          <cell r="AA224">
            <v>4209.3783116921331</v>
          </cell>
          <cell r="AB224">
            <v>0.892625</v>
          </cell>
          <cell r="AC224">
            <v>9.9135999496189689E-2</v>
          </cell>
          <cell r="AD224">
            <v>4298.9839355562262</v>
          </cell>
          <cell r="AE224">
            <v>0.87875000000000003</v>
          </cell>
          <cell r="AF224">
            <v>9.7595025410756694E-2</v>
          </cell>
          <cell r="AG224">
            <v>4365.6961966507952</v>
          </cell>
          <cell r="AH224">
            <v>0.81608725490195999</v>
          </cell>
          <cell r="AI224">
            <v>9.0635626036473918E-2</v>
          </cell>
          <cell r="AJ224">
            <v>4769.6601918104288</v>
          </cell>
          <cell r="AK224">
            <v>0.79461127450980329</v>
          </cell>
          <cell r="AL224">
            <v>8.8250477982882519E-2</v>
          </cell>
          <cell r="AM224">
            <v>4856.9255280354882</v>
          </cell>
          <cell r="AN224">
            <v>0.78225980392156791</v>
          </cell>
          <cell r="AO224">
            <v>8.6878708895065673E-2</v>
          </cell>
          <cell r="AP224">
            <v>4920.1867042176909</v>
          </cell>
          <cell r="AQ224">
            <v>0.84799374999999999</v>
          </cell>
          <cell r="AR224">
            <v>9.4179199521380208E-2</v>
          </cell>
          <cell r="AS224">
            <v>4496.1987170461607</v>
          </cell>
          <cell r="AT224">
            <v>0.75488071078431307</v>
          </cell>
          <cell r="AU224">
            <v>8.3837954083738384E-2</v>
          </cell>
          <cell r="AV224">
            <v>5045.2728507409956</v>
          </cell>
        </row>
        <row r="225">
          <cell r="B225">
            <v>89</v>
          </cell>
          <cell r="C225">
            <v>0.12362550068264541</v>
          </cell>
          <cell r="D225">
            <v>0.89362745098039131</v>
          </cell>
          <cell r="E225">
            <v>0.11047514105120705</v>
          </cell>
          <cell r="F225">
            <v>4007.225402248243</v>
          </cell>
          <cell r="G225">
            <v>0.96499999999999997</v>
          </cell>
          <cell r="H225">
            <v>0.11929860815875282</v>
          </cell>
          <cell r="I225">
            <v>3579.6851056940477</v>
          </cell>
          <cell r="J225">
            <v>0.95</v>
          </cell>
          <cell r="K225">
            <v>0.11744422564851313</v>
          </cell>
          <cell r="L225">
            <v>3646.7852490177352</v>
          </cell>
          <cell r="M225">
            <v>0.92500000000000004</v>
          </cell>
          <cell r="N225">
            <v>0.11435358813144701</v>
          </cell>
          <cell r="O225">
            <v>3738.9971642214568</v>
          </cell>
          <cell r="P225">
            <v>0.86235049019607757</v>
          </cell>
          <cell r="Q225">
            <v>0.10660851111441479</v>
          </cell>
          <cell r="R225">
            <v>4140.1633888547012</v>
          </cell>
          <cell r="S225">
            <v>0.84894607843137171</v>
          </cell>
          <cell r="T225">
            <v>0.10495138399864669</v>
          </cell>
          <cell r="U225">
            <v>4205.5626180970658</v>
          </cell>
          <cell r="V225">
            <v>0.82660539215686202</v>
          </cell>
          <cell r="W225">
            <v>0.10218950547236652</v>
          </cell>
          <cell r="X225">
            <v>4297.1579830611681</v>
          </cell>
          <cell r="Y225">
            <v>0.91674999999999995</v>
          </cell>
          <cell r="Z225">
            <v>0.11333367775081518</v>
          </cell>
          <cell r="AA225">
            <v>3780.7989820944854</v>
          </cell>
          <cell r="AB225">
            <v>0.892625</v>
          </cell>
          <cell r="AC225">
            <v>0.11035121254684636</v>
          </cell>
          <cell r="AD225">
            <v>3872.7998662867967</v>
          </cell>
          <cell r="AE225">
            <v>0.87875000000000003</v>
          </cell>
          <cell r="AF225">
            <v>0.10863590872487466</v>
          </cell>
          <cell r="AG225">
            <v>3939.6259654030168</v>
          </cell>
          <cell r="AH225">
            <v>0.81923296568627368</v>
          </cell>
          <cell r="AI225">
            <v>0.10127808555869405</v>
          </cell>
          <cell r="AJ225">
            <v>4337.3590543444425</v>
          </cell>
          <cell r="AK225">
            <v>0.79767420343137174</v>
          </cell>
          <cell r="AL225">
            <v>9.861287278083368E-2</v>
          </cell>
          <cell r="AM225">
            <v>4428.2995286590922</v>
          </cell>
          <cell r="AN225">
            <v>0.78527512254901888</v>
          </cell>
          <cell r="AO225">
            <v>9.7080030198748196E-2</v>
          </cell>
          <cell r="AP225">
            <v>4492.7272358325899</v>
          </cell>
          <cell r="AQ225">
            <v>0.84799374999999999</v>
          </cell>
          <cell r="AR225">
            <v>0.10483365191950404</v>
          </cell>
          <cell r="AS225">
            <v>4072.7503209856968</v>
          </cell>
          <cell r="AT225">
            <v>0.75779049325980319</v>
          </cell>
          <cell r="AU225">
            <v>9.3682229141792001E-2</v>
          </cell>
          <cell r="AV225">
            <v>4622.28749714064</v>
          </cell>
        </row>
        <row r="226">
          <cell r="B226">
            <v>90</v>
          </cell>
          <cell r="C226">
            <v>0.13761614567422117</v>
          </cell>
          <cell r="D226">
            <v>0.89705882352941091</v>
          </cell>
          <cell r="E226">
            <v>0.12344977773716888</v>
          </cell>
          <cell r="F226">
            <v>3564.5266107108887</v>
          </cell>
          <cell r="G226">
            <v>0.96499999999999997</v>
          </cell>
          <cell r="H226">
            <v>0.13279958057562344</v>
          </cell>
          <cell r="I226">
            <v>3152.6336549381299</v>
          </cell>
          <cell r="J226">
            <v>1</v>
          </cell>
          <cell r="K226">
            <v>0.13761614567422117</v>
          </cell>
          <cell r="L226">
            <v>3218.4913793404271</v>
          </cell>
          <cell r="M226">
            <v>0.92500000000000004</v>
          </cell>
          <cell r="N226">
            <v>0.12729493474865458</v>
          </cell>
          <cell r="O226">
            <v>3311.429422479428</v>
          </cell>
          <cell r="P226">
            <v>0.86566176470588152</v>
          </cell>
          <cell r="Q226">
            <v>0.11912903551636797</v>
          </cell>
          <cell r="R226">
            <v>3698.7867341984916</v>
          </cell>
          <cell r="S226">
            <v>0.89705882352941091</v>
          </cell>
          <cell r="T226">
            <v>0.12344977773716888</v>
          </cell>
          <cell r="U226">
            <v>3764.1830008348065</v>
          </cell>
          <cell r="V226">
            <v>0.82977941176470515</v>
          </cell>
          <cell r="W226">
            <v>0.11419104440688121</v>
          </cell>
          <cell r="X226">
            <v>3858.0335338355153</v>
          </cell>
          <cell r="Y226">
            <v>0.96499999999999997</v>
          </cell>
          <cell r="Z226">
            <v>0.13279958057562344</v>
          </cell>
          <cell r="AA226">
            <v>3352.3071286171789</v>
          </cell>
          <cell r="AB226">
            <v>0.892625</v>
          </cell>
          <cell r="AC226">
            <v>0.12283961203245168</v>
          </cell>
          <cell r="AD226">
            <v>3445.4317050907844</v>
          </cell>
          <cell r="AE226">
            <v>0.92500000000000004</v>
          </cell>
          <cell r="AF226">
            <v>0.12729493474865458</v>
          </cell>
          <cell r="AG226">
            <v>3511.6411186153482</v>
          </cell>
          <cell r="AH226">
            <v>0.86566176470588152</v>
          </cell>
          <cell r="AI226">
            <v>0.11912903551636797</v>
          </cell>
          <cell r="AJ226">
            <v>3898.0796329397695</v>
          </cell>
          <cell r="AK226">
            <v>0.80073713235294042</v>
          </cell>
          <cell r="AL226">
            <v>0.11019435785264037</v>
          </cell>
          <cell r="AM226">
            <v>3991.6121906040075</v>
          </cell>
          <cell r="AN226">
            <v>0.82977941176470515</v>
          </cell>
          <cell r="AO226">
            <v>0.11419104440688121</v>
          </cell>
          <cell r="AP226">
            <v>4056.5731401032235</v>
          </cell>
          <cell r="AQ226">
            <v>0.892625</v>
          </cell>
          <cell r="AR226">
            <v>0.12283961203245168</v>
          </cell>
          <cell r="AS226">
            <v>3645.789031480434</v>
          </cell>
          <cell r="AT226">
            <v>0.80073713235294042</v>
          </cell>
          <cell r="AU226">
            <v>0.11019435785264037</v>
          </cell>
          <cell r="AV226">
            <v>4189.2613006742704</v>
          </cell>
        </row>
        <row r="227">
          <cell r="B227">
            <v>91</v>
          </cell>
          <cell r="C227">
            <v>0.15171298065062461</v>
          </cell>
          <cell r="D227">
            <v>0.9004901960784305</v>
          </cell>
          <cell r="E227">
            <v>0.13661605169372409</v>
          </cell>
          <cell r="F227">
            <v>3124.4865928804056</v>
          </cell>
          <cell r="G227">
            <v>0.96499999999999997</v>
          </cell>
          <cell r="H227">
            <v>0.14640302632785274</v>
          </cell>
          <cell r="I227">
            <v>2733.9652278537515</v>
          </cell>
          <cell r="J227">
            <v>1</v>
          </cell>
          <cell r="K227">
            <v>0.15171298065062461</v>
          </cell>
          <cell r="L227">
            <v>2775.5750008298896</v>
          </cell>
          <cell r="M227">
            <v>0.92500000000000004</v>
          </cell>
          <cell r="N227">
            <v>0.14033450710182777</v>
          </cell>
          <cell r="O227">
            <v>2889.901230220134</v>
          </cell>
          <cell r="P227">
            <v>0.86897303921568536</v>
          </cell>
          <cell r="Q227">
            <v>0.13183448988444374</v>
          </cell>
          <cell r="R227">
            <v>3258.1538379726885</v>
          </cell>
          <cell r="S227">
            <v>0.9004901960784305</v>
          </cell>
          <cell r="T227">
            <v>0.13661605169372409</v>
          </cell>
          <cell r="U227">
            <v>3299.49544601972</v>
          </cell>
          <cell r="V227">
            <v>0.83295343137254829</v>
          </cell>
          <cell r="W227">
            <v>0.1263698478166948</v>
          </cell>
          <cell r="X227">
            <v>3417.4806552500672</v>
          </cell>
          <cell r="Y227">
            <v>0.96499999999999997</v>
          </cell>
          <cell r="Z227">
            <v>0.14640302632785274</v>
          </cell>
          <cell r="AA227">
            <v>2907.1221479761448</v>
          </cell>
          <cell r="AB227">
            <v>0.892625</v>
          </cell>
          <cell r="AC227">
            <v>0.13542279935326379</v>
          </cell>
          <cell r="AD227">
            <v>3022.1962111531243</v>
          </cell>
          <cell r="AE227">
            <v>0.92500000000000004</v>
          </cell>
          <cell r="AF227">
            <v>0.14033450710182777</v>
          </cell>
          <cell r="AG227">
            <v>3064.6269915605149</v>
          </cell>
          <cell r="AH227">
            <v>0.86897303921568536</v>
          </cell>
          <cell r="AI227">
            <v>0.13183448988444374</v>
          </cell>
          <cell r="AJ227">
            <v>3433.705165901657</v>
          </cell>
          <cell r="AK227">
            <v>0.80380006127450898</v>
          </cell>
          <cell r="AL227">
            <v>0.12194690314311045</v>
          </cell>
          <cell r="AM227">
            <v>3551.759048463628</v>
          </cell>
          <cell r="AN227">
            <v>0.83295343137254829</v>
          </cell>
          <cell r="AO227">
            <v>0.1263698478166948</v>
          </cell>
          <cell r="AP227">
            <v>3593.3488165219346</v>
          </cell>
          <cell r="AQ227">
            <v>0.892625</v>
          </cell>
          <cell r="AR227">
            <v>0.13542279935326379</v>
          </cell>
          <cell r="AS227">
            <v>3197.9417213012098</v>
          </cell>
          <cell r="AT227">
            <v>0.80380006127450898</v>
          </cell>
          <cell r="AU227">
            <v>0.12194690314311045</v>
          </cell>
          <cell r="AV227">
            <v>3727.6283417695522</v>
          </cell>
        </row>
        <row r="228">
          <cell r="B228">
            <v>92</v>
          </cell>
          <cell r="C228">
            <v>0.16705647103002036</v>
          </cell>
          <cell r="D228">
            <v>0.9039215686274501</v>
          </cell>
          <cell r="E228">
            <v>0.15100594734282219</v>
          </cell>
          <cell r="F228">
            <v>2697.6315709911082</v>
          </cell>
          <cell r="G228">
            <v>0.96499999999999997</v>
          </cell>
          <cell r="H228">
            <v>0.16120949454396963</v>
          </cell>
          <cell r="I228">
            <v>2333.7044446208447</v>
          </cell>
          <cell r="J228">
            <v>1</v>
          </cell>
          <cell r="K228">
            <v>0.16705647103002036</v>
          </cell>
          <cell r="L228">
            <v>2354.4842444346273</v>
          </cell>
          <cell r="M228">
            <v>0.92500000000000004</v>
          </cell>
          <cell r="N228">
            <v>0.15452723570276883</v>
          </cell>
          <cell r="O228">
            <v>2484.3483655042255</v>
          </cell>
          <cell r="P228">
            <v>0.87228431372548931</v>
          </cell>
          <cell r="Q228">
            <v>0.1457207391858234</v>
          </cell>
          <cell r="R228">
            <v>2828.6167887785168</v>
          </cell>
          <cell r="S228">
            <v>0.9039215686274501</v>
          </cell>
          <cell r="T228">
            <v>0.15100594734282219</v>
          </cell>
          <cell r="U228">
            <v>2848.7314056030827</v>
          </cell>
          <cell r="V228">
            <v>0.83612745098039143</v>
          </cell>
          <cell r="W228">
            <v>0.13968050129211051</v>
          </cell>
          <cell r="X228">
            <v>2985.6141449296179</v>
          </cell>
          <cell r="Y228">
            <v>0.96499999999999997</v>
          </cell>
          <cell r="Z228">
            <v>0.16120949454396963</v>
          </cell>
          <cell r="AA228">
            <v>2481.5106676077094</v>
          </cell>
          <cell r="AB228">
            <v>0.892625</v>
          </cell>
          <cell r="AC228">
            <v>0.14911878245317192</v>
          </cell>
          <cell r="AD228">
            <v>2612.921940043941</v>
          </cell>
          <cell r="AE228">
            <v>0.92500000000000004</v>
          </cell>
          <cell r="AF228">
            <v>0.15452723570276883</v>
          </cell>
          <cell r="AG228">
            <v>2634.5540732489126</v>
          </cell>
          <cell r="AH228">
            <v>0.87228431372548931</v>
          </cell>
          <cell r="AI228">
            <v>0.1457207391858234</v>
          </cell>
          <cell r="AJ228">
            <v>2981.0243969414328</v>
          </cell>
          <cell r="AK228">
            <v>0.80686299019607766</v>
          </cell>
          <cell r="AL228">
            <v>0.13479168374688666</v>
          </cell>
          <cell r="AM228">
            <v>3118.6330317929678</v>
          </cell>
          <cell r="AN228">
            <v>0.83612745098039143</v>
          </cell>
          <cell r="AO228">
            <v>0.13968050129211051</v>
          </cell>
          <cell r="AP228">
            <v>3139.2578734257572</v>
          </cell>
          <cell r="AQ228">
            <v>0.892625</v>
          </cell>
          <cell r="AR228">
            <v>0.14911878245317192</v>
          </cell>
          <cell r="AS228">
            <v>2764.867501234005</v>
          </cell>
          <cell r="AT228">
            <v>0.80686299019607766</v>
          </cell>
          <cell r="AU228">
            <v>0.13479168374688666</v>
          </cell>
          <cell r="AV228">
            <v>3273.0556094222675</v>
          </cell>
        </row>
        <row r="229">
          <cell r="B229">
            <v>93</v>
          </cell>
          <cell r="C229">
            <v>0.1832947441262828</v>
          </cell>
          <cell r="D229">
            <v>0.9073529411764697</v>
          </cell>
          <cell r="E229">
            <v>0.16631302518517113</v>
          </cell>
          <cell r="F229">
            <v>2290.2731600316902</v>
          </cell>
          <cell r="G229">
            <v>0.96499999999999997</v>
          </cell>
          <cell r="H229">
            <v>0.17687942808186288</v>
          </cell>
          <cell r="I229">
            <v>1957.4891306885031</v>
          </cell>
          <cell r="J229">
            <v>1</v>
          </cell>
          <cell r="K229">
            <v>0.1832947441262828</v>
          </cell>
          <cell r="L229">
            <v>1961.1524154635945</v>
          </cell>
          <cell r="M229">
            <v>0.92500000000000004</v>
          </cell>
          <cell r="N229">
            <v>0.16954763831681161</v>
          </cell>
          <cell r="O229">
            <v>2100.4488800601657</v>
          </cell>
          <cell r="P229">
            <v>0.87559558823529327</v>
          </cell>
          <cell r="Q229">
            <v>0.16049206930369014</v>
          </cell>
          <cell r="R229">
            <v>2416.428659444281</v>
          </cell>
          <cell r="S229">
            <v>0.9073529411764697</v>
          </cell>
          <cell r="T229">
            <v>0.16631302518517113</v>
          </cell>
          <cell r="U229">
            <v>2418.5560209747396</v>
          </cell>
          <cell r="V229">
            <v>0.83930147058823446</v>
          </cell>
          <cell r="W229">
            <v>0.1538395482962833</v>
          </cell>
          <cell r="X229">
            <v>2568.5820645010331</v>
          </cell>
          <cell r="Y229">
            <v>0.96499999999999997</v>
          </cell>
          <cell r="Z229">
            <v>0.17687942808186288</v>
          </cell>
          <cell r="AA229">
            <v>2081.4675871772019</v>
          </cell>
          <cell r="AB229">
            <v>0.892625</v>
          </cell>
          <cell r="AC229">
            <v>0.16361347097572318</v>
          </cell>
          <cell r="AD229">
            <v>2223.2862016994086</v>
          </cell>
          <cell r="AE229">
            <v>0.92500000000000004</v>
          </cell>
          <cell r="AF229">
            <v>0.16954763831681161</v>
          </cell>
          <cell r="AG229">
            <v>2227.4437150002882</v>
          </cell>
          <cell r="AH229">
            <v>0.87559558823529327</v>
          </cell>
          <cell r="AI229">
            <v>0.16049206930369014</v>
          </cell>
          <cell r="AJ229">
            <v>2546.6273182881537</v>
          </cell>
          <cell r="AK229">
            <v>0.80992591911764633</v>
          </cell>
          <cell r="AL229">
            <v>0.14845516410591339</v>
          </cell>
          <cell r="AM229">
            <v>2698.2672344489356</v>
          </cell>
          <cell r="AN229">
            <v>0.83930147058823446</v>
          </cell>
          <cell r="AO229">
            <v>0.1538395482962833</v>
          </cell>
          <cell r="AP229">
            <v>2700.7647599804427</v>
          </cell>
          <cell r="AQ229">
            <v>0.892625</v>
          </cell>
          <cell r="AR229">
            <v>0.16361347097572318</v>
          </cell>
          <cell r="AS229">
            <v>2352.5738258056463</v>
          </cell>
          <cell r="AT229">
            <v>0.80992591911764633</v>
          </cell>
          <cell r="AU229">
            <v>0.14845516410591339</v>
          </cell>
          <cell r="AV229">
            <v>2831.8749328310478</v>
          </cell>
        </row>
        <row r="230">
          <cell r="B230">
            <v>94</v>
          </cell>
          <cell r="C230">
            <v>0.20025442307036059</v>
          </cell>
          <cell r="D230">
            <v>0.91078431372548929</v>
          </cell>
          <cell r="E230">
            <v>0.18238858728663215</v>
          </cell>
          <cell r="F230">
            <v>1909.3709022864182</v>
          </cell>
          <cell r="G230">
            <v>0.96499999999999997</v>
          </cell>
          <cell r="H230">
            <v>0.19324551826289796</v>
          </cell>
          <cell r="I230">
            <v>1611.2495727758578</v>
          </cell>
          <cell r="J230">
            <v>1</v>
          </cell>
          <cell r="K230">
            <v>0.20025442307036059</v>
          </cell>
          <cell r="L230">
            <v>1601.6834852785535</v>
          </cell>
          <cell r="M230">
            <v>0.92500000000000004</v>
          </cell>
          <cell r="N230">
            <v>0.18523534134008357</v>
          </cell>
          <cell r="O230">
            <v>1744.3227330407726</v>
          </cell>
          <cell r="P230">
            <v>0.87890686274509711</v>
          </cell>
          <cell r="Q230">
            <v>0.17600498673160003</v>
          </cell>
          <cell r="R230">
            <v>2028.6110235653264</v>
          </cell>
          <cell r="S230">
            <v>0.91078431372548929</v>
          </cell>
          <cell r="T230">
            <v>0.18238858728663215</v>
          </cell>
          <cell r="U230">
            <v>2016.3186525466206</v>
          </cell>
          <cell r="V230">
            <v>0.84247549019607759</v>
          </cell>
          <cell r="W230">
            <v>0.16870944324013476</v>
          </cell>
          <cell r="X230">
            <v>2173.4325599362592</v>
          </cell>
          <cell r="Y230">
            <v>0.96499999999999997</v>
          </cell>
          <cell r="Z230">
            <v>0.19324551826289796</v>
          </cell>
          <cell r="AA230">
            <v>1713.2987907863635</v>
          </cell>
          <cell r="AB230">
            <v>0.892625</v>
          </cell>
          <cell r="AC230">
            <v>0.17875210439318062</v>
          </cell>
          <cell r="AD230">
            <v>1859.5266292669364</v>
          </cell>
          <cell r="AE230">
            <v>0.92500000000000004</v>
          </cell>
          <cell r="AF230">
            <v>0.18523534134008357</v>
          </cell>
          <cell r="AG230">
            <v>1849.7858936383641</v>
          </cell>
          <cell r="AH230">
            <v>0.87890686274509711</v>
          </cell>
          <cell r="AI230">
            <v>0.17600498673160003</v>
          </cell>
          <cell r="AJ230">
            <v>2137.9138302307806</v>
          </cell>
          <cell r="AK230">
            <v>0.8129888480392149</v>
          </cell>
          <cell r="AL230">
            <v>0.16280461272673002</v>
          </cell>
          <cell r="AM230">
            <v>2297.6955293572096</v>
          </cell>
          <cell r="AN230">
            <v>0.84247549019607759</v>
          </cell>
          <cell r="AO230">
            <v>0.16870944324013476</v>
          </cell>
          <cell r="AP230">
            <v>2285.2803292505314</v>
          </cell>
          <cell r="AQ230">
            <v>0.892625</v>
          </cell>
          <cell r="AR230">
            <v>0.17875210439318062</v>
          </cell>
          <cell r="AS230">
            <v>1967.661056438948</v>
          </cell>
          <cell r="AT230">
            <v>0.8129888480392149</v>
          </cell>
          <cell r="AU230">
            <v>0.16280461272673002</v>
          </cell>
          <cell r="AV230">
            <v>2411.4684749501921</v>
          </cell>
        </row>
        <row r="231">
          <cell r="B231">
            <v>95</v>
          </cell>
          <cell r="C231">
            <v>0.21858811578033435</v>
          </cell>
          <cell r="D231">
            <v>0.91421568627450889</v>
          </cell>
          <cell r="E231">
            <v>0.19983668427957019</v>
          </cell>
          <cell r="F231">
            <v>1561.1234408121961</v>
          </cell>
          <cell r="G231">
            <v>0.96499999999999997</v>
          </cell>
          <cell r="H231">
            <v>0.21093753172802265</v>
          </cell>
          <cell r="I231">
            <v>1299.8828140339142</v>
          </cell>
          <cell r="J231">
            <v>1</v>
          </cell>
          <cell r="K231">
            <v>0.21858811578033435</v>
          </cell>
          <cell r="L231">
            <v>1280.9392829927724</v>
          </cell>
          <cell r="M231">
            <v>0.92500000000000004</v>
          </cell>
          <cell r="N231">
            <v>0.20219400709680929</v>
          </cell>
          <cell r="O231">
            <v>1421.2125161786976</v>
          </cell>
          <cell r="P231">
            <v>0.88221813725490106</v>
          </cell>
          <cell r="Q231">
            <v>0.19284240032978522</v>
          </cell>
          <cell r="R231">
            <v>1671.5653672791336</v>
          </cell>
          <cell r="S231">
            <v>0.91421568627450889</v>
          </cell>
          <cell r="T231">
            <v>0.19983668427957019</v>
          </cell>
          <cell r="U231">
            <v>1648.5651419889566</v>
          </cell>
          <cell r="V231">
            <v>0.84564950980392073</v>
          </cell>
          <cell r="W231">
            <v>0.18484893295860241</v>
          </cell>
          <cell r="X231">
            <v>1806.7539628294319</v>
          </cell>
          <cell r="Y231">
            <v>0.96499999999999997</v>
          </cell>
          <cell r="Z231">
            <v>0.21093753172802265</v>
          </cell>
          <cell r="AA231">
            <v>1382.2114780216564</v>
          </cell>
          <cell r="AB231">
            <v>0.892625</v>
          </cell>
          <cell r="AC231">
            <v>0.19511721684842095</v>
          </cell>
          <cell r="AD231">
            <v>1527.1323311103138</v>
          </cell>
          <cell r="AE231">
            <v>0.92500000000000004</v>
          </cell>
          <cell r="AF231">
            <v>0.20219400709680929</v>
          </cell>
          <cell r="AG231">
            <v>1507.1401722241901</v>
          </cell>
          <cell r="AH231">
            <v>0.88221813725490106</v>
          </cell>
          <cell r="AI231">
            <v>0.19284240032978522</v>
          </cell>
          <cell r="AJ231">
            <v>1761.6303349077079</v>
          </cell>
          <cell r="AK231">
            <v>0.81605177696078357</v>
          </cell>
          <cell r="AL231">
            <v>0.17837922030505135</v>
          </cell>
          <cell r="AM231">
            <v>1923.6200985362702</v>
          </cell>
          <cell r="AN231">
            <v>0.84564950980392073</v>
          </cell>
          <cell r="AO231">
            <v>0.18484893295860241</v>
          </cell>
          <cell r="AP231">
            <v>1899.7319572550423</v>
          </cell>
          <cell r="AQ231">
            <v>0.892625</v>
          </cell>
          <cell r="AR231">
            <v>0.19511721684842095</v>
          </cell>
          <cell r="AS231">
            <v>1615.9375018679773</v>
          </cell>
          <cell r="AT231">
            <v>0.81605177696078357</v>
          </cell>
          <cell r="AU231">
            <v>0.17837922030505135</v>
          </cell>
          <cell r="AV231">
            <v>2018.8702837832079</v>
          </cell>
        </row>
        <row r="232">
          <cell r="B232">
            <v>96</v>
          </cell>
          <cell r="C232">
            <v>0.23764962965163647</v>
          </cell>
          <cell r="D232">
            <v>0.91764705882352848</v>
          </cell>
          <cell r="E232">
            <v>0.21807848368032501</v>
          </cell>
          <cell r="F232">
            <v>1249.1537086491728</v>
          </cell>
          <cell r="G232">
            <v>0.96499999999999997</v>
          </cell>
          <cell r="H232">
            <v>0.22933189261382919</v>
          </cell>
          <cell r="I232">
            <v>1025.688741705924</v>
          </cell>
          <cell r="J232">
            <v>1</v>
          </cell>
          <cell r="K232">
            <v>0.23764962965163647</v>
          </cell>
          <cell r="L232">
            <v>1000.9411786943698</v>
          </cell>
          <cell r="M232">
            <v>0.92500000000000004</v>
          </cell>
          <cell r="N232">
            <v>0.21982590742776376</v>
          </cell>
          <cell r="O232">
            <v>1133.8518625963877</v>
          </cell>
          <cell r="P232">
            <v>0.88552941176470501</v>
          </cell>
          <cell r="Q232">
            <v>0.21044573675151365</v>
          </cell>
          <cell r="R232">
            <v>1349.2166895448863</v>
          </cell>
          <cell r="S232">
            <v>0.91764705882352848</v>
          </cell>
          <cell r="T232">
            <v>0.21807848368032501</v>
          </cell>
          <cell r="U232">
            <v>1319.1213501950047</v>
          </cell>
          <cell r="V232">
            <v>0.84882352941176387</v>
          </cell>
          <cell r="W232">
            <v>0.20172259740430062</v>
          </cell>
          <cell r="X232">
            <v>1472.777420681685</v>
          </cell>
          <cell r="Y232">
            <v>0.96499999999999997</v>
          </cell>
          <cell r="Z232">
            <v>0.22933189261382919</v>
          </cell>
          <cell r="AA232">
            <v>1090.6512005216262</v>
          </cell>
          <cell r="AB232">
            <v>0.892625</v>
          </cell>
          <cell r="AC232">
            <v>0.212132000667792</v>
          </cell>
          <cell r="AD232">
            <v>1229.1625209048279</v>
          </cell>
          <cell r="AE232">
            <v>0.92500000000000004</v>
          </cell>
          <cell r="AF232">
            <v>0.21982590742776376</v>
          </cell>
          <cell r="AG232">
            <v>1202.4054615456057</v>
          </cell>
          <cell r="AH232">
            <v>0.88552941176470501</v>
          </cell>
          <cell r="AI232">
            <v>0.21044573675151365</v>
          </cell>
          <cell r="AJ232">
            <v>1421.913312630342</v>
          </cell>
          <cell r="AK232">
            <v>0.81911470588235213</v>
          </cell>
          <cell r="AL232">
            <v>0.19466230649515012</v>
          </cell>
          <cell r="AM232">
            <v>1580.4862451962442</v>
          </cell>
          <cell r="AN232">
            <v>0.84882352941176387</v>
          </cell>
          <cell r="AO232">
            <v>0.20172259740430062</v>
          </cell>
          <cell r="AP232">
            <v>1548.5685320490904</v>
          </cell>
          <cell r="AQ232">
            <v>0.892625</v>
          </cell>
          <cell r="AR232">
            <v>0.212132000667792</v>
          </cell>
          <cell r="AS232">
            <v>1300.6402739025075</v>
          </cell>
          <cell r="AT232">
            <v>0.81911470588235213</v>
          </cell>
          <cell r="AU232">
            <v>0.19466230649515012</v>
          </cell>
          <cell r="AV232">
            <v>1658.7457766649216</v>
          </cell>
        </row>
        <row r="233">
          <cell r="B233">
            <v>97</v>
          </cell>
          <cell r="C233">
            <v>0.25800210932715995</v>
          </cell>
          <cell r="D233">
            <v>0.92107843137254808</v>
          </cell>
          <cell r="E233">
            <v>0.23764017814986912</v>
          </cell>
          <cell r="F233">
            <v>976.74016198330673</v>
          </cell>
          <cell r="G233">
            <v>0.96499999999999997</v>
          </cell>
          <cell r="H233">
            <v>0.24897203550070934</v>
          </cell>
          <cell r="I233">
            <v>790.46560133780747</v>
          </cell>
          <cell r="J233">
            <v>1</v>
          </cell>
          <cell r="K233">
            <v>0.25800210932715995</v>
          </cell>
          <cell r="L233">
            <v>763.06787827458027</v>
          </cell>
          <cell r="M233">
            <v>0.92500000000000004</v>
          </cell>
          <cell r="N233">
            <v>0.23865195112762297</v>
          </cell>
          <cell r="O233">
            <v>884.60184801247669</v>
          </cell>
          <cell r="P233">
            <v>0.88884068627450885</v>
          </cell>
          <cell r="Q233">
            <v>0.22932277191462372</v>
          </cell>
          <cell r="R233">
            <v>1065.2797892761744</v>
          </cell>
          <cell r="S233">
            <v>0.92107843137254808</v>
          </cell>
          <cell r="T233">
            <v>0.23764017814986912</v>
          </cell>
          <cell r="U233">
            <v>1031.449366354135</v>
          </cell>
          <cell r="V233">
            <v>0.851997549019607</v>
          </cell>
          <cell r="W233">
            <v>0.21981716478862895</v>
          </cell>
          <cell r="X233">
            <v>1175.6849339833691</v>
          </cell>
          <cell r="Y233">
            <v>0.96499999999999997</v>
          </cell>
          <cell r="Z233">
            <v>0.24897203550070934</v>
          </cell>
          <cell r="AA233">
            <v>840.53009652445667</v>
          </cell>
          <cell r="AB233">
            <v>0.892625</v>
          </cell>
          <cell r="AC233">
            <v>0.23029913283815615</v>
          </cell>
          <cell r="AD233">
            <v>968.41781619942003</v>
          </cell>
          <cell r="AE233">
            <v>0.92500000000000004</v>
          </cell>
          <cell r="AF233">
            <v>0.23865195112762297</v>
          </cell>
          <cell r="AG233">
            <v>938.08558986524383</v>
          </cell>
          <cell r="AH233">
            <v>0.88884068627450885</v>
          </cell>
          <cell r="AI233">
            <v>0.22932277191462372</v>
          </cell>
          <cell r="AJ233">
            <v>1122.6777179570643</v>
          </cell>
          <cell r="AK233">
            <v>0.8221776348039207</v>
          </cell>
          <cell r="AL233">
            <v>0.21212356402102694</v>
          </cell>
          <cell r="AM233">
            <v>1272.8251473224839</v>
          </cell>
          <cell r="AN233">
            <v>0.851997549019607</v>
          </cell>
          <cell r="AO233">
            <v>0.21981716478862895</v>
          </cell>
          <cell r="AP233">
            <v>1236.1872655055829</v>
          </cell>
          <cell r="AQ233">
            <v>0.892625</v>
          </cell>
          <cell r="AR233">
            <v>0.23029913283815615</v>
          </cell>
          <cell r="AS233">
            <v>1024.7328504504635</v>
          </cell>
          <cell r="AT233">
            <v>0.8221776348039207</v>
          </cell>
          <cell r="AU233">
            <v>0.21212356402102694</v>
          </cell>
          <cell r="AV233">
            <v>1335.8504978902388</v>
          </cell>
        </row>
        <row r="234">
          <cell r="B234">
            <v>98</v>
          </cell>
          <cell r="C234">
            <v>0.27972069885667222</v>
          </cell>
          <cell r="D234">
            <v>0.92450980392156767</v>
          </cell>
          <cell r="E234">
            <v>0.25860452845278592</v>
          </cell>
          <cell r="F234">
            <v>744.62745588346172</v>
          </cell>
          <cell r="G234">
            <v>0.96499999999999997</v>
          </cell>
          <cell r="H234">
            <v>0.26993047439668871</v>
          </cell>
          <cell r="I234">
            <v>593.66177157944128</v>
          </cell>
          <cell r="J234">
            <v>1</v>
          </cell>
          <cell r="K234">
            <v>0.27972069885667222</v>
          </cell>
          <cell r="L234">
            <v>566.19475611993801</v>
          </cell>
          <cell r="M234">
            <v>0.92500000000000004</v>
          </cell>
          <cell r="N234">
            <v>0.25874164644242181</v>
          </cell>
          <cell r="O234">
            <v>673.48989101319819</v>
          </cell>
          <cell r="P234">
            <v>0.8921519607843128</v>
          </cell>
          <cell r="Q234">
            <v>0.24955336995693841</v>
          </cell>
          <cell r="R234">
            <v>820.9868751347359</v>
          </cell>
          <cell r="S234">
            <v>0.92450980392156767</v>
          </cell>
          <cell r="T234">
            <v>0.25860452845278592</v>
          </cell>
          <cell r="U234">
            <v>786.33555518116873</v>
          </cell>
          <cell r="V234">
            <v>0.85517156862745014</v>
          </cell>
          <cell r="W234">
            <v>0.239209188818827</v>
          </cell>
          <cell r="X234">
            <v>917.24920511043854</v>
          </cell>
          <cell r="Y234">
            <v>0.96499999999999997</v>
          </cell>
          <cell r="Z234">
            <v>0.26993047439668871</v>
          </cell>
          <cell r="AA234">
            <v>631.261607493155</v>
          </cell>
          <cell r="AB234">
            <v>0.892625</v>
          </cell>
          <cell r="AC234">
            <v>0.24968568881693703</v>
          </cell>
          <cell r="AD234">
            <v>745.39203290367266</v>
          </cell>
          <cell r="AE234">
            <v>0.92500000000000004</v>
          </cell>
          <cell r="AF234">
            <v>0.25874164644242181</v>
          </cell>
          <cell r="AG234">
            <v>714.20963351919636</v>
          </cell>
          <cell r="AH234">
            <v>0.8921519607843128</v>
          </cell>
          <cell r="AI234">
            <v>0.24955336995693841</v>
          </cell>
          <cell r="AJ234">
            <v>865.22215170836614</v>
          </cell>
          <cell r="AK234">
            <v>0.82524056372548937</v>
          </cell>
          <cell r="AL234">
            <v>0.23083686721016802</v>
          </cell>
          <cell r="AM234">
            <v>1002.8289406968499</v>
          </cell>
          <cell r="AN234">
            <v>0.85517156862745014</v>
          </cell>
          <cell r="AO234">
            <v>0.239209188818827</v>
          </cell>
          <cell r="AP234">
            <v>964.45208565433768</v>
          </cell>
          <cell r="AQ234">
            <v>0.892625</v>
          </cell>
          <cell r="AR234">
            <v>0.24968568881693703</v>
          </cell>
          <cell r="AS234">
            <v>788.73776360094973</v>
          </cell>
          <cell r="AT234">
            <v>0.82524056372548937</v>
          </cell>
          <cell r="AU234">
            <v>0.23083686721016802</v>
          </cell>
          <cell r="AV234">
            <v>1052.4851292784981</v>
          </cell>
        </row>
        <row r="235">
          <cell r="B235">
            <v>99</v>
          </cell>
          <cell r="C235">
            <v>0.30208987959349093</v>
          </cell>
          <cell r="D235">
            <v>0.92794117647058727</v>
          </cell>
          <cell r="E235">
            <v>0.28032163826984202</v>
          </cell>
          <cell r="F235">
            <v>552.06342378172144</v>
          </cell>
          <cell r="G235">
            <v>0.96499999999999997</v>
          </cell>
          <cell r="H235">
            <v>0.29151673380771875</v>
          </cell>
          <cell r="I235">
            <v>433.41436794582404</v>
          </cell>
          <cell r="J235">
            <v>1</v>
          </cell>
          <cell r="K235">
            <v>0.30208987959349093</v>
          </cell>
          <cell r="L235">
            <v>407.81836324908585</v>
          </cell>
          <cell r="M235">
            <v>0.92500000000000004</v>
          </cell>
          <cell r="N235">
            <v>0.27943313862397912</v>
          </cell>
          <cell r="O235">
            <v>499.23000775011604</v>
          </cell>
          <cell r="P235">
            <v>0.89546323529411664</v>
          </cell>
          <cell r="Q235">
            <v>0.27051038093039753</v>
          </cell>
          <cell r="R235">
            <v>616.10683375444637</v>
          </cell>
          <cell r="S235">
            <v>0.92794117647058727</v>
          </cell>
          <cell r="T235">
            <v>0.28032163826984202</v>
          </cell>
          <cell r="U235">
            <v>582.98561972788298</v>
          </cell>
          <cell r="V235">
            <v>0.85834558823529328</v>
          </cell>
          <cell r="W235">
            <v>0.25929751539960388</v>
          </cell>
          <cell r="X235">
            <v>697.8347668112566</v>
          </cell>
          <cell r="Y235">
            <v>0.96499999999999997</v>
          </cell>
          <cell r="Z235">
            <v>0.29151673380771875</v>
          </cell>
          <cell r="AA235">
            <v>460.86486231411135</v>
          </cell>
          <cell r="AB235">
            <v>0.892625</v>
          </cell>
          <cell r="AC235">
            <v>0.26965297877213984</v>
          </cell>
          <cell r="AD235">
            <v>559.27830972946219</v>
          </cell>
          <cell r="AE235">
            <v>0.92500000000000004</v>
          </cell>
          <cell r="AF235">
            <v>0.27943313862397912</v>
          </cell>
          <cell r="AG235">
            <v>529.41385703740082</v>
          </cell>
          <cell r="AH235">
            <v>0.89546323529411664</v>
          </cell>
          <cell r="AI235">
            <v>0.27051038093039753</v>
          </cell>
          <cell r="AJ235">
            <v>649.30304798814996</v>
          </cell>
          <cell r="AK235">
            <v>0.82830349264705794</v>
          </cell>
          <cell r="AL235">
            <v>0.2502221023606177</v>
          </cell>
          <cell r="AM235">
            <v>771.33904967869773</v>
          </cell>
          <cell r="AN235">
            <v>0.85834558823529328</v>
          </cell>
          <cell r="AO235">
            <v>0.25929751539960388</v>
          </cell>
          <cell r="AP235">
            <v>733.74628459033772</v>
          </cell>
          <cell r="AQ235">
            <v>0.892625</v>
          </cell>
          <cell r="AR235">
            <v>0.26965297877213984</v>
          </cell>
          <cell r="AS235">
            <v>591.80123180031615</v>
          </cell>
          <cell r="AT235">
            <v>0.82830349264705794</v>
          </cell>
          <cell r="AU235">
            <v>0.2502221023606177</v>
          </cell>
          <cell r="AV235">
            <v>809.53275925056084</v>
          </cell>
        </row>
        <row r="236">
          <cell r="B236">
            <v>100</v>
          </cell>
          <cell r="C236">
            <v>0.32567035948856693</v>
          </cell>
          <cell r="D236">
            <v>0.93137254901960687</v>
          </cell>
          <cell r="E236">
            <v>0.30332043285699828</v>
          </cell>
          <cell r="F236">
            <v>397.30810039837121</v>
          </cell>
          <cell r="G236">
            <v>0.96499999999999997</v>
          </cell>
          <cell r="H236">
            <v>0.31427189690646706</v>
          </cell>
          <cell r="I236">
            <v>307.06682701692063</v>
          </cell>
          <cell r="J236">
            <v>1</v>
          </cell>
          <cell r="K236">
            <v>0.32567035948856693</v>
          </cell>
          <cell r="L236">
            <v>284.62056299915491</v>
          </cell>
          <cell r="M236">
            <v>0.92500000000000004</v>
          </cell>
          <cell r="N236">
            <v>0.30124508252692445</v>
          </cell>
          <cell r="O236">
            <v>359.7285997892277</v>
          </cell>
          <cell r="P236">
            <v>0.8987745098039206</v>
          </cell>
          <cell r="Q236">
            <v>0.29270421770700333</v>
          </cell>
          <cell r="R236">
            <v>449.44353946171003</v>
          </cell>
          <cell r="S236">
            <v>0.93137254901960687</v>
          </cell>
          <cell r="T236">
            <v>0.30332043285699828</v>
          </cell>
          <cell r="U236">
            <v>419.56213571800367</v>
          </cell>
          <cell r="V236">
            <v>0.86151960784313641</v>
          </cell>
          <cell r="W236">
            <v>0.28057140039272344</v>
          </cell>
          <cell r="X236">
            <v>516.88794561763575</v>
          </cell>
          <cell r="Y236">
            <v>0.96499999999999997</v>
          </cell>
          <cell r="Z236">
            <v>0.31427189690646706</v>
          </cell>
          <cell r="AA236">
            <v>326.51504292555762</v>
          </cell>
          <cell r="AB236">
            <v>0.892625</v>
          </cell>
          <cell r="AC236">
            <v>0.29070150463848204</v>
          </cell>
          <cell r="AD236">
            <v>408.46724754826533</v>
          </cell>
          <cell r="AE236">
            <v>0.92500000000000004</v>
          </cell>
          <cell r="AF236">
            <v>0.30124508252692445</v>
          </cell>
          <cell r="AG236">
            <v>381.47808133441333</v>
          </cell>
          <cell r="AH236">
            <v>0.8987745098039206</v>
          </cell>
          <cell r="AI236">
            <v>0.29270421770700333</v>
          </cell>
          <cell r="AJ236">
            <v>473.65983313760734</v>
          </cell>
          <cell r="AK236">
            <v>0.83136642156862661</v>
          </cell>
          <cell r="AL236">
            <v>0.27075140137897813</v>
          </cell>
          <cell r="AM236">
            <v>578.33297103525308</v>
          </cell>
          <cell r="AN236">
            <v>0.86151960784313641</v>
          </cell>
          <cell r="AO236">
            <v>0.28057140039272344</v>
          </cell>
          <cell r="AP236">
            <v>543.48769606237249</v>
          </cell>
          <cell r="AQ236">
            <v>0.892625</v>
          </cell>
          <cell r="AR236">
            <v>0.29070150463848204</v>
          </cell>
          <cell r="AS236">
            <v>432.2202668043393</v>
          </cell>
          <cell r="AT236">
            <v>0.83136642156862661</v>
          </cell>
          <cell r="AU236">
            <v>0.27075140137897813</v>
          </cell>
          <cell r="AV236">
            <v>606.96977030109372</v>
          </cell>
        </row>
        <row r="237">
          <cell r="B237">
            <v>101</v>
          </cell>
          <cell r="C237">
            <v>0.349694471933646</v>
          </cell>
          <cell r="D237">
            <v>0.93480392156862646</v>
          </cell>
          <cell r="E237">
            <v>0.32689576371444229</v>
          </cell>
          <cell r="F237">
            <v>276.79643540794552</v>
          </cell>
          <cell r="G237">
            <v>0.96499999999999997</v>
          </cell>
          <cell r="H237">
            <v>0.33745516541596837</v>
          </cell>
          <cell r="I237">
            <v>210.56435281326299</v>
          </cell>
          <cell r="J237">
            <v>1</v>
          </cell>
          <cell r="K237">
            <v>0.349694471933646</v>
          </cell>
          <cell r="L237">
            <v>191.92808192938182</v>
          </cell>
          <cell r="M237">
            <v>0.92500000000000004</v>
          </cell>
          <cell r="N237">
            <v>0.32346738653862256</v>
          </cell>
          <cell r="O237">
            <v>251.36212805842683</v>
          </cell>
          <cell r="P237">
            <v>0.90208578431372455</v>
          </cell>
          <cell r="Q237">
            <v>0.3154544119844368</v>
          </cell>
          <cell r="R237">
            <v>317.8895198401035</v>
          </cell>
          <cell r="S237">
            <v>0.93480392156862646</v>
          </cell>
          <cell r="T237">
            <v>0.32689576371444229</v>
          </cell>
          <cell r="U237">
            <v>292.30036710161215</v>
          </cell>
          <cell r="V237">
            <v>0.86469362745097955</v>
          </cell>
          <cell r="W237">
            <v>0.30237858143585911</v>
          </cell>
          <cell r="X237">
            <v>371.86397086957783</v>
          </cell>
          <cell r="Y237">
            <v>0.96499999999999997</v>
          </cell>
          <cell r="Z237">
            <v>0.33745516541596837</v>
          </cell>
          <cell r="AA237">
            <v>223.90054101684612</v>
          </cell>
          <cell r="AB237">
            <v>0.892625</v>
          </cell>
          <cell r="AC237">
            <v>0.31214602800977076</v>
          </cell>
          <cell r="AD237">
            <v>289.72520409044529</v>
          </cell>
          <cell r="AE237">
            <v>0.92500000000000004</v>
          </cell>
          <cell r="AF237">
            <v>0.32346738653862256</v>
          </cell>
          <cell r="AG237">
            <v>266.55968524061524</v>
          </cell>
          <cell r="AH237">
            <v>0.90208578431372455</v>
          </cell>
          <cell r="AI237">
            <v>0.3154544119844368</v>
          </cell>
          <cell r="AJ237">
            <v>335.0176022198342</v>
          </cell>
          <cell r="AK237">
            <v>0.83442935049019529</v>
          </cell>
          <cell r="AL237">
            <v>0.29179533108560407</v>
          </cell>
          <cell r="AM237">
            <v>421.74850866379035</v>
          </cell>
          <cell r="AN237">
            <v>0.86469362745097955</v>
          </cell>
          <cell r="AO237">
            <v>0.30237858143585911</v>
          </cell>
          <cell r="AP237">
            <v>391.00059208193778</v>
          </cell>
          <cell r="AQ237">
            <v>0.892625</v>
          </cell>
          <cell r="AR237">
            <v>0.31214602800977076</v>
          </cell>
          <cell r="AS237">
            <v>306.57318490907176</v>
          </cell>
          <cell r="AT237">
            <v>0.83442935049019529</v>
          </cell>
          <cell r="AU237">
            <v>0.29179533108560407</v>
          </cell>
          <cell r="AV237">
            <v>442.63185439739613</v>
          </cell>
        </row>
        <row r="238">
          <cell r="B238">
            <v>102</v>
          </cell>
          <cell r="C238">
            <v>0.37366128386154901</v>
          </cell>
          <cell r="D238">
            <v>0.93823529411764606</v>
          </cell>
          <cell r="E238">
            <v>0.35058220456421768</v>
          </cell>
          <cell r="F238">
            <v>186.31285326182987</v>
          </cell>
          <cell r="G238">
            <v>0.96499999999999997</v>
          </cell>
          <cell r="H238">
            <v>0.36058313892639476</v>
          </cell>
          <cell r="I238">
            <v>139.50832430395701</v>
          </cell>
          <cell r="J238">
            <v>1</v>
          </cell>
          <cell r="K238">
            <v>0.37366128386154901</v>
          </cell>
          <cell r="L238">
            <v>124.8118926698491</v>
          </cell>
          <cell r="M238">
            <v>0.92500000000000004</v>
          </cell>
          <cell r="N238">
            <v>0.34563668757193283</v>
          </cell>
          <cell r="O238">
            <v>170.05467742058093</v>
          </cell>
          <cell r="P238">
            <v>0.90539705882352839</v>
          </cell>
          <cell r="Q238">
            <v>0.33831182740447002</v>
          </cell>
          <cell r="R238">
            <v>217.60986828292869</v>
          </cell>
          <cell r="S238">
            <v>0.93823529411764606</v>
          </cell>
          <cell r="T238">
            <v>0.35058220456421768</v>
          </cell>
          <cell r="U238">
            <v>196.74861536391882</v>
          </cell>
          <cell r="V238">
            <v>0.86786764705882269</v>
          </cell>
          <cell r="W238">
            <v>0.32428853922190137</v>
          </cell>
          <cell r="X238">
            <v>259.42027087092924</v>
          </cell>
          <cell r="Y238">
            <v>0.96499999999999997</v>
          </cell>
          <cell r="Z238">
            <v>0.36058313892639476</v>
          </cell>
          <cell r="AA238">
            <v>148.34414691128151</v>
          </cell>
          <cell r="AB238">
            <v>0.892625</v>
          </cell>
          <cell r="AC238">
            <v>0.33353940350691519</v>
          </cell>
          <cell r="AD238">
            <v>199.28863241929261</v>
          </cell>
          <cell r="AE238">
            <v>0.92500000000000004</v>
          </cell>
          <cell r="AF238">
            <v>0.34563668757193283</v>
          </cell>
          <cell r="AG238">
            <v>180.33632049927556</v>
          </cell>
          <cell r="AH238">
            <v>0.90539705882352839</v>
          </cell>
          <cell r="AI238">
            <v>0.33831182740447002</v>
          </cell>
          <cell r="AJ238">
            <v>229.33482150714045</v>
          </cell>
          <cell r="AK238">
            <v>0.83749227941176385</v>
          </cell>
          <cell r="AL238">
            <v>0.31293844034913482</v>
          </cell>
          <cell r="AM238">
            <v>298.68426294337991</v>
          </cell>
          <cell r="AN238">
            <v>0.86786764705882269</v>
          </cell>
          <cell r="AO238">
            <v>0.32428853922190137</v>
          </cell>
          <cell r="AP238">
            <v>272.77038770762044</v>
          </cell>
          <cell r="AQ238">
            <v>0.892625</v>
          </cell>
          <cell r="AR238">
            <v>0.33353940350691519</v>
          </cell>
          <cell r="AS238">
            <v>210.87758294540001</v>
          </cell>
          <cell r="AT238">
            <v>0.83749227941176385</v>
          </cell>
          <cell r="AU238">
            <v>0.31293844034913482</v>
          </cell>
          <cell r="AV238">
            <v>313.47394589447305</v>
          </cell>
        </row>
        <row r="239">
          <cell r="B239">
            <v>103</v>
          </cell>
          <cell r="C239">
            <v>0.39844198062467789</v>
          </cell>
          <cell r="D239">
            <v>0.94166666666666565</v>
          </cell>
          <cell r="E239">
            <v>0.37519953175490461</v>
          </cell>
          <cell r="F239">
            <v>120.99488242664795</v>
          </cell>
          <cell r="G239">
            <v>0.96499999999999997</v>
          </cell>
          <cell r="H239">
            <v>0.38449651130281415</v>
          </cell>
          <cell r="I239">
            <v>89.203974820074748</v>
          </cell>
          <cell r="J239">
            <v>1</v>
          </cell>
          <cell r="K239">
            <v>0.39844198062467789</v>
          </cell>
          <cell r="L239">
            <v>78.174520613643438</v>
          </cell>
          <cell r="M239">
            <v>0.92500000000000004</v>
          </cell>
          <cell r="N239">
            <v>0.36855883207782708</v>
          </cell>
          <cell r="O239">
            <v>111.27754201081778</v>
          </cell>
          <cell r="P239">
            <v>0.90870833333333234</v>
          </cell>
          <cell r="Q239">
            <v>0.36206754814348296</v>
          </cell>
          <cell r="R239">
            <v>143.98987608288505</v>
          </cell>
          <cell r="S239">
            <v>0.94166666666666565</v>
          </cell>
          <cell r="T239">
            <v>0.37519953175490461</v>
          </cell>
          <cell r="U239">
            <v>127.77205204467883</v>
          </cell>
          <cell r="V239">
            <v>0.87104166666666583</v>
          </cell>
          <cell r="W239">
            <v>0.34705956687328682</v>
          </cell>
          <cell r="X239">
            <v>175.29325018564563</v>
          </cell>
          <cell r="Y239">
            <v>0.96499999999999997</v>
          </cell>
          <cell r="Z239">
            <v>0.38449651130281415</v>
          </cell>
          <cell r="AA239">
            <v>94.85374877665339</v>
          </cell>
          <cell r="AB239">
            <v>0.892625</v>
          </cell>
          <cell r="AC239">
            <v>0.35565927295510308</v>
          </cell>
          <cell r="AD239">
            <v>132.81802083645286</v>
          </cell>
          <cell r="AE239">
            <v>0.92500000000000004</v>
          </cell>
          <cell r="AF239">
            <v>0.36855883207782708</v>
          </cell>
          <cell r="AG239">
            <v>118.00547203299551</v>
          </cell>
          <cell r="AH239">
            <v>0.90870833333333234</v>
          </cell>
          <cell r="AI239">
            <v>0.36206754814348296</v>
          </cell>
          <cell r="AJ239">
            <v>151.74813895558179</v>
          </cell>
          <cell r="AK239">
            <v>0.84055520833333242</v>
          </cell>
          <cell r="AL239">
            <v>0.33491248203272173</v>
          </cell>
          <cell r="AM239">
            <v>205.2144755410477</v>
          </cell>
          <cell r="AN239">
            <v>0.87104166666666583</v>
          </cell>
          <cell r="AO239">
            <v>0.34705956687328682</v>
          </cell>
          <cell r="AP239">
            <v>184.31407713492453</v>
          </cell>
          <cell r="AQ239">
            <v>0.892625</v>
          </cell>
          <cell r="AR239">
            <v>0.35565927295510308</v>
          </cell>
          <cell r="AS239">
            <v>140.54159971681125</v>
          </cell>
          <cell r="AT239">
            <v>0.84055520833333242</v>
          </cell>
          <cell r="AU239">
            <v>0.33491248203272173</v>
          </cell>
          <cell r="AV239">
            <v>215.37589817616757</v>
          </cell>
        </row>
        <row r="240">
          <cell r="B240">
            <v>104</v>
          </cell>
          <cell r="C240">
            <v>0.42391691529853409</v>
          </cell>
          <cell r="D240">
            <v>0.94509803921568525</v>
          </cell>
          <cell r="E240">
            <v>0.40064304543900631</v>
          </cell>
          <cell r="F240">
            <v>75.597659195429898</v>
          </cell>
          <cell r="G240">
            <v>0.96499999999999997</v>
          </cell>
          <cell r="H240">
            <v>0.4090798232630854</v>
          </cell>
          <cell r="I240">
            <v>54.90535770741193</v>
          </cell>
          <cell r="J240">
            <v>1</v>
          </cell>
          <cell r="K240">
            <v>0.42391691529853409</v>
          </cell>
          <cell r="L240">
            <v>47.026509785958631</v>
          </cell>
          <cell r="M240">
            <v>0.92500000000000004</v>
          </cell>
          <cell r="N240">
            <v>0.39212314665114406</v>
          </cell>
          <cell r="O240">
            <v>70.265221090819452</v>
          </cell>
          <cell r="P240">
            <v>0.91201960784313618</v>
          </cell>
          <cell r="Q240">
            <v>0.38662053884864106</v>
          </cell>
          <cell r="R240">
            <v>91.855814692070922</v>
          </cell>
          <cell r="S240">
            <v>0.94509803921568525</v>
          </cell>
          <cell r="T240">
            <v>0.40064304543900631</v>
          </cell>
          <cell r="U240">
            <v>79.832037946152028</v>
          </cell>
          <cell r="V240">
            <v>0.87421568627450885</v>
          </cell>
          <cell r="W240">
            <v>0.37059481703108083</v>
          </cell>
          <cell r="X240">
            <v>114.45605070040476</v>
          </cell>
          <cell r="Y240">
            <v>0.96499999999999997</v>
          </cell>
          <cell r="Z240">
            <v>0.4090798232630854</v>
          </cell>
          <cell r="AA240">
            <v>58.382813288036587</v>
          </cell>
          <cell r="AB240">
            <v>0.892625</v>
          </cell>
          <cell r="AC240">
            <v>0.37839883651835399</v>
          </cell>
          <cell r="AD240">
            <v>85.580060110424299</v>
          </cell>
          <cell r="AE240">
            <v>0.92500000000000004</v>
          </cell>
          <cell r="AF240">
            <v>0.39212314665114406</v>
          </cell>
          <cell r="AG240">
            <v>74.51351308172201</v>
          </cell>
          <cell r="AH240">
            <v>0.91201960784313618</v>
          </cell>
          <cell r="AI240">
            <v>0.38662053884864106</v>
          </cell>
          <cell r="AJ240">
            <v>96.805062348597744</v>
          </cell>
          <cell r="AK240">
            <v>0.84361813725490098</v>
          </cell>
          <cell r="AL240">
            <v>0.35762399843499298</v>
          </cell>
          <cell r="AM240">
            <v>136.48558618855216</v>
          </cell>
          <cell r="AN240">
            <v>0.87421568627450885</v>
          </cell>
          <cell r="AO240">
            <v>0.37059481703108083</v>
          </cell>
          <cell r="AP240">
            <v>120.34611335582805</v>
          </cell>
          <cell r="AQ240">
            <v>0.892625</v>
          </cell>
          <cell r="AR240">
            <v>0.37839883651835399</v>
          </cell>
          <cell r="AS240">
            <v>90.55667654158303</v>
          </cell>
          <cell r="AT240">
            <v>0.84361813725490098</v>
          </cell>
          <cell r="AU240">
            <v>0.35762399843499298</v>
          </cell>
          <cell r="AV240">
            <v>143.24382154796055</v>
          </cell>
        </row>
        <row r="241">
          <cell r="B241">
            <v>105</v>
          </cell>
          <cell r="C241">
            <v>0.44994677679139605</v>
          </cell>
          <cell r="D241">
            <v>0.94852941176470484</v>
          </cell>
          <cell r="E241">
            <v>0.42678775151536785</v>
          </cell>
          <cell r="F241">
            <v>45.309982787312762</v>
          </cell>
          <cell r="G241">
            <v>0.96499999999999997</v>
          </cell>
          <cell r="H241">
            <v>0.4341986396036972</v>
          </cell>
          <cell r="I241">
            <v>32.444683680267374</v>
          </cell>
          <cell r="J241">
            <v>1</v>
          </cell>
          <cell r="K241">
            <v>0.44994677679139605</v>
          </cell>
          <cell r="L241">
            <v>27.091176820238722</v>
          </cell>
          <cell r="M241">
            <v>0.92500000000000004</v>
          </cell>
          <cell r="N241">
            <v>0.41620076853204135</v>
          </cell>
          <cell r="O241">
            <v>42.712601496548992</v>
          </cell>
          <cell r="P241">
            <v>0.91533088235294013</v>
          </cell>
          <cell r="Q241">
            <v>0.41185018021232994</v>
          </cell>
          <cell r="R241">
            <v>56.34247011944155</v>
          </cell>
          <cell r="S241">
            <v>0.94852941176470484</v>
          </cell>
          <cell r="T241">
            <v>0.42678775151536785</v>
          </cell>
          <cell r="U241">
            <v>47.847887139803362</v>
          </cell>
          <cell r="V241">
            <v>0.87738970588235199</v>
          </cell>
          <cell r="W241">
            <v>0.39477867015171525</v>
          </cell>
          <cell r="X241">
            <v>72.03923153298814</v>
          </cell>
          <cell r="Y241">
            <v>0.96499999999999997</v>
          </cell>
          <cell r="Z241">
            <v>0.4341986396036972</v>
          </cell>
          <cell r="AA241">
            <v>34.499582346564864</v>
          </cell>
          <cell r="AB241">
            <v>0.892625</v>
          </cell>
          <cell r="AC241">
            <v>0.40163374163341992</v>
          </cell>
          <cell r="AD241">
            <v>53.196664935468952</v>
          </cell>
          <cell r="AE241">
            <v>0.92500000000000004</v>
          </cell>
          <cell r="AF241">
            <v>0.41620076853204135</v>
          </cell>
          <cell r="AG241">
            <v>45.295039864085986</v>
          </cell>
          <cell r="AH241">
            <v>0.91533088235294013</v>
          </cell>
          <cell r="AI241">
            <v>0.41185018021232994</v>
          </cell>
          <cell r="AJ241">
            <v>59.378236980106593</v>
          </cell>
          <cell r="AK241">
            <v>0.84668106617646965</v>
          </cell>
          <cell r="AL241">
            <v>0.38096141669640521</v>
          </cell>
          <cell r="AM241">
            <v>87.675065127058289</v>
          </cell>
          <cell r="AN241">
            <v>0.87738970588235199</v>
          </cell>
          <cell r="AO241">
            <v>0.39477867015171525</v>
          </cell>
          <cell r="AP241">
            <v>75.746467496323234</v>
          </cell>
          <cell r="AQ241">
            <v>0.892625</v>
          </cell>
          <cell r="AR241">
            <v>0.40163374163341992</v>
          </cell>
          <cell r="AS241">
            <v>56.290135499279096</v>
          </cell>
          <cell r="AT241">
            <v>0.84668106617646965</v>
          </cell>
          <cell r="AU241">
            <v>0.38096141669640521</v>
          </cell>
          <cell r="AV241">
            <v>92.016393334870301</v>
          </cell>
        </row>
        <row r="242">
          <cell r="B242">
            <v>106</v>
          </cell>
          <cell r="C242">
            <v>0.47638829474941435</v>
          </cell>
          <cell r="D242">
            <v>0.95196078431372444</v>
          </cell>
          <cell r="E242">
            <v>0.4535029747075302</v>
          </cell>
          <cell r="F242">
            <v>25.972237112315529</v>
          </cell>
          <cell r="G242">
            <v>0.96499999999999997</v>
          </cell>
          <cell r="H242">
            <v>0.45971470443318485</v>
          </cell>
          <cell r="I242">
            <v>18.357246163923005</v>
          </cell>
          <cell r="J242">
            <v>1</v>
          </cell>
          <cell r="K242">
            <v>0.47638829474941435</v>
          </cell>
          <cell r="L242">
            <v>14.901589130486528</v>
          </cell>
          <cell r="M242">
            <v>0.92500000000000004</v>
          </cell>
          <cell r="N242">
            <v>0.44065917264320831</v>
          </cell>
          <cell r="O242">
            <v>24.935583927682483</v>
          </cell>
          <cell r="P242">
            <v>0.91864215686274409</v>
          </cell>
          <cell r="Q242">
            <v>0.43763037059276666</v>
          </cell>
          <cell r="R242">
            <v>33.137813647141726</v>
          </cell>
          <cell r="S242">
            <v>0.95196078431372444</v>
          </cell>
          <cell r="T242">
            <v>0.4535029747075302</v>
          </cell>
          <cell r="U242">
            <v>27.426994972645598</v>
          </cell>
          <cell r="V242">
            <v>0.88056372549019513</v>
          </cell>
          <cell r="W242">
            <v>0.41949025160446546</v>
          </cell>
          <cell r="X242">
            <v>43.599679509643565</v>
          </cell>
          <cell r="Y242">
            <v>0.96499999999999997</v>
          </cell>
          <cell r="Z242">
            <v>0.45971470443318485</v>
          </cell>
          <cell r="AA242">
            <v>19.519910624790672</v>
          </cell>
          <cell r="AB242">
            <v>0.892625</v>
          </cell>
          <cell r="AC242">
            <v>0.42523610160069597</v>
          </cell>
          <cell r="AD242">
            <v>31.831089355017205</v>
          </cell>
          <cell r="AE242">
            <v>0.92500000000000004</v>
          </cell>
          <cell r="AF242">
            <v>0.44065917264320831</v>
          </cell>
          <cell r="AG242">
            <v>26.443209461963949</v>
          </cell>
          <cell r="AH242">
            <v>0.91864215686274409</v>
          </cell>
          <cell r="AI242">
            <v>0.43763037059276666</v>
          </cell>
          <cell r="AJ242">
            <v>34.923299379159253</v>
          </cell>
          <cell r="AK242">
            <v>0.84974399509803833</v>
          </cell>
          <cell r="AL242">
            <v>0.4048080927983092</v>
          </cell>
          <cell r="AM242">
            <v>54.274248107304565</v>
          </cell>
          <cell r="AN242">
            <v>0.88056372549019513</v>
          </cell>
          <cell r="AO242">
            <v>0.41949025160446546</v>
          </cell>
          <cell r="AP242">
            <v>45.843377789434619</v>
          </cell>
          <cell r="AQ242">
            <v>0.892625</v>
          </cell>
          <cell r="AR242">
            <v>0.42523610160069597</v>
          </cell>
          <cell r="AS242">
            <v>33.682117761651433</v>
          </cell>
          <cell r="AT242">
            <v>0.84974399509803833</v>
          </cell>
          <cell r="AU242">
            <v>0.4048080927983092</v>
          </cell>
          <cell r="AV242">
            <v>56.961697770724449</v>
          </cell>
        </row>
        <row r="243">
          <cell r="B243">
            <v>107</v>
          </cell>
          <cell r="C243">
            <v>0.50326725353114077</v>
          </cell>
          <cell r="D243">
            <v>0.95539215686274404</v>
          </cell>
          <cell r="E243">
            <v>0.48081758682950604</v>
          </cell>
          <cell r="F243">
            <v>14.193750322071123</v>
          </cell>
          <cell r="G243">
            <v>0.96499999999999997</v>
          </cell>
          <cell r="H243">
            <v>0.48565289965755082</v>
          </cell>
          <cell r="I243">
            <v>9.9181501694679248</v>
          </cell>
          <cell r="J243">
            <v>1</v>
          </cell>
          <cell r="K243">
            <v>0.50326725353114077</v>
          </cell>
          <cell r="L243">
            <v>7.8026464955576422</v>
          </cell>
          <cell r="M243">
            <v>0.92500000000000004</v>
          </cell>
          <cell r="N243">
            <v>0.46552220951630524</v>
          </cell>
          <cell r="O243">
            <v>13.947490144734637</v>
          </cell>
          <cell r="P243">
            <v>0.92195343137254793</v>
          </cell>
          <cell r="Q243">
            <v>0.46398897129047328</v>
          </cell>
          <cell r="R243">
            <v>18.635699980109052</v>
          </cell>
          <cell r="S243">
            <v>0.95539215686274404</v>
          </cell>
          <cell r="T243">
            <v>0.48081758682950604</v>
          </cell>
          <cell r="U243">
            <v>14.988771165262344</v>
          </cell>
          <cell r="V243">
            <v>0.88373774509803826</v>
          </cell>
          <cell r="W243">
            <v>0.44475626781729305</v>
          </cell>
          <cell r="X243">
            <v>25.310038982269131</v>
          </cell>
          <cell r="Y243">
            <v>0.96499999999999997</v>
          </cell>
          <cell r="Z243">
            <v>0.48565289965755082</v>
          </cell>
          <cell r="AA243">
            <v>10.546320681352844</v>
          </cell>
          <cell r="AB243">
            <v>0.892625</v>
          </cell>
          <cell r="AC243">
            <v>0.44922893218323451</v>
          </cell>
          <cell r="AD243">
            <v>18.295361007986276</v>
          </cell>
          <cell r="AE243">
            <v>0.92500000000000004</v>
          </cell>
          <cell r="AF243">
            <v>0.46552220951630524</v>
          </cell>
          <cell r="AG243">
            <v>14.790766658423857</v>
          </cell>
          <cell r="AH243">
            <v>0.92195343137254793</v>
          </cell>
          <cell r="AI243">
            <v>0.46398897129047328</v>
          </cell>
          <cell r="AJ243">
            <v>19.639802929535652</v>
          </cell>
          <cell r="AK243">
            <v>0.85280692401960689</v>
          </cell>
          <cell r="AL243">
            <v>0.42918979844368782</v>
          </cell>
          <cell r="AM243">
            <v>32.303593242924364</v>
          </cell>
          <cell r="AN243">
            <v>0.88373774509803826</v>
          </cell>
          <cell r="AO243">
            <v>0.44475626781729305</v>
          </cell>
          <cell r="AP243">
            <v>26.612527706146128</v>
          </cell>
          <cell r="AQ243">
            <v>0.892625</v>
          </cell>
          <cell r="AR243">
            <v>0.44922893218323451</v>
          </cell>
          <cell r="AS243">
            <v>19.359265311031216</v>
          </cell>
          <cell r="AT243">
            <v>0.85280692401960689</v>
          </cell>
          <cell r="AU243">
            <v>0.42918979844368782</v>
          </cell>
          <cell r="AV243">
            <v>33.903141533603787</v>
          </cell>
        </row>
        <row r="244">
          <cell r="B244">
            <v>108</v>
          </cell>
          <cell r="C244">
            <v>0.5306310454288653</v>
          </cell>
          <cell r="D244">
            <v>0.95882352941176363</v>
          </cell>
          <cell r="E244">
            <v>0.50878153179355856</v>
          </cell>
          <cell r="F244">
            <v>7.3691455441523619</v>
          </cell>
          <cell r="G244">
            <v>0.96499999999999997</v>
          </cell>
          <cell r="H244">
            <v>0.51205895883885499</v>
          </cell>
          <cell r="I244">
            <v>5.1013717804267973</v>
          </cell>
          <cell r="J244">
            <v>1</v>
          </cell>
          <cell r="K244">
            <v>0.5306310454288653</v>
          </cell>
          <cell r="L244">
            <v>3.8758300234639673</v>
          </cell>
          <cell r="M244">
            <v>0.92500000000000004</v>
          </cell>
          <cell r="N244">
            <v>0.49083371702170042</v>
          </cell>
          <cell r="O244">
            <v>7.4546237153508779</v>
          </cell>
          <cell r="P244">
            <v>0.92526470588235188</v>
          </cell>
          <cell r="Q244">
            <v>0.49097417818078393</v>
          </cell>
          <cell r="R244">
            <v>9.9889407170603608</v>
          </cell>
          <cell r="S244">
            <v>0.95882352941176363</v>
          </cell>
          <cell r="T244">
            <v>0.50878153179355856</v>
          </cell>
          <cell r="U244">
            <v>7.7819063840412204</v>
          </cell>
          <cell r="V244">
            <v>0.8869117647058814</v>
          </cell>
          <cell r="W244">
            <v>0.47062291690904162</v>
          </cell>
          <cell r="X244">
            <v>14.053240506204913</v>
          </cell>
          <cell r="Y244">
            <v>0.96499999999999997</v>
          </cell>
          <cell r="Z244">
            <v>0.51205895883885499</v>
          </cell>
          <cell r="AA244">
            <v>5.4244694617354376</v>
          </cell>
          <cell r="AB244">
            <v>0.892625</v>
          </cell>
          <cell r="AC244">
            <v>0.47365453692594089</v>
          </cell>
          <cell r="AD244">
            <v>10.076555518461815</v>
          </cell>
          <cell r="AE244">
            <v>0.92500000000000004</v>
          </cell>
          <cell r="AF244">
            <v>0.49083371702170042</v>
          </cell>
          <cell r="AG244">
            <v>7.905336283154285</v>
          </cell>
          <cell r="AH244">
            <v>0.92526470588235188</v>
          </cell>
          <cell r="AI244">
            <v>0.49097417818078393</v>
          </cell>
          <cell r="AJ244">
            <v>10.527150971912782</v>
          </cell>
          <cell r="AK244">
            <v>0.85586985294117557</v>
          </cell>
          <cell r="AL244">
            <v>0.4541511148172252</v>
          </cell>
          <cell r="AM244">
            <v>18.43922056998678</v>
          </cell>
          <cell r="AN244">
            <v>0.8869117647058814</v>
          </cell>
          <cell r="AO244">
            <v>0.47062291690904162</v>
          </cell>
          <cell r="AP244">
            <v>14.776439206376269</v>
          </cell>
          <cell r="AQ244">
            <v>0.892625</v>
          </cell>
          <cell r="AR244">
            <v>0.47365453692594089</v>
          </cell>
          <cell r="AS244">
            <v>10.662523227504728</v>
          </cell>
          <cell r="AT244">
            <v>0.85586985294117557</v>
          </cell>
          <cell r="AU244">
            <v>0.4541511148172252</v>
          </cell>
          <cell r="AV244">
            <v>19.352259052188554</v>
          </cell>
        </row>
        <row r="245">
          <cell r="B245">
            <v>109</v>
          </cell>
          <cell r="C245">
            <v>0.55834399633693477</v>
          </cell>
          <cell r="D245">
            <v>0.96225490196078323</v>
          </cell>
          <cell r="E245">
            <v>0.53726924745558913</v>
          </cell>
          <cell r="F245">
            <v>3.6198603861888468</v>
          </cell>
          <cell r="G245">
            <v>0.96499999999999997</v>
          </cell>
          <cell r="H245">
            <v>0.53880195646514206</v>
          </cell>
          <cell r="I245">
            <v>2.4891686578915353</v>
          </cell>
          <cell r="J245">
            <v>1</v>
          </cell>
          <cell r="K245">
            <v>0.55834399633693477</v>
          </cell>
          <cell r="L245">
            <v>1.8191942862086987</v>
          </cell>
          <cell r="M245">
            <v>0.92500000000000004</v>
          </cell>
          <cell r="N245">
            <v>0.51646819661166465</v>
          </cell>
          <cell r="O245">
            <v>3.7956430481470882</v>
          </cell>
          <cell r="P245">
            <v>0.92857598039215583</v>
          </cell>
          <cell r="Q245">
            <v>0.51846482379464343</v>
          </cell>
          <cell r="R245">
            <v>5.0846287576050795</v>
          </cell>
          <cell r="S245">
            <v>0.96225490196078323</v>
          </cell>
          <cell r="T245">
            <v>0.53726924745558913</v>
          </cell>
          <cell r="U245">
            <v>3.8226161336946558</v>
          </cell>
          <cell r="V245">
            <v>0.89008578431372454</v>
          </cell>
          <cell r="W245">
            <v>0.49697405389641991</v>
          </cell>
          <cell r="X245">
            <v>7.4394634671504596</v>
          </cell>
          <cell r="Y245">
            <v>0.96499999999999997</v>
          </cell>
          <cell r="Z245">
            <v>0.53880195646514206</v>
          </cell>
          <cell r="AA245">
            <v>2.6468212769060253</v>
          </cell>
          <cell r="AB245">
            <v>0.892625</v>
          </cell>
          <cell r="AC245">
            <v>0.49839180973025637</v>
          </cell>
          <cell r="AD245">
            <v>5.3037492805562501</v>
          </cell>
          <cell r="AE245">
            <v>0.92500000000000004</v>
          </cell>
          <cell r="AF245">
            <v>0.51646819661166465</v>
          </cell>
          <cell r="AG245">
            <v>4.0251306909871536</v>
          </cell>
          <cell r="AH245">
            <v>0.92857598039215583</v>
          </cell>
          <cell r="AI245">
            <v>0.51846482379464343</v>
          </cell>
          <cell r="AJ245">
            <v>5.358591674892863</v>
          </cell>
          <cell r="AK245">
            <v>0.85893278186274413</v>
          </cell>
          <cell r="AL245">
            <v>0.47957996201004521</v>
          </cell>
          <cell r="AM245">
            <v>10.065027991766572</v>
          </cell>
          <cell r="AN245">
            <v>0.89008578431372454</v>
          </cell>
          <cell r="AO245">
            <v>0.49697405389641991</v>
          </cell>
          <cell r="AP245">
            <v>7.822308285542344</v>
          </cell>
          <cell r="AQ245">
            <v>0.892625</v>
          </cell>
          <cell r="AR245">
            <v>0.49839180973025637</v>
          </cell>
          <cell r="AS245">
            <v>5.6121707257188884</v>
          </cell>
          <cell r="AT245">
            <v>0.85893278186274413</v>
          </cell>
          <cell r="AU245">
            <v>0.47957996201004521</v>
          </cell>
          <cell r="AV245">
            <v>10.563409029405383</v>
          </cell>
        </row>
        <row r="246">
          <cell r="B246">
            <v>110</v>
          </cell>
          <cell r="C246">
            <v>0.58626695657629069</v>
          </cell>
          <cell r="D246">
            <v>0.96568627450980282</v>
          </cell>
          <cell r="E246">
            <v>0.56614995316435845</v>
          </cell>
          <cell r="F246">
            <v>1.6750207206068668</v>
          </cell>
          <cell r="G246">
            <v>0.96499999999999997</v>
          </cell>
          <cell r="H246">
            <v>0.56574761309612054</v>
          </cell>
          <cell r="I246">
            <v>1.1479997150478642</v>
          </cell>
          <cell r="J246">
            <v>1</v>
          </cell>
          <cell r="K246">
            <v>0.58626695657629069</v>
          </cell>
          <cell r="L246">
            <v>0.80345807833361638</v>
          </cell>
          <cell r="M246">
            <v>0.92500000000000004</v>
          </cell>
          <cell r="N246">
            <v>0.54229693483306896</v>
          </cell>
          <cell r="O246">
            <v>1.8353141280889598</v>
          </cell>
          <cell r="P246">
            <v>0.93188725490195967</v>
          </cell>
          <cell r="Q246">
            <v>0.54633470480360591</v>
          </cell>
          <cell r="R246">
            <v>2.4484276047321853</v>
          </cell>
          <cell r="S246">
            <v>0.96568627450980282</v>
          </cell>
          <cell r="T246">
            <v>0.56614995316435845</v>
          </cell>
          <cell r="U246">
            <v>1.7688420402329343</v>
          </cell>
          <cell r="V246">
            <v>0.89325980392156767</v>
          </cell>
          <cell r="W246">
            <v>0.5236887066770316</v>
          </cell>
          <cell r="X246">
            <v>3.7422431490663803</v>
          </cell>
          <cell r="Y246">
            <v>0.96499999999999997</v>
          </cell>
          <cell r="Z246">
            <v>0.56574761309612054</v>
          </cell>
          <cell r="AA246">
            <v>1.2207087944954933</v>
          </cell>
          <cell r="AB246">
            <v>0.892625</v>
          </cell>
          <cell r="AC246">
            <v>0.52331654211391143</v>
          </cell>
          <cell r="AD246">
            <v>2.6604040782642748</v>
          </cell>
          <cell r="AE246">
            <v>0.92500000000000004</v>
          </cell>
          <cell r="AF246">
            <v>0.54229693483306896</v>
          </cell>
          <cell r="AG246">
            <v>1.9462787018867547</v>
          </cell>
          <cell r="AH246">
            <v>0.93188725490195967</v>
          </cell>
          <cell r="AI246">
            <v>0.54633470480360591</v>
          </cell>
          <cell r="AJ246">
            <v>2.5803503863820918</v>
          </cell>
          <cell r="AK246">
            <v>0.8619957107843127</v>
          </cell>
          <cell r="AL246">
            <v>0.50535960194333551</v>
          </cell>
          <cell r="AM246">
            <v>5.238042249845118</v>
          </cell>
          <cell r="AN246">
            <v>0.89325980392156767</v>
          </cell>
          <cell r="AO246">
            <v>0.5236887066770316</v>
          </cell>
          <cell r="AP246">
            <v>3.934824026048811</v>
          </cell>
          <cell r="AQ246">
            <v>0.892625</v>
          </cell>
          <cell r="AR246">
            <v>0.52331654211391143</v>
          </cell>
          <cell r="AS246">
            <v>2.8151108012126849</v>
          </cell>
          <cell r="AT246">
            <v>0.8619957107843127</v>
          </cell>
          <cell r="AU246">
            <v>0.50535960194333551</v>
          </cell>
          <cell r="AV246">
            <v>5.4974097283865815</v>
          </cell>
        </row>
        <row r="247">
          <cell r="B247">
            <v>111</v>
          </cell>
          <cell r="C247">
            <v>0.61843744151762692</v>
          </cell>
          <cell r="D247">
            <v>0.96911764705882242</v>
          </cell>
          <cell r="E247">
            <v>0.59933863817664068</v>
          </cell>
          <cell r="F247">
            <v>0.72670781808595919</v>
          </cell>
          <cell r="G247">
            <v>0.96499999999999997</v>
          </cell>
          <cell r="H247">
            <v>0.59679213106451001</v>
          </cell>
          <cell r="I247">
            <v>0.49852161642450854</v>
          </cell>
          <cell r="J247">
            <v>1</v>
          </cell>
          <cell r="K247">
            <v>0.61843744151762692</v>
          </cell>
          <cell r="L247">
            <v>0.33241715601233213</v>
          </cell>
          <cell r="M247">
            <v>0.92500000000000004</v>
          </cell>
          <cell r="N247">
            <v>0.57205463340380491</v>
          </cell>
          <cell r="O247">
            <v>0.8400289019704904</v>
          </cell>
          <cell r="P247">
            <v>0.93519852941176362</v>
          </cell>
          <cell r="Q247">
            <v>0.57836178584045828</v>
          </cell>
          <cell r="R247">
            <v>1.1107666320678269</v>
          </cell>
          <cell r="S247">
            <v>0.96911764705882242</v>
          </cell>
          <cell r="T247">
            <v>0.59933863817664068</v>
          </cell>
          <cell r="U247">
            <v>0.76741220199991034</v>
          </cell>
          <cell r="V247">
            <v>0.89643382352941081</v>
          </cell>
          <cell r="W247">
            <v>0.55438824031339273</v>
          </cell>
          <cell r="X247">
            <v>1.7824726742608257</v>
          </cell>
          <cell r="Y247">
            <v>0.96499999999999997</v>
          </cell>
          <cell r="Z247">
            <v>0.59679213106451001</v>
          </cell>
          <cell r="AA247">
            <v>0.53009570772422521</v>
          </cell>
          <cell r="AB247">
            <v>0.892625</v>
          </cell>
          <cell r="AC247">
            <v>0.55203272123467173</v>
          </cell>
          <cell r="AD247">
            <v>1.2681706154012666</v>
          </cell>
          <cell r="AE247">
            <v>0.92500000000000004</v>
          </cell>
          <cell r="AF247">
            <v>0.57205463340380491</v>
          </cell>
          <cell r="AG247">
            <v>0.89081772752268318</v>
          </cell>
          <cell r="AH247">
            <v>0.93519852941176362</v>
          </cell>
          <cell r="AI247">
            <v>0.57836178584045828</v>
          </cell>
          <cell r="AJ247">
            <v>1.1706154197481613</v>
          </cell>
          <cell r="AK247">
            <v>0.86505863970588137</v>
          </cell>
          <cell r="AL247">
            <v>0.53498465190242395</v>
          </cell>
          <cell r="AM247">
            <v>2.5909473035010158</v>
          </cell>
          <cell r="AN247">
            <v>0.89643382352941081</v>
          </cell>
          <cell r="AO247">
            <v>0.55438824031339273</v>
          </cell>
          <cell r="AP247">
            <v>1.8742011208455986</v>
          </cell>
          <cell r="AQ247">
            <v>0.892625</v>
          </cell>
          <cell r="AR247">
            <v>0.55203272123467173</v>
          </cell>
          <cell r="AS247">
            <v>1.34191675105454</v>
          </cell>
          <cell r="AT247">
            <v>0.86505863970588137</v>
          </cell>
          <cell r="AU247">
            <v>0.53498465190242395</v>
          </cell>
          <cell r="AV247">
            <v>2.7192409363297183</v>
          </cell>
        </row>
        <row r="248">
          <cell r="B248">
            <v>112</v>
          </cell>
          <cell r="C248">
            <v>0.65081915318156081</v>
          </cell>
          <cell r="D248">
            <v>0.97254901960784201</v>
          </cell>
          <cell r="E248">
            <v>0.63295352936873295</v>
          </cell>
          <cell r="F248">
            <v>0.29116374404200246</v>
          </cell>
          <cell r="G248">
            <v>0.96499999999999997</v>
          </cell>
          <cell r="H248">
            <v>0.62804048282020619</v>
          </cell>
          <cell r="I248">
            <v>0.20100783857680185</v>
          </cell>
          <cell r="J248">
            <v>1</v>
          </cell>
          <cell r="K248">
            <v>0.65081915318156081</v>
          </cell>
          <cell r="L248">
            <v>0.1268379405314996</v>
          </cell>
          <cell r="M248">
            <v>0.92500000000000004</v>
          </cell>
          <cell r="N248">
            <v>0.60200771669294373</v>
          </cell>
          <cell r="O248">
            <v>0.35948647640516074</v>
          </cell>
          <cell r="P248">
            <v>0.93850980392156746</v>
          </cell>
          <cell r="Q248">
            <v>0.61080015584082725</v>
          </cell>
          <cell r="R248">
            <v>0.46834165909308728</v>
          </cell>
          <cell r="S248">
            <v>0.97254901960784201</v>
          </cell>
          <cell r="T248">
            <v>0.63295352936873295</v>
          </cell>
          <cell r="U248">
            <v>0.307472417933147</v>
          </cell>
          <cell r="V248">
            <v>0.89960784313725395</v>
          </cell>
          <cell r="W248">
            <v>0.58548201466607797</v>
          </cell>
          <cell r="X248">
            <v>0.79429078497065919</v>
          </cell>
          <cell r="Y248">
            <v>0.96499999999999997</v>
          </cell>
          <cell r="Z248">
            <v>0.62804048282020619</v>
          </cell>
          <cell r="AA248">
            <v>0.21373876064333522</v>
          </cell>
          <cell r="AB248">
            <v>0.892625</v>
          </cell>
          <cell r="AC248">
            <v>0.58093744660869073</v>
          </cell>
          <cell r="AD248">
            <v>0.56809893959145707</v>
          </cell>
          <cell r="AE248">
            <v>0.92500000000000004</v>
          </cell>
          <cell r="AF248">
            <v>0.60200771669294373</v>
          </cell>
          <cell r="AG248">
            <v>0.3812213189750841</v>
          </cell>
          <cell r="AH248">
            <v>0.93850980392156746</v>
          </cell>
          <cell r="AI248">
            <v>0.61080015584082725</v>
          </cell>
          <cell r="AJ248">
            <v>0.49357619505023709</v>
          </cell>
          <cell r="AK248">
            <v>0.86812156862744994</v>
          </cell>
          <cell r="AL248">
            <v>0.56499014415276516</v>
          </cell>
          <cell r="AM248">
            <v>1.2048302622400009</v>
          </cell>
          <cell r="AN248">
            <v>0.89960784313725395</v>
          </cell>
          <cell r="AO248">
            <v>0.58548201466607797</v>
          </cell>
          <cell r="AP248">
            <v>0.83516605946661893</v>
          </cell>
          <cell r="AQ248">
            <v>0.892625</v>
          </cell>
          <cell r="AR248">
            <v>0.58093744660869073</v>
          </cell>
          <cell r="AS248">
            <v>0.60113479529951275</v>
          </cell>
          <cell r="AT248">
            <v>0.86812156862744994</v>
          </cell>
          <cell r="AU248">
            <v>0.56499014415276516</v>
          </cell>
          <cell r="AV248">
            <v>1.2644887705685426</v>
          </cell>
        </row>
        <row r="249">
          <cell r="B249">
            <v>113</v>
          </cell>
          <cell r="C249">
            <v>0.68337379044796709</v>
          </cell>
          <cell r="D249">
            <v>0.97598039215686161</v>
          </cell>
          <cell r="E249">
            <v>0.66695941999112784</v>
          </cell>
          <cell r="F249">
            <v>0.10687062462640261</v>
          </cell>
          <cell r="G249">
            <v>0.96499999999999997</v>
          </cell>
          <cell r="H249">
            <v>0.65945570778228824</v>
          </cell>
          <cell r="I249">
            <v>7.4766778586381144E-2</v>
          </cell>
          <cell r="J249">
            <v>1</v>
          </cell>
          <cell r="K249">
            <v>0.68337379044796709</v>
          </cell>
          <cell r="L249">
            <v>4.4289379483495865E-2</v>
          </cell>
          <cell r="M249">
            <v>0.92500000000000004</v>
          </cell>
          <cell r="N249">
            <v>0.63212075616436958</v>
          </cell>
          <cell r="O249">
            <v>0.14307284356249814</v>
          </cell>
          <cell r="P249">
            <v>0.94182107843137142</v>
          </cell>
          <cell r="Q249">
            <v>0.64361584029143837</v>
          </cell>
          <cell r="R249">
            <v>0.18227850073227797</v>
          </cell>
          <cell r="S249">
            <v>0.97598039215686161</v>
          </cell>
          <cell r="T249">
            <v>0.66695941999112784</v>
          </cell>
          <cell r="U249">
            <v>0.1128566658188235</v>
          </cell>
          <cell r="V249">
            <v>0.90278186274509709</v>
          </cell>
          <cell r="W249">
            <v>0.61693746349179335</v>
          </cell>
          <cell r="X249">
            <v>0.32924781595533714</v>
          </cell>
          <cell r="Y249">
            <v>0.96499999999999997</v>
          </cell>
          <cell r="Z249">
            <v>0.65945570778228824</v>
          </cell>
          <cell r="AA249">
            <v>7.9502166211502481E-2</v>
          </cell>
          <cell r="AB249">
            <v>0.892625</v>
          </cell>
          <cell r="AC249">
            <v>0.60999652969861662</v>
          </cell>
          <cell r="AD249">
            <v>0.23806899220409117</v>
          </cell>
          <cell r="AE249">
            <v>0.92500000000000004</v>
          </cell>
          <cell r="AF249">
            <v>0.63212075616436958</v>
          </cell>
          <cell r="AG249">
            <v>0.15172314318422134</v>
          </cell>
          <cell r="AH249">
            <v>0.94182107843137142</v>
          </cell>
          <cell r="AI249">
            <v>0.64361584029143837</v>
          </cell>
          <cell r="AJ249">
            <v>0.19209977819422971</v>
          </cell>
          <cell r="AK249">
            <v>0.87118449754901861</v>
          </cell>
          <cell r="AL249">
            <v>0.59534465226958055</v>
          </cell>
          <cell r="AM249">
            <v>0.52411303869740888</v>
          </cell>
          <cell r="AN249">
            <v>0.90278186274509709</v>
          </cell>
          <cell r="AO249">
            <v>0.61693746349179335</v>
          </cell>
          <cell r="AP249">
            <v>0.34619135238937337</v>
          </cell>
          <cell r="AQ249">
            <v>0.892625</v>
          </cell>
          <cell r="AR249">
            <v>0.60999652969861662</v>
          </cell>
          <cell r="AS249">
            <v>0.25191308225057585</v>
          </cell>
          <cell r="AT249">
            <v>0.87118449754901861</v>
          </cell>
          <cell r="AU249">
            <v>0.59534465226958055</v>
          </cell>
          <cell r="AV249">
            <v>0.55006507780546887</v>
          </cell>
        </row>
        <row r="250">
          <cell r="B250">
            <v>114</v>
          </cell>
          <cell r="C250">
            <v>0.71606265890812493</v>
          </cell>
          <cell r="D250">
            <v>0.9794117647058812</v>
          </cell>
          <cell r="E250">
            <v>0.70132019240119214</v>
          </cell>
          <cell r="F250">
            <v>3.5592254811487582E-2</v>
          </cell>
          <cell r="G250">
            <v>0.96499999999999997</v>
          </cell>
          <cell r="H250">
            <v>0.69100046584634056</v>
          </cell>
          <cell r="I250">
            <v>2.5461399695097534E-2</v>
          </cell>
          <cell r="J250">
            <v>1</v>
          </cell>
          <cell r="K250">
            <v>0.71606265890812493</v>
          </cell>
          <cell r="L250">
            <v>1.4023178349270868E-2</v>
          </cell>
          <cell r="M250">
            <v>0.92500000000000004</v>
          </cell>
          <cell r="N250">
            <v>0.66235795949001564</v>
          </cell>
          <cell r="O250">
            <v>5.2633529503185256E-2</v>
          </cell>
          <cell r="P250">
            <v>0.94513235294117537</v>
          </cell>
          <cell r="Q250">
            <v>0.67677398566715041</v>
          </cell>
          <cell r="R250">
            <v>6.4961170316409314E-2</v>
          </cell>
          <cell r="S250">
            <v>0.9794117647058812</v>
          </cell>
          <cell r="T250">
            <v>0.70132019240119214</v>
          </cell>
          <cell r="U250">
            <v>3.7585849442168438E-2</v>
          </cell>
          <cell r="V250">
            <v>0.90595588235294011</v>
          </cell>
          <cell r="W250">
            <v>0.64872117797110274</v>
          </cell>
          <cell r="X250">
            <v>0.12612250351963863</v>
          </cell>
          <cell r="Y250">
            <v>0.96499999999999997</v>
          </cell>
          <cell r="Z250">
            <v>0.69100046584634056</v>
          </cell>
          <cell r="AA250">
            <v>2.7074008922270992E-2</v>
          </cell>
          <cell r="AB250">
            <v>0.892625</v>
          </cell>
          <cell r="AC250">
            <v>0.63917543090786499</v>
          </cell>
          <cell r="AD250">
            <v>9.2847733130748539E-2</v>
          </cell>
          <cell r="AE250">
            <v>0.92500000000000004</v>
          </cell>
          <cell r="AF250">
            <v>0.66235795949001564</v>
          </cell>
          <cell r="AG250">
            <v>5.5815795186976429E-2</v>
          </cell>
          <cell r="AH250">
            <v>0.94513235294117537</v>
          </cell>
          <cell r="AI250">
            <v>0.67677398566715041</v>
          </cell>
          <cell r="AJ250">
            <v>6.8461318031951629E-2</v>
          </cell>
          <cell r="AK250">
            <v>0.87424742647058729</v>
          </cell>
          <cell r="AL250">
            <v>0.6260159367421142</v>
          </cell>
          <cell r="AM250">
            <v>0.21208514392414676</v>
          </cell>
          <cell r="AN250">
            <v>0.90595588235294011</v>
          </cell>
          <cell r="AO250">
            <v>0.64872117797110274</v>
          </cell>
          <cell r="AP250">
            <v>0.13261293756347978</v>
          </cell>
          <cell r="AQ250">
            <v>0.892625</v>
          </cell>
          <cell r="AR250">
            <v>0.63917543090786499</v>
          </cell>
          <cell r="AS250">
            <v>9.8246976292042404E-2</v>
          </cell>
          <cell r="AT250">
            <v>0.87424742647058729</v>
          </cell>
          <cell r="AU250">
            <v>0.6260159367421142</v>
          </cell>
          <cell r="AV250">
            <v>0.22258677533373222</v>
          </cell>
        </row>
        <row r="251">
          <cell r="B251">
            <v>115</v>
          </cell>
          <cell r="C251">
            <v>0.74884600576589633</v>
          </cell>
          <cell r="D251">
            <v>0.9828431372549008</v>
          </cell>
          <cell r="E251">
            <v>0.73599815762775511</v>
          </cell>
          <cell r="F251">
            <v>1.0630687819102855E-2</v>
          </cell>
          <cell r="G251">
            <v>0.96499999999999997</v>
          </cell>
          <cell r="H251">
            <v>0.72263639556408998</v>
          </cell>
          <cell r="I251">
            <v>7.8675606446852644E-3</v>
          </cell>
          <cell r="J251">
            <v>1</v>
          </cell>
          <cell r="K251">
            <v>0.74884600576589633</v>
          </cell>
          <cell r="L251">
            <v>3.9817039741491204E-3</v>
          </cell>
          <cell r="M251">
            <v>0.92500000000000004</v>
          </cell>
          <cell r="N251">
            <v>0.69268255533345413</v>
          </cell>
          <cell r="O251">
            <v>1.7771292300697933E-2</v>
          </cell>
          <cell r="P251">
            <v>0.94844362745097921</v>
          </cell>
          <cell r="Q251">
            <v>0.71023822211078358</v>
          </cell>
          <cell r="R251">
            <v>2.0997140167770399E-2</v>
          </cell>
          <cell r="S251">
            <v>0.9828431372549008</v>
          </cell>
          <cell r="T251">
            <v>0.73599815762775511</v>
          </cell>
          <cell r="U251">
            <v>1.1226134279824629E-2</v>
          </cell>
          <cell r="V251">
            <v>0.90912990196078325</v>
          </cell>
          <cell r="W251">
            <v>0.68079829580567341</v>
          </cell>
          <cell r="X251">
            <v>4.4304164467714111E-2</v>
          </cell>
          <cell r="Y251">
            <v>0.96499999999999997</v>
          </cell>
          <cell r="Z251">
            <v>0.72263639556408998</v>
          </cell>
          <cell r="AA251">
            <v>8.3658561446537556E-3</v>
          </cell>
          <cell r="AB251">
            <v>0.892625</v>
          </cell>
          <cell r="AC251">
            <v>0.66843866589678325</v>
          </cell>
          <cell r="AD251">
            <v>3.3501743298083891E-2</v>
          </cell>
          <cell r="AE251">
            <v>0.92500000000000004</v>
          </cell>
          <cell r="AF251">
            <v>0.69268255533345413</v>
          </cell>
          <cell r="AG251">
            <v>1.8845758979618085E-2</v>
          </cell>
          <cell r="AH251">
            <v>0.94844362745097921</v>
          </cell>
          <cell r="AI251">
            <v>0.71023822211078358</v>
          </cell>
          <cell r="AJ251">
            <v>2.2128478963441372E-2</v>
          </cell>
          <cell r="AK251">
            <v>0.87731035539215585</v>
          </cell>
          <cell r="AL251">
            <v>0.65697035545247484</v>
          </cell>
          <cell r="AM251">
            <v>7.9316463881385912E-2</v>
          </cell>
          <cell r="AN251">
            <v>0.90912990196078325</v>
          </cell>
          <cell r="AO251">
            <v>0.68079829580567341</v>
          </cell>
          <cell r="AP251">
            <v>4.6584116493090875E-2</v>
          </cell>
          <cell r="AQ251">
            <v>0.892625</v>
          </cell>
          <cell r="AR251">
            <v>0.66843866589678325</v>
          </cell>
          <cell r="AS251">
            <v>3.5449922885181402E-2</v>
          </cell>
          <cell r="AT251">
            <v>0.87731035539215585</v>
          </cell>
          <cell r="AU251">
            <v>0.65697035545247484</v>
          </cell>
          <cell r="AV251">
            <v>8.3243906666779333E-2</v>
          </cell>
        </row>
        <row r="252">
          <cell r="B252">
            <v>116</v>
          </cell>
          <cell r="C252">
            <v>0.78184016024023173</v>
          </cell>
          <cell r="D252">
            <v>0.9862745098039204</v>
          </cell>
          <cell r="E252">
            <v>0.77110902078595311</v>
          </cell>
          <cell r="F252">
            <v>2.8065211699273358E-3</v>
          </cell>
          <cell r="G252">
            <v>0.96499999999999997</v>
          </cell>
          <cell r="H252">
            <v>0.75447575463182359</v>
          </cell>
          <cell r="I252">
            <v>2.1821749785280167E-3</v>
          </cell>
          <cell r="J252">
            <v>1</v>
          </cell>
          <cell r="K252">
            <v>0.78184016024023173</v>
          </cell>
          <cell r="L252">
            <v>1.0000208569653558E-3</v>
          </cell>
          <cell r="M252">
            <v>0.92500000000000004</v>
          </cell>
          <cell r="N252">
            <v>0.7232021482222144</v>
          </cell>
          <cell r="O252">
            <v>5.46142813827275E-3</v>
          </cell>
          <cell r="P252">
            <v>0.95175490196078316</v>
          </cell>
          <cell r="Q252">
            <v>0.74412020505844478</v>
          </cell>
          <cell r="R252">
            <v>6.0841686656022305E-3</v>
          </cell>
          <cell r="S252">
            <v>0.9862745098039204</v>
          </cell>
          <cell r="T252">
            <v>0.77110902078595311</v>
          </cell>
          <cell r="U252">
            <v>2.9637201325919166E-3</v>
          </cell>
          <cell r="V252">
            <v>0.91230392156862639</v>
          </cell>
          <cell r="W252">
            <v>0.71327584422700663</v>
          </cell>
          <cell r="X252">
            <v>1.4141964801000073E-2</v>
          </cell>
          <cell r="Y252">
            <v>0.96499999999999997</v>
          </cell>
          <cell r="Z252">
            <v>0.75447575463182359</v>
          </cell>
          <cell r="AA252">
            <v>2.3203840144734715E-3</v>
          </cell>
          <cell r="AB252">
            <v>0.892625</v>
          </cell>
          <cell r="AC252">
            <v>0.69789007303443684</v>
          </cell>
          <cell r="AD252">
            <v>1.1107882702696196E-2</v>
          </cell>
          <cell r="AE252">
            <v>0.92500000000000004</v>
          </cell>
          <cell r="AF252">
            <v>0.7232021482222144</v>
          </cell>
          <cell r="AG252">
            <v>5.7916304924178407E-3</v>
          </cell>
          <cell r="AH252">
            <v>0.95175490196078316</v>
          </cell>
          <cell r="AI252">
            <v>0.74412020505844478</v>
          </cell>
          <cell r="AJ252">
            <v>6.4119874064308968E-3</v>
          </cell>
          <cell r="AK252">
            <v>0.88037328431372441</v>
          </cell>
          <cell r="AL252">
            <v>0.68831118967906135</v>
          </cell>
          <cell r="AM252">
            <v>2.7207898411998426E-2</v>
          </cell>
          <cell r="AN252">
            <v>0.91230392156862639</v>
          </cell>
          <cell r="AO252">
            <v>0.71327584422700663</v>
          </cell>
          <cell r="AP252">
            <v>1.4869729372981644E-2</v>
          </cell>
          <cell r="AQ252">
            <v>0.892625</v>
          </cell>
          <cell r="AR252">
            <v>0.69789007303443684</v>
          </cell>
          <cell r="AS252">
            <v>1.17538237256669E-2</v>
          </cell>
          <cell r="AT252">
            <v>0.88037328431372441</v>
          </cell>
          <cell r="AU252">
            <v>0.68831118967906135</v>
          </cell>
          <cell r="AV252">
            <v>2.8555127714652673E-2</v>
          </cell>
        </row>
        <row r="253">
          <cell r="B253">
            <v>117</v>
          </cell>
          <cell r="C253">
            <v>0.81518828607336369</v>
          </cell>
          <cell r="D253">
            <v>0.98970588235293999</v>
          </cell>
          <cell r="E253">
            <v>0.80679664195201928</v>
          </cell>
          <cell r="F253">
            <v>6.4238737876962039E-4</v>
          </cell>
          <cell r="G253">
            <v>0.96499999999999997</v>
          </cell>
          <cell r="H253">
            <v>0.78665669606079591</v>
          </cell>
          <cell r="I253">
            <v>5.3577686486440781E-4</v>
          </cell>
          <cell r="J253">
            <v>1</v>
          </cell>
          <cell r="K253">
            <v>0.81518828607336369</v>
          </cell>
          <cell r="L253">
            <v>2.1816438991198816E-4</v>
          </cell>
          <cell r="M253">
            <v>0.92500000000000004</v>
          </cell>
          <cell r="N253">
            <v>0.75404916461786142</v>
          </cell>
          <cell r="O253">
            <v>1.5117115763126482E-3</v>
          </cell>
          <cell r="P253">
            <v>0.95506617647058711</v>
          </cell>
          <cell r="Q253">
            <v>0.77855875948369857</v>
          </cell>
          <cell r="R253">
            <v>1.5568158305441344E-3</v>
          </cell>
          <cell r="S253">
            <v>0.98970588235293999</v>
          </cell>
          <cell r="T253">
            <v>0.80679664195201928</v>
          </cell>
          <cell r="U253">
            <v>6.7836880326534871E-4</v>
          </cell>
          <cell r="V253">
            <v>0.91547794117646952</v>
          </cell>
          <cell r="W253">
            <v>0.74628689380561786</v>
          </cell>
          <cell r="X253">
            <v>4.0548429185381339E-3</v>
          </cell>
          <cell r="Y253">
            <v>0.96499999999999997</v>
          </cell>
          <cell r="Z253">
            <v>0.78665669606079591</v>
          </cell>
          <cell r="AA253">
            <v>5.6971053411797876E-4</v>
          </cell>
          <cell r="AB253">
            <v>0.892625</v>
          </cell>
          <cell r="AC253">
            <v>0.72765744385623632</v>
          </cell>
          <cell r="AD253">
            <v>3.3558016320535899E-3</v>
          </cell>
          <cell r="AE253">
            <v>0.92500000000000004</v>
          </cell>
          <cell r="AF253">
            <v>0.75404916461786142</v>
          </cell>
          <cell r="AG253">
            <v>1.603110878591977E-3</v>
          </cell>
          <cell r="AH253">
            <v>0.95506617647058711</v>
          </cell>
          <cell r="AI253">
            <v>0.77855875948369857</v>
          </cell>
          <cell r="AJ253">
            <v>1.6406980227253723E-3</v>
          </cell>
          <cell r="AK253">
            <v>0.88343621323529309</v>
          </cell>
          <cell r="AL253">
            <v>0.72016685252242119</v>
          </cell>
          <cell r="AM253">
            <v>8.4803974873687449E-3</v>
          </cell>
          <cell r="AN253">
            <v>0.91547794117646952</v>
          </cell>
          <cell r="AO253">
            <v>0.74628689380561786</v>
          </cell>
          <cell r="AP253">
            <v>4.2635106010410441E-3</v>
          </cell>
          <cell r="AQ253">
            <v>0.892625</v>
          </cell>
          <cell r="AR253">
            <v>0.72765744385623632</v>
          </cell>
          <cell r="AS253">
            <v>3.5509468273273305E-3</v>
          </cell>
          <cell r="AT253">
            <v>0.88343621323529309</v>
          </cell>
          <cell r="AU253">
            <v>0.72016685252242119</v>
          </cell>
          <cell r="AV253">
            <v>8.9003137859425558E-3</v>
          </cell>
        </row>
        <row r="254">
          <cell r="B254">
            <v>118</v>
          </cell>
          <cell r="C254">
            <v>0.84889038326529265</v>
          </cell>
          <cell r="D254">
            <v>0.99313725490195959</v>
          </cell>
          <cell r="E254">
            <v>0.84306466494876509</v>
          </cell>
          <cell r="F254">
            <v>1.2411139874593077E-4</v>
          </cell>
          <cell r="G254">
            <v>0.96499999999999997</v>
          </cell>
          <cell r="H254">
            <v>0.81917921985100739</v>
          </cell>
          <cell r="I254">
            <v>1.1430440652436123E-4</v>
          </cell>
          <cell r="J254">
            <v>1</v>
          </cell>
          <cell r="K254">
            <v>0.84889038326529265</v>
          </cell>
          <cell r="L254">
            <v>4.0319334817393494E-5</v>
          </cell>
          <cell r="M254">
            <v>0.92500000000000004</v>
          </cell>
          <cell r="N254">
            <v>0.78522360452039575</v>
          </cell>
          <cell r="O254">
            <v>3.7180672505094536E-4</v>
          </cell>
          <cell r="P254">
            <v>0.95837745098039095</v>
          </cell>
          <cell r="Q254">
            <v>0.81355740167555834</v>
          </cell>
          <cell r="R254">
            <v>3.4474322877110921E-4</v>
          </cell>
          <cell r="S254">
            <v>0.99313725490195959</v>
          </cell>
          <cell r="T254">
            <v>0.84306466494876509</v>
          </cell>
          <cell r="U254">
            <v>1.3106313078585537E-4</v>
          </cell>
          <cell r="V254">
            <v>0.91865196078431266</v>
          </cell>
          <cell r="W254">
            <v>0.77983481507760777</v>
          </cell>
          <cell r="X254">
            <v>1.0287667919926041E-3</v>
          </cell>
          <cell r="Y254">
            <v>0.96499999999999997</v>
          </cell>
          <cell r="Z254">
            <v>0.81917921985100739</v>
          </cell>
          <cell r="AA254">
            <v>1.2154392763769825E-4</v>
          </cell>
          <cell r="AB254">
            <v>0.892625</v>
          </cell>
          <cell r="AC254">
            <v>0.7577407783621819</v>
          </cell>
          <cell r="AD254">
            <v>9.1392759438488856E-4</v>
          </cell>
          <cell r="AE254">
            <v>0.92500000000000004</v>
          </cell>
          <cell r="AF254">
            <v>0.78522360452039575</v>
          </cell>
          <cell r="AG254">
            <v>3.9428645979989086E-4</v>
          </cell>
          <cell r="AH254">
            <v>0.95837745098039095</v>
          </cell>
          <cell r="AI254">
            <v>0.81355740167555834</v>
          </cell>
          <cell r="AJ254">
            <v>3.6331820546494937E-4</v>
          </cell>
          <cell r="AK254">
            <v>0.88649914215686165</v>
          </cell>
          <cell r="AL254">
            <v>0.75254059654989147</v>
          </cell>
          <cell r="AM254">
            <v>2.3730963207513468E-3</v>
          </cell>
          <cell r="AN254">
            <v>0.91865196078431266</v>
          </cell>
          <cell r="AO254">
            <v>0.77983481507760777</v>
          </cell>
          <cell r="AP254">
            <v>1.0817085178828005E-3</v>
          </cell>
          <cell r="AQ254">
            <v>0.892625</v>
          </cell>
          <cell r="AR254">
            <v>0.7577407783621819</v>
          </cell>
          <cell r="AS254">
            <v>9.6707393568491306E-4</v>
          </cell>
          <cell r="AT254">
            <v>0.88649914215686165</v>
          </cell>
          <cell r="AU254">
            <v>0.75254059654989147</v>
          </cell>
          <cell r="AV254">
            <v>2.4906028202583909E-3</v>
          </cell>
        </row>
        <row r="255">
          <cell r="B255">
            <v>119</v>
          </cell>
          <cell r="C255">
            <v>0.8829464518160185</v>
          </cell>
          <cell r="D255">
            <v>0.99656862745097918</v>
          </cell>
          <cell r="E255">
            <v>0.87991673359900169</v>
          </cell>
          <cell r="F255">
            <v>1.9477463945870061E-5</v>
          </cell>
          <cell r="G255">
            <v>0.96499999999999997</v>
          </cell>
          <cell r="H255">
            <v>0.8520433260024578</v>
          </cell>
          <cell r="I255">
            <v>2.0668611962202598E-5</v>
          </cell>
          <cell r="J255">
            <v>1</v>
          </cell>
          <cell r="K255">
            <v>0.8829464518160185</v>
          </cell>
          <cell r="L255">
            <v>6.0926392312546728E-6</v>
          </cell>
          <cell r="M255">
            <v>0.92500000000000004</v>
          </cell>
          <cell r="N255">
            <v>0.81672546792981715</v>
          </cell>
          <cell r="O255">
            <v>7.9855308221518323E-5</v>
          </cell>
          <cell r="P255">
            <v>0.96168872549019491</v>
          </cell>
          <cell r="Q255">
            <v>0.84911964792303662</v>
          </cell>
          <cell r="R255">
            <v>6.427482332684301E-5</v>
          </cell>
          <cell r="S255">
            <v>0.99656862745097918</v>
          </cell>
          <cell r="T255">
            <v>0.87991673359900169</v>
          </cell>
          <cell r="U255">
            <v>2.0568436342742036E-5</v>
          </cell>
          <cell r="V255">
            <v>0.9218259803921558</v>
          </cell>
          <cell r="W255">
            <v>0.81392297857907658</v>
          </cell>
          <cell r="X255">
            <v>2.2649863100106791E-4</v>
          </cell>
          <cell r="Y255">
            <v>0.96499999999999997</v>
          </cell>
          <cell r="Z255">
            <v>0.8520433260024578</v>
          </cell>
          <cell r="AA255">
            <v>2.1977667817821303E-5</v>
          </cell>
          <cell r="AB255">
            <v>0.892625</v>
          </cell>
          <cell r="AC255">
            <v>0.78814007655227347</v>
          </cell>
          <cell r="AD255">
            <v>2.2140738764900663E-4</v>
          </cell>
          <cell r="AE255">
            <v>0.92500000000000004</v>
          </cell>
          <cell r="AF255">
            <v>0.81672546792981715</v>
          </cell>
          <cell r="AG255">
            <v>8.4683424622234444E-5</v>
          </cell>
          <cell r="AH255">
            <v>0.96168872549019491</v>
          </cell>
          <cell r="AI255">
            <v>0.84911964792303662</v>
          </cell>
          <cell r="AJ255">
            <v>6.7737990245458514E-5</v>
          </cell>
          <cell r="AK255">
            <v>0.88956207107843033</v>
          </cell>
          <cell r="AL255">
            <v>0.7854356743288089</v>
          </cell>
          <cell r="AM255">
            <v>5.8724499986277569E-4</v>
          </cell>
          <cell r="AN255">
            <v>0.9218259803921558</v>
          </cell>
          <cell r="AO255">
            <v>0.81392297857907658</v>
          </cell>
          <cell r="AP255">
            <v>2.3815455587179358E-4</v>
          </cell>
          <cell r="AQ255">
            <v>0.892625</v>
          </cell>
          <cell r="AR255">
            <v>0.78814007655227347</v>
          </cell>
          <cell r="AS255">
            <v>2.3428257892524839E-4</v>
          </cell>
          <cell r="AT255">
            <v>0.88956207107843033</v>
          </cell>
          <cell r="AU255">
            <v>0.7854356743288089</v>
          </cell>
          <cell r="AV255">
            <v>6.1632308813229931E-4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2.3389174918277543E-6</v>
          </cell>
          <cell r="G256">
            <v>1</v>
          </cell>
          <cell r="H256">
            <v>1</v>
          </cell>
          <cell r="I256">
            <v>3.0580590820733107E-6</v>
          </cell>
          <cell r="J256">
            <v>1</v>
          </cell>
          <cell r="K256">
            <v>1</v>
          </cell>
          <cell r="L256">
            <v>7.1316503982328482E-7</v>
          </cell>
          <cell r="M256">
            <v>1</v>
          </cell>
          <cell r="N256">
            <v>1</v>
          </cell>
          <cell r="O256">
            <v>1.4635444247618995E-5</v>
          </cell>
          <cell r="P256">
            <v>1</v>
          </cell>
          <cell r="Q256">
            <v>1</v>
          </cell>
          <cell r="R256">
            <v>9.6978079732386911E-6</v>
          </cell>
          <cell r="S256">
            <v>1</v>
          </cell>
          <cell r="T256">
            <v>1</v>
          </cell>
          <cell r="U256">
            <v>2.4699250207974671E-6</v>
          </cell>
          <cell r="V256">
            <v>1</v>
          </cell>
          <cell r="W256">
            <v>1</v>
          </cell>
          <cell r="X256">
            <v>4.2146190612595545E-5</v>
          </cell>
          <cell r="Y256">
            <v>1</v>
          </cell>
          <cell r="Z256">
            <v>1</v>
          </cell>
          <cell r="AA256">
            <v>3.2517426325476612E-6</v>
          </cell>
          <cell r="AB256">
            <v>1</v>
          </cell>
          <cell r="AC256">
            <v>1</v>
          </cell>
          <cell r="AD256">
            <v>4.6907352198079657E-5</v>
          </cell>
          <cell r="AE256">
            <v>1</v>
          </cell>
          <cell r="AF256">
            <v>1</v>
          </cell>
          <cell r="AG256">
            <v>1.5520315021740617E-5</v>
          </cell>
          <cell r="AH256">
            <v>1</v>
          </cell>
          <cell r="AI256">
            <v>1</v>
          </cell>
          <cell r="AJ256">
            <v>1.0220331817220692E-5</v>
          </cell>
          <cell r="AK256">
            <v>1</v>
          </cell>
          <cell r="AL256">
            <v>1</v>
          </cell>
          <cell r="AM256">
            <v>1.2600182739933518E-4</v>
          </cell>
          <cell r="AN256">
            <v>1</v>
          </cell>
          <cell r="AO256">
            <v>1</v>
          </cell>
          <cell r="AP256">
            <v>4.4315090394446233E-5</v>
          </cell>
          <cell r="AQ256">
            <v>1</v>
          </cell>
          <cell r="AR256">
            <v>1</v>
          </cell>
          <cell r="AS256">
            <v>4.9635089236239073E-5</v>
          </cell>
          <cell r="AT256">
            <v>1</v>
          </cell>
          <cell r="AU256">
            <v>1</v>
          </cell>
          <cell r="AV256">
            <v>1.3224094780069288E-4</v>
          </cell>
        </row>
        <row r="264">
          <cell r="B264" t="str">
            <v>Age</v>
          </cell>
          <cell r="C264"/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4.4011645625166459E-4</v>
          </cell>
          <cell r="D283">
            <v>0.65343137254901962</v>
          </cell>
          <cell r="E283">
            <v>2.8758590008993572E-4</v>
          </cell>
          <cell r="F283">
            <v>9932.2552672583315</v>
          </cell>
          <cell r="G283">
            <v>0.96499999999999997</v>
          </cell>
          <cell r="H283">
            <v>4.2471238028285631E-4</v>
          </cell>
          <cell r="I283">
            <v>9931.0779148889396</v>
          </cell>
          <cell r="J283">
            <v>0.9</v>
          </cell>
          <cell r="K283">
            <v>3.9610481062649815E-4</v>
          </cell>
          <cell r="L283">
            <v>9931.3208606159569</v>
          </cell>
          <cell r="M283">
            <v>0.92500000000000004</v>
          </cell>
          <cell r="N283">
            <v>4.0710772203278976E-4</v>
          </cell>
          <cell r="O283">
            <v>9931.2274199517196</v>
          </cell>
          <cell r="P283">
            <v>0.63056127450980393</v>
          </cell>
          <cell r="Q283">
            <v>2.7752039358678801E-4</v>
          </cell>
          <cell r="R283">
            <v>9932.3402982627886</v>
          </cell>
          <cell r="S283">
            <v>0.58808823529411769</v>
          </cell>
          <cell r="T283">
            <v>2.588273100809422E-4</v>
          </cell>
          <cell r="U283">
            <v>9932.4982129853488</v>
          </cell>
          <cell r="V283">
            <v>0.6044240196078432</v>
          </cell>
          <cell r="W283">
            <v>2.6601695758319058E-4</v>
          </cell>
          <cell r="X283">
            <v>9932.437476553594</v>
          </cell>
          <cell r="Y283">
            <v>0.86849999999999994</v>
          </cell>
          <cell r="Z283">
            <v>3.8224114225457066E-4</v>
          </cell>
          <cell r="AA283">
            <v>9931.4385958528965</v>
          </cell>
          <cell r="AB283">
            <v>0.892625</v>
          </cell>
          <cell r="AC283">
            <v>3.928589517616421E-4</v>
          </cell>
          <cell r="AD283">
            <v>9931.3484256119064</v>
          </cell>
          <cell r="AE283">
            <v>0.83250000000000002</v>
          </cell>
          <cell r="AF283">
            <v>3.6639694982951079E-4</v>
          </cell>
          <cell r="AG283">
            <v>9931.5731504093983</v>
          </cell>
          <cell r="AH283">
            <v>0.5675051470588236</v>
          </cell>
          <cell r="AI283">
            <v>2.4976835422810923E-4</v>
          </cell>
          <cell r="AJ283">
            <v>9932.5747408893603</v>
          </cell>
          <cell r="AK283">
            <v>0.58326917892156871</v>
          </cell>
          <cell r="AL283">
            <v>2.567063640677789E-4</v>
          </cell>
          <cell r="AM283">
            <v>9932.5161302327178</v>
          </cell>
          <cell r="AN283">
            <v>0.54398161764705888</v>
          </cell>
          <cell r="AO283">
            <v>2.3941526182487153E-4</v>
          </cell>
          <cell r="AP283">
            <v>9932.662201351086</v>
          </cell>
          <cell r="AQ283">
            <v>0.80336249999999998</v>
          </cell>
          <cell r="AR283">
            <v>3.5357305658547788E-4</v>
          </cell>
          <cell r="AS283">
            <v>9931.6820555035665</v>
          </cell>
          <cell r="AT283">
            <v>0.52494226102941188</v>
          </cell>
          <cell r="AU283">
            <v>2.3103572766100105E-4</v>
          </cell>
          <cell r="AV283">
            <v>9932.7329896622959</v>
          </cell>
        </row>
        <row r="284">
          <cell r="B284">
            <v>20</v>
          </cell>
          <cell r="C284">
            <v>4.9538484527919958E-4</v>
          </cell>
          <cell r="D284">
            <v>0.65686274509803921</v>
          </cell>
          <cell r="E284">
            <v>3.2539984935006248E-4</v>
          </cell>
          <cell r="F284">
            <v>9929.3988906873747</v>
          </cell>
          <cell r="G284">
            <v>0.96499999999999997</v>
          </cell>
          <cell r="H284">
            <v>4.7804637569442759E-4</v>
          </cell>
          <cell r="I284">
            <v>9926.8600631489335</v>
          </cell>
          <cell r="J284">
            <v>0.9</v>
          </cell>
          <cell r="K284">
            <v>4.4584636075127961E-4</v>
          </cell>
          <cell r="L284">
            <v>9927.3870166471916</v>
          </cell>
          <cell r="M284">
            <v>0.92500000000000004</v>
          </cell>
          <cell r="N284">
            <v>4.5823098188325966E-4</v>
          </cell>
          <cell r="O284">
            <v>9927.1843405797936</v>
          </cell>
          <cell r="P284">
            <v>0.63387254901960777</v>
          </cell>
          <cell r="Q284">
            <v>3.1401085462281022E-4</v>
          </cell>
          <cell r="R284">
            <v>9929.5838712739769</v>
          </cell>
          <cell r="S284">
            <v>0.5911764705882353</v>
          </cell>
          <cell r="T284">
            <v>2.9285986441505621E-4</v>
          </cell>
          <cell r="U284">
            <v>9929.9274111904979</v>
          </cell>
          <cell r="V284">
            <v>0.60759803921568634</v>
          </cell>
          <cell r="W284">
            <v>3.0099486064880782E-4</v>
          </cell>
          <cell r="X284">
            <v>9929.795279754695</v>
          </cell>
          <cell r="Y284">
            <v>0.86849999999999994</v>
          </cell>
          <cell r="Z284">
            <v>4.3024173812498479E-4</v>
          </cell>
          <cell r="AA284">
            <v>9927.6423914197858</v>
          </cell>
          <cell r="AB284">
            <v>0.892625</v>
          </cell>
          <cell r="AC284">
            <v>4.4219289751734554E-4</v>
          </cell>
          <cell r="AD284">
            <v>9927.4468064798402</v>
          </cell>
          <cell r="AE284">
            <v>0.83250000000000002</v>
          </cell>
          <cell r="AF284">
            <v>4.1240788369493363E-4</v>
          </cell>
          <cell r="AG284">
            <v>9927.9342523000796</v>
          </cell>
          <cell r="AH284">
            <v>0.57048529411764703</v>
          </cell>
          <cell r="AI284">
            <v>2.8260976916052923E-4</v>
          </cell>
          <cell r="AJ284">
            <v>9930.0938980430819</v>
          </cell>
          <cell r="AK284">
            <v>0.58633210784313716</v>
          </cell>
          <cell r="AL284">
            <v>2.9046004052609949E-4</v>
          </cell>
          <cell r="AM284">
            <v>9929.9663901308813</v>
          </cell>
          <cell r="AN284">
            <v>0.54683823529411768</v>
          </cell>
          <cell r="AO284">
            <v>2.7089537458392703E-4</v>
          </cell>
          <cell r="AP284">
            <v>9930.2841704295315</v>
          </cell>
          <cell r="AQ284">
            <v>0.80336249999999998</v>
          </cell>
          <cell r="AR284">
            <v>3.9797360776561098E-4</v>
          </cell>
          <cell r="AS284">
            <v>9928.1704803221674</v>
          </cell>
          <cell r="AT284">
            <v>0.52769889705882356</v>
          </cell>
          <cell r="AU284">
            <v>2.6141403647348955E-4</v>
          </cell>
          <cell r="AV284">
            <v>9930.4381734683666</v>
          </cell>
        </row>
        <row r="285">
          <cell r="B285">
            <v>21</v>
          </cell>
          <cell r="C285">
            <v>5.5405085423812896E-4</v>
          </cell>
          <cell r="D285">
            <v>0.66029411764705881</v>
          </cell>
          <cell r="E285">
            <v>3.6583651993076454E-4</v>
          </cell>
          <cell r="F285">
            <v>9926.1678657842076</v>
          </cell>
          <cell r="G285">
            <v>0.96499999999999997</v>
          </cell>
          <cell r="H285">
            <v>5.3465907433979446E-4</v>
          </cell>
          <cell r="I285">
            <v>9922.1145636737201</v>
          </cell>
          <cell r="J285">
            <v>0.9</v>
          </cell>
          <cell r="K285">
            <v>4.9864576881431606E-4</v>
          </cell>
          <cell r="L285">
            <v>9922.960927274049</v>
          </cell>
          <cell r="M285">
            <v>0.92500000000000004</v>
          </cell>
          <cell r="N285">
            <v>5.1249704017026934E-4</v>
          </cell>
          <cell r="O285">
            <v>9922.635397152073</v>
          </cell>
          <cell r="P285">
            <v>0.63718382352941172</v>
          </cell>
          <cell r="Q285">
            <v>3.5303224173318775E-4</v>
          </cell>
          <cell r="R285">
            <v>9926.465874156509</v>
          </cell>
          <cell r="S285">
            <v>0.59426470588235292</v>
          </cell>
          <cell r="T285">
            <v>3.2925286793768807E-4</v>
          </cell>
          <cell r="U285">
            <v>9927.0193339952057</v>
          </cell>
          <cell r="V285">
            <v>0.61077205882352947</v>
          </cell>
          <cell r="W285">
            <v>3.3839878093595724E-4</v>
          </cell>
          <cell r="X285">
            <v>9926.8064624081944</v>
          </cell>
          <cell r="Y285">
            <v>0.86849999999999994</v>
          </cell>
          <cell r="Z285">
            <v>4.8119316690581495E-4</v>
          </cell>
          <cell r="AA285">
            <v>9923.3711053018178</v>
          </cell>
          <cell r="AB285">
            <v>0.892625</v>
          </cell>
          <cell r="AC285">
            <v>4.9455964376430986E-4</v>
          </cell>
          <cell r="AD285">
            <v>9923.0569600115341</v>
          </cell>
          <cell r="AE285">
            <v>0.83250000000000002</v>
          </cell>
          <cell r="AF285">
            <v>4.6124733615324236E-4</v>
          </cell>
          <cell r="AG285">
            <v>9923.8398939456256</v>
          </cell>
          <cell r="AH285">
            <v>0.57346544117647058</v>
          </cell>
          <cell r="AI285">
            <v>3.1772901755986903E-4</v>
          </cell>
          <cell r="AJ285">
            <v>9927.2875564988135</v>
          </cell>
          <cell r="AK285">
            <v>0.58939503676470584</v>
          </cell>
          <cell r="AL285">
            <v>3.2655482360319872E-4</v>
          </cell>
          <cell r="AM285">
            <v>9927.0821316907804</v>
          </cell>
          <cell r="AN285">
            <v>0.54969485294117648</v>
          </cell>
          <cell r="AO285">
            <v>3.0455890284236149E-4</v>
          </cell>
          <cell r="AP285">
            <v>9927.5941023794585</v>
          </cell>
          <cell r="AQ285">
            <v>0.80336249999999998</v>
          </cell>
          <cell r="AR285">
            <v>4.4510367938787888E-4</v>
          </cell>
          <cell r="AS285">
            <v>9924.2193304976008</v>
          </cell>
          <cell r="AT285">
            <v>0.53045553308823534</v>
          </cell>
          <cell r="AU285">
            <v>2.9389934124287887E-4</v>
          </cell>
          <cell r="AV285">
            <v>9927.8422175414889</v>
          </cell>
        </row>
        <row r="286">
          <cell r="B286">
            <v>22</v>
          </cell>
          <cell r="C286">
            <v>6.0227501961954263E-4</v>
          </cell>
          <cell r="D286">
            <v>0.6637254901960784</v>
          </cell>
          <cell r="E286">
            <v>3.9974528262983367E-4</v>
          </cell>
          <cell r="F286">
            <v>9922.5365110759412</v>
          </cell>
          <cell r="G286">
            <v>0.96499999999999997</v>
          </cell>
          <cell r="H286">
            <v>5.8119539393285862E-4</v>
          </cell>
          <cell r="I286">
            <v>9916.8096150856127</v>
          </cell>
          <cell r="J286">
            <v>0.9</v>
          </cell>
          <cell r="K286">
            <v>5.4204751765758838E-4</v>
          </cell>
          <cell r="L286">
            <v>9918.0128847935539</v>
          </cell>
          <cell r="M286">
            <v>0.92500000000000004</v>
          </cell>
          <cell r="N286">
            <v>5.5710439314807692E-4</v>
          </cell>
          <cell r="O286">
            <v>9917.5500758803428</v>
          </cell>
          <cell r="P286">
            <v>0.64049509803921567</v>
          </cell>
          <cell r="Q286">
            <v>3.857541977377895E-4</v>
          </cell>
          <cell r="R286">
            <v>9922.9615116564673</v>
          </cell>
          <cell r="S286">
            <v>0.59735294117647053</v>
          </cell>
          <cell r="T286">
            <v>3.5977075436685027E-4</v>
          </cell>
          <cell r="U286">
            <v>9923.7508344094149</v>
          </cell>
          <cell r="V286">
            <v>0.6139460784313725</v>
          </cell>
          <cell r="W286">
            <v>3.6976438643259612E-4</v>
          </cell>
          <cell r="X286">
            <v>9923.4472432027287</v>
          </cell>
          <cell r="Y286">
            <v>0.86849999999999994</v>
          </cell>
          <cell r="Z286">
            <v>5.2307585453957269E-4</v>
          </cell>
          <cell r="AA286">
            <v>9918.5960469332749</v>
          </cell>
          <cell r="AB286">
            <v>0.892625</v>
          </cell>
          <cell r="AC286">
            <v>5.3760573938789425E-4</v>
          </cell>
          <cell r="AD286">
            <v>9918.1494164963369</v>
          </cell>
          <cell r="AE286">
            <v>0.83250000000000002</v>
          </cell>
          <cell r="AF286">
            <v>5.0139395383326925E-4</v>
          </cell>
          <cell r="AG286">
            <v>9919.2625492301322</v>
          </cell>
          <cell r="AH286">
            <v>0.57644558823529413</v>
          </cell>
          <cell r="AI286">
            <v>3.4717877796401056E-4</v>
          </cell>
          <cell r="AJ286">
            <v>9924.1333691764521</v>
          </cell>
          <cell r="AK286">
            <v>0.59245796568627451</v>
          </cell>
          <cell r="AL286">
            <v>3.5682263290745531E-4</v>
          </cell>
          <cell r="AM286">
            <v>9923.8403951363707</v>
          </cell>
          <cell r="AN286">
            <v>0.55255147058823528</v>
          </cell>
          <cell r="AO286">
            <v>3.3278794778933651E-4</v>
          </cell>
          <cell r="AP286">
            <v>9924.570565211774</v>
          </cell>
          <cell r="AQ286">
            <v>0.80336249999999998</v>
          </cell>
          <cell r="AR286">
            <v>4.8384516544910483E-4</v>
          </cell>
          <cell r="AS286">
            <v>9919.8020239585439</v>
          </cell>
          <cell r="AT286">
            <v>0.53321216911764713</v>
          </cell>
          <cell r="AU286">
            <v>3.2114036961670983E-4</v>
          </cell>
          <cell r="AV286">
            <v>9924.9244312537903</v>
          </cell>
        </row>
        <row r="287">
          <cell r="B287">
            <v>23</v>
          </cell>
          <cell r="C287">
            <v>6.4620888670630561E-4</v>
          </cell>
          <cell r="D287">
            <v>0.667156862745098</v>
          </cell>
          <cell r="E287">
            <v>4.311226935329813E-4</v>
          </cell>
          <cell r="F287">
            <v>9918.5700239139151</v>
          </cell>
          <cell r="G287">
            <v>0.96499999999999997</v>
          </cell>
          <cell r="H287">
            <v>6.2359157567158489E-4</v>
          </cell>
          <cell r="I287">
            <v>9911.046011014816</v>
          </cell>
          <cell r="J287">
            <v>0.9</v>
          </cell>
          <cell r="K287">
            <v>5.815879980356751E-4</v>
          </cell>
          <cell r="L287">
            <v>9912.6368505292558</v>
          </cell>
          <cell r="M287">
            <v>0.92500000000000004</v>
          </cell>
          <cell r="N287">
            <v>5.9774322020333275E-4</v>
          </cell>
          <cell r="O287">
            <v>9912.0249651638042</v>
          </cell>
          <cell r="P287">
            <v>0.64380637254901951</v>
          </cell>
          <cell r="Q287">
            <v>4.1603339925932694E-4</v>
          </cell>
          <cell r="R287">
            <v>9919.1336875993547</v>
          </cell>
          <cell r="S287">
            <v>0.60044117647058826</v>
          </cell>
          <cell r="T287">
            <v>3.8801042417968323E-4</v>
          </cell>
          <cell r="U287">
            <v>9920.1805590855711</v>
          </cell>
          <cell r="V287">
            <v>0.61712009803921564</v>
          </cell>
          <cell r="W287">
            <v>3.9878849151800768E-4</v>
          </cell>
          <cell r="X287">
            <v>9919.7779058215492</v>
          </cell>
          <cell r="Y287">
            <v>0.86849999999999994</v>
          </cell>
          <cell r="Z287">
            <v>5.6123241810442635E-4</v>
          </cell>
          <cell r="AA287">
            <v>9913.4078688301925</v>
          </cell>
          <cell r="AB287">
            <v>0.892625</v>
          </cell>
          <cell r="AC287">
            <v>5.7682220749621601E-4</v>
          </cell>
          <cell r="AD287">
            <v>9912.8173624459214</v>
          </cell>
          <cell r="AE287">
            <v>0.83250000000000002</v>
          </cell>
          <cell r="AF287">
            <v>5.3796889818299944E-4</v>
          </cell>
          <cell r="AG287">
            <v>9914.2890909614634</v>
          </cell>
          <cell r="AH287">
            <v>0.57942573529411756</v>
          </cell>
          <cell r="AI287">
            <v>3.7443005933339424E-4</v>
          </cell>
          <cell r="AJ287">
            <v>9920.6879206809899</v>
          </cell>
          <cell r="AK287">
            <v>0.59552089460784308</v>
          </cell>
          <cell r="AL287">
            <v>3.8483089431487743E-4</v>
          </cell>
          <cell r="AM287">
            <v>9920.2993442780244</v>
          </cell>
          <cell r="AN287">
            <v>0.5554080882352942</v>
          </cell>
          <cell r="AO287">
            <v>3.5890964236620702E-4</v>
          </cell>
          <cell r="AP287">
            <v>9921.2677877406859</v>
          </cell>
          <cell r="AQ287">
            <v>0.80336249999999998</v>
          </cell>
          <cell r="AR287">
            <v>5.1913998674659443E-4</v>
          </cell>
          <cell r="AS287">
            <v>9915.0023757070394</v>
          </cell>
          <cell r="AT287">
            <v>0.5359688051470588</v>
          </cell>
          <cell r="AU287">
            <v>3.463478048833897E-4</v>
          </cell>
          <cell r="AV287">
            <v>9921.7371373535188</v>
          </cell>
        </row>
        <row r="288">
          <cell r="B288">
            <v>24</v>
          </cell>
          <cell r="C288">
            <v>6.6996364291818937E-4</v>
          </cell>
          <cell r="D288">
            <v>0.6705882352941176</v>
          </cell>
          <cell r="E288">
            <v>4.4926973701572696E-4</v>
          </cell>
          <cell r="F288">
            <v>9914.29390328921</v>
          </cell>
          <cell r="G288">
            <v>0.96499999999999997</v>
          </cell>
          <cell r="H288">
            <v>6.4651491541605269E-4</v>
          </cell>
          <cell r="I288">
            <v>9904.8655662162528</v>
          </cell>
          <cell r="J288">
            <v>0.9</v>
          </cell>
          <cell r="K288">
            <v>6.029672786263705E-4</v>
          </cell>
          <cell r="L288">
            <v>9906.8717799081023</v>
          </cell>
          <cell r="M288">
            <v>0.92500000000000004</v>
          </cell>
          <cell r="N288">
            <v>6.1971636969932516E-4</v>
          </cell>
          <cell r="O288">
            <v>9906.1001194423916</v>
          </cell>
          <cell r="P288">
            <v>0.64711764705882346</v>
          </cell>
          <cell r="Q288">
            <v>4.335452962201765E-4</v>
          </cell>
          <cell r="R288">
            <v>9915.0069966935953</v>
          </cell>
          <cell r="S288">
            <v>0.60352941176470587</v>
          </cell>
          <cell r="T288">
            <v>4.0434276331415426E-4</v>
          </cell>
          <cell r="U288">
            <v>9916.3314256189005</v>
          </cell>
          <cell r="V288">
            <v>0.62029411764705877</v>
          </cell>
          <cell r="W288">
            <v>4.1557450673954745E-4</v>
          </cell>
          <cell r="X288">
            <v>9915.8220125542939</v>
          </cell>
          <cell r="Y288">
            <v>0.86849999999999994</v>
          </cell>
          <cell r="Z288">
            <v>5.8186342387444743E-4</v>
          </cell>
          <cell r="AA288">
            <v>9907.8441429603135</v>
          </cell>
          <cell r="AB288">
            <v>0.892625</v>
          </cell>
          <cell r="AC288">
            <v>5.9802629675984877E-4</v>
          </cell>
          <cell r="AD288">
            <v>9907.0994292524083</v>
          </cell>
          <cell r="AE288">
            <v>0.83250000000000002</v>
          </cell>
          <cell r="AF288">
            <v>5.5774473272939267E-4</v>
          </cell>
          <cell r="AG288">
            <v>9908.9555117829314</v>
          </cell>
          <cell r="AH288">
            <v>0.58240588235294111</v>
          </cell>
          <cell r="AI288">
            <v>3.9019076659815887E-4</v>
          </cell>
          <cell r="AJ288">
            <v>9916.9733169142219</v>
          </cell>
          <cell r="AK288">
            <v>0.59858382352941175</v>
          </cell>
          <cell r="AL288">
            <v>4.0102939900366329E-4</v>
          </cell>
          <cell r="AM288">
            <v>9916.4817066094947</v>
          </cell>
          <cell r="AN288">
            <v>0.558264705882353</v>
          </cell>
          <cell r="AO288">
            <v>3.7401705606559274E-4</v>
          </cell>
          <cell r="AP288">
            <v>9917.7069490671693</v>
          </cell>
          <cell r="AQ288">
            <v>0.80336249999999998</v>
          </cell>
          <cell r="AR288">
            <v>5.3822366708386384E-4</v>
          </cell>
          <cell r="AS288">
            <v>9909.8551015051235</v>
          </cell>
          <cell r="AT288">
            <v>0.53872544117647059</v>
          </cell>
          <cell r="AU288">
            <v>3.6092645910329696E-4</v>
          </cell>
          <cell r="AV288">
            <v>9918.3007654753656</v>
          </cell>
        </row>
        <row r="289">
          <cell r="B289">
            <v>25</v>
          </cell>
          <cell r="C289">
            <v>6.9477853189199178E-4</v>
          </cell>
          <cell r="D289">
            <v>0.67401960784313719</v>
          </cell>
          <cell r="E289">
            <v>4.6829435360367088E-4</v>
          </cell>
          <cell r="F289">
            <v>9909.8397110745827</v>
          </cell>
          <cell r="G289">
            <v>0.96499999999999997</v>
          </cell>
          <cell r="H289">
            <v>6.70461283275772E-4</v>
          </cell>
          <cell r="I289">
            <v>9898.4619228925039</v>
          </cell>
          <cell r="J289">
            <v>0.9</v>
          </cell>
          <cell r="K289">
            <v>6.2530067870279261E-4</v>
          </cell>
          <cell r="L289">
            <v>9900.89826039127</v>
          </cell>
          <cell r="M289">
            <v>0.92500000000000004</v>
          </cell>
          <cell r="N289">
            <v>6.4267014200009237E-4</v>
          </cell>
          <cell r="O289">
            <v>9899.9611470384916</v>
          </cell>
          <cell r="P289">
            <v>0.65042892156862742</v>
          </cell>
          <cell r="Q289">
            <v>4.5190405122754243E-4</v>
          </cell>
          <cell r="R289">
            <v>9910.7083920481891</v>
          </cell>
          <cell r="S289">
            <v>0.60661764705882348</v>
          </cell>
          <cell r="T289">
            <v>4.214649182433038E-4</v>
          </cell>
          <cell r="U289">
            <v>9912.3218287683267</v>
          </cell>
          <cell r="V289">
            <v>0.62346813725490191</v>
          </cell>
          <cell r="W289">
            <v>4.3317227708339557E-4</v>
          </cell>
          <cell r="X289">
            <v>9911.7012497125088</v>
          </cell>
          <cell r="Y289">
            <v>0.86849999999999994</v>
          </cell>
          <cell r="Z289">
            <v>6.0341515494819484E-4</v>
          </cell>
          <cell r="AA289">
            <v>9902.0791308440766</v>
          </cell>
          <cell r="AB289">
            <v>0.892625</v>
          </cell>
          <cell r="AC289">
            <v>6.2017668703008913E-4</v>
          </cell>
          <cell r="AD289">
            <v>9901.1747232691014</v>
          </cell>
          <cell r="AE289">
            <v>0.83250000000000002</v>
          </cell>
          <cell r="AF289">
            <v>5.7840312780008314E-4</v>
          </cell>
          <cell r="AG289">
            <v>9903.4288440393848</v>
          </cell>
          <cell r="AH289">
            <v>0.58538602941176465</v>
          </cell>
          <cell r="AI289">
            <v>4.0671364610478817E-4</v>
          </cell>
          <cell r="AJ289">
            <v>9913.1038054933615</v>
          </cell>
          <cell r="AK289">
            <v>0.60164675245098043</v>
          </cell>
          <cell r="AL289">
            <v>4.1801124738547677E-4</v>
          </cell>
          <cell r="AM289">
            <v>9912.5049059104622</v>
          </cell>
          <cell r="AN289">
            <v>0.5611213235294118</v>
          </cell>
          <cell r="AO289">
            <v>3.8985504937505606E-4</v>
          </cell>
          <cell r="AP289">
            <v>9913.9975575111584</v>
          </cell>
          <cell r="AQ289">
            <v>0.80336249999999998</v>
          </cell>
          <cell r="AR289">
            <v>5.5815901832708022E-4</v>
          </cell>
          <cell r="AS289">
            <v>9904.5213829521217</v>
          </cell>
          <cell r="AT289">
            <v>0.54148207720588237</v>
          </cell>
          <cell r="AU289">
            <v>3.762101226469291E-4</v>
          </cell>
          <cell r="AV289">
            <v>9914.7209882997613</v>
          </cell>
        </row>
        <row r="290">
          <cell r="B290">
            <v>26</v>
          </cell>
          <cell r="C290">
            <v>7.2989618308902165E-4</v>
          </cell>
          <cell r="D290">
            <v>0.67745098039215679</v>
          </cell>
          <cell r="E290">
            <v>4.944688848181509E-4</v>
          </cell>
          <cell r="F290">
            <v>9905.1989890927689</v>
          </cell>
          <cell r="G290">
            <v>0.96499999999999997</v>
          </cell>
          <cell r="H290">
            <v>7.043498166809059E-4</v>
          </cell>
          <cell r="I290">
            <v>9891.8253874092261</v>
          </cell>
          <cell r="J290">
            <v>0.9</v>
          </cell>
          <cell r="K290">
            <v>6.5690656478011955E-4</v>
          </cell>
          <cell r="L290">
            <v>9894.7072219892798</v>
          </cell>
          <cell r="M290">
            <v>0.92500000000000004</v>
          </cell>
          <cell r="N290">
            <v>6.751539693573451E-4</v>
          </cell>
          <cell r="O290">
            <v>9893.5987376023277</v>
          </cell>
          <cell r="P290">
            <v>0.65374019607843126</v>
          </cell>
          <cell r="Q290">
            <v>4.7716247384951556E-4</v>
          </cell>
          <cell r="R290">
            <v>9906.2297027752884</v>
          </cell>
          <cell r="S290">
            <v>0.6097058823529411</v>
          </cell>
          <cell r="T290">
            <v>4.4502199633633579E-4</v>
          </cell>
          <cell r="U290">
            <v>9908.1441328591627</v>
          </cell>
          <cell r="V290">
            <v>0.62664215686274505</v>
          </cell>
          <cell r="W290">
            <v>4.5738371845678957E-4</v>
          </cell>
          <cell r="X290">
            <v>9907.4077755123999</v>
          </cell>
          <cell r="Y290">
            <v>0.86849999999999994</v>
          </cell>
          <cell r="Z290">
            <v>6.3391483501281526E-4</v>
          </cell>
          <cell r="AA290">
            <v>9896.1040662310297</v>
          </cell>
          <cell r="AB290">
            <v>0.892625</v>
          </cell>
          <cell r="AC290">
            <v>6.5152358042983797E-4</v>
          </cell>
          <cell r="AD290">
            <v>9895.0342455315185</v>
          </cell>
          <cell r="AE290">
            <v>0.83250000000000002</v>
          </cell>
          <cell r="AF290">
            <v>6.0763857242161052E-4</v>
          </cell>
          <cell r="AG290">
            <v>9897.7006698200457</v>
          </cell>
          <cell r="AH290">
            <v>0.5883661764705882</v>
          </cell>
          <cell r="AI290">
            <v>4.2944622646456406E-4</v>
          </cell>
          <cell r="AJ290">
            <v>9909.0720109004142</v>
          </cell>
          <cell r="AK290">
            <v>0.60470968137254899</v>
          </cell>
          <cell r="AL290">
            <v>4.4137528831080197E-4</v>
          </cell>
          <cell r="AM290">
            <v>9908.3613673700274</v>
          </cell>
          <cell r="AN290">
            <v>0.56397794117647049</v>
          </cell>
          <cell r="AO290">
            <v>4.1164534661111056E-4</v>
          </cell>
          <cell r="AP290">
            <v>9910.1325355038716</v>
          </cell>
          <cell r="AQ290">
            <v>0.80336249999999998</v>
          </cell>
          <cell r="AR290">
            <v>5.8637122238685419E-4</v>
          </cell>
          <cell r="AS290">
            <v>9898.9930850200126</v>
          </cell>
          <cell r="AT290">
            <v>0.54423871323529416</v>
          </cell>
          <cell r="AU290">
            <v>3.9723775947972183E-4</v>
          </cell>
          <cell r="AV290">
            <v>9910.9909699007439</v>
          </cell>
        </row>
        <row r="291">
          <cell r="B291">
            <v>27</v>
          </cell>
          <cell r="C291">
            <v>7.4614958172182977E-4</v>
          </cell>
          <cell r="D291">
            <v>0.68088235294117638</v>
          </cell>
          <cell r="E291">
            <v>5.0804008284883399E-4</v>
          </cell>
          <cell r="F291">
            <v>9900.3011763947306</v>
          </cell>
          <cell r="G291">
            <v>0.96499999999999997</v>
          </cell>
          <cell r="H291">
            <v>7.2003434636156566E-4</v>
          </cell>
          <cell r="I291">
            <v>9884.8580820109655</v>
          </cell>
          <cell r="J291">
            <v>0.9</v>
          </cell>
          <cell r="K291">
            <v>6.7153462354964681E-4</v>
          </cell>
          <cell r="L291">
            <v>9888.2073238585781</v>
          </cell>
          <cell r="M291">
            <v>0.92500000000000004</v>
          </cell>
          <cell r="N291">
            <v>6.9018836309269252E-4</v>
          </cell>
          <cell r="O291">
            <v>9886.9190351434063</v>
          </cell>
          <cell r="P291">
            <v>0.65705147058823521</v>
          </cell>
          <cell r="Q291">
            <v>4.9025867994912482E-4</v>
          </cell>
          <cell r="R291">
            <v>9901.5028217037907</v>
          </cell>
          <cell r="S291">
            <v>0.61279411764705871</v>
          </cell>
          <cell r="T291">
            <v>4.5723607456395058E-4</v>
          </cell>
          <cell r="U291">
            <v>9903.7347907771691</v>
          </cell>
          <cell r="V291">
            <v>0.62981617647058818</v>
          </cell>
          <cell r="W291">
            <v>4.6993707663517149E-4</v>
          </cell>
          <cell r="X291">
            <v>9902.8762885037686</v>
          </cell>
          <cell r="Y291">
            <v>0.86849999999999994</v>
          </cell>
          <cell r="Z291">
            <v>6.4803091172540911E-4</v>
          </cell>
          <cell r="AA291">
            <v>9889.830779054615</v>
          </cell>
          <cell r="AB291">
            <v>0.892625</v>
          </cell>
          <cell r="AC291">
            <v>6.6603177038444827E-4</v>
          </cell>
          <cell r="AD291">
            <v>9888.5873973913931</v>
          </cell>
          <cell r="AE291">
            <v>0.83250000000000002</v>
          </cell>
          <cell r="AF291">
            <v>6.2116952678342328E-4</v>
          </cell>
          <cell r="AG291">
            <v>9891.6864451147794</v>
          </cell>
          <cell r="AH291">
            <v>0.59134632352941174</v>
          </cell>
          <cell r="AI291">
            <v>4.4123281195421237E-4</v>
          </cell>
          <cell r="AJ291">
            <v>9904.8165973175674</v>
          </cell>
          <cell r="AK291">
            <v>0.60777261029411755</v>
          </cell>
          <cell r="AL291">
            <v>4.5348927895294045E-4</v>
          </cell>
          <cell r="AM291">
            <v>9903.9880615148177</v>
          </cell>
          <cell r="AN291">
            <v>0.56683455882352929</v>
          </cell>
          <cell r="AO291">
            <v>4.2294336897165429E-4</v>
          </cell>
          <cell r="AP291">
            <v>9906.0530755613327</v>
          </cell>
          <cell r="AQ291">
            <v>0.80336249999999998</v>
          </cell>
          <cell r="AR291">
            <v>5.9942859334600346E-4</v>
          </cell>
          <cell r="AS291">
            <v>9893.1886003443506</v>
          </cell>
          <cell r="AT291">
            <v>0.54699534926470594</v>
          </cell>
          <cell r="AU291">
            <v>4.0814035105764653E-4</v>
          </cell>
          <cell r="AV291">
            <v>9907.0539500536361</v>
          </cell>
        </row>
        <row r="292">
          <cell r="B292">
            <v>28</v>
          </cell>
          <cell r="C292">
            <v>7.6545121436531142E-4</v>
          </cell>
          <cell r="D292">
            <v>0.68431372549019598</v>
          </cell>
          <cell r="E292">
            <v>5.2380877218332082E-4</v>
          </cell>
          <cell r="F292">
            <v>9895.2714265648465</v>
          </cell>
          <cell r="G292">
            <v>0.96499999999999997</v>
          </cell>
          <cell r="H292">
            <v>7.3866042186252552E-4</v>
          </cell>
          <cell r="I292">
            <v>9877.7406446830082</v>
          </cell>
          <cell r="J292">
            <v>0.9</v>
          </cell>
          <cell r="K292">
            <v>6.8890609292878032E-4</v>
          </cell>
          <cell r="L292">
            <v>9881.5670502757694</v>
          </cell>
          <cell r="M292">
            <v>0.92500000000000004</v>
          </cell>
          <cell r="N292">
            <v>7.0804237328791315E-4</v>
          </cell>
          <cell r="O292">
            <v>9880.0951986785112</v>
          </cell>
          <cell r="P292">
            <v>0.66036274509803905</v>
          </cell>
          <cell r="Q292">
            <v>5.0547546515690455E-4</v>
          </cell>
          <cell r="R292">
            <v>9896.6485240009097</v>
          </cell>
          <cell r="S292">
            <v>0.61588235294117644</v>
          </cell>
          <cell r="T292">
            <v>4.7142789496498885E-4</v>
          </cell>
          <cell r="U292">
            <v>9899.2064459579124</v>
          </cell>
          <cell r="V292">
            <v>0.63299019607843132</v>
          </cell>
          <cell r="W292">
            <v>4.8452311426957183E-4</v>
          </cell>
          <cell r="X292">
            <v>9898.2225597704692</v>
          </cell>
          <cell r="Y292">
            <v>0.86849999999999994</v>
          </cell>
          <cell r="Z292">
            <v>6.6479437967627297E-4</v>
          </cell>
          <cell r="AA292">
            <v>9883.4218629980551</v>
          </cell>
          <cell r="AB292">
            <v>0.892625</v>
          </cell>
          <cell r="AC292">
            <v>6.8326089022283608E-4</v>
          </cell>
          <cell r="AD292">
            <v>9882.0012840205072</v>
          </cell>
          <cell r="AE292">
            <v>0.83250000000000002</v>
          </cell>
          <cell r="AF292">
            <v>6.3723813595912182E-4</v>
          </cell>
          <cell r="AG292">
            <v>9885.5420309265774</v>
          </cell>
          <cell r="AH292">
            <v>0.59432647058823518</v>
          </cell>
          <cell r="AI292">
            <v>4.5492791864121414E-4</v>
          </cell>
          <cell r="AJ292">
            <v>9900.4462672384416</v>
          </cell>
          <cell r="AK292">
            <v>0.61083553921568612</v>
          </cell>
          <cell r="AL292">
            <v>4.6756480527013677E-4</v>
          </cell>
          <cell r="AM292">
            <v>9899.4967091100425</v>
          </cell>
          <cell r="AN292">
            <v>0.5696911764705882</v>
          </cell>
          <cell r="AO292">
            <v>4.3607080284261465E-4</v>
          </cell>
          <cell r="AP292">
            <v>9901.8633761003421</v>
          </cell>
          <cell r="AQ292">
            <v>0.80336249999999998</v>
          </cell>
          <cell r="AR292">
            <v>6.1493480120055244E-4</v>
          </cell>
          <cell r="AS292">
            <v>9887.2583402179389</v>
          </cell>
          <cell r="AT292">
            <v>0.54975198529411762</v>
          </cell>
          <cell r="AU292">
            <v>4.2080832474312318E-4</v>
          </cell>
          <cell r="AV292">
            <v>9903.0104815765135</v>
          </cell>
        </row>
        <row r="293">
          <cell r="B293">
            <v>29</v>
          </cell>
          <cell r="C293">
            <v>7.8628512892665826E-4</v>
          </cell>
          <cell r="D293">
            <v>0.68774509803921557</v>
          </cell>
          <cell r="E293">
            <v>5.4076374308044189E-4</v>
          </cell>
          <cell r="F293">
            <v>9890.0881965884764</v>
          </cell>
          <cell r="G293">
            <v>0.96499999999999997</v>
          </cell>
          <cell r="H293">
            <v>7.5876514941422525E-4</v>
          </cell>
          <cell r="I293">
            <v>9870.4443486113578</v>
          </cell>
          <cell r="J293">
            <v>0.9</v>
          </cell>
          <cell r="K293">
            <v>7.0765661603399246E-4</v>
          </cell>
          <cell r="L293">
            <v>9874.7595785271496</v>
          </cell>
          <cell r="M293">
            <v>0.92500000000000004</v>
          </cell>
          <cell r="N293">
            <v>7.2731374425715888E-4</v>
          </cell>
          <cell r="O293">
            <v>9873.099672625729</v>
          </cell>
          <cell r="P293">
            <v>0.663674019607843</v>
          </cell>
          <cell r="Q293">
            <v>5.2183701207262636E-4</v>
          </cell>
          <cell r="R293">
            <v>9891.6460109847467</v>
          </cell>
          <cell r="S293">
            <v>0.61897058823529405</v>
          </cell>
          <cell r="T293">
            <v>4.8668736877239768E-4</v>
          </cell>
          <cell r="U293">
            <v>9894.5396839012701</v>
          </cell>
          <cell r="V293">
            <v>0.63616421568627446</v>
          </cell>
          <cell r="W293">
            <v>5.0020646234940876E-4</v>
          </cell>
          <cell r="X293">
            <v>9893.4266421500761</v>
          </cell>
          <cell r="Y293">
            <v>0.86849999999999994</v>
          </cell>
          <cell r="Z293">
            <v>6.8288863447280262E-4</v>
          </cell>
          <cell r="AA293">
            <v>9876.8514196915639</v>
          </cell>
          <cell r="AB293">
            <v>0.892625</v>
          </cell>
          <cell r="AC293">
            <v>7.0185776320815831E-4</v>
          </cell>
          <cell r="AD293">
            <v>9875.2492990260034</v>
          </cell>
          <cell r="AE293">
            <v>0.83250000000000002</v>
          </cell>
          <cell r="AF293">
            <v>6.5458236983144305E-4</v>
          </cell>
          <cell r="AG293">
            <v>9879.2425865498444</v>
          </cell>
          <cell r="AH293">
            <v>0.59730661764705872</v>
          </cell>
          <cell r="AI293">
            <v>4.6965331086536372E-4</v>
          </cell>
          <cell r="AJ293">
            <v>9895.942277824468</v>
          </cell>
          <cell r="AK293">
            <v>0.61389846813725479</v>
          </cell>
          <cell r="AL293">
            <v>4.8269923616717941E-4</v>
          </cell>
          <cell r="AM293">
            <v>9894.8680528589757</v>
          </cell>
          <cell r="AN293">
            <v>0.572547794117647</v>
          </cell>
          <cell r="AO293">
            <v>4.5018581611446786E-4</v>
          </cell>
          <cell r="AP293">
            <v>9897.5454625882885</v>
          </cell>
          <cell r="AQ293">
            <v>0.80336249999999998</v>
          </cell>
          <cell r="AR293">
            <v>6.3167198688734245E-4</v>
          </cell>
          <cell r="AS293">
            <v>9881.1783209760779</v>
          </cell>
          <cell r="AT293">
            <v>0.55250862132352929</v>
          </cell>
          <cell r="AU293">
            <v>4.3442931255046143E-4</v>
          </cell>
          <cell r="AV293">
            <v>9898.8432123258481</v>
          </cell>
        </row>
        <row r="294">
          <cell r="B294">
            <v>30</v>
          </cell>
          <cell r="C294">
            <v>8.1324000624693777E-4</v>
          </cell>
          <cell r="D294">
            <v>0.69117647058823517</v>
          </cell>
          <cell r="E294">
            <v>5.6209235725891281E-4</v>
          </cell>
          <cell r="F294">
            <v>9884.739995475893</v>
          </cell>
          <cell r="G294">
            <v>0.96499999999999997</v>
          </cell>
          <cell r="H294">
            <v>7.8477660602829487E-4</v>
          </cell>
          <cell r="I294">
            <v>9862.9549994303998</v>
          </cell>
          <cell r="J294">
            <v>0.91</v>
          </cell>
          <cell r="K294">
            <v>7.4004840568471335E-4</v>
          </cell>
          <cell r="L294">
            <v>9867.7716395796597</v>
          </cell>
          <cell r="M294">
            <v>0.92500000000000004</v>
          </cell>
          <cell r="N294">
            <v>7.5224700577841751E-4</v>
          </cell>
          <cell r="O294">
            <v>9865.9188315354077</v>
          </cell>
          <cell r="P294">
            <v>0.66698529411764695</v>
          </cell>
          <cell r="Q294">
            <v>5.424191247548508E-4</v>
          </cell>
          <cell r="R294">
            <v>9886.4841839858946</v>
          </cell>
          <cell r="S294">
            <v>0.62897058823529406</v>
          </cell>
          <cell r="T294">
            <v>5.1150404510561063E-4</v>
          </cell>
          <cell r="U294">
            <v>9889.7241364172969</v>
          </cell>
          <cell r="V294">
            <v>0.6393382352941176</v>
          </cell>
          <cell r="W294">
            <v>5.1993543046449436E-4</v>
          </cell>
          <cell r="X294">
            <v>9888.4778862088933</v>
          </cell>
          <cell r="Y294">
            <v>0.87814999999999999</v>
          </cell>
          <cell r="Z294">
            <v>7.1414671148574839E-4</v>
          </cell>
          <cell r="AA294">
            <v>9870.1066301126793</v>
          </cell>
          <cell r="AB294">
            <v>0.892625</v>
          </cell>
          <cell r="AC294">
            <v>7.2591836057617285E-4</v>
          </cell>
          <cell r="AD294">
            <v>9868.3182786418656</v>
          </cell>
          <cell r="AE294">
            <v>0.84175000000000011</v>
          </cell>
          <cell r="AF294">
            <v>6.8454477525835993E-4</v>
          </cell>
          <cell r="AG294">
            <v>9872.7758085254009</v>
          </cell>
          <cell r="AH294">
            <v>0.60695661764705877</v>
          </cell>
          <cell r="AI294">
            <v>4.9360140352691434E-4</v>
          </cell>
          <cell r="AJ294">
            <v>9891.2946157695551</v>
          </cell>
          <cell r="AK294">
            <v>0.61696139705882347</v>
          </cell>
          <cell r="AL294">
            <v>5.017376903982371E-4</v>
          </cell>
          <cell r="AM294">
            <v>9890.0918076078851</v>
          </cell>
          <cell r="AN294">
            <v>0.58179779411764698</v>
          </cell>
          <cell r="AO294">
            <v>4.7314124172268983E-4</v>
          </cell>
          <cell r="AP294">
            <v>9893.0897280066838</v>
          </cell>
          <cell r="AQ294">
            <v>0.81228875</v>
          </cell>
          <cell r="AR294">
            <v>6.6058570812431731E-4</v>
          </cell>
          <cell r="AS294">
            <v>9874.9366574332798</v>
          </cell>
          <cell r="AT294">
            <v>0.56143487132352943</v>
          </cell>
          <cell r="AU294">
            <v>4.5658129826239575E-4</v>
          </cell>
          <cell r="AV294">
            <v>9894.5428646740729</v>
          </cell>
        </row>
        <row r="295">
          <cell r="B295">
            <v>31</v>
          </cell>
          <cell r="C295">
            <v>8.5342454292693776E-4</v>
          </cell>
          <cell r="D295">
            <v>0.69460784313725477</v>
          </cell>
          <cell r="E295">
            <v>5.9279538104287772E-4</v>
          </cell>
          <cell r="F295">
            <v>9879.1838586709455</v>
          </cell>
          <cell r="G295">
            <v>0.96499999999999997</v>
          </cell>
          <cell r="H295">
            <v>8.2355468392449494E-4</v>
          </cell>
          <cell r="I295">
            <v>9855.214783080537</v>
          </cell>
          <cell r="J295">
            <v>0.91</v>
          </cell>
          <cell r="K295">
            <v>7.7661633406351344E-4</v>
          </cell>
          <cell r="L295">
            <v>9860.4690109101266</v>
          </cell>
          <cell r="M295">
            <v>0.92500000000000004</v>
          </cell>
          <cell r="N295">
            <v>7.8941770220741748E-4</v>
          </cell>
          <cell r="O295">
            <v>9858.4972236351314</v>
          </cell>
          <cell r="P295">
            <v>0.6702965686274508</v>
          </cell>
          <cell r="Q295">
            <v>5.7204754270637692E-4</v>
          </cell>
          <cell r="R295">
            <v>9881.1215658879137</v>
          </cell>
          <cell r="S295">
            <v>0.6320931372549019</v>
          </cell>
          <cell r="T295">
            <v>5.3944379674901878E-4</v>
          </cell>
          <cell r="U295">
            <v>9884.6655025165419</v>
          </cell>
          <cell r="V295">
            <v>0.64251225490196073</v>
          </cell>
          <cell r="W295">
            <v>5.4833572746466192E-4</v>
          </cell>
          <cell r="X295">
            <v>9883.3365162024893</v>
          </cell>
          <cell r="Y295">
            <v>0.87814999999999999</v>
          </cell>
          <cell r="Z295">
            <v>7.4943476237129033E-4</v>
          </cell>
          <cell r="AA295">
            <v>9863.0579259207716</v>
          </cell>
          <cell r="AB295">
            <v>0.892625</v>
          </cell>
          <cell r="AC295">
            <v>7.6178808263015782E-4</v>
          </cell>
          <cell r="AD295">
            <v>9861.1546852153897</v>
          </cell>
          <cell r="AE295">
            <v>0.84175000000000011</v>
          </cell>
          <cell r="AF295">
            <v>7.1837010900874991E-4</v>
          </cell>
          <cell r="AG295">
            <v>9866.0174514283772</v>
          </cell>
          <cell r="AH295">
            <v>0.60996987745098019</v>
          </cell>
          <cell r="AI295">
            <v>5.2056326386280306E-4</v>
          </cell>
          <cell r="AJ295">
            <v>9886.4122588645132</v>
          </cell>
          <cell r="AK295">
            <v>0.62002432598039203</v>
          </cell>
          <cell r="AL295">
            <v>5.2914397700339869E-4</v>
          </cell>
          <cell r="AM295">
            <v>9885.12957578651</v>
          </cell>
          <cell r="AN295">
            <v>0.58468615196078433</v>
          </cell>
          <cell r="AO295">
            <v>4.989855119928424E-4</v>
          </cell>
          <cell r="AP295">
            <v>9888.4088992483012</v>
          </cell>
          <cell r="AQ295">
            <v>0.81228875</v>
          </cell>
          <cell r="AR295">
            <v>6.9322715519344364E-4</v>
          </cell>
          <cell r="AS295">
            <v>9868.413415408746</v>
          </cell>
          <cell r="AT295">
            <v>0.5642221366421567</v>
          </cell>
          <cell r="AU295">
            <v>4.8152101907309282E-4</v>
          </cell>
          <cell r="AV295">
            <v>9890.0252014472062</v>
          </cell>
        </row>
        <row r="296">
          <cell r="B296">
            <v>32</v>
          </cell>
          <cell r="C296">
            <v>9.0176424583013988E-4</v>
          </cell>
          <cell r="D296">
            <v>0.69803921568627436</v>
          </cell>
          <cell r="E296">
            <v>6.2946680689319556E-4</v>
          </cell>
          <cell r="F296">
            <v>9873.3275241110532</v>
          </cell>
          <cell r="G296">
            <v>0.96499999999999997</v>
          </cell>
          <cell r="H296">
            <v>8.70202497226085E-4</v>
          </cell>
          <cell r="I296">
            <v>9847.0984747848488</v>
          </cell>
          <cell r="J296">
            <v>0.91</v>
          </cell>
          <cell r="K296">
            <v>8.2060546370542732E-4</v>
          </cell>
          <cell r="L296">
            <v>9852.811209614727</v>
          </cell>
          <cell r="M296">
            <v>0.92500000000000004</v>
          </cell>
          <cell r="N296">
            <v>8.341319273928794E-4</v>
          </cell>
          <cell r="O296">
            <v>9850.7147514096305</v>
          </cell>
          <cell r="P296">
            <v>0.67360784313725475</v>
          </cell>
          <cell r="Q296">
            <v>6.0743546865193369E-4</v>
          </cell>
          <cell r="R296">
            <v>9875.4690945769653</v>
          </cell>
          <cell r="S296">
            <v>0.63521568627450964</v>
          </cell>
          <cell r="T296">
            <v>5.7281479427280795E-4</v>
          </cell>
          <cell r="U296">
            <v>9879.33328102827</v>
          </cell>
          <cell r="V296">
            <v>0.64568627450980387</v>
          </cell>
          <cell r="W296">
            <v>5.8225679637620594E-4</v>
          </cell>
          <cell r="X296">
            <v>9877.9171296840996</v>
          </cell>
          <cell r="Y296">
            <v>0.87814999999999999</v>
          </cell>
          <cell r="Z296">
            <v>7.9188427247573736E-4</v>
          </cell>
          <cell r="AA296">
            <v>9855.6662074478045</v>
          </cell>
          <cell r="AB296">
            <v>0.892625</v>
          </cell>
          <cell r="AC296">
            <v>8.0493730993412864E-4</v>
          </cell>
          <cell r="AD296">
            <v>9853.6425750952203</v>
          </cell>
          <cell r="AE296">
            <v>0.84175000000000011</v>
          </cell>
          <cell r="AF296">
            <v>7.5906005392752031E-4</v>
          </cell>
          <cell r="AG296">
            <v>9858.9299993963123</v>
          </cell>
          <cell r="AH296">
            <v>0.61298313725490183</v>
          </cell>
          <cell r="AI296">
            <v>5.5276627647325965E-4</v>
          </cell>
          <cell r="AJ296">
            <v>9881.2657558311457</v>
          </cell>
          <cell r="AK296">
            <v>0.62308725490196071</v>
          </cell>
          <cell r="AL296">
            <v>5.6187780850303873E-4</v>
          </cell>
          <cell r="AM296">
            <v>9879.8989190095836</v>
          </cell>
          <cell r="AN296">
            <v>0.58757450980392145</v>
          </cell>
          <cell r="AO296">
            <v>5.2985368470234739E-4</v>
          </cell>
          <cell r="AP296">
            <v>9883.4747264709149</v>
          </cell>
          <cell r="AQ296">
            <v>0.81228875</v>
          </cell>
          <cell r="AR296">
            <v>7.3249295204005698E-4</v>
          </cell>
          <cell r="AS296">
            <v>9861.5723632505087</v>
          </cell>
          <cell r="AT296">
            <v>0.5670094019607842</v>
          </cell>
          <cell r="AU296">
            <v>5.1130880573776517E-4</v>
          </cell>
          <cell r="AV296">
            <v>9885.2629464335478</v>
          </cell>
        </row>
        <row r="297">
          <cell r="B297">
            <v>33</v>
          </cell>
          <cell r="C297">
            <v>9.5002161919867855E-4</v>
          </cell>
          <cell r="D297">
            <v>0.70147058823529396</v>
          </cell>
          <cell r="E297">
            <v>6.6641222405554345E-4</v>
          </cell>
          <cell r="F297">
            <v>9867.1125921610401</v>
          </cell>
          <cell r="G297">
            <v>0.96499999999999997</v>
          </cell>
          <cell r="H297">
            <v>9.1677086252672476E-4</v>
          </cell>
          <cell r="I297">
            <v>9838.5295051016601</v>
          </cell>
          <cell r="J297">
            <v>0.91</v>
          </cell>
          <cell r="K297">
            <v>8.6451967347079748E-4</v>
          </cell>
          <cell r="L297">
            <v>9844.7259389032588</v>
          </cell>
          <cell r="M297">
            <v>0.92500000000000004</v>
          </cell>
          <cell r="N297">
            <v>8.7876999775877767E-4</v>
          </cell>
          <cell r="O297">
            <v>9842.4979557278402</v>
          </cell>
          <cell r="P297">
            <v>0.6769191176470587</v>
          </cell>
          <cell r="Q297">
            <v>6.4308779621359948E-4</v>
          </cell>
          <cell r="R297">
            <v>9869.4703843793432</v>
          </cell>
          <cell r="S297">
            <v>0.63833823529411748</v>
          </cell>
          <cell r="T297">
            <v>6.0643512389054453E-4</v>
          </cell>
          <cell r="U297">
            <v>9873.674252767345</v>
          </cell>
          <cell r="V297">
            <v>0.6488602941176469</v>
          </cell>
          <cell r="W297">
            <v>6.1643130725137774E-4</v>
          </cell>
          <cell r="X297">
            <v>9872.1656453013002</v>
          </cell>
          <cell r="Y297">
            <v>0.87814999999999999</v>
          </cell>
          <cell r="Z297">
            <v>8.3426148489931958E-4</v>
          </cell>
          <cell r="AA297">
            <v>9847.8616603833561</v>
          </cell>
          <cell r="AB297">
            <v>0.892625</v>
          </cell>
          <cell r="AC297">
            <v>8.480130478372204E-4</v>
          </cell>
          <cell r="AD297">
            <v>9845.7110105477714</v>
          </cell>
          <cell r="AE297">
            <v>0.84175000000000011</v>
          </cell>
          <cell r="AF297">
            <v>7.9968069796048779E-4</v>
          </cell>
          <cell r="AG297">
            <v>9851.4464794593023</v>
          </cell>
          <cell r="AH297">
            <v>0.61599639705882347</v>
          </cell>
          <cell r="AI297">
            <v>5.8520989455437562E-4</v>
          </cell>
          <cell r="AJ297">
            <v>9875.8037253524526</v>
          </cell>
          <cell r="AK297">
            <v>0.62615018382352927</v>
          </cell>
          <cell r="AL297">
            <v>5.9485621149757948E-4</v>
          </cell>
          <cell r="AM297">
            <v>9874.3476230567394</v>
          </cell>
          <cell r="AN297">
            <v>0.59046286764705869</v>
          </cell>
          <cell r="AO297">
            <v>5.6095248959875377E-4</v>
          </cell>
          <cell r="AP297">
            <v>9878.2379309694315</v>
          </cell>
          <cell r="AQ297">
            <v>0.81228875</v>
          </cell>
          <cell r="AR297">
            <v>7.7169187353187056E-4</v>
          </cell>
          <cell r="AS297">
            <v>9854.348830998395</v>
          </cell>
          <cell r="AT297">
            <v>0.56979666727941169</v>
          </cell>
          <cell r="AU297">
            <v>5.4131915246279744E-4</v>
          </cell>
          <cell r="AV297">
            <v>9880.2085244420032</v>
          </cell>
        </row>
        <row r="298">
          <cell r="B298">
            <v>34</v>
          </cell>
          <cell r="C298">
            <v>1.0100920396032276E-3</v>
          </cell>
          <cell r="D298">
            <v>0.70490196078431355</v>
          </cell>
          <cell r="E298">
            <v>7.1201585928894163E-4</v>
          </cell>
          <cell r="F298">
            <v>9860.5370277134916</v>
          </cell>
          <cell r="G298">
            <v>0.96499999999999997</v>
          </cell>
          <cell r="H298">
            <v>9.7473881821711456E-4</v>
          </cell>
          <cell r="I298">
            <v>9829.5098279212725</v>
          </cell>
          <cell r="J298">
            <v>0.91</v>
          </cell>
          <cell r="K298">
            <v>9.1918375603893714E-4</v>
          </cell>
          <cell r="L298">
            <v>9836.2149796491485</v>
          </cell>
          <cell r="M298">
            <v>0.92500000000000004</v>
          </cell>
          <cell r="N298">
            <v>9.3433513663298553E-4</v>
          </cell>
          <cell r="O298">
            <v>9833.8486638213435</v>
          </cell>
          <cell r="P298">
            <v>0.68023039215686254</v>
          </cell>
          <cell r="Q298">
            <v>6.8709530421382859E-4</v>
          </cell>
          <cell r="R298">
            <v>9863.1234484200577</v>
          </cell>
          <cell r="S298">
            <v>0.64146078431372533</v>
          </cell>
          <cell r="T298">
            <v>6.4793443195293682E-4</v>
          </cell>
          <cell r="U298">
            <v>9867.6865098986127</v>
          </cell>
          <cell r="V298">
            <v>0.65203431372549003</v>
          </cell>
          <cell r="W298">
            <v>6.5861466984227103E-4</v>
          </cell>
          <cell r="X298">
            <v>9866.0801333271647</v>
          </cell>
          <cell r="Y298">
            <v>0.87814999999999999</v>
          </cell>
          <cell r="Z298">
            <v>8.870123245775743E-4</v>
          </cell>
          <cell r="AA298">
            <v>9839.6459686914823</v>
          </cell>
          <cell r="AB298">
            <v>0.892625</v>
          </cell>
          <cell r="AC298">
            <v>9.0163340685083101E-4</v>
          </cell>
          <cell r="AD298">
            <v>9837.3617191455924</v>
          </cell>
          <cell r="AE298">
            <v>0.84175000000000011</v>
          </cell>
          <cell r="AF298">
            <v>8.5024497433601692E-4</v>
          </cell>
          <cell r="AG298">
            <v>9843.5684678626876</v>
          </cell>
          <cell r="AH298">
            <v>0.61900965686274489</v>
          </cell>
          <cell r="AI298">
            <v>6.2525672683458398E-4</v>
          </cell>
          <cell r="AJ298">
            <v>9870.0243072957001</v>
          </cell>
          <cell r="AK298">
            <v>0.62921311274509784</v>
          </cell>
          <cell r="AL298">
            <v>6.3556315639779143E-4</v>
          </cell>
          <cell r="AM298">
            <v>9868.4738060386771</v>
          </cell>
          <cell r="AN298">
            <v>0.59335122549019592</v>
          </cell>
          <cell r="AO298">
            <v>5.9933934955646662E-4</v>
          </cell>
          <cell r="AP298">
            <v>9872.696708809206</v>
          </cell>
          <cell r="AQ298">
            <v>0.81228875</v>
          </cell>
          <cell r="AR298">
            <v>8.2048640023425626E-4</v>
          </cell>
          <cell r="AS298">
            <v>9846.7443100865657</v>
          </cell>
          <cell r="AT298">
            <v>0.57258393259803908</v>
          </cell>
          <cell r="AU298">
            <v>5.7836247232199024E-4</v>
          </cell>
          <cell r="AV298">
            <v>9874.8601783373961</v>
          </cell>
        </row>
        <row r="299">
          <cell r="B299">
            <v>35</v>
          </cell>
          <cell r="C299">
            <v>1.0729800352395173E-3</v>
          </cell>
          <cell r="D299">
            <v>0.70833333333333315</v>
          </cell>
          <cell r="E299">
            <v>7.6002752496132455E-4</v>
          </cell>
          <cell r="F299">
            <v>9853.5161689686538</v>
          </cell>
          <cell r="G299">
            <v>0.96499999999999997</v>
          </cell>
          <cell r="H299">
            <v>1.0354257340061343E-3</v>
          </cell>
          <cell r="I299">
            <v>9819.9286231279511</v>
          </cell>
          <cell r="J299">
            <v>0.91</v>
          </cell>
          <cell r="K299">
            <v>9.7641183206796081E-4</v>
          </cell>
          <cell r="L299">
            <v>9827.173690618949</v>
          </cell>
          <cell r="M299">
            <v>0.92500000000000004</v>
          </cell>
          <cell r="N299">
            <v>9.9250653259655365E-4</v>
          </cell>
          <cell r="O299">
            <v>9824.6605534864029</v>
          </cell>
          <cell r="P299">
            <v>0.68354166666666649</v>
          </cell>
          <cell r="Q299">
            <v>7.3342656158767818E-4</v>
          </cell>
          <cell r="R299">
            <v>9856.3465426137664</v>
          </cell>
          <cell r="S299">
            <v>0.64458333333333317</v>
          </cell>
          <cell r="T299">
            <v>6.9162504771480538E-4</v>
          </cell>
          <cell r="U299">
            <v>9861.2928960451318</v>
          </cell>
          <cell r="V299">
            <v>0.65520833333333317</v>
          </cell>
          <cell r="W299">
            <v>7.0302546058922521E-4</v>
          </cell>
          <cell r="X299">
            <v>9859.5821882175151</v>
          </cell>
          <cell r="Y299">
            <v>0.87814999999999999</v>
          </cell>
          <cell r="Z299">
            <v>9.4223741794558207E-4</v>
          </cell>
          <cell r="AA299">
            <v>9830.9180814477731</v>
          </cell>
          <cell r="AB299">
            <v>0.892625</v>
          </cell>
          <cell r="AC299">
            <v>9.5776880395567418E-4</v>
          </cell>
          <cell r="AD299">
            <v>9828.4920251843359</v>
          </cell>
          <cell r="AE299">
            <v>0.84175000000000011</v>
          </cell>
          <cell r="AF299">
            <v>9.0318094466286384E-4</v>
          </cell>
          <cell r="AG299">
            <v>9835.1990232433545</v>
          </cell>
          <cell r="AH299">
            <v>0.62202291666666654</v>
          </cell>
          <cell r="AI299">
            <v>6.6741817104478719E-4</v>
          </cell>
          <cell r="AJ299">
            <v>9863.8530082035431</v>
          </cell>
          <cell r="AK299">
            <v>0.63227604166666651</v>
          </cell>
          <cell r="AL299">
            <v>6.7841956946860236E-4</v>
          </cell>
          <cell r="AM299">
            <v>9862.2017676776832</v>
          </cell>
          <cell r="AN299">
            <v>0.59623958333333327</v>
          </cell>
          <cell r="AO299">
            <v>6.3975316913619502E-4</v>
          </cell>
          <cell r="AP299">
            <v>9866.7796131853793</v>
          </cell>
          <cell r="AQ299">
            <v>0.81228875</v>
          </cell>
          <cell r="AR299">
            <v>8.7156961159966348E-4</v>
          </cell>
          <cell r="AS299">
            <v>9838.6651902935555</v>
          </cell>
          <cell r="AT299">
            <v>0.57537119791666658</v>
          </cell>
          <cell r="AU299">
            <v>6.1736180821642822E-4</v>
          </cell>
          <cell r="AV299">
            <v>9869.1489297908192</v>
          </cell>
        </row>
        <row r="300">
          <cell r="B300">
            <v>36</v>
          </cell>
          <cell r="C300">
            <v>1.1468407723307498E-3</v>
          </cell>
          <cell r="D300">
            <v>0.71176470588235274</v>
          </cell>
          <cell r="E300">
            <v>8.162807850118864E-4</v>
          </cell>
          <cell r="F300">
            <v>9846.027225462587</v>
          </cell>
          <cell r="G300">
            <v>0.96499999999999997</v>
          </cell>
          <cell r="H300">
            <v>1.1067013452991735E-3</v>
          </cell>
          <cell r="I300">
            <v>9809.7608163254608</v>
          </cell>
          <cell r="J300">
            <v>0.91</v>
          </cell>
          <cell r="K300">
            <v>1.0436251028209823E-3</v>
          </cell>
          <cell r="L300">
            <v>9817.5783219516416</v>
          </cell>
          <cell r="M300">
            <v>0.92500000000000004</v>
          </cell>
          <cell r="N300">
            <v>1.0608277144059436E-3</v>
          </cell>
          <cell r="O300">
            <v>9814.9095137065251</v>
          </cell>
          <cell r="P300">
            <v>0.68685294117647033</v>
          </cell>
          <cell r="Q300">
            <v>7.8771095753647031E-4</v>
          </cell>
          <cell r="R300">
            <v>9849.1176362591996</v>
          </cell>
          <cell r="S300">
            <v>0.64770588235294102</v>
          </cell>
          <cell r="T300">
            <v>7.428155143608166E-4</v>
          </cell>
          <cell r="U300">
            <v>9854.4725788753749</v>
          </cell>
          <cell r="V300">
            <v>0.65838235294117631</v>
          </cell>
          <cell r="W300">
            <v>7.5505972613599496E-4</v>
          </cell>
          <cell r="X300">
            <v>9852.6506509084265</v>
          </cell>
          <cell r="Y300">
            <v>0.87814999999999999</v>
          </cell>
          <cell r="Z300">
            <v>1.0070982242222479E-3</v>
          </cell>
          <cell r="AA300">
            <v>9821.6550225786741</v>
          </cell>
          <cell r="AB300">
            <v>0.892625</v>
          </cell>
          <cell r="AC300">
            <v>1.0236987444017355E-3</v>
          </cell>
          <cell r="AD300">
            <v>9819.0786021326876</v>
          </cell>
          <cell r="AE300">
            <v>0.84175000000000011</v>
          </cell>
          <cell r="AF300">
            <v>9.6535322010940874E-4</v>
          </cell>
          <cell r="AG300">
            <v>9826.3160588985938</v>
          </cell>
          <cell r="AH300">
            <v>0.62503617647058807</v>
          </cell>
          <cell r="AI300">
            <v>7.1681697135818801E-4</v>
          </cell>
          <cell r="AJ300">
            <v>9857.269693469354</v>
          </cell>
          <cell r="AK300">
            <v>0.63533897058823507</v>
          </cell>
          <cell r="AL300">
            <v>7.2863263572123509E-4</v>
          </cell>
          <cell r="AM300">
            <v>9855.5110570004435</v>
          </cell>
          <cell r="AN300">
            <v>0.5991279411764705</v>
          </cell>
          <cell r="AO300">
            <v>6.8710435078375546E-4</v>
          </cell>
          <cell r="AP300">
            <v>9860.4673096586757</v>
          </cell>
          <cell r="AQ300">
            <v>0.81228875</v>
          </cell>
          <cell r="AR300">
            <v>9.3156585740557935E-4</v>
          </cell>
          <cell r="AS300">
            <v>9830.0901086949925</v>
          </cell>
          <cell r="AT300">
            <v>0.57815846323529396</v>
          </cell>
          <cell r="AU300">
            <v>6.6305569850632392E-4</v>
          </cell>
          <cell r="AV300">
            <v>9863.056094161966</v>
          </cell>
        </row>
        <row r="301">
          <cell r="B301">
            <v>37</v>
          </cell>
          <cell r="C301">
            <v>1.2473007718990599E-3</v>
          </cell>
          <cell r="D301">
            <v>0.71519607843137234</v>
          </cell>
          <cell r="E301">
            <v>8.9206462068663124E-4</v>
          </cell>
          <cell r="F301">
            <v>9837.9901026297393</v>
          </cell>
          <cell r="G301">
            <v>0.96499999999999997</v>
          </cell>
          <cell r="H301">
            <v>1.2036452448825927E-3</v>
          </cell>
          <cell r="I301">
            <v>9798.904340832969</v>
          </cell>
          <cell r="J301">
            <v>0.91</v>
          </cell>
          <cell r="K301">
            <v>1.1350437024281446E-3</v>
          </cell>
          <cell r="L301">
            <v>9807.3324507659418</v>
          </cell>
          <cell r="M301">
            <v>0.92500000000000004</v>
          </cell>
          <cell r="N301">
            <v>1.1537532140066305E-3</v>
          </cell>
          <cell r="O301">
            <v>9804.4975856799992</v>
          </cell>
          <cell r="P301">
            <v>0.69016421568627428</v>
          </cell>
          <cell r="Q301">
            <v>8.6084235896259913E-4</v>
          </cell>
          <cell r="R301">
            <v>9841.359378375053</v>
          </cell>
          <cell r="S301">
            <v>0.65082843137254887</v>
          </cell>
          <cell r="T301">
            <v>8.1177880482483447E-4</v>
          </cell>
          <cell r="U301">
            <v>9847.1525237579426</v>
          </cell>
          <cell r="V301">
            <v>0.66155637254901944</v>
          </cell>
          <cell r="W301">
            <v>8.2515977413513393E-4</v>
          </cell>
          <cell r="X301">
            <v>9845.211311206238</v>
          </cell>
          <cell r="Y301">
            <v>0.87814999999999999</v>
          </cell>
          <cell r="Z301">
            <v>1.0953171728431594E-3</v>
          </cell>
          <cell r="AA301">
            <v>9811.7636512465106</v>
          </cell>
          <cell r="AB301">
            <v>0.892625</v>
          </cell>
          <cell r="AC301">
            <v>1.1133718515163983E-3</v>
          </cell>
          <cell r="AD301">
            <v>9809.0268236965021</v>
          </cell>
          <cell r="AE301">
            <v>0.84175000000000011</v>
          </cell>
          <cell r="AF301">
            <v>1.0499154247460337E-3</v>
          </cell>
          <cell r="AG301">
            <v>9816.8301930493235</v>
          </cell>
          <cell r="AH301">
            <v>0.6280494362745096</v>
          </cell>
          <cell r="AI301">
            <v>7.8336654665596525E-4</v>
          </cell>
          <cell r="AJ301">
            <v>9850.2038352618201</v>
          </cell>
          <cell r="AK301">
            <v>0.63840189950980375</v>
          </cell>
          <cell r="AL301">
            <v>7.9627918204040423E-4</v>
          </cell>
          <cell r="AM301">
            <v>9848.3300100026026</v>
          </cell>
          <cell r="AN301">
            <v>0.60201629901960774</v>
          </cell>
          <cell r="AO301">
            <v>7.5089539446297196E-4</v>
          </cell>
          <cell r="AP301">
            <v>9853.6921396694488</v>
          </cell>
          <cell r="AQ301">
            <v>0.81228875</v>
          </cell>
          <cell r="AR301">
            <v>1.0131683848799225E-3</v>
          </cell>
          <cell r="AS301">
            <v>9820.932732374511</v>
          </cell>
          <cell r="AT301">
            <v>0.58094572855392146</v>
          </cell>
          <cell r="AU301">
            <v>7.2461405565676798E-4</v>
          </cell>
          <cell r="AV301">
            <v>9856.5163386140448</v>
          </cell>
        </row>
        <row r="302">
          <cell r="B302">
            <v>38</v>
          </cell>
          <cell r="C302">
            <v>1.3642031033329863E-3</v>
          </cell>
          <cell r="D302">
            <v>0.71862745098039194</v>
          </cell>
          <cell r="E302">
            <v>9.8035379876772427E-4</v>
          </cell>
          <cell r="F302">
            <v>9829.2139797205182</v>
          </cell>
          <cell r="G302">
            <v>0.96499999999999997</v>
          </cell>
          <cell r="H302">
            <v>1.3164559947163317E-3</v>
          </cell>
          <cell r="I302">
            <v>9787.1099362180667</v>
          </cell>
          <cell r="J302">
            <v>0.91</v>
          </cell>
          <cell r="K302">
            <v>1.2414248240330175E-3</v>
          </cell>
          <cell r="L302">
            <v>9796.2006998300803</v>
          </cell>
          <cell r="M302">
            <v>0.92500000000000004</v>
          </cell>
          <cell r="N302">
            <v>1.2618878705830123E-3</v>
          </cell>
          <cell r="O302">
            <v>9793.1856150788008</v>
          </cell>
          <cell r="P302">
            <v>0.69347549019607824</v>
          </cell>
          <cell r="Q302">
            <v>9.4604141581085385E-4</v>
          </cell>
          <cell r="R302">
            <v>9832.8875193523745</v>
          </cell>
          <cell r="S302">
            <v>0.65395098039215671</v>
          </cell>
          <cell r="T302">
            <v>8.9212195687862902E-4</v>
          </cell>
          <cell r="U302">
            <v>9839.1588140512777</v>
          </cell>
          <cell r="V302">
            <v>0.66473039215686258</v>
          </cell>
          <cell r="W302">
            <v>9.0682726386014491E-4</v>
          </cell>
          <cell r="X302">
            <v>9837.0874388643697</v>
          </cell>
          <cell r="Y302">
            <v>0.87814999999999999</v>
          </cell>
          <cell r="Z302">
            <v>1.1979749551918619E-3</v>
          </cell>
          <cell r="AA302">
            <v>9801.0166580234218</v>
          </cell>
          <cell r="AB302">
            <v>0.892625</v>
          </cell>
          <cell r="AC302">
            <v>1.217721795112607E-3</v>
          </cell>
          <cell r="AD302">
            <v>9798.10572934023</v>
          </cell>
          <cell r="AE302">
            <v>0.84175000000000011</v>
          </cell>
          <cell r="AF302">
            <v>1.1483179622305414E-3</v>
          </cell>
          <cell r="AG302">
            <v>9806.5233516075277</v>
          </cell>
          <cell r="AH302">
            <v>0.63106269607843124</v>
          </cell>
          <cell r="AI302">
            <v>8.6089768838787709E-4</v>
          </cell>
          <cell r="AJ302">
            <v>9842.487515099534</v>
          </cell>
          <cell r="AK302">
            <v>0.64146482843137242</v>
          </cell>
          <cell r="AL302">
            <v>8.750883096250399E-4</v>
          </cell>
          <cell r="AM302">
            <v>9840.4879898377731</v>
          </cell>
          <cell r="AN302">
            <v>0.60490465686274497</v>
          </cell>
          <cell r="AO302">
            <v>8.2521281011273186E-4</v>
          </cell>
          <cell r="AP302">
            <v>9846.2930476233159</v>
          </cell>
          <cell r="AQ302">
            <v>0.81228875</v>
          </cell>
          <cell r="AR302">
            <v>1.1081268335524723E-3</v>
          </cell>
          <cell r="AS302">
            <v>9810.9824738200368</v>
          </cell>
          <cell r="AT302">
            <v>0.58373299387254896</v>
          </cell>
          <cell r="AU302">
            <v>7.9633036175878638E-4</v>
          </cell>
          <cell r="AV302">
            <v>9849.3741683352746</v>
          </cell>
        </row>
        <row r="303">
          <cell r="B303">
            <v>39</v>
          </cell>
          <cell r="C303">
            <v>1.4843019980218554E-3</v>
          </cell>
          <cell r="D303">
            <v>0.72205882352941153</v>
          </cell>
          <cell r="E303">
            <v>1.0717533544540158E-3</v>
          </cell>
          <cell r="F303">
            <v>9819.5778724565989</v>
          </cell>
          <cell r="G303">
            <v>0.96499999999999997</v>
          </cell>
          <cell r="H303">
            <v>1.4323514280910905E-3</v>
          </cell>
          <cell r="I303">
            <v>9774.2256366715847</v>
          </cell>
          <cell r="J303">
            <v>0.91</v>
          </cell>
          <cell r="K303">
            <v>1.3507148181998885E-3</v>
          </cell>
          <cell r="L303">
            <v>9784.039453100102</v>
          </cell>
          <cell r="M303">
            <v>0.92500000000000004</v>
          </cell>
          <cell r="N303">
            <v>1.3729793481702163E-3</v>
          </cell>
          <cell r="O303">
            <v>9780.8277129367652</v>
          </cell>
          <cell r="P303">
            <v>0.69678676470588208</v>
          </cell>
          <cell r="Q303">
            <v>1.0342419870481253E-3</v>
          </cell>
          <cell r="R303">
            <v>9823.5852005220568</v>
          </cell>
          <cell r="S303">
            <v>0.65707352941176456</v>
          </cell>
          <cell r="T303">
            <v>9.7529555255315454E-4</v>
          </cell>
          <cell r="U303">
            <v>9830.3810844360469</v>
          </cell>
          <cell r="V303">
            <v>0.66790441176470572</v>
          </cell>
          <cell r="W303">
            <v>9.9137185286996476E-4</v>
          </cell>
          <cell r="X303">
            <v>9828.1668997778306</v>
          </cell>
          <cell r="Y303">
            <v>0.87814999999999999</v>
          </cell>
          <cell r="Z303">
            <v>1.3034397995628922E-3</v>
          </cell>
          <cell r="AA303">
            <v>9789.2752855316903</v>
          </cell>
          <cell r="AB303">
            <v>0.892625</v>
          </cell>
          <cell r="AC303">
            <v>1.3249250709842586E-3</v>
          </cell>
          <cell r="AD303">
            <v>9786.1743624427945</v>
          </cell>
          <cell r="AE303">
            <v>0.84175000000000011</v>
          </cell>
          <cell r="AF303">
            <v>1.2494112068348971E-3</v>
          </cell>
          <cell r="AG303">
            <v>9795.2623446958423</v>
          </cell>
          <cell r="AH303">
            <v>0.63407595588235266</v>
          </cell>
          <cell r="AI303">
            <v>9.4116020821379388E-4</v>
          </cell>
          <cell r="AJ303">
            <v>9834.0141403497983</v>
          </cell>
          <cell r="AK303">
            <v>0.64452775735294099</v>
          </cell>
          <cell r="AL303">
            <v>9.5667383801951588E-4</v>
          </cell>
          <cell r="AM303">
            <v>9831.8766938368608</v>
          </cell>
          <cell r="AN303">
            <v>0.60779301470588221</v>
          </cell>
          <cell r="AO303">
            <v>9.0214838611166789E-4</v>
          </cell>
          <cell r="AP303">
            <v>9838.1677604682936</v>
          </cell>
          <cell r="AQ303">
            <v>0.81228875</v>
          </cell>
          <cell r="AR303">
            <v>1.2056818145956753E-3</v>
          </cell>
          <cell r="AS303">
            <v>9800.1106608772843</v>
          </cell>
          <cell r="AT303">
            <v>0.58652025919117623</v>
          </cell>
          <cell r="AU303">
            <v>8.7057319259775938E-4</v>
          </cell>
          <cell r="AV303">
            <v>9841.5308126407072</v>
          </cell>
        </row>
        <row r="304">
          <cell r="B304">
            <v>40</v>
          </cell>
          <cell r="C304">
            <v>1.6095992203539267E-3</v>
          </cell>
          <cell r="D304">
            <v>0.72549019607843113</v>
          </cell>
          <cell r="E304">
            <v>1.1677484539822601E-3</v>
          </cell>
          <cell r="F304">
            <v>9809.053706932471</v>
          </cell>
          <cell r="G304">
            <v>0.96499999999999997</v>
          </cell>
          <cell r="H304">
            <v>1.5532632476415393E-3</v>
          </cell>
          <cell r="I304">
            <v>9760.2255106224147</v>
          </cell>
          <cell r="J304">
            <v>0.92</v>
          </cell>
          <cell r="K304">
            <v>1.4808312827256126E-3</v>
          </cell>
          <cell r="L304">
            <v>9770.8240060289463</v>
          </cell>
          <cell r="M304">
            <v>0.92500000000000004</v>
          </cell>
          <cell r="N304">
            <v>1.4888792788273822E-3</v>
          </cell>
          <cell r="O304">
            <v>9767.3988384788918</v>
          </cell>
          <cell r="P304">
            <v>0.70009803921568603</v>
          </cell>
          <cell r="Q304">
            <v>1.1268772580928811E-3</v>
          </cell>
          <cell r="R304">
            <v>9813.4252362443312</v>
          </cell>
          <cell r="S304">
            <v>0.66745098039215667</v>
          </cell>
          <cell r="T304">
            <v>1.0743285776636793E-3</v>
          </cell>
          <cell r="U304">
            <v>9820.7935574844942</v>
          </cell>
          <cell r="V304">
            <v>0.67107843137254886</v>
          </cell>
          <cell r="W304">
            <v>1.0801673199335908E-3</v>
          </cell>
          <cell r="X304">
            <v>9818.4235317480816</v>
          </cell>
          <cell r="Y304">
            <v>0.88780000000000003</v>
          </cell>
          <cell r="Z304">
            <v>1.4290021878302162E-3</v>
          </cell>
          <cell r="AA304">
            <v>9776.5155545156504</v>
          </cell>
          <cell r="AB304">
            <v>0.892625</v>
          </cell>
          <cell r="AC304">
            <v>1.4367685040684239E-3</v>
          </cell>
          <cell r="AD304">
            <v>9773.2084146809702</v>
          </cell>
          <cell r="AE304">
            <v>0.85100000000000009</v>
          </cell>
          <cell r="AF304">
            <v>1.3697689365211917E-3</v>
          </cell>
          <cell r="AG304">
            <v>9783.0240341484914</v>
          </cell>
          <cell r="AH304">
            <v>0.64409019607843121</v>
          </cell>
          <cell r="AI304">
            <v>1.0367270774454508E-3</v>
          </cell>
          <cell r="AJ304">
            <v>9824.7587575538892</v>
          </cell>
          <cell r="AK304">
            <v>0.64759068627450966</v>
          </cell>
          <cell r="AL304">
            <v>1.042361463735915E-3</v>
          </cell>
          <cell r="AM304">
            <v>9822.4707946252329</v>
          </cell>
          <cell r="AN304">
            <v>0.61739215686274496</v>
          </cell>
          <cell r="AO304">
            <v>9.9375393433890355E-4</v>
          </cell>
          <cell r="AP304">
            <v>9829.2922733008909</v>
          </cell>
          <cell r="AQ304">
            <v>0.82121500000000003</v>
          </cell>
          <cell r="AR304">
            <v>1.3218270237429499E-3</v>
          </cell>
          <cell r="AS304">
            <v>9788.2948456724389</v>
          </cell>
          <cell r="AT304">
            <v>0.59578343137254886</v>
          </cell>
          <cell r="AU304">
            <v>9.5897254663704183E-4</v>
          </cell>
          <cell r="AV304">
            <v>9832.9630397410965</v>
          </cell>
        </row>
        <row r="305">
          <cell r="B305">
            <v>41</v>
          </cell>
          <cell r="C305">
            <v>1.7556389618166711E-3</v>
          </cell>
          <cell r="D305">
            <v>0.72892156862745072</v>
          </cell>
          <cell r="E305">
            <v>1.2797231059908771E-3</v>
          </cell>
          <cell r="F305">
            <v>9797.5991996311714</v>
          </cell>
          <cell r="G305">
            <v>0.96499999999999997</v>
          </cell>
          <cell r="H305">
            <v>1.6941915981530877E-3</v>
          </cell>
          <cell r="I305">
            <v>9745.0653110480725</v>
          </cell>
          <cell r="J305">
            <v>0.92</v>
          </cell>
          <cell r="K305">
            <v>1.6151878448713375E-3</v>
          </cell>
          <cell r="L305">
            <v>9756.3550641828133</v>
          </cell>
          <cell r="M305">
            <v>0.92500000000000004</v>
          </cell>
          <cell r="N305">
            <v>1.623966039680421E-3</v>
          </cell>
          <cell r="O305">
            <v>9752.8563607402375</v>
          </cell>
          <cell r="P305">
            <v>0.70340931372548987</v>
          </cell>
          <cell r="Q305">
            <v>1.2349327972811961E-3</v>
          </cell>
          <cell r="R305">
            <v>9802.3667105216118</v>
          </cell>
          <cell r="S305">
            <v>0.67060784313725474</v>
          </cell>
          <cell r="T305">
            <v>1.1773452575116069E-3</v>
          </cell>
          <cell r="U305">
            <v>9810.2427983103535</v>
          </cell>
          <cell r="V305">
            <v>0.67425245098039199</v>
          </cell>
          <cell r="W305">
            <v>1.1837438730415613E-3</v>
          </cell>
          <cell r="X305">
            <v>9807.8179915158216</v>
          </cell>
          <cell r="Y305">
            <v>0.88780000000000003</v>
          </cell>
          <cell r="Z305">
            <v>1.5586562703008408E-3</v>
          </cell>
          <cell r="AA305">
            <v>9762.5448923988915</v>
          </cell>
          <cell r="AB305">
            <v>0.892625</v>
          </cell>
          <cell r="AC305">
            <v>1.5671272282916061E-3</v>
          </cell>
          <cell r="AD305">
            <v>9759.1665766470614</v>
          </cell>
          <cell r="AE305">
            <v>0.85100000000000009</v>
          </cell>
          <cell r="AF305">
            <v>1.4940487565059872E-3</v>
          </cell>
          <cell r="AG305">
            <v>9769.6235517212754</v>
          </cell>
          <cell r="AH305">
            <v>0.64713656862745073</v>
          </cell>
          <cell r="AI305">
            <v>1.1361381734987005E-3</v>
          </cell>
          <cell r="AJ305">
            <v>9814.5731641205639</v>
          </cell>
          <cell r="AK305">
            <v>0.65065361519607812</v>
          </cell>
          <cell r="AL305">
            <v>1.1423128374851064E-3</v>
          </cell>
          <cell r="AM305">
            <v>9812.2322295902432</v>
          </cell>
          <cell r="AN305">
            <v>0.62031225490196062</v>
          </cell>
          <cell r="AO305">
            <v>1.0890443631982364E-3</v>
          </cell>
          <cell r="AP305">
            <v>9819.5243754325311</v>
          </cell>
          <cell r="AQ305">
            <v>0.82121500000000003</v>
          </cell>
          <cell r="AR305">
            <v>1.4417570500282776E-3</v>
          </cell>
          <cell r="AS305">
            <v>9775.3564130290652</v>
          </cell>
          <cell r="AT305">
            <v>0.59860132598039195</v>
          </cell>
          <cell r="AU305">
            <v>1.050927810486298E-3</v>
          </cell>
          <cell r="AV305">
            <v>9823.5334981338892</v>
          </cell>
        </row>
        <row r="306">
          <cell r="B306">
            <v>42</v>
          </cell>
          <cell r="C306">
            <v>1.9006240687444731E-3</v>
          </cell>
          <cell r="D306">
            <v>0.73235294117647032</v>
          </cell>
          <cell r="E306">
            <v>1.3919276268158048E-3</v>
          </cell>
          <cell r="F306">
            <v>9785.0609855521652</v>
          </cell>
          <cell r="G306">
            <v>0.96499999999999997</v>
          </cell>
          <cell r="H306">
            <v>1.8341022263384165E-3</v>
          </cell>
          <cell r="I306">
            <v>9728.5553032746411</v>
          </cell>
          <cell r="J306">
            <v>0.92</v>
          </cell>
          <cell r="K306">
            <v>1.7485741432449152E-3</v>
          </cell>
          <cell r="L306">
            <v>9740.5967180728967</v>
          </cell>
          <cell r="M306">
            <v>0.92500000000000004</v>
          </cell>
          <cell r="N306">
            <v>1.7580772635886377E-3</v>
          </cell>
          <cell r="O306">
            <v>9737.018053220514</v>
          </cell>
          <cell r="P306">
            <v>0.70672058823529382</v>
          </cell>
          <cell r="Q306">
            <v>1.3432101598772515E-3</v>
          </cell>
          <cell r="R306">
            <v>9790.2614463798109</v>
          </cell>
          <cell r="S306">
            <v>0.67376470588235271</v>
          </cell>
          <cell r="T306">
            <v>1.2805734166705404E-3</v>
          </cell>
          <cell r="U306">
            <v>9798.6927554767262</v>
          </cell>
          <cell r="V306">
            <v>0.67742647058823513</v>
          </cell>
          <cell r="W306">
            <v>1.2875330548046196E-3</v>
          </cell>
          <cell r="X306">
            <v>9796.2080470604578</v>
          </cell>
          <cell r="Y306">
            <v>0.88780000000000003</v>
          </cell>
          <cell r="Z306">
            <v>1.6873740482313433E-3</v>
          </cell>
          <cell r="AA306">
            <v>9747.3284405882605</v>
          </cell>
          <cell r="AB306">
            <v>0.892625</v>
          </cell>
          <cell r="AC306">
            <v>1.6965445593630352E-3</v>
          </cell>
          <cell r="AD306">
            <v>9743.8727209793651</v>
          </cell>
          <cell r="AE306">
            <v>0.85100000000000009</v>
          </cell>
          <cell r="AF306">
            <v>1.6174310825015467E-3</v>
          </cell>
          <cell r="AG306">
            <v>9755.0272578022959</v>
          </cell>
          <cell r="AH306">
            <v>0.65018294117647035</v>
          </cell>
          <cell r="AI306">
            <v>1.2357533470870716E-3</v>
          </cell>
          <cell r="AJ306">
            <v>9803.4224528922114</v>
          </cell>
          <cell r="AK306">
            <v>0.65371654411764679</v>
          </cell>
          <cell r="AL306">
            <v>1.2424693978864577E-3</v>
          </cell>
          <cell r="AM306">
            <v>9801.0235907499973</v>
          </cell>
          <cell r="AN306">
            <v>0.62323235294117629</v>
          </cell>
          <cell r="AO306">
            <v>1.1845304104202499E-3</v>
          </cell>
          <cell r="AP306">
            <v>9808.8304777621779</v>
          </cell>
          <cell r="AQ306">
            <v>0.82121500000000003</v>
          </cell>
          <cell r="AR306">
            <v>1.5608209946139926E-3</v>
          </cell>
          <cell r="AS306">
            <v>9761.262724004042</v>
          </cell>
          <cell r="AT306">
            <v>0.60141922058823516</v>
          </cell>
          <cell r="AU306">
            <v>1.1430718460555412E-3</v>
          </cell>
          <cell r="AV306">
            <v>9813.2096735834566</v>
          </cell>
        </row>
        <row r="307">
          <cell r="B307">
            <v>43</v>
          </cell>
          <cell r="C307">
            <v>2.065972706779746E-3</v>
          </cell>
          <cell r="D307">
            <v>0.73578431372548991</v>
          </cell>
          <cell r="E307">
            <v>1.5201103102335282E-3</v>
          </cell>
          <cell r="F307">
            <v>9771.4408888362977</v>
          </cell>
          <cell r="G307">
            <v>0.96499999999999997</v>
          </cell>
          <cell r="H307">
            <v>1.9936636620424548E-3</v>
          </cell>
          <cell r="I307">
            <v>9710.712138333849</v>
          </cell>
          <cell r="J307">
            <v>0.92</v>
          </cell>
          <cell r="K307">
            <v>1.9006948902373663E-3</v>
          </cell>
          <cell r="L307">
            <v>9723.5645625118977</v>
          </cell>
          <cell r="M307">
            <v>0.92500000000000004</v>
          </cell>
          <cell r="N307">
            <v>1.9110247537712651E-3</v>
          </cell>
          <cell r="O307">
            <v>9719.8996231659949</v>
          </cell>
          <cell r="P307">
            <v>0.71003186274509777</v>
          </cell>
          <cell r="Q307">
            <v>1.4669064493753547E-3</v>
          </cell>
          <cell r="R307">
            <v>9777.111067737178</v>
          </cell>
          <cell r="S307">
            <v>0.67692156862745079</v>
          </cell>
          <cell r="T307">
            <v>1.398501485414846E-3</v>
          </cell>
          <cell r="U307">
            <v>9786.1448100159414</v>
          </cell>
          <cell r="V307">
            <v>0.68060049019607816</v>
          </cell>
          <cell r="W307">
            <v>1.4061020369660136E-3</v>
          </cell>
          <cell r="X307">
            <v>9783.5951053881236</v>
          </cell>
          <cell r="Y307">
            <v>0.88780000000000003</v>
          </cell>
          <cell r="Z307">
            <v>1.8341705690790586E-3</v>
          </cell>
          <cell r="AA307">
            <v>9730.8810515380246</v>
          </cell>
          <cell r="AB307">
            <v>0.892625</v>
          </cell>
          <cell r="AC307">
            <v>1.8441388873892707E-3</v>
          </cell>
          <cell r="AD307">
            <v>9727.3418067274615</v>
          </cell>
          <cell r="AE307">
            <v>0.85100000000000009</v>
          </cell>
          <cell r="AF307">
            <v>1.7581427734695641E-3</v>
          </cell>
          <cell r="AG307">
            <v>9739.249173504877</v>
          </cell>
          <cell r="AH307">
            <v>0.65322931372548998</v>
          </cell>
          <cell r="AI307">
            <v>1.3495539334253265E-3</v>
          </cell>
          <cell r="AJ307">
            <v>9791.3078407831417</v>
          </cell>
          <cell r="AK307">
            <v>0.65677947303921547</v>
          </cell>
          <cell r="AL307">
            <v>1.3568884656722032E-3</v>
          </cell>
          <cell r="AM307">
            <v>9788.8461188705278</v>
          </cell>
          <cell r="AN307">
            <v>0.62615245098039196</v>
          </cell>
          <cell r="AO307">
            <v>1.2936138740087327E-3</v>
          </cell>
          <cell r="AP307">
            <v>9797.2116197706127</v>
          </cell>
          <cell r="AQ307">
            <v>0.82121500000000003</v>
          </cell>
          <cell r="AR307">
            <v>1.6966077763981291E-3</v>
          </cell>
          <cell r="AS307">
            <v>9746.0271402104736</v>
          </cell>
          <cell r="AT307">
            <v>0.60423711519607826</v>
          </cell>
          <cell r="AU307">
            <v>1.248337388418427E-3</v>
          </cell>
          <cell r="AV307">
            <v>9801.9924698861432</v>
          </cell>
        </row>
        <row r="308">
          <cell r="B308">
            <v>44</v>
          </cell>
          <cell r="C308">
            <v>2.2439910272571539E-3</v>
          </cell>
          <cell r="D308">
            <v>0.73921568627450951</v>
          </cell>
          <cell r="E308">
            <v>1.6587933672077386E-3</v>
          </cell>
          <cell r="F308">
            <v>9756.5872207953398</v>
          </cell>
          <cell r="G308">
            <v>0.96499999999999997</v>
          </cell>
          <cell r="H308">
            <v>2.1654513413031534E-3</v>
          </cell>
          <cell r="I308">
            <v>9691.3522444110986</v>
          </cell>
          <cell r="J308">
            <v>0.92</v>
          </cell>
          <cell r="K308">
            <v>2.0644717450765816E-3</v>
          </cell>
          <cell r="L308">
            <v>9705.0830330330391</v>
          </cell>
          <cell r="M308">
            <v>0.92500000000000004</v>
          </cell>
          <cell r="N308">
            <v>2.0756917002128675E-3</v>
          </cell>
          <cell r="O308">
            <v>9701.3246543819532</v>
          </cell>
          <cell r="P308">
            <v>0.71334313725490162</v>
          </cell>
          <cell r="Q308">
            <v>1.6007355993554676E-3</v>
          </cell>
          <cell r="R308">
            <v>9762.7689604556563</v>
          </cell>
          <cell r="S308">
            <v>0.68007843137254875</v>
          </cell>
          <cell r="T308">
            <v>1.5260898978311196E-3</v>
          </cell>
          <cell r="U308">
            <v>9772.4588719626499</v>
          </cell>
          <cell r="V308">
            <v>0.68377450980392129</v>
          </cell>
          <cell r="W308">
            <v>1.5343838646671582E-3</v>
          </cell>
          <cell r="X308">
            <v>9769.8383723815859</v>
          </cell>
          <cell r="Y308">
            <v>0.88780000000000003</v>
          </cell>
          <cell r="Z308">
            <v>1.9922152339989013E-3</v>
          </cell>
          <cell r="AA308">
            <v>9713.0329559020847</v>
          </cell>
          <cell r="AB308">
            <v>0.892625</v>
          </cell>
          <cell r="AC308">
            <v>2.0030424907054169E-3</v>
          </cell>
          <cell r="AD308">
            <v>9709.403237430748</v>
          </cell>
          <cell r="AE308">
            <v>0.85100000000000009</v>
          </cell>
          <cell r="AF308">
            <v>1.9096363641958381E-3</v>
          </cell>
          <cell r="AG308">
            <v>9722.1261829514606</v>
          </cell>
          <cell r="AH308">
            <v>0.6562756862745095</v>
          </cell>
          <cell r="AI308">
            <v>1.4726767514070302E-3</v>
          </cell>
          <cell r="AJ308">
            <v>9778.0939427732355</v>
          </cell>
          <cell r="AK308">
            <v>0.65984240196078403</v>
          </cell>
          <cell r="AL308">
            <v>1.4806804294038075E-3</v>
          </cell>
          <cell r="AM308">
            <v>9775.5637464795927</v>
          </cell>
          <cell r="AN308">
            <v>0.62907254901960763</v>
          </cell>
          <cell r="AO308">
            <v>1.4116331554937856E-3</v>
          </cell>
          <cell r="AP308">
            <v>9784.537810892678</v>
          </cell>
          <cell r="AQ308">
            <v>0.82121500000000003</v>
          </cell>
          <cell r="AR308">
            <v>1.8427990914489836E-3</v>
          </cell>
          <cell r="AS308">
            <v>9729.4919547754052</v>
          </cell>
          <cell r="AT308">
            <v>0.60705500980392135</v>
          </cell>
          <cell r="AU308">
            <v>1.3622259950515031E-3</v>
          </cell>
          <cell r="AV308">
            <v>9789.7562762049874</v>
          </cell>
        </row>
        <row r="309">
          <cell r="B309">
            <v>45</v>
          </cell>
          <cell r="C309">
            <v>2.4380808564895048E-3</v>
          </cell>
          <cell r="D309">
            <v>0.7426470588235291</v>
          </cell>
          <cell r="E309">
            <v>1.8106335772458814E-3</v>
          </cell>
          <cell r="F309">
            <v>9740.4030586269</v>
          </cell>
          <cell r="G309">
            <v>0.96499999999999997</v>
          </cell>
          <cell r="H309">
            <v>2.3527480265123722E-3</v>
          </cell>
          <cell r="I309">
            <v>9670.3660926943976</v>
          </cell>
          <cell r="J309">
            <v>0.92</v>
          </cell>
          <cell r="K309">
            <v>2.2430343879703443E-3</v>
          </cell>
          <cell r="L309">
            <v>9685.0471633277193</v>
          </cell>
          <cell r="M309">
            <v>0.92500000000000004</v>
          </cell>
          <cell r="N309">
            <v>2.2552247922527921E-3</v>
          </cell>
          <cell r="O309">
            <v>9681.1876953157825</v>
          </cell>
          <cell r="P309">
            <v>0.71665441176470557</v>
          </cell>
          <cell r="Q309">
            <v>1.7472614020422755E-3</v>
          </cell>
          <cell r="R309">
            <v>9747.1413486323727</v>
          </cell>
          <cell r="S309">
            <v>0.68323529411764683</v>
          </cell>
          <cell r="T309">
            <v>1.665782891066211E-3</v>
          </cell>
          <cell r="U309">
            <v>9757.5452212011787</v>
          </cell>
          <cell r="V309">
            <v>0.68694852941176443</v>
          </cell>
          <cell r="W309">
            <v>1.6748360589524404E-3</v>
          </cell>
          <cell r="X309">
            <v>9754.8476900225978</v>
          </cell>
          <cell r="Y309">
            <v>0.88780000000000003</v>
          </cell>
          <cell r="Z309">
            <v>2.1645281843913826E-3</v>
          </cell>
          <cell r="AA309">
            <v>9693.6825036790033</v>
          </cell>
          <cell r="AB309">
            <v>0.892625</v>
          </cell>
          <cell r="AC309">
            <v>2.1762919245239443E-3</v>
          </cell>
          <cell r="AD309">
            <v>9689.954890186782</v>
          </cell>
          <cell r="AE309">
            <v>0.85100000000000009</v>
          </cell>
          <cell r="AF309">
            <v>2.074806808872569E-3</v>
          </cell>
          <cell r="AG309">
            <v>9703.5604572551965</v>
          </cell>
          <cell r="AH309">
            <v>0.65932205882352912</v>
          </cell>
          <cell r="AI309">
            <v>1.6074804898788936E-3</v>
          </cell>
          <cell r="AJ309">
            <v>9763.6939711506384</v>
          </cell>
          <cell r="AK309">
            <v>0.66290533088235271</v>
          </cell>
          <cell r="AL309">
            <v>1.616216796889105E-3</v>
          </cell>
          <cell r="AM309">
            <v>9761.0892605537902</v>
          </cell>
          <cell r="AN309">
            <v>0.6319926470588233</v>
          </cell>
          <cell r="AO309">
            <v>1.5408491742362452E-3</v>
          </cell>
          <cell r="AP309">
            <v>9770.725632907639</v>
          </cell>
          <cell r="AQ309">
            <v>0.82121500000000003</v>
          </cell>
          <cell r="AR309">
            <v>2.0021885705620288E-3</v>
          </cell>
          <cell r="AS309">
            <v>9711.5624558408854</v>
          </cell>
          <cell r="AT309">
            <v>0.60987290441176445</v>
          </cell>
          <cell r="AU309">
            <v>1.4869194531379765E-3</v>
          </cell>
          <cell r="AV309">
            <v>9776.4204157203221</v>
          </cell>
        </row>
        <row r="310">
          <cell r="B310">
            <v>46</v>
          </cell>
          <cell r="C310">
            <v>2.6448240383389332E-3</v>
          </cell>
          <cell r="D310">
            <v>0.7460784313725487</v>
          </cell>
          <cell r="E310">
            <v>1.973246169780321E-3</v>
          </cell>
          <cell r="F310">
            <v>9722.7667577930424</v>
          </cell>
          <cell r="G310">
            <v>0.96499999999999997</v>
          </cell>
          <cell r="H310">
            <v>2.5522551969970704E-3</v>
          </cell>
          <cell r="I310">
            <v>9647.6141579541581</v>
          </cell>
          <cell r="J310">
            <v>0.92</v>
          </cell>
          <cell r="K310">
            <v>2.4332381152718185E-3</v>
          </cell>
          <cell r="L310">
            <v>9663.3232694912604</v>
          </cell>
          <cell r="M310">
            <v>0.92500000000000004</v>
          </cell>
          <cell r="N310">
            <v>2.4464622354635132E-3</v>
          </cell>
          <cell r="O310">
            <v>9659.3544408068537</v>
          </cell>
          <cell r="P310">
            <v>0.71996568627450952</v>
          </cell>
          <cell r="Q310">
            <v>1.9041825538380097E-3</v>
          </cell>
          <cell r="R310">
            <v>9730.1105447736572</v>
          </cell>
          <cell r="S310">
            <v>0.6863921568627448</v>
          </cell>
          <cell r="T310">
            <v>1.8153864761978951E-3</v>
          </cell>
          <cell r="U310">
            <v>9741.2912693128965</v>
          </cell>
          <cell r="V310">
            <v>0.69012254901960757</v>
          </cell>
          <cell r="W310">
            <v>1.8252527070467968E-3</v>
          </cell>
          <cell r="X310">
            <v>9738.5099193617589</v>
          </cell>
          <cell r="Y310">
            <v>0.88780000000000003</v>
          </cell>
          <cell r="Z310">
            <v>2.3480747812373048E-3</v>
          </cell>
          <cell r="AA310">
            <v>9672.700254689249</v>
          </cell>
          <cell r="AB310">
            <v>0.892625</v>
          </cell>
          <cell r="AC310">
            <v>2.3608360572222901E-3</v>
          </cell>
          <cell r="AD310">
            <v>9668.866719610267</v>
          </cell>
          <cell r="AE310">
            <v>0.85100000000000009</v>
          </cell>
          <cell r="AF310">
            <v>2.2507452566264325E-3</v>
          </cell>
          <cell r="AG310">
            <v>9683.427443948176</v>
          </cell>
          <cell r="AH310">
            <v>0.66236843137254875</v>
          </cell>
          <cell r="AI310">
            <v>1.751847949530969E-3</v>
          </cell>
          <cell r="AJ310">
            <v>9747.9990235828645</v>
          </cell>
          <cell r="AK310">
            <v>0.66596825980392138</v>
          </cell>
          <cell r="AL310">
            <v>1.7613688623001591E-3</v>
          </cell>
          <cell r="AM310">
            <v>9745.3132241349504</v>
          </cell>
          <cell r="AN310">
            <v>0.63491274509803897</v>
          </cell>
          <cell r="AO310">
            <v>1.6792324904830532E-3</v>
          </cell>
          <cell r="AP310">
            <v>9755.6704183844849</v>
          </cell>
          <cell r="AQ310">
            <v>0.82121500000000003</v>
          </cell>
          <cell r="AR310">
            <v>2.1719691726445069E-3</v>
          </cell>
          <cell r="AS310">
            <v>9692.1180764895016</v>
          </cell>
          <cell r="AT310">
            <v>0.61269079901960766</v>
          </cell>
          <cell r="AU310">
            <v>1.6204593533161464E-3</v>
          </cell>
          <cell r="AV310">
            <v>9761.8836660221332</v>
          </cell>
        </row>
        <row r="311">
          <cell r="B311">
            <v>47</v>
          </cell>
          <cell r="C311">
            <v>2.8869476255158327E-3</v>
          </cell>
          <cell r="D311">
            <v>0.7495098039215683</v>
          </cell>
          <cell r="E311">
            <v>2.163795548732209E-3</v>
          </cell>
          <cell r="F311">
            <v>9703.5813455285588</v>
          </cell>
          <cell r="G311">
            <v>0.96499999999999997</v>
          </cell>
          <cell r="H311">
            <v>2.7859044586227783E-3</v>
          </cell>
          <cell r="I311">
            <v>9622.9909845808961</v>
          </cell>
          <cell r="J311">
            <v>0.92</v>
          </cell>
          <cell r="K311">
            <v>2.6559918154745663E-3</v>
          </cell>
          <cell r="L311">
            <v>9639.8101029917416</v>
          </cell>
          <cell r="M311">
            <v>0.92500000000000004</v>
          </cell>
          <cell r="N311">
            <v>2.6704265536021455E-3</v>
          </cell>
          <cell r="O311">
            <v>9635.7231949484631</v>
          </cell>
          <cell r="P311">
            <v>0.72327696078431336</v>
          </cell>
          <cell r="Q311">
            <v>2.0880627045265815E-3</v>
          </cell>
          <cell r="R311">
            <v>9711.5826380273829</v>
          </cell>
          <cell r="S311">
            <v>0.68954901960784287</v>
          </cell>
          <cell r="T311">
            <v>1.9906919048336322E-3</v>
          </cell>
          <cell r="U311">
            <v>9723.6070608818809</v>
          </cell>
          <cell r="V311">
            <v>0.6932965686274507</v>
          </cell>
          <cell r="W311">
            <v>2.0015108825772935E-3</v>
          </cell>
          <cell r="X311">
            <v>9720.7346777688417</v>
          </cell>
          <cell r="Y311">
            <v>0.88780000000000003</v>
          </cell>
          <cell r="Z311">
            <v>2.5630321019329562E-3</v>
          </cell>
          <cell r="AA311">
            <v>9649.9880311547458</v>
          </cell>
          <cell r="AB311">
            <v>0.892625</v>
          </cell>
          <cell r="AC311">
            <v>2.5769616242260701E-3</v>
          </cell>
          <cell r="AD311">
            <v>9646.0401104261346</v>
          </cell>
          <cell r="AE311">
            <v>0.85100000000000009</v>
          </cell>
          <cell r="AF311">
            <v>2.4567924293139739E-3</v>
          </cell>
          <cell r="AG311">
            <v>9661.6325155608247</v>
          </cell>
          <cell r="AH311">
            <v>0.66541480392156838</v>
          </cell>
          <cell r="AI311">
            <v>1.9210176881644552E-3</v>
          </cell>
          <cell r="AJ311">
            <v>9730.9220114813706</v>
          </cell>
          <cell r="AK311">
            <v>0.66903118872548994</v>
          </cell>
          <cell r="AL311">
            <v>1.931458001687088E-3</v>
          </cell>
          <cell r="AM311">
            <v>9728.1481328685968</v>
          </cell>
          <cell r="AN311">
            <v>0.63783284313725463</v>
          </cell>
          <cell r="AO311">
            <v>1.8413900119711099E-3</v>
          </cell>
          <cell r="AP311">
            <v>9739.2883796514889</v>
          </cell>
          <cell r="AQ311">
            <v>0.82121500000000003</v>
          </cell>
          <cell r="AR311">
            <v>2.3708046942879845E-3</v>
          </cell>
          <cell r="AS311">
            <v>9671.0670948097359</v>
          </cell>
          <cell r="AT311">
            <v>0.61550869362745075</v>
          </cell>
          <cell r="AU311">
            <v>1.7769413615521211E-3</v>
          </cell>
          <cell r="AV311">
            <v>9746.0649303295431</v>
          </cell>
        </row>
        <row r="312">
          <cell r="B312">
            <v>48</v>
          </cell>
          <cell r="C312">
            <v>3.1652349897876753E-3</v>
          </cell>
          <cell r="D312">
            <v>0.75294117647058789</v>
          </cell>
          <cell r="E312">
            <v>2.3832357570166014E-3</v>
          </cell>
          <cell r="F312">
            <v>9682.5847794063429</v>
          </cell>
          <cell r="G312">
            <v>0.96499999999999997</v>
          </cell>
          <cell r="H312">
            <v>3.0544517651451067E-3</v>
          </cell>
          <cell r="I312">
            <v>9596.1822510916645</v>
          </cell>
          <cell r="J312">
            <v>0.92</v>
          </cell>
          <cell r="K312">
            <v>2.9120161906046613E-3</v>
          </cell>
          <cell r="L312">
            <v>9614.2068462554653</v>
          </cell>
          <cell r="M312">
            <v>0.92500000000000004</v>
          </cell>
          <cell r="N312">
            <v>2.9278423655535999E-3</v>
          </cell>
          <cell r="O312">
            <v>9609.991703865513</v>
          </cell>
          <cell r="P312">
            <v>0.72658823529411731</v>
          </cell>
          <cell r="Q312">
            <v>2.2998225055210204E-3</v>
          </cell>
          <cell r="R312">
            <v>9691.3042445189913</v>
          </cell>
          <cell r="S312">
            <v>0.69270588235294084</v>
          </cell>
          <cell r="T312">
            <v>2.1925768964552732E-3</v>
          </cell>
          <cell r="U312">
            <v>9704.2503550199999</v>
          </cell>
          <cell r="V312">
            <v>0.69647058823529384</v>
          </cell>
          <cell r="W312">
            <v>2.2044930752403566E-3</v>
          </cell>
          <cell r="X312">
            <v>9701.2785215246404</v>
          </cell>
          <cell r="Y312">
            <v>0.88780000000000003</v>
          </cell>
          <cell r="Z312">
            <v>2.8100956239334981E-3</v>
          </cell>
          <cell r="AA312">
            <v>9625.2548020476279</v>
          </cell>
          <cell r="AB312">
            <v>0.892625</v>
          </cell>
          <cell r="AC312">
            <v>2.8253678827592239E-3</v>
          </cell>
          <cell r="AD312">
            <v>9621.1826352358221</v>
          </cell>
          <cell r="AE312">
            <v>0.85100000000000009</v>
          </cell>
          <cell r="AF312">
            <v>2.693614976309312E-3</v>
          </cell>
          <cell r="AG312">
            <v>9637.8958899417812</v>
          </cell>
          <cell r="AH312">
            <v>0.668461176470588</v>
          </cell>
          <cell r="AI312">
            <v>2.1158367050793389E-3</v>
          </cell>
          <cell r="AJ312">
            <v>9712.2287381751667</v>
          </cell>
          <cell r="AK312">
            <v>0.67209411764705851</v>
          </cell>
          <cell r="AL312">
            <v>2.1273358176069437E-3</v>
          </cell>
          <cell r="AM312">
            <v>9709.3586233157712</v>
          </cell>
          <cell r="AN312">
            <v>0.6407529411764703</v>
          </cell>
          <cell r="AO312">
            <v>2.028133629221128E-3</v>
          </cell>
          <cell r="AP312">
            <v>9721.3545513054924</v>
          </cell>
          <cell r="AQ312">
            <v>0.82121500000000003</v>
          </cell>
          <cell r="AR312">
            <v>2.599338452138486E-3</v>
          </cell>
          <cell r="AS312">
            <v>9648.1388835425878</v>
          </cell>
          <cell r="AT312">
            <v>0.61832658823529396</v>
          </cell>
          <cell r="AU312">
            <v>1.9571489521983888E-3</v>
          </cell>
          <cell r="AV312">
            <v>9728.7467444424674</v>
          </cell>
        </row>
        <row r="313">
          <cell r="B313">
            <v>49</v>
          </cell>
          <cell r="C313">
            <v>3.460154740715528E-3</v>
          </cell>
          <cell r="D313">
            <v>0.75637254901960749</v>
          </cell>
          <cell r="E313">
            <v>2.6171660612372828E-3</v>
          </cell>
          <cell r="F313">
            <v>9659.5088971397163</v>
          </cell>
          <cell r="G313">
            <v>0.96499999999999997</v>
          </cell>
          <cell r="H313">
            <v>3.3390493247904842E-3</v>
          </cell>
          <cell r="I313">
            <v>9566.8711752761646</v>
          </cell>
          <cell r="J313">
            <v>0.92</v>
          </cell>
          <cell r="K313">
            <v>3.1833423614582861E-3</v>
          </cell>
          <cell r="L313">
            <v>9586.2101202593476</v>
          </cell>
          <cell r="M313">
            <v>0.92500000000000004</v>
          </cell>
          <cell r="N313">
            <v>3.2006431351618634E-3</v>
          </cell>
          <cell r="O313">
            <v>9581.8551630223174</v>
          </cell>
          <cell r="P313">
            <v>0.72989950980392115</v>
          </cell>
          <cell r="Q313">
            <v>2.5255652490939777E-3</v>
          </cell>
          <cell r="R313">
            <v>9669.0159649095949</v>
          </cell>
          <cell r="S313">
            <v>0.69586274509803892</v>
          </cell>
          <cell r="T313">
            <v>2.4077927763383002E-3</v>
          </cell>
          <cell r="U313">
            <v>9682.9730398941647</v>
          </cell>
          <cell r="V313">
            <v>0.69964460784313698</v>
          </cell>
          <cell r="W313">
            <v>2.4208786066444868E-3</v>
          </cell>
          <cell r="X313">
            <v>9679.8921202029615</v>
          </cell>
          <cell r="Y313">
            <v>0.88780000000000003</v>
          </cell>
          <cell r="Z313">
            <v>3.0719253788072456E-3</v>
          </cell>
          <cell r="AA313">
            <v>9598.2069156491489</v>
          </cell>
          <cell r="AB313">
            <v>0.892625</v>
          </cell>
          <cell r="AC313">
            <v>3.088620625431198E-3</v>
          </cell>
          <cell r="AD313">
            <v>9593.9992548240662</v>
          </cell>
          <cell r="AE313">
            <v>0.85100000000000009</v>
          </cell>
          <cell r="AF313">
            <v>2.9445916843489147E-3</v>
          </cell>
          <cell r="AG313">
            <v>9611.9351092325251</v>
          </cell>
          <cell r="AH313">
            <v>0.67150754901960752</v>
          </cell>
          <cell r="AI313">
            <v>2.3235200291664595E-3</v>
          </cell>
          <cell r="AJ313">
            <v>9691.6792481228094</v>
          </cell>
          <cell r="AK313">
            <v>0.67515704656862707</v>
          </cell>
          <cell r="AL313">
            <v>2.3361478554119294E-3</v>
          </cell>
          <cell r="AM313">
            <v>9688.7035569504005</v>
          </cell>
          <cell r="AN313">
            <v>0.64367303921568608</v>
          </cell>
          <cell r="AO313">
            <v>2.227208318112928E-3</v>
          </cell>
          <cell r="AP313">
            <v>9701.6383452184073</v>
          </cell>
          <cell r="AQ313">
            <v>0.82121500000000003</v>
          </cell>
          <cell r="AR313">
            <v>2.8415309753967023E-3</v>
          </cell>
          <cell r="AS313">
            <v>9623.0601051510239</v>
          </cell>
          <cell r="AT313">
            <v>0.62114448284313695</v>
          </cell>
          <cell r="AU313">
            <v>2.149256026978975E-3</v>
          </cell>
          <cell r="AV313">
            <v>9709.7061379453789</v>
          </cell>
        </row>
        <row r="314">
          <cell r="B314">
            <v>50</v>
          </cell>
          <cell r="C314">
            <v>3.7833219262065824E-3</v>
          </cell>
          <cell r="D314">
            <v>0.75980392156862708</v>
          </cell>
          <cell r="E314">
            <v>2.8745828360883332E-3</v>
          </cell>
          <cell r="F314">
            <v>9634.2283582859018</v>
          </cell>
          <cell r="G314">
            <v>0.96499999999999997</v>
          </cell>
          <cell r="H314">
            <v>3.6509056587893519E-3</v>
          </cell>
          <cell r="I314">
            <v>9534.9269205380024</v>
          </cell>
          <cell r="J314">
            <v>0.93</v>
          </cell>
          <cell r="K314">
            <v>3.5184893913721219E-3</v>
          </cell>
          <cell r="L314">
            <v>9555.6939314976862</v>
          </cell>
          <cell r="M314">
            <v>0.92500000000000004</v>
          </cell>
          <cell r="N314">
            <v>3.4995727817410888E-3</v>
          </cell>
          <cell r="O314">
            <v>9551.1870640726738</v>
          </cell>
          <cell r="P314">
            <v>0.73321078431372511</v>
          </cell>
          <cell r="Q314">
            <v>2.7739724368252413E-3</v>
          </cell>
          <cell r="R314">
            <v>9644.5962341956838</v>
          </cell>
          <cell r="S314">
            <v>0.70661764705882324</v>
          </cell>
          <cell r="T314">
            <v>2.6733620375621503E-3</v>
          </cell>
          <cell r="U314">
            <v>9659.6584473552284</v>
          </cell>
          <cell r="V314">
            <v>0.70281862745098012</v>
          </cell>
          <cell r="W314">
            <v>2.6589891233817086E-3</v>
          </cell>
          <cell r="X314">
            <v>9656.4582764545357</v>
          </cell>
          <cell r="Y314">
            <v>0.89744999999999997</v>
          </cell>
          <cell r="Z314">
            <v>3.3953422626740973E-3</v>
          </cell>
          <cell r="AA314">
            <v>9568.7219402339233</v>
          </cell>
          <cell r="AB314">
            <v>0.892625</v>
          </cell>
          <cell r="AC314">
            <v>3.3770877343801508E-3</v>
          </cell>
          <cell r="AD314">
            <v>9564.3670308452438</v>
          </cell>
          <cell r="AE314">
            <v>0.86025000000000007</v>
          </cell>
          <cell r="AF314">
            <v>3.2546026870192129E-3</v>
          </cell>
          <cell r="AG314">
            <v>9583.6318850393782</v>
          </cell>
          <cell r="AH314">
            <v>0.68188602941176435</v>
          </cell>
          <cell r="AI314">
            <v>2.5797943662474745E-3</v>
          </cell>
          <cell r="AJ314">
            <v>9669.1604372735383</v>
          </cell>
          <cell r="AK314">
            <v>0.67821997549019575</v>
          </cell>
          <cell r="AL314">
            <v>2.5659245040633486E-3</v>
          </cell>
          <cell r="AM314">
            <v>9666.0693129141091</v>
          </cell>
          <cell r="AN314">
            <v>0.65362132352941149</v>
          </cell>
          <cell r="AO314">
            <v>2.4728598847449891E-3</v>
          </cell>
          <cell r="AP314">
            <v>9680.0307755966132</v>
          </cell>
          <cell r="AQ314">
            <v>0.83014125000000005</v>
          </cell>
          <cell r="AR314">
            <v>3.1406915929735402E-3</v>
          </cell>
          <cell r="AS314">
            <v>9595.7158817841319</v>
          </cell>
          <cell r="AT314">
            <v>0.63074457720588206</v>
          </cell>
          <cell r="AU314">
            <v>2.3863097887789142E-3</v>
          </cell>
          <cell r="AV314">
            <v>9688.8374935082047</v>
          </cell>
        </row>
        <row r="315">
          <cell r="B315">
            <v>51</v>
          </cell>
          <cell r="C315">
            <v>4.1297280528339274E-3</v>
          </cell>
          <cell r="D315">
            <v>0.76323529411764668</v>
          </cell>
          <cell r="E315">
            <v>3.151954205030599E-3</v>
          </cell>
          <cell r="F315">
            <v>9606.5339708082174</v>
          </cell>
          <cell r="G315">
            <v>0.96499999999999997</v>
          </cell>
          <cell r="H315">
            <v>3.9851875709847398E-3</v>
          </cell>
          <cell r="I315">
            <v>9500.1158018876667</v>
          </cell>
          <cell r="J315">
            <v>0.93</v>
          </cell>
          <cell r="K315">
            <v>3.8406470891355527E-3</v>
          </cell>
          <cell r="L315">
            <v>9522.0723237725124</v>
          </cell>
          <cell r="M315">
            <v>0.92500000000000004</v>
          </cell>
          <cell r="N315">
            <v>3.819998448871383E-3</v>
          </cell>
          <cell r="O315">
            <v>9517.7619897899276</v>
          </cell>
          <cell r="P315">
            <v>0.73652205882352906</v>
          </cell>
          <cell r="Q315">
            <v>3.0416358078545281E-3</v>
          </cell>
          <cell r="R315">
            <v>9617.8423900777161</v>
          </cell>
          <cell r="S315">
            <v>0.70980882352941144</v>
          </cell>
          <cell r="T315">
            <v>2.9313174106784571E-3</v>
          </cell>
          <cell r="U315">
            <v>9633.8346831662529</v>
          </cell>
          <cell r="V315">
            <v>0.70599264705882325</v>
          </cell>
          <cell r="W315">
            <v>2.9155576396533043E-3</v>
          </cell>
          <cell r="X315">
            <v>9630.7818589270537</v>
          </cell>
          <cell r="Y315">
            <v>0.89744999999999997</v>
          </cell>
          <cell r="Z315">
            <v>3.7062244410158078E-3</v>
          </cell>
          <cell r="AA315">
            <v>9536.2328542304695</v>
          </cell>
          <cell r="AB315">
            <v>0.892625</v>
          </cell>
          <cell r="AC315">
            <v>3.6862985031608842E-3</v>
          </cell>
          <cell r="AD315">
            <v>9532.067324258267</v>
          </cell>
          <cell r="AE315">
            <v>0.86025000000000007</v>
          </cell>
          <cell r="AF315">
            <v>3.5525985574503863E-3</v>
          </cell>
          <cell r="AG315">
            <v>9552.4409709549273</v>
          </cell>
          <cell r="AH315">
            <v>0.68496551470588207</v>
          </cell>
          <cell r="AI315">
            <v>2.8287213013047114E-3</v>
          </cell>
          <cell r="AJ315">
            <v>9644.2159916511173</v>
          </cell>
          <cell r="AK315">
            <v>0.68128290441176442</v>
          </cell>
          <cell r="AL315">
            <v>2.8135131222654384E-3</v>
          </cell>
          <cell r="AM315">
            <v>9641.2669088061284</v>
          </cell>
          <cell r="AN315">
            <v>0.65657316176470559</v>
          </cell>
          <cell r="AO315">
            <v>2.7114686048775728E-3</v>
          </cell>
          <cell r="AP315">
            <v>9656.0934158085438</v>
          </cell>
          <cell r="AQ315">
            <v>0.83014125000000005</v>
          </cell>
          <cell r="AR315">
            <v>3.4282576079396228E-3</v>
          </cell>
          <cell r="AS315">
            <v>9565.5786975856499</v>
          </cell>
          <cell r="AT315">
            <v>0.63359310110294098</v>
          </cell>
          <cell r="AU315">
            <v>2.616567203706858E-3</v>
          </cell>
          <cell r="AV315">
            <v>9665.7169257555579</v>
          </cell>
        </row>
        <row r="316">
          <cell r="B316">
            <v>52</v>
          </cell>
          <cell r="C316">
            <v>4.5285180151295309E-3</v>
          </cell>
          <cell r="D316">
            <v>0.76666666666666627</v>
          </cell>
          <cell r="E316">
            <v>3.4718638115993051E-3</v>
          </cell>
          <cell r="F316">
            <v>9576.2546156631597</v>
          </cell>
          <cell r="G316">
            <v>0.96499999999999997</v>
          </cell>
          <cell r="H316">
            <v>4.3700198845999976E-3</v>
          </cell>
          <cell r="I316">
            <v>9462.2560584710682</v>
          </cell>
          <cell r="J316">
            <v>0.93</v>
          </cell>
          <cell r="K316">
            <v>4.2115217540704642E-3</v>
          </cell>
          <cell r="L316">
            <v>9485.5014044196778</v>
          </cell>
          <cell r="M316">
            <v>0.92500000000000004</v>
          </cell>
          <cell r="N316">
            <v>4.1888791639948164E-3</v>
          </cell>
          <cell r="O316">
            <v>9481.4041537522025</v>
          </cell>
          <cell r="P316">
            <v>0.7398333333333329</v>
          </cell>
          <cell r="Q316">
            <v>3.3503485781933291E-3</v>
          </cell>
          <cell r="R316">
            <v>9588.5884162697548</v>
          </cell>
          <cell r="S316">
            <v>0.71299999999999963</v>
          </cell>
          <cell r="T316">
            <v>3.228833344787354E-3</v>
          </cell>
          <cell r="U316">
            <v>9605.5948558278906</v>
          </cell>
          <cell r="V316">
            <v>0.70916666666666639</v>
          </cell>
          <cell r="W316">
            <v>3.2114740257293576E-3</v>
          </cell>
          <cell r="X316">
            <v>9602.702759302425</v>
          </cell>
          <cell r="Y316">
            <v>0.89744999999999997</v>
          </cell>
          <cell r="Z316">
            <v>4.0641184926779976E-3</v>
          </cell>
          <cell r="AA316">
            <v>9500.8894349509028</v>
          </cell>
          <cell r="AB316">
            <v>0.892625</v>
          </cell>
          <cell r="AC316">
            <v>4.0422683932549979E-3</v>
          </cell>
          <cell r="AD316">
            <v>9496.9292787488248</v>
          </cell>
          <cell r="AE316">
            <v>0.86025000000000007</v>
          </cell>
          <cell r="AF316">
            <v>3.8956576225151794E-3</v>
          </cell>
          <cell r="AG316">
            <v>9518.504982941382</v>
          </cell>
          <cell r="AH316">
            <v>0.68804499999999968</v>
          </cell>
          <cell r="AI316">
            <v>3.1158241777197965E-3</v>
          </cell>
          <cell r="AJ316">
            <v>9616.9351924411494</v>
          </cell>
          <cell r="AK316">
            <v>0.68434583333333299</v>
          </cell>
          <cell r="AL316">
            <v>3.0990724348288301E-3</v>
          </cell>
          <cell r="AM316">
            <v>9614.1410778429399</v>
          </cell>
          <cell r="AN316">
            <v>0.65952499999999969</v>
          </cell>
          <cell r="AO316">
            <v>2.9866708439283025E-3</v>
          </cell>
          <cell r="AP316">
            <v>9629.9112216658141</v>
          </cell>
          <cell r="AQ316">
            <v>0.83014125000000005</v>
          </cell>
          <cell r="AR316">
            <v>3.7593096057271479E-3</v>
          </cell>
          <cell r="AS316">
            <v>9532.7854296413061</v>
          </cell>
          <cell r="AT316">
            <v>0.63644162499999979</v>
          </cell>
          <cell r="AU316">
            <v>2.8821373643908121E-3</v>
          </cell>
          <cell r="AV316">
            <v>9640.425927847311</v>
          </cell>
        </row>
        <row r="317">
          <cell r="B317">
            <v>53</v>
          </cell>
          <cell r="C317">
            <v>4.9837368468419315E-3</v>
          </cell>
          <cell r="D317">
            <v>0.77009803921568587</v>
          </cell>
          <cell r="E317">
            <v>3.8379659737199363E-3</v>
          </cell>
          <cell r="F317">
            <v>9543.0071638123791</v>
          </cell>
          <cell r="G317">
            <v>0.96499999999999997</v>
          </cell>
          <cell r="H317">
            <v>4.8093060572024634E-3</v>
          </cell>
          <cell r="I317">
            <v>9420.9058113423725</v>
          </cell>
          <cell r="J317">
            <v>0.93</v>
          </cell>
          <cell r="K317">
            <v>4.6348752675629962E-3</v>
          </cell>
          <cell r="L317">
            <v>9445.5530089066979</v>
          </cell>
          <cell r="M317">
            <v>0.92500000000000004</v>
          </cell>
          <cell r="N317">
            <v>4.6099565833287873E-3</v>
          </cell>
          <cell r="O317">
            <v>9441.6876974471361</v>
          </cell>
          <cell r="P317">
            <v>0.74314460784313685</v>
          </cell>
          <cell r="Q317">
            <v>3.7036371646397385E-3</v>
          </cell>
          <cell r="R317">
            <v>9556.4633027024247</v>
          </cell>
          <cell r="S317">
            <v>0.71619117647058794</v>
          </cell>
          <cell r="T317">
            <v>3.5693083555595412E-3</v>
          </cell>
          <cell r="U317">
            <v>9574.5799908608751</v>
          </cell>
          <cell r="V317">
            <v>0.71234068627450942</v>
          </cell>
          <cell r="W317">
            <v>3.550118525690941E-3</v>
          </cell>
          <cell r="X317">
            <v>9571.8639288141258</v>
          </cell>
          <cell r="Y317">
            <v>0.89744999999999997</v>
          </cell>
          <cell r="Z317">
            <v>4.4726546331982911E-3</v>
          </cell>
          <cell r="AA317">
            <v>9462.27669450143</v>
          </cell>
          <cell r="AB317">
            <v>0.892625</v>
          </cell>
          <cell r="AC317">
            <v>4.4486081029122791E-3</v>
          </cell>
          <cell r="AD317">
            <v>9458.5401416923614</v>
          </cell>
          <cell r="AE317">
            <v>0.86025000000000007</v>
          </cell>
          <cell r="AF317">
            <v>4.2872596224957718E-3</v>
          </cell>
          <cell r="AG317">
            <v>9481.4241464496372</v>
          </cell>
          <cell r="AH317">
            <v>0.6911244852941173</v>
          </cell>
          <cell r="AI317">
            <v>3.4443825631149572E-3</v>
          </cell>
          <cell r="AJ317">
            <v>9586.9705132529762</v>
          </cell>
          <cell r="AK317">
            <v>0.68740876225490166</v>
          </cell>
          <cell r="AL317">
            <v>3.4258643772917584E-3</v>
          </cell>
          <cell r="AM317">
            <v>9584.3461582440414</v>
          </cell>
          <cell r="AN317">
            <v>0.66247683823529391</v>
          </cell>
          <cell r="AO317">
            <v>3.3016102288925759E-3</v>
          </cell>
          <cell r="AP317">
            <v>9601.149846590446</v>
          </cell>
          <cell r="AQ317">
            <v>0.83014125000000005</v>
          </cell>
          <cell r="AR317">
            <v>4.13720553570842E-3</v>
          </cell>
          <cell r="AS317">
            <v>9496.9487378063204</v>
          </cell>
          <cell r="AT317">
            <v>0.63929014889705849</v>
          </cell>
          <cell r="AU317">
            <v>3.1860538708813353E-3</v>
          </cell>
          <cell r="AV317">
            <v>9612.64089607202</v>
          </cell>
        </row>
        <row r="318">
          <cell r="B318">
            <v>54</v>
          </cell>
          <cell r="C318">
            <v>5.4857458687311315E-3</v>
          </cell>
          <cell r="D318">
            <v>0.77352941176470547</v>
          </cell>
          <cell r="E318">
            <v>4.2433857749302551E-3</v>
          </cell>
          <cell r="F318">
            <v>9506.381427030703</v>
          </cell>
          <cell r="G318">
            <v>0.96499999999999997</v>
          </cell>
          <cell r="H318">
            <v>5.2937447633255421E-3</v>
          </cell>
          <cell r="I318">
            <v>9375.5977919595498</v>
          </cell>
          <cell r="J318">
            <v>0.93</v>
          </cell>
          <cell r="K318">
            <v>5.1017436579199526E-3</v>
          </cell>
          <cell r="L318">
            <v>9401.7740488772615</v>
          </cell>
          <cell r="M318">
            <v>0.92500000000000004</v>
          </cell>
          <cell r="N318">
            <v>5.0743149285762965E-3</v>
          </cell>
          <cell r="O318">
            <v>9398.1619270885549</v>
          </cell>
          <cell r="P318">
            <v>0.7464558823529408</v>
          </cell>
          <cell r="Q318">
            <v>4.0948672728076969E-3</v>
          </cell>
          <cell r="R318">
            <v>9521.0696300520194</v>
          </cell>
          <cell r="S318">
            <v>0.71938235294117614</v>
          </cell>
          <cell r="T318">
            <v>3.9463487706851378E-3</v>
          </cell>
          <cell r="U318">
            <v>9540.4053624985227</v>
          </cell>
          <cell r="V318">
            <v>0.71551470588235255</v>
          </cell>
          <cell r="W318">
            <v>3.925131841810486E-3</v>
          </cell>
          <cell r="X318">
            <v>9537.88267735505</v>
          </cell>
          <cell r="Y318">
            <v>0.89744999999999997</v>
          </cell>
          <cell r="Z318">
            <v>4.9231826298927542E-3</v>
          </cell>
          <cell r="AA318">
            <v>9419.9551988031653</v>
          </cell>
          <cell r="AB318">
            <v>0.892625</v>
          </cell>
          <cell r="AC318">
            <v>4.896713906076126E-3</v>
          </cell>
          <cell r="AD318">
            <v>9416.4628033763074</v>
          </cell>
          <cell r="AE318">
            <v>0.86025000000000007</v>
          </cell>
          <cell r="AF318">
            <v>4.7191128835759565E-3</v>
          </cell>
          <cell r="AG318">
            <v>9440.7748195428067</v>
          </cell>
          <cell r="AH318">
            <v>0.69420397058823502</v>
          </cell>
          <cell r="AI318">
            <v>3.8082265637111581E-3</v>
          </cell>
          <cell r="AJ318">
            <v>9553.9493191840302</v>
          </cell>
          <cell r="AK318">
            <v>0.69047169117647023</v>
          </cell>
          <cell r="AL318">
            <v>3.7877522273471191E-3</v>
          </cell>
          <cell r="AM318">
            <v>9551.5114881608806</v>
          </cell>
          <cell r="AN318">
            <v>0.66542867647058801</v>
          </cell>
          <cell r="AO318">
            <v>3.6503726128837527E-3</v>
          </cell>
          <cell r="AP318">
            <v>9569.4505920478132</v>
          </cell>
          <cell r="AQ318">
            <v>0.83014125000000005</v>
          </cell>
          <cell r="AR318">
            <v>4.5539439326507981E-3</v>
          </cell>
          <cell r="AS318">
            <v>9457.6579089159295</v>
          </cell>
          <cell r="AT318">
            <v>0.6421386727941174</v>
          </cell>
          <cell r="AU318">
            <v>3.5226095714328215E-3</v>
          </cell>
          <cell r="AV318">
            <v>9582.014504335697</v>
          </cell>
        </row>
        <row r="319">
          <cell r="B319">
            <v>55</v>
          </cell>
          <cell r="C319">
            <v>6.0574544645335968E-3</v>
          </cell>
          <cell r="D319">
            <v>0.77696078431372506</v>
          </cell>
          <cell r="E319">
            <v>4.7064045717086986E-3</v>
          </cell>
          <cell r="F319">
            <v>9466.04218331218</v>
          </cell>
          <cell r="G319">
            <v>0.96499999999999997</v>
          </cell>
          <cell r="H319">
            <v>5.8454435582749207E-3</v>
          </cell>
          <cell r="I319">
            <v>9325.9657702453169</v>
          </cell>
          <cell r="J319">
            <v>0.93</v>
          </cell>
          <cell r="K319">
            <v>5.6334326520162455E-3</v>
          </cell>
          <cell r="L319">
            <v>9353.8086077502066</v>
          </cell>
          <cell r="M319">
            <v>0.92500000000000004</v>
          </cell>
          <cell r="N319">
            <v>5.6031453796935773E-3</v>
          </cell>
          <cell r="O319">
            <v>9350.4726937207524</v>
          </cell>
          <cell r="P319">
            <v>0.74976715686274464</v>
          </cell>
          <cell r="Q319">
            <v>4.5416804116988939E-3</v>
          </cell>
          <cell r="R319">
            <v>9482.0821136217965</v>
          </cell>
          <cell r="S319">
            <v>0.72257352941176434</v>
          </cell>
          <cell r="T319">
            <v>4.3769562516890901E-3</v>
          </cell>
          <cell r="U319">
            <v>9502.7555955243897</v>
          </cell>
          <cell r="V319">
            <v>0.71868872549019569</v>
          </cell>
          <cell r="W319">
            <v>4.3534242288305464E-3</v>
          </cell>
          <cell r="X319">
            <v>9500.4452303547114</v>
          </cell>
          <cell r="Y319">
            <v>0.89744999999999997</v>
          </cell>
          <cell r="Z319">
            <v>5.4362625091956759E-3</v>
          </cell>
          <cell r="AA319">
            <v>9373.5790389940503</v>
          </cell>
          <cell r="AB319">
            <v>0.892625</v>
          </cell>
          <cell r="AC319">
            <v>5.4070352914043019E-3</v>
          </cell>
          <cell r="AD319">
            <v>9370.3530790209661</v>
          </cell>
          <cell r="AE319">
            <v>0.86025000000000007</v>
          </cell>
          <cell r="AF319">
            <v>5.2109252031150273E-3</v>
          </cell>
          <cell r="AG319">
            <v>9396.2227374609629</v>
          </cell>
          <cell r="AH319">
            <v>0.69728345588235252</v>
          </cell>
          <cell r="AI319">
            <v>4.2237627828799716E-3</v>
          </cell>
          <cell r="AJ319">
            <v>9517.5657155983627</v>
          </cell>
          <cell r="AK319">
            <v>0.69353462009803879</v>
          </cell>
          <cell r="AL319">
            <v>4.2010543808214769E-3</v>
          </cell>
          <cell r="AM319">
            <v>9515.3327292470676</v>
          </cell>
          <cell r="AN319">
            <v>0.668380514705882</v>
          </cell>
          <cell r="AO319">
            <v>4.0486845328124082E-3</v>
          </cell>
          <cell r="AP319">
            <v>9534.5185316862589</v>
          </cell>
          <cell r="AQ319">
            <v>0.83014125000000005</v>
          </cell>
          <cell r="AR319">
            <v>5.0285428210060015E-3</v>
          </cell>
          <cell r="AS319">
            <v>9414.5882650645344</v>
          </cell>
          <cell r="AT319">
            <v>0.6449871966911761</v>
          </cell>
          <cell r="AU319">
            <v>3.9069805741639742E-3</v>
          </cell>
          <cell r="AV319">
            <v>9548.2608083291161</v>
          </cell>
        </row>
        <row r="320">
          <cell r="B320">
            <v>56</v>
          </cell>
          <cell r="C320">
            <v>6.7041675655906746E-3</v>
          </cell>
          <cell r="D320">
            <v>0.78039215686274466</v>
          </cell>
          <cell r="E320">
            <v>5.231879786480563E-3</v>
          </cell>
          <cell r="F320">
            <v>9421.491159104653</v>
          </cell>
          <cell r="G320">
            <v>0.96499999999999997</v>
          </cell>
          <cell r="H320">
            <v>6.4695217007950008E-3</v>
          </cell>
          <cell r="I320">
            <v>9271.451363708944</v>
          </cell>
          <cell r="J320">
            <v>0.93</v>
          </cell>
          <cell r="K320">
            <v>6.2348758359993279E-3</v>
          </cell>
          <cell r="L320">
            <v>9301.1145569185956</v>
          </cell>
          <cell r="M320">
            <v>0.92500000000000004</v>
          </cell>
          <cell r="N320">
            <v>6.2013549981713746E-3</v>
          </cell>
          <cell r="O320">
            <v>9298.0806358489808</v>
          </cell>
          <cell r="P320">
            <v>0.7530784313725486</v>
          </cell>
          <cell r="Q320">
            <v>5.0487639939537426E-3</v>
          </cell>
          <cell r="R320">
            <v>9439.0175270242398</v>
          </cell>
          <cell r="S320">
            <v>0.72576470588235253</v>
          </cell>
          <cell r="T320">
            <v>4.8656482014269231E-3</v>
          </cell>
          <cell r="U320">
            <v>9461.1624500122853</v>
          </cell>
          <cell r="V320">
            <v>0.72186274509803883</v>
          </cell>
          <cell r="W320">
            <v>4.8394888024945208E-3</v>
          </cell>
          <cell r="X320">
            <v>9459.0857619042072</v>
          </cell>
          <cell r="Y320">
            <v>0.89744999999999997</v>
          </cell>
          <cell r="Z320">
            <v>6.0166551817393511E-3</v>
          </cell>
          <cell r="AA320">
            <v>9322.6218026873848</v>
          </cell>
          <cell r="AB320">
            <v>0.892625</v>
          </cell>
          <cell r="AC320">
            <v>5.9843075732353762E-3</v>
          </cell>
          <cell r="AD320">
            <v>9319.6872492297807</v>
          </cell>
          <cell r="AE320">
            <v>0.86025000000000007</v>
          </cell>
          <cell r="AF320">
            <v>5.7672601482993786E-3</v>
          </cell>
          <cell r="AG320">
            <v>9347.2597235842441</v>
          </cell>
          <cell r="AH320">
            <v>0.70036294117647024</v>
          </cell>
          <cell r="AI320">
            <v>4.6953505143769812E-3</v>
          </cell>
          <cell r="AJ320">
            <v>9477.3657757452038</v>
          </cell>
          <cell r="AK320">
            <v>0.69659754901960746</v>
          </cell>
          <cell r="AL320">
            <v>4.6701066944072125E-3</v>
          </cell>
          <cell r="AM320">
            <v>9475.3582989998904</v>
          </cell>
          <cell r="AN320">
            <v>0.6713323529411761</v>
          </cell>
          <cell r="AO320">
            <v>4.5007245863199043E-3</v>
          </cell>
          <cell r="AP320">
            <v>9495.9162739792082</v>
          </cell>
          <cell r="AQ320">
            <v>0.83014125000000005</v>
          </cell>
          <cell r="AR320">
            <v>5.5654060431089003E-3</v>
          </cell>
          <cell r="AS320">
            <v>9367.2466048315164</v>
          </cell>
          <cell r="AT320">
            <v>0.64783572058823502</v>
          </cell>
          <cell r="AU320">
            <v>4.3431992257987077E-3</v>
          </cell>
          <cell r="AV320">
            <v>9510.9559388339239</v>
          </cell>
        </row>
        <row r="321">
          <cell r="B321">
            <v>57</v>
          </cell>
          <cell r="C321">
            <v>7.3796062084291502E-3</v>
          </cell>
          <cell r="D321">
            <v>0.78382352941176425</v>
          </cell>
          <cell r="E321">
            <v>5.7843089839599042E-3</v>
          </cell>
          <cell r="F321">
            <v>9372.1990499508283</v>
          </cell>
          <cell r="G321">
            <v>0.96499999999999997</v>
          </cell>
          <cell r="H321">
            <v>7.1213199911341297E-3</v>
          </cell>
          <cell r="I321">
            <v>9211.4695079135636</v>
          </cell>
          <cell r="J321">
            <v>0.93</v>
          </cell>
          <cell r="K321">
            <v>6.8630337738391101E-3</v>
          </cell>
          <cell r="L321">
            <v>9243.1232625198027</v>
          </cell>
          <cell r="M321">
            <v>0.92500000000000004</v>
          </cell>
          <cell r="N321">
            <v>6.8261357427969642E-3</v>
          </cell>
          <cell r="O321">
            <v>9240.4199370244569</v>
          </cell>
          <cell r="P321">
            <v>0.75638970588235244</v>
          </cell>
          <cell r="Q321">
            <v>5.581858169521307E-3</v>
          </cell>
          <cell r="R321">
            <v>9391.3621551955021</v>
          </cell>
          <cell r="S321">
            <v>0.72895588235294084</v>
          </cell>
          <cell r="T321">
            <v>5.3794073550827116E-3</v>
          </cell>
          <cell r="U321">
            <v>9415.127761953976</v>
          </cell>
          <cell r="V321">
            <v>0.72503676470588196</v>
          </cell>
          <cell r="W321">
            <v>5.3504858101629119E-3</v>
          </cell>
          <cell r="X321">
            <v>9413.3086222776365</v>
          </cell>
          <cell r="Y321">
            <v>0.89744999999999997</v>
          </cell>
          <cell r="Z321">
            <v>6.6228275917547402E-3</v>
          </cell>
          <cell r="AA321">
            <v>9266.5308019108506</v>
          </cell>
          <cell r="AB321">
            <v>0.892625</v>
          </cell>
          <cell r="AC321">
            <v>6.5872209917990704E-3</v>
          </cell>
          <cell r="AD321">
            <v>9263.9153742440285</v>
          </cell>
          <cell r="AE321">
            <v>0.86025000000000007</v>
          </cell>
          <cell r="AF321">
            <v>6.3483062408011773E-3</v>
          </cell>
          <cell r="AG321">
            <v>9293.3516450846128</v>
          </cell>
          <cell r="AH321">
            <v>0.70344242647058786</v>
          </cell>
          <cell r="AI321">
            <v>5.1911280976548162E-3</v>
          </cell>
          <cell r="AJ321">
            <v>9432.8662214751203</v>
          </cell>
          <cell r="AK321">
            <v>0.69966047794117603</v>
          </cell>
          <cell r="AL321">
            <v>5.1632188068072094E-3</v>
          </cell>
          <cell r="AM321">
            <v>9431.107364775824</v>
          </cell>
          <cell r="AN321">
            <v>0.67428419117647032</v>
          </cell>
          <cell r="AO321">
            <v>4.9759518034515086E-3</v>
          </cell>
          <cell r="AP321">
            <v>9453.1777701352748</v>
          </cell>
          <cell r="AQ321">
            <v>0.83014125000000005</v>
          </cell>
          <cell r="AR321">
            <v>6.1261155223731358E-3</v>
          </cell>
          <cell r="AS321">
            <v>9315.1140739696948</v>
          </cell>
          <cell r="AT321">
            <v>0.65068424448529383</v>
          </cell>
          <cell r="AU321">
            <v>4.8017934903307052E-3</v>
          </cell>
          <cell r="AV321">
            <v>9469.6479623637752</v>
          </cell>
        </row>
        <row r="322">
          <cell r="B322">
            <v>58</v>
          </cell>
          <cell r="C322">
            <v>8.1022067655385777E-3</v>
          </cell>
          <cell r="D322">
            <v>0.78725490196078385</v>
          </cell>
          <cell r="E322">
            <v>6.3785019928700726E-3</v>
          </cell>
          <cell r="F322">
            <v>9317.9873547867373</v>
          </cell>
          <cell r="G322">
            <v>0.96499999999999997</v>
          </cell>
          <cell r="H322">
            <v>7.8186295287447274E-3</v>
          </cell>
          <cell r="I322">
            <v>9145.8716859591368</v>
          </cell>
          <cell r="J322">
            <v>0.93</v>
          </cell>
          <cell r="K322">
            <v>7.535052291950878E-3</v>
          </cell>
          <cell r="L322">
            <v>9179.6873953933718</v>
          </cell>
          <cell r="M322">
            <v>0.92500000000000004</v>
          </cell>
          <cell r="N322">
            <v>7.4945412581231847E-3</v>
          </cell>
          <cell r="O322">
            <v>9177.3435762138797</v>
          </cell>
          <cell r="P322">
            <v>0.75970098039215639</v>
          </cell>
          <cell r="Q322">
            <v>6.1552544231196198E-3</v>
          </cell>
          <cell r="R322">
            <v>9338.9409036265915</v>
          </cell>
          <cell r="S322">
            <v>0.73214705882352904</v>
          </cell>
          <cell r="T322">
            <v>5.9320068533691679E-3</v>
          </cell>
          <cell r="U322">
            <v>9364.4799544222769</v>
          </cell>
          <cell r="V322">
            <v>0.7282107843137251</v>
          </cell>
          <cell r="W322">
            <v>5.9001143434048173E-3</v>
          </cell>
          <cell r="X322">
            <v>9362.942848067456</v>
          </cell>
          <cell r="Y322">
            <v>0.89744999999999997</v>
          </cell>
          <cell r="Z322">
            <v>7.2713254617325961E-3</v>
          </cell>
          <cell r="AA322">
            <v>9205.1601660361102</v>
          </cell>
          <cell r="AB322">
            <v>0.892625</v>
          </cell>
          <cell r="AC322">
            <v>7.2322323140888729E-3</v>
          </cell>
          <cell r="AD322">
            <v>9202.8919164245581</v>
          </cell>
          <cell r="AE322">
            <v>0.86025000000000007</v>
          </cell>
          <cell r="AF322">
            <v>6.9699233700545619E-3</v>
          </cell>
          <cell r="AG322">
            <v>9234.3546028381625</v>
          </cell>
          <cell r="AH322">
            <v>0.70652191176470547</v>
          </cell>
          <cell r="AI322">
            <v>5.7243866135012469E-3</v>
          </cell>
          <cell r="AJ322">
            <v>9383.8990045914015</v>
          </cell>
          <cell r="AK322">
            <v>0.7027234068627447</v>
          </cell>
          <cell r="AL322">
            <v>5.6936103413856489E-3</v>
          </cell>
          <cell r="AM322">
            <v>9382.4124938609948</v>
          </cell>
          <cell r="AN322">
            <v>0.67723602941176442</v>
          </cell>
          <cell r="AO322">
            <v>5.4871063393664805E-3</v>
          </cell>
          <cell r="AP322">
            <v>9406.1392131616212</v>
          </cell>
          <cell r="AQ322">
            <v>0.83014125000000005</v>
          </cell>
          <cell r="AR322">
            <v>6.7259760521026519E-3</v>
          </cell>
          <cell r="AS322">
            <v>9258.0486090484719</v>
          </cell>
          <cell r="AT322">
            <v>0.65353276838235264</v>
          </cell>
          <cell r="AU322">
            <v>5.2950576174886537E-3</v>
          </cell>
          <cell r="AV322">
            <v>9424.176668422373</v>
          </cell>
        </row>
        <row r="323">
          <cell r="B323">
            <v>59</v>
          </cell>
          <cell r="C323">
            <v>8.8972008765474987E-3</v>
          </cell>
          <cell r="D323">
            <v>0.79068627450980344</v>
          </cell>
          <cell r="E323">
            <v>7.0348946146426995E-3</v>
          </cell>
          <cell r="F323">
            <v>9258.5525538746915</v>
          </cell>
          <cell r="G323">
            <v>0.96499999999999997</v>
          </cell>
          <cell r="H323">
            <v>8.5857988458683358E-3</v>
          </cell>
          <cell r="I323">
            <v>9074.3635035291863</v>
          </cell>
          <cell r="J323">
            <v>0.93</v>
          </cell>
          <cell r="K323">
            <v>8.2743968151891747E-3</v>
          </cell>
          <cell r="L323">
            <v>9110.5179708453215</v>
          </cell>
          <cell r="M323">
            <v>0.92500000000000004</v>
          </cell>
          <cell r="N323">
            <v>8.2299108108064359E-3</v>
          </cell>
          <cell r="O323">
            <v>9108.5635961419721</v>
          </cell>
          <cell r="P323">
            <v>0.76301225490196034</v>
          </cell>
          <cell r="Q323">
            <v>6.7886733031302052E-3</v>
          </cell>
          <cell r="R323">
            <v>9281.4573463222914</v>
          </cell>
          <cell r="S323">
            <v>0.73533823529411724</v>
          </cell>
          <cell r="T323">
            <v>6.542451991617711E-3</v>
          </cell>
          <cell r="U323">
            <v>9308.9297951544067</v>
          </cell>
          <cell r="V323">
            <v>0.73138480392156824</v>
          </cell>
          <cell r="W323">
            <v>6.5072775185444978E-3</v>
          </cell>
          <cell r="X323">
            <v>9307.7004146730924</v>
          </cell>
          <cell r="Y323">
            <v>0.89744999999999997</v>
          </cell>
          <cell r="Z323">
            <v>7.984792926657552E-3</v>
          </cell>
          <cell r="AA323">
            <v>9138.226450541486</v>
          </cell>
          <cell r="AB323">
            <v>0.892625</v>
          </cell>
          <cell r="AC323">
            <v>7.9418639324282114E-3</v>
          </cell>
          <cell r="AD323">
            <v>9136.3344641235253</v>
          </cell>
          <cell r="AE323">
            <v>0.86025000000000007</v>
          </cell>
          <cell r="AF323">
            <v>7.6538170540499861E-3</v>
          </cell>
          <cell r="AG323">
            <v>9169.9918588844703</v>
          </cell>
          <cell r="AH323">
            <v>0.70960139705882319</v>
          </cell>
          <cell r="AI323">
            <v>6.3134661719110915E-3</v>
          </cell>
          <cell r="AJ323">
            <v>9330.1819387470714</v>
          </cell>
          <cell r="AK323">
            <v>0.70578633578431338</v>
          </cell>
          <cell r="AL323">
            <v>6.2795228053954405E-3</v>
          </cell>
          <cell r="AM323">
            <v>9328.9926930588026</v>
          </cell>
          <cell r="AN323">
            <v>0.68018786764705852</v>
          </cell>
          <cell r="AO323">
            <v>6.0517680922463832E-3</v>
          </cell>
          <cell r="AP323">
            <v>9354.526727056118</v>
          </cell>
          <cell r="AQ323">
            <v>0.83014125000000005</v>
          </cell>
          <cell r="AR323">
            <v>7.3859334571582365E-3</v>
          </cell>
          <cell r="AS323">
            <v>9195.77919581481</v>
          </cell>
          <cell r="AT323">
            <v>0.65638129227941144</v>
          </cell>
          <cell r="AU323">
            <v>5.8399562090177591E-3</v>
          </cell>
          <cell r="AV323">
            <v>9374.2751099656853</v>
          </cell>
        </row>
        <row r="324">
          <cell r="B324">
            <v>60</v>
          </cell>
          <cell r="C324">
            <v>9.8495669658865328E-3</v>
          </cell>
          <cell r="D324">
            <v>0.79411764705882304</v>
          </cell>
          <cell r="E324">
            <v>7.8217149434981238E-3</v>
          </cell>
          <cell r="F324">
            <v>9193.419612374053</v>
          </cell>
          <cell r="G324">
            <v>0.96499999999999997</v>
          </cell>
          <cell r="H324">
            <v>9.5048321220805032E-3</v>
          </cell>
          <cell r="I324">
            <v>8996.4528438335965</v>
          </cell>
          <cell r="J324">
            <v>0.94</v>
          </cell>
          <cell r="K324">
            <v>9.2585929479333407E-3</v>
          </cell>
          <cell r="L324">
            <v>9035.1339299626361</v>
          </cell>
          <cell r="M324">
            <v>0.92500000000000004</v>
          </cell>
          <cell r="N324">
            <v>9.1108494434450436E-3</v>
          </cell>
          <cell r="O324">
            <v>9033.6009301311642</v>
          </cell>
          <cell r="P324">
            <v>0.76632352941176418</v>
          </cell>
          <cell r="Q324">
            <v>7.5479549204756895E-3</v>
          </cell>
          <cell r="R324">
            <v>9218.4485646211724</v>
          </cell>
          <cell r="S324">
            <v>0.74647058823529366</v>
          </cell>
          <cell r="T324">
            <v>7.3524120468882364E-3</v>
          </cell>
          <cell r="U324">
            <v>9248.0265688762684</v>
          </cell>
          <cell r="V324">
            <v>0.73455882352941138</v>
          </cell>
          <cell r="W324">
            <v>7.2350863227357651E-3</v>
          </cell>
          <cell r="X324">
            <v>9247.1326250153434</v>
          </cell>
          <cell r="Y324">
            <v>0.90709999999999991</v>
          </cell>
          <cell r="Z324">
            <v>8.9345421947556736E-3</v>
          </cell>
          <cell r="AA324">
            <v>9065.2596046170074</v>
          </cell>
          <cell r="AB324">
            <v>0.892625</v>
          </cell>
          <cell r="AC324">
            <v>8.7919697129244662E-3</v>
          </cell>
          <cell r="AD324">
            <v>9063.7749389683013</v>
          </cell>
          <cell r="AE324">
            <v>0.86949999999999994</v>
          </cell>
          <cell r="AF324">
            <v>8.5641984768383399E-3</v>
          </cell>
          <cell r="AG324">
            <v>9099.8064188094413</v>
          </cell>
          <cell r="AH324">
            <v>0.7203441176470583</v>
          </cell>
          <cell r="AI324">
            <v>7.0950776252471474E-3</v>
          </cell>
          <cell r="AJ324">
            <v>9271.2761506990155</v>
          </cell>
          <cell r="AK324">
            <v>0.70884926470588194</v>
          </cell>
          <cell r="AL324">
            <v>6.9818583014400132E-3</v>
          </cell>
          <cell r="AM324">
            <v>9270.4110706913725</v>
          </cell>
          <cell r="AN324">
            <v>0.6904852941176467</v>
          </cell>
          <cell r="AO324">
            <v>6.8009811433716195E-3</v>
          </cell>
          <cell r="AP324">
            <v>9297.9153006912529</v>
          </cell>
          <cell r="AQ324">
            <v>0.83906749999999997</v>
          </cell>
          <cell r="AR324">
            <v>8.2644515301489984E-3</v>
          </cell>
          <cell r="AS324">
            <v>9127.8597825878023</v>
          </cell>
          <cell r="AT324">
            <v>0.66631830882352894</v>
          </cell>
          <cell r="AU324">
            <v>6.562946803353612E-3</v>
          </cell>
          <cell r="AV324">
            <v>9319.5297538322011</v>
          </cell>
        </row>
        <row r="325">
          <cell r="B325">
            <v>61</v>
          </cell>
          <cell r="C325">
            <v>1.0864937602752428E-2</v>
          </cell>
          <cell r="D325">
            <v>0.79754901960784264</v>
          </cell>
          <cell r="E325">
            <v>8.6653203331755833E-3</v>
          </cell>
          <cell r="F325">
            <v>9121.5113048100975</v>
          </cell>
          <cell r="G325">
            <v>0.96499999999999997</v>
          </cell>
          <cell r="H325">
            <v>1.0484664786656092E-2</v>
          </cell>
          <cell r="I325">
            <v>8910.9430698587439</v>
          </cell>
          <cell r="J325">
            <v>0.94</v>
          </cell>
          <cell r="K325">
            <v>1.0213041346587282E-2</v>
          </cell>
          <cell r="L325">
            <v>8951.4813026750508</v>
          </cell>
          <cell r="M325">
            <v>0.92500000000000004</v>
          </cell>
          <cell r="N325">
            <v>1.0050067282545996E-2</v>
          </cell>
          <cell r="O325">
            <v>8951.2971521245745</v>
          </cell>
          <cell r="P325">
            <v>0.76963480392156813</v>
          </cell>
          <cell r="Q325">
            <v>8.3620341215144365E-3</v>
          </cell>
          <cell r="R325">
            <v>9148.8681304186885</v>
          </cell>
          <cell r="S325">
            <v>0.74969607843137198</v>
          </cell>
          <cell r="T325">
            <v>8.1454011131850464E-3</v>
          </cell>
          <cell r="U325">
            <v>9180.0312669213199</v>
          </cell>
          <cell r="V325">
            <v>0.73773284313725451</v>
          </cell>
          <cell r="W325">
            <v>8.0154213081874148E-3</v>
          </cell>
          <cell r="X325">
            <v>9180.228822235571</v>
          </cell>
          <cell r="Y325">
            <v>0.90709999999999991</v>
          </cell>
          <cell r="Z325">
            <v>9.8555848994567267E-3</v>
          </cell>
          <cell r="AA325">
            <v>8984.2656601731433</v>
          </cell>
          <cell r="AB325">
            <v>0.892625</v>
          </cell>
          <cell r="AC325">
            <v>9.6983149276568866E-3</v>
          </cell>
          <cell r="AD325">
            <v>8984.0865042201276</v>
          </cell>
          <cell r="AE325">
            <v>0.86949999999999994</v>
          </cell>
          <cell r="AF325">
            <v>9.4470632455932353E-3</v>
          </cell>
          <cell r="AG325">
            <v>9021.8738705379492</v>
          </cell>
          <cell r="AH325">
            <v>0.72345671568627401</v>
          </cell>
          <cell r="AI325">
            <v>7.8603120742235712E-3</v>
          </cell>
          <cell r="AJ325">
            <v>9205.4957267247028</v>
          </cell>
          <cell r="AK325">
            <v>0.71191219362745051</v>
          </cell>
          <cell r="AL325">
            <v>7.7348815624008541E-3</v>
          </cell>
          <cell r="AM325">
            <v>9205.686374199704</v>
          </cell>
          <cell r="AN325">
            <v>0.69346887254901912</v>
          </cell>
          <cell r="AO325">
            <v>7.534496029696169E-3</v>
          </cell>
          <cell r="AP325">
            <v>9234.6803540585861</v>
          </cell>
          <cell r="AQ325">
            <v>0.83906749999999997</v>
          </cell>
          <cell r="AR325">
            <v>9.1164160319974728E-3</v>
          </cell>
          <cell r="AS325">
            <v>9052.4230278406085</v>
          </cell>
          <cell r="AT325">
            <v>0.66919746200980346</v>
          </cell>
          <cell r="AU325">
            <v>7.2707886686568029E-3</v>
          </cell>
          <cell r="AV325">
            <v>9258.3661758255294</v>
          </cell>
        </row>
        <row r="326">
          <cell r="B326">
            <v>62</v>
          </cell>
          <cell r="C326">
            <v>1.1875039571861019E-2</v>
          </cell>
          <cell r="D326">
            <v>0.80098039215686223</v>
          </cell>
          <cell r="E326">
            <v>9.5116738531474971E-3</v>
          </cell>
          <cell r="F326">
            <v>9042.4704874312356</v>
          </cell>
          <cell r="G326">
            <v>0.96499999999999997</v>
          </cell>
          <cell r="H326">
            <v>1.1459413186845882E-2</v>
          </cell>
          <cell r="I326">
            <v>8817.5148188382991</v>
          </cell>
          <cell r="J326">
            <v>0.94</v>
          </cell>
          <cell r="K326">
            <v>1.1162537197549357E-2</v>
          </cell>
          <cell r="L326">
            <v>8860.059454017628</v>
          </cell>
          <cell r="M326">
            <v>0.92500000000000004</v>
          </cell>
          <cell r="N326">
            <v>1.0984411603971444E-2</v>
          </cell>
          <cell r="O326">
            <v>8861.3360134796603</v>
          </cell>
          <cell r="P326">
            <v>0.77294607843137197</v>
          </cell>
          <cell r="Q326">
            <v>9.1787652682873335E-3</v>
          </cell>
          <cell r="R326">
            <v>9072.3649829388905</v>
          </cell>
          <cell r="S326">
            <v>0.75292156862745041</v>
          </cell>
          <cell r="T326">
            <v>8.9409734219586447E-3</v>
          </cell>
          <cell r="U326">
            <v>9105.2562300206646</v>
          </cell>
          <cell r="V326">
            <v>0.74090686274509765</v>
          </cell>
          <cell r="W326">
            <v>8.798298314161436E-3</v>
          </cell>
          <cell r="X326">
            <v>9106.6454205197879</v>
          </cell>
          <cell r="Y326">
            <v>0.90709999999999991</v>
          </cell>
          <cell r="Z326">
            <v>1.0771848395635129E-2</v>
          </cell>
          <cell r="AA326">
            <v>8895.7204672000335</v>
          </cell>
          <cell r="AB326">
            <v>0.892625</v>
          </cell>
          <cell r="AC326">
            <v>1.0599957197832442E-2</v>
          </cell>
          <cell r="AD326">
            <v>8896.9560039648877</v>
          </cell>
          <cell r="AE326">
            <v>0.86949999999999994</v>
          </cell>
          <cell r="AF326">
            <v>1.0325346907733155E-2</v>
          </cell>
          <cell r="AG326">
            <v>8936.6436574892123</v>
          </cell>
          <cell r="AH326">
            <v>0.72656931372548961</v>
          </cell>
          <cell r="AI326">
            <v>8.6280393521900919E-3</v>
          </cell>
          <cell r="AJ326">
            <v>9133.1376575147151</v>
          </cell>
          <cell r="AK326">
            <v>0.71497512254901907</v>
          </cell>
          <cell r="AL326">
            <v>8.4903578731657832E-3</v>
          </cell>
          <cell r="AM326">
            <v>9134.481480394661</v>
          </cell>
          <cell r="AN326">
            <v>0.69645245098039166</v>
          </cell>
          <cell r="AO326">
            <v>8.2704004153117475E-3</v>
          </cell>
          <cell r="AP326">
            <v>9165.1016915954187</v>
          </cell>
          <cell r="AQ326">
            <v>0.83906749999999997</v>
          </cell>
          <cell r="AR326">
            <v>9.9639597659624945E-3</v>
          </cell>
          <cell r="AS326">
            <v>8969.8973734211795</v>
          </cell>
          <cell r="AT326">
            <v>0.67207661519607786</v>
          </cell>
          <cell r="AU326">
            <v>7.9809364007758354E-3</v>
          </cell>
          <cell r="AV326">
            <v>9191.0505519440612</v>
          </cell>
        </row>
        <row r="327">
          <cell r="B327">
            <v>63</v>
          </cell>
          <cell r="C327">
            <v>1.2987332924455123E-2</v>
          </cell>
          <cell r="D327">
            <v>0.80441176470588183</v>
          </cell>
          <cell r="E327">
            <v>1.0447163396583746E-2</v>
          </cell>
          <cell r="F327">
            <v>8956.4614573280778</v>
          </cell>
          <cell r="G327">
            <v>0.96499999999999997</v>
          </cell>
          <cell r="H327">
            <v>1.2532776272099193E-2</v>
          </cell>
          <cell r="I327">
            <v>8716.4712732480948</v>
          </cell>
          <cell r="J327">
            <v>0.94</v>
          </cell>
          <cell r="K327">
            <v>1.2208092948987814E-2</v>
          </cell>
          <cell r="L327">
            <v>8761.1587107896576</v>
          </cell>
          <cell r="M327">
            <v>0.92500000000000004</v>
          </cell>
          <cell r="N327">
            <v>1.2013282955120989E-2</v>
          </cell>
          <cell r="O327">
            <v>8763.9994513465044</v>
          </cell>
          <cell r="P327">
            <v>0.77625735294117593</v>
          </cell>
          <cell r="Q327">
            <v>1.0081512677703314E-2</v>
          </cell>
          <cell r="R327">
            <v>8989.0918743322654</v>
          </cell>
          <cell r="S327">
            <v>0.75614705882352884</v>
          </cell>
          <cell r="T327">
            <v>9.8203335927887197E-3</v>
          </cell>
          <cell r="U327">
            <v>9023.846376067926</v>
          </cell>
          <cell r="V327">
            <v>0.74408088235294068</v>
          </cell>
          <cell r="W327">
            <v>9.6636261418399649E-3</v>
          </cell>
          <cell r="X327">
            <v>9026.5224374687623</v>
          </cell>
          <cell r="Y327">
            <v>0.90709999999999991</v>
          </cell>
          <cell r="Z327">
            <v>1.1780809695773241E-2</v>
          </cell>
          <cell r="AA327">
            <v>8799.8971149574063</v>
          </cell>
          <cell r="AB327">
            <v>0.892625</v>
          </cell>
          <cell r="AC327">
            <v>1.1592818051691755E-2</v>
          </cell>
          <cell r="AD327">
            <v>8802.6486511318617</v>
          </cell>
          <cell r="AE327">
            <v>0.86949999999999994</v>
          </cell>
          <cell r="AF327">
            <v>1.1292485977813729E-2</v>
          </cell>
          <cell r="AG327">
            <v>8844.3697115348441</v>
          </cell>
          <cell r="AH327">
            <v>0.72968191176470532</v>
          </cell>
          <cell r="AI327">
            <v>9.4766219170411142E-3</v>
          </cell>
          <cell r="AJ327">
            <v>9054.3365863967083</v>
          </cell>
          <cell r="AK327">
            <v>0.71803805147058775</v>
          </cell>
          <cell r="AL327">
            <v>9.3253992268755668E-3</v>
          </cell>
          <cell r="AM327">
            <v>9056.9264636403059</v>
          </cell>
          <cell r="AN327">
            <v>0.69943602941176419</v>
          </cell>
          <cell r="AO327">
            <v>9.0838085733295666E-3</v>
          </cell>
          <cell r="AP327">
            <v>9089.3026307588734</v>
          </cell>
          <cell r="AQ327">
            <v>0.83906749999999997</v>
          </cell>
          <cell r="AR327">
            <v>1.0897248968590248E-2</v>
          </cell>
          <cell r="AS327">
            <v>8880.521676887598</v>
          </cell>
          <cell r="AT327">
            <v>0.67495576838235249</v>
          </cell>
          <cell r="AU327">
            <v>8.7658752732630331E-3</v>
          </cell>
          <cell r="AV327">
            <v>9117.6973620326808</v>
          </cell>
        </row>
        <row r="328">
          <cell r="B328">
            <v>64</v>
          </cell>
          <cell r="C328">
            <v>1.4170726611983483E-2</v>
          </cell>
          <cell r="D328">
            <v>0.80784313725490142</v>
          </cell>
          <cell r="E328">
            <v>1.1447724243406256E-2</v>
          </cell>
          <cell r="F328">
            <v>8862.8918410281676</v>
          </cell>
          <cell r="G328">
            <v>0.96499999999999997</v>
          </cell>
          <cell r="H328">
            <v>1.3674751180564061E-2</v>
          </cell>
          <cell r="I328">
            <v>8607.2296888982964</v>
          </cell>
          <cell r="J328">
            <v>0.94</v>
          </cell>
          <cell r="K328">
            <v>1.3320483015264473E-2</v>
          </cell>
          <cell r="L328">
            <v>8654.2016709075033</v>
          </cell>
          <cell r="M328">
            <v>0.92500000000000004</v>
          </cell>
          <cell r="N328">
            <v>1.3107922116084723E-2</v>
          </cell>
          <cell r="O328">
            <v>8658.715046118954</v>
          </cell>
          <cell r="P328">
            <v>0.77956862745097988</v>
          </cell>
          <cell r="Q328">
            <v>1.1047053894887039E-2</v>
          </cell>
          <cell r="R328">
            <v>8898.4682306401446</v>
          </cell>
          <cell r="S328">
            <v>0.75937254901960727</v>
          </cell>
          <cell r="T328">
            <v>1.076086078880188E-2</v>
          </cell>
          <cell r="U328">
            <v>8935.2291943648615</v>
          </cell>
          <cell r="V328">
            <v>0.74725490196078381</v>
          </cell>
          <cell r="W328">
            <v>1.0589144925150788E-2</v>
          </cell>
          <cell r="X328">
            <v>8939.2934992721348</v>
          </cell>
          <cell r="Y328">
            <v>0.90709999999999991</v>
          </cell>
          <cell r="Z328">
            <v>1.2854266109730216E-2</v>
          </cell>
          <cell r="AA328">
            <v>8696.2272017037085</v>
          </cell>
          <cell r="AB328">
            <v>0.892625</v>
          </cell>
          <cell r="AC328">
            <v>1.2649144842021757E-2</v>
          </cell>
          <cell r="AD328">
            <v>8700.6011469463192</v>
          </cell>
          <cell r="AE328">
            <v>0.86949999999999994</v>
          </cell>
          <cell r="AF328">
            <v>1.2321446789119637E-2</v>
          </cell>
          <cell r="AG328">
            <v>8744.4947905847366</v>
          </cell>
          <cell r="AH328">
            <v>0.73279450980392102</v>
          </cell>
          <cell r="AI328">
            <v>1.0384230661193814E-2</v>
          </cell>
          <cell r="AJ328">
            <v>8968.5320618577935</v>
          </cell>
          <cell r="AK328">
            <v>0.72110098039215642</v>
          </cell>
          <cell r="AL328">
            <v>1.021852485277051E-2</v>
          </cell>
          <cell r="AM328">
            <v>8972.4670085984053</v>
          </cell>
          <cell r="AN328">
            <v>0.70241960784313673</v>
          </cell>
          <cell r="AO328">
            <v>9.9537962296417388E-3</v>
          </cell>
          <cell r="AP328">
            <v>9006.7371455959983</v>
          </cell>
          <cell r="AQ328">
            <v>0.83906749999999997</v>
          </cell>
          <cell r="AR328">
            <v>1.189019615150045E-2</v>
          </cell>
          <cell r="AS328">
            <v>8783.7484212035906</v>
          </cell>
          <cell r="AT328">
            <v>0.67783492156862701</v>
          </cell>
          <cell r="AU328">
            <v>9.6054133616042797E-3</v>
          </cell>
          <cell r="AV328">
            <v>9037.7727641777437</v>
          </cell>
        </row>
        <row r="329">
          <cell r="B329">
            <v>65</v>
          </cell>
          <cell r="C329">
            <v>1.5487762283022238E-2</v>
          </cell>
          <cell r="D329">
            <v>0.81127450980392102</v>
          </cell>
          <cell r="E329">
            <v>1.2564826754118522E-2</v>
          </cell>
          <cell r="F329">
            <v>8761.4318992329427</v>
          </cell>
          <cell r="G329">
            <v>0.96499999999999997</v>
          </cell>
          <cell r="H329">
            <v>1.4945690603116459E-2</v>
          </cell>
          <cell r="I329">
            <v>8489.527964548648</v>
          </cell>
          <cell r="J329">
            <v>0.94</v>
          </cell>
          <cell r="K329">
            <v>1.4558496546040902E-2</v>
          </cell>
          <cell r="L329">
            <v>8538.9235245395066</v>
          </cell>
          <cell r="M329">
            <v>0.92500000000000004</v>
          </cell>
          <cell r="N329">
            <v>1.432618011179557E-2</v>
          </cell>
          <cell r="O329">
            <v>8545.2172836690552</v>
          </cell>
          <cell r="P329">
            <v>0.78287990196078372</v>
          </cell>
          <cell r="Q329">
            <v>1.2125057817724374E-2</v>
          </cell>
          <cell r="R329">
            <v>8800.1663725143226</v>
          </cell>
          <cell r="S329">
            <v>0.7625980392156857</v>
          </cell>
          <cell r="T329">
            <v>1.1810937148871411E-2</v>
          </cell>
          <cell r="U329">
            <v>8839.0784368882632</v>
          </cell>
          <cell r="V329">
            <v>0.75042892156862695</v>
          </cell>
          <cell r="W329">
            <v>1.1622464747559633E-2</v>
          </cell>
          <cell r="X329">
            <v>8844.6340248798842</v>
          </cell>
          <cell r="Y329">
            <v>0.90709999999999991</v>
          </cell>
          <cell r="Z329">
            <v>1.404894916692947E-2</v>
          </cell>
          <cell r="AA329">
            <v>8584.4435831023347</v>
          </cell>
          <cell r="AB329">
            <v>0.892625</v>
          </cell>
          <cell r="AC329">
            <v>1.3824763807882725E-2</v>
          </cell>
          <cell r="AD329">
            <v>8590.5459828259354</v>
          </cell>
          <cell r="AE329">
            <v>0.86949999999999994</v>
          </cell>
          <cell r="AF329">
            <v>1.3466609305087834E-2</v>
          </cell>
          <cell r="AG329">
            <v>8636.7499633248135</v>
          </cell>
          <cell r="AH329">
            <v>0.73590710784313662</v>
          </cell>
          <cell r="AI329">
            <v>1.139755434866091E-2</v>
          </cell>
          <cell r="AJ329">
            <v>8875.4007562351508</v>
          </cell>
          <cell r="AK329">
            <v>0.72416390931372498</v>
          </cell>
          <cell r="AL329">
            <v>1.1215678481395047E-2</v>
          </cell>
          <cell r="AM329">
            <v>8880.7816314803786</v>
          </cell>
          <cell r="AN329">
            <v>0.70540318627450926</v>
          </cell>
          <cell r="AO329">
            <v>1.0925116862706055E-2</v>
          </cell>
          <cell r="AP329">
            <v>8917.0859193547913</v>
          </cell>
          <cell r="AQ329">
            <v>0.83906749999999997</v>
          </cell>
          <cell r="AR329">
            <v>1.2995277979409761E-2</v>
          </cell>
          <cell r="AS329">
            <v>8679.3079295300467</v>
          </cell>
          <cell r="AT329">
            <v>0.68071407475490142</v>
          </cell>
          <cell r="AU329">
            <v>1.0542737772511343E-2</v>
          </cell>
          <cell r="AV329">
            <v>8950.9612209095685</v>
          </cell>
        </row>
        <row r="330">
          <cell r="B330">
            <v>66</v>
          </cell>
          <cell r="C330">
            <v>1.6934141586190034E-2</v>
          </cell>
          <cell r="D330">
            <v>0.81470588235294061</v>
          </cell>
          <cell r="E330">
            <v>1.3796344762866578E-2</v>
          </cell>
          <cell r="F330">
            <v>8651.3460253010726</v>
          </cell>
          <cell r="G330">
            <v>0.96499999999999997</v>
          </cell>
          <cell r="H330">
            <v>1.6341446630673381E-2</v>
          </cell>
          <cell r="I330">
            <v>8362.6461062239996</v>
          </cell>
          <cell r="J330">
            <v>0.94</v>
          </cell>
          <cell r="K330">
            <v>1.5918093091018631E-2</v>
          </cell>
          <cell r="L330">
            <v>8414.6096359005915</v>
          </cell>
          <cell r="M330">
            <v>0.92500000000000004</v>
          </cell>
          <cell r="N330">
            <v>1.5664080967225782E-2</v>
          </cell>
          <cell r="O330">
            <v>8422.796961768785</v>
          </cell>
          <cell r="P330">
            <v>0.78619117647058767</v>
          </cell>
          <cell r="Q330">
            <v>1.3313472696166246E-2</v>
          </cell>
          <cell r="R330">
            <v>8693.4638464419932</v>
          </cell>
          <cell r="S330">
            <v>0.76582352941176413</v>
          </cell>
          <cell r="T330">
            <v>1.2968564077094581E-2</v>
          </cell>
          <cell r="U330">
            <v>8734.6806370162321</v>
          </cell>
          <cell r="V330">
            <v>0.75360294117647009</v>
          </cell>
          <cell r="W330">
            <v>1.2761618905651584E-2</v>
          </cell>
          <cell r="X330">
            <v>8741.8375777206511</v>
          </cell>
          <cell r="Y330">
            <v>0.90709999999999991</v>
          </cell>
          <cell r="Z330">
            <v>1.5360959832832978E-2</v>
          </cell>
          <cell r="AA330">
            <v>8463.8411715769562</v>
          </cell>
          <cell r="AB330">
            <v>0.892625</v>
          </cell>
          <cell r="AC330">
            <v>1.5115838133372878E-2</v>
          </cell>
          <cell r="AD330">
            <v>8471.7837136326107</v>
          </cell>
          <cell r="AE330">
            <v>0.86949999999999994</v>
          </cell>
          <cell r="AF330">
            <v>1.4724236109192233E-2</v>
          </cell>
          <cell r="AG330">
            <v>8520.442225902987</v>
          </cell>
          <cell r="AH330">
            <v>0.73901970588235233</v>
          </cell>
          <cell r="AI330">
            <v>1.2514664334396269E-2</v>
          </cell>
          <cell r="AJ330">
            <v>8774.2428937498153</v>
          </cell>
          <cell r="AK330">
            <v>0.72722683823529366</v>
          </cell>
          <cell r="AL330">
            <v>1.231496224395378E-2</v>
          </cell>
          <cell r="AM330">
            <v>8781.177640038215</v>
          </cell>
          <cell r="AN330">
            <v>0.7083867647058818</v>
          </cell>
          <cell r="AO330">
            <v>1.1995921771312488E-2</v>
          </cell>
          <cell r="AP330">
            <v>8819.6657136110498</v>
          </cell>
          <cell r="AQ330">
            <v>0.83906749999999997</v>
          </cell>
          <cell r="AR330">
            <v>1.4208887845370506E-2</v>
          </cell>
          <cell r="AS330">
            <v>8566.5179103169085</v>
          </cell>
          <cell r="AT330">
            <v>0.68359322794117594</v>
          </cell>
          <cell r="AU330">
            <v>1.1576064509316551E-2</v>
          </cell>
          <cell r="AV330">
            <v>8856.5935839456015</v>
          </cell>
        </row>
        <row r="331">
          <cell r="B331">
            <v>67</v>
          </cell>
          <cell r="C331">
            <v>1.8469535971137811E-2</v>
          </cell>
          <cell r="D331">
            <v>0.81813725490196021</v>
          </cell>
          <cell r="E331">
            <v>1.5110615458739698E-2</v>
          </cell>
          <cell r="F331">
            <v>8531.9890728731625</v>
          </cell>
          <cell r="G331">
            <v>0.96499999999999997</v>
          </cell>
          <cell r="H331">
            <v>1.7823102212147987E-2</v>
          </cell>
          <cell r="I331">
            <v>8225.988371187932</v>
          </cell>
          <cell r="J331">
            <v>0.94</v>
          </cell>
          <cell r="K331">
            <v>1.736136381286954E-2</v>
          </cell>
          <cell r="L331">
            <v>8280.6650963917436</v>
          </cell>
          <cell r="M331">
            <v>0.92500000000000004</v>
          </cell>
          <cell r="N331">
            <v>1.7084320773302478E-2</v>
          </cell>
          <cell r="O331">
            <v>8290.8615881891346</v>
          </cell>
          <cell r="P331">
            <v>0.78950245098039162</v>
          </cell>
          <cell r="Q331">
            <v>1.458174391768381E-2</v>
          </cell>
          <cell r="R331">
            <v>8577.72365288728</v>
          </cell>
          <cell r="S331">
            <v>0.76904901960784255</v>
          </cell>
          <cell r="T331">
            <v>1.4203978531215316E-2</v>
          </cell>
          <cell r="U331">
            <v>8621.4043714821291</v>
          </cell>
          <cell r="V331">
            <v>0.75677696078431322</v>
          </cell>
          <cell r="W331">
            <v>1.3977319299334223E-2</v>
          </cell>
          <cell r="X331">
            <v>8630.2775780186748</v>
          </cell>
          <cell r="Y331">
            <v>0.90709999999999991</v>
          </cell>
          <cell r="Z331">
            <v>1.6753716079419109E-2</v>
          </cell>
          <cell r="AA331">
            <v>8333.8284473088843</v>
          </cell>
          <cell r="AB331">
            <v>0.892625</v>
          </cell>
          <cell r="AC331">
            <v>1.648636954623689E-2</v>
          </cell>
          <cell r="AD331">
            <v>8343.7256023163955</v>
          </cell>
          <cell r="AE331">
            <v>0.86949999999999994</v>
          </cell>
          <cell r="AF331">
            <v>1.6059261526904327E-2</v>
          </cell>
          <cell r="AG331">
            <v>8394.9852228140589</v>
          </cell>
          <cell r="AH331">
            <v>0.74213230392156804</v>
          </cell>
          <cell r="AI331">
            <v>1.370683928262278E-2</v>
          </cell>
          <cell r="AJ331">
            <v>8664.436189146074</v>
          </cell>
          <cell r="AK331">
            <v>0.73028976715686234</v>
          </cell>
          <cell r="AL331">
            <v>1.3488113123857526E-2</v>
          </cell>
          <cell r="AM331">
            <v>8673.0377689436937</v>
          </cell>
          <cell r="AN331">
            <v>0.71137034313725445</v>
          </cell>
          <cell r="AO331">
            <v>1.3138680141374169E-2</v>
          </cell>
          <cell r="AP331">
            <v>8713.8656936614443</v>
          </cell>
          <cell r="AQ331">
            <v>0.83906749999999997</v>
          </cell>
          <cell r="AR331">
            <v>1.5497187373462675E-2</v>
          </cell>
          <cell r="AS331">
            <v>8444.7972181038567</v>
          </cell>
          <cell r="AT331">
            <v>0.68647238112745046</v>
          </cell>
          <cell r="AU331">
            <v>1.2678826336426072E-2</v>
          </cell>
          <cell r="AV331">
            <v>8754.0690852850475</v>
          </cell>
        </row>
        <row r="332">
          <cell r="B332">
            <v>68</v>
          </cell>
          <cell r="C332">
            <v>2.0092869215388925E-2</v>
          </cell>
          <cell r="D332">
            <v>0.8215686274509798</v>
          </cell>
          <cell r="E332">
            <v>1.6507670982839125E-2</v>
          </cell>
          <cell r="F332">
            <v>8403.0654668948064</v>
          </cell>
          <cell r="G332">
            <v>0.96499999999999997</v>
          </cell>
          <cell r="H332">
            <v>1.9389618792850311E-2</v>
          </cell>
          <cell r="I332">
            <v>8079.3757396523088</v>
          </cell>
          <cell r="J332">
            <v>0.94</v>
          </cell>
          <cell r="K332">
            <v>1.8887297062465589E-2</v>
          </cell>
          <cell r="L332">
            <v>8136.9014570407562</v>
          </cell>
          <cell r="M332">
            <v>0.92500000000000004</v>
          </cell>
          <cell r="N332">
            <v>1.8585904024234757E-2</v>
          </cell>
          <cell r="O332">
            <v>8149.2178493294596</v>
          </cell>
          <cell r="P332">
            <v>0.79281372549019546</v>
          </cell>
          <cell r="Q332">
            <v>1.5929902498439754E-2</v>
          </cell>
          <cell r="R332">
            <v>8452.6454831842184</v>
          </cell>
          <cell r="S332">
            <v>0.77227450980392098</v>
          </cell>
          <cell r="T332">
            <v>1.5517210723868776E-2</v>
          </cell>
          <cell r="U332">
            <v>8498.9461288806706</v>
          </cell>
          <cell r="V332">
            <v>0.75995098039215636</v>
          </cell>
          <cell r="W332">
            <v>1.5269595659126192E-2</v>
          </cell>
          <cell r="X332">
            <v>8509.6494326688226</v>
          </cell>
          <cell r="Y332">
            <v>0.90709999999999991</v>
          </cell>
          <cell r="Z332">
            <v>1.8226241665279291E-2</v>
          </cell>
          <cell r="AA332">
            <v>8194.2058516480847</v>
          </cell>
          <cell r="AB332">
            <v>0.892625</v>
          </cell>
          <cell r="AC332">
            <v>1.793539738338654E-2</v>
          </cell>
          <cell r="AD332">
            <v>8206.1678586442085</v>
          </cell>
          <cell r="AE332">
            <v>0.86949999999999994</v>
          </cell>
          <cell r="AF332">
            <v>1.7470749782780667E-2</v>
          </cell>
          <cell r="AG332">
            <v>8260.1679596063914</v>
          </cell>
          <cell r="AH332">
            <v>0.74524490196078375</v>
          </cell>
          <cell r="AI332">
            <v>1.4974108348533369E-2</v>
          </cell>
          <cell r="AJ332">
            <v>8545.6741548269092</v>
          </cell>
          <cell r="AK332">
            <v>0.73335269607843079</v>
          </cell>
          <cell r="AL332">
            <v>1.4735159811056772E-2</v>
          </cell>
          <cell r="AM332">
            <v>8556.0548543886925</v>
          </cell>
          <cell r="AN332">
            <v>0.71435392156862698</v>
          </cell>
          <cell r="AO332">
            <v>1.4353419919578619E-2</v>
          </cell>
          <cell r="AP332">
            <v>8599.3769995175335</v>
          </cell>
          <cell r="AQ332">
            <v>0.83906749999999997</v>
          </cell>
          <cell r="AR332">
            <v>1.6859273540383347E-2</v>
          </cell>
          <cell r="AS332">
            <v>8313.9266132840039</v>
          </cell>
          <cell r="AT332">
            <v>0.68935153431372498</v>
          </cell>
          <cell r="AU332">
            <v>1.3851050222393366E-2</v>
          </cell>
          <cell r="AV332">
            <v>8643.0777636156417</v>
          </cell>
        </row>
        <row r="333">
          <cell r="B333">
            <v>69</v>
          </cell>
          <cell r="C333">
            <v>2.1914202939881576E-2</v>
          </cell>
          <cell r="D333">
            <v>0.8249999999999994</v>
          </cell>
          <cell r="E333">
            <v>1.8079217425402288E-2</v>
          </cell>
          <cell r="F333">
            <v>8264.3504269200494</v>
          </cell>
          <cell r="G333">
            <v>0.96499999999999997</v>
          </cell>
          <cell r="H333">
            <v>2.1147205836985719E-2</v>
          </cell>
          <cell r="I333">
            <v>7922.7197239762481</v>
          </cell>
          <cell r="J333">
            <v>0.94</v>
          </cell>
          <cell r="K333">
            <v>2.0599350763488681E-2</v>
          </cell>
          <cell r="L333">
            <v>7983.2173820536182</v>
          </cell>
          <cell r="M333">
            <v>0.92500000000000004</v>
          </cell>
          <cell r="N333">
            <v>2.0270637719390458E-2</v>
          </cell>
          <cell r="O333">
            <v>7997.7572685092409</v>
          </cell>
          <cell r="P333">
            <v>0.79612499999999942</v>
          </cell>
          <cell r="Q333">
            <v>1.7446444815513207E-2</v>
          </cell>
          <cell r="R333">
            <v>8317.9956647832169</v>
          </cell>
          <cell r="S333">
            <v>0.77549999999999941</v>
          </cell>
          <cell r="T333">
            <v>1.6994464379878151E-2</v>
          </cell>
          <cell r="U333">
            <v>8367.0661908680195</v>
          </cell>
          <cell r="V333">
            <v>0.7631249999999995</v>
          </cell>
          <cell r="W333">
            <v>1.6723276118497117E-2</v>
          </cell>
          <cell r="X333">
            <v>8379.7105266310573</v>
          </cell>
          <cell r="Y333">
            <v>0.90709999999999991</v>
          </cell>
          <cell r="Z333">
            <v>1.9878373486766576E-2</v>
          </cell>
          <cell r="AA333">
            <v>8044.8562755409012</v>
          </cell>
          <cell r="AB333">
            <v>0.892625</v>
          </cell>
          <cell r="AC333">
            <v>1.9561165399211791E-2</v>
          </cell>
          <cell r="AD333">
            <v>8058.9869771046506</v>
          </cell>
          <cell r="AE333">
            <v>0.86949999999999994</v>
          </cell>
          <cell r="AF333">
            <v>1.9054399456227028E-2</v>
          </cell>
          <cell r="AG333">
            <v>8115.8566320203663</v>
          </cell>
          <cell r="AH333">
            <v>0.74835749999999945</v>
          </cell>
          <cell r="AI333">
            <v>1.6399658126582416E-2</v>
          </cell>
          <cell r="AJ333">
            <v>8417.7103041212686</v>
          </cell>
          <cell r="AK333">
            <v>0.73641562499999946</v>
          </cell>
          <cell r="AL333">
            <v>1.6137961454349717E-2</v>
          </cell>
          <cell r="AM333">
            <v>8429.9800187571072</v>
          </cell>
          <cell r="AN333">
            <v>0.71733749999999952</v>
          </cell>
          <cell r="AO333">
            <v>1.5719879551387289E-2</v>
          </cell>
          <cell r="AP333">
            <v>8475.9465303966917</v>
          </cell>
          <cell r="AQ333">
            <v>0.83906749999999997</v>
          </cell>
          <cell r="AR333">
            <v>1.8387495475259082E-2</v>
          </cell>
          <cell r="AS333">
            <v>8173.7598503159761</v>
          </cell>
          <cell r="AT333">
            <v>0.6922306874999995</v>
          </cell>
          <cell r="AU333">
            <v>1.5169683767088734E-2</v>
          </cell>
          <cell r="AV333">
            <v>8523.362059435749</v>
          </cell>
        </row>
        <row r="334">
          <cell r="B334">
            <v>70</v>
          </cell>
          <cell r="C334">
            <v>2.3960735724640973E-2</v>
          </cell>
          <cell r="D334">
            <v>0.828431372549019</v>
          </cell>
          <cell r="E334">
            <v>1.9849825183648633E-2</v>
          </cell>
          <cell r="F334">
            <v>8114.9374386720456</v>
          </cell>
          <cell r="G334">
            <v>0.96499999999999997</v>
          </cell>
          <cell r="H334">
            <v>2.3122109974278538E-2</v>
          </cell>
          <cell r="I334">
            <v>7755.1763391845761</v>
          </cell>
          <cell r="J334">
            <v>0.95</v>
          </cell>
          <cell r="K334">
            <v>2.2762698938408921E-2</v>
          </cell>
          <cell r="L334">
            <v>7818.7682869795153</v>
          </cell>
          <cell r="M334">
            <v>0.92500000000000004</v>
          </cell>
          <cell r="N334">
            <v>2.2163680545292899E-2</v>
          </cell>
          <cell r="O334">
            <v>7835.6376283516684</v>
          </cell>
          <cell r="P334">
            <v>0.79943627450980326</v>
          </cell>
          <cell r="Q334">
            <v>1.915508130222093E-2</v>
          </cell>
          <cell r="R334">
            <v>8172.876212441899</v>
          </cell>
          <cell r="S334">
            <v>0.78700980392156805</v>
          </cell>
          <cell r="T334">
            <v>1.8857333924466202E-2</v>
          </cell>
          <cell r="U334">
            <v>8224.87238252323</v>
          </cell>
          <cell r="V334">
            <v>0.76629901960784264</v>
          </cell>
          <cell r="W334">
            <v>1.8361088294874987E-2</v>
          </cell>
          <cell r="X334">
            <v>8239.5743137011286</v>
          </cell>
          <cell r="Y334">
            <v>0.91674999999999995</v>
          </cell>
          <cell r="Z334">
            <v>2.1966004475564609E-2</v>
          </cell>
          <cell r="AA334">
            <v>7884.9376178483408</v>
          </cell>
          <cell r="AB334">
            <v>0.892625</v>
          </cell>
          <cell r="AC334">
            <v>2.1387951726207648E-2</v>
          </cell>
          <cell r="AD334">
            <v>7901.3437998954123</v>
          </cell>
          <cell r="AE334">
            <v>0.87875000000000003</v>
          </cell>
          <cell r="AF334">
            <v>2.1055496518028256E-2</v>
          </cell>
          <cell r="AG334">
            <v>7961.2138578243812</v>
          </cell>
          <cell r="AH334">
            <v>0.75946446078431307</v>
          </cell>
          <cell r="AI334">
            <v>1.8197327237109883E-2</v>
          </cell>
          <cell r="AJ334">
            <v>8279.6627329250696</v>
          </cell>
          <cell r="AK334">
            <v>0.73947855392156803</v>
          </cell>
          <cell r="AL334">
            <v>1.771845020455436E-2</v>
          </cell>
          <cell r="AM334">
            <v>8293.9373261534656</v>
          </cell>
          <cell r="AN334">
            <v>0.72798406862745046</v>
          </cell>
          <cell r="AO334">
            <v>1.7443033880131239E-2</v>
          </cell>
          <cell r="AP334">
            <v>8342.7056718548556</v>
          </cell>
          <cell r="AQ334">
            <v>0.84799374999999999</v>
          </cell>
          <cell r="AR334">
            <v>2.0318554139897266E-2</v>
          </cell>
          <cell r="AS334">
            <v>8023.4648780524367</v>
          </cell>
          <cell r="AT334">
            <v>0.70250462622548959</v>
          </cell>
          <cell r="AU334">
            <v>1.6832527694326641E-2</v>
          </cell>
          <cell r="AV334">
            <v>8394.0653523617075</v>
          </cell>
        </row>
        <row r="335">
          <cell r="B335">
            <v>71</v>
          </cell>
          <cell r="C335">
            <v>2.6298261974139182E-2</v>
          </cell>
          <cell r="D335">
            <v>0.83186274509803859</v>
          </cell>
          <cell r="E335">
            <v>2.1876544397114783E-2</v>
          </cell>
          <cell r="F335">
            <v>7953.8573491381603</v>
          </cell>
          <cell r="G335">
            <v>0.96499999999999997</v>
          </cell>
          <cell r="H335">
            <v>2.537782280504431E-2</v>
          </cell>
          <cell r="I335">
            <v>7575.8602990000272</v>
          </cell>
          <cell r="J335">
            <v>0.95</v>
          </cell>
          <cell r="K335">
            <v>2.4983348875432222E-2</v>
          </cell>
          <cell r="L335">
            <v>7640.7920183938213</v>
          </cell>
          <cell r="M335">
            <v>0.92500000000000004</v>
          </cell>
          <cell r="N335">
            <v>2.4325892326078746E-2</v>
          </cell>
          <cell r="O335">
            <v>7661.971059088205</v>
          </cell>
          <cell r="P335">
            <v>0.80274754901960721</v>
          </cell>
          <cell r="Q335">
            <v>2.1110865343215764E-2</v>
          </cell>
          <cell r="R335">
            <v>8016.324104119587</v>
          </cell>
          <cell r="S335">
            <v>0.7902696078431366</v>
          </cell>
          <cell r="T335">
            <v>2.0782717177259043E-2</v>
          </cell>
          <cell r="U335">
            <v>8069.7732175198698</v>
          </cell>
          <cell r="V335">
            <v>0.76947303921568577</v>
          </cell>
          <cell r="W335">
            <v>2.0235803567331179E-2</v>
          </cell>
          <cell r="X335">
            <v>8088.2867622150779</v>
          </cell>
          <cell r="Y335">
            <v>0.91674999999999995</v>
          </cell>
          <cell r="Z335">
            <v>2.4108931664792093E-2</v>
          </cell>
          <cell r="AA335">
            <v>7711.7370428451359</v>
          </cell>
          <cell r="AB335">
            <v>0.892625</v>
          </cell>
          <cell r="AC335">
            <v>2.3474486094665986E-2</v>
          </cell>
          <cell r="AD335">
            <v>7732.3502401310789</v>
          </cell>
          <cell r="AE335">
            <v>0.87875000000000003</v>
          </cell>
          <cell r="AF335">
            <v>2.3109597709774807E-2</v>
          </cell>
          <cell r="AG335">
            <v>7793.5865471616817</v>
          </cell>
          <cell r="AH335">
            <v>0.76261017156862676</v>
          </cell>
          <cell r="AI335">
            <v>2.0055322076054975E-2</v>
          </cell>
          <cell r="AJ335">
            <v>8128.9950007611287</v>
          </cell>
          <cell r="AK335">
            <v>0.7425414828431367</v>
          </cell>
          <cell r="AL335">
            <v>1.9527550442474582E-2</v>
          </cell>
          <cell r="AM335">
            <v>8146.9816106403214</v>
          </cell>
          <cell r="AN335">
            <v>0.73099938725490143</v>
          </cell>
          <cell r="AO335">
            <v>1.9224013388964616E-2</v>
          </cell>
          <cell r="AP335">
            <v>8197.1835741687282</v>
          </cell>
          <cell r="AQ335">
            <v>0.84799374999999999</v>
          </cell>
          <cell r="AR335">
            <v>2.2300761789932688E-2</v>
          </cell>
          <cell r="AS335">
            <v>7860.4396725381639</v>
          </cell>
          <cell r="AT335">
            <v>0.70541440870097982</v>
          </cell>
          <cell r="AU335">
            <v>1.8551172920350852E-2</v>
          </cell>
          <cell r="AV335">
            <v>8252.7720148500921</v>
          </cell>
        </row>
        <row r="336">
          <cell r="B336">
            <v>72</v>
          </cell>
          <cell r="C336">
            <v>2.8986523195993447E-2</v>
          </cell>
          <cell r="D336">
            <v>0.83529411764705819</v>
          </cell>
          <cell r="E336">
            <v>2.4212272316653332E-2</v>
          </cell>
          <cell r="F336">
            <v>7779.8544357114224</v>
          </cell>
          <cell r="G336">
            <v>0.96499999999999997</v>
          </cell>
          <cell r="H336">
            <v>2.7971994884133676E-2</v>
          </cell>
          <cell r="I336">
            <v>7383.6014587362342</v>
          </cell>
          <cell r="J336">
            <v>0.95</v>
          </cell>
          <cell r="K336">
            <v>2.7537197036193773E-2</v>
          </cell>
          <cell r="L336">
            <v>7449.8994457136705</v>
          </cell>
          <cell r="M336">
            <v>0.92500000000000004</v>
          </cell>
          <cell r="N336">
            <v>2.6812533956293939E-2</v>
          </cell>
          <cell r="O336">
            <v>7475.5867760992942</v>
          </cell>
          <cell r="P336">
            <v>0.80605882352941116</v>
          </cell>
          <cell r="Q336">
            <v>2.3364842785570467E-2</v>
          </cell>
          <cell r="R336">
            <v>7847.0925654099437</v>
          </cell>
          <cell r="S336">
            <v>0.79352941176470526</v>
          </cell>
          <cell r="T336">
            <v>2.3001658700820663E-2</v>
          </cell>
          <cell r="U336">
            <v>7902.0614030555353</v>
          </cell>
          <cell r="V336">
            <v>0.77264705882352891</v>
          </cell>
          <cell r="W336">
            <v>2.2396351892904336E-2</v>
          </cell>
          <cell r="X336">
            <v>7924.6137800986489</v>
          </cell>
          <cell r="Y336">
            <v>0.91674999999999995</v>
          </cell>
          <cell r="Z336">
            <v>2.657339513992699E-2</v>
          </cell>
          <cell r="AA336">
            <v>7525.8153014623367</v>
          </cell>
          <cell r="AB336">
            <v>0.892625</v>
          </cell>
          <cell r="AC336">
            <v>2.5874095267823652E-2</v>
          </cell>
          <cell r="AD336">
            <v>7550.8372919400344</v>
          </cell>
          <cell r="AE336">
            <v>0.87875000000000003</v>
          </cell>
          <cell r="AF336">
            <v>2.5471907258479243E-2</v>
          </cell>
          <cell r="AG336">
            <v>7613.4798973404622</v>
          </cell>
          <cell r="AH336">
            <v>0.76575588235294056</v>
          </cell>
          <cell r="AI336">
            <v>2.219660064629194E-2</v>
          </cell>
          <cell r="AJ336">
            <v>7965.9653878662239</v>
          </cell>
          <cell r="AK336">
            <v>0.74560441176470538</v>
          </cell>
          <cell r="AL336">
            <v>2.1612479576652681E-2</v>
          </cell>
          <cell r="AM336">
            <v>7987.8910162846296</v>
          </cell>
          <cell r="AN336">
            <v>0.7340147058823524</v>
          </cell>
          <cell r="AO336">
            <v>2.1276534298259115E-2</v>
          </cell>
          <cell r="AP336">
            <v>8039.600807387108</v>
          </cell>
          <cell r="AQ336">
            <v>0.84799374999999999</v>
          </cell>
          <cell r="AR336">
            <v>2.4580390504432469E-2</v>
          </cell>
          <cell r="AS336">
            <v>7685.1458798367539</v>
          </cell>
          <cell r="AT336">
            <v>0.70832419117647005</v>
          </cell>
          <cell r="AU336">
            <v>2.0531855597820045E-2</v>
          </cell>
          <cell r="AV336">
            <v>8099.6734141303759</v>
          </cell>
        </row>
        <row r="337">
          <cell r="B337">
            <v>73</v>
          </cell>
          <cell r="C337">
            <v>3.2078526218183953E-2</v>
          </cell>
          <cell r="D337">
            <v>0.83872549019607778</v>
          </cell>
          <cell r="E337">
            <v>2.6905077627114068E-2</v>
          </cell>
          <cell r="F337">
            <v>7591.4864815300543</v>
          </cell>
          <cell r="G337">
            <v>0.96499999999999997</v>
          </cell>
          <cell r="H337">
            <v>3.0955777800547514E-2</v>
          </cell>
          <cell r="I337">
            <v>7177.0673965059823</v>
          </cell>
          <cell r="J337">
            <v>0.95</v>
          </cell>
          <cell r="K337">
            <v>3.0474599907274753E-2</v>
          </cell>
          <cell r="L337">
            <v>7244.750096777223</v>
          </cell>
          <cell r="M337">
            <v>0.92500000000000004</v>
          </cell>
          <cell r="N337">
            <v>2.9672636751820157E-2</v>
          </cell>
          <cell r="O337">
            <v>7275.14735182191</v>
          </cell>
          <cell r="P337">
            <v>0.809370098039215</v>
          </cell>
          <cell r="Q337">
            <v>2.5963399910165073E-2</v>
          </cell>
          <cell r="R337">
            <v>7663.7464812953212</v>
          </cell>
          <cell r="S337">
            <v>0.79678921568627381</v>
          </cell>
          <cell r="T337">
            <v>2.5559823745758364E-2</v>
          </cell>
          <cell r="U337">
            <v>7720.300883629523</v>
          </cell>
          <cell r="V337">
            <v>0.77582107843137194</v>
          </cell>
          <cell r="W337">
            <v>2.4887196805080513E-2</v>
          </cell>
          <cell r="X337">
            <v>7747.1313412642003</v>
          </cell>
          <cell r="Y337">
            <v>0.91674999999999995</v>
          </cell>
          <cell r="Z337">
            <v>2.9407988910520138E-2</v>
          </cell>
          <cell r="AA337">
            <v>7325.8288377064691</v>
          </cell>
          <cell r="AB337">
            <v>0.892625</v>
          </cell>
          <cell r="AC337">
            <v>2.8634094465506452E-2</v>
          </cell>
          <cell r="AD337">
            <v>7355.4662084965421</v>
          </cell>
          <cell r="AE337">
            <v>0.87875000000000003</v>
          </cell>
          <cell r="AF337">
            <v>2.8189004914229151E-2</v>
          </cell>
          <cell r="AG337">
            <v>7419.5500434811102</v>
          </cell>
          <cell r="AH337">
            <v>0.76890159313725426</v>
          </cell>
          <cell r="AI337">
            <v>2.4665229914656823E-2</v>
          </cell>
          <cell r="AJ337">
            <v>7789.1480353895731</v>
          </cell>
          <cell r="AK337">
            <v>0.74866734068627394</v>
          </cell>
          <cell r="AL337">
            <v>2.4016144916902696E-2</v>
          </cell>
          <cell r="AM337">
            <v>7815.2528848346501</v>
          </cell>
          <cell r="AN337">
            <v>0.73703002450980326</v>
          </cell>
          <cell r="AO337">
            <v>2.3642836964826486E-2</v>
          </cell>
          <cell r="AP337">
            <v>7868.5459650644243</v>
          </cell>
          <cell r="AQ337">
            <v>0.84799374999999999</v>
          </cell>
          <cell r="AR337">
            <v>2.7202389742231128E-2</v>
          </cell>
          <cell r="AS337">
            <v>7496.2419930268361</v>
          </cell>
          <cell r="AT337">
            <v>0.71123397365196017</v>
          </cell>
          <cell r="AU337">
            <v>2.2815337671057558E-2</v>
          </cell>
          <cell r="AV337">
            <v>7933.3720892019492</v>
          </cell>
        </row>
        <row r="338">
          <cell r="B338">
            <v>74</v>
          </cell>
          <cell r="C338">
            <v>3.5753994253140367E-2</v>
          </cell>
          <cell r="D338">
            <v>0.84215686274509738</v>
          </cell>
          <cell r="E338">
            <v>3.0110471630830932E-2</v>
          </cell>
          <cell r="F338">
            <v>7387.2369484393012</v>
          </cell>
          <cell r="G338">
            <v>0.96499999999999997</v>
          </cell>
          <cell r="H338">
            <v>3.4502604454280453E-2</v>
          </cell>
          <cell r="I338">
            <v>6954.8956929201895</v>
          </cell>
          <cell r="J338">
            <v>0.95</v>
          </cell>
          <cell r="K338">
            <v>3.3966294540483347E-2</v>
          </cell>
          <cell r="L338">
            <v>7023.9692361497473</v>
          </cell>
          <cell r="M338">
            <v>0.92500000000000004</v>
          </cell>
          <cell r="N338">
            <v>3.3072444684154843E-2</v>
          </cell>
          <cell r="O338">
            <v>7059.2745471353319</v>
          </cell>
          <cell r="P338">
            <v>0.81268137254901895</v>
          </cell>
          <cell r="Q338">
            <v>2.9056605123751848E-2</v>
          </cell>
          <cell r="R338">
            <v>7464.7695665913307</v>
          </cell>
          <cell r="S338">
            <v>0.80004901960784247</v>
          </cell>
          <cell r="T338">
            <v>2.8604948049289383E-2</v>
          </cell>
          <cell r="U338">
            <v>7522.9713537797297</v>
          </cell>
          <cell r="V338">
            <v>0.77899509803921507</v>
          </cell>
          <cell r="W338">
            <v>2.7852186258518614E-2</v>
          </cell>
          <cell r="X338">
            <v>7554.3269588993508</v>
          </cell>
          <cell r="Y338">
            <v>0.91674999999999995</v>
          </cell>
          <cell r="Z338">
            <v>3.2777474231566427E-2</v>
          </cell>
          <cell r="AA338">
            <v>7110.3909444868286</v>
          </cell>
          <cell r="AB338">
            <v>0.892625</v>
          </cell>
          <cell r="AC338">
            <v>3.1914909120209417E-2</v>
          </cell>
          <cell r="AD338">
            <v>7144.8490942446115</v>
          </cell>
          <cell r="AE338">
            <v>0.87875000000000003</v>
          </cell>
          <cell r="AF338">
            <v>3.1418822449947099E-2</v>
          </cell>
          <cell r="AG338">
            <v>7210.400310844052</v>
          </cell>
          <cell r="AH338">
            <v>0.77204730392156795</v>
          </cell>
          <cell r="AI338">
            <v>2.7603774867564254E-2</v>
          </cell>
          <cell r="AJ338">
            <v>7597.0269082573923</v>
          </cell>
          <cell r="AK338">
            <v>0.75173026960784262</v>
          </cell>
          <cell r="AL338">
            <v>2.6877359739470464E-2</v>
          </cell>
          <cell r="AM338">
            <v>7627.5606389902186</v>
          </cell>
          <cell r="AN338">
            <v>0.74004534313725434</v>
          </cell>
          <cell r="AO338">
            <v>2.6459576945592683E-2</v>
          </cell>
          <cell r="AP338">
            <v>7682.5112156621626</v>
          </cell>
          <cell r="AQ338">
            <v>0.84799374999999999</v>
          </cell>
          <cell r="AR338">
            <v>3.0319163664198949E-2</v>
          </cell>
          <cell r="AS338">
            <v>7292.3262967304408</v>
          </cell>
          <cell r="AT338">
            <v>0.7141437561274504</v>
          </cell>
          <cell r="AU338">
            <v>2.5533491752496938E-2</v>
          </cell>
          <cell r="AV338">
            <v>7752.3695261166631</v>
          </cell>
        </row>
        <row r="339">
          <cell r="B339">
            <v>75</v>
          </cell>
          <cell r="C339">
            <v>3.9977491656265594E-2</v>
          </cell>
          <cell r="D339">
            <v>0.84558823529411697</v>
          </cell>
          <cell r="E339">
            <v>3.3804496621106912E-2</v>
          </cell>
          <cell r="F339">
            <v>7164.8037598730934</v>
          </cell>
          <cell r="G339">
            <v>0.96499999999999997</v>
          </cell>
          <cell r="H339">
            <v>3.8578279448296296E-2</v>
          </cell>
          <cell r="I339">
            <v>6714.9336778065854</v>
          </cell>
          <cell r="J339">
            <v>0.95</v>
          </cell>
          <cell r="K339">
            <v>3.7978617073452313E-2</v>
          </cell>
          <cell r="L339">
            <v>6785.3910282313909</v>
          </cell>
          <cell r="M339">
            <v>0.92500000000000004</v>
          </cell>
          <cell r="N339">
            <v>3.6979179782045679E-2</v>
          </cell>
          <cell r="O339">
            <v>6825.8070801649365</v>
          </cell>
          <cell r="P339">
            <v>0.81599264705882291</v>
          </cell>
          <cell r="Q339">
            <v>3.262133923936817E-2</v>
          </cell>
          <cell r="R339">
            <v>7247.8687049550863</v>
          </cell>
          <cell r="S339">
            <v>0.80330882352941113</v>
          </cell>
          <cell r="T339">
            <v>3.2114271790051566E-2</v>
          </cell>
          <cell r="U339">
            <v>7307.7771490285686</v>
          </cell>
          <cell r="V339">
            <v>0.78216911764705821</v>
          </cell>
          <cell r="W339">
            <v>3.1269159374523889E-2</v>
          </cell>
          <cell r="X339">
            <v>7343.9224373823381</v>
          </cell>
          <cell r="Y339">
            <v>0.91674999999999995</v>
          </cell>
          <cell r="Z339">
            <v>3.6649365475881483E-2</v>
          </cell>
          <cell r="AA339">
            <v>6877.3302885275489</v>
          </cell>
          <cell r="AB339">
            <v>0.892625</v>
          </cell>
          <cell r="AC339">
            <v>3.5684908489674073E-2</v>
          </cell>
          <cell r="AD339">
            <v>6916.8218847241842</v>
          </cell>
          <cell r="AE339">
            <v>0.87875000000000003</v>
          </cell>
          <cell r="AF339">
            <v>3.5130220792943395E-2</v>
          </cell>
          <cell r="AG339">
            <v>6983.8580236845992</v>
          </cell>
          <cell r="AH339">
            <v>0.77519301470588176</v>
          </cell>
          <cell r="AI339">
            <v>3.0990272277399759E-2</v>
          </cell>
          <cell r="AJ339">
            <v>7387.3202878190277</v>
          </cell>
          <cell r="AK339">
            <v>0.75479319852941118</v>
          </cell>
          <cell r="AL339">
            <v>3.0174738796415555E-2</v>
          </cell>
          <cell r="AM339">
            <v>7422.5519477614534</v>
          </cell>
          <cell r="AN339">
            <v>0.74306066176470531</v>
          </cell>
          <cell r="AO339">
            <v>2.9705701405797699E-2</v>
          </cell>
          <cell r="AP339">
            <v>7479.2352190159709</v>
          </cell>
          <cell r="AQ339">
            <v>0.84799374999999999</v>
          </cell>
          <cell r="AR339">
            <v>3.3900663065190371E-2</v>
          </cell>
          <cell r="AS339">
            <v>7071.2290622471291</v>
          </cell>
          <cell r="AT339">
            <v>0.71705353860294063</v>
          </cell>
          <cell r="AU339">
            <v>2.8666001856594778E-2</v>
          </cell>
          <cell r="AV339">
            <v>7554.4244627592543</v>
          </cell>
        </row>
        <row r="340">
          <cell r="B340">
            <v>76</v>
          </cell>
          <cell r="C340">
            <v>4.4809583407270183E-2</v>
          </cell>
          <cell r="D340">
            <v>0.84901960784313657</v>
          </cell>
          <cell r="E340">
            <v>3.804421493205485E-2</v>
          </cell>
          <cell r="F340">
            <v>6922.6011753815692</v>
          </cell>
          <cell r="G340">
            <v>0.96499999999999997</v>
          </cell>
          <cell r="H340">
            <v>4.3241247988015728E-2</v>
          </cell>
          <cell r="I340">
            <v>6455.8830899073873</v>
          </cell>
          <cell r="J340">
            <v>0.95</v>
          </cell>
          <cell r="K340">
            <v>4.2569104236906671E-2</v>
          </cell>
          <cell r="L340">
            <v>6527.6912606765518</v>
          </cell>
          <cell r="M340">
            <v>0.92500000000000004</v>
          </cell>
          <cell r="N340">
            <v>4.1448864651724919E-2</v>
          </cell>
          <cell r="O340">
            <v>6573.3943329899566</v>
          </cell>
          <cell r="P340">
            <v>0.81930392156862675</v>
          </cell>
          <cell r="Q340">
            <v>3.6712667409432929E-2</v>
          </cell>
          <cell r="R340">
            <v>7011.4335211683465</v>
          </cell>
          <cell r="S340">
            <v>0.80656862745097968</v>
          </cell>
          <cell r="T340">
            <v>3.6142004185452103E-2</v>
          </cell>
          <cell r="U340">
            <v>7073.0932074835373</v>
          </cell>
          <cell r="V340">
            <v>0.78534313725490135</v>
          </cell>
          <cell r="W340">
            <v>3.5190898812150734E-2</v>
          </cell>
          <cell r="X340">
            <v>7114.2841562536878</v>
          </cell>
          <cell r="Y340">
            <v>0.91674999999999995</v>
          </cell>
          <cell r="Z340">
            <v>4.1079185588614939E-2</v>
          </cell>
          <cell r="AA340">
            <v>6625.2804972849535</v>
          </cell>
          <cell r="AB340">
            <v>0.892625</v>
          </cell>
          <cell r="AC340">
            <v>3.9998154388914547E-2</v>
          </cell>
          <cell r="AD340">
            <v>6669.9957287284269</v>
          </cell>
          <cell r="AE340">
            <v>0.87875000000000003</v>
          </cell>
          <cell r="AF340">
            <v>3.9376421419138677E-2</v>
          </cell>
          <cell r="AG340">
            <v>6738.5135493259904</v>
          </cell>
          <cell r="AH340">
            <v>0.77833872549019534</v>
          </cell>
          <cell r="AI340">
            <v>3.487703403896128E-2</v>
          </cell>
          <cell r="AJ340">
            <v>7158.3852206991569</v>
          </cell>
          <cell r="AK340">
            <v>0.75785612745097974</v>
          </cell>
          <cell r="AL340">
            <v>3.3959217353725459E-2</v>
          </cell>
          <cell r="AM340">
            <v>7198.5783815349259</v>
          </cell>
          <cell r="AN340">
            <v>0.74607598039215628</v>
          </cell>
          <cell r="AO340">
            <v>3.3431353871543203E-2</v>
          </cell>
          <cell r="AP340">
            <v>7257.0592908561566</v>
          </cell>
          <cell r="AQ340">
            <v>0.84799374999999999</v>
          </cell>
          <cell r="AR340">
            <v>3.799824666946882E-2</v>
          </cell>
          <cell r="AS340">
            <v>6831.5097083511073</v>
          </cell>
          <cell r="AT340">
            <v>0.71996332107843075</v>
          </cell>
          <cell r="AU340">
            <v>3.2261256486039183E-2</v>
          </cell>
          <cell r="AV340">
            <v>7337.8693170842926</v>
          </cell>
        </row>
        <row r="341">
          <cell r="B341">
            <v>77</v>
          </cell>
          <cell r="C341">
            <v>5.0370302047767795E-2</v>
          </cell>
          <cell r="D341">
            <v>0.85245098039215617</v>
          </cell>
          <cell r="E341">
            <v>4.2938213363268689E-2</v>
          </cell>
          <cell r="F341">
            <v>6659.2362483764573</v>
          </cell>
          <cell r="G341">
            <v>0.96499999999999997</v>
          </cell>
          <cell r="H341">
            <v>4.8607341476095918E-2</v>
          </cell>
          <cell r="I341">
            <v>6176.7226482350643</v>
          </cell>
          <cell r="J341">
            <v>0.95</v>
          </cell>
          <cell r="K341">
            <v>4.78517869453794E-2</v>
          </cell>
          <cell r="L341">
            <v>6249.8132909744672</v>
          </cell>
          <cell r="M341">
            <v>0.92500000000000004</v>
          </cell>
          <cell r="N341">
            <v>4.6592529394185213E-2</v>
          </cell>
          <cell r="O341">
            <v>6300.9346009794399</v>
          </cell>
          <cell r="P341">
            <v>0.8226151960784307</v>
          </cell>
          <cell r="Q341">
            <v>4.1435375895554287E-2</v>
          </cell>
          <cell r="R341">
            <v>6754.0250942423436</v>
          </cell>
          <cell r="S341">
            <v>0.80982843137254834</v>
          </cell>
          <cell r="T341">
            <v>4.0791302695105253E-2</v>
          </cell>
          <cell r="U341">
            <v>6817.4574431745741</v>
          </cell>
          <cell r="V341">
            <v>0.78851715686274448</v>
          </cell>
          <cell r="W341">
            <v>3.9717847361023538E-2</v>
          </cell>
          <cell r="X341">
            <v>6863.9261023900772</v>
          </cell>
          <cell r="Y341">
            <v>0.91674999999999995</v>
          </cell>
          <cell r="Z341">
            <v>4.6176974402291127E-2</v>
          </cell>
          <cell r="AA341">
            <v>6353.1193701603543</v>
          </cell>
          <cell r="AB341">
            <v>0.892625</v>
          </cell>
          <cell r="AC341">
            <v>4.4961790865388727E-2</v>
          </cell>
          <cell r="AD341">
            <v>6403.2082097973471</v>
          </cell>
          <cell r="AE341">
            <v>0.87875000000000003</v>
          </cell>
          <cell r="AF341">
            <v>4.4262902924475954E-2</v>
          </cell>
          <cell r="AG341">
            <v>6473.1750000691545</v>
          </cell>
          <cell r="AH341">
            <v>0.78148443627450914</v>
          </cell>
          <cell r="AI341">
            <v>3.9363607100776569E-2</v>
          </cell>
          <cell r="AJ341">
            <v>6908.7219756928353</v>
          </cell>
          <cell r="AK341">
            <v>0.76091905637254842</v>
          </cell>
          <cell r="AL341">
            <v>3.8327722703387711E-2</v>
          </cell>
          <cell r="AM341">
            <v>6954.1202936385525</v>
          </cell>
          <cell r="AN341">
            <v>0.74909129901960725</v>
          </cell>
          <cell r="AO341">
            <v>3.7731954992972362E-2</v>
          </cell>
          <cell r="AP341">
            <v>7014.4459736367744</v>
          </cell>
          <cell r="AQ341">
            <v>0.84799374999999999</v>
          </cell>
          <cell r="AR341">
            <v>4.2713701322119289E-2</v>
          </cell>
          <cell r="AS341">
            <v>6571.9243173283112</v>
          </cell>
          <cell r="AT341">
            <v>0.72287310355392098</v>
          </cell>
          <cell r="AU341">
            <v>3.6411336568218329E-2</v>
          </cell>
          <cell r="AV341">
            <v>7101.1404329847992</v>
          </cell>
        </row>
        <row r="342">
          <cell r="B342">
            <v>78</v>
          </cell>
          <cell r="C342">
            <v>5.6556409087085632E-2</v>
          </cell>
          <cell r="D342">
            <v>0.85588235294117576</v>
          </cell>
          <cell r="E342">
            <v>4.8405632483358545E-2</v>
          </cell>
          <cell r="F342">
            <v>6373.3005415072566</v>
          </cell>
          <cell r="G342">
            <v>0.96499999999999997</v>
          </cell>
          <cell r="H342">
            <v>5.4576934769037633E-2</v>
          </cell>
          <cell r="I342">
            <v>5876.4885812691673</v>
          </cell>
          <cell r="J342">
            <v>0.95</v>
          </cell>
          <cell r="K342">
            <v>5.3728588632731347E-2</v>
          </cell>
          <cell r="L342">
            <v>5950.7485569263563</v>
          </cell>
          <cell r="M342">
            <v>0.92500000000000004</v>
          </cell>
          <cell r="N342">
            <v>5.2314678405554212E-2</v>
          </cell>
          <cell r="O342">
            <v>6007.3581203724661</v>
          </cell>
          <cell r="P342">
            <v>0.82592647058823454</v>
          </cell>
          <cell r="Q342">
            <v>4.671143534644099E-2</v>
          </cell>
          <cell r="R342">
            <v>6474.1695256544062</v>
          </cell>
          <cell r="S342">
            <v>0.81308823529411689</v>
          </cell>
          <cell r="T342">
            <v>4.5985350859190616E-2</v>
          </cell>
          <cell r="U342">
            <v>6539.3644729990419</v>
          </cell>
          <cell r="V342">
            <v>0.79169117647058762</v>
          </cell>
          <cell r="W342">
            <v>4.4775210047106655E-2</v>
          </cell>
          <cell r="X342">
            <v>6591.305733158003</v>
          </cell>
          <cell r="Y342">
            <v>0.91674999999999995</v>
          </cell>
          <cell r="Z342">
            <v>5.184808803058575E-2</v>
          </cell>
          <cell r="AA342">
            <v>6059.7515396297604</v>
          </cell>
          <cell r="AB342">
            <v>0.892625</v>
          </cell>
          <cell r="AC342">
            <v>5.0483664661359812E-2</v>
          </cell>
          <cell r="AD342">
            <v>6115.3085014008984</v>
          </cell>
          <cell r="AE342">
            <v>0.87875000000000003</v>
          </cell>
          <cell r="AF342">
            <v>4.9698944485276501E-2</v>
          </cell>
          <cell r="AG342">
            <v>6186.6534834279482</v>
          </cell>
          <cell r="AH342">
            <v>0.78463014705882272</v>
          </cell>
          <cell r="AI342">
            <v>4.4375863579118935E-2</v>
          </cell>
          <cell r="AJ342">
            <v>6636.7697582731616</v>
          </cell>
          <cell r="AK342">
            <v>0.76398198529411698</v>
          </cell>
          <cell r="AL342">
            <v>4.3208077695457918E-2</v>
          </cell>
          <cell r="AM342">
            <v>6687.5846993779733</v>
          </cell>
          <cell r="AN342">
            <v>0.75210661764705811</v>
          </cell>
          <cell r="AO342">
            <v>4.2536449544751317E-2</v>
          </cell>
          <cell r="AP342">
            <v>6749.7772138588753</v>
          </cell>
          <cell r="AQ342">
            <v>0.84799374999999999</v>
          </cell>
          <cell r="AR342">
            <v>4.7959481428291824E-2</v>
          </cell>
          <cell r="AS342">
            <v>6291.2131049263771</v>
          </cell>
          <cell r="AT342">
            <v>0.7257828860294111</v>
          </cell>
          <cell r="AU342">
            <v>4.1047673810685019E-2</v>
          </cell>
          <cell r="AV342">
            <v>6842.5784186612054</v>
          </cell>
        </row>
        <row r="343">
          <cell r="B343">
            <v>79</v>
          </cell>
          <cell r="C343">
            <v>6.3404129627255987E-2</v>
          </cell>
          <cell r="D343">
            <v>0.85931372549019536</v>
          </cell>
          <cell r="E343">
            <v>5.4484038841460615E-2</v>
          </cell>
          <cell r="F343">
            <v>6064.7968977890669</v>
          </cell>
          <cell r="G343">
            <v>0.96499999999999997</v>
          </cell>
          <cell r="H343">
            <v>6.1184985090302027E-2</v>
          </cell>
          <cell r="I343">
            <v>5555.7678472982452</v>
          </cell>
          <cell r="J343">
            <v>0.95</v>
          </cell>
          <cell r="K343">
            <v>6.0233923145893181E-2</v>
          </cell>
          <cell r="L343">
            <v>5631.0232356544402</v>
          </cell>
          <cell r="M343">
            <v>0.92500000000000004</v>
          </cell>
          <cell r="N343">
            <v>5.8648819905211792E-2</v>
          </cell>
          <cell r="O343">
            <v>5693.0851122381855</v>
          </cell>
          <cell r="P343">
            <v>0.82923774509803849</v>
          </cell>
          <cell r="Q343">
            <v>5.2577097482009491E-2</v>
          </cell>
          <cell r="R343">
            <v>6171.7517744349025</v>
          </cell>
          <cell r="S343">
            <v>0.81634803921568555</v>
          </cell>
          <cell r="T343">
            <v>5.1759836899387582E-2</v>
          </cell>
          <cell r="U343">
            <v>6238.6495033120545</v>
          </cell>
          <cell r="V343">
            <v>0.79486519607843076</v>
          </cell>
          <cell r="W343">
            <v>5.0397735928351069E-2</v>
          </cell>
          <cell r="X343">
            <v>6296.1786344711554</v>
          </cell>
          <cell r="Y343">
            <v>0.91674999999999995</v>
          </cell>
          <cell r="Z343">
            <v>5.8125735835786924E-2</v>
          </cell>
          <cell r="AA343">
            <v>5745.5650083595592</v>
          </cell>
          <cell r="AB343">
            <v>0.892625</v>
          </cell>
          <cell r="AC343">
            <v>5.6596111208529372E-2</v>
          </cell>
          <cell r="AD343">
            <v>5806.5853177154131</v>
          </cell>
          <cell r="AE343">
            <v>0.87875000000000003</v>
          </cell>
          <cell r="AF343">
            <v>5.5716378909951202E-2</v>
          </cell>
          <cell r="AG343">
            <v>5879.1833354054206</v>
          </cell>
          <cell r="AH343">
            <v>0.78777585784313653</v>
          </cell>
          <cell r="AI343">
            <v>4.9948242607909012E-2</v>
          </cell>
          <cell r="AJ343">
            <v>6342.2573688740094</v>
          </cell>
          <cell r="AK343">
            <v>0.76704491421568566</v>
          </cell>
          <cell r="AL343">
            <v>4.8633815170858782E-2</v>
          </cell>
          <cell r="AM343">
            <v>6398.6270200922945</v>
          </cell>
          <cell r="AN343">
            <v>0.75512193627450919</v>
          </cell>
          <cell r="AO343">
            <v>4.7877849131933513E-2</v>
          </cell>
          <cell r="AP343">
            <v>6462.6656559632547</v>
          </cell>
          <cell r="AQ343">
            <v>0.84799374999999999</v>
          </cell>
          <cell r="AR343">
            <v>5.3766305648102905E-2</v>
          </cell>
          <cell r="AS343">
            <v>5989.4897868592343</v>
          </cell>
          <cell r="AT343">
            <v>0.72869266850490133</v>
          </cell>
          <cell r="AU343">
            <v>4.6202124412315838E-2</v>
          </cell>
          <cell r="AV343">
            <v>6561.7064917079679</v>
          </cell>
        </row>
        <row r="344">
          <cell r="B344">
            <v>80</v>
          </cell>
          <cell r="C344">
            <v>7.0833509895582319E-2</v>
          </cell>
          <cell r="D344">
            <v>0.86274509803921495</v>
          </cell>
          <cell r="E344">
            <v>6.1111263439325873E-2</v>
          </cell>
          <cell r="F344">
            <v>5734.3622680443577</v>
          </cell>
          <cell r="G344">
            <v>0.96499999999999997</v>
          </cell>
          <cell r="H344">
            <v>6.8354337049236935E-2</v>
          </cell>
          <cell r="I344">
            <v>5215.8382743961229</v>
          </cell>
          <cell r="J344">
            <v>0.95</v>
          </cell>
          <cell r="K344">
            <v>6.7291834400803205E-2</v>
          </cell>
          <cell r="L344">
            <v>5291.8446148452922</v>
          </cell>
          <cell r="M344">
            <v>0.92500000000000004</v>
          </cell>
          <cell r="N344">
            <v>6.5520996653413655E-2</v>
          </cell>
          <cell r="O344">
            <v>5359.1923887854855</v>
          </cell>
          <cell r="P344">
            <v>0.83254901960784244</v>
          </cell>
          <cell r="Q344">
            <v>5.8972369218949466E-2</v>
          </cell>
          <cell r="R344">
            <v>5847.2589797556739</v>
          </cell>
          <cell r="S344">
            <v>0.81960784313725421</v>
          </cell>
          <cell r="T344">
            <v>5.8055700267359581E-2</v>
          </cell>
          <cell r="U344">
            <v>5915.7380225481775</v>
          </cell>
          <cell r="V344">
            <v>0.7980392156862739</v>
          </cell>
          <cell r="W344">
            <v>5.6527918681376438E-2</v>
          </cell>
          <cell r="X344">
            <v>5978.8654862933518</v>
          </cell>
          <cell r="Y344">
            <v>0.91674999999999995</v>
          </cell>
          <cell r="Z344">
            <v>6.4936620196775083E-2</v>
          </cell>
          <cell r="AA344">
            <v>5411.59981445631</v>
          </cell>
          <cell r="AB344">
            <v>0.892625</v>
          </cell>
          <cell r="AC344">
            <v>6.3227761770544164E-2</v>
          </cell>
          <cell r="AD344">
            <v>5477.9551693321782</v>
          </cell>
          <cell r="AE344">
            <v>0.87875000000000003</v>
          </cell>
          <cell r="AF344">
            <v>6.2244946820742962E-2</v>
          </cell>
          <cell r="AG344">
            <v>5551.616529008902</v>
          </cell>
          <cell r="AH344">
            <v>0.79092156862745033</v>
          </cell>
          <cell r="AI344">
            <v>5.6023750758001992E-2</v>
          </cell>
          <cell r="AJ344">
            <v>6025.4727591316923</v>
          </cell>
          <cell r="AK344">
            <v>0.77010784313725433</v>
          </cell>
          <cell r="AL344">
            <v>5.4549441527528261E-2</v>
          </cell>
          <cell r="AM344">
            <v>6087.4373762498635</v>
          </cell>
          <cell r="AN344">
            <v>0.75813725490196016</v>
          </cell>
          <cell r="AO344">
            <v>5.3701522747307613E-2</v>
          </cell>
          <cell r="AP344">
            <v>6153.247124696918</v>
          </cell>
          <cell r="AQ344">
            <v>0.84799374999999999</v>
          </cell>
          <cell r="AR344">
            <v>6.0066373682016956E-2</v>
          </cell>
          <cell r="AS344">
            <v>5667.4570483027701</v>
          </cell>
          <cell r="AT344">
            <v>0.73160245098039156</v>
          </cell>
          <cell r="AU344">
            <v>5.1821969451151847E-2</v>
          </cell>
          <cell r="AV344">
            <v>6258.5417120209759</v>
          </cell>
        </row>
        <row r="345">
          <cell r="B345">
            <v>81</v>
          </cell>
          <cell r="C345">
            <v>7.8954075175448613E-2</v>
          </cell>
          <cell r="D345">
            <v>0.86617647058823455</v>
          </cell>
          <cell r="E345">
            <v>6.8388162174028225E-2</v>
          </cell>
          <cell r="F345">
            <v>5383.9281448253687</v>
          </cell>
          <cell r="G345">
            <v>0.96499999999999997</v>
          </cell>
          <cell r="H345">
            <v>7.6190682544307914E-2</v>
          </cell>
          <cell r="I345">
            <v>4859.3131069937399</v>
          </cell>
          <cell r="J345">
            <v>0.95</v>
          </cell>
          <cell r="K345">
            <v>7.5006371416676182E-2</v>
          </cell>
          <cell r="L345">
            <v>4935.7466833483404</v>
          </cell>
          <cell r="M345">
            <v>0.92500000000000004</v>
          </cell>
          <cell r="N345">
            <v>7.3032519537289967E-2</v>
          </cell>
          <cell r="O345">
            <v>5008.052762214872</v>
          </cell>
          <cell r="P345">
            <v>0.83586029411764629</v>
          </cell>
          <cell r="Q345">
            <v>6.5994576497937232E-2</v>
          </cell>
          <cell r="R345">
            <v>5502.4322642827046</v>
          </cell>
          <cell r="S345">
            <v>0.82286764705882276</v>
          </cell>
          <cell r="T345">
            <v>6.4968754065326803E-2</v>
          </cell>
          <cell r="U345">
            <v>5572.295709050898</v>
          </cell>
          <cell r="V345">
            <v>0.80121323529411703</v>
          </cell>
          <cell r="W345">
            <v>6.325905001097612E-2</v>
          </cell>
          <cell r="X345">
            <v>5640.8926642772731</v>
          </cell>
          <cell r="Y345">
            <v>0.91674999999999995</v>
          </cell>
          <cell r="Z345">
            <v>7.2381148417092506E-2</v>
          </cell>
          <cell r="AA345">
            <v>5060.1888126480226</v>
          </cell>
          <cell r="AB345">
            <v>0.892625</v>
          </cell>
          <cell r="AC345">
            <v>7.0476381353484815E-2</v>
          </cell>
          <cell r="AD345">
            <v>5131.5963248959224</v>
          </cell>
          <cell r="AE345">
            <v>0.87875000000000003</v>
          </cell>
          <cell r="AF345">
            <v>6.9380893560425469E-2</v>
          </cell>
          <cell r="AG345">
            <v>5206.0564533915849</v>
          </cell>
          <cell r="AH345">
            <v>0.79406727941176392</v>
          </cell>
          <cell r="AI345">
            <v>6.2694847673040371E-2</v>
          </cell>
          <cell r="AJ345">
            <v>5687.9031750749673</v>
          </cell>
          <cell r="AK345">
            <v>0.7731707720588229</v>
          </cell>
          <cell r="AL345">
            <v>6.1044983260591948E-2</v>
          </cell>
          <cell r="AM345">
            <v>5755.3710670416312</v>
          </cell>
          <cell r="AN345">
            <v>0.76115257352941113</v>
          </cell>
          <cell r="AO345">
            <v>6.0096097510427306E-2</v>
          </cell>
          <cell r="AP345">
            <v>5822.8083842602009</v>
          </cell>
          <cell r="AQ345">
            <v>0.84799374999999999</v>
          </cell>
          <cell r="AR345">
            <v>6.6952562285810577E-2</v>
          </cell>
          <cell r="AS345">
            <v>5327.0334554126348</v>
          </cell>
          <cell r="AT345">
            <v>0.73451223345588168</v>
          </cell>
          <cell r="AU345">
            <v>5.7992734097562344E-2</v>
          </cell>
          <cell r="AV345">
            <v>5934.2117546118652</v>
          </cell>
        </row>
        <row r="346">
          <cell r="B346">
            <v>82</v>
          </cell>
          <cell r="C346">
            <v>8.8047598821957007E-2</v>
          </cell>
          <cell r="D346">
            <v>0.86960784313725414</v>
          </cell>
          <cell r="E346">
            <v>7.6566882504976272E-2</v>
          </cell>
          <cell r="F346">
            <v>5015.7311937237364</v>
          </cell>
          <cell r="G346">
            <v>0.96499999999999997</v>
          </cell>
          <cell r="H346">
            <v>8.4965932863188515E-2</v>
          </cell>
          <cell r="I346">
            <v>4489.0787246753853</v>
          </cell>
          <cell r="J346">
            <v>0.95</v>
          </cell>
          <cell r="K346">
            <v>8.3645218880859157E-2</v>
          </cell>
          <cell r="L346">
            <v>4565.5342343984867</v>
          </cell>
          <cell r="M346">
            <v>0.92500000000000004</v>
          </cell>
          <cell r="N346">
            <v>8.1444028910310232E-2</v>
          </cell>
          <cell r="O346">
            <v>4642.3020510146353</v>
          </cell>
          <cell r="P346">
            <v>0.83917156862745024</v>
          </cell>
          <cell r="Q346">
            <v>7.3887041617302099E-2</v>
          </cell>
          <cell r="R346">
            <v>5139.3015772927811</v>
          </cell>
          <cell r="S346">
            <v>0.82612745098039142</v>
          </cell>
          <cell r="T346">
            <v>7.2738538379727463E-2</v>
          </cell>
          <cell r="U346">
            <v>5210.2705995502947</v>
          </cell>
          <cell r="V346">
            <v>0.80438725490196017</v>
          </cell>
          <cell r="W346">
            <v>7.0824366317103066E-2</v>
          </cell>
          <cell r="X346">
            <v>5284.0551531212086</v>
          </cell>
          <cell r="Y346">
            <v>0.91674999999999995</v>
          </cell>
          <cell r="Z346">
            <v>8.0717636220029088E-2</v>
          </cell>
          <cell r="AA346">
            <v>4693.9265351812346</v>
          </cell>
          <cell r="AB346">
            <v>0.892625</v>
          </cell>
          <cell r="AC346">
            <v>7.8593487898449374E-2</v>
          </cell>
          <cell r="AD346">
            <v>4769.9399853504165</v>
          </cell>
          <cell r="AE346">
            <v>0.87875000000000003</v>
          </cell>
          <cell r="AF346">
            <v>7.7371827464794721E-2</v>
          </cell>
          <cell r="AG346">
            <v>4844.8556047292577</v>
          </cell>
          <cell r="AH346">
            <v>0.79721299019607772</v>
          </cell>
          <cell r="AI346">
            <v>7.0192689536436995E-2</v>
          </cell>
          <cell r="AJ346">
            <v>5331.3009519346397</v>
          </cell>
          <cell r="AK346">
            <v>0.77623370098039146</v>
          </cell>
          <cell r="AL346">
            <v>6.8345513496004442E-2</v>
          </cell>
          <cell r="AM346">
            <v>5404.03453659558</v>
          </cell>
          <cell r="AN346">
            <v>0.76416789215686209</v>
          </cell>
          <cell r="AO346">
            <v>6.7283148001247906E-2</v>
          </cell>
          <cell r="AP346">
            <v>5472.8803238151659</v>
          </cell>
          <cell r="AQ346">
            <v>0.84799374999999999</v>
          </cell>
          <cell r="AR346">
            <v>7.466381350352691E-2</v>
          </cell>
          <cell r="AS346">
            <v>4970.3749161905234</v>
          </cell>
          <cell r="AT346">
            <v>0.73742201593137191</v>
          </cell>
          <cell r="AU346">
            <v>6.4928237821204229E-2</v>
          </cell>
          <cell r="AV346">
            <v>5590.0705902480304</v>
          </cell>
        </row>
        <row r="347">
          <cell r="B347">
            <v>83</v>
          </cell>
          <cell r="C347">
            <v>9.8217132375627195E-2</v>
          </cell>
          <cell r="D347">
            <v>0.87303921568627374</v>
          </cell>
          <cell r="E347">
            <v>8.5747408216172494E-2</v>
          </cell>
          <cell r="F347">
            <v>4631.6922927373471</v>
          </cell>
          <cell r="G347">
            <v>0.96499999999999997</v>
          </cell>
          <cell r="H347">
            <v>9.4779532742480244E-2</v>
          </cell>
          <cell r="I347">
            <v>4107.6599631370482</v>
          </cell>
          <cell r="J347">
            <v>0.95</v>
          </cell>
          <cell r="K347">
            <v>9.330627575684583E-2</v>
          </cell>
          <cell r="L347">
            <v>4183.6491240541691</v>
          </cell>
          <cell r="M347">
            <v>0.92500000000000004</v>
          </cell>
          <cell r="N347">
            <v>9.0850847447455155E-2</v>
          </cell>
          <cell r="O347">
            <v>4264.2142685614072</v>
          </cell>
          <cell r="P347">
            <v>0.84248284313725408</v>
          </cell>
          <cell r="Q347">
            <v>8.274624892860645E-2</v>
          </cell>
          <cell r="R347">
            <v>4759.5737877674828</v>
          </cell>
          <cell r="S347">
            <v>0.82938725490195997</v>
          </cell>
          <cell r="T347">
            <v>8.1460037805363858E-2</v>
          </cell>
          <cell r="U347">
            <v>4831.2831315761405</v>
          </cell>
          <cell r="V347">
            <v>0.8075612745098032</v>
          </cell>
          <cell r="W347">
            <v>7.9316352599959547E-2</v>
          </cell>
          <cell r="X347">
            <v>4909.8152953167755</v>
          </cell>
          <cell r="Y347">
            <v>0.91674999999999995</v>
          </cell>
          <cell r="Z347">
            <v>9.0040556105356231E-2</v>
          </cell>
          <cell r="AA347">
            <v>4315.0438806709344</v>
          </cell>
          <cell r="AB347">
            <v>0.892625</v>
          </cell>
          <cell r="AC347">
            <v>8.7671067786794218E-2</v>
          </cell>
          <cell r="AD347">
            <v>4395.0537648354493</v>
          </cell>
          <cell r="AE347">
            <v>0.87875000000000003</v>
          </cell>
          <cell r="AF347">
            <v>8.63083050750824E-2</v>
          </cell>
          <cell r="AG347">
            <v>4470.000272788302</v>
          </cell>
          <cell r="AH347">
            <v>0.8003587009803913</v>
          </cell>
          <cell r="AI347">
            <v>7.8608936482176109E-2</v>
          </cell>
          <cell r="AJ347">
            <v>4957.0825993901808</v>
          </cell>
          <cell r="AK347">
            <v>0.77929662990196003</v>
          </cell>
          <cell r="AL347">
            <v>7.6540280258960966E-2</v>
          </cell>
          <cell r="AM347">
            <v>5034.6930212418129</v>
          </cell>
          <cell r="AN347">
            <v>0.76718321078431306</v>
          </cell>
          <cell r="AO347">
            <v>7.535053496996158E-2</v>
          </cell>
          <cell r="AP347">
            <v>5104.6477069947923</v>
          </cell>
          <cell r="AQ347">
            <v>0.84799374999999999</v>
          </cell>
          <cell r="AR347">
            <v>8.3287514397454507E-2</v>
          </cell>
          <cell r="AS347">
            <v>4599.2677704054659</v>
          </cell>
          <cell r="AT347">
            <v>0.74033179840686203</v>
          </cell>
          <cell r="AU347">
            <v>7.2713266246012917E-2</v>
          </cell>
          <cell r="AV347">
            <v>5227.1171575270864</v>
          </cell>
        </row>
        <row r="348">
          <cell r="B348">
            <v>84</v>
          </cell>
          <cell r="C348">
            <v>0.10963312725179283</v>
          </cell>
          <cell r="D348">
            <v>0.87647058823529334</v>
          </cell>
          <cell r="E348">
            <v>9.6090211532453632E-2</v>
          </cell>
          <cell r="F348">
            <v>4234.5366829802979</v>
          </cell>
          <cell r="G348">
            <v>0.96499999999999997</v>
          </cell>
          <cell r="H348">
            <v>0.10579596779798008</v>
          </cell>
          <cell r="I348">
            <v>3718.3378711659248</v>
          </cell>
          <cell r="J348">
            <v>0.95</v>
          </cell>
          <cell r="K348">
            <v>0.10415147088920319</v>
          </cell>
          <cell r="L348">
            <v>3793.2884052152845</v>
          </cell>
          <cell r="M348">
            <v>0.92500000000000004</v>
          </cell>
          <cell r="N348">
            <v>0.10141064270790838</v>
          </cell>
          <cell r="O348">
            <v>3876.806788565073</v>
          </cell>
          <cell r="P348">
            <v>0.84579411764705803</v>
          </cell>
          <cell r="Q348">
            <v>9.2727054128817751E-2</v>
          </cell>
          <cell r="R348">
            <v>4365.7369103308038</v>
          </cell>
          <cell r="S348">
            <v>0.83264705882352863</v>
          </cell>
          <cell r="T348">
            <v>9.1285700955830953E-2</v>
          </cell>
          <cell r="U348">
            <v>4437.7266250295315</v>
          </cell>
          <cell r="V348">
            <v>0.81073529411764633</v>
          </cell>
          <cell r="W348">
            <v>8.8883445667519614E-2</v>
          </cell>
          <cell r="X348">
            <v>4520.3866541527559</v>
          </cell>
          <cell r="Y348">
            <v>0.91674999999999995</v>
          </cell>
          <cell r="Z348">
            <v>0.10050616940808108</v>
          </cell>
          <cell r="AA348">
            <v>3926.5149300363091</v>
          </cell>
          <cell r="AB348">
            <v>0.892625</v>
          </cell>
          <cell r="AC348">
            <v>9.7861270213131582E-2</v>
          </cell>
          <cell r="AD348">
            <v>4009.7347082919555</v>
          </cell>
          <cell r="AE348">
            <v>0.87875000000000003</v>
          </cell>
          <cell r="AF348">
            <v>9.634011057251296E-2</v>
          </cell>
          <cell r="AG348">
            <v>4084.2021255587879</v>
          </cell>
          <cell r="AH348">
            <v>0.80350441176470511</v>
          </cell>
          <cell r="AI348">
            <v>8.8090701422376863E-2</v>
          </cell>
          <cell r="AJ348">
            <v>4567.4116081978173</v>
          </cell>
          <cell r="AK348">
            <v>0.7823595588235287</v>
          </cell>
          <cell r="AL348">
            <v>8.5772525069156419E-2</v>
          </cell>
          <cell r="AM348">
            <v>4649.3362063781296</v>
          </cell>
          <cell r="AN348">
            <v>0.77019852941176403</v>
          </cell>
          <cell r="AO348">
            <v>8.4439273384143629E-2</v>
          </cell>
          <cell r="AP348">
            <v>4720.009771439547</v>
          </cell>
          <cell r="AQ348">
            <v>0.84799374999999999</v>
          </cell>
          <cell r="AR348">
            <v>9.2968206702474993E-2</v>
          </cell>
          <cell r="AS348">
            <v>4216.2061897600724</v>
          </cell>
          <cell r="AT348">
            <v>0.74324158088235226</v>
          </cell>
          <cell r="AU348">
            <v>8.1483898815698605E-2</v>
          </cell>
          <cell r="AV348">
            <v>4847.0363959527167</v>
          </cell>
        </row>
        <row r="349">
          <cell r="B349">
            <v>85</v>
          </cell>
          <cell r="C349">
            <v>0.1218861041999903</v>
          </cell>
          <cell r="D349">
            <v>0.87990196078431293</v>
          </cell>
          <cell r="E349">
            <v>0.10724782207793254</v>
          </cell>
          <cell r="F349">
            <v>3827.6391573707865</v>
          </cell>
          <cell r="G349">
            <v>0.96499999999999997</v>
          </cell>
          <cell r="H349">
            <v>0.11762009055299064</v>
          </cell>
          <cell r="I349">
            <v>3324.952717486045</v>
          </cell>
          <cell r="J349">
            <v>0.95</v>
          </cell>
          <cell r="K349">
            <v>0.11579179898999077</v>
          </cell>
          <cell r="L349">
            <v>3398.2118383051529</v>
          </cell>
          <cell r="M349">
            <v>0.92500000000000004</v>
          </cell>
          <cell r="N349">
            <v>0.11274464638499103</v>
          </cell>
          <cell r="O349">
            <v>3483.6573204823067</v>
          </cell>
          <cell r="P349">
            <v>0.84910539215686198</v>
          </cell>
          <cell r="Q349">
            <v>0.1034941483052049</v>
          </cell>
          <cell r="R349">
            <v>3960.9149875343819</v>
          </cell>
          <cell r="S349">
            <v>0.83590686274509729</v>
          </cell>
          <cell r="T349">
            <v>0.10188543097403592</v>
          </cell>
          <cell r="U349">
            <v>4032.6256394133566</v>
          </cell>
          <cell r="V349">
            <v>0.81390931372548947</v>
          </cell>
          <cell r="W349">
            <v>9.9204235422087603E-2</v>
          </cell>
          <cell r="X349">
            <v>4118.5991125821884</v>
          </cell>
          <cell r="Y349">
            <v>0.91674999999999995</v>
          </cell>
          <cell r="Z349">
            <v>0.11173908602534111</v>
          </cell>
          <cell r="AA349">
            <v>3531.8759552947199</v>
          </cell>
          <cell r="AB349">
            <v>0.892625</v>
          </cell>
          <cell r="AC349">
            <v>0.10879858376151634</v>
          </cell>
          <cell r="AD349">
            <v>3617.336976520824</v>
          </cell>
          <cell r="AE349">
            <v>0.87875000000000003</v>
          </cell>
          <cell r="AF349">
            <v>0.10710741406574148</v>
          </cell>
          <cell r="AG349">
            <v>3690.7296411819616</v>
          </cell>
          <cell r="AH349">
            <v>0.8066501225490188</v>
          </cell>
          <cell r="AI349">
            <v>9.8319440889944654E-2</v>
          </cell>
          <cell r="AJ349">
            <v>4165.0651159469653</v>
          </cell>
          <cell r="AK349">
            <v>0.78542248774509738</v>
          </cell>
          <cell r="AL349">
            <v>9.5732087182314546E-2</v>
          </cell>
          <cell r="AM349">
            <v>4250.5509000616248</v>
          </cell>
          <cell r="AN349">
            <v>0.773213848039215</v>
          </cell>
          <cell r="AO349">
            <v>9.4244023650983222E-2</v>
          </cell>
          <cell r="AP349">
            <v>4321.4555759731338</v>
          </cell>
          <cell r="AQ349">
            <v>0.84799374999999999</v>
          </cell>
          <cell r="AR349">
            <v>0.10335865457344053</v>
          </cell>
          <cell r="AS349">
            <v>3824.2330612102037</v>
          </cell>
          <cell r="AT349">
            <v>0.74615136335784238</v>
          </cell>
          <cell r="AU349">
            <v>9.0945482823198795E-2</v>
          </cell>
          <cell r="AV349">
            <v>4452.0809727088972</v>
          </cell>
        </row>
        <row r="350">
          <cell r="B350">
            <v>86</v>
          </cell>
          <cell r="C350">
            <v>0.13458909453366558</v>
          </cell>
          <cell r="D350">
            <v>0.88333333333333253</v>
          </cell>
          <cell r="E350">
            <v>0.11888703350473782</v>
          </cell>
          <cell r="F350">
            <v>3417.1331940425571</v>
          </cell>
          <cell r="G350">
            <v>0.96499999999999997</v>
          </cell>
          <cell r="H350">
            <v>0.12987847622498727</v>
          </cell>
          <cell r="I350">
            <v>2933.8714777709242</v>
          </cell>
          <cell r="J350">
            <v>0.95</v>
          </cell>
          <cell r="K350">
            <v>0.12785963980698228</v>
          </cell>
          <cell r="L350">
            <v>3004.7267761987155</v>
          </cell>
          <cell r="M350">
            <v>0.92500000000000004</v>
          </cell>
          <cell r="N350">
            <v>0.12449491244364067</v>
          </cell>
          <cell r="O350">
            <v>3090.8936077580438</v>
          </cell>
          <cell r="P350">
            <v>0.85241666666666582</v>
          </cell>
          <cell r="Q350">
            <v>0.11472598733207198</v>
          </cell>
          <cell r="R350">
            <v>3550.98346439019</v>
          </cell>
          <cell r="S350">
            <v>0.83916666666666584</v>
          </cell>
          <cell r="T350">
            <v>0.11294268182950092</v>
          </cell>
          <cell r="U350">
            <v>3621.7598381847797</v>
          </cell>
          <cell r="V350">
            <v>0.81708333333333261</v>
          </cell>
          <cell r="W350">
            <v>0.10997050599188249</v>
          </cell>
          <cell r="X350">
            <v>3710.016636608384</v>
          </cell>
          <cell r="Y350">
            <v>0.91674999999999995</v>
          </cell>
          <cell r="Z350">
            <v>0.12338455241373791</v>
          </cell>
          <cell r="AA350">
            <v>3137.2273640952094</v>
          </cell>
          <cell r="AB350">
            <v>0.892625</v>
          </cell>
          <cell r="AC350">
            <v>0.12013759050811323</v>
          </cell>
          <cell r="AD350">
            <v>3223.7758364871929</v>
          </cell>
          <cell r="AE350">
            <v>0.87875000000000003</v>
          </cell>
          <cell r="AF350">
            <v>0.11827016682145863</v>
          </cell>
          <cell r="AG350">
            <v>3295.4251332991794</v>
          </cell>
          <cell r="AH350">
            <v>0.80979583333333249</v>
          </cell>
          <cell r="AI350">
            <v>0.10898968796546837</v>
          </cell>
          <cell r="AJ350">
            <v>3755.5582424768472</v>
          </cell>
          <cell r="AK350">
            <v>0.78848541666666594</v>
          </cell>
          <cell r="AL350">
            <v>0.1061215382821666</v>
          </cell>
          <cell r="AM350">
            <v>3843.6367907240601</v>
          </cell>
          <cell r="AN350">
            <v>0.77622916666666597</v>
          </cell>
          <cell r="AO350">
            <v>0.10447198069228836</v>
          </cell>
          <cell r="AP350">
            <v>3914.1842144644488</v>
          </cell>
          <cell r="AQ350">
            <v>0.84799374999999999</v>
          </cell>
          <cell r="AR350">
            <v>0.11413071098270758</v>
          </cell>
          <cell r="AS350">
            <v>3428.9654772282474</v>
          </cell>
          <cell r="AT350">
            <v>0.74906114583333261</v>
          </cell>
          <cell r="AU350">
            <v>0.10081546136805826</v>
          </cell>
          <cell r="AV350">
            <v>4047.18431907791</v>
          </cell>
        </row>
        <row r="351">
          <cell r="B351">
            <v>87</v>
          </cell>
          <cell r="C351">
            <v>0.14837518030481253</v>
          </cell>
          <cell r="D351">
            <v>0.88676470588235212</v>
          </cell>
          <cell r="E351">
            <v>0.13157387312323804</v>
          </cell>
          <cell r="F351">
            <v>3010.8803655122679</v>
          </cell>
          <cell r="G351">
            <v>0.96499999999999997</v>
          </cell>
          <cell r="H351">
            <v>0.14318204899414408</v>
          </cell>
          <cell r="I351">
            <v>2552.8247207980849</v>
          </cell>
          <cell r="J351">
            <v>0.95</v>
          </cell>
          <cell r="K351">
            <v>0.14095642128957189</v>
          </cell>
          <cell r="L351">
            <v>2620.5434928755526</v>
          </cell>
          <cell r="M351">
            <v>0.92500000000000004</v>
          </cell>
          <cell r="N351">
            <v>0.1372470417819516</v>
          </cell>
          <cell r="O351">
            <v>2706.0930786875974</v>
          </cell>
          <cell r="P351">
            <v>0.85572794117646978</v>
          </cell>
          <cell r="Q351">
            <v>0.12696878756392471</v>
          </cell>
          <cell r="R351">
            <v>3143.5933804381639</v>
          </cell>
          <cell r="S351">
            <v>0.8424264705882345</v>
          </cell>
          <cell r="T351">
            <v>0.12499517946707614</v>
          </cell>
          <cell r="U351">
            <v>3212.7085691178113</v>
          </cell>
          <cell r="V351">
            <v>0.82025735294117574</v>
          </cell>
          <cell r="W351">
            <v>0.1217058326389952</v>
          </cell>
          <cell r="X351">
            <v>3302.0242298422581</v>
          </cell>
          <cell r="Y351">
            <v>0.91674999999999995</v>
          </cell>
          <cell r="Z351">
            <v>0.13602294654443689</v>
          </cell>
          <cell r="AA351">
            <v>2750.1419699561911</v>
          </cell>
          <cell r="AB351">
            <v>0.892625</v>
          </cell>
          <cell r="AC351">
            <v>0.1324433953195833</v>
          </cell>
          <cell r="AD351">
            <v>2836.4791751533444</v>
          </cell>
          <cell r="AE351">
            <v>0.87875000000000003</v>
          </cell>
          <cell r="AF351">
            <v>0.13038468969285402</v>
          </cell>
          <cell r="AG351">
            <v>2905.674653036258</v>
          </cell>
          <cell r="AH351">
            <v>0.8129415441176463</v>
          </cell>
          <cell r="AI351">
            <v>0.12062034818572848</v>
          </cell>
          <cell r="AJ351">
            <v>3346.2411214931531</v>
          </cell>
          <cell r="AK351">
            <v>0.79154834558823461</v>
          </cell>
          <cell r="AL351">
            <v>0.11744612849663037</v>
          </cell>
          <cell r="AM351">
            <v>3435.7441418944927</v>
          </cell>
          <cell r="AN351">
            <v>0.77924448529411694</v>
          </cell>
          <cell r="AO351">
            <v>0.11562054100704544</v>
          </cell>
          <cell r="AP351">
            <v>3505.2616367848591</v>
          </cell>
          <cell r="AQ351">
            <v>0.84799374999999999</v>
          </cell>
          <cell r="AR351">
            <v>0.12582122555360412</v>
          </cell>
          <cell r="AS351">
            <v>3037.6152093770283</v>
          </cell>
          <cell r="AT351">
            <v>0.75197092830882284</v>
          </cell>
          <cell r="AU351">
            <v>0.11157382207179885</v>
          </cell>
          <cell r="AV351">
            <v>3639.1655647084995</v>
          </cell>
        </row>
        <row r="352">
          <cell r="B352">
            <v>88</v>
          </cell>
          <cell r="C352">
            <v>0.16317605406180086</v>
          </cell>
          <cell r="D352">
            <v>0.89019607843137172</v>
          </cell>
          <cell r="E352">
            <v>0.14525868341972062</v>
          </cell>
          <cell r="F352">
            <v>2614.7271743111078</v>
          </cell>
          <cell r="G352">
            <v>0.96499999999999997</v>
          </cell>
          <cell r="H352">
            <v>0.15746489216963783</v>
          </cell>
          <cell r="I352">
            <v>2187.3060465513113</v>
          </cell>
          <cell r="J352">
            <v>0.95</v>
          </cell>
          <cell r="K352">
            <v>0.15501725135871081</v>
          </cell>
          <cell r="L352">
            <v>2251.1610602861401</v>
          </cell>
          <cell r="M352">
            <v>0.92500000000000004</v>
          </cell>
          <cell r="N352">
            <v>0.15093785000716581</v>
          </cell>
          <cell r="O352">
            <v>2334.6898088511107</v>
          </cell>
          <cell r="P352">
            <v>0.85903921568627373</v>
          </cell>
          <cell r="Q352">
            <v>0.1401746295000304</v>
          </cell>
          <cell r="R352">
            <v>2744.4551403299506</v>
          </cell>
          <cell r="S352">
            <v>0.84568627450980305</v>
          </cell>
          <cell r="T352">
            <v>0.13799574924873459</v>
          </cell>
          <cell r="U352">
            <v>2811.135484945517</v>
          </cell>
          <cell r="V352">
            <v>0.82343137254901888</v>
          </cell>
          <cell r="W352">
            <v>0.13436428216324159</v>
          </cell>
          <cell r="X352">
            <v>2900.148621555169</v>
          </cell>
          <cell r="Y352">
            <v>0.91674999999999995</v>
          </cell>
          <cell r="Z352">
            <v>0.14959164756115592</v>
          </cell>
          <cell r="AA352">
            <v>2376.0595557872275</v>
          </cell>
          <cell r="AB352">
            <v>0.892625</v>
          </cell>
          <cell r="AC352">
            <v>0.14565502525691498</v>
          </cell>
          <cell r="AD352">
            <v>2460.8062424427444</v>
          </cell>
          <cell r="AE352">
            <v>0.87875000000000003</v>
          </cell>
          <cell r="AF352">
            <v>0.1433909575068075</v>
          </cell>
          <cell r="AG352">
            <v>2526.8191650517342</v>
          </cell>
          <cell r="AH352">
            <v>0.81608725490195999</v>
          </cell>
          <cell r="AI352">
            <v>0.13316589802502887</v>
          </cell>
          <cell r="AJ352">
            <v>2942.6163523052464</v>
          </cell>
          <cell r="AK352">
            <v>0.79461127450980329</v>
          </cell>
          <cell r="AL352">
            <v>0.12966153228752814</v>
          </cell>
          <cell r="AM352">
            <v>3032.2292939240069</v>
          </cell>
          <cell r="AN352">
            <v>0.78225980392156791</v>
          </cell>
          <cell r="AO352">
            <v>0.1276460680550795</v>
          </cell>
          <cell r="AP352">
            <v>3099.9813899685519</v>
          </cell>
          <cell r="AQ352">
            <v>0.84799374999999999</v>
          </cell>
          <cell r="AR352">
            <v>0.13837227399406923</v>
          </cell>
          <cell r="AS352">
            <v>2655.4187409729429</v>
          </cell>
          <cell r="AT352">
            <v>0.75488071078431307</v>
          </cell>
          <cell r="AU352">
            <v>0.12317845567315172</v>
          </cell>
          <cell r="AV352">
            <v>3233.1299535018957</v>
          </cell>
        </row>
        <row r="353">
          <cell r="B353">
            <v>89</v>
          </cell>
          <cell r="C353">
            <v>0.17940000164795816</v>
          </cell>
          <cell r="D353">
            <v>0.89362745098039131</v>
          </cell>
          <cell r="E353">
            <v>0.16031676617854285</v>
          </cell>
          <cell r="F353">
            <v>2234.9153474689101</v>
          </cell>
          <cell r="G353">
            <v>0.96499999999999997</v>
          </cell>
          <cell r="H353">
            <v>0.17312100159027963</v>
          </cell>
          <cell r="I353">
            <v>1842.8821357891125</v>
          </cell>
          <cell r="J353">
            <v>0.95</v>
          </cell>
          <cell r="K353">
            <v>0.17043000156556024</v>
          </cell>
          <cell r="L353">
            <v>1902.1922603548217</v>
          </cell>
          <cell r="M353">
            <v>0.92500000000000004</v>
          </cell>
          <cell r="N353">
            <v>0.16594500152436131</v>
          </cell>
          <cell r="O353">
            <v>1982.2967486694829</v>
          </cell>
          <cell r="P353">
            <v>0.86235049019607757</v>
          </cell>
          <cell r="Q353">
            <v>0.15470567936229385</v>
          </cell>
          <cell r="R353">
            <v>2359.7521578547462</v>
          </cell>
          <cell r="S353">
            <v>0.84894607843137171</v>
          </cell>
          <cell r="T353">
            <v>0.15230092786961572</v>
          </cell>
          <cell r="U353">
            <v>2423.2107374607554</v>
          </cell>
          <cell r="V353">
            <v>0.82660539215686202</v>
          </cell>
          <cell r="W353">
            <v>0.14829300871515214</v>
          </cell>
          <cell r="X353">
            <v>2510.4722338531942</v>
          </cell>
          <cell r="Y353">
            <v>0.91674999999999995</v>
          </cell>
          <cell r="Z353">
            <v>0.16446495151076565</v>
          </cell>
          <cell r="AA353">
            <v>2020.6208921335879</v>
          </cell>
          <cell r="AB353">
            <v>0.892625</v>
          </cell>
          <cell r="AC353">
            <v>0.16013692647100866</v>
          </cell>
          <cell r="AD353">
            <v>2102.3774470473722</v>
          </cell>
          <cell r="AE353">
            <v>0.87875000000000003</v>
          </cell>
          <cell r="AF353">
            <v>0.15764775144814325</v>
          </cell>
          <cell r="AG353">
            <v>2164.4961455284142</v>
          </cell>
          <cell r="AH353">
            <v>0.81923296568627368</v>
          </cell>
          <cell r="AI353">
            <v>0.14697039539417917</v>
          </cell>
          <cell r="AJ353">
            <v>2550.7602032073837</v>
          </cell>
          <cell r="AK353">
            <v>0.79767420343137174</v>
          </cell>
          <cell r="AL353">
            <v>0.1431027534101218</v>
          </cell>
          <cell r="AM353">
            <v>2639.065797426691</v>
          </cell>
          <cell r="AN353">
            <v>0.78527512254901888</v>
          </cell>
          <cell r="AO353">
            <v>0.14087835827939454</v>
          </cell>
          <cell r="AP353">
            <v>2704.280954495146</v>
          </cell>
          <cell r="AQ353">
            <v>0.84799374999999999</v>
          </cell>
          <cell r="AR353">
            <v>0.15213008014745821</v>
          </cell>
          <cell r="AS353">
            <v>2287.9824113780483</v>
          </cell>
          <cell r="AT353">
            <v>0.75779049325980319</v>
          </cell>
          <cell r="AU353">
            <v>0.13594761573961572</v>
          </cell>
          <cell r="AV353">
            <v>2834.8779988389233</v>
          </cell>
        </row>
        <row r="354">
          <cell r="B354">
            <v>90</v>
          </cell>
          <cell r="C354">
            <v>0.19725069060206851</v>
          </cell>
          <cell r="D354">
            <v>0.89705882352941091</v>
          </cell>
          <cell r="E354">
            <v>0.17694547245185541</v>
          </cell>
          <cell r="F354">
            <v>1876.6209462799</v>
          </cell>
          <cell r="G354">
            <v>0.96499999999999997</v>
          </cell>
          <cell r="H354">
            <v>0.1903469164309961</v>
          </cell>
          <cell r="I354">
            <v>1523.8405346284676</v>
          </cell>
          <cell r="J354">
            <v>1</v>
          </cell>
          <cell r="K354">
            <v>0.19725069060206851</v>
          </cell>
          <cell r="L354">
            <v>1578.0016304445528</v>
          </cell>
          <cell r="M354">
            <v>0.92500000000000004</v>
          </cell>
          <cell r="N354">
            <v>0.18245688880691338</v>
          </cell>
          <cell r="O354">
            <v>1653.344511689789</v>
          </cell>
          <cell r="P354">
            <v>0.86566176470588152</v>
          </cell>
          <cell r="Q354">
            <v>0.17075238091604047</v>
          </cell>
          <cell r="R354">
            <v>1994.6850971471888</v>
          </cell>
          <cell r="S354">
            <v>0.89705882352941091</v>
          </cell>
          <cell r="T354">
            <v>0.17694547245185541</v>
          </cell>
          <cell r="U354">
            <v>2054.1534937218667</v>
          </cell>
          <cell r="V354">
            <v>0.82977941176470515</v>
          </cell>
          <cell r="W354">
            <v>0.16367456201796626</v>
          </cell>
          <cell r="X354">
            <v>2138.1867529992551</v>
          </cell>
          <cell r="Y354">
            <v>0.96499999999999997</v>
          </cell>
          <cell r="Z354">
            <v>0.1903469164309961</v>
          </cell>
          <cell r="AA354">
            <v>1688.2995750871974</v>
          </cell>
          <cell r="AB354">
            <v>0.892625</v>
          </cell>
          <cell r="AC354">
            <v>0.1760708976986714</v>
          </cell>
          <cell r="AD354">
            <v>1765.7091843952403</v>
          </cell>
          <cell r="AE354">
            <v>0.92500000000000004</v>
          </cell>
          <cell r="AF354">
            <v>0.18245688880691338</v>
          </cell>
          <cell r="AG354">
            <v>1823.2681951676866</v>
          </cell>
          <cell r="AH354">
            <v>0.86566176470588152</v>
          </cell>
          <cell r="AI354">
            <v>0.17075238091604047</v>
          </cell>
          <cell r="AJ354">
            <v>2175.8739675862575</v>
          </cell>
          <cell r="AK354">
            <v>0.80073713235294042</v>
          </cell>
          <cell r="AL354">
            <v>0.15794595234733744</v>
          </cell>
          <cell r="AM354">
            <v>2261.4082153844529</v>
          </cell>
          <cell r="AN354">
            <v>0.82977941176470515</v>
          </cell>
          <cell r="AO354">
            <v>0.16367456201796626</v>
          </cell>
          <cell r="AP354">
            <v>2323.3062932996359</v>
          </cell>
          <cell r="AQ354">
            <v>0.892625</v>
          </cell>
          <cell r="AR354">
            <v>0.1760708976986714</v>
          </cell>
          <cell r="AS354">
            <v>1939.911463759131</v>
          </cell>
          <cell r="AT354">
            <v>0.80073713235294042</v>
          </cell>
          <cell r="AU354">
            <v>0.15794595234733744</v>
          </cell>
          <cell r="AV354">
            <v>2449.4830939840786</v>
          </cell>
        </row>
        <row r="355">
          <cell r="B355">
            <v>91</v>
          </cell>
          <cell r="C355">
            <v>0.21479325905116742</v>
          </cell>
          <cell r="D355">
            <v>0.9004901960784305</v>
          </cell>
          <cell r="E355">
            <v>0.19341922395931085</v>
          </cell>
          <cell r="F355">
            <v>1544.561366327355</v>
          </cell>
          <cell r="G355">
            <v>0.96499999999999997</v>
          </cell>
          <cell r="H355">
            <v>0.20727549498437656</v>
          </cell>
          <cell r="I355">
            <v>1233.7821877293782</v>
          </cell>
          <cell r="J355">
            <v>1</v>
          </cell>
          <cell r="K355">
            <v>0.21479325905116742</v>
          </cell>
          <cell r="L355">
            <v>1266.7397190681745</v>
          </cell>
          <cell r="M355">
            <v>0.92500000000000004</v>
          </cell>
          <cell r="N355">
            <v>0.19868376462232987</v>
          </cell>
          <cell r="O355">
            <v>1351.6804159608846</v>
          </cell>
          <cell r="P355">
            <v>0.86897303921568536</v>
          </cell>
          <cell r="Q355">
            <v>0.18664955112073497</v>
          </cell>
          <cell r="R355">
            <v>1654.0878676315629</v>
          </cell>
          <cell r="S355">
            <v>0.9004901960784305</v>
          </cell>
          <cell r="T355">
            <v>0.19341922395931085</v>
          </cell>
          <cell r="U355">
            <v>1690.6803332866216</v>
          </cell>
          <cell r="V355">
            <v>0.83295343137254829</v>
          </cell>
          <cell r="W355">
            <v>0.17891278216236256</v>
          </cell>
          <cell r="X355">
            <v>1788.2199726894846</v>
          </cell>
          <cell r="Y355">
            <v>0.96499999999999997</v>
          </cell>
          <cell r="Z355">
            <v>0.20727549498437656</v>
          </cell>
          <cell r="AA355">
            <v>1366.9369569575883</v>
          </cell>
          <cell r="AB355">
            <v>0.892625</v>
          </cell>
          <cell r="AC355">
            <v>0.19172983286054832</v>
          </cell>
          <cell r="AD355">
            <v>1454.8191832239816</v>
          </cell>
          <cell r="AE355">
            <v>0.92500000000000004</v>
          </cell>
          <cell r="AF355">
            <v>0.19868376462232987</v>
          </cell>
          <cell r="AG355">
            <v>1490.6003528167944</v>
          </cell>
          <cell r="AH355">
            <v>0.86897303921568536</v>
          </cell>
          <cell r="AI355">
            <v>0.18664955112073497</v>
          </cell>
          <cell r="AJ355">
            <v>1804.3383070476725</v>
          </cell>
          <cell r="AK355">
            <v>0.80380006127450898</v>
          </cell>
          <cell r="AL355">
            <v>0.17265083478667986</v>
          </cell>
          <cell r="AM355">
            <v>1904.2279411594627</v>
          </cell>
          <cell r="AN355">
            <v>0.83295343137254829</v>
          </cell>
          <cell r="AO355">
            <v>0.17891278216236256</v>
          </cell>
          <cell r="AP355">
            <v>1943.0401533102333</v>
          </cell>
          <cell r="AQ355">
            <v>0.892625</v>
          </cell>
          <cell r="AR355">
            <v>0.19172983286054832</v>
          </cell>
          <cell r="AS355">
            <v>1598.3495108791174</v>
          </cell>
          <cell r="AT355">
            <v>0.80380006127450898</v>
          </cell>
          <cell r="AU355">
            <v>0.17265083478667986</v>
          </cell>
          <cell r="AV355">
            <v>2062.5971539460606</v>
          </cell>
        </row>
        <row r="356">
          <cell r="B356">
            <v>92</v>
          </cell>
          <cell r="C356">
            <v>0.23362726014690219</v>
          </cell>
          <cell r="D356">
            <v>0.9039215686274501</v>
          </cell>
          <cell r="E356">
            <v>0.21118071946612119</v>
          </cell>
          <cell r="F356">
            <v>1245.8135054947852</v>
          </cell>
          <cell r="G356">
            <v>0.96499999999999997</v>
          </cell>
          <cell r="H356">
            <v>0.22545030604176061</v>
          </cell>
          <cell r="I356">
            <v>978.04937406486431</v>
          </cell>
          <cell r="J356">
            <v>1</v>
          </cell>
          <cell r="K356">
            <v>0.23362726014690219</v>
          </cell>
          <cell r="L356">
            <v>994.65256643996111</v>
          </cell>
          <cell r="M356">
            <v>0.92500000000000004</v>
          </cell>
          <cell r="N356">
            <v>0.21610521563588453</v>
          </cell>
          <cell r="O356">
            <v>1083.1234623514993</v>
          </cell>
          <cell r="P356">
            <v>0.87228431372548931</v>
          </cell>
          <cell r="Q356">
            <v>0.20378939428480694</v>
          </cell>
          <cell r="R356">
            <v>1345.353109623878</v>
          </cell>
          <cell r="S356">
            <v>0.9039215686274501</v>
          </cell>
          <cell r="T356">
            <v>0.21118071946612119</v>
          </cell>
          <cell r="U356">
            <v>1363.6702552590541</v>
          </cell>
          <cell r="V356">
            <v>0.83612745098039143</v>
          </cell>
          <cell r="W356">
            <v>0.19534216550616212</v>
          </cell>
          <cell r="X356">
            <v>1468.2845622573047</v>
          </cell>
          <cell r="Y356">
            <v>0.96499999999999997</v>
          </cell>
          <cell r="Z356">
            <v>0.22545030604176061</v>
          </cell>
          <cell r="AA356">
            <v>1083.6044225917667</v>
          </cell>
          <cell r="AB356">
            <v>0.892625</v>
          </cell>
          <cell r="AC356">
            <v>0.20854153308862858</v>
          </cell>
          <cell r="AD356">
            <v>1175.8869443821281</v>
          </cell>
          <cell r="AE356">
            <v>0.92500000000000004</v>
          </cell>
          <cell r="AF356">
            <v>0.21610521563588453</v>
          </cell>
          <cell r="AG356">
            <v>1194.4422631717805</v>
          </cell>
          <cell r="AH356">
            <v>0.87228431372548931</v>
          </cell>
          <cell r="AI356">
            <v>0.20378939428480694</v>
          </cell>
          <cell r="AJ356">
            <v>1467.5593719672775</v>
          </cell>
          <cell r="AK356">
            <v>0.80686299019607766</v>
          </cell>
          <cell r="AL356">
            <v>0.18850518971344643</v>
          </cell>
          <cell r="AM356">
            <v>1575.4613974941608</v>
          </cell>
          <cell r="AN356">
            <v>0.83612745098039143</v>
          </cell>
          <cell r="AO356">
            <v>0.19534216550616212</v>
          </cell>
          <cell r="AP356">
            <v>1595.4054336283159</v>
          </cell>
          <cell r="AQ356">
            <v>0.892625</v>
          </cell>
          <cell r="AR356">
            <v>0.20854153308862858</v>
          </cell>
          <cell r="AS356">
            <v>1291.898226305525</v>
          </cell>
          <cell r="AT356">
            <v>0.80686299019607766</v>
          </cell>
          <cell r="AU356">
            <v>0.18850518971344643</v>
          </cell>
          <cell r="AV356">
            <v>1706.4880334886432</v>
          </cell>
        </row>
        <row r="357">
          <cell r="B357">
            <v>93</v>
          </cell>
          <cell r="C357">
            <v>0.25321277913076257</v>
          </cell>
          <cell r="D357">
            <v>0.9073529411764697</v>
          </cell>
          <cell r="E357">
            <v>0.22975335988776521</v>
          </cell>
          <cell r="F357">
            <v>982.72171308378597</v>
          </cell>
          <cell r="G357">
            <v>0.96499999999999997</v>
          </cell>
          <cell r="H357">
            <v>0.24435033186118588</v>
          </cell>
          <cell r="I357">
            <v>757.5478433579882</v>
          </cell>
          <cell r="J357">
            <v>1</v>
          </cell>
          <cell r="K357">
            <v>0.25321277913076257</v>
          </cell>
          <cell r="L357">
            <v>762.27461254450839</v>
          </cell>
          <cell r="M357">
            <v>0.92500000000000004</v>
          </cell>
          <cell r="N357">
            <v>0.23422182069595537</v>
          </cell>
          <cell r="O357">
            <v>849.05483295974273</v>
          </cell>
          <cell r="P357">
            <v>0.87559558823529327</v>
          </cell>
          <cell r="Q357">
            <v>0.22171199229169344</v>
          </cell>
          <cell r="R357">
            <v>1071.1844143144465</v>
          </cell>
          <cell r="S357">
            <v>0.9073529411764697</v>
          </cell>
          <cell r="T357">
            <v>0.22975335988776521</v>
          </cell>
          <cell r="U357">
            <v>1075.6893896388979</v>
          </cell>
          <cell r="V357">
            <v>0.83930147058823446</v>
          </cell>
          <cell r="W357">
            <v>0.21252185789618283</v>
          </cell>
          <cell r="X357">
            <v>1181.4666762866955</v>
          </cell>
          <cell r="Y357">
            <v>0.96499999999999997</v>
          </cell>
          <cell r="Z357">
            <v>0.24435033186118588</v>
          </cell>
          <cell r="AA357">
            <v>839.30547389024753</v>
          </cell>
          <cell r="AB357">
            <v>0.892625</v>
          </cell>
          <cell r="AC357">
            <v>0.22602405697159694</v>
          </cell>
          <cell r="AD357">
            <v>930.66567826177629</v>
          </cell>
          <cell r="AE357">
            <v>0.92500000000000004</v>
          </cell>
          <cell r="AF357">
            <v>0.23422182069595537</v>
          </cell>
          <cell r="AG357">
            <v>936.31706032442901</v>
          </cell>
          <cell r="AH357">
            <v>0.87559558823529327</v>
          </cell>
          <cell r="AI357">
            <v>0.22171199229169344</v>
          </cell>
          <cell r="AJ357">
            <v>1168.4863364770742</v>
          </cell>
          <cell r="AK357">
            <v>0.80992591911764633</v>
          </cell>
          <cell r="AL357">
            <v>0.20508359286981645</v>
          </cell>
          <cell r="AM357">
            <v>1278.4787478733126</v>
          </cell>
          <cell r="AN357">
            <v>0.83930147058823446</v>
          </cell>
          <cell r="AO357">
            <v>0.21252185789618283</v>
          </cell>
          <cell r="AP357">
            <v>1283.7554813630632</v>
          </cell>
          <cell r="AQ357">
            <v>0.892625</v>
          </cell>
          <cell r="AR357">
            <v>0.22602405697159694</v>
          </cell>
          <cell r="AS357">
            <v>1022.4837895972909</v>
          </cell>
          <cell r="AT357">
            <v>0.80992591911764633</v>
          </cell>
          <cell r="AU357">
            <v>0.20508359286981645</v>
          </cell>
          <cell r="AV357">
            <v>1384.8061829921403</v>
          </cell>
        </row>
        <row r="358">
          <cell r="B358">
            <v>94</v>
          </cell>
          <cell r="C358">
            <v>0.2732786867786508</v>
          </cell>
          <cell r="D358">
            <v>0.91078431372548929</v>
          </cell>
          <cell r="E358">
            <v>0.24889794119349642</v>
          </cell>
          <cell r="F358">
            <v>756.93809766812569</v>
          </cell>
          <cell r="G358">
            <v>0.96499999999999997</v>
          </cell>
          <cell r="H358">
            <v>0.26371393274139804</v>
          </cell>
          <cell r="I358">
            <v>572.44077643273806</v>
          </cell>
          <cell r="J358">
            <v>1</v>
          </cell>
          <cell r="K358">
            <v>0.2732786867786508</v>
          </cell>
          <cell r="L358">
            <v>569.25693944128818</v>
          </cell>
          <cell r="M358">
            <v>0.92500000000000004</v>
          </cell>
          <cell r="N358">
            <v>0.252782785270252</v>
          </cell>
          <cell r="O358">
            <v>650.18766411321144</v>
          </cell>
          <cell r="P358">
            <v>0.87890686274509711</v>
          </cell>
          <cell r="Q358">
            <v>0.24018651325172402</v>
          </cell>
          <cell r="R358">
            <v>833.6899837049798</v>
          </cell>
          <cell r="S358">
            <v>0.91078431372548929</v>
          </cell>
          <cell r="T358">
            <v>0.24889794119349642</v>
          </cell>
          <cell r="U358">
            <v>828.54613817374161</v>
          </cell>
          <cell r="V358">
            <v>0.84247549019607759</v>
          </cell>
          <cell r="W358">
            <v>0.23023059560398418</v>
          </cell>
          <cell r="X358">
            <v>930.37918319981895</v>
          </cell>
          <cell r="Y358">
            <v>0.96499999999999997</v>
          </cell>
          <cell r="Z358">
            <v>0.26371393274139804</v>
          </cell>
          <cell r="AA358">
            <v>634.22090281225564</v>
          </cell>
          <cell r="AB358">
            <v>0.892625</v>
          </cell>
          <cell r="AC358">
            <v>0.24393538778579318</v>
          </cell>
          <cell r="AD358">
            <v>720.31284597682657</v>
          </cell>
          <cell r="AE358">
            <v>0.92500000000000004</v>
          </cell>
          <cell r="AF358">
            <v>0.252782785270252</v>
          </cell>
          <cell r="AG358">
            <v>717.01117370655652</v>
          </cell>
          <cell r="AH358">
            <v>0.87890686274509711</v>
          </cell>
          <cell r="AI358">
            <v>0.24018651325172402</v>
          </cell>
          <cell r="AJ358">
            <v>909.41890285112004</v>
          </cell>
          <cell r="AK358">
            <v>0.8129888480392149</v>
          </cell>
          <cell r="AL358">
            <v>0.22217252475784474</v>
          </cell>
          <cell r="AM358">
            <v>1016.2837328517494</v>
          </cell>
          <cell r="AN358">
            <v>0.84247549019607759</v>
          </cell>
          <cell r="AO358">
            <v>0.23023059560398418</v>
          </cell>
          <cell r="AP358">
            <v>1010.9293813793764</v>
          </cell>
          <cell r="AQ358">
            <v>0.892625</v>
          </cell>
          <cell r="AR358">
            <v>0.24393538778579318</v>
          </cell>
          <cell r="AS358">
            <v>791.37785528481845</v>
          </cell>
          <cell r="AT358">
            <v>0.8129888480392149</v>
          </cell>
          <cell r="AU358">
            <v>0.22217252475784474</v>
          </cell>
          <cell r="AV358">
            <v>1100.8051555557756</v>
          </cell>
        </row>
        <row r="359">
          <cell r="B359">
            <v>95</v>
          </cell>
          <cell r="C359">
            <v>0.29467984265373381</v>
          </cell>
          <cell r="D359">
            <v>0.91421568627450889</v>
          </cell>
          <cell r="E359">
            <v>0.26940093458294756</v>
          </cell>
          <cell r="F359">
            <v>568.53776354760748</v>
          </cell>
          <cell r="G359">
            <v>0.96499999999999997</v>
          </cell>
          <cell r="H359">
            <v>0.28436604816085315</v>
          </cell>
          <cell r="I359">
            <v>421.48016801812133</v>
          </cell>
          <cell r="J359">
            <v>1</v>
          </cell>
          <cell r="K359">
            <v>0.29467984265373381</v>
          </cell>
          <cell r="L359">
            <v>413.69115059113903</v>
          </cell>
          <cell r="M359">
            <v>0.92500000000000004</v>
          </cell>
          <cell r="N359">
            <v>0.27257885445470381</v>
          </cell>
          <cell r="O359">
            <v>485.83141543031479</v>
          </cell>
          <cell r="P359">
            <v>0.88221813725490106</v>
          </cell>
          <cell r="Q359">
            <v>0.25997190187254438</v>
          </cell>
          <cell r="R359">
            <v>633.4488933859941</v>
          </cell>
          <cell r="S359">
            <v>0.91421568627450889</v>
          </cell>
          <cell r="T359">
            <v>0.26940093458294756</v>
          </cell>
          <cell r="U359">
            <v>622.32271019847508</v>
          </cell>
          <cell r="V359">
            <v>0.84564950980392073</v>
          </cell>
          <cell r="W359">
            <v>0.24919586448922648</v>
          </cell>
          <cell r="X359">
            <v>716.17742971417636</v>
          </cell>
          <cell r="Y359">
            <v>0.96499999999999997</v>
          </cell>
          <cell r="Z359">
            <v>0.28436604816085315</v>
          </cell>
          <cell r="AA359">
            <v>466.96801430483578</v>
          </cell>
          <cell r="AB359">
            <v>0.892625</v>
          </cell>
          <cell r="AC359">
            <v>0.26303859454878914</v>
          </cell>
          <cell r="AD359">
            <v>544.60305256638105</v>
          </cell>
          <cell r="AE359">
            <v>0.92500000000000004</v>
          </cell>
          <cell r="AF359">
            <v>0.27257885445470381</v>
          </cell>
          <cell r="AG359">
            <v>535.76309214712069</v>
          </cell>
          <cell r="AH359">
            <v>0.88221813725490106</v>
          </cell>
          <cell r="AI359">
            <v>0.25997190187254438</v>
          </cell>
          <cell r="AJ359">
            <v>690.98874749010122</v>
          </cell>
          <cell r="AK359">
            <v>0.81605177696078357</v>
          </cell>
          <cell r="AL359">
            <v>0.24047400923210357</v>
          </cell>
          <cell r="AM359">
            <v>790.49341005374924</v>
          </cell>
          <cell r="AN359">
            <v>0.84564950980392073</v>
          </cell>
          <cell r="AO359">
            <v>0.24919586448922648</v>
          </cell>
          <cell r="AP359">
            <v>778.1825077908353</v>
          </cell>
          <cell r="AQ359">
            <v>0.892625</v>
          </cell>
          <cell r="AR359">
            <v>0.26303859454878914</v>
          </cell>
          <cell r="AS359">
            <v>598.33279127082699</v>
          </cell>
          <cell r="AT359">
            <v>0.81605177696078357</v>
          </cell>
          <cell r="AU359">
            <v>0.24047400923210357</v>
          </cell>
          <cell r="AV359">
            <v>856.23649487949695</v>
          </cell>
        </row>
        <row r="360">
          <cell r="B360">
            <v>96</v>
          </cell>
          <cell r="C360">
            <v>0.31649950009274563</v>
          </cell>
          <cell r="D360">
            <v>0.91764705882352848</v>
          </cell>
          <cell r="E360">
            <v>0.2904348353792251</v>
          </cell>
          <cell r="F360">
            <v>415.37315870218316</v>
          </cell>
          <cell r="G360">
            <v>0.96499999999999997</v>
          </cell>
          <cell r="H360">
            <v>0.30542201758949955</v>
          </cell>
          <cell r="I360">
            <v>301.62551826063572</v>
          </cell>
          <cell r="J360">
            <v>1</v>
          </cell>
          <cell r="K360">
            <v>0.31649950009274563</v>
          </cell>
          <cell r="L360">
            <v>291.78470742770008</v>
          </cell>
          <cell r="M360">
            <v>0.92500000000000004</v>
          </cell>
          <cell r="N360">
            <v>0.29276203758578973</v>
          </cell>
          <cell r="O360">
            <v>353.40404475421224</v>
          </cell>
          <cell r="P360">
            <v>0.88552941176470501</v>
          </cell>
          <cell r="Q360">
            <v>0.28026961614095225</v>
          </cell>
          <cell r="R360">
            <v>468.76997983337861</v>
          </cell>
          <cell r="S360">
            <v>0.91764705882352848</v>
          </cell>
          <cell r="T360">
            <v>0.2904348353792251</v>
          </cell>
          <cell r="U360">
            <v>454.66839045881306</v>
          </cell>
          <cell r="V360">
            <v>0.84882352941176387</v>
          </cell>
          <cell r="W360">
            <v>0.26865222272578321</v>
          </cell>
          <cell r="X360">
            <v>537.70897598887996</v>
          </cell>
          <cell r="Y360">
            <v>0.96499999999999997</v>
          </cell>
          <cell r="Z360">
            <v>0.30542201758949955</v>
          </cell>
          <cell r="AA360">
            <v>334.17816545944885</v>
          </cell>
          <cell r="AB360">
            <v>0.892625</v>
          </cell>
          <cell r="AC360">
            <v>0.28251536627028706</v>
          </cell>
          <cell r="AD360">
            <v>401.3514310323398</v>
          </cell>
          <cell r="AE360">
            <v>0.92500000000000004</v>
          </cell>
          <cell r="AF360">
            <v>0.29276203758578973</v>
          </cell>
          <cell r="AG360">
            <v>389.72540223054858</v>
          </cell>
          <cell r="AH360">
            <v>0.88552941176470501</v>
          </cell>
          <cell r="AI360">
            <v>0.28026961614095225</v>
          </cell>
          <cell r="AJ360">
            <v>511.35108863257227</v>
          </cell>
          <cell r="AK360">
            <v>0.81911470588235213</v>
          </cell>
          <cell r="AL360">
            <v>0.25924939493038079</v>
          </cell>
          <cell r="AM360">
            <v>600.40029046656684</v>
          </cell>
          <cell r="AN360">
            <v>0.84882352941176387</v>
          </cell>
          <cell r="AO360">
            <v>0.26865222272578321</v>
          </cell>
          <cell r="AP360">
            <v>584.26264503150389</v>
          </cell>
          <cell r="AQ360">
            <v>0.892625</v>
          </cell>
          <cell r="AR360">
            <v>0.28251536627028706</v>
          </cell>
          <cell r="AS360">
            <v>440.94817478249462</v>
          </cell>
          <cell r="AT360">
            <v>0.81911470588235213</v>
          </cell>
          <cell r="AU360">
            <v>0.25924939493038079</v>
          </cell>
          <cell r="AV360">
            <v>650.33387210498074</v>
          </cell>
        </row>
        <row r="361">
          <cell r="B361">
            <v>97</v>
          </cell>
          <cell r="C361">
            <v>0.33945521325638484</v>
          </cell>
          <cell r="D361">
            <v>0.92107843137254808</v>
          </cell>
          <cell r="E361">
            <v>0.31266487534742471</v>
          </cell>
          <cell r="F361">
            <v>294.73432373356587</v>
          </cell>
          <cell r="G361">
            <v>0.96499999999999997</v>
          </cell>
          <cell r="H361">
            <v>0.32757428079241135</v>
          </cell>
          <cell r="I361">
            <v>209.50244391699394</v>
          </cell>
          <cell r="J361">
            <v>1</v>
          </cell>
          <cell r="K361">
            <v>0.33945521325638484</v>
          </cell>
          <cell r="L361">
            <v>199.43499339212497</v>
          </cell>
          <cell r="M361">
            <v>0.92500000000000004</v>
          </cell>
          <cell r="N361">
            <v>0.31399607226215598</v>
          </cell>
          <cell r="O361">
            <v>249.94075652090942</v>
          </cell>
          <cell r="P361">
            <v>0.88884068627450885</v>
          </cell>
          <cell r="Q361">
            <v>0.30172160471026488</v>
          </cell>
          <cell r="R361">
            <v>337.38799752707564</v>
          </cell>
          <cell r="S361">
            <v>0.92107843137254808</v>
          </cell>
          <cell r="T361">
            <v>0.31266487534742471</v>
          </cell>
          <cell r="U361">
            <v>322.61685132377045</v>
          </cell>
          <cell r="V361">
            <v>0.851997549019607</v>
          </cell>
          <cell r="W361">
            <v>0.28921500969636788</v>
          </cell>
          <cell r="X361">
            <v>393.25226440986256</v>
          </cell>
          <cell r="Y361">
            <v>0.96499999999999997</v>
          </cell>
          <cell r="Z361">
            <v>0.32757428079241135</v>
          </cell>
          <cell r="AA361">
            <v>232.11279593046638</v>
          </cell>
          <cell r="AB361">
            <v>0.892625</v>
          </cell>
          <cell r="AC361">
            <v>0.30300620973298054</v>
          </cell>
          <cell r="AD361">
            <v>287.96348449113447</v>
          </cell>
          <cell r="AE361">
            <v>0.92500000000000004</v>
          </cell>
          <cell r="AF361">
            <v>0.31399607226215598</v>
          </cell>
          <cell r="AG361">
            <v>275.62859937459166</v>
          </cell>
          <cell r="AH361">
            <v>0.88884068627450885</v>
          </cell>
          <cell r="AI361">
            <v>0.30172160471026488</v>
          </cell>
          <cell r="AJ361">
            <v>368.03491530826318</v>
          </cell>
          <cell r="AK361">
            <v>0.8221776348039207</v>
          </cell>
          <cell r="AL361">
            <v>0.27909248435699502</v>
          </cell>
          <cell r="AM361">
            <v>444.7468784470845</v>
          </cell>
          <cell r="AN361">
            <v>0.851997549019607</v>
          </cell>
          <cell r="AO361">
            <v>0.28921500969636788</v>
          </cell>
          <cell r="AP361">
            <v>427.29918678814505</v>
          </cell>
          <cell r="AQ361">
            <v>0.892625</v>
          </cell>
          <cell r="AR361">
            <v>0.30300620973298054</v>
          </cell>
          <cell r="AS361">
            <v>316.37353967760362</v>
          </cell>
          <cell r="AT361">
            <v>0.8221776348039207</v>
          </cell>
          <cell r="AU361">
            <v>0.27909248435699502</v>
          </cell>
          <cell r="AV361">
            <v>481.73520925903284</v>
          </cell>
        </row>
        <row r="362">
          <cell r="B362">
            <v>98</v>
          </cell>
          <cell r="C362">
            <v>0.36359515019682648</v>
          </cell>
          <cell r="D362">
            <v>0.92450980392156767</v>
          </cell>
          <cell r="E362">
            <v>0.336147281015301</v>
          </cell>
          <cell r="F362">
            <v>202.58125314280298</v>
          </cell>
          <cell r="G362">
            <v>0.96499999999999997</v>
          </cell>
          <cell r="H362">
            <v>0.35086931993993753</v>
          </cell>
          <cell r="I362">
            <v>140.87483152663216</v>
          </cell>
          <cell r="J362">
            <v>1</v>
          </cell>
          <cell r="K362">
            <v>0.36359515019682648</v>
          </cell>
          <cell r="L362">
            <v>131.73574517941549</v>
          </cell>
          <cell r="M362">
            <v>0.92500000000000004</v>
          </cell>
          <cell r="N362">
            <v>0.3363255139320645</v>
          </cell>
          <cell r="O362">
            <v>171.46034067511201</v>
          </cell>
          <cell r="P362">
            <v>0.8921519607843128</v>
          </cell>
          <cell r="Q362">
            <v>0.32438212617976547</v>
          </cell>
          <cell r="R362">
            <v>235.59074950322349</v>
          </cell>
          <cell r="S362">
            <v>0.92450980392156767</v>
          </cell>
          <cell r="T362">
            <v>0.336147281015301</v>
          </cell>
          <cell r="U362">
            <v>221.7458937196451</v>
          </cell>
          <cell r="V362">
            <v>0.85517156862745014</v>
          </cell>
          <cell r="W362">
            <v>0.31093623493915346</v>
          </cell>
          <cell r="X362">
            <v>279.5178069454455</v>
          </cell>
          <cell r="Y362">
            <v>0.96499999999999997</v>
          </cell>
          <cell r="Z362">
            <v>0.35086931993993753</v>
          </cell>
          <cell r="AA362">
            <v>156.0786137408281</v>
          </cell>
          <cell r="AB362">
            <v>0.892625</v>
          </cell>
          <cell r="AC362">
            <v>0.32455412094444225</v>
          </cell>
          <cell r="AD362">
            <v>200.70876051397389</v>
          </cell>
          <cell r="AE362">
            <v>0.92500000000000004</v>
          </cell>
          <cell r="AF362">
            <v>0.3363255139320645</v>
          </cell>
          <cell r="AG362">
            <v>189.08230176785054</v>
          </cell>
          <cell r="AH362">
            <v>0.8921519607843128</v>
          </cell>
          <cell r="AI362">
            <v>0.32438212617976547</v>
          </cell>
          <cell r="AJ362">
            <v>256.99083007204757</v>
          </cell>
          <cell r="AK362">
            <v>0.82524056372548937</v>
          </cell>
          <cell r="AL362">
            <v>0.30005346671628308</v>
          </cell>
          <cell r="AM362">
            <v>320.62136723126918</v>
          </cell>
          <cell r="AN362">
            <v>0.85517156862745014</v>
          </cell>
          <cell r="AO362">
            <v>0.31093623493915346</v>
          </cell>
          <cell r="AP362">
            <v>303.71784833796153</v>
          </cell>
          <cell r="AQ362">
            <v>0.892625</v>
          </cell>
          <cell r="AR362">
            <v>0.32455412094444225</v>
          </cell>
          <cell r="AS362">
            <v>220.51039256008622</v>
          </cell>
          <cell r="AT362">
            <v>0.82524056372548937</v>
          </cell>
          <cell r="AU362">
            <v>0.30005346671628308</v>
          </cell>
          <cell r="AV362">
            <v>347.28653290469248</v>
          </cell>
        </row>
        <row r="363">
          <cell r="B363">
            <v>99</v>
          </cell>
          <cell r="C363">
            <v>0.38794878468039229</v>
          </cell>
          <cell r="D363">
            <v>0.92794117647058727</v>
          </cell>
          <cell r="E363">
            <v>0.35999365166665775</v>
          </cell>
          <cell r="F363">
            <v>134.48411571417736</v>
          </cell>
          <cell r="G363">
            <v>0.96499999999999997</v>
          </cell>
          <cell r="H363">
            <v>0.37437057721657857</v>
          </cell>
          <cell r="I363">
            <v>91.446175192229461</v>
          </cell>
          <cell r="J363">
            <v>1</v>
          </cell>
          <cell r="K363">
            <v>0.38794878468039229</v>
          </cell>
          <cell r="L363">
            <v>83.837267124615067</v>
          </cell>
          <cell r="M363">
            <v>0.92500000000000004</v>
          </cell>
          <cell r="N363">
            <v>0.35885262582936289</v>
          </cell>
          <cell r="O363">
            <v>113.7938534785881</v>
          </cell>
          <cell r="P363">
            <v>0.89546323529411664</v>
          </cell>
          <cell r="Q363">
            <v>0.34739387385832471</v>
          </cell>
          <cell r="R363">
            <v>159.16932127108333</v>
          </cell>
          <cell r="S363">
            <v>0.92794117647058727</v>
          </cell>
          <cell r="T363">
            <v>0.35999365166665775</v>
          </cell>
          <cell r="U363">
            <v>147.2066144694785</v>
          </cell>
          <cell r="V363">
            <v>0.85834558823529328</v>
          </cell>
          <cell r="W363">
            <v>0.33299412779165843</v>
          </cell>
          <cell r="X363">
            <v>192.60559245537951</v>
          </cell>
          <cell r="Y363">
            <v>0.96499999999999997</v>
          </cell>
          <cell r="Z363">
            <v>0.37437057721657857</v>
          </cell>
          <cell r="AA363">
            <v>101.31541668041555</v>
          </cell>
          <cell r="AB363">
            <v>0.892625</v>
          </cell>
          <cell r="AC363">
            <v>0.34629278392533519</v>
          </cell>
          <cell r="AD363">
            <v>135.56790517951251</v>
          </cell>
          <cell r="AE363">
            <v>0.92500000000000004</v>
          </cell>
          <cell r="AF363">
            <v>0.35885262582936289</v>
          </cell>
          <cell r="AG363">
            <v>125.48909945032051</v>
          </cell>
          <cell r="AH363">
            <v>0.89546323529411664</v>
          </cell>
          <cell r="AI363">
            <v>0.34739387385832471</v>
          </cell>
          <cell r="AJ363">
            <v>173.62759820457396</v>
          </cell>
          <cell r="AK363">
            <v>0.82830349264705794</v>
          </cell>
          <cell r="AL363">
            <v>0.32133933331895037</v>
          </cell>
          <cell r="AM363">
            <v>224.41781449021238</v>
          </cell>
          <cell r="AN363">
            <v>0.85834558823529328</v>
          </cell>
          <cell r="AO363">
            <v>0.33299412779165843</v>
          </cell>
          <cell r="AP363">
            <v>209.28096409193495</v>
          </cell>
          <cell r="AQ363">
            <v>0.892625</v>
          </cell>
          <cell r="AR363">
            <v>0.34629278392533519</v>
          </cell>
          <cell r="AS363">
            <v>148.94283594363355</v>
          </cell>
          <cell r="AT363">
            <v>0.82830349264705794</v>
          </cell>
          <cell r="AU363">
            <v>0.32133933331895037</v>
          </cell>
          <cell r="AV363">
            <v>243.08200476276099</v>
          </cell>
        </row>
        <row r="364">
          <cell r="B364">
            <v>100</v>
          </cell>
          <cell r="C364">
            <v>0.41321042719143553</v>
          </cell>
          <cell r="D364">
            <v>0.93137254901960687</v>
          </cell>
          <cell r="E364">
            <v>0.384852848854768</v>
          </cell>
          <cell r="F364">
            <v>86.070687807069305</v>
          </cell>
          <cell r="G364">
            <v>0.96499999999999997</v>
          </cell>
          <cell r="H364">
            <v>0.39874806223973525</v>
          </cell>
          <cell r="I364">
            <v>57.211417801266144</v>
          </cell>
          <cell r="J364">
            <v>1</v>
          </cell>
          <cell r="K364">
            <v>0.41321042719143553</v>
          </cell>
          <cell r="L364">
            <v>51.312701232695247</v>
          </cell>
          <cell r="M364">
            <v>0.92500000000000004</v>
          </cell>
          <cell r="N364">
            <v>0.3822196451520779</v>
          </cell>
          <cell r="O364">
            <v>72.95863035455497</v>
          </cell>
          <cell r="P364">
            <v>0.8987745098039206</v>
          </cell>
          <cell r="Q364">
            <v>0.37138299914485107</v>
          </cell>
          <cell r="R364">
            <v>103.87487415532146</v>
          </cell>
          <cell r="S364">
            <v>0.93137254901960687</v>
          </cell>
          <cell r="T364">
            <v>0.384852848854768</v>
          </cell>
          <cell r="U364">
            <v>94.213167777125079</v>
          </cell>
          <cell r="V364">
            <v>0.86151960784313641</v>
          </cell>
          <cell r="W364">
            <v>0.35598888519066041</v>
          </cell>
          <cell r="X364">
            <v>128.4690611879048</v>
          </cell>
          <cell r="Y364">
            <v>0.96499999999999997</v>
          </cell>
          <cell r="Z364">
            <v>0.39874806223973525</v>
          </cell>
          <cell r="AA364">
            <v>63.385905656830204</v>
          </cell>
          <cell r="AB364">
            <v>0.892625</v>
          </cell>
          <cell r="AC364">
            <v>0.36884195757175514</v>
          </cell>
          <cell r="AD364">
            <v>88.621717883973261</v>
          </cell>
          <cell r="AE364">
            <v>0.92500000000000004</v>
          </cell>
          <cell r="AF364">
            <v>0.3822196451520779</v>
          </cell>
          <cell r="AG364">
            <v>80.457006599610935</v>
          </cell>
          <cell r="AH364">
            <v>0.8987745098039206</v>
          </cell>
          <cell r="AI364">
            <v>0.37138299914485107</v>
          </cell>
          <cell r="AJ364">
            <v>113.31043425557031</v>
          </cell>
          <cell r="AK364">
            <v>0.83136642156862661</v>
          </cell>
          <cell r="AL364">
            <v>0.34352927420898727</v>
          </cell>
          <cell r="AM364">
            <v>152.30354359703165</v>
          </cell>
          <cell r="AN364">
            <v>0.86151960784313641</v>
          </cell>
          <cell r="AO364">
            <v>0.35598888519066041</v>
          </cell>
          <cell r="AP364">
            <v>139.59163199074371</v>
          </cell>
          <cell r="AQ364">
            <v>0.892625</v>
          </cell>
          <cell r="AR364">
            <v>0.36884195757175514</v>
          </cell>
          <cell r="AS364">
            <v>97.365006638978215</v>
          </cell>
          <cell r="AT364">
            <v>0.83136642156862661</v>
          </cell>
          <cell r="AU364">
            <v>0.34352927420898727</v>
          </cell>
          <cell r="AV364">
            <v>164.97019541046146</v>
          </cell>
        </row>
        <row r="365">
          <cell r="B365">
            <v>101</v>
          </cell>
          <cell r="C365">
            <v>0.43837551672087227</v>
          </cell>
          <cell r="D365">
            <v>0.93480392156862646</v>
          </cell>
          <cell r="E365">
            <v>0.4097951521503444</v>
          </cell>
          <cell r="F365">
            <v>52.946138401629341</v>
          </cell>
          <cell r="G365">
            <v>0.96499999999999997</v>
          </cell>
          <cell r="H365">
            <v>0.42303237363564172</v>
          </cell>
          <cell r="I365">
            <v>34.398475815023374</v>
          </cell>
          <cell r="J365">
            <v>1</v>
          </cell>
          <cell r="K365">
            <v>0.43837551672087227</v>
          </cell>
          <cell r="L365">
            <v>30.109758035986744</v>
          </cell>
          <cell r="M365">
            <v>0.92500000000000004</v>
          </cell>
          <cell r="N365">
            <v>0.40549735296680689</v>
          </cell>
          <cell r="O365">
            <v>45.072408549655357</v>
          </cell>
          <cell r="P365">
            <v>0.90208578431372455</v>
          </cell>
          <cell r="Q365">
            <v>0.39545232182508233</v>
          </cell>
          <cell r="R365">
            <v>65.297511855724196</v>
          </cell>
          <cell r="S365">
            <v>0.93480392156862646</v>
          </cell>
          <cell r="T365">
            <v>0.4097951521503444</v>
          </cell>
          <cell r="U365">
            <v>57.954961758466261</v>
          </cell>
          <cell r="V365">
            <v>0.86469362745097955</v>
          </cell>
          <cell r="W365">
            <v>0.37906051573906857</v>
          </cell>
          <cell r="X365">
            <v>82.735503314131833</v>
          </cell>
          <cell r="Y365">
            <v>0.96499999999999997</v>
          </cell>
          <cell r="Z365">
            <v>0.42303237363564172</v>
          </cell>
          <cell r="AA365">
            <v>38.110898602858484</v>
          </cell>
          <cell r="AB365">
            <v>0.892625</v>
          </cell>
          <cell r="AC365">
            <v>0.39130494561296864</v>
          </cell>
          <cell r="AD365">
            <v>55.934309976276737</v>
          </cell>
          <cell r="AE365">
            <v>0.92500000000000004</v>
          </cell>
          <cell r="AF365">
            <v>0.40549735296680689</v>
          </cell>
          <cell r="AG365">
            <v>49.704758087109255</v>
          </cell>
          <cell r="AH365">
            <v>0.90208578431372455</v>
          </cell>
          <cell r="AI365">
            <v>0.39545232182508233</v>
          </cell>
          <cell r="AJ365">
            <v>71.228865347331137</v>
          </cell>
          <cell r="AK365">
            <v>0.83442935049019529</v>
          </cell>
          <cell r="AL365">
            <v>0.36579339768820118</v>
          </cell>
          <cell r="AM365">
            <v>99.982817805686523</v>
          </cell>
          <cell r="AN365">
            <v>0.86469362745097955</v>
          </cell>
          <cell r="AO365">
            <v>0.37906051573906857</v>
          </cell>
          <cell r="AP365">
            <v>89.898562536413934</v>
          </cell>
          <cell r="AQ365">
            <v>0.892625</v>
          </cell>
          <cell r="AR365">
            <v>0.39130494561296864</v>
          </cell>
          <cell r="AS365">
            <v>61.452706991270553</v>
          </cell>
          <cell r="AT365">
            <v>0.83442935049019529</v>
          </cell>
          <cell r="AU365">
            <v>0.36579339768820118</v>
          </cell>
          <cell r="AV365">
            <v>108.29810391499083</v>
          </cell>
        </row>
        <row r="366">
          <cell r="B366">
            <v>102</v>
          </cell>
          <cell r="C366">
            <v>0.46281707236883141</v>
          </cell>
          <cell r="D366">
            <v>0.93823529411764606</v>
          </cell>
          <cell r="E366">
            <v>0.43423131201663839</v>
          </cell>
          <cell r="F366">
            <v>31.249067559560451</v>
          </cell>
          <cell r="G366">
            <v>0.96499999999999997</v>
          </cell>
          <cell r="H366">
            <v>0.44661847483592232</v>
          </cell>
          <cell r="I366">
            <v>19.846806941545822</v>
          </cell>
          <cell r="J366">
            <v>1</v>
          </cell>
          <cell r="K366">
            <v>0.46281707236883141</v>
          </cell>
          <cell r="L366">
            <v>16.91037729862062</v>
          </cell>
          <cell r="M366">
            <v>0.92500000000000004</v>
          </cell>
          <cell r="N366">
            <v>0.42810579194116904</v>
          </cell>
          <cell r="O366">
            <v>26.795666190931634</v>
          </cell>
          <cell r="P366">
            <v>0.90539705882352839</v>
          </cell>
          <cell r="Q366">
            <v>0.41903321609605604</v>
          </cell>
          <cell r="R366">
            <v>39.475459182977225</v>
          </cell>
          <cell r="S366">
            <v>0.93823529411764606</v>
          </cell>
          <cell r="T366">
            <v>0.43423131201663839</v>
          </cell>
          <cell r="U366">
            <v>34.205299386788184</v>
          </cell>
          <cell r="V366">
            <v>0.86786764705882269</v>
          </cell>
          <cell r="W366">
            <v>0.40166396361539058</v>
          </cell>
          <cell r="X366">
            <v>51.373740757945605</v>
          </cell>
          <cell r="Y366">
            <v>0.96499999999999997</v>
          </cell>
          <cell r="Z366">
            <v>0.44661847483592232</v>
          </cell>
          <cell r="AA366">
            <v>21.988754705503997</v>
          </cell>
          <cell r="AB366">
            <v>0.892625</v>
          </cell>
          <cell r="AC366">
            <v>0.41312208922322813</v>
          </cell>
          <cell r="AD366">
            <v>34.046937853110833</v>
          </cell>
          <cell r="AE366">
            <v>0.92500000000000004</v>
          </cell>
          <cell r="AF366">
            <v>0.42810579194116904</v>
          </cell>
          <cell r="AG366">
            <v>29.549610252930965</v>
          </cell>
          <cell r="AH366">
            <v>0.90539705882352839</v>
          </cell>
          <cell r="AI366">
            <v>0.41903321609605604</v>
          </cell>
          <cell r="AJ366">
            <v>43.061245164762894</v>
          </cell>
          <cell r="AK366">
            <v>0.83749227941176385</v>
          </cell>
          <cell r="AL366">
            <v>0.38760572488885187</v>
          </cell>
          <cell r="AM366">
            <v>63.409763170104071</v>
          </cell>
          <cell r="AN366">
            <v>0.86786764705882269</v>
          </cell>
          <cell r="AO366">
            <v>0.40166396361539058</v>
          </cell>
          <cell r="AP366">
            <v>55.821567057159967</v>
          </cell>
          <cell r="AQ366">
            <v>0.892625</v>
          </cell>
          <cell r="AR366">
            <v>0.41312208922322813</v>
          </cell>
          <cell r="AS366">
            <v>37.405958824281726</v>
          </cell>
          <cell r="AT366">
            <v>0.83749227941176385</v>
          </cell>
          <cell r="AU366">
            <v>0.38760572488885187</v>
          </cell>
          <cell r="AV366">
            <v>68.683372520736455</v>
          </cell>
        </row>
        <row r="367">
          <cell r="B367">
            <v>103</v>
          </cell>
          <cell r="C367">
            <v>0.48761713982932975</v>
          </cell>
          <cell r="D367">
            <v>0.94166666666666565</v>
          </cell>
          <cell r="E367">
            <v>0.45917280667261834</v>
          </cell>
          <cell r="F367">
            <v>17.679743953875946</v>
          </cell>
          <cell r="G367">
            <v>0.96499999999999997</v>
          </cell>
          <cell r="H367">
            <v>0.47055053993530321</v>
          </cell>
          <cell r="I367">
            <v>10.982856294949631</v>
          </cell>
          <cell r="J367">
            <v>1</v>
          </cell>
          <cell r="K367">
            <v>0.48761713982932975</v>
          </cell>
          <cell r="L367">
            <v>9.0839659846206775</v>
          </cell>
          <cell r="M367">
            <v>0.92500000000000004</v>
          </cell>
          <cell r="N367">
            <v>0.45104585434213001</v>
          </cell>
          <cell r="O367">
            <v>15.324286295671639</v>
          </cell>
          <cell r="P367">
            <v>0.90870833333333234</v>
          </cell>
          <cell r="Q367">
            <v>0.44310175843907668</v>
          </cell>
          <cell r="R367">
            <v>22.93393056466569</v>
          </cell>
          <cell r="S367">
            <v>0.94166666666666565</v>
          </cell>
          <cell r="T367">
            <v>0.45917280667261834</v>
          </cell>
          <cell r="U367">
            <v>19.352287356141236</v>
          </cell>
          <cell r="V367">
            <v>0.87104166666666583</v>
          </cell>
          <cell r="W367">
            <v>0.424734846172172</v>
          </cell>
          <cell r="X367">
            <v>30.738760419359632</v>
          </cell>
          <cell r="Y367">
            <v>0.96499999999999997</v>
          </cell>
          <cell r="Z367">
            <v>0.47055053993530321</v>
          </cell>
          <cell r="AA367">
            <v>12.168170615390592</v>
          </cell>
          <cell r="AB367">
            <v>0.892625</v>
          </cell>
          <cell r="AC367">
            <v>0.43525924944015548</v>
          </cell>
          <cell r="AD367">
            <v>19.981395755580277</v>
          </cell>
          <cell r="AE367">
            <v>0.92500000000000004</v>
          </cell>
          <cell r="AF367">
            <v>0.45104585434213001</v>
          </cell>
          <cell r="AG367">
            <v>16.899250954047066</v>
          </cell>
          <cell r="AH367">
            <v>0.90870833333333234</v>
          </cell>
          <cell r="AI367">
            <v>0.44310175843907668</v>
          </cell>
          <cell r="AJ367">
            <v>25.017153114271558</v>
          </cell>
          <cell r="AK367">
            <v>0.84055520833333242</v>
          </cell>
          <cell r="AL367">
            <v>0.40986912655614594</v>
          </cell>
          <cell r="AM367">
            <v>38.831775951525465</v>
          </cell>
          <cell r="AN367">
            <v>0.87104166666666583</v>
          </cell>
          <cell r="AO367">
            <v>0.424734846172172</v>
          </cell>
          <cell r="AP367">
            <v>33.40005517775878</v>
          </cell>
          <cell r="AQ367">
            <v>0.892625</v>
          </cell>
          <cell r="AR367">
            <v>0.43525924944015548</v>
          </cell>
          <cell r="AS367">
            <v>21.952730965396412</v>
          </cell>
          <cell r="AT367">
            <v>0.84055520833333242</v>
          </cell>
          <cell r="AU367">
            <v>0.40986912655614594</v>
          </cell>
          <cell r="AV367">
            <v>42.061304127025359</v>
          </cell>
        </row>
        <row r="368">
          <cell r="B368">
            <v>104</v>
          </cell>
          <cell r="C368">
            <v>0.51260835689977169</v>
          </cell>
          <cell r="D368">
            <v>0.94509803921568525</v>
          </cell>
          <cell r="E368">
            <v>0.48446515299154841</v>
          </cell>
          <cell r="F368">
            <v>9.5616863013214726</v>
          </cell>
          <cell r="G368">
            <v>0.96499999999999997</v>
          </cell>
          <cell r="H368">
            <v>0.49466706440827968</v>
          </cell>
          <cell r="I368">
            <v>5.8148673353292386</v>
          </cell>
          <cell r="J368">
            <v>1</v>
          </cell>
          <cell r="K368">
            <v>0.51260835689977169</v>
          </cell>
          <cell r="L368">
            <v>4.6544684728930212</v>
          </cell>
          <cell r="M368">
            <v>0.92500000000000004</v>
          </cell>
          <cell r="N368">
            <v>0.47416273013228882</v>
          </cell>
          <cell r="O368">
            <v>8.4123304912570287</v>
          </cell>
          <cell r="P368">
            <v>0.91201960784313618</v>
          </cell>
          <cell r="Q368">
            <v>0.46750887263684415</v>
          </cell>
          <cell r="R368">
            <v>12.771865603542638</v>
          </cell>
          <cell r="S368">
            <v>0.94509803921568525</v>
          </cell>
          <cell r="T368">
            <v>0.48446515299154841</v>
          </cell>
          <cell r="U368">
            <v>10.466243255286839</v>
          </cell>
          <cell r="V368">
            <v>0.87421568627450885</v>
          </cell>
          <cell r="W368">
            <v>0.4481302665171823</v>
          </cell>
          <cell r="X368">
            <v>17.68293774111967</v>
          </cell>
          <cell r="Y368">
            <v>0.96499999999999997</v>
          </cell>
          <cell r="Z368">
            <v>0.49466706440827968</v>
          </cell>
          <cell r="AA368">
            <v>6.4424313622936591</v>
          </cell>
          <cell r="AB368">
            <v>0.892625</v>
          </cell>
          <cell r="AC368">
            <v>0.45756703457765868</v>
          </cell>
          <cell r="AD368">
            <v>11.284308436239696</v>
          </cell>
          <cell r="AE368">
            <v>0.92500000000000004</v>
          </cell>
          <cell r="AF368">
            <v>0.47416273013228882</v>
          </cell>
          <cell r="AG368">
            <v>9.2769138697368501</v>
          </cell>
          <cell r="AH368">
            <v>0.91201960784313618</v>
          </cell>
          <cell r="AI368">
            <v>0.46750887263684415</v>
          </cell>
          <cell r="AJ368">
            <v>13.932008578198209</v>
          </cell>
          <cell r="AK368">
            <v>0.84361813725490098</v>
          </cell>
          <cell r="AL368">
            <v>0.43244570718908087</v>
          </cell>
          <cell r="AM368">
            <v>22.915829859649769</v>
          </cell>
          <cell r="AN368">
            <v>0.87421568627450885</v>
          </cell>
          <cell r="AO368">
            <v>0.4481302665171823</v>
          </cell>
          <cell r="AP368">
            <v>19.213887879691345</v>
          </cell>
          <cell r="AQ368">
            <v>0.892625</v>
          </cell>
          <cell r="AR368">
            <v>0.45756703457765868</v>
          </cell>
          <cell r="AS368">
            <v>12.397601762236309</v>
          </cell>
          <cell r="AT368">
            <v>0.84361813725490098</v>
          </cell>
          <cell r="AU368">
            <v>0.43244570718908087</v>
          </cell>
          <cell r="AV368">
            <v>24.82167414266906</v>
          </cell>
        </row>
        <row r="369">
          <cell r="B369">
            <v>105</v>
          </cell>
          <cell r="C369">
            <v>0.53760736507946216</v>
          </cell>
          <cell r="D369">
            <v>0.94852941176470484</v>
          </cell>
          <cell r="E369">
            <v>0.50993639775919519</v>
          </cell>
          <cell r="F369">
            <v>4.9293824844945719</v>
          </cell>
          <cell r="G369">
            <v>0.96499999999999997</v>
          </cell>
          <cell r="H369">
            <v>0.51879110730168099</v>
          </cell>
          <cell r="I369">
            <v>2.9384439806383287</v>
          </cell>
          <cell r="J369">
            <v>1</v>
          </cell>
          <cell r="K369">
            <v>0.53760736507946216</v>
          </cell>
          <cell r="L369">
            <v>2.2685490367615402</v>
          </cell>
          <cell r="M369">
            <v>0.92500000000000004</v>
          </cell>
          <cell r="N369">
            <v>0.4972868126985025</v>
          </cell>
          <cell r="O369">
            <v>4.4235168987474971</v>
          </cell>
          <cell r="P369">
            <v>0.91533088235294013</v>
          </cell>
          <cell r="Q369">
            <v>0.49208862383762331</v>
          </cell>
          <cell r="R369">
            <v>6.8009051137611323</v>
          </cell>
          <cell r="S369">
            <v>0.94852941176470484</v>
          </cell>
          <cell r="T369">
            <v>0.50993639775919519</v>
          </cell>
          <cell r="U369">
            <v>5.3957131153675384</v>
          </cell>
          <cell r="V369">
            <v>0.87738970588235199</v>
          </cell>
          <cell r="W369">
            <v>0.47169116792725552</v>
          </cell>
          <cell r="X369">
            <v>9.7586781383849708</v>
          </cell>
          <cell r="Y369">
            <v>0.96499999999999997</v>
          </cell>
          <cell r="Z369">
            <v>0.51879110730168099</v>
          </cell>
          <cell r="AA369">
            <v>3.2555727526560205</v>
          </cell>
          <cell r="AB369">
            <v>0.892625</v>
          </cell>
          <cell r="AC369">
            <v>0.47988177425405493</v>
          </cell>
          <cell r="AD369">
            <v>6.120980887809842</v>
          </cell>
          <cell r="AE369">
            <v>0.92500000000000004</v>
          </cell>
          <cell r="AF369">
            <v>0.4972868126985025</v>
          </cell>
          <cell r="AG369">
            <v>4.8781470620603287</v>
          </cell>
          <cell r="AH369">
            <v>0.91533088235294013</v>
          </cell>
          <cell r="AI369">
            <v>0.49208862383762331</v>
          </cell>
          <cell r="AJ369">
            <v>7.4186709542379221</v>
          </cell>
          <cell r="AK369">
            <v>0.84668106617646965</v>
          </cell>
          <cell r="AL369">
            <v>0.45518197704980157</v>
          </cell>
          <cell r="AM369">
            <v>13.00597761016887</v>
          </cell>
          <cell r="AN369">
            <v>0.87738970588235199</v>
          </cell>
          <cell r="AO369">
            <v>0.47169116792725552</v>
          </cell>
          <cell r="AP369">
            <v>10.603563183334005</v>
          </cell>
          <cell r="AQ369">
            <v>0.892625</v>
          </cell>
          <cell r="AR369">
            <v>0.47988177425405493</v>
          </cell>
          <cell r="AS369">
            <v>6.7248678880150861</v>
          </cell>
          <cell r="AT369">
            <v>0.84668106617646965</v>
          </cell>
          <cell r="AU369">
            <v>0.45518197704980157</v>
          </cell>
          <cell r="AV369">
            <v>14.087647714425618</v>
          </cell>
        </row>
        <row r="370">
          <cell r="B370">
            <v>106</v>
          </cell>
          <cell r="C370">
            <v>0.56243449717246785</v>
          </cell>
          <cell r="D370">
            <v>0.95196078431372444</v>
          </cell>
          <cell r="E370">
            <v>0.5354155850533977</v>
          </cell>
          <cell r="F370">
            <v>2.4157109371741381</v>
          </cell>
          <cell r="G370">
            <v>0.96499999999999997</v>
          </cell>
          <cell r="H370">
            <v>0.54274928977143144</v>
          </cell>
          <cell r="I370">
            <v>1.4140053741790108</v>
          </cell>
          <cell r="J370">
            <v>1</v>
          </cell>
          <cell r="K370">
            <v>0.56243449717246785</v>
          </cell>
          <cell r="L370">
            <v>1.0489603665546166</v>
          </cell>
          <cell r="M370">
            <v>0.92500000000000004</v>
          </cell>
          <cell r="N370">
            <v>0.52025190988453274</v>
          </cell>
          <cell r="O370">
            <v>2.22376027925139</v>
          </cell>
          <cell r="P370">
            <v>0.91864215686274409</v>
          </cell>
          <cell r="Q370">
            <v>0.51667603957652886</v>
          </cell>
          <cell r="R370">
            <v>3.4542570754801618</v>
          </cell>
          <cell r="S370">
            <v>0.95196078431372444</v>
          </cell>
          <cell r="T370">
            <v>0.5354155850533977</v>
          </cell>
          <cell r="U370">
            <v>2.6442426059749713</v>
          </cell>
          <cell r="V370">
            <v>0.88056372549019513</v>
          </cell>
          <cell r="W370">
            <v>0.4952594161743929</v>
          </cell>
          <cell r="X370">
            <v>5.155595849863988</v>
          </cell>
          <cell r="Y370">
            <v>0.96499999999999997</v>
          </cell>
          <cell r="Z370">
            <v>0.54274928977143144</v>
          </cell>
          <cell r="AA370">
            <v>1.566610559404422</v>
          </cell>
          <cell r="AB370">
            <v>0.892625</v>
          </cell>
          <cell r="AC370">
            <v>0.50204309303857408</v>
          </cell>
          <cell r="AD370">
            <v>3.1836337191924948</v>
          </cell>
          <cell r="AE370">
            <v>0.92500000000000004</v>
          </cell>
          <cell r="AF370">
            <v>0.52025190988453274</v>
          </cell>
          <cell r="AG370">
            <v>2.4523088576937839</v>
          </cell>
          <cell r="AH370">
            <v>0.91864215686274409</v>
          </cell>
          <cell r="AI370">
            <v>0.51667603957652886</v>
          </cell>
          <cell r="AJ370">
            <v>3.7680273736628354</v>
          </cell>
          <cell r="AK370">
            <v>0.84974399509803833</v>
          </cell>
          <cell r="AL370">
            <v>0.47792533660828918</v>
          </cell>
          <cell r="AM370">
            <v>7.0858910081067501</v>
          </cell>
          <cell r="AN370">
            <v>0.88056372549019513</v>
          </cell>
          <cell r="AO370">
            <v>0.4952594161743929</v>
          </cell>
          <cell r="AP370">
            <v>5.6019560811967413</v>
          </cell>
          <cell r="AQ370">
            <v>0.892625</v>
          </cell>
          <cell r="AR370">
            <v>0.50204309303857408</v>
          </cell>
          <cell r="AS370">
            <v>3.4977263542902879</v>
          </cell>
          <cell r="AT370">
            <v>0.84974399509803833</v>
          </cell>
          <cell r="AU370">
            <v>0.47792533660828918</v>
          </cell>
          <cell r="AV370">
            <v>7.675204375792247</v>
          </cell>
        </row>
        <row r="371">
          <cell r="B371">
            <v>107</v>
          </cell>
          <cell r="C371">
            <v>0.58711561677877067</v>
          </cell>
          <cell r="D371">
            <v>0.95539215686274404</v>
          </cell>
          <cell r="E371">
            <v>0.56092565544206996</v>
          </cell>
          <cell r="F371">
            <v>1.1223016524271552</v>
          </cell>
          <cell r="G371">
            <v>0.96499999999999997</v>
          </cell>
          <cell r="H371">
            <v>0.56656657019151369</v>
          </cell>
          <cell r="I371">
            <v>0.64655496161036552</v>
          </cell>
          <cell r="J371">
            <v>1</v>
          </cell>
          <cell r="K371">
            <v>0.58711561677877067</v>
          </cell>
          <cell r="L371">
            <v>0.45898887023762325</v>
          </cell>
          <cell r="M371">
            <v>0.92500000000000004</v>
          </cell>
          <cell r="N371">
            <v>0.54308194552036293</v>
          </cell>
          <cell r="O371">
            <v>1.0668447468454925</v>
          </cell>
          <cell r="P371">
            <v>0.92195343137254793</v>
          </cell>
          <cell r="Q371">
            <v>0.54129325750159751</v>
          </cell>
          <cell r="R371">
            <v>1.6695252100418689</v>
          </cell>
          <cell r="S371">
            <v>0.95539215686274404</v>
          </cell>
          <cell r="T371">
            <v>0.56092565544206996</v>
          </cell>
          <cell r="U371">
            <v>1.2284739040737611</v>
          </cell>
          <cell r="V371">
            <v>0.88373774509803826</v>
          </cell>
          <cell r="W371">
            <v>0.51885623128391478</v>
          </cell>
          <cell r="X371">
            <v>2.6022384592292265</v>
          </cell>
          <cell r="Y371">
            <v>0.96499999999999997</v>
          </cell>
          <cell r="Z371">
            <v>0.56656657019151369</v>
          </cell>
          <cell r="AA371">
            <v>0.71633379093924698</v>
          </cell>
          <cell r="AB371">
            <v>0.892625</v>
          </cell>
          <cell r="AC371">
            <v>0.52407407742715018</v>
          </cell>
          <cell r="AD371">
            <v>1.5853123997071954</v>
          </cell>
          <cell r="AE371">
            <v>0.92500000000000004</v>
          </cell>
          <cell r="AF371">
            <v>0.54308194552036293</v>
          </cell>
          <cell r="AG371">
            <v>1.1764904908518361</v>
          </cell>
          <cell r="AH371">
            <v>0.92195343137254793</v>
          </cell>
          <cell r="AI371">
            <v>0.54129325750159751</v>
          </cell>
          <cell r="AJ371">
            <v>1.8211779132227721</v>
          </cell>
          <cell r="AK371">
            <v>0.85280692401960689</v>
          </cell>
          <cell r="AL371">
            <v>0.50069626318897775</v>
          </cell>
          <cell r="AM371">
            <v>3.6993641628876821</v>
          </cell>
          <cell r="AN371">
            <v>0.88373774509803826</v>
          </cell>
          <cell r="AO371">
            <v>0.51885623128391478</v>
          </cell>
          <cell r="AP371">
            <v>2.8275345829886538</v>
          </cell>
          <cell r="AQ371">
            <v>0.892625</v>
          </cell>
          <cell r="AR371">
            <v>0.52407407742715018</v>
          </cell>
          <cell r="AS371">
            <v>1.7417169967798563</v>
          </cell>
          <cell r="AT371">
            <v>0.85280692401960689</v>
          </cell>
          <cell r="AU371">
            <v>0.50069626318897775</v>
          </cell>
          <cell r="AV371">
            <v>4.007029740954323</v>
          </cell>
        </row>
        <row r="372">
          <cell r="B372">
            <v>108</v>
          </cell>
          <cell r="C372">
            <v>0.61170018147581462</v>
          </cell>
          <cell r="D372">
            <v>0.95882352941176363</v>
          </cell>
          <cell r="E372">
            <v>0.58651252694445688</v>
          </cell>
          <cell r="F372">
            <v>0.49277386243573496</v>
          </cell>
          <cell r="G372">
            <v>0.96499999999999997</v>
          </cell>
          <cell r="H372">
            <v>0.59029067512416111</v>
          </cell>
          <cell r="I372">
            <v>0.28023853457047493</v>
          </cell>
          <cell r="J372">
            <v>1</v>
          </cell>
          <cell r="K372">
            <v>0.61170018147581462</v>
          </cell>
          <cell r="L372">
            <v>0.18950933659346994</v>
          </cell>
          <cell r="M372">
            <v>0.92500000000000004</v>
          </cell>
          <cell r="N372">
            <v>0.56582266786512858</v>
          </cell>
          <cell r="O372">
            <v>0.48746062616046332</v>
          </cell>
          <cell r="P372">
            <v>0.92526470588235188</v>
          </cell>
          <cell r="Q372">
            <v>0.56598458850140088</v>
          </cell>
          <cell r="R372">
            <v>0.76582247061726694</v>
          </cell>
          <cell r="S372">
            <v>0.95882352941176363</v>
          </cell>
          <cell r="T372">
            <v>0.58651252694445688</v>
          </cell>
          <cell r="U372">
            <v>0.53939137423770811</v>
          </cell>
          <cell r="V372">
            <v>0.8869117647058814</v>
          </cell>
          <cell r="W372">
            <v>0.54252408742362268</v>
          </cell>
          <cell r="X372">
            <v>1.252050819371489</v>
          </cell>
          <cell r="Y372">
            <v>0.96499999999999997</v>
          </cell>
          <cell r="Z372">
            <v>0.59029067512416111</v>
          </cell>
          <cell r="AA372">
            <v>0.31048301189451299</v>
          </cell>
          <cell r="AB372">
            <v>0.892625</v>
          </cell>
          <cell r="AC372">
            <v>0.54601887448984898</v>
          </cell>
          <cell r="AD372">
            <v>0.7544912663968254</v>
          </cell>
          <cell r="AE372">
            <v>0.92500000000000004</v>
          </cell>
          <cell r="AF372">
            <v>0.56582266786512858</v>
          </cell>
          <cell r="AG372">
            <v>0.53755974619381419</v>
          </cell>
          <cell r="AH372">
            <v>0.92526470588235188</v>
          </cell>
          <cell r="AI372">
            <v>0.56598458850140088</v>
          </cell>
          <cell r="AJ372">
            <v>0.83538658808445609</v>
          </cell>
          <cell r="AK372">
            <v>0.85586985294117557</v>
          </cell>
          <cell r="AL372">
            <v>0.52353574436379591</v>
          </cell>
          <cell r="AM372">
            <v>1.8471063503545988</v>
          </cell>
          <cell r="AN372">
            <v>0.8869117647058814</v>
          </cell>
          <cell r="AO372">
            <v>0.54252408742362268</v>
          </cell>
          <cell r="AP372">
            <v>1.3604506454342253</v>
          </cell>
          <cell r="AQ372">
            <v>0.892625</v>
          </cell>
          <cell r="AR372">
            <v>0.54601887448984898</v>
          </cell>
          <cell r="AS372">
            <v>0.8289282685532664</v>
          </cell>
          <cell r="AT372">
            <v>0.85586985294117557</v>
          </cell>
          <cell r="AU372">
            <v>0.52353574436379591</v>
          </cell>
          <cell r="AV372">
            <v>2.0007249231713957</v>
          </cell>
        </row>
        <row r="373">
          <cell r="B373">
            <v>109</v>
          </cell>
          <cell r="C373">
            <v>0.63602666054091517</v>
          </cell>
          <cell r="D373">
            <v>0.96225490196078323</v>
          </cell>
          <cell r="E373">
            <v>0.61201977188324264</v>
          </cell>
          <cell r="F373">
            <v>0.20375581916637187</v>
          </cell>
          <cell r="G373">
            <v>0.96499999999999997</v>
          </cell>
          <cell r="H373">
            <v>0.6137657274219831</v>
          </cell>
          <cell r="I373">
            <v>0.11481634080306372</v>
          </cell>
          <cell r="J373">
            <v>1</v>
          </cell>
          <cell r="K373">
            <v>0.63602666054091517</v>
          </cell>
          <cell r="L373">
            <v>7.3586441007883141E-2</v>
          </cell>
          <cell r="M373">
            <v>0.92500000000000004</v>
          </cell>
          <cell r="N373">
            <v>0.58832466100034653</v>
          </cell>
          <cell r="O373">
            <v>0.21164435418714386</v>
          </cell>
          <cell r="P373">
            <v>0.92857598039215583</v>
          </cell>
          <cell r="Q373">
            <v>0.59059907986732918</v>
          </cell>
          <cell r="R373">
            <v>0.33237875471982692</v>
          </cell>
          <cell r="S373">
            <v>0.96225490196078323</v>
          </cell>
          <cell r="T373">
            <v>0.61201977188324264</v>
          </cell>
          <cell r="U373">
            <v>0.22303157632150672</v>
          </cell>
          <cell r="V373">
            <v>0.89008578431372454</v>
          </cell>
          <cell r="W373">
            <v>0.56611828899199956</v>
          </cell>
          <cell r="X373">
            <v>0.57278309118397286</v>
          </cell>
          <cell r="Y373">
            <v>0.96499999999999997</v>
          </cell>
          <cell r="Z373">
            <v>0.6137657274219831</v>
          </cell>
          <cell r="AA373">
            <v>0.12720778518871798</v>
          </cell>
          <cell r="AB373">
            <v>0.892625</v>
          </cell>
          <cell r="AC373">
            <v>0.56773329786533444</v>
          </cell>
          <cell r="AD373">
            <v>0.34252479430640997</v>
          </cell>
          <cell r="AE373">
            <v>0.92500000000000004</v>
          </cell>
          <cell r="AF373">
            <v>0.58832466100034653</v>
          </cell>
          <cell r="AG373">
            <v>0.23339625646552883</v>
          </cell>
          <cell r="AH373">
            <v>0.92857598039215583</v>
          </cell>
          <cell r="AI373">
            <v>0.59059907986732918</v>
          </cell>
          <cell r="AJ373">
            <v>0.36257065378788594</v>
          </cell>
          <cell r="AK373">
            <v>0.85893278186274413</v>
          </cell>
          <cell r="AL373">
            <v>0.54630414887727952</v>
          </cell>
          <cell r="AM373">
            <v>0.8800801523026095</v>
          </cell>
          <cell r="AN373">
            <v>0.89008578431372454</v>
          </cell>
          <cell r="AO373">
            <v>0.56611828899199956</v>
          </cell>
          <cell r="AP373">
            <v>0.62237340053514378</v>
          </cell>
          <cell r="AQ373">
            <v>0.892625</v>
          </cell>
          <cell r="AR373">
            <v>0.56773329786533444</v>
          </cell>
          <cell r="AS373">
            <v>0.37631778832499263</v>
          </cell>
          <cell r="AT373">
            <v>0.85893278186274413</v>
          </cell>
          <cell r="AU373">
            <v>0.54630414887727952</v>
          </cell>
          <cell r="AV373">
            <v>0.95327391125166072</v>
          </cell>
        </row>
        <row r="374">
          <cell r="B374">
            <v>110</v>
          </cell>
          <cell r="C374">
            <v>0.6599371030338429</v>
          </cell>
          <cell r="D374">
            <v>0.96568627450980282</v>
          </cell>
          <cell r="E374">
            <v>0.63729220243954365</v>
          </cell>
          <cell r="F374">
            <v>7.9053229200285721E-2</v>
          </cell>
          <cell r="G374">
            <v>0.96499999999999997</v>
          </cell>
          <cell r="H374">
            <v>0.63683930442765835</v>
          </cell>
          <cell r="I374">
            <v>4.4346005870140995E-2</v>
          </cell>
          <cell r="J374">
            <v>1</v>
          </cell>
          <cell r="K374">
            <v>0.6599371030338429</v>
          </cell>
          <cell r="L374">
            <v>2.6783502672548171E-2</v>
          </cell>
          <cell r="M374">
            <v>0.92500000000000004</v>
          </cell>
          <cell r="N374">
            <v>0.61044182030630467</v>
          </cell>
          <cell r="O374">
            <v>8.7128761257355178E-2</v>
          </cell>
          <cell r="P374">
            <v>0.93188725490195967</v>
          </cell>
          <cell r="Q374">
            <v>0.61498697535415958</v>
          </cell>
          <cell r="R374">
            <v>0.13607616801484845</v>
          </cell>
          <cell r="S374">
            <v>0.96568627450980282</v>
          </cell>
          <cell r="T374">
            <v>0.63729220243954365</v>
          </cell>
          <cell r="U374">
            <v>8.6531841858458164E-2</v>
          </cell>
          <cell r="V374">
            <v>0.89325980392156767</v>
          </cell>
          <cell r="W374">
            <v>0.58949528725657796</v>
          </cell>
          <cell r="X374">
            <v>0.24852010763935367</v>
          </cell>
          <cell r="Y374">
            <v>0.96499999999999997</v>
          </cell>
          <cell r="Z374">
            <v>0.63683930442765835</v>
          </cell>
          <cell r="AA374">
            <v>4.9132006378625123E-2</v>
          </cell>
          <cell r="AB374">
            <v>0.892625</v>
          </cell>
          <cell r="AC374">
            <v>0.58907635659558399</v>
          </cell>
          <cell r="AD374">
            <v>0.1480620632341865</v>
          </cell>
          <cell r="AE374">
            <v>0.92500000000000004</v>
          </cell>
          <cell r="AF374">
            <v>0.61044182030630467</v>
          </cell>
          <cell r="AG374">
            <v>9.608348300169664E-2</v>
          </cell>
          <cell r="AH374">
            <v>0.93188725490195967</v>
          </cell>
          <cell r="AI374">
            <v>0.61498697535415958</v>
          </cell>
          <cell r="AJ374">
            <v>0.14843675927386454</v>
          </cell>
          <cell r="AK374">
            <v>0.8619957107843127</v>
          </cell>
          <cell r="AL374">
            <v>0.56886295220259764</v>
          </cell>
          <cell r="AM374">
            <v>0.39928871375514591</v>
          </cell>
          <cell r="AN374">
            <v>0.89325980392156767</v>
          </cell>
          <cell r="AO374">
            <v>0.58949528725657796</v>
          </cell>
          <cell r="AP374">
            <v>0.27003643591005577</v>
          </cell>
          <cell r="AQ374">
            <v>0.892625</v>
          </cell>
          <cell r="AR374">
            <v>0.58907635659558399</v>
          </cell>
          <cell r="AS374">
            <v>0.16266964931385572</v>
          </cell>
          <cell r="AT374">
            <v>0.8619957107843127</v>
          </cell>
          <cell r="AU374">
            <v>0.56886295220259764</v>
          </cell>
          <cell r="AV374">
            <v>0.43249641851840692</v>
          </cell>
        </row>
        <row r="375">
          <cell r="B375">
            <v>111</v>
          </cell>
          <cell r="C375">
            <v>0.68792696081891302</v>
          </cell>
          <cell r="D375">
            <v>0.96911764705882242</v>
          </cell>
          <cell r="E375">
            <v>0.66668215761715166</v>
          </cell>
          <cell r="F375">
            <v>2.867322265327759E-2</v>
          </cell>
          <cell r="G375">
            <v>0.96499999999999997</v>
          </cell>
          <cell r="H375">
            <v>0.66384951719025109</v>
          </cell>
          <cell r="I375">
            <v>1.6104726337655549E-2</v>
          </cell>
          <cell r="J375">
            <v>1</v>
          </cell>
          <cell r="K375">
            <v>0.68792696081891302</v>
          </cell>
          <cell r="L375">
            <v>9.1080755097275416E-3</v>
          </cell>
          <cell r="M375">
            <v>0.92500000000000004</v>
          </cell>
          <cell r="N375">
            <v>0.63633243875749457</v>
          </cell>
          <cell r="O375">
            <v>3.3941721634381847E-2</v>
          </cell>
          <cell r="P375">
            <v>0.93519852941176362</v>
          </cell>
          <cell r="Q375">
            <v>0.64334828210055139</v>
          </cell>
          <cell r="R375">
            <v>5.2391097029612366E-2</v>
          </cell>
          <cell r="S375">
            <v>0.96911764705882242</v>
          </cell>
          <cell r="T375">
            <v>0.66668215761715166</v>
          </cell>
          <cell r="U375">
            <v>3.1385773779331064E-2</v>
          </cell>
          <cell r="V375">
            <v>0.89643382352941081</v>
          </cell>
          <cell r="W375">
            <v>0.61668099579586544</v>
          </cell>
          <cell r="X375">
            <v>0.10201867539745721</v>
          </cell>
          <cell r="Y375">
            <v>0.96499999999999997</v>
          </cell>
          <cell r="Z375">
            <v>0.66384951719025109</v>
          </cell>
          <cell r="AA375">
            <v>1.7842813611326228E-2</v>
          </cell>
          <cell r="AB375">
            <v>0.892625</v>
          </cell>
          <cell r="AC375">
            <v>0.61406080340098224</v>
          </cell>
          <cell r="AD375">
            <v>6.0842202474166947E-2</v>
          </cell>
          <cell r="AE375">
            <v>0.92500000000000004</v>
          </cell>
          <cell r="AF375">
            <v>0.63633243875749457</v>
          </cell>
          <cell r="AG375">
            <v>3.7430106736771059E-2</v>
          </cell>
          <cell r="AH375">
            <v>0.93519852941176362</v>
          </cell>
          <cell r="AI375">
            <v>0.64334828210055139</v>
          </cell>
          <cell r="AJ375">
            <v>5.7150085656657093E-2</v>
          </cell>
          <cell r="AK375">
            <v>0.86505863970588137</v>
          </cell>
          <cell r="AL375">
            <v>0.59509716094301002</v>
          </cell>
          <cell r="AM375">
            <v>0.17214815726721566</v>
          </cell>
          <cell r="AN375">
            <v>0.89643382352941081</v>
          </cell>
          <cell r="AO375">
            <v>0.61668099579586544</v>
          </cell>
          <cell r="AP375">
            <v>0.11085122955351494</v>
          </cell>
          <cell r="AQ375">
            <v>0.892625</v>
          </cell>
          <cell r="AR375">
            <v>0.61406080340098224</v>
          </cell>
          <cell r="AS375">
            <v>6.6844804967368249E-2</v>
          </cell>
          <cell r="AT375">
            <v>0.86505863970588137</v>
          </cell>
          <cell r="AU375">
            <v>0.59509716094301002</v>
          </cell>
          <cell r="AV375">
            <v>0.18646522906297575</v>
          </cell>
        </row>
        <row r="376">
          <cell r="B376">
            <v>112</v>
          </cell>
          <cell r="C376">
            <v>0.71540455598143238</v>
          </cell>
          <cell r="D376">
            <v>0.97254901960784201</v>
          </cell>
          <cell r="E376">
            <v>0.69576599954272556</v>
          </cell>
          <cell r="F376">
            <v>9.5572967089534965E-3</v>
          </cell>
          <cell r="G376">
            <v>0.96499999999999997</v>
          </cell>
          <cell r="H376">
            <v>0.69036539652208218</v>
          </cell>
          <cell r="I376">
            <v>5.4136115339217918E-3</v>
          </cell>
          <cell r="J376">
            <v>1</v>
          </cell>
          <cell r="K376">
            <v>0.71540455598143238</v>
          </cell>
          <cell r="L376">
            <v>2.8423848054115017E-3</v>
          </cell>
          <cell r="M376">
            <v>0.92500000000000004</v>
          </cell>
          <cell r="N376">
            <v>0.66174921428282496</v>
          </cell>
          <cell r="O376">
            <v>1.2343503131147631E-2</v>
          </cell>
          <cell r="P376">
            <v>0.93850980392156746</v>
          </cell>
          <cell r="Q376">
            <v>0.67141418955873011</v>
          </cell>
          <cell r="R376">
            <v>1.8685374758247948E-2</v>
          </cell>
          <cell r="S376">
            <v>0.97254901960784201</v>
          </cell>
          <cell r="T376">
            <v>0.69576599954272556</v>
          </cell>
          <cell r="U376">
            <v>1.0461438397642806E-2</v>
          </cell>
          <cell r="V376">
            <v>0.89960784313725395</v>
          </cell>
          <cell r="W376">
            <v>0.64358354957702124</v>
          </cell>
          <cell r="X376">
            <v>3.9105697063578138E-2</v>
          </cell>
          <cell r="Y376">
            <v>0.96499999999999997</v>
          </cell>
          <cell r="Z376">
            <v>0.69036539652208218</v>
          </cell>
          <cell r="AA376">
            <v>5.9978704101316714E-3</v>
          </cell>
          <cell r="AB376">
            <v>0.892625</v>
          </cell>
          <cell r="AC376">
            <v>0.63858799178292602</v>
          </cell>
          <cell r="AD376">
            <v>2.3481390742194762E-2</v>
          </cell>
          <cell r="AE376">
            <v>0.92500000000000004</v>
          </cell>
          <cell r="AF376">
            <v>0.66174921428282496</v>
          </cell>
          <cell r="AG376">
            <v>1.3612115634008205E-2</v>
          </cell>
          <cell r="AH376">
            <v>0.93850980392156746</v>
          </cell>
          <cell r="AI376">
            <v>0.67141418955873011</v>
          </cell>
          <cell r="AJ376">
            <v>2.038267622754739E-2</v>
          </cell>
          <cell r="AK376">
            <v>0.86812156862744994</v>
          </cell>
          <cell r="AL376">
            <v>0.62105812534182536</v>
          </cell>
          <cell r="AM376">
            <v>6.9703277615924819E-2</v>
          </cell>
          <cell r="AN376">
            <v>0.89960784313725395</v>
          </cell>
          <cell r="AO376">
            <v>0.64358354957702124</v>
          </cell>
          <cell r="AP376">
            <v>4.2491382927257279E-2</v>
          </cell>
          <cell r="AQ376">
            <v>0.892625</v>
          </cell>
          <cell r="AR376">
            <v>0.63858799178292602</v>
          </cell>
          <cell r="AS376">
            <v>2.5798030325924134E-2</v>
          </cell>
          <cell r="AT376">
            <v>0.86812156862744994</v>
          </cell>
          <cell r="AU376">
            <v>0.62105812534182536</v>
          </cell>
          <cell r="AV376">
            <v>7.5500300633010844E-2</v>
          </cell>
        </row>
        <row r="377">
          <cell r="B377">
            <v>113</v>
          </cell>
          <cell r="C377">
            <v>0.74233431695755969</v>
          </cell>
          <cell r="D377">
            <v>0.97598039215686161</v>
          </cell>
          <cell r="E377">
            <v>0.72450373777573507</v>
          </cell>
          <cell r="F377">
            <v>2.9076546113220654E-3</v>
          </cell>
          <cell r="G377">
            <v>0.96499999999999997</v>
          </cell>
          <cell r="H377">
            <v>0.71635261586404508</v>
          </cell>
          <cell r="I377">
            <v>1.6762414606893564E-3</v>
          </cell>
          <cell r="J377">
            <v>1</v>
          </cell>
          <cell r="K377">
            <v>0.74233431695755969</v>
          </cell>
          <cell r="L377">
            <v>8.0892976576771628E-4</v>
          </cell>
          <cell r="M377">
            <v>0.92500000000000004</v>
          </cell>
          <cell r="N377">
            <v>0.68665924318574278</v>
          </cell>
          <cell r="O377">
            <v>4.1751996326130966E-3</v>
          </cell>
          <cell r="P377">
            <v>0.94182107843137142</v>
          </cell>
          <cell r="Q377">
            <v>0.69914610695358437</v>
          </cell>
          <cell r="R377">
            <v>6.1397490083377497E-3</v>
          </cell>
          <cell r="S377">
            <v>0.97598039215686161</v>
          </cell>
          <cell r="T377">
            <v>0.72450373777573507</v>
          </cell>
          <cell r="U377">
            <v>3.18272525425221E-3</v>
          </cell>
          <cell r="V377">
            <v>0.90278186274509709</v>
          </cell>
          <cell r="W377">
            <v>0.67016595744255503</v>
          </cell>
          <cell r="X377">
            <v>1.3937913738716824E-2</v>
          </cell>
          <cell r="Y377">
            <v>0.96499999999999997</v>
          </cell>
          <cell r="Z377">
            <v>0.71635261586404508</v>
          </cell>
          <cell r="AA377">
            <v>1.8571482261530564E-3</v>
          </cell>
          <cell r="AB377">
            <v>0.892625</v>
          </cell>
          <cell r="AC377">
            <v>0.66262616967424171</v>
          </cell>
          <cell r="AD377">
            <v>8.4864565838664186E-3</v>
          </cell>
          <cell r="AE377">
            <v>0.92500000000000004</v>
          </cell>
          <cell r="AF377">
            <v>0.68665924318574278</v>
          </cell>
          <cell r="AG377">
            <v>4.6043088084763177E-3</v>
          </cell>
          <cell r="AH377">
            <v>0.94182107843137142</v>
          </cell>
          <cell r="AI377">
            <v>0.69914610695358437</v>
          </cell>
          <cell r="AJ377">
            <v>6.6974581871906648E-3</v>
          </cell>
          <cell r="AK377">
            <v>0.87118449754901861</v>
          </cell>
          <cell r="AL377">
            <v>0.64671014893206558</v>
          </cell>
          <cell r="AM377">
            <v>2.6413490689597734E-2</v>
          </cell>
          <cell r="AN377">
            <v>0.90278186274509709</v>
          </cell>
          <cell r="AO377">
            <v>0.67016595744255503</v>
          </cell>
          <cell r="AP377">
            <v>1.51446278764966E-2</v>
          </cell>
          <cell r="AQ377">
            <v>0.892625</v>
          </cell>
          <cell r="AR377">
            <v>0.66262616967424171</v>
          </cell>
          <cell r="AS377">
            <v>9.3237179481372168E-3</v>
          </cell>
          <cell r="AT377">
            <v>0.87118449754901861</v>
          </cell>
          <cell r="AU377">
            <v>0.64671014893206558</v>
          </cell>
          <cell r="AV377">
            <v>2.8610225459128898E-2</v>
          </cell>
        </row>
        <row r="378">
          <cell r="B378">
            <v>114</v>
          </cell>
          <cell r="C378">
            <v>0.76868205714792714</v>
          </cell>
          <cell r="D378">
            <v>0.9794117647058812</v>
          </cell>
          <cell r="E378">
            <v>0.75285625008899837</v>
          </cell>
          <cell r="F378">
            <v>8.0104797725837691E-4</v>
          </cell>
          <cell r="G378">
            <v>0.96499999999999997</v>
          </cell>
          <cell r="H378">
            <v>0.74177818514774962</v>
          </cell>
          <cell r="I378">
            <v>4.7546150550476803E-4</v>
          </cell>
          <cell r="J378">
            <v>1</v>
          </cell>
          <cell r="K378">
            <v>0.76868205714792714</v>
          </cell>
          <cell r="L378">
            <v>2.0843344062989986E-4</v>
          </cell>
          <cell r="M378">
            <v>0.92500000000000004</v>
          </cell>
          <cell r="N378">
            <v>0.71103090286183268</v>
          </cell>
          <cell r="O378">
            <v>1.3082602127335963E-3</v>
          </cell>
          <cell r="P378">
            <v>0.94513235294117537</v>
          </cell>
          <cell r="Q378">
            <v>0.72650628133588346</v>
          </cell>
          <cell r="R378">
            <v>1.8471673914862818E-3</v>
          </cell>
          <cell r="S378">
            <v>0.9794117647058812</v>
          </cell>
          <cell r="T378">
            <v>0.75285625008899837</v>
          </cell>
          <cell r="U378">
            <v>8.7682891123325711E-4</v>
          </cell>
          <cell r="V378">
            <v>0.90595588235294011</v>
          </cell>
          <cell r="W378">
            <v>0.69639203133232352</v>
          </cell>
          <cell r="X378">
            <v>4.597198433257922E-3</v>
          </cell>
          <cell r="Y378">
            <v>0.96499999999999997</v>
          </cell>
          <cell r="Z378">
            <v>0.74177818514774962</v>
          </cell>
          <cell r="AA378">
            <v>5.2677523630104324E-4</v>
          </cell>
          <cell r="AB378">
            <v>0.892625</v>
          </cell>
          <cell r="AC378">
            <v>0.68614482126166843</v>
          </cell>
          <cell r="AD378">
            <v>2.8631083635922636E-3</v>
          </cell>
          <cell r="AE378">
            <v>0.92500000000000004</v>
          </cell>
          <cell r="AF378">
            <v>0.71103090286183268</v>
          </cell>
          <cell r="AG378">
            <v>1.4427176066545203E-3</v>
          </cell>
          <cell r="AH378">
            <v>0.94513235294117537</v>
          </cell>
          <cell r="AI378">
            <v>0.72650628133588346</v>
          </cell>
          <cell r="AJ378">
            <v>2.0149563691319009E-3</v>
          </cell>
          <cell r="AK378">
            <v>0.87424742647058729</v>
          </cell>
          <cell r="AL378">
            <v>0.67201831023569225</v>
          </cell>
          <cell r="AM378">
            <v>9.3316181919122568E-3</v>
          </cell>
          <cell r="AN378">
            <v>0.90595588235294011</v>
          </cell>
          <cell r="AO378">
            <v>0.69639203133232352</v>
          </cell>
          <cell r="AP378">
            <v>4.9952138355330473E-3</v>
          </cell>
          <cell r="AQ378">
            <v>0.892625</v>
          </cell>
          <cell r="AR378">
            <v>0.68614482126166843</v>
          </cell>
          <cell r="AS378">
            <v>3.1455784370400725E-3</v>
          </cell>
          <cell r="AT378">
            <v>0.87424742647058729</v>
          </cell>
          <cell r="AU378">
            <v>0.67201831023569225</v>
          </cell>
          <cell r="AV378">
            <v>1.0107702291475675E-2</v>
          </cell>
        </row>
        <row r="379">
          <cell r="B379">
            <v>115</v>
          </cell>
          <cell r="C379">
            <v>0.79441423727935812</v>
          </cell>
          <cell r="D379">
            <v>0.9828431372549008</v>
          </cell>
          <cell r="E379">
            <v>0.78078458124760353</v>
          </cell>
          <cell r="F379">
            <v>1.9797400095825804E-4</v>
          </cell>
          <cell r="G379">
            <v>0.96499999999999997</v>
          </cell>
          <cell r="H379">
            <v>0.76660973897458051</v>
          </cell>
          <cell r="I379">
            <v>1.2277453284382443E-4</v>
          </cell>
          <cell r="J379">
            <v>1</v>
          </cell>
          <cell r="K379">
            <v>0.79441423727935812</v>
          </cell>
          <cell r="L379">
            <v>4.8214394708088096E-5</v>
          </cell>
          <cell r="M379">
            <v>0.92500000000000004</v>
          </cell>
          <cell r="N379">
            <v>0.73483316948340627</v>
          </cell>
          <cell r="O379">
            <v>3.7804677249541404E-4</v>
          </cell>
          <cell r="P379">
            <v>0.94844362745097921</v>
          </cell>
          <cell r="Q379">
            <v>0.75345712090393735</v>
          </cell>
          <cell r="R379">
            <v>5.0518867889267922E-4</v>
          </cell>
          <cell r="S379">
            <v>0.9828431372549008</v>
          </cell>
          <cell r="T379">
            <v>0.78078458124760353</v>
          </cell>
          <cell r="U379">
            <v>2.1670278515256795E-4</v>
          </cell>
          <cell r="V379">
            <v>0.90912990196078325</v>
          </cell>
          <cell r="W379">
            <v>0.7222257376540332</v>
          </cell>
          <cell r="X379">
            <v>1.3957460778836626E-3</v>
          </cell>
          <cell r="Y379">
            <v>0.96499999999999997</v>
          </cell>
          <cell r="Z379">
            <v>0.76660973897458051</v>
          </cell>
          <cell r="AA379">
            <v>1.3602485753687842E-4</v>
          </cell>
          <cell r="AB379">
            <v>0.892625</v>
          </cell>
          <cell r="AC379">
            <v>0.70911400855148699</v>
          </cell>
          <cell r="AD379">
            <v>8.9860138720246189E-4</v>
          </cell>
          <cell r="AE379">
            <v>0.92500000000000004</v>
          </cell>
          <cell r="AF379">
            <v>0.73483316948340627</v>
          </cell>
          <cell r="AG379">
            <v>4.1690080422029436E-4</v>
          </cell>
          <cell r="AH379">
            <v>0.94844362745097921</v>
          </cell>
          <cell r="AI379">
            <v>0.75345712090393735</v>
          </cell>
          <cell r="AJ379">
            <v>5.5107791033982985E-4</v>
          </cell>
          <cell r="AK379">
            <v>0.87731035539215585</v>
          </cell>
          <cell r="AL379">
            <v>0.69694783683614214</v>
          </cell>
          <cell r="AM379">
            <v>3.0605999028187362E-3</v>
          </cell>
          <cell r="AN379">
            <v>0.90912990196078325</v>
          </cell>
          <cell r="AO379">
            <v>0.7222257376540332</v>
          </cell>
          <cell r="AP379">
            <v>1.5165867256668616E-3</v>
          </cell>
          <cell r="AQ379">
            <v>0.892625</v>
          </cell>
          <cell r="AR379">
            <v>0.70911400855148699</v>
          </cell>
          <cell r="AS379">
            <v>9.8725608259265358E-4</v>
          </cell>
          <cell r="AT379">
            <v>0.87731035539215585</v>
          </cell>
          <cell r="AU379">
            <v>0.69694783683614214</v>
          </cell>
          <cell r="AV379">
            <v>3.3151412771927572E-3</v>
          </cell>
        </row>
        <row r="380">
          <cell r="B380">
            <v>116</v>
          </cell>
          <cell r="C380">
            <v>0.81966271830564941</v>
          </cell>
          <cell r="D380">
            <v>0.9862745098039204</v>
          </cell>
          <cell r="E380">
            <v>0.80841244570145321</v>
          </cell>
          <cell r="F380">
            <v>4.3398953522151875E-5</v>
          </cell>
          <cell r="G380">
            <v>0.96499999999999997</v>
          </cell>
          <cell r="H380">
            <v>0.79097452316495165</v>
          </cell>
          <cell r="I380">
            <v>2.8654380267694121E-5</v>
          </cell>
          <cell r="J380">
            <v>1</v>
          </cell>
          <cell r="K380">
            <v>0.81966271830564941</v>
          </cell>
          <cell r="L380">
            <v>9.9121931101763713E-6</v>
          </cell>
          <cell r="M380">
            <v>0.92500000000000004</v>
          </cell>
          <cell r="N380">
            <v>0.75818801443272577</v>
          </cell>
          <cell r="O380">
            <v>1.0024546444963672E-4</v>
          </cell>
          <cell r="P380">
            <v>0.95175490196078316</v>
          </cell>
          <cell r="Q380">
            <v>0.7801180101019024</v>
          </cell>
          <cell r="R380">
            <v>1.2455067138093744E-4</v>
          </cell>
          <cell r="S380">
            <v>0.9862745098039204</v>
          </cell>
          <cell r="T380">
            <v>0.80841244570145321</v>
          </cell>
          <cell r="U380">
            <v>4.750459179203079E-5</v>
          </cell>
          <cell r="V380">
            <v>0.91230392156862639</v>
          </cell>
          <cell r="W380">
            <v>0.74778151227384426</v>
          </cell>
          <cell r="X380">
            <v>3.8770233720641071E-4</v>
          </cell>
          <cell r="Y380">
            <v>0.96499999999999997</v>
          </cell>
          <cell r="Z380">
            <v>0.79097452316495165</v>
          </cell>
          <cell r="AA380">
            <v>3.1746877006477555E-5</v>
          </cell>
          <cell r="AB380">
            <v>0.892625</v>
          </cell>
          <cell r="AC380">
            <v>0.73165143392758025</v>
          </cell>
          <cell r="AD380">
            <v>2.6139055543339726E-4</v>
          </cell>
          <cell r="AE380">
            <v>0.92500000000000004</v>
          </cell>
          <cell r="AF380">
            <v>0.75818801443272577</v>
          </cell>
          <cell r="AG380">
            <v>1.1054826489491442E-4</v>
          </cell>
          <cell r="AH380">
            <v>0.95175490196078316</v>
          </cell>
          <cell r="AI380">
            <v>0.7801180101019024</v>
          </cell>
          <cell r="AJ380">
            <v>1.3586433462142353E-4</v>
          </cell>
          <cell r="AK380">
            <v>0.88037328431372441</v>
          </cell>
          <cell r="AL380">
            <v>0.72160915934425973</v>
          </cell>
          <cell r="AM380">
            <v>9.275214211283112E-4</v>
          </cell>
          <cell r="AN380">
            <v>0.91230392156862639</v>
          </cell>
          <cell r="AO380">
            <v>0.74778151227384426</v>
          </cell>
          <cell r="AP380">
            <v>4.2126875900579759E-4</v>
          </cell>
          <cell r="AQ380">
            <v>0.892625</v>
          </cell>
          <cell r="AR380">
            <v>0.73165143392758025</v>
          </cell>
          <cell r="AS380">
            <v>2.8717896439853908E-4</v>
          </cell>
          <cell r="AT380">
            <v>0.88037328431372441</v>
          </cell>
          <cell r="AU380">
            <v>0.72160915934425973</v>
          </cell>
          <cell r="AV380">
            <v>1.0046607352470595E-3</v>
          </cell>
        </row>
        <row r="381">
          <cell r="B381">
            <v>117</v>
          </cell>
          <cell r="C381">
            <v>0.84458118426341355</v>
          </cell>
          <cell r="D381">
            <v>0.98970588235293999</v>
          </cell>
          <cell r="E381">
            <v>0.83588696619011271</v>
          </cell>
          <cell r="F381">
            <v>8.3146993644253808E-6</v>
          </cell>
          <cell r="G381">
            <v>0.96499999999999997</v>
          </cell>
          <cell r="H381">
            <v>0.81502084281419407</v>
          </cell>
          <cell r="I381">
            <v>5.9894954988675637E-6</v>
          </cell>
          <cell r="J381">
            <v>1</v>
          </cell>
          <cell r="K381">
            <v>0.84458118426341355</v>
          </cell>
          <cell r="L381">
            <v>1.7875379611186774E-6</v>
          </cell>
          <cell r="M381">
            <v>0.92500000000000004</v>
          </cell>
          <cell r="N381">
            <v>0.78123759544365756</v>
          </cell>
          <cell r="O381">
            <v>2.4240554802680256E-5</v>
          </cell>
          <cell r="P381">
            <v>0.95506617647058711</v>
          </cell>
          <cell r="Q381">
            <v>0.80663092237345879</v>
          </cell>
          <cell r="R381">
            <v>2.738644946638456E-5</v>
          </cell>
          <cell r="S381">
            <v>0.98970588235293999</v>
          </cell>
          <cell r="T381">
            <v>0.83588696619011271</v>
          </cell>
          <cell r="U381">
            <v>9.101288559385999E-6</v>
          </cell>
          <cell r="V381">
            <v>0.91547794117646952</v>
          </cell>
          <cell r="W381">
            <v>0.77319544372585425</v>
          </cell>
          <cell r="X381">
            <v>9.7785697178096991E-5</v>
          </cell>
          <cell r="Y381">
            <v>0.96499999999999997</v>
          </cell>
          <cell r="Z381">
            <v>0.81502084281419407</v>
          </cell>
          <cell r="AA381">
            <v>6.6359061043026038E-6</v>
          </cell>
          <cell r="AB381">
            <v>0.892625</v>
          </cell>
          <cell r="AC381">
            <v>0.75389427960312949</v>
          </cell>
          <cell r="AD381">
            <v>7.0143780735425497E-5</v>
          </cell>
          <cell r="AE381">
            <v>0.92500000000000004</v>
          </cell>
          <cell r="AF381">
            <v>0.78123759544365756</v>
          </cell>
          <cell r="AG381">
            <v>2.6731895435256256E-5</v>
          </cell>
          <cell r="AH381">
            <v>0.95506617647058711</v>
          </cell>
          <cell r="AI381">
            <v>0.80663092237345879</v>
          </cell>
          <cell r="AJ381">
            <v>2.9874120252739602E-5</v>
          </cell>
          <cell r="AK381">
            <v>0.88343621323529309</v>
          </cell>
          <cell r="AL381">
            <v>0.74613360319544941</v>
          </cell>
          <cell r="AM381">
            <v>2.5821346815411744E-4</v>
          </cell>
          <cell r="AN381">
            <v>0.91547794117646952</v>
          </cell>
          <cell r="AO381">
            <v>0.77319544372585425</v>
          </cell>
          <cell r="AP381">
            <v>1.0625176932271663E-4</v>
          </cell>
          <cell r="AQ381">
            <v>0.892625</v>
          </cell>
          <cell r="AR381">
            <v>0.75389427960312949</v>
          </cell>
          <cell r="AS381">
            <v>7.7064063302510443E-5</v>
          </cell>
          <cell r="AT381">
            <v>0.88343621323529309</v>
          </cell>
          <cell r="AU381">
            <v>0.74613360319544941</v>
          </cell>
          <cell r="AV381">
            <v>2.7968834665924303E-4</v>
          </cell>
        </row>
        <row r="382">
          <cell r="B382">
            <v>118</v>
          </cell>
          <cell r="C382">
            <v>0.86916963515265089</v>
          </cell>
          <cell r="D382">
            <v>0.99313725490195959</v>
          </cell>
          <cell r="E382">
            <v>0.86320474549964143</v>
          </cell>
          <cell r="F382">
            <v>1.3645505379129908E-6</v>
          </cell>
          <cell r="G382">
            <v>0.96499999999999997</v>
          </cell>
          <cell r="H382">
            <v>0.83874869792230811</v>
          </cell>
          <cell r="I382">
            <v>1.1079318293487001E-6</v>
          </cell>
          <cell r="J382">
            <v>1</v>
          </cell>
          <cell r="K382">
            <v>0.86916963515265089</v>
          </cell>
          <cell r="L382">
            <v>2.7781703300125712E-7</v>
          </cell>
          <cell r="M382">
            <v>0.92500000000000004</v>
          </cell>
          <cell r="N382">
            <v>0.8039819125162021</v>
          </cell>
          <cell r="O382">
            <v>5.302922056414128E-6</v>
          </cell>
          <cell r="P382">
            <v>0.95837745098039095</v>
          </cell>
          <cell r="Q382">
            <v>0.83299257940715399</v>
          </cell>
          <cell r="R382">
            <v>5.2956924727806643E-6</v>
          </cell>
          <cell r="S382">
            <v>0.99313725490195959</v>
          </cell>
          <cell r="T382">
            <v>0.86320474549964143</v>
          </cell>
          <cell r="U382">
            <v>1.4936400770600548E-6</v>
          </cell>
          <cell r="V382">
            <v>0.91865196078431266</v>
          </cell>
          <cell r="W382">
            <v>0.79846438958716837</v>
          </cell>
          <cell r="X382">
            <v>2.2178241658436273E-5</v>
          </cell>
          <cell r="Y382">
            <v>0.96499999999999997</v>
          </cell>
          <cell r="Z382">
            <v>0.83874869792230811</v>
          </cell>
          <cell r="AA382">
            <v>1.2275043183380404E-6</v>
          </cell>
          <cell r="AB382">
            <v>0.892625</v>
          </cell>
          <cell r="AC382">
            <v>0.77584254557813503</v>
          </cell>
          <cell r="AD382">
            <v>1.726278568925202E-5</v>
          </cell>
          <cell r="AE382">
            <v>0.92500000000000004</v>
          </cell>
          <cell r="AF382">
            <v>0.8039819125162021</v>
          </cell>
          <cell r="AG382">
            <v>5.847933723765373E-6</v>
          </cell>
          <cell r="AH382">
            <v>0.95837745098039095</v>
          </cell>
          <cell r="AI382">
            <v>0.83299257940715399</v>
          </cell>
          <cell r="AJ382">
            <v>5.7767310781766313E-6</v>
          </cell>
          <cell r="AK382">
            <v>0.88649914215686165</v>
          </cell>
          <cell r="AL382">
            <v>0.77051813595161744</v>
          </cell>
          <cell r="AM382">
            <v>6.5551722766692372E-5</v>
          </cell>
          <cell r="AN382">
            <v>0.91865196078431266</v>
          </cell>
          <cell r="AO382">
            <v>0.79846438958716837</v>
          </cell>
          <cell r="AP382">
            <v>2.4098385394581637E-5</v>
          </cell>
          <cell r="AQ382">
            <v>0.892625</v>
          </cell>
          <cell r="AR382">
            <v>0.77584254557813503</v>
          </cell>
          <cell r="AS382">
            <v>1.8965906815774366E-5</v>
          </cell>
          <cell r="AT382">
            <v>0.88649914215686165</v>
          </cell>
          <cell r="AU382">
            <v>0.77051813595161744</v>
          </cell>
          <cell r="AV382">
            <v>7.1003472794604097E-5</v>
          </cell>
        </row>
        <row r="383">
          <cell r="B383">
            <v>119</v>
          </cell>
          <cell r="C383">
            <v>0.8934280709733613</v>
          </cell>
          <cell r="D383">
            <v>0.99656862745097918</v>
          </cell>
          <cell r="E383">
            <v>0.89036238641609866</v>
          </cell>
          <cell r="F383">
            <v>1.8666403811240875E-7</v>
          </cell>
          <cell r="G383">
            <v>0.96499999999999997</v>
          </cell>
          <cell r="H383">
            <v>0.86215808848929365</v>
          </cell>
          <cell r="I383">
            <v>1.7865545009579704E-7</v>
          </cell>
          <cell r="J383">
            <v>1</v>
          </cell>
          <cell r="K383">
            <v>0.8934280709733613</v>
          </cell>
          <cell r="L383">
            <v>3.6346903788362495E-8</v>
          </cell>
          <cell r="M383">
            <v>0.92500000000000004</v>
          </cell>
          <cell r="N383">
            <v>0.82642096565035927</v>
          </cell>
          <cell r="O383">
            <v>1.0394686395739459E-6</v>
          </cell>
          <cell r="P383">
            <v>0.96168872549019491</v>
          </cell>
          <cell r="Q383">
            <v>0.85919970289153524</v>
          </cell>
          <cell r="R383">
            <v>8.8441994013204912E-7</v>
          </cell>
          <cell r="S383">
            <v>0.99656862745097918</v>
          </cell>
          <cell r="T383">
            <v>0.89036238641609866</v>
          </cell>
          <cell r="U383">
            <v>2.0432287447336538E-7</v>
          </cell>
          <cell r="V383">
            <v>0.9218259803921558</v>
          </cell>
          <cell r="W383">
            <v>0.82358520743489128</v>
          </cell>
          <cell r="X383">
            <v>4.4697054705162457E-6</v>
          </cell>
          <cell r="Y383">
            <v>0.96499999999999997</v>
          </cell>
          <cell r="Z383">
            <v>0.86215808848929365</v>
          </cell>
          <cell r="AA383">
            <v>1.9793666963799861E-7</v>
          </cell>
          <cell r="AB383">
            <v>0.892625</v>
          </cell>
          <cell r="AC383">
            <v>0.79749623185259666</v>
          </cell>
          <cell r="AD383">
            <v>3.8695820963329327E-6</v>
          </cell>
          <cell r="AE383">
            <v>0.92500000000000004</v>
          </cell>
          <cell r="AF383">
            <v>0.82642096565035927</v>
          </cell>
          <cell r="AG383">
            <v>1.1463007842644928E-6</v>
          </cell>
          <cell r="AH383">
            <v>0.96168872549019491</v>
          </cell>
          <cell r="AI383">
            <v>0.85919970289153524</v>
          </cell>
          <cell r="AJ383">
            <v>9.6475695682480954E-7</v>
          </cell>
          <cell r="AK383">
            <v>0.88956207107843033</v>
          </cell>
          <cell r="AL383">
            <v>0.79475972517467008</v>
          </cell>
          <cell r="AM383">
            <v>1.5042931532083362E-5</v>
          </cell>
          <cell r="AN383">
            <v>0.9218259803921558</v>
          </cell>
          <cell r="AO383">
            <v>0.82358520743489128</v>
          </cell>
          <cell r="AP383">
            <v>4.8566828104606764E-6</v>
          </cell>
          <cell r="AQ383">
            <v>0.892625</v>
          </cell>
          <cell r="AR383">
            <v>0.79749623185259666</v>
          </cell>
          <cell r="AS383">
            <v>4.2513493926262808E-6</v>
          </cell>
          <cell r="AT383">
            <v>0.88956207107843033</v>
          </cell>
          <cell r="AU383">
            <v>0.79475972517467008</v>
          </cell>
          <cell r="AV383">
            <v>1.6294009290814368E-5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2.0465399680578903E-8</v>
          </cell>
          <cell r="G384">
            <v>1</v>
          </cell>
          <cell r="H384">
            <v>1</v>
          </cell>
          <cell r="I384">
            <v>2.4626208743010269E-8</v>
          </cell>
          <cell r="J384">
            <v>1</v>
          </cell>
          <cell r="K384">
            <v>1</v>
          </cell>
          <cell r="L384">
            <v>3.873559650871433E-9</v>
          </cell>
          <cell r="M384">
            <v>1</v>
          </cell>
          <cell r="N384">
            <v>1</v>
          </cell>
          <cell r="O384">
            <v>1.8042996269398029E-7</v>
          </cell>
          <cell r="P384">
            <v>1</v>
          </cell>
          <cell r="Q384">
            <v>1</v>
          </cell>
          <cell r="R384">
            <v>1.2452659033924314E-7</v>
          </cell>
          <cell r="S384">
            <v>1</v>
          </cell>
          <cell r="T384">
            <v>1</v>
          </cell>
          <cell r="U384">
            <v>2.2401472357862812E-8</v>
          </cell>
          <cell r="V384">
            <v>1</v>
          </cell>
          <cell r="W384">
            <v>1</v>
          </cell>
          <cell r="X384">
            <v>7.8852216340825514E-7</v>
          </cell>
          <cell r="Y384">
            <v>1</v>
          </cell>
          <cell r="Z384">
            <v>1</v>
          </cell>
          <cell r="AA384">
            <v>2.7283968900964919E-8</v>
          </cell>
          <cell r="AB384">
            <v>1</v>
          </cell>
          <cell r="AC384">
            <v>1</v>
          </cell>
          <cell r="AD384">
            <v>7.8360495566314715E-7</v>
          </cell>
          <cell r="AE384">
            <v>1</v>
          </cell>
          <cell r="AF384">
            <v>1</v>
          </cell>
          <cell r="AG384">
            <v>1.9897378320686651E-7</v>
          </cell>
          <cell r="AH384">
            <v>1</v>
          </cell>
          <cell r="AI384">
            <v>1</v>
          </cell>
          <cell r="AJ384">
            <v>1.3583806615839148E-7</v>
          </cell>
          <cell r="AK384">
            <v>1</v>
          </cell>
          <cell r="AL384">
            <v>1</v>
          </cell>
          <cell r="AM384">
            <v>3.0874154018234106E-6</v>
          </cell>
          <cell r="AN384">
            <v>1</v>
          </cell>
          <cell r="AO384">
            <v>1</v>
          </cell>
          <cell r="AP384">
            <v>8.567906905619495E-7</v>
          </cell>
          <cell r="AQ384">
            <v>1</v>
          </cell>
          <cell r="AR384">
            <v>1</v>
          </cell>
          <cell r="AS384">
            <v>8.6091427171799635E-7</v>
          </cell>
          <cell r="AT384">
            <v>1</v>
          </cell>
          <cell r="AU384">
            <v>1</v>
          </cell>
          <cell r="AV384">
            <v>3.3441869448532199E-6</v>
          </cell>
        </row>
        <row r="392">
          <cell r="B392" t="str">
            <v>Age</v>
          </cell>
          <cell r="C392"/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4.4453817310012952E-4</v>
          </cell>
          <cell r="D411">
            <v>0.65343137254901962</v>
          </cell>
          <cell r="E411">
            <v>2.9047518859925129E-4</v>
          </cell>
          <cell r="F411">
            <v>9932.2552672583315</v>
          </cell>
          <cell r="G411">
            <v>0.96499999999999997</v>
          </cell>
          <cell r="H411">
            <v>4.2897933704162498E-4</v>
          </cell>
          <cell r="I411">
            <v>9931.0779148889396</v>
          </cell>
          <cell r="J411">
            <v>0.9</v>
          </cell>
          <cell r="K411">
            <v>4.0008435579011659E-4</v>
          </cell>
          <cell r="L411">
            <v>9931.3208606159569</v>
          </cell>
          <cell r="M411">
            <v>0.92500000000000004</v>
          </cell>
          <cell r="N411">
            <v>4.1119781011761982E-4</v>
          </cell>
          <cell r="O411">
            <v>9931.2274199517196</v>
          </cell>
          <cell r="P411">
            <v>0.63056127450980393</v>
          </cell>
          <cell r="Q411">
            <v>2.8030855699827753E-4</v>
          </cell>
          <cell r="R411">
            <v>9932.3402982627886</v>
          </cell>
          <cell r="S411">
            <v>0.58808823529411769</v>
          </cell>
          <cell r="T411">
            <v>2.6142766973932618E-4</v>
          </cell>
          <cell r="U411">
            <v>9932.4982129853488</v>
          </cell>
          <cell r="V411">
            <v>0.6044240196078432</v>
          </cell>
          <cell r="W411">
            <v>2.6868954945430748E-4</v>
          </cell>
          <cell r="X411">
            <v>9932.437476553594</v>
          </cell>
          <cell r="Y411">
            <v>0.86849999999999994</v>
          </cell>
          <cell r="Z411">
            <v>3.8608140333746247E-4</v>
          </cell>
          <cell r="AA411">
            <v>9931.4385958528965</v>
          </cell>
          <cell r="AB411">
            <v>0.892625</v>
          </cell>
          <cell r="AC411">
            <v>3.9680588676350309E-4</v>
          </cell>
          <cell r="AD411">
            <v>9931.3484256119064</v>
          </cell>
          <cell r="AE411">
            <v>0.83250000000000002</v>
          </cell>
          <cell r="AF411">
            <v>3.7007802910585784E-4</v>
          </cell>
          <cell r="AG411">
            <v>9931.5731504093983</v>
          </cell>
          <cell r="AH411">
            <v>0.5675051470588236</v>
          </cell>
          <cell r="AI411">
            <v>2.5227770129844978E-4</v>
          </cell>
          <cell r="AJ411">
            <v>9932.5747408893603</v>
          </cell>
          <cell r="AK411">
            <v>0.58326917892156871</v>
          </cell>
          <cell r="AL411">
            <v>2.5928541522340671E-4</v>
          </cell>
          <cell r="AM411">
            <v>9932.5161302327178</v>
          </cell>
          <cell r="AN411">
            <v>0.54398161764705888</v>
          </cell>
          <cell r="AO411">
            <v>2.4182059450887674E-4</v>
          </cell>
          <cell r="AP411">
            <v>9932.662201351086</v>
          </cell>
          <cell r="AQ411">
            <v>0.80336249999999998</v>
          </cell>
          <cell r="AR411">
            <v>3.571252980871528E-4</v>
          </cell>
          <cell r="AS411">
            <v>9931.6820555035665</v>
          </cell>
          <cell r="AT411">
            <v>0.52494226102941188</v>
          </cell>
          <cell r="AU411">
            <v>2.3335687370106608E-4</v>
          </cell>
          <cell r="AV411">
            <v>9932.7329896622959</v>
          </cell>
        </row>
        <row r="412">
          <cell r="B412">
            <v>20</v>
          </cell>
          <cell r="C412">
            <v>5.0497751550939178E-4</v>
          </cell>
          <cell r="D412">
            <v>0.65686274509803921</v>
          </cell>
          <cell r="E412">
            <v>3.3170091705028677E-4</v>
          </cell>
          <cell r="F412">
            <v>9929.3701935363588</v>
          </cell>
          <cell r="G412">
            <v>0.96499999999999997</v>
          </cell>
          <cell r="H412">
            <v>4.8730330246656305E-4</v>
          </cell>
          <cell r="I412">
            <v>9926.8176876689013</v>
          </cell>
          <cell r="J412">
            <v>0.9</v>
          </cell>
          <cell r="K412">
            <v>4.5447976395845263E-4</v>
          </cell>
          <cell r="L412">
            <v>9927.3474945072921</v>
          </cell>
          <cell r="M412">
            <v>0.92500000000000004</v>
          </cell>
          <cell r="N412">
            <v>4.6710420184618742E-4</v>
          </cell>
          <cell r="O412">
            <v>9927.1437209848555</v>
          </cell>
          <cell r="P412">
            <v>0.63387254901960777</v>
          </cell>
          <cell r="Q412">
            <v>3.2009138495352668E-4</v>
          </cell>
          <cell r="R412">
            <v>9929.5561782861678</v>
          </cell>
          <cell r="S412">
            <v>0.5911764705882353</v>
          </cell>
          <cell r="T412">
            <v>2.985308253452581E-4</v>
          </cell>
          <cell r="U412">
            <v>9929.9015831228371</v>
          </cell>
          <cell r="V412">
            <v>0.60759803921568634</v>
          </cell>
          <cell r="W412">
            <v>3.0682334827151526E-4</v>
          </cell>
          <cell r="X412">
            <v>9929.7687344030346</v>
          </cell>
          <cell r="Y412">
            <v>0.86849999999999994</v>
          </cell>
          <cell r="Z412">
            <v>4.3857297221990671E-4</v>
          </cell>
          <cell r="AA412">
            <v>9927.6042521026484</v>
          </cell>
          <cell r="AB412">
            <v>0.892625</v>
          </cell>
          <cell r="AC412">
            <v>4.5075555478157084E-4</v>
          </cell>
          <cell r="AD412">
            <v>9927.4076080931245</v>
          </cell>
          <cell r="AE412">
            <v>0.83250000000000002</v>
          </cell>
          <cell r="AF412">
            <v>4.2039378166156867E-4</v>
          </cell>
          <cell r="AG412">
            <v>9927.8976933919748</v>
          </cell>
          <cell r="AH412">
            <v>0.57048529411764703</v>
          </cell>
          <cell r="AI412">
            <v>2.8808224645817402E-4</v>
          </cell>
          <cell r="AJ412">
            <v>9930.068973765754</v>
          </cell>
          <cell r="AK412">
            <v>0.58633210784313716</v>
          </cell>
          <cell r="AL412">
            <v>2.960845310820122E-4</v>
          </cell>
          <cell r="AM412">
            <v>9929.9407736636786</v>
          </cell>
          <cell r="AN412">
            <v>0.54683823529411768</v>
          </cell>
          <cell r="AO412">
            <v>2.7614101344436372E-4</v>
          </cell>
          <cell r="AP412">
            <v>9930.2602790724995</v>
          </cell>
          <cell r="AQ412">
            <v>0.80336249999999998</v>
          </cell>
          <cell r="AR412">
            <v>4.0567999930341372E-4</v>
          </cell>
          <cell r="AS412">
            <v>9928.1352005889876</v>
          </cell>
          <cell r="AT412">
            <v>0.52769889705882356</v>
          </cell>
          <cell r="AU412">
            <v>2.6647607797381103E-4</v>
          </cell>
          <cell r="AV412">
            <v>9930.4151181445213</v>
          </cell>
        </row>
        <row r="413">
          <cell r="B413">
            <v>21</v>
          </cell>
          <cell r="C413">
            <v>5.6958021921255141E-4</v>
          </cell>
          <cell r="D413">
            <v>0.66029411764705881</v>
          </cell>
          <cell r="E413">
            <v>3.7609046827416997E-4</v>
          </cell>
          <cell r="F413">
            <v>9926.0766123374306</v>
          </cell>
          <cell r="G413">
            <v>0.96499999999999997</v>
          </cell>
          <cell r="H413">
            <v>5.4964491154011212E-4</v>
          </cell>
          <cell r="I413">
            <v>9921.9803166267156</v>
          </cell>
          <cell r="J413">
            <v>0.9</v>
          </cell>
          <cell r="K413">
            <v>5.1262219729129627E-4</v>
          </cell>
          <cell r="L413">
            <v>9922.8357159612551</v>
          </cell>
          <cell r="M413">
            <v>0.92500000000000004</v>
          </cell>
          <cell r="N413">
            <v>5.2686170277161011E-4</v>
          </cell>
          <cell r="O413">
            <v>9922.5067104404534</v>
          </cell>
          <cell r="P413">
            <v>0.63718382352941172</v>
          </cell>
          <cell r="Q413">
            <v>3.6292730188457401E-4</v>
          </cell>
          <cell r="R413">
            <v>9926.3778128970862</v>
          </cell>
          <cell r="S413">
            <v>0.59426470588235292</v>
          </cell>
          <cell r="T413">
            <v>3.3848142144675294E-4</v>
          </cell>
          <cell r="U413">
            <v>9926.9372014076307</v>
          </cell>
          <cell r="V413">
            <v>0.61077205882352947</v>
          </cell>
          <cell r="W413">
            <v>3.4788368315360725E-4</v>
          </cell>
          <cell r="X413">
            <v>9926.7220495123838</v>
          </cell>
          <cell r="Y413">
            <v>0.86849999999999994</v>
          </cell>
          <cell r="Z413">
            <v>4.9468042038610088E-4</v>
          </cell>
          <cell r="AA413">
            <v>9923.2502731987806</v>
          </cell>
          <cell r="AB413">
            <v>0.892625</v>
          </cell>
          <cell r="AC413">
            <v>5.0842154317460371E-4</v>
          </cell>
          <cell r="AD413">
            <v>9922.9327739691962</v>
          </cell>
          <cell r="AE413">
            <v>0.83250000000000002</v>
          </cell>
          <cell r="AF413">
            <v>4.7417553249444905E-4</v>
          </cell>
          <cell r="AG413">
            <v>9923.7240669367002</v>
          </cell>
          <cell r="AH413">
            <v>0.57346544117647058</v>
          </cell>
          <cell r="AI413">
            <v>3.2663457169611663E-4</v>
          </cell>
          <cell r="AJ413">
            <v>9927.2082971883065</v>
          </cell>
          <cell r="AK413">
            <v>0.58939503676470584</v>
          </cell>
          <cell r="AL413">
            <v>3.3570775424323094E-4</v>
          </cell>
          <cell r="AM413">
            <v>9927.0006718060358</v>
          </cell>
          <cell r="AN413">
            <v>0.54969485294117648</v>
          </cell>
          <cell r="AO413">
            <v>3.1309531483824651E-4</v>
          </cell>
          <cell r="AP413">
            <v>9927.5181269352706</v>
          </cell>
          <cell r="AQ413">
            <v>0.80336249999999998</v>
          </cell>
          <cell r="AR413">
            <v>4.5757938885714332E-4</v>
          </cell>
          <cell r="AS413">
            <v>9924.1075547077289</v>
          </cell>
          <cell r="AT413">
            <v>0.53045553308823534</v>
          </cell>
          <cell r="AU413">
            <v>3.0213697881890792E-4</v>
          </cell>
          <cell r="AV413">
            <v>9927.7689000711871</v>
          </cell>
        </row>
        <row r="414">
          <cell r="B414">
            <v>22</v>
          </cell>
          <cell r="C414">
            <v>6.240213893478762E-4</v>
          </cell>
          <cell r="D414">
            <v>0.6637254901960784</v>
          </cell>
          <cell r="E414">
            <v>4.14178902537757E-4</v>
          </cell>
          <cell r="F414">
            <v>9922.343509536171</v>
          </cell>
          <cell r="G414">
            <v>0.96499999999999997</v>
          </cell>
          <cell r="H414">
            <v>6.0218064072070047E-4</v>
          </cell>
          <cell r="I414">
            <v>9916.5267506332802</v>
          </cell>
          <cell r="J414">
            <v>0.9</v>
          </cell>
          <cell r="K414">
            <v>5.6161925041308856E-4</v>
          </cell>
          <cell r="L414">
            <v>9917.7490501131779</v>
          </cell>
          <cell r="M414">
            <v>0.92500000000000004</v>
          </cell>
          <cell r="N414">
            <v>5.772197851467855E-4</v>
          </cell>
          <cell r="O414">
            <v>9917.2789216592282</v>
          </cell>
          <cell r="P414">
            <v>0.64049509803921567</v>
          </cell>
          <cell r="Q414">
            <v>3.9968264094893553E-4</v>
          </cell>
          <cell r="R414">
            <v>9922.7752593799651</v>
          </cell>
          <cell r="S414">
            <v>0.59735294117647053</v>
          </cell>
          <cell r="T414">
            <v>3.7276101228398133E-4</v>
          </cell>
          <cell r="U414">
            <v>9923.5771175930859</v>
          </cell>
          <cell r="V414">
            <v>0.6139460784313725</v>
          </cell>
          <cell r="W414">
            <v>3.8311548484742524E-4</v>
          </cell>
          <cell r="X414">
            <v>9923.2687048841563</v>
          </cell>
          <cell r="Y414">
            <v>0.86849999999999994</v>
          </cell>
          <cell r="Z414">
            <v>5.4196257664863043E-4</v>
          </cell>
          <cell r="AA414">
            <v>9918.3414355820387</v>
          </cell>
          <cell r="AB414">
            <v>0.892625</v>
          </cell>
          <cell r="AC414">
            <v>5.5701709266664805E-4</v>
          </cell>
          <cell r="AD414">
            <v>9917.8877411754365</v>
          </cell>
          <cell r="AE414">
            <v>0.83250000000000002</v>
          </cell>
          <cell r="AF414">
            <v>5.1949780663210698E-4</v>
          </cell>
          <cell r="AG414">
            <v>9919.0184797929323</v>
          </cell>
          <cell r="AH414">
            <v>0.57644558823529413</v>
          </cell>
          <cell r="AI414">
            <v>3.5971437685404202E-4</v>
          </cell>
          <cell r="AJ414">
            <v>9923.9657277580154</v>
          </cell>
          <cell r="AK414">
            <v>0.59245796568627451</v>
          </cell>
          <cell r="AL414">
            <v>3.6970644287776536E-4</v>
          </cell>
          <cell r="AM414">
            <v>9923.6681007041334</v>
          </cell>
          <cell r="AN414">
            <v>0.55255147058823528</v>
          </cell>
          <cell r="AO414">
            <v>3.4480393636268273E-4</v>
          </cell>
          <cell r="AP414">
            <v>9924.4098675217556</v>
          </cell>
          <cell r="AQ414">
            <v>0.80336249999999998</v>
          </cell>
          <cell r="AR414">
            <v>5.0131538339998321E-4</v>
          </cell>
          <cell r="AS414">
            <v>9919.5664876378924</v>
          </cell>
          <cell r="AT414">
            <v>0.53321216911764713</v>
          </cell>
          <cell r="AU414">
            <v>3.3273579858998886E-4</v>
          </cell>
          <cell r="AV414">
            <v>9924.7693539693082</v>
          </cell>
        </row>
        <row r="415">
          <cell r="B415">
            <v>23</v>
          </cell>
          <cell r="C415">
            <v>6.7442008802908078E-4</v>
          </cell>
          <cell r="D415">
            <v>0.667156862745098</v>
          </cell>
          <cell r="E415">
            <v>4.4994399010175434E-4</v>
          </cell>
          <cell r="F415">
            <v>9918.2338841907876</v>
          </cell>
          <cell r="G415">
            <v>0.96499999999999997</v>
          </cell>
          <cell r="H415">
            <v>6.5081538494806291E-4</v>
          </cell>
          <cell r="I415">
            <v>9910.5552102008605</v>
          </cell>
          <cell r="J415">
            <v>0.9</v>
          </cell>
          <cell r="K415">
            <v>6.069780792261727E-4</v>
          </cell>
          <cell r="L415">
            <v>9912.1790513258675</v>
          </cell>
          <cell r="M415">
            <v>0.92500000000000004</v>
          </cell>
          <cell r="N415">
            <v>6.2383858142689972E-4</v>
          </cell>
          <cell r="O415">
            <v>9911.5544720508278</v>
          </cell>
          <cell r="P415">
            <v>0.64380637254901951</v>
          </cell>
          <cell r="Q415">
            <v>4.3419595044819293E-4</v>
          </cell>
          <cell r="R415">
            <v>9918.8092983587539</v>
          </cell>
          <cell r="S415">
            <v>0.60044117647058826</v>
          </cell>
          <cell r="T415">
            <v>4.0494959109157894E-4</v>
          </cell>
          <cell r="U415">
            <v>9919.8779949412528</v>
          </cell>
          <cell r="V415">
            <v>0.61712009803921564</v>
          </cell>
          <cell r="W415">
            <v>4.1619819084412279E-4</v>
          </cell>
          <cell r="X415">
            <v>9919.4669469830133</v>
          </cell>
          <cell r="Y415">
            <v>0.86849999999999994</v>
          </cell>
          <cell r="Z415">
            <v>5.8573384645325662E-4</v>
          </cell>
          <cell r="AA415">
            <v>9912.9660657015302</v>
          </cell>
          <cell r="AB415">
            <v>0.892625</v>
          </cell>
          <cell r="AC415">
            <v>6.0200423107695819E-4</v>
          </cell>
          <cell r="AD415">
            <v>9912.3633081804528</v>
          </cell>
          <cell r="AE415">
            <v>0.83250000000000002</v>
          </cell>
          <cell r="AF415">
            <v>5.6145472328420973E-4</v>
          </cell>
          <cell r="AG415">
            <v>9913.8655714487377</v>
          </cell>
          <cell r="AH415">
            <v>0.57942573529411756</v>
          </cell>
          <cell r="AI415">
            <v>3.9077635540337363E-4</v>
          </cell>
          <cell r="AJ415">
            <v>9920.3959346103347</v>
          </cell>
          <cell r="AK415">
            <v>0.59552089460784308</v>
          </cell>
          <cell r="AL415">
            <v>4.0163125416457844E-4</v>
          </cell>
          <cell r="AM415">
            <v>9919.9992566703222</v>
          </cell>
          <cell r="AN415">
            <v>0.5554080882352942</v>
          </cell>
          <cell r="AO415">
            <v>3.7457837175971056E-4</v>
          </cell>
          <cell r="AP415">
            <v>9920.9878919333569</v>
          </cell>
          <cell r="AQ415">
            <v>0.80336249999999998</v>
          </cell>
          <cell r="AR415">
            <v>5.4180380796926245E-4</v>
          </cell>
          <cell r="AS415">
            <v>9914.5936563609794</v>
          </cell>
          <cell r="AT415">
            <v>0.5359688051470588</v>
          </cell>
          <cell r="AU415">
            <v>3.6146812874812066E-4</v>
          </cell>
          <cell r="AV415">
            <v>9921.4670279124948</v>
          </cell>
        </row>
        <row r="416">
          <cell r="B416">
            <v>24</v>
          </cell>
          <cell r="C416">
            <v>7.0394912313944302E-4</v>
          </cell>
          <cell r="D416">
            <v>0.6705882352941176</v>
          </cell>
          <cell r="E416">
            <v>4.7206000022292059E-4</v>
          </cell>
          <cell r="F416">
            <v>9913.7712344621723</v>
          </cell>
          <cell r="G416">
            <v>0.96499999999999997</v>
          </cell>
          <cell r="H416">
            <v>6.7931090382956254E-4</v>
          </cell>
          <cell r="I416">
            <v>9904.1052683966846</v>
          </cell>
          <cell r="J416">
            <v>0.9</v>
          </cell>
          <cell r="K416">
            <v>6.335542108254987E-4</v>
          </cell>
          <cell r="L416">
            <v>9906.162575924347</v>
          </cell>
          <cell r="M416">
            <v>0.92500000000000004</v>
          </cell>
          <cell r="N416">
            <v>6.5115293890398484E-4</v>
          </cell>
          <cell r="O416">
            <v>9905.3712619692487</v>
          </cell>
          <cell r="P416">
            <v>0.64711764705882346</v>
          </cell>
          <cell r="Q416">
            <v>4.5553790021511832E-4</v>
          </cell>
          <cell r="R416">
            <v>9914.5025915281385</v>
          </cell>
          <cell r="S416">
            <v>0.60352941176470587</v>
          </cell>
          <cell r="T416">
            <v>4.2485400020062853E-4</v>
          </cell>
          <cell r="U416">
            <v>9915.8609444035228</v>
          </cell>
          <cell r="V416">
            <v>0.62029411764705877</v>
          </cell>
          <cell r="W416">
            <v>4.3665550020620153E-4</v>
          </cell>
          <cell r="X416">
            <v>9915.3384827855407</v>
          </cell>
          <cell r="Y416">
            <v>0.86849999999999994</v>
          </cell>
          <cell r="Z416">
            <v>6.1137981344660619E-4</v>
          </cell>
          <cell r="AA416">
            <v>9907.1597059581072</v>
          </cell>
          <cell r="AB416">
            <v>0.892625</v>
          </cell>
          <cell r="AC416">
            <v>6.2836258604234533E-4</v>
          </cell>
          <cell r="AD416">
            <v>9906.396023528956</v>
          </cell>
          <cell r="AE416">
            <v>0.83250000000000002</v>
          </cell>
          <cell r="AF416">
            <v>5.8603764501358635E-4</v>
          </cell>
          <cell r="AG416">
            <v>9908.2993847976431</v>
          </cell>
          <cell r="AH416">
            <v>0.58240588235294111</v>
          </cell>
          <cell r="AI416">
            <v>4.0998411019360653E-4</v>
          </cell>
          <cell r="AJ416">
            <v>9916.5192784428491</v>
          </cell>
          <cell r="AK416">
            <v>0.59858382352941175</v>
          </cell>
          <cell r="AL416">
            <v>4.2137255769898453E-4</v>
          </cell>
          <cell r="AM416">
            <v>9916.0150749275545</v>
          </cell>
          <cell r="AN416">
            <v>0.558264705882353</v>
          </cell>
          <cell r="AO416">
            <v>3.9298995018558148E-4</v>
          </cell>
          <cell r="AP416">
            <v>9917.2717044425481</v>
          </cell>
          <cell r="AQ416">
            <v>0.80336249999999998</v>
          </cell>
          <cell r="AR416">
            <v>5.6552632743811081E-4</v>
          </cell>
          <cell r="AS416">
            <v>9909.2218917634946</v>
          </cell>
          <cell r="AT416">
            <v>0.53872544117647059</v>
          </cell>
          <cell r="AU416">
            <v>3.7923530192908607E-4</v>
          </cell>
          <cell r="AV416">
            <v>9917.8807337914786</v>
          </cell>
        </row>
        <row r="417">
          <cell r="B417">
            <v>25</v>
          </cell>
          <cell r="C417">
            <v>7.346336522473353E-4</v>
          </cell>
          <cell r="D417">
            <v>0.67401960784313719</v>
          </cell>
          <cell r="E417">
            <v>4.9515748619612056E-4</v>
          </cell>
          <cell r="F417">
            <v>9909.0913396110227</v>
          </cell>
          <cell r="G417">
            <v>0.96499999999999997</v>
          </cell>
          <cell r="H417">
            <v>7.0892147441867855E-4</v>
          </cell>
          <cell r="I417">
            <v>9897.3773016951873</v>
          </cell>
          <cell r="J417">
            <v>0.9</v>
          </cell>
          <cell r="K417">
            <v>6.6117028702260174E-4</v>
          </cell>
          <cell r="L417">
            <v>9899.8864849112488</v>
          </cell>
          <cell r="M417">
            <v>0.92500000000000004</v>
          </cell>
          <cell r="N417">
            <v>6.7953612832878521E-4</v>
          </cell>
          <cell r="O417">
            <v>9898.9213503610827</v>
          </cell>
          <cell r="P417">
            <v>0.65042892156862742</v>
          </cell>
          <cell r="Q417">
            <v>4.7782697417925635E-4</v>
          </cell>
          <cell r="R417">
            <v>9909.9861598359166</v>
          </cell>
          <cell r="S417">
            <v>0.60661764705882348</v>
          </cell>
          <cell r="T417">
            <v>4.4564173757650853E-4</v>
          </cell>
          <cell r="U417">
            <v>9911.6481512158589</v>
          </cell>
          <cell r="V417">
            <v>0.62346813725490191</v>
          </cell>
          <cell r="W417">
            <v>4.5802067473141154E-4</v>
          </cell>
          <cell r="X417">
            <v>9911.0088957006265</v>
          </cell>
          <cell r="Y417">
            <v>0.86849999999999994</v>
          </cell>
          <cell r="Z417">
            <v>6.3802932697681067E-4</v>
          </cell>
          <cell r="AA417">
            <v>9901.102668505293</v>
          </cell>
          <cell r="AB417">
            <v>0.892625</v>
          </cell>
          <cell r="AC417">
            <v>6.5575236383727769E-4</v>
          </cell>
          <cell r="AD417">
            <v>9900.171214905251</v>
          </cell>
          <cell r="AE417">
            <v>0.83250000000000002</v>
          </cell>
          <cell r="AF417">
            <v>6.1158251549590665E-4</v>
          </cell>
          <cell r="AG417">
            <v>9902.4927483600859</v>
          </cell>
          <cell r="AH417">
            <v>0.58538602941176465</v>
          </cell>
          <cell r="AI417">
            <v>4.3004427676133068E-4</v>
          </cell>
          <cell r="AJ417">
            <v>9912.4536631102583</v>
          </cell>
          <cell r="AK417">
            <v>0.60164675245098043</v>
          </cell>
          <cell r="AL417">
            <v>4.4198995111581219E-4</v>
          </cell>
          <cell r="AM417">
            <v>9911.8367382932502</v>
          </cell>
          <cell r="AN417">
            <v>0.5611213235294118</v>
          </cell>
          <cell r="AO417">
            <v>4.1221860725827042E-4</v>
          </cell>
          <cell r="AP417">
            <v>9913.3743163294421</v>
          </cell>
          <cell r="AQ417">
            <v>0.80336249999999998</v>
          </cell>
          <cell r="AR417">
            <v>5.9017712745354988E-4</v>
          </cell>
          <cell r="AS417">
            <v>9903.6179658992769</v>
          </cell>
          <cell r="AT417">
            <v>0.54148207720588237</v>
          </cell>
          <cell r="AU417">
            <v>3.9779095600423094E-4</v>
          </cell>
          <cell r="AV417">
            <v>9914.1195232969021</v>
          </cell>
        </row>
        <row r="418">
          <cell r="B418">
            <v>26</v>
          </cell>
          <cell r="C418">
            <v>7.7632093771140261E-4</v>
          </cell>
          <cell r="D418">
            <v>0.67745098039215679</v>
          </cell>
          <cell r="E418">
            <v>5.2591938035154813E-4</v>
          </cell>
          <cell r="F418">
            <v>9904.1847788528139</v>
          </cell>
          <cell r="G418">
            <v>0.96499999999999997</v>
          </cell>
          <cell r="H418">
            <v>7.4914970489150352E-4</v>
          </cell>
          <cell r="I418">
            <v>9890.3608383855917</v>
          </cell>
          <cell r="J418">
            <v>0.9</v>
          </cell>
          <cell r="K418">
            <v>6.9868884394026234E-4</v>
          </cell>
          <cell r="L418">
            <v>9893.3409741225296</v>
          </cell>
          <cell r="M418">
            <v>0.92500000000000004</v>
          </cell>
          <cell r="N418">
            <v>7.1809686738304743E-4</v>
          </cell>
          <cell r="O418">
            <v>9892.1946756720263</v>
          </cell>
          <cell r="P418">
            <v>0.65374019607843126</v>
          </cell>
          <cell r="Q418">
            <v>5.0751220203924395E-4</v>
          </cell>
          <cell r="R418">
            <v>9905.250901135003</v>
          </cell>
          <cell r="S418">
            <v>0.6097058823529411</v>
          </cell>
          <cell r="T418">
            <v>4.7332744231639337E-4</v>
          </cell>
          <cell r="U418">
            <v>9907.2311071115037</v>
          </cell>
          <cell r="V418">
            <v>0.62664215686274505</v>
          </cell>
          <cell r="W418">
            <v>4.8647542682518207E-4</v>
          </cell>
          <cell r="X418">
            <v>9906.4694487189481</v>
          </cell>
          <cell r="Y418">
            <v>0.86849999999999994</v>
          </cell>
          <cell r="Z418">
            <v>6.7423473440235307E-4</v>
          </cell>
          <cell r="AA418">
            <v>9894.7854746333778</v>
          </cell>
          <cell r="AB418">
            <v>0.892625</v>
          </cell>
          <cell r="AC418">
            <v>6.9296347702464071E-4</v>
          </cell>
          <cell r="AD418">
            <v>9893.6791542286828</v>
          </cell>
          <cell r="AE418">
            <v>0.83250000000000002</v>
          </cell>
          <cell r="AF418">
            <v>6.4628718064474271E-4</v>
          </cell>
          <cell r="AG418">
            <v>9896.4365569353649</v>
          </cell>
          <cell r="AH418">
            <v>0.5883661764705882</v>
          </cell>
          <cell r="AI418">
            <v>4.567609818353196E-4</v>
          </cell>
          <cell r="AJ418">
            <v>9908.1908691437766</v>
          </cell>
          <cell r="AK418">
            <v>0.60470968137254899</v>
          </cell>
          <cell r="AL418">
            <v>4.6944878688630072E-4</v>
          </cell>
          <cell r="AM418">
            <v>9907.4558060578238</v>
          </cell>
          <cell r="AN418">
            <v>0.56397794117647049</v>
          </cell>
          <cell r="AO418">
            <v>4.3782788414266382E-4</v>
          </cell>
          <cell r="AP418">
            <v>9909.2878389755351</v>
          </cell>
          <cell r="AQ418">
            <v>0.80336249999999998</v>
          </cell>
          <cell r="AR418">
            <v>6.2366712932217662E-4</v>
          </cell>
          <cell r="AS418">
            <v>9897.7730770967646</v>
          </cell>
          <cell r="AT418">
            <v>0.54423871323529416</v>
          </cell>
          <cell r="AU418">
            <v>4.2250390819767068E-4</v>
          </cell>
          <cell r="AV418">
            <v>9910.1757762137895</v>
          </cell>
        </row>
        <row r="419">
          <cell r="B419">
            <v>27</v>
          </cell>
          <cell r="C419">
            <v>7.9360812725967286E-4</v>
          </cell>
          <cell r="D419">
            <v>0.68088235294117638</v>
          </cell>
          <cell r="E419">
            <v>5.403537690018066E-4</v>
          </cell>
          <cell r="F419">
            <v>9898.9759761310324</v>
          </cell>
          <cell r="G419">
            <v>0.96499999999999997</v>
          </cell>
          <cell r="H419">
            <v>7.6583184280558424E-4</v>
          </cell>
          <cell r="I419">
            <v>9882.9514774822455</v>
          </cell>
          <cell r="J419">
            <v>0.9</v>
          </cell>
          <cell r="K419">
            <v>7.1424731453370561E-4</v>
          </cell>
          <cell r="L419">
            <v>9886.4286071546121</v>
          </cell>
          <cell r="M419">
            <v>0.92500000000000004</v>
          </cell>
          <cell r="N419">
            <v>7.3408751771519745E-4</v>
          </cell>
          <cell r="O419">
            <v>9885.0911216638833</v>
          </cell>
          <cell r="P419">
            <v>0.65705147058823521</v>
          </cell>
          <cell r="Q419">
            <v>5.2144138708674339E-4</v>
          </cell>
          <cell r="R419">
            <v>9900.2238654384164</v>
          </cell>
          <cell r="S419">
            <v>0.61279411764705871</v>
          </cell>
          <cell r="T419">
            <v>4.8631839210162592E-4</v>
          </cell>
          <cell r="U419">
            <v>9902.5417427511366</v>
          </cell>
          <cell r="V419">
            <v>0.62981617647058818</v>
          </cell>
          <cell r="W419">
            <v>4.9982723632667112E-4</v>
          </cell>
          <cell r="X419">
            <v>9901.6501947655506</v>
          </cell>
          <cell r="Y419">
            <v>0.86849999999999994</v>
          </cell>
          <cell r="Z419">
            <v>6.8924865852502579E-4</v>
          </cell>
          <cell r="AA419">
            <v>9888.1140665769199</v>
          </cell>
          <cell r="AB419">
            <v>0.892625</v>
          </cell>
          <cell r="AC419">
            <v>7.0839445459516554E-4</v>
          </cell>
          <cell r="AD419">
            <v>9886.8231959214027</v>
          </cell>
          <cell r="AE419">
            <v>0.83250000000000002</v>
          </cell>
          <cell r="AF419">
            <v>6.6067876594367767E-4</v>
          </cell>
          <cell r="AG419">
            <v>9890.0406168545542</v>
          </cell>
          <cell r="AH419">
            <v>0.59134632352941174</v>
          </cell>
          <cell r="AI419">
            <v>4.6929724837806906E-4</v>
          </cell>
          <cell r="AJ419">
            <v>9903.665194154175</v>
          </cell>
          <cell r="AK419">
            <v>0.60777261029411755</v>
          </cell>
          <cell r="AL419">
            <v>4.8233328305523761E-4</v>
          </cell>
          <cell r="AM419">
            <v>9902.8047629485409</v>
          </cell>
          <cell r="AN419">
            <v>0.56683455882352929</v>
          </cell>
          <cell r="AO419">
            <v>4.4984451269400398E-4</v>
          </cell>
          <cell r="AP419">
            <v>9904.9492764476363</v>
          </cell>
          <cell r="AQ419">
            <v>0.80336249999999998</v>
          </cell>
          <cell r="AR419">
            <v>6.3755500913564888E-4</v>
          </cell>
          <cell r="AS419">
            <v>9891.6001613750886</v>
          </cell>
          <cell r="AT419">
            <v>0.54699534926470594</v>
          </cell>
          <cell r="AU419">
            <v>4.3409995474971393E-4</v>
          </cell>
          <cell r="AV419">
            <v>9905.9886882174142</v>
          </cell>
        </row>
        <row r="420">
          <cell r="B420">
            <v>28</v>
          </cell>
          <cell r="C420">
            <v>8.1413743252296822E-4</v>
          </cell>
          <cell r="D420">
            <v>0.68431372549019598</v>
          </cell>
          <cell r="E420">
            <v>5.5712541951081541E-4</v>
          </cell>
          <cell r="F420">
            <v>9893.627027153072</v>
          </cell>
          <cell r="G420">
            <v>0.96499999999999997</v>
          </cell>
          <cell r="H420">
            <v>7.8564262238466434E-4</v>
          </cell>
          <cell r="I420">
            <v>9875.3827985398875</v>
          </cell>
          <cell r="J420">
            <v>0.9</v>
          </cell>
          <cell r="K420">
            <v>7.3272368927067137E-4</v>
          </cell>
          <cell r="L420">
            <v>9879.3672520716227</v>
          </cell>
          <cell r="M420">
            <v>0.92500000000000004</v>
          </cell>
          <cell r="N420">
            <v>7.5307712508374566E-4</v>
          </cell>
          <cell r="O420">
            <v>9877.8345996599928</v>
          </cell>
          <cell r="P420">
            <v>0.66036274509803905</v>
          </cell>
          <cell r="Q420">
            <v>5.3762602982793681E-4</v>
          </cell>
          <cell r="R420">
            <v>9895.0614789735519</v>
          </cell>
          <cell r="S420">
            <v>0.61588235294117644</v>
          </cell>
          <cell r="T420">
            <v>5.0141287755973388E-4</v>
          </cell>
          <cell r="U420">
            <v>9897.7259545730813</v>
          </cell>
          <cell r="V420">
            <v>0.63299019607843132</v>
          </cell>
          <cell r="W420">
            <v>5.1534101304750426E-4</v>
          </cell>
          <cell r="X420">
            <v>9896.7010803136272</v>
          </cell>
          <cell r="Y420">
            <v>0.86849999999999994</v>
          </cell>
          <cell r="Z420">
            <v>7.0707836014619789E-4</v>
          </cell>
          <cell r="AA420">
            <v>9881.2986972211893</v>
          </cell>
          <cell r="AB420">
            <v>0.892625</v>
          </cell>
          <cell r="AC420">
            <v>7.2671942570581448E-4</v>
          </cell>
          <cell r="AD420">
            <v>9879.8194251958485</v>
          </cell>
          <cell r="AE420">
            <v>0.83250000000000002</v>
          </cell>
          <cell r="AF420">
            <v>6.7776941257537105E-4</v>
          </cell>
          <cell r="AG420">
            <v>9883.5064770246772</v>
          </cell>
          <cell r="AH420">
            <v>0.59432647058823518</v>
          </cell>
          <cell r="AI420">
            <v>4.8386342684514317E-4</v>
          </cell>
          <cell r="AJ420">
            <v>9899.0174313297011</v>
          </cell>
          <cell r="AK420">
            <v>0.61083553921568612</v>
          </cell>
          <cell r="AL420">
            <v>4.9730407759084158E-4</v>
          </cell>
          <cell r="AM420">
            <v>9898.0283106157731</v>
          </cell>
          <cell r="AN420">
            <v>0.5696911764705882</v>
          </cell>
          <cell r="AO420">
            <v>4.6380691174275387E-4</v>
          </cell>
          <cell r="AP420">
            <v>9900.4935893671136</v>
          </cell>
          <cell r="AQ420">
            <v>0.80336249999999998</v>
          </cell>
          <cell r="AR420">
            <v>6.5404748313523304E-4</v>
          </cell>
          <cell r="AS420">
            <v>9885.2937221438369</v>
          </cell>
          <cell r="AT420">
            <v>0.54975198529411762</v>
          </cell>
          <cell r="AU420">
            <v>4.4757366983175749E-4</v>
          </cell>
          <cell r="AV420">
            <v>9901.6884989761074</v>
          </cell>
        </row>
        <row r="421">
          <cell r="B421">
            <v>29</v>
          </cell>
          <cell r="C421">
            <v>8.3629647988229855E-4</v>
          </cell>
          <cell r="D421">
            <v>0.68774509803921557</v>
          </cell>
          <cell r="E421">
            <v>5.7515880454650232E-4</v>
          </cell>
          <cell r="F421">
            <v>9888.1150360450865</v>
          </cell>
          <cell r="G421">
            <v>0.96499999999999997</v>
          </cell>
          <cell r="H421">
            <v>8.0702610308641806E-4</v>
          </cell>
          <cell r="I421">
            <v>9867.6242769009896</v>
          </cell>
          <cell r="J421">
            <v>0.9</v>
          </cell>
          <cell r="K421">
            <v>7.5266683189406875E-4</v>
          </cell>
          <cell r="L421">
            <v>9872.1284056510249</v>
          </cell>
          <cell r="M421">
            <v>0.92500000000000004</v>
          </cell>
          <cell r="N421">
            <v>7.7357424389112622E-4</v>
          </cell>
          <cell r="O421">
            <v>9870.3958283776283</v>
          </cell>
          <cell r="P421">
            <v>0.663674019607843</v>
          </cell>
          <cell r="Q421">
            <v>5.5502824638737464E-4</v>
          </cell>
          <cell r="R421">
            <v>9889.7416363557077</v>
          </cell>
          <cell r="S421">
            <v>0.61897058823529405</v>
          </cell>
          <cell r="T421">
            <v>5.176429240918521E-4</v>
          </cell>
          <cell r="U421">
            <v>9892.7631073209013</v>
          </cell>
          <cell r="V421">
            <v>0.63616421568627446</v>
          </cell>
          <cell r="W421">
            <v>5.3202189420551468E-4</v>
          </cell>
          <cell r="X421">
            <v>9891.6009043530703</v>
          </cell>
          <cell r="Y421">
            <v>0.86849999999999994</v>
          </cell>
          <cell r="Z421">
            <v>7.2632349277777623E-4</v>
          </cell>
          <cell r="AA421">
            <v>9874.3118447422439</v>
          </cell>
          <cell r="AB421">
            <v>0.892625</v>
          </cell>
          <cell r="AC421">
            <v>7.4649914535493671E-4</v>
          </cell>
          <cell r="AD421">
            <v>9872.6395684970939</v>
          </cell>
          <cell r="AE421">
            <v>0.83250000000000002</v>
          </cell>
          <cell r="AF421">
            <v>6.962168195020136E-4</v>
          </cell>
          <cell r="AG421">
            <v>9876.8077386455589</v>
          </cell>
          <cell r="AH421">
            <v>0.59730661764705872</v>
          </cell>
          <cell r="AI421">
            <v>4.9952542174863722E-4</v>
          </cell>
          <cell r="AJ421">
            <v>9894.2276588329787</v>
          </cell>
          <cell r="AK421">
            <v>0.61389846813725479</v>
          </cell>
          <cell r="AL421">
            <v>5.1340112790832155E-4</v>
          </cell>
          <cell r="AM421">
            <v>9893.1059807767942</v>
          </cell>
          <cell r="AN421">
            <v>0.572547794117647</v>
          </cell>
          <cell r="AO421">
            <v>4.788197047849632E-4</v>
          </cell>
          <cell r="AP421">
            <v>9895.9016720107011</v>
          </cell>
          <cell r="AQ421">
            <v>0.80336249999999998</v>
          </cell>
          <cell r="AR421">
            <v>6.7184923081944307E-4</v>
          </cell>
          <cell r="AS421">
            <v>9878.828270664817</v>
          </cell>
          <cell r="AT421">
            <v>0.55250862132352929</v>
          </cell>
          <cell r="AU421">
            <v>4.6206101511748945E-4</v>
          </cell>
          <cell r="AV421">
            <v>9897.2567639170902</v>
          </cell>
        </row>
        <row r="422">
          <cell r="B422">
            <v>30</v>
          </cell>
          <cell r="C422">
            <v>8.6496581138724633E-4</v>
          </cell>
          <cell r="D422">
            <v>0.69117647058823517</v>
          </cell>
          <cell r="E422">
            <v>5.9784401669412605E-4</v>
          </cell>
          <cell r="F422">
            <v>9882.427799621737</v>
          </cell>
          <cell r="G422">
            <v>0.96499999999999997</v>
          </cell>
          <cell r="H422">
            <v>8.3469200798869266E-4</v>
          </cell>
          <cell r="I422">
            <v>9859.6608465340814</v>
          </cell>
          <cell r="J422">
            <v>0.91</v>
          </cell>
          <cell r="K422">
            <v>7.8711888836239423E-4</v>
          </cell>
          <cell r="L422">
            <v>9864.6979820398919</v>
          </cell>
          <cell r="M422">
            <v>0.92500000000000004</v>
          </cell>
          <cell r="N422">
            <v>8.0009337553320293E-4</v>
          </cell>
          <cell r="O422">
            <v>9862.7603443877852</v>
          </cell>
          <cell r="P422">
            <v>0.66698529411764695</v>
          </cell>
          <cell r="Q422">
            <v>5.7691947610983164E-4</v>
          </cell>
          <cell r="R422">
            <v>9884.252550398056</v>
          </cell>
          <cell r="S422">
            <v>0.62897058823529406</v>
          </cell>
          <cell r="T422">
            <v>5.4403805519165468E-4</v>
          </cell>
          <cell r="U422">
            <v>9887.6421884986794</v>
          </cell>
          <cell r="V422">
            <v>0.6393382352941176</v>
          </cell>
          <cell r="W422">
            <v>5.5300571544206667E-4</v>
          </cell>
          <cell r="X422">
            <v>9886.3383561032115</v>
          </cell>
          <cell r="Y422">
            <v>0.87814999999999999</v>
          </cell>
          <cell r="Z422">
            <v>7.5956972726971036E-4</v>
          </cell>
          <cell r="AA422">
            <v>9867.1399000743932</v>
          </cell>
          <cell r="AB422">
            <v>0.892625</v>
          </cell>
          <cell r="AC422">
            <v>7.7209010738954074E-4</v>
          </cell>
          <cell r="AD422">
            <v>9865.2696514968138</v>
          </cell>
          <cell r="AE422">
            <v>0.84175000000000011</v>
          </cell>
          <cell r="AF422">
            <v>7.2808497173521469E-4</v>
          </cell>
          <cell r="AG422">
            <v>9869.9313389749259</v>
          </cell>
          <cell r="AH422">
            <v>0.60695661764705877</v>
          </cell>
          <cell r="AI422">
            <v>5.2499672325994685E-4</v>
          </cell>
          <cell r="AJ422">
            <v>9889.2852405888225</v>
          </cell>
          <cell r="AK422">
            <v>0.61696139705882347</v>
          </cell>
          <cell r="AL422">
            <v>5.3365051540159433E-4</v>
          </cell>
          <cell r="AM422">
            <v>9888.0268490077469</v>
          </cell>
          <cell r="AN422">
            <v>0.58179779411764698</v>
          </cell>
          <cell r="AO422">
            <v>5.0323520105228061E-4</v>
          </cell>
          <cell r="AP422">
            <v>9891.1633192935278</v>
          </cell>
          <cell r="AQ422">
            <v>0.81228875</v>
          </cell>
          <cell r="AR422">
            <v>7.026019977244821E-4</v>
          </cell>
          <cell r="AS422">
            <v>9872.1911874897742</v>
          </cell>
          <cell r="AT422">
            <v>0.56143487132352943</v>
          </cell>
          <cell r="AU422">
            <v>4.8562196901545088E-4</v>
          </cell>
          <cell r="AV422">
            <v>9892.6836274098769</v>
          </cell>
        </row>
        <row r="423">
          <cell r="B423">
            <v>31</v>
          </cell>
          <cell r="C423">
            <v>9.0770626944100628E-4</v>
          </cell>
          <cell r="D423">
            <v>0.69460784313725477</v>
          </cell>
          <cell r="E423">
            <v>6.3049989401858125E-4</v>
          </cell>
          <cell r="F423">
            <v>9876.5196492913219</v>
          </cell>
          <cell r="G423">
            <v>0.96499999999999997</v>
          </cell>
          <cell r="H423">
            <v>8.7593655001057106E-4</v>
          </cell>
          <cell r="I423">
            <v>9851.4310664240002</v>
          </cell>
          <cell r="J423">
            <v>0.91</v>
          </cell>
          <cell r="K423">
            <v>8.2601270519131571E-4</v>
          </cell>
          <cell r="L423">
            <v>9856.9332919302378</v>
          </cell>
          <cell r="M423">
            <v>0.92500000000000004</v>
          </cell>
          <cell r="N423">
            <v>8.3962829923293089E-4</v>
          </cell>
          <cell r="O423">
            <v>9854.8692151717696</v>
          </cell>
          <cell r="P423">
            <v>0.6702965686274508</v>
          </cell>
          <cell r="Q423">
            <v>6.0843239772793078E-4</v>
          </cell>
          <cell r="R423">
            <v>9878.5501325949426</v>
          </cell>
          <cell r="S423">
            <v>0.6320931372549019</v>
          </cell>
          <cell r="T423">
            <v>5.7375490355690898E-4</v>
          </cell>
          <cell r="U423">
            <v>9882.2629348720184</v>
          </cell>
          <cell r="V423">
            <v>0.64251225490196073</v>
          </cell>
          <cell r="W423">
            <v>5.8321240196718767E-4</v>
          </cell>
          <cell r="X423">
            <v>9880.8711544874932</v>
          </cell>
          <cell r="Y423">
            <v>0.87814999999999999</v>
          </cell>
          <cell r="Z423">
            <v>7.9710226050961968E-4</v>
          </cell>
          <cell r="AA423">
            <v>9859.6451193115608</v>
          </cell>
          <cell r="AB423">
            <v>0.892625</v>
          </cell>
          <cell r="AC423">
            <v>8.1024130875977823E-4</v>
          </cell>
          <cell r="AD423">
            <v>9857.6527743921633</v>
          </cell>
          <cell r="AE423">
            <v>0.84175000000000011</v>
          </cell>
          <cell r="AF423">
            <v>7.6406175230196716E-4</v>
          </cell>
          <cell r="AG423">
            <v>9862.7451902949597</v>
          </cell>
          <cell r="AH423">
            <v>0.60996987745098019</v>
          </cell>
          <cell r="AI423">
            <v>5.5367348193241701E-4</v>
          </cell>
          <cell r="AJ423">
            <v>9884.0933982421302</v>
          </cell>
          <cell r="AK423">
            <v>0.62002432598039203</v>
          </cell>
          <cell r="AL423">
            <v>5.6279996789833603E-4</v>
          </cell>
          <cell r="AM423">
            <v>9882.7500983834689</v>
          </cell>
          <cell r="AN423">
            <v>0.58468615196078433</v>
          </cell>
          <cell r="AO423">
            <v>5.3072328579014088E-4</v>
          </cell>
          <cell r="AP423">
            <v>9886.1857377319011</v>
          </cell>
          <cell r="AQ423">
            <v>0.81228875</v>
          </cell>
          <cell r="AR423">
            <v>7.3731959097139818E-4</v>
          </cell>
          <cell r="AS423">
            <v>9865.2549662395268</v>
          </cell>
          <cell r="AT423">
            <v>0.5642221366421567</v>
          </cell>
          <cell r="AU423">
            <v>5.1214797078748579E-4</v>
          </cell>
          <cell r="AV423">
            <v>9887.8795229078878</v>
          </cell>
        </row>
        <row r="424">
          <cell r="B424">
            <v>32</v>
          </cell>
          <cell r="C424">
            <v>9.591205998019138E-4</v>
          </cell>
          <cell r="D424">
            <v>0.69803921568627436</v>
          </cell>
          <cell r="E424">
            <v>6.6950379123427699E-4</v>
          </cell>
          <cell r="F424">
            <v>9870.2925046991713</v>
          </cell>
          <cell r="G424">
            <v>0.96499999999999997</v>
          </cell>
          <cell r="H424">
            <v>9.2555137880884675E-4</v>
          </cell>
          <cell r="I424">
            <v>9842.8018378830093</v>
          </cell>
          <cell r="J424">
            <v>0.91</v>
          </cell>
          <cell r="K424">
            <v>8.7279974581974163E-4</v>
          </cell>
          <cell r="L424">
            <v>9848.7913397968805</v>
          </cell>
          <cell r="M424">
            <v>0.92500000000000004</v>
          </cell>
          <cell r="N424">
            <v>8.8718655481677031E-4</v>
          </cell>
          <cell r="O424">
            <v>9846.5947880934727</v>
          </cell>
          <cell r="P424">
            <v>0.67360784313725475</v>
          </cell>
          <cell r="Q424">
            <v>6.460711585410772E-4</v>
          </cell>
          <cell r="R424">
            <v>9872.539702651693</v>
          </cell>
          <cell r="S424">
            <v>0.63521568627450964</v>
          </cell>
          <cell r="T424">
            <v>6.0924845002319195E-4</v>
          </cell>
          <cell r="U424">
            <v>9876.5929380548969</v>
          </cell>
          <cell r="V424">
            <v>0.64568627450980387</v>
          </cell>
          <cell r="W424">
            <v>6.1929100689170628E-4</v>
          </cell>
          <cell r="X424">
            <v>9875.1085078879551</v>
          </cell>
          <cell r="Y424">
            <v>0.87814999999999999</v>
          </cell>
          <cell r="Z424">
            <v>8.4225175471605064E-4</v>
          </cell>
          <cell r="AA424">
            <v>9851.7859738991338</v>
          </cell>
          <cell r="AB424">
            <v>0.892625</v>
          </cell>
          <cell r="AC424">
            <v>8.5613502539818329E-4</v>
          </cell>
          <cell r="AD424">
            <v>9849.6656969069409</v>
          </cell>
          <cell r="AE424">
            <v>0.84175000000000011</v>
          </cell>
          <cell r="AF424">
            <v>8.0733976488326102E-4</v>
          </cell>
          <cell r="AG424">
            <v>9855.2094439223547</v>
          </cell>
          <cell r="AH424">
            <v>0.61298313725490183</v>
          </cell>
          <cell r="AI424">
            <v>5.8792475427238032E-4</v>
          </cell>
          <cell r="AJ424">
            <v>9878.62083783458</v>
          </cell>
          <cell r="AK424">
            <v>0.62308725490196071</v>
          </cell>
          <cell r="AL424">
            <v>5.9761582165049646E-4</v>
          </cell>
          <cell r="AM424">
            <v>9877.1880869453507</v>
          </cell>
          <cell r="AN424">
            <v>0.58757450980392145</v>
          </cell>
          <cell r="AO424">
            <v>5.6355481627145263E-4</v>
          </cell>
          <cell r="AP424">
            <v>9880.93890875324</v>
          </cell>
          <cell r="AQ424">
            <v>0.81228875</v>
          </cell>
          <cell r="AR424">
            <v>7.7908287311234681E-4</v>
          </cell>
          <cell r="AS424">
            <v>9857.9811204829894</v>
          </cell>
          <cell r="AT424">
            <v>0.5670094019607842</v>
          </cell>
          <cell r="AU424">
            <v>5.438303977019518E-4</v>
          </cell>
          <cell r="AV424">
            <v>9882.8154654748396</v>
          </cell>
        </row>
        <row r="425">
          <cell r="B425">
            <v>33</v>
          </cell>
          <cell r="C425">
            <v>1.010447364091054E-3</v>
          </cell>
          <cell r="D425">
            <v>0.70147058823529396</v>
          </cell>
          <cell r="E425">
            <v>7.0879910686975391E-4</v>
          </cell>
          <cell r="F425">
            <v>9863.684306446683</v>
          </cell>
          <cell r="G425">
            <v>0.96499999999999997</v>
          </cell>
          <cell r="H425">
            <v>9.7508170634786706E-4</v>
          </cell>
          <cell r="I425">
            <v>9833.6918190706147</v>
          </cell>
          <cell r="J425">
            <v>0.91</v>
          </cell>
          <cell r="K425">
            <v>9.1950710132285914E-4</v>
          </cell>
          <cell r="L425">
            <v>9840.1953172188732</v>
          </cell>
          <cell r="M425">
            <v>0.92500000000000004</v>
          </cell>
          <cell r="N425">
            <v>9.3466381178422498E-4</v>
          </cell>
          <cell r="O425">
            <v>9837.859021586748</v>
          </cell>
          <cell r="P425">
            <v>0.6769191176470587</v>
          </cell>
          <cell r="Q425">
            <v>6.8399113812931257E-4</v>
          </cell>
          <cell r="R425">
            <v>9866.161339488257</v>
          </cell>
          <cell r="S425">
            <v>0.63833823529411748</v>
          </cell>
          <cell r="T425">
            <v>6.45007187251476E-4</v>
          </cell>
          <cell r="U425">
            <v>9870.5756391158775</v>
          </cell>
          <cell r="V425">
            <v>0.6488602941176469</v>
          </cell>
          <cell r="W425">
            <v>6.5563917385452232E-4</v>
          </cell>
          <cell r="X425">
            <v>9868.9929419969394</v>
          </cell>
          <cell r="Y425">
            <v>0.87814999999999999</v>
          </cell>
          <cell r="Z425">
            <v>8.8732435277655904E-4</v>
          </cell>
          <cell r="AA425">
            <v>9843.4882898755295</v>
          </cell>
          <cell r="AB425">
            <v>0.892625</v>
          </cell>
          <cell r="AC425">
            <v>9.0195057837177712E-4</v>
          </cell>
          <cell r="AD425">
            <v>9841.2330531153566</v>
          </cell>
          <cell r="AE425">
            <v>0.84175000000000011</v>
          </cell>
          <cell r="AF425">
            <v>8.5054406872364478E-4</v>
          </cell>
          <cell r="AG425">
            <v>9847.2529414470227</v>
          </cell>
          <cell r="AH425">
            <v>0.61599639705882347</v>
          </cell>
          <cell r="AI425">
            <v>6.2243193569767451E-4</v>
          </cell>
          <cell r="AJ425">
            <v>9872.8129521059454</v>
          </cell>
          <cell r="AK425">
            <v>0.62615018382352927</v>
          </cell>
          <cell r="AL425">
            <v>6.3269180276961403E-4</v>
          </cell>
          <cell r="AM425">
            <v>9871.2853230711735</v>
          </cell>
          <cell r="AN425">
            <v>0.59046286764705869</v>
          </cell>
          <cell r="AO425">
            <v>5.9663164820761532E-4</v>
          </cell>
          <cell r="AP425">
            <v>9875.3704580419271</v>
          </cell>
          <cell r="AQ425">
            <v>0.81228875</v>
          </cell>
          <cell r="AR425">
            <v>8.2077502631831714E-4</v>
          </cell>
          <cell r="AS425">
            <v>9850.3009362285557</v>
          </cell>
          <cell r="AT425">
            <v>0.56979666727941169</v>
          </cell>
          <cell r="AU425">
            <v>5.7574954052034882E-4</v>
          </cell>
          <cell r="AV425">
            <v>9877.4408900098351</v>
          </cell>
        </row>
        <row r="426">
          <cell r="B426">
            <v>34</v>
          </cell>
          <cell r="C426">
            <v>1.0743385395453719E-3</v>
          </cell>
          <cell r="D426">
            <v>0.70490196078431355</v>
          </cell>
          <cell r="E426">
            <v>7.5730334307168843E-4</v>
          </cell>
          <cell r="F426">
            <v>9856.6929358198286</v>
          </cell>
          <cell r="G426">
            <v>0.96499999999999997</v>
          </cell>
          <cell r="H426">
            <v>1.0367366906612839E-3</v>
          </cell>
          <cell r="I426">
            <v>9824.1031660719764</v>
          </cell>
          <cell r="J426">
            <v>0.91</v>
          </cell>
          <cell r="K426">
            <v>9.7764807098628848E-4</v>
          </cell>
          <cell r="L426">
            <v>9831.1471877462864</v>
          </cell>
          <cell r="M426">
            <v>0.92500000000000004</v>
          </cell>
          <cell r="N426">
            <v>9.9376314907946898E-4</v>
          </cell>
          <cell r="O426">
            <v>9828.6639307738369</v>
          </cell>
          <cell r="P426">
            <v>0.68023039215686254</v>
          </cell>
          <cell r="Q426">
            <v>7.3079772606417931E-4</v>
          </cell>
          <cell r="R426">
            <v>9859.4129725646926</v>
          </cell>
          <cell r="S426">
            <v>0.64146078431372533</v>
          </cell>
          <cell r="T426">
            <v>6.8914604219523653E-4</v>
          </cell>
          <cell r="U426">
            <v>9864.2090468863389</v>
          </cell>
          <cell r="V426">
            <v>0.65203431372549003</v>
          </cell>
          <cell r="W426">
            <v>7.0050559234131177E-4</v>
          </cell>
          <cell r="X426">
            <v>9862.5224436176723</v>
          </cell>
          <cell r="Y426">
            <v>0.87814999999999999</v>
          </cell>
          <cell r="Z426">
            <v>9.4343038850176828E-4</v>
          </cell>
          <cell r="AA426">
            <v>9834.753922999651</v>
          </cell>
          <cell r="AB426">
            <v>0.892625</v>
          </cell>
          <cell r="AC426">
            <v>9.5898143886168758E-4</v>
          </cell>
          <cell r="AD426">
            <v>9832.3567472712075</v>
          </cell>
          <cell r="AE426">
            <v>0.84175000000000011</v>
          </cell>
          <cell r="AF426">
            <v>9.0432446566231694E-4</v>
          </cell>
          <cell r="AG426">
            <v>9838.8774188644529</v>
          </cell>
          <cell r="AH426">
            <v>0.61900965686274489</v>
          </cell>
          <cell r="AI426">
            <v>6.6502593071840314E-4</v>
          </cell>
          <cell r="AJ426">
            <v>9866.6677980293844</v>
          </cell>
          <cell r="AK426">
            <v>0.62921311274509784</v>
          </cell>
          <cell r="AL426">
            <v>6.7598789660936582E-4</v>
          </cell>
          <cell r="AM426">
            <v>9865.0398417644665</v>
          </cell>
          <cell r="AN426">
            <v>0.59335122549019592</v>
          </cell>
          <cell r="AO426">
            <v>6.3746008903059373E-4</v>
          </cell>
          <cell r="AP426">
            <v>9869.4784994888851</v>
          </cell>
          <cell r="AQ426">
            <v>0.81228875</v>
          </cell>
          <cell r="AR426">
            <v>8.7267310936413572E-4</v>
          </cell>
          <cell r="AS426">
            <v>9842.2160552183796</v>
          </cell>
          <cell r="AT426">
            <v>0.57258393259803908</v>
          </cell>
          <cell r="AU426">
            <v>6.1514898591452302E-4</v>
          </cell>
          <cell r="AV426">
            <v>9871.7539579558961</v>
          </cell>
        </row>
        <row r="427">
          <cell r="B427">
            <v>35</v>
          </cell>
          <cell r="C427">
            <v>1.1412265009764573E-3</v>
          </cell>
          <cell r="D427">
            <v>0.70833333333333315</v>
          </cell>
          <cell r="E427">
            <v>8.0836877152499044E-4</v>
          </cell>
          <cell r="F427">
            <v>9849.228429307901</v>
          </cell>
          <cell r="G427">
            <v>0.96499999999999997</v>
          </cell>
          <cell r="H427">
            <v>1.1012835734422813E-3</v>
          </cell>
          <cell r="I427">
            <v>9813.9181578668686</v>
          </cell>
          <cell r="J427">
            <v>0.91</v>
          </cell>
          <cell r="K427">
            <v>1.0385161158885763E-3</v>
          </cell>
          <cell r="L427">
            <v>9821.5357856626033</v>
          </cell>
          <cell r="M427">
            <v>0.92500000000000004</v>
          </cell>
          <cell r="N427">
            <v>1.0556345134032231E-3</v>
          </cell>
          <cell r="O427">
            <v>9818.8965667547473</v>
          </cell>
          <cell r="P427">
            <v>0.68354166666666649</v>
          </cell>
          <cell r="Q427">
            <v>7.8007586452161573E-4</v>
          </cell>
          <cell r="R427">
            <v>9852.207735984015</v>
          </cell>
          <cell r="S427">
            <v>0.64458333333333317</v>
          </cell>
          <cell r="T427">
            <v>7.356155820877413E-4</v>
          </cell>
          <cell r="U427">
            <v>9857.4111662622909</v>
          </cell>
          <cell r="V427">
            <v>0.65520833333333317</v>
          </cell>
          <cell r="W427">
            <v>7.4774111366061608E-4</v>
          </cell>
          <cell r="X427">
            <v>9855.6136914913259</v>
          </cell>
          <cell r="Y427">
            <v>0.87814999999999999</v>
          </cell>
          <cell r="Z427">
            <v>1.0021680518324759E-3</v>
          </cell>
          <cell r="AA427">
            <v>9825.4755172852565</v>
          </cell>
          <cell r="AB427">
            <v>0.892625</v>
          </cell>
          <cell r="AC427">
            <v>1.0186873054341102E-3</v>
          </cell>
          <cell r="AD427">
            <v>9822.9276996503086</v>
          </cell>
          <cell r="AE427">
            <v>0.84175000000000011</v>
          </cell>
          <cell r="AF427">
            <v>9.606274071969331E-4</v>
          </cell>
          <cell r="AG427">
            <v>9829.9798812999215</v>
          </cell>
          <cell r="AH427">
            <v>0.62202291666666654</v>
          </cell>
          <cell r="AI427">
            <v>7.0986903671467038E-4</v>
          </cell>
          <cell r="AJ427">
            <v>9860.10620809391</v>
          </cell>
          <cell r="AK427">
            <v>0.63227604166666651</v>
          </cell>
          <cell r="AL427">
            <v>7.2157017468249453E-4</v>
          </cell>
          <cell r="AM427">
            <v>9858.3711942318641</v>
          </cell>
          <cell r="AN427">
            <v>0.59623958333333327</v>
          </cell>
          <cell r="AO427">
            <v>6.8044441343116072E-4</v>
          </cell>
          <cell r="AP427">
            <v>9863.1871008459166</v>
          </cell>
          <cell r="AQ427">
            <v>0.81228875</v>
          </cell>
          <cell r="AR427">
            <v>9.2700544794504028E-4</v>
          </cell>
          <cell r="AS427">
            <v>9833.6270179304393</v>
          </cell>
          <cell r="AT427">
            <v>0.57537119791666658</v>
          </cell>
          <cell r="AU427">
            <v>6.5662885896107016E-4</v>
          </cell>
          <cell r="AV427">
            <v>9865.6813585194614</v>
          </cell>
        </row>
        <row r="428">
          <cell r="B428">
            <v>36</v>
          </cell>
          <cell r="C428">
            <v>1.2197851206914583E-3</v>
          </cell>
          <cell r="D428">
            <v>0.71176470588235274</v>
          </cell>
          <cell r="E428">
            <v>8.6819999766862594E-4</v>
          </cell>
          <cell r="F428">
            <v>9841.2666206220329</v>
          </cell>
          <cell r="G428">
            <v>0.96499999999999997</v>
          </cell>
          <cell r="H428">
            <v>1.1770926414672572E-3</v>
          </cell>
          <cell r="I428">
            <v>9803.110251008502</v>
          </cell>
          <cell r="J428">
            <v>0.91</v>
          </cell>
          <cell r="K428">
            <v>1.1100044598292272E-3</v>
          </cell>
          <cell r="L428">
            <v>9811.3359624664172</v>
          </cell>
          <cell r="M428">
            <v>0.92500000000000004</v>
          </cell>
          <cell r="N428">
            <v>1.1283012366395989E-3</v>
          </cell>
          <cell r="O428">
            <v>9808.5314006553454</v>
          </cell>
          <cell r="P428">
            <v>0.68685294117647033</v>
          </cell>
          <cell r="Q428">
            <v>8.3781299775022397E-4</v>
          </cell>
          <cell r="R428">
            <v>9844.5222665169204</v>
          </cell>
          <cell r="S428">
            <v>0.64770588235294102</v>
          </cell>
          <cell r="T428">
            <v>7.9006199787844968E-4</v>
          </cell>
          <cell r="U428">
            <v>9850.1599010093414</v>
          </cell>
          <cell r="V428">
            <v>0.65838235294117631</v>
          </cell>
          <cell r="W428">
            <v>8.0308499784347898E-4</v>
          </cell>
          <cell r="X428">
            <v>9848.2442439338411</v>
          </cell>
          <cell r="Y428">
            <v>0.87814999999999999</v>
          </cell>
          <cell r="Z428">
            <v>1.071154303735204E-3</v>
          </cell>
          <cell r="AA428">
            <v>9815.6287396277712</v>
          </cell>
          <cell r="AB428">
            <v>0.892625</v>
          </cell>
          <cell r="AC428">
            <v>1.088810693357213E-3</v>
          </cell>
          <cell r="AD428">
            <v>9812.9212079004774</v>
          </cell>
          <cell r="AE428">
            <v>0.84175000000000011</v>
          </cell>
          <cell r="AF428">
            <v>1.0267541253420351E-3</v>
          </cell>
          <cell r="AG428">
            <v>9820.5369332137507</v>
          </cell>
          <cell r="AH428">
            <v>0.62503617647058807</v>
          </cell>
          <cell r="AI428">
            <v>7.6240982795270393E-4</v>
          </cell>
          <cell r="AJ428">
            <v>9853.1068239980668</v>
          </cell>
          <cell r="AK428">
            <v>0.63533897058823507</v>
          </cell>
          <cell r="AL428">
            <v>7.7497702291895714E-4</v>
          </cell>
          <cell r="AM428">
            <v>9851.257687607158</v>
          </cell>
          <cell r="AN428">
            <v>0.5991279411764705</v>
          </cell>
          <cell r="AO428">
            <v>7.3080734803756598E-4</v>
          </cell>
          <cell r="AP428">
            <v>9856.4757502845187</v>
          </cell>
          <cell r="AQ428">
            <v>0.81228875</v>
          </cell>
          <cell r="AR428">
            <v>9.9081773095506379E-4</v>
          </cell>
          <cell r="AS428">
            <v>9824.5111921117586</v>
          </cell>
          <cell r="AT428">
            <v>0.57815846323529396</v>
          </cell>
          <cell r="AU428">
            <v>7.0522909085625105E-4</v>
          </cell>
          <cell r="AV428">
            <v>9859.2032674261427</v>
          </cell>
        </row>
        <row r="429">
          <cell r="B429">
            <v>37</v>
          </cell>
          <cell r="C429">
            <v>1.3266348383284192E-3</v>
          </cell>
          <cell r="D429">
            <v>0.71519607843137234</v>
          </cell>
          <cell r="E429">
            <v>9.4880403388292308E-4</v>
          </cell>
          <cell r="F429">
            <v>9832.7224329649525</v>
          </cell>
          <cell r="G429">
            <v>0.96499999999999997</v>
          </cell>
          <cell r="H429">
            <v>1.2802026189869245E-3</v>
          </cell>
          <cell r="I429">
            <v>9791.5710820685472</v>
          </cell>
          <cell r="J429">
            <v>0.91</v>
          </cell>
          <cell r="K429">
            <v>1.2072377028788616E-3</v>
          </cell>
          <cell r="L429">
            <v>9800.4453357911971</v>
          </cell>
          <cell r="M429">
            <v>0.92500000000000004</v>
          </cell>
          <cell r="N429">
            <v>1.2271372254537879E-3</v>
          </cell>
          <cell r="O429">
            <v>9797.4644225463671</v>
          </cell>
          <cell r="P429">
            <v>0.69016421568627428</v>
          </cell>
          <cell r="Q429">
            <v>9.1559589269702075E-4</v>
          </cell>
          <cell r="R429">
            <v>9836.2743978053913</v>
          </cell>
          <cell r="S429">
            <v>0.65082843137254887</v>
          </cell>
          <cell r="T429">
            <v>8.6341167083346009E-4</v>
          </cell>
          <cell r="U429">
            <v>9842.3776639985281</v>
          </cell>
          <cell r="V429">
            <v>0.66155637254901944</v>
          </cell>
          <cell r="W429">
            <v>8.7764373134170388E-4</v>
          </cell>
          <cell r="X429">
            <v>9840.3352667264408</v>
          </cell>
          <cell r="Y429">
            <v>0.87814999999999999</v>
          </cell>
          <cell r="Z429">
            <v>1.1649843832781013E-3</v>
          </cell>
          <cell r="AA429">
            <v>9805.1146866594518</v>
          </cell>
          <cell r="AB429">
            <v>0.892625</v>
          </cell>
          <cell r="AC429">
            <v>1.1841874225629052E-3</v>
          </cell>
          <cell r="AD429">
            <v>9802.236794356244</v>
          </cell>
          <cell r="AE429">
            <v>0.84175000000000011</v>
          </cell>
          <cell r="AF429">
            <v>1.116694875162947E-3</v>
          </cell>
          <cell r="AG429">
            <v>9810.4536564044993</v>
          </cell>
          <cell r="AH429">
            <v>0.6280494362745096</v>
          </cell>
          <cell r="AI429">
            <v>8.3319226235428886E-4</v>
          </cell>
          <cell r="AJ429">
            <v>9845.5947185195819</v>
          </cell>
          <cell r="AK429">
            <v>0.63840189950980375</v>
          </cell>
          <cell r="AL429">
            <v>8.4692620074474419E-4</v>
          </cell>
          <cell r="AM429">
            <v>9843.6231892524083</v>
          </cell>
          <cell r="AN429">
            <v>0.60201629901960774</v>
          </cell>
          <cell r="AO429">
            <v>7.9865579552095055E-4</v>
          </cell>
          <cell r="AP429">
            <v>9849.2725653804573</v>
          </cell>
          <cell r="AQ429">
            <v>0.81228875</v>
          </cell>
          <cell r="AR429">
            <v>1.0776105545322438E-3</v>
          </cell>
          <cell r="AS429">
            <v>9814.7768922246469</v>
          </cell>
          <cell r="AT429">
            <v>0.58094572855392146</v>
          </cell>
          <cell r="AU429">
            <v>7.7070284267771727E-4</v>
          </cell>
          <cell r="AV429">
            <v>9852.2502704692888</v>
          </cell>
        </row>
        <row r="430">
          <cell r="B430">
            <v>38</v>
          </cell>
          <cell r="C430">
            <v>1.4509726957691205E-3</v>
          </cell>
          <cell r="D430">
            <v>0.71862745098039194</v>
          </cell>
          <cell r="E430">
            <v>1.0427088098027108E-3</v>
          </cell>
          <cell r="F430">
            <v>9823.3931062565043</v>
          </cell>
          <cell r="G430">
            <v>0.96499999999999997</v>
          </cell>
          <cell r="H430">
            <v>1.4001886514172013E-3</v>
          </cell>
          <cell r="I430">
            <v>9779.0358871252865</v>
          </cell>
          <cell r="J430">
            <v>0.91</v>
          </cell>
          <cell r="K430">
            <v>1.3203851531498998E-3</v>
          </cell>
          <cell r="L430">
            <v>9788.6138686768263</v>
          </cell>
          <cell r="M430">
            <v>0.92500000000000004</v>
          </cell>
          <cell r="N430">
            <v>1.3421497435864365E-3</v>
          </cell>
          <cell r="O430">
            <v>9785.4415892384022</v>
          </cell>
          <cell r="P430">
            <v>0.69347549019607824</v>
          </cell>
          <cell r="Q430">
            <v>1.0062140014596159E-3</v>
          </cell>
          <cell r="R430">
            <v>9827.2683453673199</v>
          </cell>
          <cell r="S430">
            <v>0.65395098039215671</v>
          </cell>
          <cell r="T430">
            <v>9.4886501692046689E-4</v>
          </cell>
          <cell r="U430">
            <v>9833.8796402546814</v>
          </cell>
          <cell r="V430">
            <v>0.66473039215686258</v>
          </cell>
          <cell r="W430">
            <v>9.6450564906750758E-4</v>
          </cell>
          <cell r="X430">
            <v>9831.6989581652979</v>
          </cell>
          <cell r="Y430">
            <v>0.87814999999999999</v>
          </cell>
          <cell r="Z430">
            <v>1.2741716727896531E-3</v>
          </cell>
          <cell r="AA430">
            <v>9793.691881173243</v>
          </cell>
          <cell r="AB430">
            <v>0.892625</v>
          </cell>
          <cell r="AC430">
            <v>1.2951745025609111E-3</v>
          </cell>
          <cell r="AD430">
            <v>9790.6291088313847</v>
          </cell>
          <cell r="AE430">
            <v>0.84175000000000011</v>
          </cell>
          <cell r="AF430">
            <v>1.2213562666636573E-3</v>
          </cell>
          <cell r="AG430">
            <v>9799.4983730833683</v>
          </cell>
          <cell r="AH430">
            <v>0.63106269607843124</v>
          </cell>
          <cell r="AI430">
            <v>9.1565474132825053E-4</v>
          </cell>
          <cell r="AJ430">
            <v>9837.3914451818346</v>
          </cell>
          <cell r="AK430">
            <v>0.64146482843137242</v>
          </cell>
          <cell r="AL430">
            <v>9.3074795135014482E-4</v>
          </cell>
          <cell r="AM430">
            <v>9835.2863668631708</v>
          </cell>
          <cell r="AN430">
            <v>0.60490465686274497</v>
          </cell>
          <cell r="AO430">
            <v>8.7770014065143194E-4</v>
          </cell>
          <cell r="AP430">
            <v>9841.4063867644509</v>
          </cell>
          <cell r="AQ430">
            <v>0.81228875</v>
          </cell>
          <cell r="AR430">
            <v>1.1786087973304292E-3</v>
          </cell>
          <cell r="AS430">
            <v>9804.2003850552064</v>
          </cell>
          <cell r="AT430">
            <v>0.58373299387254896</v>
          </cell>
          <cell r="AU430">
            <v>8.4698063572863184E-4</v>
          </cell>
          <cell r="AV430">
            <v>9844.6571131790661</v>
          </cell>
        </row>
        <row r="431">
          <cell r="B431">
            <v>39</v>
          </cell>
          <cell r="C431">
            <v>1.5787104325913372E-3</v>
          </cell>
          <cell r="D431">
            <v>0.72205882352941153</v>
          </cell>
          <cell r="E431">
            <v>1.1399217976505093E-3</v>
          </cell>
          <cell r="F431">
            <v>9813.1501677224551</v>
          </cell>
          <cell r="G431">
            <v>0.96499999999999997</v>
          </cell>
          <cell r="H431">
            <v>1.5234555674506402E-3</v>
          </cell>
          <cell r="I431">
            <v>9765.3433920543321</v>
          </cell>
          <cell r="J431">
            <v>0.91</v>
          </cell>
          <cell r="K431">
            <v>1.4366264936581169E-3</v>
          </cell>
          <cell r="L431">
            <v>9775.6891282547076</v>
          </cell>
          <cell r="M431">
            <v>0.92500000000000004</v>
          </cell>
          <cell r="N431">
            <v>1.460307150146987E-3</v>
          </cell>
          <cell r="O431">
            <v>9772.3080613185248</v>
          </cell>
          <cell r="P431">
            <v>0.69678676470588208</v>
          </cell>
          <cell r="Q431">
            <v>1.1000245347327414E-3</v>
          </cell>
          <cell r="R431">
            <v>9817.3800103621106</v>
          </cell>
          <cell r="S431">
            <v>0.65707352941176456</v>
          </cell>
          <cell r="T431">
            <v>1.0373288358619635E-3</v>
          </cell>
          <cell r="U431">
            <v>9824.5486158834374</v>
          </cell>
          <cell r="V431">
            <v>0.66790441176470572</v>
          </cell>
          <cell r="W431">
            <v>1.0544276628267212E-3</v>
          </cell>
          <cell r="X431">
            <v>9822.2162289802163</v>
          </cell>
          <cell r="Y431">
            <v>0.87814999999999999</v>
          </cell>
          <cell r="Z431">
            <v>1.3863445663800827E-3</v>
          </cell>
          <cell r="AA431">
            <v>9781.2130364062214</v>
          </cell>
          <cell r="AB431">
            <v>0.892625</v>
          </cell>
          <cell r="AC431">
            <v>1.4091963998918424E-3</v>
          </cell>
          <cell r="AD431">
            <v>9777.9485356455953</v>
          </cell>
          <cell r="AE431">
            <v>0.84175000000000011</v>
          </cell>
          <cell r="AF431">
            <v>1.3288795066337582E-3</v>
          </cell>
          <cell r="AG431">
            <v>9787.5296943352423</v>
          </cell>
          <cell r="AH431">
            <v>0.63407595588235266</v>
          </cell>
          <cell r="AI431">
            <v>1.0010223266067946E-3</v>
          </cell>
          <cell r="AJ431">
            <v>9828.3837910627517</v>
          </cell>
          <cell r="AK431">
            <v>0.64452775735294099</v>
          </cell>
          <cell r="AL431">
            <v>1.0175226946277859E-3</v>
          </cell>
          <cell r="AM431">
            <v>9826.1321942262712</v>
          </cell>
          <cell r="AN431">
            <v>0.60779301470588221</v>
          </cell>
          <cell r="AO431">
            <v>9.5952917317231631E-4</v>
          </cell>
          <cell r="AP431">
            <v>9832.7685829945785</v>
          </cell>
          <cell r="AQ431">
            <v>0.81228875</v>
          </cell>
          <cell r="AR431">
            <v>1.2823687239015766E-3</v>
          </cell>
          <cell r="AS431">
            <v>9792.6450682305895</v>
          </cell>
          <cell r="AT431">
            <v>0.58652025919117623</v>
          </cell>
          <cell r="AU431">
            <v>9.2594565211128507E-4</v>
          </cell>
          <cell r="AV431">
            <v>9836.3188792388155</v>
          </cell>
        </row>
        <row r="432">
          <cell r="B432">
            <v>40</v>
          </cell>
          <cell r="C432">
            <v>1.7119771346061415E-3</v>
          </cell>
          <cell r="D432">
            <v>0.72549019607843113</v>
          </cell>
          <cell r="E432">
            <v>1.2420226270672002E-3</v>
          </cell>
          <cell r="F432">
            <v>9801.9639439426501</v>
          </cell>
          <cell r="G432">
            <v>0.96499999999999997</v>
          </cell>
          <cell r="H432">
            <v>1.6520579348949264E-3</v>
          </cell>
          <cell r="I432">
            <v>9750.4663252956398</v>
          </cell>
          <cell r="J432">
            <v>0.92</v>
          </cell>
          <cell r="K432">
            <v>1.5750189638376502E-3</v>
          </cell>
          <cell r="L432">
            <v>9761.6451142592905</v>
          </cell>
          <cell r="M432">
            <v>0.92500000000000004</v>
          </cell>
          <cell r="N432">
            <v>1.583578849510681E-3</v>
          </cell>
          <cell r="O432">
            <v>9758.0374899831422</v>
          </cell>
          <cell r="P432">
            <v>0.70009803921568603</v>
          </cell>
          <cell r="Q432">
            <v>1.1985518351198482E-3</v>
          </cell>
          <cell r="R432">
            <v>9806.5806514839169</v>
          </cell>
          <cell r="S432">
            <v>0.66745098039215667</v>
          </cell>
          <cell r="T432">
            <v>1.1426608169018244E-3</v>
          </cell>
          <cell r="U432">
            <v>9814.3573283048536</v>
          </cell>
          <cell r="V432">
            <v>0.67107843137254886</v>
          </cell>
          <cell r="W432">
            <v>1.1488709300371603E-3</v>
          </cell>
          <cell r="X432">
            <v>9811.8594124781139</v>
          </cell>
          <cell r="Y432">
            <v>0.88780000000000003</v>
          </cell>
          <cell r="Z432">
            <v>1.5198933001033324E-3</v>
          </cell>
          <cell r="AA432">
            <v>9767.6529048605935</v>
          </cell>
          <cell r="AB432">
            <v>0.892625</v>
          </cell>
          <cell r="AC432">
            <v>1.5281535897778071E-3</v>
          </cell>
          <cell r="AD432">
            <v>9764.1694857708371</v>
          </cell>
          <cell r="AE432">
            <v>0.85100000000000009</v>
          </cell>
          <cell r="AF432">
            <v>1.4568925415498265E-3</v>
          </cell>
          <cell r="AG432">
            <v>9774.5232467038713</v>
          </cell>
          <cell r="AH432">
            <v>0.64409019607843121</v>
          </cell>
          <cell r="AI432">
            <v>1.1026676883102605E-3</v>
          </cell>
          <cell r="AJ432">
            <v>9818.5453594534374</v>
          </cell>
          <cell r="AK432">
            <v>0.64759068627450966</v>
          </cell>
          <cell r="AL432">
            <v>1.1086604474858598E-3</v>
          </cell>
          <cell r="AM432">
            <v>9816.1338817182332</v>
          </cell>
          <cell r="AN432">
            <v>0.61739215686274496</v>
          </cell>
          <cell r="AO432">
            <v>1.0569612556341876E-3</v>
          </cell>
          <cell r="AP432">
            <v>9823.3337546861421</v>
          </cell>
          <cell r="AQ432">
            <v>0.82121500000000003</v>
          </cell>
          <cell r="AR432">
            <v>1.4059013025955825E-3</v>
          </cell>
          <cell r="AS432">
            <v>9780.0872864708217</v>
          </cell>
          <cell r="AT432">
            <v>0.59578343137254886</v>
          </cell>
          <cell r="AU432">
            <v>1.0199676116869909E-3</v>
          </cell>
          <cell r="AV432">
            <v>9827.2109825398038</v>
          </cell>
        </row>
        <row r="433">
          <cell r="B433">
            <v>41</v>
          </cell>
          <cell r="C433">
            <v>1.8673056753798108E-3</v>
          </cell>
          <cell r="D433">
            <v>0.72892156862745072</v>
          </cell>
          <cell r="E433">
            <v>1.3611193820047929E-3</v>
          </cell>
          <cell r="F433">
            <v>9789.7896829345773</v>
          </cell>
          <cell r="G433">
            <v>0.96499999999999997</v>
          </cell>
          <cell r="H433">
            <v>1.8019499767415173E-3</v>
          </cell>
          <cell r="I433">
            <v>9734.3579900340083</v>
          </cell>
          <cell r="J433">
            <v>0.92</v>
          </cell>
          <cell r="K433">
            <v>1.7179212213494261E-3</v>
          </cell>
          <cell r="L433">
            <v>9746.2703380860803</v>
          </cell>
          <cell r="M433">
            <v>0.92500000000000004</v>
          </cell>
          <cell r="N433">
            <v>1.7272577497263251E-3</v>
          </cell>
          <cell r="O433">
            <v>9742.5848682012729</v>
          </cell>
          <cell r="P433">
            <v>0.70340931372548987</v>
          </cell>
          <cell r="Q433">
            <v>1.3134802036346251E-3</v>
          </cell>
          <cell r="R433">
            <v>9794.8269562478308</v>
          </cell>
          <cell r="S433">
            <v>0.67060784313725474</v>
          </cell>
          <cell r="T433">
            <v>1.2522298314444097E-3</v>
          </cell>
          <cell r="U433">
            <v>9803.1428467427268</v>
          </cell>
          <cell r="V433">
            <v>0.67425245098039199</v>
          </cell>
          <cell r="W433">
            <v>1.2590354283544337E-3</v>
          </cell>
          <cell r="X433">
            <v>9800.5868524295074</v>
          </cell>
          <cell r="Y433">
            <v>0.88780000000000003</v>
          </cell>
          <cell r="Z433">
            <v>1.6577939786021961E-3</v>
          </cell>
          <cell r="AA433">
            <v>9752.80711465276</v>
          </cell>
          <cell r="AB433">
            <v>0.892625</v>
          </cell>
          <cell r="AC433">
            <v>1.6668037284859037E-3</v>
          </cell>
          <cell r="AD433">
            <v>9749.2483351199571</v>
          </cell>
          <cell r="AE433">
            <v>0.85100000000000009</v>
          </cell>
          <cell r="AF433">
            <v>1.5890771297482191E-3</v>
          </cell>
          <cell r="AG433">
            <v>9760.2828166885429</v>
          </cell>
          <cell r="AH433">
            <v>0.64713656862745073</v>
          </cell>
          <cell r="AI433">
            <v>1.2084017873438551E-3</v>
          </cell>
          <cell r="AJ433">
            <v>9807.7187667393591</v>
          </cell>
          <cell r="AK433">
            <v>0.65065361519607812</v>
          </cell>
          <cell r="AL433">
            <v>1.2149691883620282E-3</v>
          </cell>
          <cell r="AM433">
            <v>9805.2511223363472</v>
          </cell>
          <cell r="AN433">
            <v>0.62031225490196062</v>
          </cell>
          <cell r="AO433">
            <v>1.1583125940860788E-3</v>
          </cell>
          <cell r="AP433">
            <v>9812.9508715062766</v>
          </cell>
          <cell r="AQ433">
            <v>0.82121500000000003</v>
          </cell>
          <cell r="AR433">
            <v>1.5334594302070313E-3</v>
          </cell>
          <cell r="AS433">
            <v>9766.3374490152746</v>
          </cell>
          <cell r="AT433">
            <v>0.59860132598039195</v>
          </cell>
          <cell r="AU433">
            <v>1.117771653293066E-3</v>
          </cell>
          <cell r="AV433">
            <v>9817.1875456243979</v>
          </cell>
        </row>
        <row r="434">
          <cell r="B434">
            <v>42</v>
          </cell>
          <cell r="C434">
            <v>2.0215125020110049E-3</v>
          </cell>
          <cell r="D434">
            <v>0.73235294117647032</v>
          </cell>
          <cell r="E434">
            <v>1.4804606264727648E-3</v>
          </cell>
          <cell r="F434">
            <v>9776.4646104513849</v>
          </cell>
          <cell r="G434">
            <v>0.96499999999999997</v>
          </cell>
          <cell r="H434">
            <v>1.9507595644406197E-3</v>
          </cell>
          <cell r="I434">
            <v>9716.8171638802723</v>
          </cell>
          <cell r="J434">
            <v>0.92</v>
          </cell>
          <cell r="K434">
            <v>1.8597915018501246E-3</v>
          </cell>
          <cell r="L434">
            <v>9729.527013443274</v>
          </cell>
          <cell r="M434">
            <v>0.92500000000000004</v>
          </cell>
          <cell r="N434">
            <v>1.8698990643601797E-3</v>
          </cell>
          <cell r="O434">
            <v>9725.7569129853055</v>
          </cell>
          <cell r="P434">
            <v>0.70672058823529382</v>
          </cell>
          <cell r="Q434">
            <v>1.4286445045462179E-3</v>
          </cell>
          <cell r="R434">
            <v>9781.9616449427722</v>
          </cell>
          <cell r="S434">
            <v>0.67376470588235271</v>
          </cell>
          <cell r="T434">
            <v>1.3620237763549436E-3</v>
          </cell>
          <cell r="U434">
            <v>9790.8670588281238</v>
          </cell>
          <cell r="V434">
            <v>0.67742647058823513</v>
          </cell>
          <cell r="W434">
            <v>1.3694260794873076E-3</v>
          </cell>
          <cell r="X434">
            <v>9788.2475663636342</v>
          </cell>
          <cell r="Y434">
            <v>0.88780000000000003</v>
          </cell>
          <cell r="Z434">
            <v>1.7946987992853703E-3</v>
          </cell>
          <cell r="AA434">
            <v>9736.6389697436189</v>
          </cell>
          <cell r="AB434">
            <v>0.892625</v>
          </cell>
          <cell r="AC434">
            <v>1.8044525971075732E-3</v>
          </cell>
          <cell r="AD434">
            <v>9732.9982516450436</v>
          </cell>
          <cell r="AE434">
            <v>0.85100000000000009</v>
          </cell>
          <cell r="AF434">
            <v>1.7203071392113652E-3</v>
          </cell>
          <cell r="AG434">
            <v>9744.7729744846692</v>
          </cell>
          <cell r="AH434">
            <v>0.65018294117647035</v>
          </cell>
          <cell r="AI434">
            <v>1.3143529441825205E-3</v>
          </cell>
          <cell r="AJ434">
            <v>9795.8671018518653</v>
          </cell>
          <cell r="AK434">
            <v>0.65371654411764679</v>
          </cell>
          <cell r="AL434">
            <v>1.3214961667052515E-3</v>
          </cell>
          <cell r="AM434">
            <v>9793.3380443385558</v>
          </cell>
          <cell r="AN434">
            <v>0.62323235294117629</v>
          </cell>
          <cell r="AO434">
            <v>1.2598719931283229E-3</v>
          </cell>
          <cell r="AP434">
            <v>9801.5844069266623</v>
          </cell>
          <cell r="AQ434">
            <v>0.82121500000000003</v>
          </cell>
          <cell r="AR434">
            <v>1.6600963893389673E-3</v>
          </cell>
          <cell r="AS434">
            <v>9751.3611667554978</v>
          </cell>
          <cell r="AT434">
            <v>0.60141922058823516</v>
          </cell>
          <cell r="AU434">
            <v>1.2157764733688318E-3</v>
          </cell>
          <cell r="AV434">
            <v>9806.2141716708375</v>
          </cell>
        </row>
        <row r="435">
          <cell r="B435">
            <v>43</v>
          </cell>
          <cell r="C435">
            <v>2.1973780739963163E-3</v>
          </cell>
          <cell r="D435">
            <v>0.73578431372548991</v>
          </cell>
          <cell r="E435">
            <v>1.6167963181708185E-3</v>
          </cell>
          <cell r="F435">
            <v>9761.9909395295072</v>
          </cell>
          <cell r="G435">
            <v>0.96499999999999997</v>
          </cell>
          <cell r="H435">
            <v>2.1204698414064452E-3</v>
          </cell>
          <cell r="I435">
            <v>9697.8619898619127</v>
          </cell>
          <cell r="J435">
            <v>0.92</v>
          </cell>
          <cell r="K435">
            <v>2.0215878280766112E-3</v>
          </cell>
          <cell r="L435">
            <v>9711.4321217866509</v>
          </cell>
          <cell r="M435">
            <v>0.92500000000000004</v>
          </cell>
          <cell r="N435">
            <v>2.0325747184465927E-3</v>
          </cell>
          <cell r="O435">
            <v>9707.5707292335192</v>
          </cell>
          <cell r="P435">
            <v>0.71003186274509777</v>
          </cell>
          <cell r="Q435">
            <v>1.5602084470348397E-3</v>
          </cell>
          <cell r="R435">
            <v>9767.9866991950421</v>
          </cell>
          <cell r="S435">
            <v>0.67692156862745079</v>
          </cell>
          <cell r="T435">
            <v>1.4874526127171531E-3</v>
          </cell>
          <cell r="U435">
            <v>9777.5316651028697</v>
          </cell>
          <cell r="V435">
            <v>0.68060049019607816</v>
          </cell>
          <cell r="W435">
            <v>1.4955365943080069E-3</v>
          </cell>
          <cell r="X435">
            <v>9774.8432848737775</v>
          </cell>
          <cell r="Y435">
            <v>0.88780000000000003</v>
          </cell>
          <cell r="Z435">
            <v>1.9508322540939297E-3</v>
          </cell>
          <cell r="AA435">
            <v>9719.1646354755449</v>
          </cell>
          <cell r="AB435">
            <v>0.892625</v>
          </cell>
          <cell r="AC435">
            <v>1.9614346033009619E-3</v>
          </cell>
          <cell r="AD435">
            <v>9715.4355176722183</v>
          </cell>
          <cell r="AE435">
            <v>0.85100000000000009</v>
          </cell>
          <cell r="AF435">
            <v>1.8699687409708655E-3</v>
          </cell>
          <cell r="AG435">
            <v>9728.0089719666703</v>
          </cell>
          <cell r="AH435">
            <v>0.65322931372548998</v>
          </cell>
          <cell r="AI435">
            <v>1.4353917712720526E-3</v>
          </cell>
          <cell r="AJ435">
            <v>9782.9918750857269</v>
          </cell>
          <cell r="AK435">
            <v>0.65677947303921547</v>
          </cell>
          <cell r="AL435">
            <v>1.4431928135072269E-3</v>
          </cell>
          <cell r="AM435">
            <v>9780.3961856537135</v>
          </cell>
          <cell r="AN435">
            <v>0.62615245098039196</v>
          </cell>
          <cell r="AO435">
            <v>1.3758936667633665E-3</v>
          </cell>
          <cell r="AP435">
            <v>9789.2356652440922</v>
          </cell>
          <cell r="AQ435">
            <v>0.82121500000000003</v>
          </cell>
          <cell r="AR435">
            <v>1.804519835036885E-3</v>
          </cell>
          <cell r="AS435">
            <v>9735.1729672914262</v>
          </cell>
          <cell r="AT435">
            <v>0.60423711519607826</v>
          </cell>
          <cell r="AU435">
            <v>1.3277373884266488E-3</v>
          </cell>
          <cell r="AV435">
            <v>9794.2920071881035</v>
          </cell>
        </row>
        <row r="436">
          <cell r="B436">
            <v>44</v>
          </cell>
          <cell r="C436">
            <v>2.3867191785051133E-3</v>
          </cell>
          <cell r="D436">
            <v>0.73921568627450951</v>
          </cell>
          <cell r="E436">
            <v>1.7643002554831909E-3</v>
          </cell>
          <cell r="F436">
            <v>9746.2077885204599</v>
          </cell>
          <cell r="G436">
            <v>0.96499999999999997</v>
          </cell>
          <cell r="H436">
            <v>2.3031840072574345E-3</v>
          </cell>
          <cell r="I436">
            <v>9677.2979659862885</v>
          </cell>
          <cell r="J436">
            <v>0.92</v>
          </cell>
          <cell r="K436">
            <v>2.1957816442247043E-3</v>
          </cell>
          <cell r="L436">
            <v>9691.7996088160544</v>
          </cell>
          <cell r="M436">
            <v>0.92500000000000004</v>
          </cell>
          <cell r="N436">
            <v>2.2077152401172298E-3</v>
          </cell>
          <cell r="O436">
            <v>9687.8393663917468</v>
          </cell>
          <cell r="P436">
            <v>0.71334313725490162</v>
          </cell>
          <cell r="Q436">
            <v>1.7025497465412791E-3</v>
          </cell>
          <cell r="R436">
            <v>9752.7466038364346</v>
          </cell>
          <cell r="S436">
            <v>0.68007843137254875</v>
          </cell>
          <cell r="T436">
            <v>1.6231562350445356E-3</v>
          </cell>
          <cell r="U436">
            <v>9762.9880500816889</v>
          </cell>
          <cell r="V436">
            <v>0.68377450980392129</v>
          </cell>
          <cell r="W436">
            <v>1.6319777363219515E-3</v>
          </cell>
          <cell r="X436">
            <v>9760.2246490376237</v>
          </cell>
          <cell r="Y436">
            <v>0.88780000000000003</v>
          </cell>
          <cell r="Z436">
            <v>2.1189292866768397E-3</v>
          </cell>
          <cell r="AA436">
            <v>9700.2041756218096</v>
          </cell>
          <cell r="AB436">
            <v>0.892625</v>
          </cell>
          <cell r="AC436">
            <v>2.1304452067131266E-3</v>
          </cell>
          <cell r="AD436">
            <v>9696.3793262617164</v>
          </cell>
          <cell r="AE436">
            <v>0.85100000000000009</v>
          </cell>
          <cell r="AF436">
            <v>2.0310980209078517E-3</v>
          </cell>
          <cell r="AG436">
            <v>9709.8178992772082</v>
          </cell>
          <cell r="AH436">
            <v>0.6562756862745095</v>
          </cell>
          <cell r="AI436">
            <v>1.5663457668179768E-3</v>
          </cell>
          <cell r="AJ436">
            <v>9768.9494490498073</v>
          </cell>
          <cell r="AK436">
            <v>0.65984240196078403</v>
          </cell>
          <cell r="AL436">
            <v>1.5748585155506833E-3</v>
          </cell>
          <cell r="AM436">
            <v>9766.2811881653251</v>
          </cell>
          <cell r="AN436">
            <v>0.62907254901960763</v>
          </cell>
          <cell r="AO436">
            <v>1.5014195174161955E-3</v>
          </cell>
          <cell r="AP436">
            <v>9775.7667178898282</v>
          </cell>
          <cell r="AQ436">
            <v>0.82121500000000003</v>
          </cell>
          <cell r="AR436">
            <v>1.9600095901760768E-3</v>
          </cell>
          <cell r="AS436">
            <v>9717.6056545744341</v>
          </cell>
          <cell r="AT436">
            <v>0.60705500980392135</v>
          </cell>
          <cell r="AU436">
            <v>1.4488698343066288E-3</v>
          </cell>
          <cell r="AV436">
            <v>9781.2877594969923</v>
          </cell>
        </row>
        <row r="437">
          <cell r="B437">
            <v>45</v>
          </cell>
          <cell r="C437">
            <v>2.5931540136514253E-3</v>
          </cell>
          <cell r="D437">
            <v>0.7426470588235291</v>
          </cell>
          <cell r="E437">
            <v>1.9257982013146607E-3</v>
          </cell>
          <cell r="F437">
            <v>9729.012551629181</v>
          </cell>
          <cell r="G437">
            <v>0.96499999999999997</v>
          </cell>
          <cell r="H437">
            <v>2.5023936231736254E-3</v>
          </cell>
          <cell r="I437">
            <v>9655.0093680775644</v>
          </cell>
          <cell r="J437">
            <v>0.92</v>
          </cell>
          <cell r="K437">
            <v>2.3857016925593116E-3</v>
          </cell>
          <cell r="L437">
            <v>9670.5185331355115</v>
          </cell>
          <cell r="M437">
            <v>0.92500000000000004</v>
          </cell>
          <cell r="N437">
            <v>2.3986674626275684E-3</v>
          </cell>
          <cell r="O437">
            <v>9666.4513757787572</v>
          </cell>
          <cell r="P437">
            <v>0.71665441176470557</v>
          </cell>
          <cell r="Q437">
            <v>1.8583952642686474E-3</v>
          </cell>
          <cell r="R437">
            <v>9736.1420675779918</v>
          </cell>
          <cell r="S437">
            <v>0.68323529411764683</v>
          </cell>
          <cell r="T437">
            <v>1.771734345209488E-3</v>
          </cell>
          <cell r="U437">
            <v>9747.1411951555347</v>
          </cell>
          <cell r="V437">
            <v>0.68694852941176443</v>
          </cell>
          <cell r="W437">
            <v>1.7813633362160611E-3</v>
          </cell>
          <cell r="X437">
            <v>9744.2961797088938</v>
          </cell>
          <cell r="Y437">
            <v>0.88780000000000003</v>
          </cell>
          <cell r="Z437">
            <v>2.3022021333197356E-3</v>
          </cell>
          <cell r="AA437">
            <v>9679.6501289073403</v>
          </cell>
          <cell r="AB437">
            <v>0.892625</v>
          </cell>
          <cell r="AC437">
            <v>2.3147141014356037E-3</v>
          </cell>
          <cell r="AD437">
            <v>9675.72172140361</v>
          </cell>
          <cell r="AE437">
            <v>0.85100000000000009</v>
          </cell>
          <cell r="AF437">
            <v>2.206774065617363E-3</v>
          </cell>
          <cell r="AG437">
            <v>9690.0963073586099</v>
          </cell>
          <cell r="AH437">
            <v>0.65932205882352912</v>
          </cell>
          <cell r="AI437">
            <v>1.7097236431271557E-3</v>
          </cell>
          <cell r="AJ437">
            <v>9753.6478964340295</v>
          </cell>
          <cell r="AK437">
            <v>0.66290533088235271</v>
          </cell>
          <cell r="AL437">
            <v>1.7190156194484992E-3</v>
          </cell>
          <cell r="AM437">
            <v>9750.9006770708802</v>
          </cell>
          <cell r="AN437">
            <v>0.6319926470588233</v>
          </cell>
          <cell r="AO437">
            <v>1.6388542693187764E-3</v>
          </cell>
          <cell r="AP437">
            <v>9761.0891909418806</v>
          </cell>
          <cell r="AQ437">
            <v>0.82121500000000003</v>
          </cell>
          <cell r="AR437">
            <v>2.1295369733207552E-3</v>
          </cell>
          <cell r="AS437">
            <v>9698.5590542979189</v>
          </cell>
          <cell r="AT437">
            <v>0.60987290441176445</v>
          </cell>
          <cell r="AU437">
            <v>1.5814943698926191E-3</v>
          </cell>
          <cell r="AV437">
            <v>9767.1159467215857</v>
          </cell>
        </row>
        <row r="438">
          <cell r="B438">
            <v>46</v>
          </cell>
          <cell r="C438">
            <v>2.8130470128441775E-3</v>
          </cell>
          <cell r="D438">
            <v>0.7460784313725487</v>
          </cell>
          <cell r="E438">
            <v>2.0987537027200177E-3</v>
          </cell>
          <cell r="F438">
            <v>9710.2764367566851</v>
          </cell>
          <cell r="G438">
            <v>0.96499999999999997</v>
          </cell>
          <cell r="H438">
            <v>2.714590367394631E-3</v>
          </cell>
          <cell r="I438">
            <v>9630.8487342032058</v>
          </cell>
          <cell r="J438">
            <v>0.92</v>
          </cell>
          <cell r="K438">
            <v>2.5880032518166432E-3</v>
          </cell>
          <cell r="L438">
            <v>9647.4475607030836</v>
          </cell>
          <cell r="M438">
            <v>0.92500000000000004</v>
          </cell>
          <cell r="N438">
            <v>2.6020684868808641E-3</v>
          </cell>
          <cell r="O438">
            <v>9643.2647733846061</v>
          </cell>
          <cell r="P438">
            <v>0.71996568627450952</v>
          </cell>
          <cell r="Q438">
            <v>2.0252973231248174E-3</v>
          </cell>
          <cell r="R438">
            <v>9718.0484672673574</v>
          </cell>
          <cell r="S438">
            <v>0.6863921568627448</v>
          </cell>
          <cell r="T438">
            <v>1.9308534065024163E-3</v>
          </cell>
          <cell r="U438">
            <v>9729.8718503324708</v>
          </cell>
          <cell r="V438">
            <v>0.69012254901960757</v>
          </cell>
          <cell r="W438">
            <v>1.9413471750160166E-3</v>
          </cell>
          <cell r="X438">
            <v>9726.9380477571303</v>
          </cell>
          <cell r="Y438">
            <v>0.88780000000000003</v>
          </cell>
          <cell r="Z438">
            <v>2.4974231380030607E-3</v>
          </cell>
          <cell r="AA438">
            <v>9657.3656177307803</v>
          </cell>
          <cell r="AB438">
            <v>0.892625</v>
          </cell>
          <cell r="AC438">
            <v>2.510996089840034E-3</v>
          </cell>
          <cell r="AD438">
            <v>9653.3251918935111</v>
          </cell>
          <cell r="AE438">
            <v>0.85100000000000009</v>
          </cell>
          <cell r="AF438">
            <v>2.3939030079303952E-3</v>
          </cell>
          <cell r="AG438">
            <v>9668.7124541341964</v>
          </cell>
          <cell r="AH438">
            <v>0.66236843137254875</v>
          </cell>
          <cell r="AI438">
            <v>1.8632735372748318E-3</v>
          </cell>
          <cell r="AJ438">
            <v>9736.9718540187587</v>
          </cell>
          <cell r="AK438">
            <v>0.66596825980392138</v>
          </cell>
          <cell r="AL438">
            <v>1.8734000238904561E-3</v>
          </cell>
          <cell r="AM438">
            <v>9734.1387265033045</v>
          </cell>
          <cell r="AN438">
            <v>0.63491274509803897</v>
          </cell>
          <cell r="AO438">
            <v>1.7860394010147352E-3</v>
          </cell>
          <cell r="AP438">
            <v>9745.0921882481034</v>
          </cell>
          <cell r="AQ438">
            <v>0.82121500000000003</v>
          </cell>
          <cell r="AR438">
            <v>2.3101164026528313E-3</v>
          </cell>
          <cell r="AS438">
            <v>9677.9056142038571</v>
          </cell>
          <cell r="AT438">
            <v>0.61269079901960766</v>
          </cell>
          <cell r="AU438">
            <v>1.7235280219792197E-3</v>
          </cell>
          <cell r="AV438">
            <v>9751.6693078417575</v>
          </cell>
        </row>
        <row r="439">
          <cell r="B439">
            <v>47</v>
          </cell>
          <cell r="C439">
            <v>3.0705707738860871E-3</v>
          </cell>
          <cell r="D439">
            <v>0.7495098039215683</v>
          </cell>
          <cell r="E439">
            <v>2.3014228986626595E-3</v>
          </cell>
          <cell r="F439">
            <v>9689.8969581306064</v>
          </cell>
          <cell r="G439">
            <v>0.96499999999999997</v>
          </cell>
          <cell r="H439">
            <v>2.963100796800074E-3</v>
          </cell>
          <cell r="I439">
            <v>9604.7049249995034</v>
          </cell>
          <cell r="J439">
            <v>0.92</v>
          </cell>
          <cell r="K439">
            <v>2.8249251119752002E-3</v>
          </cell>
          <cell r="L439">
            <v>9622.4799350442536</v>
          </cell>
          <cell r="M439">
            <v>0.92500000000000004</v>
          </cell>
          <cell r="N439">
            <v>2.8402779658446308E-3</v>
          </cell>
          <cell r="O439">
            <v>9618.1723380071344</v>
          </cell>
          <cell r="P439">
            <v>0.72327696078431336</v>
          </cell>
          <cell r="Q439">
            <v>2.2208730972094661E-3</v>
          </cell>
          <cell r="R439">
            <v>9698.3665297206026</v>
          </cell>
          <cell r="S439">
            <v>0.68954901960784287</v>
          </cell>
          <cell r="T439">
            <v>2.1173090667696466E-3</v>
          </cell>
          <cell r="U439">
            <v>9711.0848941254244</v>
          </cell>
          <cell r="V439">
            <v>0.6932965686274507</v>
          </cell>
          <cell r="W439">
            <v>2.1288161812629599E-3</v>
          </cell>
          <cell r="X439">
            <v>9708.0546840565603</v>
          </cell>
          <cell r="Y439">
            <v>0.88780000000000003</v>
          </cell>
          <cell r="Z439">
            <v>2.7260527330560682E-3</v>
          </cell>
          <cell r="AA439">
            <v>9633.247089384904</v>
          </cell>
          <cell r="AB439">
            <v>0.892625</v>
          </cell>
          <cell r="AC439">
            <v>2.7408682370400686E-3</v>
          </cell>
          <cell r="AD439">
            <v>9629.085730082712</v>
          </cell>
          <cell r="AE439">
            <v>0.85100000000000009</v>
          </cell>
          <cell r="AF439">
            <v>2.6130557285770602E-3</v>
          </cell>
          <cell r="AG439">
            <v>9645.5664943074298</v>
          </cell>
          <cell r="AH439">
            <v>0.66541480392156838</v>
          </cell>
          <cell r="AI439">
            <v>2.0432032494327092E-3</v>
          </cell>
          <cell r="AJ439">
            <v>9718.8292120299757</v>
          </cell>
          <cell r="AK439">
            <v>0.66903118872548994</v>
          </cell>
          <cell r="AL439">
            <v>2.0543076149187565E-3</v>
          </cell>
          <cell r="AM439">
            <v>9715.9027907805194</v>
          </cell>
          <cell r="AN439">
            <v>0.63783284313725463</v>
          </cell>
          <cell r="AO439">
            <v>1.9585108867619231E-3</v>
          </cell>
          <cell r="AP439">
            <v>9727.6870696333717</v>
          </cell>
          <cell r="AQ439">
            <v>0.82121500000000003</v>
          </cell>
          <cell r="AR439">
            <v>2.5215987780768633E-3</v>
          </cell>
          <cell r="AS439">
            <v>9655.5485257011587</v>
          </cell>
          <cell r="AT439">
            <v>0.61550869362745075</v>
          </cell>
          <cell r="AU439">
            <v>1.8899630057252559E-3</v>
          </cell>
          <cell r="AV439">
            <v>9734.8620325286174</v>
          </cell>
        </row>
        <row r="440">
          <cell r="B440">
            <v>48</v>
          </cell>
          <cell r="C440">
            <v>3.3665584945923926E-3</v>
          </cell>
          <cell r="D440">
            <v>0.75294117647058789</v>
          </cell>
          <cell r="E440">
            <v>2.5348205135754475E-3</v>
          </cell>
          <cell r="F440">
            <v>9667.596407385483</v>
          </cell>
          <cell r="G440">
            <v>0.96499999999999997</v>
          </cell>
          <cell r="H440">
            <v>3.2487289472816587E-3</v>
          </cell>
          <cell r="I440">
            <v>9576.245216183208</v>
          </cell>
          <cell r="J440">
            <v>0.92</v>
          </cell>
          <cell r="K440">
            <v>3.0972338150250015E-3</v>
          </cell>
          <cell r="L440">
            <v>9595.2971498362695</v>
          </cell>
          <cell r="M440">
            <v>0.92500000000000004</v>
          </cell>
          <cell r="N440">
            <v>3.1140666074979634E-3</v>
          </cell>
          <cell r="O440">
            <v>9590.8540550437956</v>
          </cell>
          <cell r="P440">
            <v>0.72658823529411731</v>
          </cell>
          <cell r="Q440">
            <v>2.4461017956003066E-3</v>
          </cell>
          <cell r="R440">
            <v>9676.8276884078696</v>
          </cell>
          <cell r="S440">
            <v>0.69270588235294084</v>
          </cell>
          <cell r="T440">
            <v>2.3320348724894116E-3</v>
          </cell>
          <cell r="U440">
            <v>9690.5235260309237</v>
          </cell>
          <cell r="V440">
            <v>0.69647058823529384</v>
          </cell>
          <cell r="W440">
            <v>2.3447089750572889E-3</v>
          </cell>
          <cell r="X440">
            <v>9687.3880201565553</v>
          </cell>
          <cell r="Y440">
            <v>0.88780000000000003</v>
          </cell>
          <cell r="Z440">
            <v>2.9888306314991265E-3</v>
          </cell>
          <cell r="AA440">
            <v>9606.9863498286813</v>
          </cell>
          <cell r="AB440">
            <v>0.892625</v>
          </cell>
          <cell r="AC440">
            <v>3.0050742762355344E-3</v>
          </cell>
          <cell r="AD440">
            <v>9602.6936748533917</v>
          </cell>
          <cell r="AE440">
            <v>0.85100000000000009</v>
          </cell>
          <cell r="AF440">
            <v>2.8649412788981266E-3</v>
          </cell>
          <cell r="AG440">
            <v>9620.3620915241081</v>
          </cell>
          <cell r="AH440">
            <v>0.668461176470588</v>
          </cell>
          <cell r="AI440">
            <v>2.2504136519522822E-3</v>
          </cell>
          <cell r="AJ440">
            <v>9698.9716686032734</v>
          </cell>
          <cell r="AK440">
            <v>0.67209411764705851</v>
          </cell>
          <cell r="AL440">
            <v>2.2626441609302837E-3</v>
          </cell>
          <cell r="AM440">
            <v>9695.9433376916077</v>
          </cell>
          <cell r="AN440">
            <v>0.6407529411764703</v>
          </cell>
          <cell r="AO440">
            <v>2.1571322570527059E-3</v>
          </cell>
          <cell r="AP440">
            <v>9708.6352886044824</v>
          </cell>
          <cell r="AQ440">
            <v>0.82121500000000003</v>
          </cell>
          <cell r="AR440">
            <v>2.7646683341366919E-3</v>
          </cell>
          <cell r="AS440">
            <v>9631.2011063370883</v>
          </cell>
          <cell r="AT440">
            <v>0.61832658823529396</v>
          </cell>
          <cell r="AU440">
            <v>2.0816326280558616E-3</v>
          </cell>
          <cell r="AV440">
            <v>9716.4635034212988</v>
          </cell>
        </row>
        <row r="441">
          <cell r="B441">
            <v>49</v>
          </cell>
          <cell r="C441">
            <v>3.6802364982517154E-3</v>
          </cell>
          <cell r="D441">
            <v>0.75637254901960749</v>
          </cell>
          <cell r="E441">
            <v>2.7836298611776441E-3</v>
          </cell>
          <cell r="F441">
            <v>9643.0907856950744</v>
          </cell>
          <cell r="G441">
            <v>0.96499999999999997</v>
          </cell>
          <cell r="H441">
            <v>3.5514282208129054E-3</v>
          </cell>
          <cell r="I441">
            <v>9545.1345911431254</v>
          </cell>
          <cell r="J441">
            <v>0.92</v>
          </cell>
          <cell r="K441">
            <v>3.3858175783915783E-3</v>
          </cell>
          <cell r="L441">
            <v>9565.5782710385829</v>
          </cell>
          <cell r="M441">
            <v>0.92500000000000004</v>
          </cell>
          <cell r="N441">
            <v>3.4042187608828369E-3</v>
          </cell>
          <cell r="O441">
            <v>9560.9874966935986</v>
          </cell>
          <cell r="P441">
            <v>0.72989950980392115</v>
          </cell>
          <cell r="Q441">
            <v>2.6862028160364263E-3</v>
          </cell>
          <cell r="R441">
            <v>9653.1571828235392</v>
          </cell>
          <cell r="S441">
            <v>0.69586274509803892</v>
          </cell>
          <cell r="T441">
            <v>2.5609394722834328E-3</v>
          </cell>
          <cell r="U441">
            <v>9667.9248872355402</v>
          </cell>
          <cell r="V441">
            <v>0.69964460784313698</v>
          </cell>
          <cell r="W441">
            <v>2.5748576215893211E-3</v>
          </cell>
          <cell r="X441">
            <v>9664.6739145208321</v>
          </cell>
          <cell r="Y441">
            <v>0.88780000000000003</v>
          </cell>
          <cell r="Z441">
            <v>3.2673139631478731E-3</v>
          </cell>
          <cell r="AA441">
            <v>9578.2726947499195</v>
          </cell>
          <cell r="AB441">
            <v>0.892625</v>
          </cell>
          <cell r="AC441">
            <v>3.2850711042519375E-3</v>
          </cell>
          <cell r="AD441">
            <v>9573.8368671085209</v>
          </cell>
          <cell r="AE441">
            <v>0.85100000000000009</v>
          </cell>
          <cell r="AF441">
            <v>3.1318812600122101E-3</v>
          </cell>
          <cell r="AG441">
            <v>9592.8003190501531</v>
          </cell>
          <cell r="AH441">
            <v>0.67150754901960752</v>
          </cell>
          <cell r="AI441">
            <v>2.4713065907535125E-3</v>
          </cell>
          <cell r="AJ441">
            <v>9677.1449703503495</v>
          </cell>
          <cell r="AK441">
            <v>0.67515704656862707</v>
          </cell>
          <cell r="AL441">
            <v>2.4847376048336943E-3</v>
          </cell>
          <cell r="AM441">
            <v>9674.0048681138687</v>
          </cell>
          <cell r="AN441">
            <v>0.64367303921568608</v>
          </cell>
          <cell r="AO441">
            <v>2.3688690118621757E-3</v>
          </cell>
          <cell r="AP441">
            <v>9687.6924782514725</v>
          </cell>
          <cell r="AQ441">
            <v>0.82121500000000003</v>
          </cell>
          <cell r="AR441">
            <v>3.0222654159117826E-3</v>
          </cell>
          <cell r="AS441">
            <v>9604.5740296186959</v>
          </cell>
          <cell r="AT441">
            <v>0.62114448284313695</v>
          </cell>
          <cell r="AU441">
            <v>2.2859585964469993E-3</v>
          </cell>
          <cell r="AV441">
            <v>9696.2373959632641</v>
          </cell>
        </row>
        <row r="442">
          <cell r="B442">
            <v>50</v>
          </cell>
          <cell r="C442">
            <v>4.0239586032450652E-3</v>
          </cell>
          <cell r="D442">
            <v>0.75980392156862708</v>
          </cell>
          <cell r="E442">
            <v>3.0574195269754156E-3</v>
          </cell>
          <cell r="F442">
            <v>9616.2479902299674</v>
          </cell>
          <cell r="G442">
            <v>0.96499999999999997</v>
          </cell>
          <cell r="H442">
            <v>3.8831200521314878E-3</v>
          </cell>
          <cell r="I442">
            <v>9511.2357307846833</v>
          </cell>
          <cell r="J442">
            <v>0.93</v>
          </cell>
          <cell r="K442">
            <v>3.7422815010179108E-3</v>
          </cell>
          <cell r="L442">
            <v>9533.1909679810196</v>
          </cell>
          <cell r="M442">
            <v>0.92500000000000004</v>
          </cell>
          <cell r="N442">
            <v>3.7221617080016854E-3</v>
          </cell>
          <cell r="O442">
            <v>9528.4398036847888</v>
          </cell>
          <cell r="P442">
            <v>0.73321078431372511</v>
          </cell>
          <cell r="Q442">
            <v>2.9504098435312763E-3</v>
          </cell>
          <cell r="R442">
            <v>9627.2268448153973</v>
          </cell>
          <cell r="S442">
            <v>0.70661764705882324</v>
          </cell>
          <cell r="T442">
            <v>2.843400160087137E-3</v>
          </cell>
          <cell r="U442">
            <v>9643.1659167767466</v>
          </cell>
          <cell r="V442">
            <v>0.70281862745098012</v>
          </cell>
          <cell r="W442">
            <v>2.8281130624522597E-3</v>
          </cell>
          <cell r="X442">
            <v>9639.7887552318534</v>
          </cell>
          <cell r="Y442">
            <v>0.89744999999999997</v>
          </cell>
          <cell r="Z442">
            <v>3.6113016484822839E-3</v>
          </cell>
          <cell r="AA442">
            <v>9546.9774706315256</v>
          </cell>
          <cell r="AB442">
            <v>0.892625</v>
          </cell>
          <cell r="AC442">
            <v>3.5918860482216262E-3</v>
          </cell>
          <cell r="AD442">
            <v>9542.3861322595603</v>
          </cell>
          <cell r="AE442">
            <v>0.86025000000000007</v>
          </cell>
          <cell r="AF442">
            <v>3.4616103884415675E-3</v>
          </cell>
          <cell r="AG442">
            <v>9562.7568074998817</v>
          </cell>
          <cell r="AH442">
            <v>0.68188602941176435</v>
          </cell>
          <cell r="AI442">
            <v>2.7438811544840866E-3</v>
          </cell>
          <cell r="AJ442">
            <v>9653.2297782054447</v>
          </cell>
          <cell r="AK442">
            <v>0.67821997549019575</v>
          </cell>
          <cell r="AL442">
            <v>2.7291291052664304E-3</v>
          </cell>
          <cell r="AM442">
            <v>9649.9675044287214</v>
          </cell>
          <cell r="AN442">
            <v>0.65362132352941149</v>
          </cell>
          <cell r="AO442">
            <v>2.6301451480806016E-3</v>
          </cell>
          <cell r="AP442">
            <v>9664.7436037432926</v>
          </cell>
          <cell r="AQ442">
            <v>0.83014125000000005</v>
          </cell>
          <cell r="AR442">
            <v>3.3404540248461127E-3</v>
          </cell>
          <cell r="AS442">
            <v>9575.5464576944141</v>
          </cell>
          <cell r="AT442">
            <v>0.63074457720588206</v>
          </cell>
          <cell r="AU442">
            <v>2.5380900678977805E-3</v>
          </cell>
          <cell r="AV442">
            <v>9674.0721987347715</v>
          </cell>
        </row>
        <row r="443">
          <cell r="B443">
            <v>51</v>
          </cell>
          <cell r="C443">
            <v>4.3923977529255016E-3</v>
          </cell>
          <cell r="D443">
            <v>0.76323529411764668</v>
          </cell>
          <cell r="E443">
            <v>3.3524329908357856E-3</v>
          </cell>
          <cell r="F443">
            <v>9586.8470858483997</v>
          </cell>
          <cell r="G443">
            <v>0.96499999999999997</v>
          </cell>
          <cell r="H443">
            <v>4.2386638315731091E-3</v>
          </cell>
          <cell r="I443">
            <v>9474.3024605979226</v>
          </cell>
          <cell r="J443">
            <v>0.93</v>
          </cell>
          <cell r="K443">
            <v>4.0849299102207167E-3</v>
          </cell>
          <cell r="L443">
            <v>9497.515083775872</v>
          </cell>
          <cell r="M443">
            <v>0.92500000000000004</v>
          </cell>
          <cell r="N443">
            <v>4.0629679214560892E-3</v>
          </cell>
          <cell r="O443">
            <v>9492.9734099105153</v>
          </cell>
          <cell r="P443">
            <v>0.73652205882352906</v>
          </cell>
          <cell r="Q443">
            <v>3.235097836156533E-3</v>
          </cell>
          <cell r="R443">
            <v>9598.8225799665452</v>
          </cell>
          <cell r="S443">
            <v>0.70980882352941144</v>
          </cell>
          <cell r="T443">
            <v>3.1177626814772809E-3</v>
          </cell>
          <cell r="U443">
            <v>9615.7465372652368</v>
          </cell>
          <cell r="V443">
            <v>0.70599264705882325</v>
          </cell>
          <cell r="W443">
            <v>3.1010005165231021E-3</v>
          </cell>
          <cell r="X443">
            <v>9612.5263427339014</v>
          </cell>
          <cell r="Y443">
            <v>0.89744999999999997</v>
          </cell>
          <cell r="Z443">
            <v>3.941957363362991E-3</v>
          </cell>
          <cell r="AA443">
            <v>9512.5004551538095</v>
          </cell>
          <cell r="AB443">
            <v>0.892625</v>
          </cell>
          <cell r="AC443">
            <v>3.9207640442051259E-3</v>
          </cell>
          <cell r="AD443">
            <v>9508.1109686443542</v>
          </cell>
          <cell r="AE443">
            <v>0.86025000000000007</v>
          </cell>
          <cell r="AF443">
            <v>3.778560166954163E-3</v>
          </cell>
          <cell r="AG443">
            <v>9529.6542691928989</v>
          </cell>
          <cell r="AH443">
            <v>0.68496551470588207</v>
          </cell>
          <cell r="AI443">
            <v>3.0086409876255759E-3</v>
          </cell>
          <cell r="AJ443">
            <v>9626.7424629371217</v>
          </cell>
          <cell r="AK443">
            <v>0.68128290441176442</v>
          </cell>
          <cell r="AL443">
            <v>2.9924654984447934E-3</v>
          </cell>
          <cell r="AM443">
            <v>9623.6314972475102</v>
          </cell>
          <cell r="AN443">
            <v>0.65657316176470559</v>
          </cell>
          <cell r="AO443">
            <v>2.8839304803664847E-3</v>
          </cell>
          <cell r="AP443">
            <v>9639.3239252464646</v>
          </cell>
          <cell r="AQ443">
            <v>0.83014125000000005</v>
          </cell>
          <cell r="AR443">
            <v>3.6463105611107675E-3</v>
          </cell>
          <cell r="AS443">
            <v>9543.5597849897076</v>
          </cell>
          <cell r="AT443">
            <v>0.63359310110294098</v>
          </cell>
          <cell r="AU443">
            <v>2.7829929135536583E-3</v>
          </cell>
          <cell r="AV443">
            <v>9649.5185321710378</v>
          </cell>
        </row>
        <row r="444">
          <cell r="B444">
            <v>52</v>
          </cell>
          <cell r="C444">
            <v>4.8165525911779694E-3</v>
          </cell>
          <cell r="D444">
            <v>0.76666666666666627</v>
          </cell>
          <cell r="E444">
            <v>3.6926903199031081E-3</v>
          </cell>
          <cell r="F444">
            <v>9554.7078233997036</v>
          </cell>
          <cell r="G444">
            <v>0.96499999999999997</v>
          </cell>
          <cell r="H444">
            <v>4.6479732504867404E-3</v>
          </cell>
          <cell r="I444">
            <v>9434.1440774288021</v>
          </cell>
          <cell r="J444">
            <v>0.93</v>
          </cell>
          <cell r="K444">
            <v>4.4793939097955114E-3</v>
          </cell>
          <cell r="L444">
            <v>9458.7184003373841</v>
          </cell>
          <cell r="M444">
            <v>0.92500000000000004</v>
          </cell>
          <cell r="N444">
            <v>4.4553111468396221E-3</v>
          </cell>
          <cell r="O444">
            <v>9454.403763466813</v>
          </cell>
          <cell r="P444">
            <v>0.7398333333333329</v>
          </cell>
          <cell r="Q444">
            <v>3.563446158706499E-3</v>
          </cell>
          <cell r="R444">
            <v>9567.7694498084456</v>
          </cell>
          <cell r="S444">
            <v>0.71299999999999963</v>
          </cell>
          <cell r="T444">
            <v>3.4342019975098902E-3</v>
          </cell>
          <cell r="U444">
            <v>9585.7669215568076</v>
          </cell>
          <cell r="V444">
            <v>0.70916666666666639</v>
          </cell>
          <cell r="W444">
            <v>3.4157385459103753E-3</v>
          </cell>
          <cell r="X444">
            <v>9582.7178935799911</v>
          </cell>
          <cell r="Y444">
            <v>0.89744999999999997</v>
          </cell>
          <cell r="Z444">
            <v>4.3226151229526681E-3</v>
          </cell>
          <cell r="AA444">
            <v>9475.0025839406226</v>
          </cell>
          <cell r="AB444">
            <v>0.892625</v>
          </cell>
          <cell r="AC444">
            <v>4.2993752567002351E-3</v>
          </cell>
          <cell r="AD444">
            <v>9470.8319090301811</v>
          </cell>
          <cell r="AE444">
            <v>0.86025000000000007</v>
          </cell>
          <cell r="AF444">
            <v>4.1434393665608481E-3</v>
          </cell>
          <cell r="AG444">
            <v>9493.6458971664815</v>
          </cell>
          <cell r="AH444">
            <v>0.68804499999999968</v>
          </cell>
          <cell r="AI444">
            <v>3.3140049275970445E-3</v>
          </cell>
          <cell r="AJ444">
            <v>9597.7790509858132</v>
          </cell>
          <cell r="AK444">
            <v>0.68434583333333299</v>
          </cell>
          <cell r="AL444">
            <v>3.2961876968035119E-3</v>
          </cell>
          <cell r="AM444">
            <v>9594.8331120222501</v>
          </cell>
          <cell r="AN444">
            <v>0.65952499999999969</v>
          </cell>
          <cell r="AO444">
            <v>3.1766368476966486E-3</v>
          </cell>
          <cell r="AP444">
            <v>9611.5247851683198</v>
          </cell>
          <cell r="AQ444">
            <v>0.83014125000000005</v>
          </cell>
          <cell r="AR444">
            <v>3.9984189887312185E-3</v>
          </cell>
          <cell r="AS444">
            <v>9508.7610021551081</v>
          </cell>
          <cell r="AT444">
            <v>0.63644162499999979</v>
          </cell>
          <cell r="AU444">
            <v>3.0654545580272663E-3</v>
          </cell>
          <cell r="AV444">
            <v>9622.6639904768017</v>
          </cell>
        </row>
        <row r="445">
          <cell r="B445">
            <v>53</v>
          </cell>
          <cell r="C445">
            <v>5.3007254345037698E-3</v>
          </cell>
          <cell r="D445">
            <v>0.77009803921568587</v>
          </cell>
          <cell r="E445">
            <v>4.082078263532068E-3</v>
          </cell>
          <cell r="F445">
            <v>9519.4252463107332</v>
          </cell>
          <cell r="G445">
            <v>0.96499999999999997</v>
          </cell>
          <cell r="H445">
            <v>5.1152000442961374E-3</v>
          </cell>
          <cell r="I445">
            <v>9390.2944281156761</v>
          </cell>
          <cell r="J445">
            <v>0.93</v>
          </cell>
          <cell r="K445">
            <v>4.9296746540885058E-3</v>
          </cell>
          <cell r="L445">
            <v>9416.349074740443</v>
          </cell>
          <cell r="M445">
            <v>0.92500000000000004</v>
          </cell>
          <cell r="N445">
            <v>4.9031710269159872E-3</v>
          </cell>
          <cell r="O445">
            <v>9412.2814529927164</v>
          </cell>
          <cell r="P445">
            <v>0.74314460784313685</v>
          </cell>
          <cell r="Q445">
            <v>3.9392055243084451E-3</v>
          </cell>
          <cell r="R445">
            <v>9533.6752185151363</v>
          </cell>
          <cell r="S445">
            <v>0.71619117647058794</v>
          </cell>
          <cell r="T445">
            <v>3.7963327850848235E-3</v>
          </cell>
          <cell r="U445">
            <v>9552.847461647134</v>
          </cell>
          <cell r="V445">
            <v>0.71234068627450942</v>
          </cell>
          <cell r="W445">
            <v>3.7759223937671627E-3</v>
          </cell>
          <cell r="X445">
            <v>9549.9858346963047</v>
          </cell>
          <cell r="Y445">
            <v>0.89744999999999997</v>
          </cell>
          <cell r="Z445">
            <v>4.7571360411954077E-3</v>
          </cell>
          <cell r="AA445">
            <v>9434.0457944812661</v>
          </cell>
          <cell r="AB445">
            <v>0.892625</v>
          </cell>
          <cell r="AC445">
            <v>4.7315600409739275E-3</v>
          </cell>
          <cell r="AD445">
            <v>9430.1132486601291</v>
          </cell>
          <cell r="AE445">
            <v>0.86025000000000007</v>
          </cell>
          <cell r="AF445">
            <v>4.5599490550318686E-3</v>
          </cell>
          <cell r="AG445">
            <v>9454.3095510239727</v>
          </cell>
          <cell r="AH445">
            <v>0.6911244852941173</v>
          </cell>
          <cell r="AI445">
            <v>3.6634611376068541E-3</v>
          </cell>
          <cell r="AJ445">
            <v>9565.9719639168579</v>
          </cell>
          <cell r="AK445">
            <v>0.68740876225490166</v>
          </cell>
          <cell r="AL445">
            <v>3.6437651099853123E-3</v>
          </cell>
          <cell r="AM445">
            <v>9563.2067411655189</v>
          </cell>
          <cell r="AN445">
            <v>0.66247683823529391</v>
          </cell>
          <cell r="AO445">
            <v>3.5116078262034619E-3</v>
          </cell>
          <cell r="AP445">
            <v>9580.9924613732037</v>
          </cell>
          <cell r="AQ445">
            <v>0.83014125000000005</v>
          </cell>
          <cell r="AR445">
            <v>4.4003508381057531E-3</v>
          </cell>
          <cell r="AS445">
            <v>9470.7409916047836</v>
          </cell>
          <cell r="AT445">
            <v>0.63929014889705849</v>
          </cell>
          <cell r="AU445">
            <v>3.38870155228634E-3</v>
          </cell>
          <cell r="AV445">
            <v>9593.1661512868286</v>
          </cell>
        </row>
        <row r="446">
          <cell r="B446">
            <v>54</v>
          </cell>
          <cell r="C446">
            <v>5.8346645393272233E-3</v>
          </cell>
          <cell r="D446">
            <v>0.77352941176470547</v>
          </cell>
          <cell r="E446">
            <v>4.5132846289501734E-3</v>
          </cell>
          <cell r="F446">
            <v>9480.5662074314496</v>
          </cell>
          <cell r="G446">
            <v>0.96499999999999997</v>
          </cell>
          <cell r="H446">
            <v>5.6304512804507701E-3</v>
          </cell>
          <cell r="I446">
            <v>9342.2611936410249</v>
          </cell>
          <cell r="J446">
            <v>0.93</v>
          </cell>
          <cell r="K446">
            <v>5.4262380215743177E-3</v>
          </cell>
          <cell r="L446">
            <v>9369.9295373726454</v>
          </cell>
          <cell r="M446">
            <v>0.92500000000000004</v>
          </cell>
          <cell r="N446">
            <v>5.3970646988776814E-3</v>
          </cell>
          <cell r="O446">
            <v>9366.1314272752243</v>
          </cell>
          <cell r="P446">
            <v>0.7464558823529408</v>
          </cell>
          <cell r="Q446">
            <v>4.355319666936917E-3</v>
          </cell>
          <cell r="R446">
            <v>9496.1201124273994</v>
          </cell>
          <cell r="S446">
            <v>0.71938235294117614</v>
          </cell>
          <cell r="T446">
            <v>4.1973547049236615E-3</v>
          </cell>
          <cell r="U446">
            <v>9516.5816736375691</v>
          </cell>
          <cell r="V446">
            <v>0.71551470588235255</v>
          </cell>
          <cell r="W446">
            <v>4.1747882817789106E-3</v>
          </cell>
          <cell r="X446">
            <v>9513.9258293229159</v>
          </cell>
          <cell r="Y446">
            <v>0.89744999999999997</v>
          </cell>
          <cell r="Z446">
            <v>5.2363196908192166E-3</v>
          </cell>
          <cell r="AA446">
            <v>9389.1667552180515</v>
          </cell>
          <cell r="AB446">
            <v>0.892625</v>
          </cell>
          <cell r="AC446">
            <v>5.208167434416963E-3</v>
          </cell>
          <cell r="AD446">
            <v>9385.4941016309094</v>
          </cell>
          <cell r="AE446">
            <v>0.86025000000000007</v>
          </cell>
          <cell r="AF446">
            <v>5.0192701699562445E-3</v>
          </cell>
          <cell r="AG446">
            <v>9411.1983811208029</v>
          </cell>
          <cell r="AH446">
            <v>0.69420397058823502</v>
          </cell>
          <cell r="AI446">
            <v>4.0504472902513338E-3</v>
          </cell>
          <cell r="AJ446">
            <v>9530.9273973836116</v>
          </cell>
          <cell r="AK446">
            <v>0.69047169117647023</v>
          </cell>
          <cell r="AL446">
            <v>4.0286706919166488E-3</v>
          </cell>
          <cell r="AM446">
            <v>9528.3606621024828</v>
          </cell>
          <cell r="AN446">
            <v>0.66542867647058801</v>
          </cell>
          <cell r="AO446">
            <v>3.8825531020543875E-3</v>
          </cell>
          <cell r="AP446">
            <v>9547.347773263049</v>
          </cell>
          <cell r="AQ446">
            <v>0.83014125000000005</v>
          </cell>
          <cell r="AR446">
            <v>4.8435957140077757E-3</v>
          </cell>
          <cell r="AS446">
            <v>9429.0664085448934</v>
          </cell>
          <cell r="AT446">
            <v>0.6421386727941174</v>
          </cell>
          <cell r="AU446">
            <v>3.7466637434824838E-3</v>
          </cell>
          <cell r="AV446">
            <v>9560.6577742586214</v>
          </cell>
        </row>
        <row r="447">
          <cell r="B447">
            <v>55</v>
          </cell>
          <cell r="C447">
            <v>6.4427364315690645E-3</v>
          </cell>
          <cell r="D447">
            <v>0.77696078431372506</v>
          </cell>
          <cell r="E447">
            <v>5.0057535509985106E-3</v>
          </cell>
          <cell r="F447">
            <v>9437.7777136937057</v>
          </cell>
          <cell r="G447">
            <v>0.96499999999999997</v>
          </cell>
          <cell r="H447">
            <v>6.2172406564641467E-3</v>
          </cell>
          <cell r="I447">
            <v>9289.660047140982</v>
          </cell>
          <cell r="J447">
            <v>0.93</v>
          </cell>
          <cell r="K447">
            <v>5.9917448813592306E-3</v>
          </cell>
          <cell r="L447">
            <v>9319.0860694574822</v>
          </cell>
          <cell r="M447">
            <v>0.92500000000000004</v>
          </cell>
          <cell r="N447">
            <v>5.9595311992013851E-3</v>
          </cell>
          <cell r="O447">
            <v>9315.581809984029</v>
          </cell>
          <cell r="P447">
            <v>0.74976715686274464</v>
          </cell>
          <cell r="Q447">
            <v>4.8305521767135623E-3</v>
          </cell>
          <cell r="R447">
            <v>9454.76147374215</v>
          </cell>
          <cell r="S447">
            <v>0.72257352941176434</v>
          </cell>
          <cell r="T447">
            <v>4.6553508024286148E-3</v>
          </cell>
          <cell r="U447">
            <v>9476.6372047749355</v>
          </cell>
          <cell r="V447">
            <v>0.71868872549019569</v>
          </cell>
          <cell r="W447">
            <v>4.6303220346736226E-3</v>
          </cell>
          <cell r="X447">
            <v>9474.2072032569449</v>
          </cell>
          <cell r="Y447">
            <v>0.89744999999999997</v>
          </cell>
          <cell r="Z447">
            <v>5.7820338105116567E-3</v>
          </cell>
          <cell r="AA447">
            <v>9340.0020764573183</v>
          </cell>
          <cell r="AB447">
            <v>0.892625</v>
          </cell>
          <cell r="AC447">
            <v>5.7509476072293364E-3</v>
          </cell>
          <cell r="AD447">
            <v>9336.612876894882</v>
          </cell>
          <cell r="AE447">
            <v>0.86025000000000007</v>
          </cell>
          <cell r="AF447">
            <v>5.5423640152572878E-3</v>
          </cell>
          <cell r="AG447">
            <v>9363.9610338229031</v>
          </cell>
          <cell r="AH447">
            <v>0.69728345588235252</v>
          </cell>
          <cell r="AI447">
            <v>4.4924135243436135E-3</v>
          </cell>
          <cell r="AJ447">
            <v>9492.3228783332979</v>
          </cell>
          <cell r="AK447">
            <v>0.69353462009803879</v>
          </cell>
          <cell r="AL447">
            <v>4.4682607634600451E-3</v>
          </cell>
          <cell r="AM447">
            <v>9489.9740347610586</v>
          </cell>
          <cell r="AN447">
            <v>0.668380514705882</v>
          </cell>
          <cell r="AO447">
            <v>4.3061994922464686E-3</v>
          </cell>
          <cell r="AP447">
            <v>9510.2796885495736</v>
          </cell>
          <cell r="AQ447">
            <v>0.83014125000000005</v>
          </cell>
          <cell r="AR447">
            <v>5.3483812747232833E-3</v>
          </cell>
          <cell r="AS447">
            <v>9383.3958229013697</v>
          </cell>
          <cell r="AT447">
            <v>0.6449871966911761</v>
          </cell>
          <cell r="AU447">
            <v>4.1554825100178425E-3</v>
          </cell>
          <cell r="AV447">
            <v>9524.8372044119624</v>
          </cell>
        </row>
        <row r="448">
          <cell r="B448">
            <v>56</v>
          </cell>
          <cell r="C448">
            <v>7.1305834606055852E-3</v>
          </cell>
          <cell r="D448">
            <v>0.78039215686274466</v>
          </cell>
          <cell r="E448">
            <v>5.5646514065118063E-3</v>
          </cell>
          <cell r="F448">
            <v>9390.5345243898482</v>
          </cell>
          <cell r="G448">
            <v>0.96499999999999997</v>
          </cell>
          <cell r="H448">
            <v>6.8810130394843898E-3</v>
          </cell>
          <cell r="I448">
            <v>9231.9039950111674</v>
          </cell>
          <cell r="J448">
            <v>0.93</v>
          </cell>
          <cell r="K448">
            <v>6.6314426183631944E-3</v>
          </cell>
          <cell r="L448">
            <v>9263.2484832018636</v>
          </cell>
          <cell r="M448">
            <v>0.92500000000000004</v>
          </cell>
          <cell r="N448">
            <v>6.5957897010601669E-3</v>
          </cell>
          <cell r="O448">
            <v>9260.065309548716</v>
          </cell>
          <cell r="P448">
            <v>0.7530784313725486</v>
          </cell>
          <cell r="Q448">
            <v>5.3698886072838931E-3</v>
          </cell>
          <cell r="R448">
            <v>9409.0897551248563</v>
          </cell>
          <cell r="S448">
            <v>0.72576470588235253</v>
          </cell>
          <cell r="T448">
            <v>5.1751258080559798E-3</v>
          </cell>
          <cell r="U448">
            <v>9432.520134159362</v>
          </cell>
          <cell r="V448">
            <v>0.72186274509803883</v>
          </cell>
          <cell r="W448">
            <v>5.1473025510234208E-3</v>
          </cell>
          <cell r="X448">
            <v>9430.3385728826415</v>
          </cell>
          <cell r="Y448">
            <v>0.89744999999999997</v>
          </cell>
          <cell r="Z448">
            <v>6.3993421267204819E-3</v>
          </cell>
          <cell r="AA448">
            <v>9285.997868660992</v>
          </cell>
          <cell r="AB448">
            <v>0.892625</v>
          </cell>
          <cell r="AC448">
            <v>6.3649370615230603E-3</v>
          </cell>
          <cell r="AD448">
            <v>9282.9185054108766</v>
          </cell>
          <cell r="AE448">
            <v>0.86025000000000007</v>
          </cell>
          <cell r="AF448">
            <v>6.1340844219859554E-3</v>
          </cell>
          <cell r="AG448">
            <v>9312.0625531487713</v>
          </cell>
          <cell r="AH448">
            <v>0.70036294117647024</v>
          </cell>
          <cell r="AI448">
            <v>4.9939964047740213E-3</v>
          </cell>
          <cell r="AJ448">
            <v>9449.6794386572365</v>
          </cell>
          <cell r="AK448">
            <v>0.69659754901960746</v>
          </cell>
          <cell r="AL448">
            <v>4.9671469617376014E-3</v>
          </cell>
          <cell r="AM448">
            <v>9447.5703561352802</v>
          </cell>
          <cell r="AN448">
            <v>0.6713323529411761</v>
          </cell>
          <cell r="AO448">
            <v>4.7869913724517812E-3</v>
          </cell>
          <cell r="AP448">
            <v>9469.3265269836193</v>
          </cell>
          <cell r="AQ448">
            <v>0.83014125000000005</v>
          </cell>
          <cell r="AR448">
            <v>5.9193914672164465E-3</v>
          </cell>
          <cell r="AS448">
            <v>9333.2098443888481</v>
          </cell>
          <cell r="AT448">
            <v>0.64783572058823502</v>
          </cell>
          <cell r="AU448">
            <v>4.6194466744159694E-3</v>
          </cell>
          <cell r="AV448">
            <v>9485.2569099982611</v>
          </cell>
        </row>
        <row r="449">
          <cell r="B449">
            <v>57</v>
          </cell>
          <cell r="C449">
            <v>7.8489831080126044E-3</v>
          </cell>
          <cell r="D449">
            <v>0.78382352941176425</v>
          </cell>
          <cell r="E449">
            <v>6.152217642015758E-3</v>
          </cell>
          <cell r="F449">
            <v>9338.2794732408038</v>
          </cell>
          <cell r="G449">
            <v>0.96499999999999997</v>
          </cell>
          <cell r="H449">
            <v>7.5742686992321629E-3</v>
          </cell>
          <cell r="I449">
            <v>9168.3791432422277</v>
          </cell>
          <cell r="J449">
            <v>0.93</v>
          </cell>
          <cell r="K449">
            <v>7.2995542904517223E-3</v>
          </cell>
          <cell r="L449">
            <v>9201.8197824258696</v>
          </cell>
          <cell r="M449">
            <v>0.92500000000000004</v>
          </cell>
          <cell r="N449">
            <v>7.2603093749116594E-3</v>
          </cell>
          <cell r="O449">
            <v>9198.987866148851</v>
          </cell>
          <cell r="P449">
            <v>0.75638970588235244</v>
          </cell>
          <cell r="Q449">
            <v>5.9368900245452064E-3</v>
          </cell>
          <cell r="R449">
            <v>9358.5639912439001</v>
          </cell>
          <cell r="S449">
            <v>0.72895588235294084</v>
          </cell>
          <cell r="T449">
            <v>5.7215624070746565E-3</v>
          </cell>
          <cell r="U449">
            <v>9383.7056557780652</v>
          </cell>
          <cell r="V449">
            <v>0.72503676470588196</v>
          </cell>
          <cell r="W449">
            <v>5.6908013188645768E-3</v>
          </cell>
          <cell r="X449">
            <v>9381.797767089427</v>
          </cell>
          <cell r="Y449">
            <v>0.89744999999999997</v>
          </cell>
          <cell r="Z449">
            <v>7.0440698902859119E-3</v>
          </cell>
          <cell r="AA449">
            <v>9226.5735913114331</v>
          </cell>
          <cell r="AB449">
            <v>0.892625</v>
          </cell>
          <cell r="AC449">
            <v>7.0061985467897514E-3</v>
          </cell>
          <cell r="AD449">
            <v>9223.8333133766882</v>
          </cell>
          <cell r="AE449">
            <v>0.86025000000000007</v>
          </cell>
          <cell r="AF449">
            <v>6.7520877186678435E-3</v>
          </cell>
          <cell r="AG449">
            <v>9254.9415753049434</v>
          </cell>
          <cell r="AH449">
            <v>0.70344242647058786</v>
          </cell>
          <cell r="AI449">
            <v>5.5213077228270426E-3</v>
          </cell>
          <cell r="AJ449">
            <v>9402.4877735143145</v>
          </cell>
          <cell r="AK449">
            <v>0.69966047794117603</v>
          </cell>
          <cell r="AL449">
            <v>5.4916232727043159E-3</v>
          </cell>
          <cell r="AM449">
            <v>9400.642885745001</v>
          </cell>
          <cell r="AN449">
            <v>0.67428419117647032</v>
          </cell>
          <cell r="AO449">
            <v>5.2924452265440567E-3</v>
          </cell>
          <cell r="AP449">
            <v>9423.9969425960207</v>
          </cell>
          <cell r="AQ449">
            <v>0.83014125000000005</v>
          </cell>
          <cell r="AR449">
            <v>6.515764648514469E-3</v>
          </cell>
          <cell r="AS449">
            <v>9277.9629216742323</v>
          </cell>
          <cell r="AT449">
            <v>0.65068424448529383</v>
          </cell>
          <cell r="AU449">
            <v>5.1072096436150152E-3</v>
          </cell>
          <cell r="AV449">
            <v>9441.4402715093893</v>
          </cell>
        </row>
        <row r="450">
          <cell r="B450">
            <v>58</v>
          </cell>
          <cell r="C450">
            <v>8.6175443843736765E-3</v>
          </cell>
          <cell r="D450">
            <v>0.78725490196078385</v>
          </cell>
          <cell r="E450">
            <v>6.7842040594628021E-3</v>
          </cell>
          <cell r="F450">
            <v>9280.8283455194578</v>
          </cell>
          <cell r="G450">
            <v>0.96499999999999997</v>
          </cell>
          <cell r="H450">
            <v>8.3159303309205974E-3</v>
          </cell>
          <cell r="I450">
            <v>9098.9353760748745</v>
          </cell>
          <cell r="J450">
            <v>0.93</v>
          </cell>
          <cell r="K450">
            <v>8.0143162774675199E-3</v>
          </cell>
          <cell r="L450">
            <v>9134.6505993530991</v>
          </cell>
          <cell r="M450">
            <v>0.92500000000000004</v>
          </cell>
          <cell r="N450">
            <v>7.9712285555456515E-3</v>
          </cell>
          <cell r="O450">
            <v>9132.2003683045514</v>
          </cell>
          <cell r="P450">
            <v>0.75970098039215639</v>
          </cell>
          <cell r="Q450">
            <v>6.5467569173816038E-3</v>
          </cell>
          <cell r="R450">
            <v>9303.0032260402168</v>
          </cell>
          <cell r="S450">
            <v>0.73214705882352904</v>
          </cell>
          <cell r="T450">
            <v>6.3093097753004063E-3</v>
          </cell>
          <cell r="U450">
            <v>9330.0161982589107</v>
          </cell>
          <cell r="V450">
            <v>0.7282107843137251</v>
          </cell>
          <cell r="W450">
            <v>6.275388755003092E-3</v>
          </cell>
          <cell r="X450">
            <v>9328.4078199831547</v>
          </cell>
          <cell r="Y450">
            <v>0.89744999999999997</v>
          </cell>
          <cell r="Z450">
            <v>7.7338152077561558E-3</v>
          </cell>
          <cell r="AA450">
            <v>9161.5809620863693</v>
          </cell>
          <cell r="AB450">
            <v>0.892625</v>
          </cell>
          <cell r="AC450">
            <v>7.6922355561015532E-3</v>
          </cell>
          <cell r="AD450">
            <v>9159.2093058206774</v>
          </cell>
          <cell r="AE450">
            <v>0.86025000000000007</v>
          </cell>
          <cell r="AF450">
            <v>7.4132425566574558E-3</v>
          </cell>
          <cell r="AG450">
            <v>9192.4513979573385</v>
          </cell>
          <cell r="AH450">
            <v>0.70652191176470547</v>
          </cell>
          <cell r="AI450">
            <v>6.0884839331648921E-3</v>
          </cell>
          <cell r="AJ450">
            <v>9350.5737451566238</v>
          </cell>
          <cell r="AK450">
            <v>0.7027234068627447</v>
          </cell>
          <cell r="AL450">
            <v>6.0557501485779836E-3</v>
          </cell>
          <cell r="AM450">
            <v>9349.0180964952615</v>
          </cell>
          <cell r="AN450">
            <v>0.67723602941176442</v>
          </cell>
          <cell r="AO450">
            <v>5.8361115421528761E-3</v>
          </cell>
          <cell r="AP450">
            <v>9374.1209549622126</v>
          </cell>
          <cell r="AQ450">
            <v>0.83014125000000005</v>
          </cell>
          <cell r="AR450">
            <v>7.1537790671744447E-3</v>
          </cell>
          <cell r="AS450">
            <v>9217.5098988589598</v>
          </cell>
          <cell r="AT450">
            <v>0.65353276838235264</v>
          </cell>
          <cell r="AU450">
            <v>5.6318476381775253E-3</v>
          </cell>
          <cell r="AV450">
            <v>9393.2208567051221</v>
          </cell>
        </row>
        <row r="451">
          <cell r="B451">
            <v>59</v>
          </cell>
          <cell r="C451">
            <v>9.4631037776582612E-3</v>
          </cell>
          <cell r="D451">
            <v>0.79068627450980344</v>
          </cell>
          <cell r="E451">
            <v>7.4823462712562579E-3</v>
          </cell>
          <cell r="F451">
            <v>9217.8653121826082</v>
          </cell>
          <cell r="G451">
            <v>0.96499999999999997</v>
          </cell>
          <cell r="H451">
            <v>9.1318951454402216E-3</v>
          </cell>
          <cell r="I451">
            <v>9023.2692634018877</v>
          </cell>
          <cell r="J451">
            <v>0.93</v>
          </cell>
          <cell r="K451">
            <v>8.8006865132221838E-3</v>
          </cell>
          <cell r="L451">
            <v>9061.4426203657258</v>
          </cell>
          <cell r="M451">
            <v>0.92500000000000004</v>
          </cell>
          <cell r="N451">
            <v>8.7533709943338912E-3</v>
          </cell>
          <cell r="O451">
            <v>9059.405511953757</v>
          </cell>
          <cell r="P451">
            <v>0.76301225490196034</v>
          </cell>
          <cell r="Q451">
            <v>7.2204641517622887E-3</v>
          </cell>
          <cell r="R451">
            <v>9242.0987253177154</v>
          </cell>
          <cell r="S451">
            <v>0.73533823529411724</v>
          </cell>
          <cell r="T451">
            <v>6.9585820322683204E-3</v>
          </cell>
          <cell r="U451">
            <v>9271.1502358555244</v>
          </cell>
          <cell r="V451">
            <v>0.73138480392156824</v>
          </cell>
          <cell r="W451">
            <v>6.9211703009120391E-3</v>
          </cell>
          <cell r="X451">
            <v>9269.8684344475496</v>
          </cell>
          <cell r="Y451">
            <v>0.89744999999999997</v>
          </cell>
          <cell r="Z451">
            <v>8.4926624852594054E-3</v>
          </cell>
          <cell r="AA451">
            <v>9090.726987914697</v>
          </cell>
          <cell r="AB451">
            <v>0.892625</v>
          </cell>
          <cell r="AC451">
            <v>8.4470030095322047E-3</v>
          </cell>
          <cell r="AD451">
            <v>9088.7545103326665</v>
          </cell>
          <cell r="AE451">
            <v>0.86025000000000007</v>
          </cell>
          <cell r="AF451">
            <v>8.1406350247305199E-3</v>
          </cell>
          <cell r="AG451">
            <v>9124.3055260539968</v>
          </cell>
          <cell r="AH451">
            <v>0.70960139705882319</v>
          </cell>
          <cell r="AI451">
            <v>6.7150316611389298E-3</v>
          </cell>
          <cell r="AJ451">
            <v>9293.6429271433644</v>
          </cell>
          <cell r="AK451">
            <v>0.70578633578431338</v>
          </cell>
          <cell r="AL451">
            <v>6.6789293403801183E-3</v>
          </cell>
          <cell r="AM451">
            <v>9292.4027787683517</v>
          </cell>
          <cell r="AN451">
            <v>0.68018786764705852</v>
          </cell>
          <cell r="AO451">
            <v>6.4366883798481966E-3</v>
          </cell>
          <cell r="AP451">
            <v>9319.4125394594193</v>
          </cell>
          <cell r="AQ451">
            <v>0.83014125000000005</v>
          </cell>
          <cell r="AR451">
            <v>7.8557127988649507E-3</v>
          </cell>
          <cell r="AS451">
            <v>9151.5698694930288</v>
          </cell>
          <cell r="AT451">
            <v>0.65638129227941144</v>
          </cell>
          <cell r="AU451">
            <v>6.2114042865535095E-3</v>
          </cell>
          <cell r="AV451">
            <v>9340.3196680084075</v>
          </cell>
        </row>
        <row r="452">
          <cell r="B452">
            <v>60</v>
          </cell>
          <cell r="C452">
            <v>1.0476044730974696E-2</v>
          </cell>
          <cell r="D452">
            <v>0.79411764705882304</v>
          </cell>
          <cell r="E452">
            <v>8.3192119922446059E-3</v>
          </cell>
          <cell r="F452">
            <v>9148.894052035057</v>
          </cell>
          <cell r="G452">
            <v>0.96499999999999997</v>
          </cell>
          <cell r="H452">
            <v>1.0109383165390581E-2</v>
          </cell>
          <cell r="I452">
            <v>8940.8697146194281</v>
          </cell>
          <cell r="J452">
            <v>0.94</v>
          </cell>
          <cell r="K452">
            <v>9.8474820471162131E-3</v>
          </cell>
          <cell r="L452">
            <v>8981.6957045063373</v>
          </cell>
          <cell r="M452">
            <v>0.92500000000000004</v>
          </cell>
          <cell r="N452">
            <v>9.6903413761515941E-3</v>
          </cell>
          <cell r="O452">
            <v>8980.1051745195127</v>
          </cell>
          <cell r="P452">
            <v>0.76632352941176418</v>
          </cell>
          <cell r="Q452">
            <v>8.028039572516044E-3</v>
          </cell>
          <cell r="R452">
            <v>9175.3664827845114</v>
          </cell>
          <cell r="S452">
            <v>0.74647058823529366</v>
          </cell>
          <cell r="T452">
            <v>7.82005927270993E-3</v>
          </cell>
          <cell r="U452">
            <v>9206.6361764058402</v>
          </cell>
          <cell r="V452">
            <v>0.73455882352941138</v>
          </cell>
          <cell r="W452">
            <v>7.6952710928262615E-3</v>
          </cell>
          <cell r="X452">
            <v>9205.7100963456905</v>
          </cell>
          <cell r="Y452">
            <v>0.90709999999999991</v>
          </cell>
          <cell r="Z452">
            <v>9.5028201754671464E-3</v>
          </cell>
          <cell r="AA452">
            <v>9013.5225118606995</v>
          </cell>
          <cell r="AB452">
            <v>0.892625</v>
          </cell>
          <cell r="AC452">
            <v>9.3511794279862882E-3</v>
          </cell>
          <cell r="AD452">
            <v>9011.9817736309869</v>
          </cell>
          <cell r="AE452">
            <v>0.86949999999999994</v>
          </cell>
          <cell r="AF452">
            <v>9.1089208935824974E-3</v>
          </cell>
          <cell r="AG452">
            <v>9050.0278849122587</v>
          </cell>
          <cell r="AH452">
            <v>0.7203441176470583</v>
          </cell>
          <cell r="AI452">
            <v>7.5463571981650816E-3</v>
          </cell>
          <cell r="AJ452">
            <v>9231.2358206402769</v>
          </cell>
          <cell r="AK452">
            <v>0.70884926470588194</v>
          </cell>
          <cell r="AL452">
            <v>7.4259366045773424E-3</v>
          </cell>
          <cell r="AM452">
            <v>9230.3394772066058</v>
          </cell>
          <cell r="AN452">
            <v>0.6904852941176467</v>
          </cell>
          <cell r="AO452">
            <v>7.2335548272566856E-3</v>
          </cell>
          <cell r="AP452">
            <v>9259.426385059669</v>
          </cell>
          <cell r="AQ452">
            <v>0.83906749999999997</v>
          </cell>
          <cell r="AR452">
            <v>8.7901086623071098E-3</v>
          </cell>
          <cell r="AS452">
            <v>9079.6777649395444</v>
          </cell>
          <cell r="AT452">
            <v>0.66631830882352894</v>
          </cell>
          <cell r="AU452">
            <v>6.9803804083027002E-3</v>
          </cell>
          <cell r="AV452">
            <v>9282.3031663847596</v>
          </cell>
        </row>
        <row r="453">
          <cell r="B453">
            <v>61</v>
          </cell>
          <cell r="C453">
            <v>1.1555997610849146E-2</v>
          </cell>
          <cell r="D453">
            <v>0.79754901960784264</v>
          </cell>
          <cell r="E453">
            <v>9.2164745651233081E-3</v>
          </cell>
          <cell r="F453">
            <v>9072.782462921592</v>
          </cell>
          <cell r="G453">
            <v>0.96499999999999997</v>
          </cell>
          <cell r="H453">
            <v>1.1151537694469426E-2</v>
          </cell>
          <cell r="I453">
            <v>8850.4830368425046</v>
          </cell>
          <cell r="J453">
            <v>0.94</v>
          </cell>
          <cell r="K453">
            <v>1.0862637754198197E-2</v>
          </cell>
          <cell r="L453">
            <v>8893.2486173035504</v>
          </cell>
          <cell r="M453">
            <v>0.92500000000000004</v>
          </cell>
          <cell r="N453">
            <v>1.0689297790035461E-2</v>
          </cell>
          <cell r="O453">
            <v>8893.0848897846736</v>
          </cell>
          <cell r="P453">
            <v>0.76963480392156813</v>
          </cell>
          <cell r="Q453">
            <v>8.8938979553439927E-3</v>
          </cell>
          <cell r="R453">
            <v>9101.7062775683789</v>
          </cell>
          <cell r="S453">
            <v>0.74969607843137198</v>
          </cell>
          <cell r="T453">
            <v>8.6634860912159078E-3</v>
          </cell>
          <cell r="U453">
            <v>9134.6397358040704</v>
          </cell>
          <cell r="V453">
            <v>0.73773284313725451</v>
          </cell>
          <cell r="W453">
            <v>8.5252389727390604E-3</v>
          </cell>
          <cell r="X453">
            <v>9134.8696615523422</v>
          </cell>
          <cell r="Y453">
            <v>0.90709999999999991</v>
          </cell>
          <cell r="Z453">
            <v>1.0482445432801258E-2</v>
          </cell>
          <cell r="AA453">
            <v>8927.8686282829622</v>
          </cell>
          <cell r="AB453">
            <v>0.892625</v>
          </cell>
          <cell r="AC453">
            <v>1.0315172367384219E-2</v>
          </cell>
          <cell r="AD453">
            <v>8927.7091150640226</v>
          </cell>
          <cell r="AE453">
            <v>0.86949999999999994</v>
          </cell>
          <cell r="AF453">
            <v>1.0047939922633331E-2</v>
          </cell>
          <cell r="AG453">
            <v>8967.5918968238766</v>
          </cell>
          <cell r="AH453">
            <v>0.72345671568627401</v>
          </cell>
          <cell r="AI453">
            <v>8.3602640780233526E-3</v>
          </cell>
          <cell r="AJ453">
            <v>9161.5736177572289</v>
          </cell>
          <cell r="AK453">
            <v>0.71191219362745051</v>
          </cell>
          <cell r="AL453">
            <v>8.226855608693193E-3</v>
          </cell>
          <cell r="AM453">
            <v>9161.7955614101411</v>
          </cell>
          <cell r="AN453">
            <v>0.69346887254901912</v>
          </cell>
          <cell r="AO453">
            <v>8.0137246343747158E-3</v>
          </cell>
          <cell r="AP453">
            <v>9192.4478166343924</v>
          </cell>
          <cell r="AQ453">
            <v>0.83906749999999997</v>
          </cell>
          <cell r="AR453">
            <v>9.6962620253411656E-3</v>
          </cell>
          <cell r="AS453">
            <v>8999.866410766992</v>
          </cell>
          <cell r="AT453">
            <v>0.66919746200980346</v>
          </cell>
          <cell r="AU453">
            <v>7.7332442721716006E-3</v>
          </cell>
          <cell r="AV453">
            <v>9217.5091592182016</v>
          </cell>
        </row>
        <row r="454">
          <cell r="B454">
            <v>62</v>
          </cell>
          <cell r="C454">
            <v>1.2630346711462095E-2</v>
          </cell>
          <cell r="D454">
            <v>0.80098039215686223</v>
          </cell>
          <cell r="E454">
            <v>1.0116660062024043E-2</v>
          </cell>
          <cell r="F454">
            <v>8989.1633941171785</v>
          </cell>
          <cell r="G454">
            <v>0.96499999999999997</v>
          </cell>
          <cell r="H454">
            <v>1.2188284576560921E-2</v>
          </cell>
          <cell r="I454">
            <v>8751.786541642894</v>
          </cell>
          <cell r="J454">
            <v>0.94</v>
          </cell>
          <cell r="K454">
            <v>1.1872525908774368E-2</v>
          </cell>
          <cell r="L454">
            <v>8796.6444791157592</v>
          </cell>
          <cell r="M454">
            <v>0.92500000000000004</v>
          </cell>
          <cell r="N454">
            <v>1.1683070708102438E-2</v>
          </cell>
          <cell r="O454">
            <v>8798.0240571257</v>
          </cell>
          <cell r="P454">
            <v>0.77294607843137197</v>
          </cell>
          <cell r="Q454">
            <v>9.7625769598532006E-3</v>
          </cell>
          <cell r="R454">
            <v>9020.7566307161724</v>
          </cell>
          <cell r="S454">
            <v>0.75292156862745041</v>
          </cell>
          <cell r="T454">
            <v>9.5096604583026004E-3</v>
          </cell>
          <cell r="U454">
            <v>9055.5019115046634</v>
          </cell>
          <cell r="V454">
            <v>0.74090686274509765</v>
          </cell>
          <cell r="W454">
            <v>9.3579105573722409E-3</v>
          </cell>
          <cell r="X454">
            <v>9056.9927147027847</v>
          </cell>
          <cell r="Y454">
            <v>0.90709999999999991</v>
          </cell>
          <cell r="Z454">
            <v>1.1456987501967265E-2</v>
          </cell>
          <cell r="AA454">
            <v>8834.2827325557682</v>
          </cell>
          <cell r="AB454">
            <v>0.892625</v>
          </cell>
          <cell r="AC454">
            <v>1.1274163233318852E-2</v>
          </cell>
          <cell r="AD454">
            <v>8835.6182566962707</v>
          </cell>
          <cell r="AE454">
            <v>0.86949999999999994</v>
          </cell>
          <cell r="AF454">
            <v>1.0982086465616291E-2</v>
          </cell>
          <cell r="AG454">
            <v>8877.4860721938967</v>
          </cell>
          <cell r="AH454">
            <v>0.72656931372548961</v>
          </cell>
          <cell r="AI454">
            <v>9.1768223422620081E-3</v>
          </cell>
          <cell r="AJ454">
            <v>9084.9804429425258</v>
          </cell>
          <cell r="AK454">
            <v>0.71497512254901907</v>
          </cell>
          <cell r="AL454">
            <v>9.0303836878642112E-3</v>
          </cell>
          <cell r="AM454">
            <v>9086.4227922100545</v>
          </cell>
          <cell r="AN454">
            <v>0.69645245098039166</v>
          </cell>
          <cell r="AO454">
            <v>8.7964359239299048E-3</v>
          </cell>
          <cell r="AP454">
            <v>9118.7820711160257</v>
          </cell>
          <cell r="AQ454">
            <v>0.83906749999999997</v>
          </cell>
          <cell r="AR454">
            <v>1.0597713439319721E-2</v>
          </cell>
          <cell r="AS454">
            <v>8912.6013478551286</v>
          </cell>
          <cell r="AT454">
            <v>0.67207661519607786</v>
          </cell>
          <cell r="AU454">
            <v>8.4885606665923586E-3</v>
          </cell>
          <cell r="AV454">
            <v>9146.2279093089874</v>
          </cell>
        </row>
        <row r="455">
          <cell r="B455">
            <v>63</v>
          </cell>
          <cell r="C455">
            <v>1.3813387037610366E-2</v>
          </cell>
          <cell r="D455">
            <v>0.80441176470588183</v>
          </cell>
          <cell r="E455">
            <v>1.1111651043489507E-2</v>
          </cell>
          <cell r="F455">
            <v>8898.2230838169053</v>
          </cell>
          <cell r="G455">
            <v>0.96499999999999997</v>
          </cell>
          <cell r="H455">
            <v>1.3329918491294003E-2</v>
          </cell>
          <cell r="I455">
            <v>8645.1172767200333</v>
          </cell>
          <cell r="J455">
            <v>0.94</v>
          </cell>
          <cell r="K455">
            <v>1.2984583815353744E-2</v>
          </cell>
          <cell r="L455">
            <v>8692.2060896271796</v>
          </cell>
          <cell r="M455">
            <v>0.92500000000000004</v>
          </cell>
          <cell r="N455">
            <v>1.2777383009789589E-2</v>
          </cell>
          <cell r="O455">
            <v>8695.2361199747138</v>
          </cell>
          <cell r="P455">
            <v>0.77625735294117593</v>
          </cell>
          <cell r="Q455">
            <v>1.0722743256967374E-2</v>
          </cell>
          <cell r="R455">
            <v>8932.6907998727002</v>
          </cell>
          <cell r="S455">
            <v>0.75614705882352884</v>
          </cell>
          <cell r="T455">
            <v>1.0444951980880137E-2</v>
          </cell>
          <cell r="U455">
            <v>8969.3871630467438</v>
          </cell>
          <cell r="V455">
            <v>0.74408088235294068</v>
          </cell>
          <cell r="W455">
            <v>1.0278277215227795E-2</v>
          </cell>
          <cell r="X455">
            <v>8972.2381869598248</v>
          </cell>
          <cell r="Y455">
            <v>0.90709999999999991</v>
          </cell>
          <cell r="Z455">
            <v>1.2530123381816362E-2</v>
          </cell>
          <cell r="AA455">
            <v>8733.0684657000311</v>
          </cell>
          <cell r="AB455">
            <v>0.892625</v>
          </cell>
          <cell r="AC455">
            <v>1.2330174604446954E-2</v>
          </cell>
          <cell r="AD455">
            <v>8736.0040542029838</v>
          </cell>
          <cell r="AE455">
            <v>0.86949999999999994</v>
          </cell>
          <cell r="AF455">
            <v>1.2010740029202212E-2</v>
          </cell>
          <cell r="AG455">
            <v>8779.9927525517596</v>
          </cell>
          <cell r="AH455">
            <v>0.72968191176470532</v>
          </cell>
          <cell r="AI455">
            <v>1.0079378661549331E-2</v>
          </cell>
          <cell r="AJ455">
            <v>9001.609191434718</v>
          </cell>
          <cell r="AK455">
            <v>0.71803805147058775</v>
          </cell>
          <cell r="AL455">
            <v>9.9185375126948222E-3</v>
          </cell>
          <cell r="AM455">
            <v>9004.3689080462427</v>
          </cell>
          <cell r="AN455">
            <v>0.69943602941176419</v>
          </cell>
          <cell r="AO455">
            <v>9.6615805823141269E-3</v>
          </cell>
          <cell r="AP455">
            <v>9038.5692889231723</v>
          </cell>
          <cell r="AQ455">
            <v>0.83906749999999997</v>
          </cell>
          <cell r="AR455">
            <v>1.1590364128180135E-2</v>
          </cell>
          <cell r="AS455">
            <v>8818.148152771666</v>
          </cell>
          <cell r="AT455">
            <v>0.67495576838235249</v>
          </cell>
          <cell r="AU455">
            <v>9.3234252619331329E-3</v>
          </cell>
          <cell r="AV455">
            <v>9068.5895988303382</v>
          </cell>
        </row>
        <row r="456">
          <cell r="B456">
            <v>64</v>
          </cell>
          <cell r="C456">
            <v>1.5072050007042174E-2</v>
          </cell>
          <cell r="D456">
            <v>0.80784313725490142</v>
          </cell>
          <cell r="E456">
            <v>1.2175852162551709E-2</v>
          </cell>
          <cell r="F456">
            <v>8799.3491340024084</v>
          </cell>
          <cell r="G456">
            <v>0.96499999999999997</v>
          </cell>
          <cell r="H456">
            <v>1.4544528256795697E-2</v>
          </cell>
          <cell r="I456">
            <v>8529.8785680736764</v>
          </cell>
          <cell r="J456">
            <v>0.94</v>
          </cell>
          <cell r="K456">
            <v>1.4167727006619642E-2</v>
          </cell>
          <cell r="L456">
            <v>8579.3414111160873</v>
          </cell>
          <cell r="M456">
            <v>0.92500000000000004</v>
          </cell>
          <cell r="N456">
            <v>1.3941646256514012E-2</v>
          </cell>
          <cell r="O456">
            <v>8584.1337577092399</v>
          </cell>
          <cell r="P456">
            <v>0.77956862745097988</v>
          </cell>
          <cell r="Q456">
            <v>1.1749697336862399E-2</v>
          </cell>
          <cell r="R456">
            <v>8836.9078498317904</v>
          </cell>
          <cell r="S456">
            <v>0.75937254901960727</v>
          </cell>
          <cell r="T456">
            <v>1.1445301032798606E-2</v>
          </cell>
          <cell r="U456">
            <v>8875.7023448307973</v>
          </cell>
          <cell r="V456">
            <v>0.74725490196078381</v>
          </cell>
          <cell r="W456">
            <v>1.1262663250360331E-2</v>
          </cell>
          <cell r="X456">
            <v>8880.0190356331987</v>
          </cell>
          <cell r="Y456">
            <v>0.90709999999999991</v>
          </cell>
          <cell r="Z456">
            <v>1.3671856561387955E-2</v>
          </cell>
          <cell r="AA456">
            <v>8623.6420403229604</v>
          </cell>
          <cell r="AB456">
            <v>0.892625</v>
          </cell>
          <cell r="AC456">
            <v>1.3453688637536021E-2</v>
          </cell>
          <cell r="AD456">
            <v>8628.287598869505</v>
          </cell>
          <cell r="AE456">
            <v>0.86949999999999994</v>
          </cell>
          <cell r="AF456">
            <v>1.310514748112317E-2</v>
          </cell>
          <cell r="AG456">
            <v>8674.5385421425817</v>
          </cell>
          <cell r="AH456">
            <v>0.73279450980392102</v>
          </cell>
          <cell r="AI456">
            <v>1.1044715496650655E-2</v>
          </cell>
          <cell r="AJ456">
            <v>8910.8785638309655</v>
          </cell>
          <cell r="AK456">
            <v>0.72110098039215642</v>
          </cell>
          <cell r="AL456">
            <v>1.086847003659772E-2</v>
          </cell>
          <cell r="AM456">
            <v>8915.0587372536429</v>
          </cell>
          <cell r="AN456">
            <v>0.70241960784313673</v>
          </cell>
          <cell r="AO456">
            <v>1.0586903455338709E-2</v>
          </cell>
          <cell r="AP456">
            <v>8951.2424233894108</v>
          </cell>
          <cell r="AQ456">
            <v>0.83906749999999997</v>
          </cell>
          <cell r="AR456">
            <v>1.264646731928386E-2</v>
          </cell>
          <cell r="AS456">
            <v>8715.9426047448032</v>
          </cell>
          <cell r="AT456">
            <v>0.67783492156862701</v>
          </cell>
          <cell r="AU456">
            <v>1.0216361834401857E-2</v>
          </cell>
          <cell r="AV456">
            <v>8984.0392814744991</v>
          </cell>
        </row>
        <row r="457">
          <cell r="B457">
            <v>65</v>
          </cell>
          <cell r="C457">
            <v>1.6472855204862302E-2</v>
          </cell>
          <cell r="D457">
            <v>0.81127450980392102</v>
          </cell>
          <cell r="E457">
            <v>1.3364007531395633E-2</v>
          </cell>
          <cell r="F457">
            <v>8692.2095598201176</v>
          </cell>
          <cell r="G457">
            <v>0.96499999999999997</v>
          </cell>
          <cell r="H457">
            <v>1.5896305272692122E-2</v>
          </cell>
          <cell r="I457">
            <v>8405.8155082132926</v>
          </cell>
          <cell r="J457">
            <v>0.94</v>
          </cell>
          <cell r="K457">
            <v>1.5484483892570563E-2</v>
          </cell>
          <cell r="L457">
            <v>8457.7916441068082</v>
          </cell>
          <cell r="M457">
            <v>0.92500000000000004</v>
          </cell>
          <cell r="N457">
            <v>1.5237391064497631E-2</v>
          </cell>
          <cell r="O457">
            <v>8464.4568014406577</v>
          </cell>
          <cell r="P457">
            <v>0.78287990196078372</v>
          </cell>
          <cell r="Q457">
            <v>1.2896267267796784E-2</v>
          </cell>
          <cell r="R457">
            <v>8733.0768572025245</v>
          </cell>
          <cell r="S457">
            <v>0.7625980392156857</v>
          </cell>
          <cell r="T457">
            <v>1.2562167079511894E-2</v>
          </cell>
          <cell r="U457">
            <v>8774.1172596166925</v>
          </cell>
          <cell r="V457">
            <v>0.75042892156862695</v>
          </cell>
          <cell r="W457">
            <v>1.236170696654096E-2</v>
          </cell>
          <cell r="X457">
            <v>8780.0063715780725</v>
          </cell>
          <cell r="Y457">
            <v>0.90709999999999991</v>
          </cell>
          <cell r="Z457">
            <v>1.4942526956330592E-2</v>
          </cell>
          <cell r="AA457">
            <v>8505.7408433109103</v>
          </cell>
          <cell r="AB457">
            <v>0.892625</v>
          </cell>
          <cell r="AC457">
            <v>1.4704082377240213E-2</v>
          </cell>
          <cell r="AD457">
            <v>8512.205304039202</v>
          </cell>
          <cell r="AE457">
            <v>0.86949999999999994</v>
          </cell>
          <cell r="AF457">
            <v>1.4323147600627771E-2</v>
          </cell>
          <cell r="AG457">
            <v>8560.8574352171163</v>
          </cell>
          <cell r="AH457">
            <v>0.73590710784313662</v>
          </cell>
          <cell r="AI457">
            <v>1.2122491231728977E-2</v>
          </cell>
          <cell r="AJ457">
            <v>8812.4604452682488</v>
          </cell>
          <cell r="AK457">
            <v>0.72416390931372498</v>
          </cell>
          <cell r="AL457">
            <v>1.1929047222712028E-2</v>
          </cell>
          <cell r="AM457">
            <v>8818.1656884932927</v>
          </cell>
          <cell r="AN457">
            <v>0.70540318627450926</v>
          </cell>
          <cell r="AO457">
            <v>1.1620004548548502E-2</v>
          </cell>
          <cell r="AP457">
            <v>8856.4764840476546</v>
          </cell>
          <cell r="AQ457">
            <v>0.83906749999999997</v>
          </cell>
          <cell r="AR457">
            <v>1.3821837434605799E-2</v>
          </cell>
          <cell r="AS457">
            <v>8605.7167214371439</v>
          </cell>
          <cell r="AT457">
            <v>0.68071407475490142</v>
          </cell>
          <cell r="AU457">
            <v>1.1213304389349305E-2</v>
          </cell>
          <cell r="AV457">
            <v>8892.2550854404763</v>
          </cell>
        </row>
        <row r="458">
          <cell r="B458">
            <v>66</v>
          </cell>
          <cell r="C458">
            <v>1.7996252046728545E-2</v>
          </cell>
          <cell r="D458">
            <v>0.81470588235294061</v>
          </cell>
          <cell r="E458">
            <v>1.4661652402775893E-2</v>
          </cell>
          <cell r="F458">
            <v>8576.0468057982125</v>
          </cell>
          <cell r="G458">
            <v>0.96499999999999997</v>
          </cell>
          <cell r="H458">
            <v>1.7366383225093047E-2</v>
          </cell>
          <cell r="I458">
            <v>8272.1940988288043</v>
          </cell>
          <cell r="J458">
            <v>0.94</v>
          </cell>
          <cell r="K458">
            <v>1.6916476923924832E-2</v>
          </cell>
          <cell r="L458">
            <v>8326.8271056269186</v>
          </cell>
          <cell r="M458">
            <v>0.92500000000000004</v>
          </cell>
          <cell r="N458">
            <v>1.6646533143223907E-2</v>
          </cell>
          <cell r="O458">
            <v>8335.4805630085593</v>
          </cell>
          <cell r="P458">
            <v>0.78619117647058767</v>
          </cell>
          <cell r="Q458">
            <v>1.4148494568678737E-2</v>
          </cell>
          <cell r="R458">
            <v>8620.4527639818298</v>
          </cell>
          <cell r="S458">
            <v>0.76582352941176413</v>
          </cell>
          <cell r="T458">
            <v>1.3781953258609338E-2</v>
          </cell>
          <cell r="U458">
            <v>8663.8953326261581</v>
          </cell>
          <cell r="V458">
            <v>0.75360294117647009</v>
          </cell>
          <cell r="W458">
            <v>1.3562028472567702E-2</v>
          </cell>
          <cell r="X458">
            <v>8671.4705056482617</v>
          </cell>
          <cell r="Y458">
            <v>0.90709999999999991</v>
          </cell>
          <cell r="Z458">
            <v>1.632440023158746E-2</v>
          </cell>
          <cell r="AA458">
            <v>8378.6435814761753</v>
          </cell>
          <cell r="AB458">
            <v>0.892625</v>
          </cell>
          <cell r="AC458">
            <v>1.6063904483211069E-2</v>
          </cell>
          <cell r="AD458">
            <v>8387.0411360366288</v>
          </cell>
          <cell r="AE458">
            <v>0.86949999999999994</v>
          </cell>
          <cell r="AF458">
            <v>1.5647741154630468E-2</v>
          </cell>
          <cell r="AG458">
            <v>8438.2390105845698</v>
          </cell>
          <cell r="AH458">
            <v>0.73901970588235233</v>
          </cell>
          <cell r="AI458">
            <v>1.3299584894558011E-2</v>
          </cell>
          <cell r="AJ458">
            <v>8705.6314707905258</v>
          </cell>
          <cell r="AK458">
            <v>0.72722683823529366</v>
          </cell>
          <cell r="AL458">
            <v>1.3087357476027833E-2</v>
          </cell>
          <cell r="AM458">
            <v>8712.9733735775571</v>
          </cell>
          <cell r="AN458">
            <v>0.7083867647058818</v>
          </cell>
          <cell r="AO458">
            <v>1.2748306764213638E-2</v>
          </cell>
          <cell r="AP458">
            <v>8753.5641870189083</v>
          </cell>
          <cell r="AQ458">
            <v>0.83906749999999997</v>
          </cell>
          <cell r="AR458">
            <v>1.5100070214218404E-2</v>
          </cell>
          <cell r="AS458">
            <v>8486.7699039051713</v>
          </cell>
          <cell r="AT458">
            <v>0.68359322794117594</v>
          </cell>
          <cell r="AU458">
            <v>1.2302116027466161E-2</v>
          </cell>
          <cell r="AV458">
            <v>8792.5435224596931</v>
          </cell>
        </row>
        <row r="459">
          <cell r="B459">
            <v>67</v>
          </cell>
          <cell r="C459">
            <v>1.961146662818836E-2</v>
          </cell>
          <cell r="D459">
            <v>0.81813725490196021</v>
          </cell>
          <cell r="E459">
            <v>1.6044871471787427E-2</v>
          </cell>
          <cell r="F459">
            <v>8450.3077885416624</v>
          </cell>
          <cell r="G459">
            <v>0.96499999999999997</v>
          </cell>
          <cell r="H459">
            <v>1.8925065296201766E-2</v>
          </cell>
          <cell r="I459">
            <v>8128.5360059961895</v>
          </cell>
          <cell r="J459">
            <v>0.94</v>
          </cell>
          <cell r="K459">
            <v>1.8434778630497056E-2</v>
          </cell>
          <cell r="L459">
            <v>8185.9665270450687</v>
          </cell>
          <cell r="M459">
            <v>0.92500000000000004</v>
          </cell>
          <cell r="N459">
            <v>1.8140606631074235E-2</v>
          </cell>
          <cell r="O459">
            <v>8196.7237095517376</v>
          </cell>
          <cell r="P459">
            <v>0.78950245098039162</v>
          </cell>
          <cell r="Q459">
            <v>1.5483300970274868E-2</v>
          </cell>
          <cell r="R459">
            <v>8498.4863348710805</v>
          </cell>
          <cell r="S459">
            <v>0.76904901960784255</v>
          </cell>
          <cell r="T459">
            <v>1.508217918348018E-2</v>
          </cell>
          <cell r="U459">
            <v>8544.4899321144203</v>
          </cell>
          <cell r="V459">
            <v>0.75677696078431322</v>
          </cell>
          <cell r="W459">
            <v>1.484150611140337E-2</v>
          </cell>
          <cell r="X459">
            <v>8553.8677757516289</v>
          </cell>
          <cell r="Y459">
            <v>0.90709999999999991</v>
          </cell>
          <cell r="Z459">
            <v>1.7789561378429658E-2</v>
          </cell>
          <cell r="AA459">
            <v>8241.8672502543377</v>
          </cell>
          <cell r="AB459">
            <v>0.892625</v>
          </cell>
          <cell r="AC459">
            <v>1.7505685398986635E-2</v>
          </cell>
          <cell r="AD459">
            <v>8252.3125083305749</v>
          </cell>
          <cell r="AE459">
            <v>0.86949999999999994</v>
          </cell>
          <cell r="AF459">
            <v>1.7052170233209776E-2</v>
          </cell>
          <cell r="AG459">
            <v>8306.1996307460377</v>
          </cell>
          <cell r="AH459">
            <v>0.74213230392156804</v>
          </cell>
          <cell r="AI459">
            <v>1.4554302912058373E-2</v>
          </cell>
          <cell r="AJ459">
            <v>8589.8501859840126</v>
          </cell>
          <cell r="AK459">
            <v>0.73028976715686234</v>
          </cell>
          <cell r="AL459">
            <v>1.4322053397504253E-2</v>
          </cell>
          <cell r="AM459">
            <v>8598.9435763584352</v>
          </cell>
          <cell r="AN459">
            <v>0.71137034313725445</v>
          </cell>
          <cell r="AO459">
            <v>1.3951015744719169E-2</v>
          </cell>
          <cell r="AP459">
            <v>8641.9710654825558</v>
          </cell>
          <cell r="AQ459">
            <v>0.83906749999999997</v>
          </cell>
          <cell r="AR459">
            <v>1.6455344275047436E-2</v>
          </cell>
          <cell r="AS459">
            <v>8358.6190824642872</v>
          </cell>
          <cell r="AT459">
            <v>0.68647238112745046</v>
          </cell>
          <cell r="AU459">
            <v>1.3462730193653995E-2</v>
          </cell>
          <cell r="AV459">
            <v>8684.376631869849</v>
          </cell>
        </row>
        <row r="460">
          <cell r="B460">
            <v>68</v>
          </cell>
          <cell r="C460">
            <v>2.1317081193495954E-2</v>
          </cell>
          <cell r="D460">
            <v>0.8215686274509798</v>
          </cell>
          <cell r="E460">
            <v>1.7513445137401565E-2</v>
          </cell>
          <cell r="F460">
            <v>8314.7236861774672</v>
          </cell>
          <cell r="G460">
            <v>0.96499999999999997</v>
          </cell>
          <cell r="H460">
            <v>2.0570983351723596E-2</v>
          </cell>
          <cell r="I460">
            <v>7974.7029313201847</v>
          </cell>
          <cell r="J460">
            <v>0.94</v>
          </cell>
          <cell r="K460">
            <v>2.0038056321886197E-2</v>
          </cell>
          <cell r="L460">
            <v>8035.0600462423345</v>
          </cell>
          <cell r="M460">
            <v>0.92500000000000004</v>
          </cell>
          <cell r="N460">
            <v>1.9718300103983757E-2</v>
          </cell>
          <cell r="O460">
            <v>8048.0301690731603</v>
          </cell>
          <cell r="P460">
            <v>0.79281372549019546</v>
          </cell>
          <cell r="Q460">
            <v>1.6900474557592509E-2</v>
          </cell>
          <cell r="R460">
            <v>8366.9017131565033</v>
          </cell>
          <cell r="S460">
            <v>0.77227450980392098</v>
          </cell>
          <cell r="T460">
            <v>1.6462638429157472E-2</v>
          </cell>
          <cell r="U460">
            <v>8415.6204039268287</v>
          </cell>
          <cell r="V460">
            <v>0.75995098039215636</v>
          </cell>
          <cell r="W460">
            <v>1.6199936752096449E-2</v>
          </cell>
          <cell r="X460">
            <v>8426.9154948816758</v>
          </cell>
          <cell r="Y460">
            <v>0.90709999999999991</v>
          </cell>
          <cell r="Z460">
            <v>1.9336724350620178E-2</v>
          </cell>
          <cell r="AA460">
            <v>8095.2480469330685</v>
          </cell>
          <cell r="AB460">
            <v>0.892625</v>
          </cell>
          <cell r="AC460">
            <v>1.9028159600344326E-2</v>
          </cell>
          <cell r="AD460">
            <v>8107.8501217456169</v>
          </cell>
          <cell r="AE460">
            <v>0.86949999999999994</v>
          </cell>
          <cell r="AF460">
            <v>1.853520209774473E-2</v>
          </cell>
          <cell r="AG460">
            <v>8164.5609006515315</v>
          </cell>
          <cell r="AH460">
            <v>0.74524490196078375</v>
          </cell>
          <cell r="AI460">
            <v>1.588644608413696E-2</v>
          </cell>
          <cell r="AJ460">
            <v>8464.8309044079997</v>
          </cell>
          <cell r="AK460">
            <v>0.73335269607843079</v>
          </cell>
          <cell r="AL460">
            <v>1.5632938965773072E-2</v>
          </cell>
          <cell r="AM460">
            <v>8475.7890472957042</v>
          </cell>
          <cell r="AN460">
            <v>0.71435392156862698</v>
          </cell>
          <cell r="AO460">
            <v>1.5227940546970662E-2</v>
          </cell>
          <cell r="AP460">
            <v>8521.4067910826016</v>
          </cell>
          <cell r="AQ460">
            <v>0.83906749999999997</v>
          </cell>
          <cell r="AR460">
            <v>1.7886470024323666E-2</v>
          </cell>
          <cell r="AS460">
            <v>8221.0751277983563</v>
          </cell>
          <cell r="AT460">
            <v>0.68935153431372498</v>
          </cell>
          <cell r="AU460">
            <v>1.4694962627826687E-2</v>
          </cell>
          <cell r="AV460">
            <v>8567.4612123749121</v>
          </cell>
        </row>
        <row r="461">
          <cell r="B461">
            <v>69</v>
          </cell>
          <cell r="C461">
            <v>2.3229485321782789E-2</v>
          </cell>
          <cell r="D461">
            <v>0.8249999999999994</v>
          </cell>
          <cell r="E461">
            <v>1.9164325390470787E-2</v>
          </cell>
          <cell r="F461">
            <v>8169.1042290669448</v>
          </cell>
          <cell r="G461">
            <v>0.96499999999999997</v>
          </cell>
          <cell r="H461">
            <v>2.2416453335520392E-2</v>
          </cell>
          <cell r="I461">
            <v>7810.6554500850561</v>
          </cell>
          <cell r="J461">
            <v>0.94</v>
          </cell>
          <cell r="K461">
            <v>2.1835716202475819E-2</v>
          </cell>
          <cell r="L461">
            <v>7874.0530604859932</v>
          </cell>
          <cell r="M461">
            <v>0.92500000000000004</v>
          </cell>
          <cell r="N461">
            <v>2.148727392264908E-2</v>
          </cell>
          <cell r="O461">
            <v>7889.3366949534602</v>
          </cell>
          <cell r="P461">
            <v>0.79612499999999942</v>
          </cell>
          <cell r="Q461">
            <v>1.8493574001804309E-2</v>
          </cell>
          <cell r="R461">
            <v>8225.4971036274255</v>
          </cell>
          <cell r="S461">
            <v>0.77549999999999941</v>
          </cell>
          <cell r="T461">
            <v>1.8014465867042539E-2</v>
          </cell>
          <cell r="U461">
            <v>8277.0770880599412</v>
          </cell>
          <cell r="V461">
            <v>0.7631249999999995</v>
          </cell>
          <cell r="W461">
            <v>1.772700098618548E-2</v>
          </cell>
          <cell r="X461">
            <v>8290.3999968493317</v>
          </cell>
          <cell r="Y461">
            <v>0.90709999999999991</v>
          </cell>
          <cell r="Z461">
            <v>2.1071466135389166E-2</v>
          </cell>
          <cell r="AA461">
            <v>7938.7124668996275</v>
          </cell>
          <cell r="AB461">
            <v>0.892625</v>
          </cell>
          <cell r="AC461">
            <v>2.0735219335356363E-2</v>
          </cell>
          <cell r="AD461">
            <v>7953.5726556133704</v>
          </cell>
          <cell r="AE461">
            <v>0.86949999999999994</v>
          </cell>
          <cell r="AF461">
            <v>2.0198037487290134E-2</v>
          </cell>
          <cell r="AG461">
            <v>8013.2291143186103</v>
          </cell>
          <cell r="AH461">
            <v>0.74835749999999945</v>
          </cell>
          <cell r="AI461">
            <v>1.7383959561696052E-2</v>
          </cell>
          <cell r="AJ461">
            <v>8330.3548246337868</v>
          </cell>
          <cell r="AK461">
            <v>0.73641562499999946</v>
          </cell>
          <cell r="AL461">
            <v>1.7106555951668986E-2</v>
          </cell>
          <cell r="AM461">
            <v>8343.2875544325616</v>
          </cell>
          <cell r="AN461">
            <v>0.71733749999999952</v>
          </cell>
          <cell r="AO461">
            <v>1.6663380927014349E-2</v>
          </cell>
          <cell r="AP461">
            <v>8391.6433150914436</v>
          </cell>
          <cell r="AQ461">
            <v>0.83906749999999997</v>
          </cell>
          <cell r="AR461">
            <v>1.949110617523498E-2</v>
          </cell>
          <cell r="AS461">
            <v>8074.0291139572782</v>
          </cell>
          <cell r="AT461">
            <v>0.6922306874999995</v>
          </cell>
          <cell r="AU461">
            <v>1.6080162594568848E-2</v>
          </cell>
          <cell r="AV461">
            <v>8441.5626900437092</v>
          </cell>
        </row>
        <row r="462">
          <cell r="B462">
            <v>70</v>
          </cell>
          <cell r="C462">
            <v>2.5376899817156299E-2</v>
          </cell>
          <cell r="D462">
            <v>0.828431372549019</v>
          </cell>
          <cell r="E462">
            <v>2.1023019946565743E-2</v>
          </cell>
          <cell r="F462">
            <v>8012.548857472435</v>
          </cell>
          <cell r="G462">
            <v>0.96499999999999997</v>
          </cell>
          <cell r="H462">
            <v>2.4488708323555826E-2</v>
          </cell>
          <cell r="I462">
            <v>7635.5682566683963</v>
          </cell>
          <cell r="J462">
            <v>0.95</v>
          </cell>
          <cell r="K462">
            <v>2.4108054826298481E-2</v>
          </cell>
          <cell r="L462">
            <v>7702.1174724939847</v>
          </cell>
          <cell r="M462">
            <v>0.92500000000000004</v>
          </cell>
          <cell r="N462">
            <v>2.3473632330869576E-2</v>
          </cell>
          <cell r="O462">
            <v>7719.8163563209882</v>
          </cell>
          <cell r="P462">
            <v>0.79943627450980326</v>
          </cell>
          <cell r="Q462">
            <v>2.028721424843594E-2</v>
          </cell>
          <cell r="R462">
            <v>8073.3782642398646</v>
          </cell>
          <cell r="S462">
            <v>0.78700980392156805</v>
          </cell>
          <cell r="T462">
            <v>1.9971868949237456E-2</v>
          </cell>
          <cell r="U462">
            <v>8127.9699653782054</v>
          </cell>
          <cell r="V462">
            <v>0.76629901960784264</v>
          </cell>
          <cell r="W462">
            <v>1.9446293450573311E-2</v>
          </cell>
          <cell r="X462">
            <v>8143.4360679293113</v>
          </cell>
          <cell r="Y462">
            <v>0.91674999999999995</v>
          </cell>
          <cell r="Z462">
            <v>2.3264272907378036E-2</v>
          </cell>
          <cell r="AA462">
            <v>7771.4321559947603</v>
          </cell>
          <cell r="AB462">
            <v>0.892625</v>
          </cell>
          <cell r="AC462">
            <v>2.2652055199289142E-2</v>
          </cell>
          <cell r="AD462">
            <v>7788.6535820995341</v>
          </cell>
          <cell r="AE462">
            <v>0.87875000000000003</v>
          </cell>
          <cell r="AF462">
            <v>2.2299950714326097E-2</v>
          </cell>
          <cell r="AG462">
            <v>7851.3776122733589</v>
          </cell>
          <cell r="AH462">
            <v>0.75946446078431307</v>
          </cell>
          <cell r="AI462">
            <v>1.9272853536014142E-2</v>
          </cell>
          <cell r="AJ462">
            <v>8185.5402732277735</v>
          </cell>
          <cell r="AK462">
            <v>0.73947855392156803</v>
          </cell>
          <cell r="AL462">
            <v>1.8765673179803245E-2</v>
          </cell>
          <cell r="AM462">
            <v>8200.5626390617981</v>
          </cell>
          <cell r="AN462">
            <v>0.72798406862745046</v>
          </cell>
          <cell r="AO462">
            <v>1.8473978778044645E-2</v>
          </cell>
          <cell r="AP462">
            <v>8251.8101659284421</v>
          </cell>
          <cell r="AQ462">
            <v>0.84799374999999999</v>
          </cell>
          <cell r="AR462">
            <v>2.1519452439324686E-2</v>
          </cell>
          <cell r="AS462">
            <v>7916.6573552351983</v>
          </cell>
          <cell r="AT462">
            <v>0.70250462622548959</v>
          </cell>
          <cell r="AU462">
            <v>1.7827389520813079E-2</v>
          </cell>
          <cell r="AV462">
            <v>8305.8209894355605</v>
          </cell>
        </row>
        <row r="463">
          <cell r="B463">
            <v>71</v>
          </cell>
          <cell r="C463">
            <v>2.78282758104452E-2</v>
          </cell>
          <cell r="D463">
            <v>0.83186274509803859</v>
          </cell>
          <cell r="E463">
            <v>2.3149305907022289E-2</v>
          </cell>
          <cell r="F463">
            <v>7844.1008830189594</v>
          </cell>
          <cell r="G463">
            <v>0.96499999999999997</v>
          </cell>
          <cell r="H463">
            <v>2.6854286157079618E-2</v>
          </cell>
          <cell r="I463">
            <v>7448.5830527462422</v>
          </cell>
          <cell r="J463">
            <v>0.95</v>
          </cell>
          <cell r="K463">
            <v>2.643686201992294E-2</v>
          </cell>
          <cell r="L463">
            <v>7516.4344021885081</v>
          </cell>
          <cell r="M463">
            <v>0.92500000000000004</v>
          </cell>
          <cell r="N463">
            <v>2.574115512466181E-2</v>
          </cell>
          <cell r="O463">
            <v>7538.6042255108769</v>
          </cell>
          <cell r="P463">
            <v>0.80274754901960721</v>
          </cell>
          <cell r="Q463">
            <v>2.2339080200276508E-2</v>
          </cell>
          <cell r="R463">
            <v>7909.5919096845646</v>
          </cell>
          <cell r="S463">
            <v>0.7902696078431366</v>
          </cell>
          <cell r="T463">
            <v>2.1991840611671174E-2</v>
          </cell>
          <cell r="U463">
            <v>7965.6392144063338</v>
          </cell>
          <cell r="V463">
            <v>0.76947303921568577</v>
          </cell>
          <cell r="W463">
            <v>2.141310796399562E-2</v>
          </cell>
          <cell r="X463">
            <v>7985.0764204563748</v>
          </cell>
          <cell r="Y463">
            <v>0.91674999999999995</v>
          </cell>
          <cell r="Z463">
            <v>2.5511571849225635E-2</v>
          </cell>
          <cell r="AA463">
            <v>7590.6354374365255</v>
          </cell>
          <cell r="AB463">
            <v>0.892625</v>
          </cell>
          <cell r="AC463">
            <v>2.4840214695298648E-2</v>
          </cell>
          <cell r="AD463">
            <v>7612.2245712296744</v>
          </cell>
          <cell r="AE463">
            <v>0.87875000000000003</v>
          </cell>
          <cell r="AF463">
            <v>2.4454097368428719E-2</v>
          </cell>
          <cell r="AG463">
            <v>7676.2922784800994</v>
          </cell>
          <cell r="AH463">
            <v>0.76261017156862676</v>
          </cell>
          <cell r="AI463">
            <v>2.1222126190262681E-2</v>
          </cell>
          <cell r="AJ463">
            <v>8027.7815544287096</v>
          </cell>
          <cell r="AK463">
            <v>0.7425414828431367</v>
          </cell>
          <cell r="AL463">
            <v>2.0663649185255772E-2</v>
          </cell>
          <cell r="AM463">
            <v>8046.6735606866596</v>
          </cell>
          <cell r="AN463">
            <v>0.73099938725490143</v>
          </cell>
          <cell r="AO463">
            <v>2.0342452565795838E-2</v>
          </cell>
          <cell r="AP463">
            <v>8099.366400042627</v>
          </cell>
          <cell r="AQ463">
            <v>0.84799374999999999</v>
          </cell>
          <cell r="AR463">
            <v>2.3598203960533713E-2</v>
          </cell>
          <cell r="AS463">
            <v>7746.2952238007838</v>
          </cell>
          <cell r="AT463">
            <v>0.70541440870097982</v>
          </cell>
          <cell r="AU463">
            <v>1.963046672599298E-2</v>
          </cell>
          <cell r="AV463">
            <v>8157.7498833667478</v>
          </cell>
        </row>
        <row r="464">
          <cell r="B464">
            <v>72</v>
          </cell>
          <cell r="C464">
            <v>3.0645907605683705E-2</v>
          </cell>
          <cell r="D464">
            <v>0.83529411764705819</v>
          </cell>
          <cell r="E464">
            <v>2.5598346352982838E-2</v>
          </cell>
          <cell r="F464">
            <v>7662.5153921124102</v>
          </cell>
          <cell r="G464">
            <v>0.96499999999999997</v>
          </cell>
          <cell r="H464">
            <v>2.9573300839484774E-2</v>
          </cell>
          <cell r="I464">
            <v>7248.5566719830213</v>
          </cell>
          <cell r="J464">
            <v>0.95</v>
          </cell>
          <cell r="K464">
            <v>2.9113612225399519E-2</v>
          </cell>
          <cell r="L464">
            <v>7317.7234630160492</v>
          </cell>
          <cell r="M464">
            <v>0.92500000000000004</v>
          </cell>
          <cell r="N464">
            <v>2.8347464535257428E-2</v>
          </cell>
          <cell r="O464">
            <v>7344.5518447185705</v>
          </cell>
          <cell r="P464">
            <v>0.80605882352941116</v>
          </cell>
          <cell r="Q464">
            <v>2.4702404230628441E-2</v>
          </cell>
          <cell r="R464">
            <v>7732.8989016626629</v>
          </cell>
          <cell r="S464">
            <v>0.79352941176470526</v>
          </cell>
          <cell r="T464">
            <v>2.4318429035333697E-2</v>
          </cell>
          <cell r="U464">
            <v>7790.4601464330326</v>
          </cell>
          <cell r="V464">
            <v>0.77264705882352891</v>
          </cell>
          <cell r="W464">
            <v>2.367847037650913E-2</v>
          </cell>
          <cell r="X464">
            <v>7814.0911169643869</v>
          </cell>
          <cell r="Y464">
            <v>0.91674999999999995</v>
          </cell>
          <cell r="Z464">
            <v>2.8094635797510533E-2</v>
          </cell>
          <cell r="AA464">
            <v>7396.9863960930861</v>
          </cell>
          <cell r="AB464">
            <v>0.892625</v>
          </cell>
          <cell r="AC464">
            <v>2.7355303276523416E-2</v>
          </cell>
          <cell r="AD464">
            <v>7423.1352785715017</v>
          </cell>
          <cell r="AE464">
            <v>0.87875000000000003</v>
          </cell>
          <cell r="AF464">
            <v>2.6930091308494556E-2</v>
          </cell>
          <cell r="AG464">
            <v>7488.5754796736292</v>
          </cell>
          <cell r="AH464">
            <v>0.76575588235294056</v>
          </cell>
          <cell r="AI464">
            <v>2.3467284019097017E-2</v>
          </cell>
          <cell r="AJ464">
            <v>7857.4149612527608</v>
          </cell>
          <cell r="AK464">
            <v>0.74560441176470538</v>
          </cell>
          <cell r="AL464">
            <v>2.2849723913331309E-2</v>
          </cell>
          <cell r="AM464">
            <v>7880.3999211203572</v>
          </cell>
          <cell r="AN464">
            <v>0.7340147058823524</v>
          </cell>
          <cell r="AO464">
            <v>2.2494546857683671E-2</v>
          </cell>
          <cell r="AP464">
            <v>7934.6054232367596</v>
          </cell>
          <cell r="AQ464">
            <v>0.84799374999999999</v>
          </cell>
          <cell r="AR464">
            <v>2.5987538112697245E-2</v>
          </cell>
          <cell r="AS464">
            <v>7563.4965691710249</v>
          </cell>
          <cell r="AT464">
            <v>0.70832419117647005</v>
          </cell>
          <cell r="AU464">
            <v>2.1707237717664741E-2</v>
          </cell>
          <cell r="AV464">
            <v>7997.6094457223435</v>
          </cell>
        </row>
        <row r="465">
          <cell r="B465">
            <v>73</v>
          </cell>
          <cell r="C465">
            <v>3.3884735204184523E-2</v>
          </cell>
          <cell r="D465">
            <v>0.83872549019607778</v>
          </cell>
          <cell r="E465">
            <v>2.8419991144293957E-2</v>
          </cell>
          <cell r="F465">
            <v>7466.3676691700548</v>
          </cell>
          <cell r="G465">
            <v>0.96499999999999997</v>
          </cell>
          <cell r="H465">
            <v>3.2698769472038064E-2</v>
          </cell>
          <cell r="I465">
            <v>7034.1929248704128</v>
          </cell>
          <cell r="J465">
            <v>0.95</v>
          </cell>
          <cell r="K465">
            <v>3.2190498443975292E-2</v>
          </cell>
          <cell r="L465">
            <v>7104.6780997410924</v>
          </cell>
          <cell r="M465">
            <v>0.92500000000000004</v>
          </cell>
          <cell r="N465">
            <v>3.1343380063870684E-2</v>
          </cell>
          <cell r="O465">
            <v>7136.3524217730519</v>
          </cell>
          <cell r="P465">
            <v>0.809370098039215</v>
          </cell>
          <cell r="Q465">
            <v>2.7425291454243668E-2</v>
          </cell>
          <cell r="R465">
            <v>7541.8777071192089</v>
          </cell>
          <cell r="S465">
            <v>0.79678921568627381</v>
          </cell>
          <cell r="T465">
            <v>2.6998991587079257E-2</v>
          </cell>
          <cell r="U465">
            <v>7601.0083942094061</v>
          </cell>
          <cell r="V465">
            <v>0.77582107843137194</v>
          </cell>
          <cell r="W465">
            <v>2.6288491808471912E-2</v>
          </cell>
          <cell r="X465">
            <v>7629.0653919320021</v>
          </cell>
          <cell r="Y465">
            <v>0.91674999999999995</v>
          </cell>
          <cell r="Z465">
            <v>3.1063830998436161E-2</v>
          </cell>
          <cell r="AA465">
            <v>7189.1707572957112</v>
          </cell>
          <cell r="AB465">
            <v>0.892625</v>
          </cell>
          <cell r="AC465">
            <v>3.0246361761635209E-2</v>
          </cell>
          <cell r="AD465">
            <v>7220.0731617635174</v>
          </cell>
          <cell r="AE465">
            <v>0.87875000000000003</v>
          </cell>
          <cell r="AF465">
            <v>2.9776211060677151E-2</v>
          </cell>
          <cell r="AG465">
            <v>7286.9074582354651</v>
          </cell>
          <cell r="AH465">
            <v>0.76890159313725426</v>
          </cell>
          <cell r="AI465">
            <v>2.6054026881531484E-2</v>
          </cell>
          <cell r="AJ465">
            <v>7673.0227727011397</v>
          </cell>
          <cell r="AK465">
            <v>0.74866734068627394</v>
          </cell>
          <cell r="AL465">
            <v>2.5368394595175394E-2</v>
          </cell>
          <cell r="AM465">
            <v>7700.3349585961196</v>
          </cell>
          <cell r="AN465">
            <v>0.73703002450980326</v>
          </cell>
          <cell r="AO465">
            <v>2.4974067218048311E-2</v>
          </cell>
          <cell r="AP465">
            <v>7756.1200697465292</v>
          </cell>
          <cell r="AQ465">
            <v>0.84799374999999999</v>
          </cell>
          <cell r="AR465">
            <v>2.873404367355345E-2</v>
          </cell>
          <cell r="AS465">
            <v>7366.9399138144381</v>
          </cell>
          <cell r="AT465">
            <v>0.71123397365196017</v>
          </cell>
          <cell r="AU465">
            <v>2.4099974865416623E-2</v>
          </cell>
          <cell r="AV465">
            <v>7824.003436311008</v>
          </cell>
        </row>
        <row r="466">
          <cell r="B466">
            <v>74</v>
          </cell>
          <cell r="C466">
            <v>3.7733209294853985E-2</v>
          </cell>
          <cell r="D466">
            <v>0.84215686274509738</v>
          </cell>
          <cell r="E466">
            <v>3.1777281161058379E-2</v>
          </cell>
          <cell r="F466">
            <v>7254.1735661321991</v>
          </cell>
          <cell r="G466">
            <v>0.96499999999999997</v>
          </cell>
          <cell r="H466">
            <v>3.6412546969534096E-2</v>
          </cell>
          <cell r="I466">
            <v>6804.1834719982335</v>
          </cell>
          <cell r="J466">
            <v>0.95</v>
          </cell>
          <cell r="K466">
            <v>3.5846548830111284E-2</v>
          </cell>
          <cell r="L466">
            <v>6875.9749704264314</v>
          </cell>
          <cell r="M466">
            <v>0.92500000000000004</v>
          </cell>
          <cell r="N466">
            <v>3.4903218597739941E-2</v>
          </cell>
          <cell r="O466">
            <v>6912.6750155476948</v>
          </cell>
          <cell r="P466">
            <v>0.81268137254901895</v>
          </cell>
          <cell r="Q466">
            <v>3.0665076320421335E-2</v>
          </cell>
          <cell r="R466">
            <v>7335.0395128892014</v>
          </cell>
          <cell r="S466">
            <v>0.80004901960784247</v>
          </cell>
          <cell r="T466">
            <v>3.018841710300546E-2</v>
          </cell>
          <cell r="U466">
            <v>7395.7888325208269</v>
          </cell>
          <cell r="V466">
            <v>0.77899509803921507</v>
          </cell>
          <cell r="W466">
            <v>2.9393985073979001E-2</v>
          </cell>
          <cell r="X466">
            <v>7428.5087688699014</v>
          </cell>
          <cell r="Y466">
            <v>0.91674999999999995</v>
          </cell>
          <cell r="Z466">
            <v>3.4591919621057392E-2</v>
          </cell>
          <cell r="AA466">
            <v>6965.8475718721784</v>
          </cell>
          <cell r="AB466">
            <v>0.892625</v>
          </cell>
          <cell r="AC466">
            <v>3.3681605946819036E-2</v>
          </cell>
          <cell r="AD466">
            <v>7001.6922169673444</v>
          </cell>
          <cell r="AE466">
            <v>0.87875000000000003</v>
          </cell>
          <cell r="AF466">
            <v>3.3158057667852937E-2</v>
          </cell>
          <cell r="AG466">
            <v>7069.9309637794231</v>
          </cell>
          <cell r="AH466">
            <v>0.77204730392156795</v>
          </cell>
          <cell r="AI466">
            <v>2.9131822504400266E-2</v>
          </cell>
          <cell r="AJ466">
            <v>7473.1096311185811</v>
          </cell>
          <cell r="AK466">
            <v>0.75173026960784262</v>
          </cell>
          <cell r="AL466">
            <v>2.8365195596389739E-2</v>
          </cell>
          <cell r="AM466">
            <v>7504.9898228514294</v>
          </cell>
          <cell r="AN466">
            <v>0.74004534313725434</v>
          </cell>
          <cell r="AO466">
            <v>2.7924285820280052E-2</v>
          </cell>
          <cell r="AP466">
            <v>7562.4182057734261</v>
          </cell>
          <cell r="AQ466">
            <v>0.84799374999999999</v>
          </cell>
          <cell r="AR466">
            <v>3.1997525649478088E-2</v>
          </cell>
          <cell r="AS466">
            <v>7155.2579405904498</v>
          </cell>
          <cell r="AT466">
            <v>0.7141437561274504</v>
          </cell>
          <cell r="AU466">
            <v>2.6946935816570251E-2</v>
          </cell>
          <cell r="AV466">
            <v>7635.4451501489793</v>
          </cell>
        </row>
        <row r="467">
          <cell r="B467">
            <v>75</v>
          </cell>
          <cell r="C467">
            <v>4.2152206561587031E-2</v>
          </cell>
          <cell r="D467">
            <v>0.84558823529411697</v>
          </cell>
          <cell r="E467">
            <v>3.5643409960165476E-2</v>
          </cell>
          <cell r="F467">
            <v>7023.6556531300985</v>
          </cell>
          <cell r="G467">
            <v>0.96499999999999997</v>
          </cell>
          <cell r="H467">
            <v>4.0676879331931481E-2</v>
          </cell>
          <cell r="I467">
            <v>6556.4258217347697</v>
          </cell>
          <cell r="J467">
            <v>0.95</v>
          </cell>
          <cell r="K467">
            <v>4.004459623350768E-2</v>
          </cell>
          <cell r="L467">
            <v>6629.4949978944169</v>
          </cell>
          <cell r="M467">
            <v>0.92500000000000004</v>
          </cell>
          <cell r="N467">
            <v>3.8990791069468005E-2</v>
          </cell>
          <cell r="O467">
            <v>6671.4004083848986</v>
          </cell>
          <cell r="P467">
            <v>0.81599264705882291</v>
          </cell>
          <cell r="Q467">
            <v>3.4395890611559683E-2</v>
          </cell>
          <cell r="R467">
            <v>7110.109966413148</v>
          </cell>
          <cell r="S467">
            <v>0.80330882352941113</v>
          </cell>
          <cell r="T467">
            <v>3.3861239462157203E-2</v>
          </cell>
          <cell r="U467">
            <v>7172.5216744389381</v>
          </cell>
          <cell r="V467">
            <v>0.78216911764705821</v>
          </cell>
          <cell r="W467">
            <v>3.2970154213153066E-2</v>
          </cell>
          <cell r="X467">
            <v>7210.155292995817</v>
          </cell>
          <cell r="Y467">
            <v>0.91674999999999995</v>
          </cell>
          <cell r="Z467">
            <v>3.8643035365334907E-2</v>
          </cell>
          <cell r="AA467">
            <v>6724.8855325734385</v>
          </cell>
          <cell r="AB467">
            <v>0.892625</v>
          </cell>
          <cell r="AC467">
            <v>3.7626113382036627E-2</v>
          </cell>
          <cell r="AD467">
            <v>6765.8639787545408</v>
          </cell>
          <cell r="AE467">
            <v>0.87875000000000003</v>
          </cell>
          <cell r="AF467">
            <v>3.7041251515994605E-2</v>
          </cell>
          <cell r="AG467">
            <v>6835.505785174686</v>
          </cell>
          <cell r="AH467">
            <v>0.77519301470588176</v>
          </cell>
          <cell r="AI467">
            <v>3.2676096080981702E-2</v>
          </cell>
          <cell r="AJ467">
            <v>7255.4043277889105</v>
          </cell>
          <cell r="AK467">
            <v>0.75479319852941118</v>
          </cell>
          <cell r="AL467">
            <v>3.1816198815692712E-2</v>
          </cell>
          <cell r="AM467">
            <v>7292.1093185773343</v>
          </cell>
          <cell r="AN467">
            <v>0.74306066176470531</v>
          </cell>
          <cell r="AO467">
            <v>3.1321646502495415E-2</v>
          </cell>
          <cell r="AP467">
            <v>7351.2430783029195</v>
          </cell>
          <cell r="AQ467">
            <v>0.84799374999999999</v>
          </cell>
          <cell r="AR467">
            <v>3.5744807712934791E-2</v>
          </cell>
          <cell r="AS467">
            <v>6926.3073911077754</v>
          </cell>
          <cell r="AT467">
            <v>0.71705353860294063</v>
          </cell>
          <cell r="AU467">
            <v>3.0225388874908075E-2</v>
          </cell>
          <cell r="AV467">
            <v>7429.693299756972</v>
          </cell>
        </row>
        <row r="468">
          <cell r="B468">
            <v>76</v>
          </cell>
          <cell r="C468">
            <v>4.7203838770656009E-2</v>
          </cell>
          <cell r="D468">
            <v>0.84901960784313657</v>
          </cell>
          <cell r="E468">
            <v>4.0076984681753011E-2</v>
          </cell>
          <cell r="F468">
            <v>6773.3086152665483</v>
          </cell>
          <cell r="G468">
            <v>0.96499999999999997</v>
          </cell>
          <cell r="H468">
            <v>4.5551704413683045E-2</v>
          </cell>
          <cell r="I468">
            <v>6289.7308797353053</v>
          </cell>
          <cell r="J468">
            <v>0.95</v>
          </cell>
          <cell r="K468">
            <v>4.4843646832123205E-2</v>
          </cell>
          <cell r="L468">
            <v>6364.0195474716766</v>
          </cell>
          <cell r="M468">
            <v>0.92500000000000004</v>
          </cell>
          <cell r="N468">
            <v>4.3663550862856809E-2</v>
          </cell>
          <cell r="O468">
            <v>6411.2772289207996</v>
          </cell>
          <cell r="P468">
            <v>0.81930392156862675</v>
          </cell>
          <cell r="Q468">
            <v>3.8674290217891656E-2</v>
          </cell>
          <cell r="R468">
            <v>6865.5514017722408</v>
          </cell>
          <cell r="S468">
            <v>0.80656862745097968</v>
          </cell>
          <cell r="T468">
            <v>3.8073135447665357E-2</v>
          </cell>
          <cell r="U468">
            <v>6929.6512004732485</v>
          </cell>
          <cell r="V468">
            <v>0.78534313725490135</v>
          </cell>
          <cell r="W468">
            <v>3.7071210830621537E-2</v>
          </cell>
          <cell r="X468">
            <v>6972.435361084963</v>
          </cell>
          <cell r="Y468">
            <v>0.91674999999999995</v>
          </cell>
          <cell r="Z468">
            <v>4.3274119192998894E-2</v>
          </cell>
          <cell r="AA468">
            <v>6465.015543110374</v>
          </cell>
          <cell r="AB468">
            <v>0.892625</v>
          </cell>
          <cell r="AC468">
            <v>4.2135326582656819E-2</v>
          </cell>
          <cell r="AD468">
            <v>6511.2908135624848</v>
          </cell>
          <cell r="AE468">
            <v>0.87875000000000003</v>
          </cell>
          <cell r="AF468">
            <v>4.1480373319713972E-2</v>
          </cell>
          <cell r="AG468">
            <v>6582.3100961469945</v>
          </cell>
          <cell r="AH468">
            <v>0.77833872549019534</v>
          </cell>
          <cell r="AI468">
            <v>3.674057570699707E-2</v>
          </cell>
          <cell r="AJ468">
            <v>7018.3260388677099</v>
          </cell>
          <cell r="AK468">
            <v>0.75785612745097974</v>
          </cell>
          <cell r="AL468">
            <v>3.577371845154978E-2</v>
          </cell>
          <cell r="AM468">
            <v>7060.1021187117121</v>
          </cell>
          <cell r="AN468">
            <v>0.74607598039215628</v>
          </cell>
          <cell r="AO468">
            <v>3.5217650289090456E-2</v>
          </cell>
          <cell r="AP468">
            <v>7120.9900412503985</v>
          </cell>
          <cell r="AQ468">
            <v>0.84799374999999999</v>
          </cell>
          <cell r="AR468">
            <v>4.0028560253523977E-2</v>
          </cell>
          <cell r="AS468">
            <v>6678.727865251949</v>
          </cell>
          <cell r="AT468">
            <v>0.71996332107843075</v>
          </cell>
          <cell r="AU468">
            <v>3.3985032528972288E-2</v>
          </cell>
          <cell r="AV468">
            <v>7205.1279305505186</v>
          </cell>
        </row>
        <row r="469">
          <cell r="B469">
            <v>77</v>
          </cell>
          <cell r="C469">
            <v>5.3012537453070718E-2</v>
          </cell>
          <cell r="D469">
            <v>0.85245098039215617</v>
          </cell>
          <cell r="E469">
            <v>4.5190589524946034E-2</v>
          </cell>
          <cell r="F469">
            <v>6501.8548296477247</v>
          </cell>
          <cell r="G469">
            <v>0.96499999999999997</v>
          </cell>
          <cell r="H469">
            <v>5.1157098642213239E-2</v>
          </cell>
          <cell r="I469">
            <v>6003.2229178599882</v>
          </cell>
          <cell r="J469">
            <v>0.95</v>
          </cell>
          <cell r="K469">
            <v>5.0361910580417182E-2</v>
          </cell>
          <cell r="L469">
            <v>6078.6337024521281</v>
          </cell>
          <cell r="M469">
            <v>0.92500000000000004</v>
          </cell>
          <cell r="N469">
            <v>4.9036597144090414E-2</v>
          </cell>
          <cell r="O469">
            <v>6131.3380995399411</v>
          </cell>
          <cell r="P469">
            <v>0.8226151960784307</v>
          </cell>
          <cell r="Q469">
            <v>4.3608918891572923E-2</v>
          </cell>
          <cell r="R469">
            <v>6600.0310743542477</v>
          </cell>
          <cell r="S469">
            <v>0.80982843137254834</v>
          </cell>
          <cell r="T469">
            <v>4.2931060048698726E-2</v>
          </cell>
          <cell r="U469">
            <v>6665.8176517125539</v>
          </cell>
          <cell r="V469">
            <v>0.78851715686274448</v>
          </cell>
          <cell r="W469">
            <v>4.1801295310575082E-2</v>
          </cell>
          <cell r="X469">
            <v>6713.9587398113017</v>
          </cell>
          <cell r="Y469">
            <v>0.91674999999999995</v>
          </cell>
          <cell r="Z469">
            <v>4.8599243710102581E-2</v>
          </cell>
          <cell r="AA469">
            <v>6185.2476899132253</v>
          </cell>
          <cell r="AB469">
            <v>0.892625</v>
          </cell>
          <cell r="AC469">
            <v>4.7320316244047249E-2</v>
          </cell>
          <cell r="AD469">
            <v>6236.9354486583761</v>
          </cell>
          <cell r="AE469">
            <v>0.87875000000000003</v>
          </cell>
          <cell r="AF469">
            <v>4.6584767286885896E-2</v>
          </cell>
          <cell r="AG469">
            <v>6309.2734160526943</v>
          </cell>
          <cell r="AH469">
            <v>0.78148443627450914</v>
          </cell>
          <cell r="AI469">
            <v>4.1428472946994276E-2</v>
          </cell>
          <cell r="AJ469">
            <v>6760.4686997003018</v>
          </cell>
          <cell r="AK469">
            <v>0.76091905637254842</v>
          </cell>
          <cell r="AL469">
            <v>4.0338249974704955E-2</v>
          </cell>
          <cell r="AM469">
            <v>6807.5360132777296</v>
          </cell>
          <cell r="AN469">
            <v>0.74909129901960725</v>
          </cell>
          <cell r="AO469">
            <v>3.9711230545046328E-2</v>
          </cell>
          <cell r="AP469">
            <v>6870.2055042655466</v>
          </cell>
          <cell r="AQ469">
            <v>0.84799374999999999</v>
          </cell>
          <cell r="AR469">
            <v>4.4954300431844889E-2</v>
          </cell>
          <cell r="AS469">
            <v>6411.388004480822</v>
          </cell>
          <cell r="AT469">
            <v>0.72287310355392098</v>
          </cell>
          <cell r="AU469">
            <v>3.8321337475969705E-2</v>
          </cell>
          <cell r="AV469">
            <v>6960.2614234553521</v>
          </cell>
        </row>
        <row r="470">
          <cell r="B470">
            <v>78</v>
          </cell>
          <cell r="C470">
            <v>5.9467463401771295E-2</v>
          </cell>
          <cell r="D470">
            <v>0.85588235294117576</v>
          </cell>
          <cell r="E470">
            <v>5.0897152499751269E-2</v>
          </cell>
          <cell r="F470">
            <v>6208.0321768903268</v>
          </cell>
          <cell r="G470">
            <v>0.96499999999999997</v>
          </cell>
          <cell r="H470">
            <v>5.73861021827093E-2</v>
          </cell>
          <cell r="I470">
            <v>5696.11545087983</v>
          </cell>
          <cell r="J470">
            <v>0.95</v>
          </cell>
          <cell r="K470">
            <v>5.6494090231682725E-2</v>
          </cell>
          <cell r="L470">
            <v>5772.5020954781239</v>
          </cell>
          <cell r="M470">
            <v>0.92500000000000004</v>
          </cell>
          <cell r="N470">
            <v>5.5007403646638448E-2</v>
          </cell>
          <cell r="O470">
            <v>5830.6781431985883</v>
          </cell>
          <cell r="P470">
            <v>0.82592647058823454</v>
          </cell>
          <cell r="Q470">
            <v>4.9115752162259975E-2</v>
          </cell>
          <cell r="R470">
            <v>6312.2108545508727</v>
          </cell>
          <cell r="S470">
            <v>0.81308823529411689</v>
          </cell>
          <cell r="T470">
            <v>4.8352294874763703E-2</v>
          </cell>
          <cell r="U470">
            <v>6379.6470338332065</v>
          </cell>
          <cell r="V470">
            <v>0.79169117647058762</v>
          </cell>
          <cell r="W470">
            <v>4.707986606226993E-2</v>
          </cell>
          <cell r="X470">
            <v>6433.3065678254334</v>
          </cell>
          <cell r="Y470">
            <v>0.91674999999999995</v>
          </cell>
          <cell r="Z470">
            <v>5.4516797073573833E-2</v>
          </cell>
          <cell r="AA470">
            <v>5884.6493300237835</v>
          </cell>
          <cell r="AB470">
            <v>0.892625</v>
          </cell>
          <cell r="AC470">
            <v>5.30821445190061E-2</v>
          </cell>
          <cell r="AD470">
            <v>5941.8016908341533</v>
          </cell>
          <cell r="AE470">
            <v>0.87875000000000003</v>
          </cell>
          <cell r="AF470">
            <v>5.2257033464306525E-2</v>
          </cell>
          <cell r="AG470">
            <v>6015.3573822165445</v>
          </cell>
          <cell r="AH470">
            <v>0.78463014705882272</v>
          </cell>
          <cell r="AI470">
            <v>4.665996455414697E-2</v>
          </cell>
          <cell r="AJ470">
            <v>6480.3928050657669</v>
          </cell>
          <cell r="AK470">
            <v>0.76398198529411698</v>
          </cell>
          <cell r="AL470">
            <v>4.5432070750090481E-2</v>
          </cell>
          <cell r="AM470">
            <v>6532.9319238623266</v>
          </cell>
          <cell r="AN470">
            <v>0.75210661764705811</v>
          </cell>
          <cell r="AO470">
            <v>4.4725872759156425E-2</v>
          </cell>
          <cell r="AP470">
            <v>6597.3811895938115</v>
          </cell>
          <cell r="AQ470">
            <v>0.84799374999999999</v>
          </cell>
          <cell r="AR470">
            <v>5.0428037293055797E-2</v>
          </cell>
          <cell r="AS470">
            <v>6123.1685419422647</v>
          </cell>
          <cell r="AT470">
            <v>0.7257828860294111</v>
          </cell>
          <cell r="AU470">
            <v>4.316046721258595E-2</v>
          </cell>
          <cell r="AV470">
            <v>6693.5348965261464</v>
          </cell>
        </row>
        <row r="471">
          <cell r="B471">
            <v>79</v>
          </cell>
          <cell r="C471">
            <v>6.6604648952370796E-2</v>
          </cell>
          <cell r="D471">
            <v>0.85931372549019536</v>
          </cell>
          <cell r="E471">
            <v>5.7234289026228388E-2</v>
          </cell>
          <cell r="F471">
            <v>5892.0610164597774</v>
          </cell>
          <cell r="G471">
            <v>0.96499999999999997</v>
          </cell>
          <cell r="H471">
            <v>6.4273486239037822E-2</v>
          </cell>
          <cell r="I471">
            <v>5369.2375875711305</v>
          </cell>
          <cell r="J471">
            <v>0.95</v>
          </cell>
          <cell r="K471">
            <v>6.3274416504752254E-2</v>
          </cell>
          <cell r="L471">
            <v>5446.3898412336048</v>
          </cell>
          <cell r="M471">
            <v>0.92500000000000004</v>
          </cell>
          <cell r="N471">
            <v>6.160930028094299E-2</v>
          </cell>
          <cell r="O471">
            <v>5509.9476770420306</v>
          </cell>
          <cell r="P471">
            <v>0.82923774509803849</v>
          </cell>
          <cell r="Q471">
            <v>5.5231088910310387E-2</v>
          </cell>
          <cell r="R471">
            <v>6002.181870622825</v>
          </cell>
          <cell r="S471">
            <v>0.81634803921568555</v>
          </cell>
          <cell r="T471">
            <v>5.4372574574916961E-2</v>
          </cell>
          <cell r="U471">
            <v>6071.1764592563923</v>
          </cell>
          <cell r="V471">
            <v>0.79486519607843076</v>
          </cell>
          <cell r="W471">
            <v>5.2941717349261258E-2</v>
          </cell>
          <cell r="X471">
            <v>6130.4273562746912</v>
          </cell>
          <cell r="Y471">
            <v>0.91674999999999995</v>
          </cell>
          <cell r="Z471">
            <v>6.105981192708592E-2</v>
          </cell>
          <cell r="AA471">
            <v>5563.837096649735</v>
          </cell>
          <cell r="AB471">
            <v>0.892625</v>
          </cell>
          <cell r="AC471">
            <v>5.945297477110998E-2</v>
          </cell>
          <cell r="AD471">
            <v>5626.3981147780205</v>
          </cell>
          <cell r="AE471">
            <v>0.87875000000000003</v>
          </cell>
          <cell r="AF471">
            <v>5.852883526689584E-2</v>
          </cell>
          <cell r="AG471">
            <v>5701.0126501942914</v>
          </cell>
          <cell r="AH471">
            <v>0.78777585784313653</v>
          </cell>
          <cell r="AI471">
            <v>5.2469534464794867E-2</v>
          </cell>
          <cell r="AJ471">
            <v>6178.0179064844488</v>
          </cell>
          <cell r="AK471">
            <v>0.76704491421568566</v>
          </cell>
          <cell r="AL471">
            <v>5.1088757242037118E-2</v>
          </cell>
          <cell r="AM471">
            <v>6236.1272984918887</v>
          </cell>
          <cell r="AN471">
            <v>0.75512193627450919</v>
          </cell>
          <cell r="AO471">
            <v>5.0294631481798198E-2</v>
          </cell>
          <cell r="AP471">
            <v>6302.3075579643864</v>
          </cell>
          <cell r="AQ471">
            <v>0.84799374999999999</v>
          </cell>
          <cell r="AR471">
            <v>5.6480326032554484E-2</v>
          </cell>
          <cell r="AS471">
            <v>5814.3891703575346</v>
          </cell>
          <cell r="AT471">
            <v>0.72869266850490133</v>
          </cell>
          <cell r="AU471">
            <v>4.8534319379935256E-2</v>
          </cell>
          <cell r="AV471">
            <v>6404.63880308833</v>
          </cell>
        </row>
        <row r="472">
          <cell r="B472">
            <v>80</v>
          </cell>
          <cell r="C472">
            <v>7.4338016784789643E-2</v>
          </cell>
          <cell r="D472">
            <v>0.86274509803921495</v>
          </cell>
          <cell r="E472">
            <v>6.4134759579034153E-2</v>
          </cell>
          <cell r="F472">
            <v>5554.8330932835452</v>
          </cell>
          <cell r="G472">
            <v>0.96499999999999997</v>
          </cell>
          <cell r="H472">
            <v>7.1736186197321999E-2</v>
          </cell>
          <cell r="I472">
            <v>5024.1379693722529</v>
          </cell>
          <cell r="J472">
            <v>0.95</v>
          </cell>
          <cell r="K472">
            <v>7.0621115945550164E-2</v>
          </cell>
          <cell r="L472">
            <v>5101.7727019721378</v>
          </cell>
          <cell r="M472">
            <v>0.92500000000000004</v>
          </cell>
          <cell r="N472">
            <v>6.8762665525930425E-2</v>
          </cell>
          <cell r="O472">
            <v>5170.4836560748636</v>
          </cell>
          <cell r="P472">
            <v>0.83254901960784244</v>
          </cell>
          <cell r="Q472">
            <v>6.1890042993767956E-2</v>
          </cell>
          <cell r="R472">
            <v>5670.6748300706031</v>
          </cell>
          <cell r="S472">
            <v>0.81960784313725421</v>
          </cell>
          <cell r="T472">
            <v>6.0928021600082441E-2</v>
          </cell>
          <cell r="U472">
            <v>5741.0709644679937</v>
          </cell>
          <cell r="V472">
            <v>0.7980392156862739</v>
          </cell>
          <cell r="W472">
            <v>5.9324652610606592E-2</v>
          </cell>
          <cell r="X472">
            <v>5805.8720039486179</v>
          </cell>
          <cell r="Y472">
            <v>0.91674999999999995</v>
          </cell>
          <cell r="Z472">
            <v>6.8149376887455898E-2</v>
          </cell>
          <cell r="AA472">
            <v>5224.1102499353583</v>
          </cell>
          <cell r="AB472">
            <v>0.892625</v>
          </cell>
          <cell r="AC472">
            <v>6.6355972232522861E-2</v>
          </cell>
          <cell r="AD472">
            <v>5291.8920096079019</v>
          </cell>
          <cell r="AE472">
            <v>0.87875000000000003</v>
          </cell>
          <cell r="AF472">
            <v>6.5324532249633901E-2</v>
          </cell>
          <cell r="AG472">
            <v>5367.3390199365804</v>
          </cell>
          <cell r="AH472">
            <v>0.79092156862745033</v>
          </cell>
          <cell r="AI472">
            <v>5.8795540844079557E-2</v>
          </cell>
          <cell r="AJ472">
            <v>5853.8601830160433</v>
          </cell>
          <cell r="AK472">
            <v>0.77010784313725433</v>
          </cell>
          <cell r="AL472">
            <v>5.7248289769235364E-2</v>
          </cell>
          <cell r="AM472">
            <v>5917.5313048087964</v>
          </cell>
          <cell r="AN472">
            <v>0.75813725490196016</v>
          </cell>
          <cell r="AO472">
            <v>5.6358419980076256E-2</v>
          </cell>
          <cell r="AP472">
            <v>5985.3353218516158</v>
          </cell>
          <cell r="AQ472">
            <v>0.84799374999999999</v>
          </cell>
          <cell r="AR472">
            <v>6.3038173620896712E-2</v>
          </cell>
          <cell r="AS472">
            <v>5485.9905743355866</v>
          </cell>
          <cell r="AT472">
            <v>0.73160245098039156</v>
          </cell>
          <cell r="AU472">
            <v>5.4385875280773592E-2</v>
          </cell>
          <cell r="AV472">
            <v>6093.7940179061152</v>
          </cell>
        </row>
        <row r="473">
          <cell r="B473">
            <v>81</v>
          </cell>
          <cell r="C473">
            <v>8.278043468886577E-2</v>
          </cell>
          <cell r="D473">
            <v>0.86617647058823455</v>
          </cell>
          <cell r="E473">
            <v>7.1702464752561618E-2</v>
          </cell>
          <cell r="F473">
            <v>5198.5752083441421</v>
          </cell>
          <cell r="G473">
            <v>0.96499999999999997</v>
          </cell>
          <cell r="H473">
            <v>7.988311947475546E-2</v>
          </cell>
          <cell r="I473">
            <v>4663.7254725203293</v>
          </cell>
          <cell r="J473">
            <v>0.95</v>
          </cell>
          <cell r="K473">
            <v>7.8641412954422479E-2</v>
          </cell>
          <cell r="L473">
            <v>4741.4798204583203</v>
          </cell>
          <cell r="M473">
            <v>0.92500000000000004</v>
          </cell>
          <cell r="N473">
            <v>7.6571902087200841E-2</v>
          </cell>
          <cell r="O473">
            <v>4814.9474178248975</v>
          </cell>
          <cell r="P473">
            <v>0.83586029411764629</v>
          </cell>
          <cell r="Q473">
            <v>6.9192878486221951E-2</v>
          </cell>
          <cell r="R473">
            <v>5319.7165210338553</v>
          </cell>
          <cell r="S473">
            <v>0.82286764705882276</v>
          </cell>
          <cell r="T473">
            <v>6.8117341514933524E-2</v>
          </cell>
          <cell r="U473">
            <v>5391.2788687372813</v>
          </cell>
          <cell r="V473">
            <v>0.80121323529411703</v>
          </cell>
          <cell r="W473">
            <v>6.6324779896119498E-2</v>
          </cell>
          <cell r="X473">
            <v>5461.4406642127196</v>
          </cell>
          <cell r="Y473">
            <v>0.91674999999999995</v>
          </cell>
          <cell r="Z473">
            <v>7.5888963501017689E-2</v>
          </cell>
          <cell r="AA473">
            <v>4868.0903916108919</v>
          </cell>
          <cell r="AB473">
            <v>0.892625</v>
          </cell>
          <cell r="AC473">
            <v>7.3891885514148811E-2</v>
          </cell>
          <cell r="AD473">
            <v>4940.7433703608503</v>
          </cell>
          <cell r="AE473">
            <v>0.87875000000000003</v>
          </cell>
          <cell r="AF473">
            <v>7.2743306982840802E-2</v>
          </cell>
          <cell r="AG473">
            <v>5016.720109034015</v>
          </cell>
          <cell r="AH473">
            <v>0.79406727941176392</v>
          </cell>
          <cell r="AI473">
            <v>6.5733234561910853E-2</v>
          </cell>
          <cell r="AJ473">
            <v>5509.679307529992</v>
          </cell>
          <cell r="AK473">
            <v>0.7731707720588229</v>
          </cell>
          <cell r="AL473">
            <v>6.400341259975531E-2</v>
          </cell>
          <cell r="AM473">
            <v>5578.7627579525815</v>
          </cell>
          <cell r="AN473">
            <v>0.76115257352941113</v>
          </cell>
          <cell r="AO473">
            <v>6.3008540901313512E-2</v>
          </cell>
          <cell r="AP473">
            <v>5648.0112800611178</v>
          </cell>
          <cell r="AQ473">
            <v>0.84799374999999999</v>
          </cell>
          <cell r="AR473">
            <v>7.0197291238441373E-2</v>
          </cell>
          <cell r="AS473">
            <v>5140.1637480280169</v>
          </cell>
          <cell r="AT473">
            <v>0.73451223345588168</v>
          </cell>
          <cell r="AU473">
            <v>6.0803241969767538E-2</v>
          </cell>
          <cell r="AV473">
            <v>5762.377696461549</v>
          </cell>
        </row>
        <row r="474">
          <cell r="B474">
            <v>82</v>
          </cell>
          <cell r="C474">
            <v>9.2224705850740579E-2</v>
          </cell>
          <cell r="D474">
            <v>0.86960784313725414</v>
          </cell>
          <cell r="E474">
            <v>8.0199327538830217E-2</v>
          </cell>
          <cell r="F474">
            <v>4825.8245527043055</v>
          </cell>
          <cell r="G474">
            <v>0.96499999999999997</v>
          </cell>
          <cell r="H474">
            <v>8.899684114596465E-2</v>
          </cell>
          <cell r="I474">
            <v>4291.1725334015273</v>
          </cell>
          <cell r="J474">
            <v>0.95</v>
          </cell>
          <cell r="K474">
            <v>8.7613470558203552E-2</v>
          </cell>
          <cell r="L474">
            <v>4368.6031478825962</v>
          </cell>
          <cell r="M474">
            <v>0.92500000000000004</v>
          </cell>
          <cell r="N474">
            <v>8.5307852911935045E-2</v>
          </cell>
          <cell r="O474">
            <v>4446.2577355921885</v>
          </cell>
          <cell r="P474">
            <v>0.83917156862745024</v>
          </cell>
          <cell r="Q474">
            <v>7.7392351074971166E-2</v>
          </cell>
          <cell r="R474">
            <v>4951.6300222128129</v>
          </cell>
          <cell r="S474">
            <v>0.82612745098039142</v>
          </cell>
          <cell r="T474">
            <v>7.6189361161888708E-2</v>
          </cell>
          <cell r="U474">
            <v>5024.0392848332594</v>
          </cell>
          <cell r="V474">
            <v>0.80438725490196017</v>
          </cell>
          <cell r="W474">
            <v>7.4184377973417953E-2</v>
          </cell>
          <cell r="X474">
            <v>5099.2118142430945</v>
          </cell>
          <cell r="Y474">
            <v>0.91674999999999995</v>
          </cell>
          <cell r="Z474">
            <v>8.4546999088666419E-2</v>
          </cell>
          <cell r="AA474">
            <v>4498.656057562278</v>
          </cell>
          <cell r="AB474">
            <v>0.892625</v>
          </cell>
          <cell r="AC474">
            <v>8.2322078060017304E-2</v>
          </cell>
          <cell r="AD474">
            <v>4575.6625268833568</v>
          </cell>
          <cell r="AE474">
            <v>0.87875000000000003</v>
          </cell>
          <cell r="AF474">
            <v>8.1042460266338281E-2</v>
          </cell>
          <cell r="AG474">
            <v>4651.7872980955626</v>
          </cell>
          <cell r="AH474">
            <v>0.79721299019607772</v>
          </cell>
          <cell r="AI474">
            <v>7.35227335212226E-2</v>
          </cell>
          <cell r="AJ474">
            <v>5147.5102652472169</v>
          </cell>
          <cell r="AK474">
            <v>0.77623370098039146</v>
          </cell>
          <cell r="AL474">
            <v>7.1587924744348316E-2</v>
          </cell>
          <cell r="AM474">
            <v>5221.7029033591934</v>
          </cell>
          <cell r="AN474">
            <v>0.76416789215686209</v>
          </cell>
          <cell r="AO474">
            <v>7.0475159074747051E-2</v>
          </cell>
          <cell r="AP474">
            <v>5292.1383303103066</v>
          </cell>
          <cell r="AQ474">
            <v>0.84799374999999999</v>
          </cell>
          <cell r="AR474">
            <v>7.8205974157016439E-2</v>
          </cell>
          <cell r="AS474">
            <v>4779.3381763944153</v>
          </cell>
          <cell r="AT474">
            <v>0.73742201593137191</v>
          </cell>
          <cell r="AU474">
            <v>6.8008528507130905E-2</v>
          </cell>
          <cell r="AV474">
            <v>5412.0064510624061</v>
          </cell>
        </row>
        <row r="475">
          <cell r="B475">
            <v>83</v>
          </cell>
          <cell r="C475">
            <v>0.1027754108378764</v>
          </cell>
          <cell r="D475">
            <v>0.87303921568627374</v>
          </cell>
          <cell r="E475">
            <v>8.9726964069734169E-2</v>
          </cell>
          <cell r="F475">
            <v>4438.7966687570442</v>
          </cell>
          <cell r="G475">
            <v>0.96499999999999997</v>
          </cell>
          <cell r="H475">
            <v>9.9178271458550724E-2</v>
          </cell>
          <cell r="I475">
            <v>3909.2717331164649</v>
          </cell>
          <cell r="J475">
            <v>0.95</v>
          </cell>
          <cell r="K475">
            <v>9.7636640295982582E-2</v>
          </cell>
          <cell r="L475">
            <v>3985.8546646051091</v>
          </cell>
          <cell r="M475">
            <v>0.92500000000000004</v>
          </cell>
          <cell r="N475">
            <v>9.5067255025035685E-2</v>
          </cell>
          <cell r="O475">
            <v>4066.9570346757364</v>
          </cell>
          <cell r="P475">
            <v>0.84248284313725408</v>
          </cell>
          <cell r="Q475">
            <v>8.658652032729347E-2</v>
          </cell>
          <cell r="R475">
            <v>4568.4117331403513</v>
          </cell>
          <cell r="S475">
            <v>0.82938725490195997</v>
          </cell>
          <cell r="T475">
            <v>8.5240615866247454E-2</v>
          </cell>
          <cell r="U475">
            <v>4641.2609412695811</v>
          </cell>
          <cell r="V475">
            <v>0.8075612745098032</v>
          </cell>
          <cell r="W475">
            <v>8.2997441764504104E-2</v>
          </cell>
          <cell r="X475">
            <v>4720.9299576487665</v>
          </cell>
          <cell r="Y475">
            <v>0.91674999999999995</v>
          </cell>
          <cell r="Z475">
            <v>9.4219357885623189E-2</v>
          </cell>
          <cell r="AA475">
            <v>4118.3081879633364</v>
          </cell>
          <cell r="AB475">
            <v>0.892625</v>
          </cell>
          <cell r="AC475">
            <v>9.1739901099159429E-2</v>
          </cell>
          <cell r="AD475">
            <v>4198.9844791689693</v>
          </cell>
          <cell r="AE475">
            <v>0.87875000000000003</v>
          </cell>
          <cell r="AF475">
            <v>9.0313892273783891E-2</v>
          </cell>
          <cell r="AG475">
            <v>4274.7950108221958</v>
          </cell>
          <cell r="AH475">
            <v>0.8003587009803913</v>
          </cell>
          <cell r="AI475">
            <v>8.2257194310928788E-2</v>
          </cell>
          <cell r="AJ475">
            <v>4769.0512397176881</v>
          </cell>
          <cell r="AK475">
            <v>0.77929662990196003</v>
          </cell>
          <cell r="AL475">
            <v>8.0092531302746461E-2</v>
          </cell>
          <cell r="AM475">
            <v>4847.892028876171</v>
          </cell>
          <cell r="AN475">
            <v>0.76718321078431306</v>
          </cell>
          <cell r="AO475">
            <v>7.88475696762789E-2</v>
          </cell>
          <cell r="AP475">
            <v>4919.174039636122</v>
          </cell>
          <cell r="AQ475">
            <v>0.84799374999999999</v>
          </cell>
          <cell r="AR475">
            <v>8.715290604420145E-2</v>
          </cell>
          <cell r="AS475">
            <v>4405.5653784836713</v>
          </cell>
          <cell r="AT475">
            <v>0.74033179840686203</v>
          </cell>
          <cell r="AU475">
            <v>7.6087904737609138E-2</v>
          </cell>
          <cell r="AV475">
            <v>5043.9438560545523</v>
          </cell>
        </row>
        <row r="476">
          <cell r="B476">
            <v>84</v>
          </cell>
          <cell r="C476">
            <v>0.11460709738283582</v>
          </cell>
          <cell r="D476">
            <v>0.87647058823529334</v>
          </cell>
          <cell r="E476">
            <v>0.10044975005907367</v>
          </cell>
          <cell r="F476">
            <v>4040.5169195466256</v>
          </cell>
          <cell r="G476">
            <v>0.96499999999999997</v>
          </cell>
          <cell r="H476">
            <v>0.11059584897443657</v>
          </cell>
          <cell r="I476">
            <v>3521.5569199642009</v>
          </cell>
          <cell r="J476">
            <v>0.95</v>
          </cell>
          <cell r="K476">
            <v>0.10887674251369403</v>
          </cell>
          <cell r="L476">
            <v>3596.6892064449958</v>
          </cell>
          <cell r="M476">
            <v>0.92500000000000004</v>
          </cell>
          <cell r="N476">
            <v>0.10601156507912314</v>
          </cell>
          <cell r="O476">
            <v>3680.3225930843555</v>
          </cell>
          <cell r="P476">
            <v>0.84579411764705803</v>
          </cell>
          <cell r="Q476">
            <v>9.6934008807006075E-2</v>
          </cell>
          <cell r="R476">
            <v>4172.8488577453481</v>
          </cell>
          <cell r="S476">
            <v>0.83264705882352863</v>
          </cell>
          <cell r="T476">
            <v>9.5427262556119968E-2</v>
          </cell>
          <cell r="U476">
            <v>4245.6370002398025</v>
          </cell>
          <cell r="V476">
            <v>0.81073529411764633</v>
          </cell>
          <cell r="W476">
            <v>9.2916018804643133E-2</v>
          </cell>
          <cell r="X476">
            <v>4329.1048484145103</v>
          </cell>
          <cell r="Y476">
            <v>0.91674999999999995</v>
          </cell>
          <cell r="Z476">
            <v>0.10506605652571474</v>
          </cell>
          <cell r="AA476">
            <v>3730.2838349183266</v>
          </cell>
          <cell r="AB476">
            <v>0.892625</v>
          </cell>
          <cell r="AC476">
            <v>0.10230116030135383</v>
          </cell>
          <cell r="AD476">
            <v>3813.7700583331025</v>
          </cell>
          <cell r="AE476">
            <v>0.87875000000000003</v>
          </cell>
          <cell r="AF476">
            <v>0.10071098682516698</v>
          </cell>
          <cell r="AG476">
            <v>3888.7216347222916</v>
          </cell>
          <cell r="AH476">
            <v>0.80350441176470511</v>
          </cell>
          <cell r="AI476">
            <v>9.2087308366655768E-2</v>
          </cell>
          <cell r="AJ476">
            <v>4376.7624652134546</v>
          </cell>
          <cell r="AK476">
            <v>0.7823595588235287</v>
          </cell>
          <cell r="AL476">
            <v>8.9663958146480621E-2</v>
          </cell>
          <cell r="AM476">
            <v>4459.6120848010705</v>
          </cell>
          <cell r="AN476">
            <v>0.77019852941176403</v>
          </cell>
          <cell r="AO476">
            <v>8.8270217864410985E-2</v>
          </cell>
          <cell r="AP476">
            <v>4531.3091217961701</v>
          </cell>
          <cell r="AQ476">
            <v>0.84799374999999999</v>
          </cell>
          <cell r="AR476">
            <v>9.718610228628613E-2</v>
          </cell>
          <cell r="AS476">
            <v>4021.6075529810973</v>
          </cell>
          <cell r="AT476">
            <v>0.74324158088235226</v>
          </cell>
          <cell r="AU476">
            <v>8.5180760239156592E-2</v>
          </cell>
          <cell r="AV476">
            <v>4660.160736433224</v>
          </cell>
        </row>
        <row r="477">
          <cell r="B477">
            <v>85</v>
          </cell>
          <cell r="C477">
            <v>0.12728789543215105</v>
          </cell>
          <cell r="D477">
            <v>0.87990196078431293</v>
          </cell>
          <cell r="E477">
            <v>0.11200086877485829</v>
          </cell>
          <cell r="F477">
            <v>3634.648004868709</v>
          </cell>
          <cell r="G477">
            <v>0.96499999999999997</v>
          </cell>
          <cell r="H477">
            <v>0.12283281909202576</v>
          </cell>
          <cell r="I477">
            <v>3132.0873426889584</v>
          </cell>
          <cell r="J477">
            <v>0.95</v>
          </cell>
          <cell r="K477">
            <v>0.12092350066054348</v>
          </cell>
          <cell r="L477">
            <v>3205.0934018131015</v>
          </cell>
          <cell r="M477">
            <v>0.92500000000000004</v>
          </cell>
          <cell r="N477">
            <v>0.11774130327473972</v>
          </cell>
          <cell r="O477">
            <v>3290.1658349954264</v>
          </cell>
          <cell r="P477">
            <v>0.84910539215686198</v>
          </cell>
          <cell r="Q477">
            <v>0.10808083836773826</v>
          </cell>
          <cell r="R477">
            <v>3768.3578898183555</v>
          </cell>
          <cell r="S477">
            <v>0.83590686274509729</v>
          </cell>
          <cell r="T477">
            <v>0.10640082533611539</v>
          </cell>
          <cell r="U477">
            <v>3840.4874834999414</v>
          </cell>
          <cell r="V477">
            <v>0.81390931372548947</v>
          </cell>
          <cell r="W477">
            <v>0.10360080361674393</v>
          </cell>
          <cell r="X477">
            <v>3926.8616609119558</v>
          </cell>
          <cell r="Y477">
            <v>0.91674999999999995</v>
          </cell>
          <cell r="Z477">
            <v>0.11669117813742447</v>
          </cell>
          <cell r="AA477">
            <v>3338.3576226618375</v>
          </cell>
          <cell r="AB477">
            <v>0.892625</v>
          </cell>
          <cell r="AC477">
            <v>0.11362035766012384</v>
          </cell>
          <cell r="AD477">
            <v>3423.6169562430641</v>
          </cell>
          <cell r="AE477">
            <v>0.87875000000000003</v>
          </cell>
          <cell r="AF477">
            <v>0.11185423811100274</v>
          </cell>
          <cell r="AG477">
            <v>3497.084641401033</v>
          </cell>
          <cell r="AH477">
            <v>0.8066501225490188</v>
          </cell>
          <cell r="AI477">
            <v>0.10267679644935133</v>
          </cell>
          <cell r="AJ477">
            <v>3973.7181904317385</v>
          </cell>
          <cell r="AK477">
            <v>0.78542248774509738</v>
          </cell>
          <cell r="AL477">
            <v>9.9974775490157888E-2</v>
          </cell>
          <cell r="AM477">
            <v>4059.7456134799281</v>
          </cell>
          <cell r="AN477">
            <v>0.773213848039215</v>
          </cell>
          <cell r="AO477">
            <v>9.8420763435906736E-2</v>
          </cell>
          <cell r="AP477">
            <v>4131.3294784042291</v>
          </cell>
          <cell r="AQ477">
            <v>0.84799374999999999</v>
          </cell>
          <cell r="AR477">
            <v>0.10793933977711764</v>
          </cell>
          <cell r="AS477">
            <v>3630.7631899817757</v>
          </cell>
          <cell r="AT477">
            <v>0.74615136335784238</v>
          </cell>
          <cell r="AU477">
            <v>9.4976036715649984E-2</v>
          </cell>
          <cell r="AV477">
            <v>4263.2047020671744</v>
          </cell>
        </row>
        <row r="478">
          <cell r="B478">
            <v>86</v>
          </cell>
          <cell r="C478">
            <v>0.14041107595417585</v>
          </cell>
          <cell r="D478">
            <v>0.88333333333333253</v>
          </cell>
          <cell r="E478">
            <v>0.12402978375952188</v>
          </cell>
          <cell r="F478">
            <v>3227.5642706326084</v>
          </cell>
          <cell r="G478">
            <v>0.96499999999999997</v>
          </cell>
          <cell r="H478">
            <v>0.13549668829577968</v>
          </cell>
          <cell r="I478">
            <v>2747.3642247440216</v>
          </cell>
          <cell r="J478">
            <v>0.95</v>
          </cell>
          <cell r="K478">
            <v>0.13339052215646705</v>
          </cell>
          <cell r="L478">
            <v>2817.5222877218516</v>
          </cell>
          <cell r="M478">
            <v>0.92500000000000004</v>
          </cell>
          <cell r="N478">
            <v>0.12988024525761266</v>
          </cell>
          <cell r="O478">
            <v>2902.7774215930426</v>
          </cell>
          <cell r="P478">
            <v>0.85241666666666582</v>
          </cell>
          <cell r="Q478">
            <v>0.11968874132793861</v>
          </cell>
          <cell r="R478">
            <v>3361.0706098171063</v>
          </cell>
          <cell r="S478">
            <v>0.83916666666666584</v>
          </cell>
          <cell r="T478">
            <v>0.11782829457154578</v>
          </cell>
          <cell r="U478">
            <v>3431.8564455625269</v>
          </cell>
          <cell r="V478">
            <v>0.81708333333333261</v>
          </cell>
          <cell r="W478">
            <v>0.11472754997755774</v>
          </cell>
          <cell r="X478">
            <v>3520.0356371496955</v>
          </cell>
          <cell r="Y478">
            <v>0.91674999999999995</v>
          </cell>
          <cell r="Z478">
            <v>0.12872185388099069</v>
          </cell>
          <cell r="AA478">
            <v>2948.8007386293762</v>
          </cell>
          <cell r="AB478">
            <v>0.892625</v>
          </cell>
          <cell r="AC478">
            <v>0.12533443667359623</v>
          </cell>
          <cell r="AD478">
            <v>3034.6243731834629</v>
          </cell>
          <cell r="AE478">
            <v>0.87875000000000003</v>
          </cell>
          <cell r="AF478">
            <v>0.12338623299473203</v>
          </cell>
          <cell r="AG478">
            <v>3105.9209032274312</v>
          </cell>
          <cell r="AH478">
            <v>0.80979583333333249</v>
          </cell>
          <cell r="AI478">
            <v>0.11370430426154167</v>
          </cell>
          <cell r="AJ478">
            <v>3565.7095366456942</v>
          </cell>
          <cell r="AK478">
            <v>0.78848541666666594</v>
          </cell>
          <cell r="AL478">
            <v>0.11071208572834322</v>
          </cell>
          <cell r="AM478">
            <v>3653.8734572251192</v>
          </cell>
          <cell r="AN478">
            <v>0.77622916666666597</v>
          </cell>
          <cell r="AO478">
            <v>0.10899117247867986</v>
          </cell>
          <cell r="AP478">
            <v>3724.7208771344185</v>
          </cell>
          <cell r="AQ478">
            <v>0.84799374999999999</v>
          </cell>
          <cell r="AR478">
            <v>0.11906771483991641</v>
          </cell>
          <cell r="AS478">
            <v>3238.861008368081</v>
          </cell>
          <cell r="AT478">
            <v>0.74906114583333261</v>
          </cell>
          <cell r="AU478">
            <v>0.10517648144192605</v>
          </cell>
          <cell r="AV478">
            <v>3858.3024157573104</v>
          </cell>
        </row>
        <row r="479">
          <cell r="B479">
            <v>87</v>
          </cell>
          <cell r="C479">
            <v>0.15463459287476838</v>
          </cell>
          <cell r="D479">
            <v>0.88676470588235212</v>
          </cell>
          <cell r="E479">
            <v>0.13712449926983125</v>
          </cell>
          <cell r="F479">
            <v>2827.250172076087</v>
          </cell>
          <cell r="G479">
            <v>0.96499999999999997</v>
          </cell>
          <cell r="H479">
            <v>0.14922238212415148</v>
          </cell>
          <cell r="I479">
            <v>2375.1054707489047</v>
          </cell>
          <cell r="J479">
            <v>0.95</v>
          </cell>
          <cell r="K479">
            <v>0.14690286323102997</v>
          </cell>
          <cell r="L479">
            <v>2441.69151857515</v>
          </cell>
          <cell r="M479">
            <v>0.92500000000000004</v>
          </cell>
          <cell r="N479">
            <v>0.14303699840916076</v>
          </cell>
          <cell r="O479">
            <v>2525.7639781482776</v>
          </cell>
          <cell r="P479">
            <v>0.85572794117646978</v>
          </cell>
          <cell r="Q479">
            <v>0.13232514179538715</v>
          </cell>
          <cell r="R479">
            <v>2958.7882990137696</v>
          </cell>
          <cell r="S479">
            <v>0.8424264705882345</v>
          </cell>
          <cell r="T479">
            <v>0.13026827430633969</v>
          </cell>
          <cell r="U479">
            <v>3027.4866533675277</v>
          </cell>
          <cell r="V479">
            <v>0.82025735294117574</v>
          </cell>
          <cell r="W479">
            <v>0.1268401618245939</v>
          </cell>
          <cell r="X479">
            <v>3116.1905726658197</v>
          </cell>
          <cell r="Y479">
            <v>0.91674999999999995</v>
          </cell>
          <cell r="Z479">
            <v>0.14176126301794392</v>
          </cell>
          <cell r="AA479">
            <v>2569.2256408273684</v>
          </cell>
          <cell r="AB479">
            <v>0.892625</v>
          </cell>
          <cell r="AC479">
            <v>0.13803070346484012</v>
          </cell>
          <cell r="AD479">
            <v>2654.2814368545487</v>
          </cell>
          <cell r="AE479">
            <v>0.87875000000000003</v>
          </cell>
          <cell r="AF479">
            <v>0.13588514848870273</v>
          </cell>
          <cell r="AG479">
            <v>2722.6930229986028</v>
          </cell>
          <cell r="AH479">
            <v>0.8129415441176463</v>
          </cell>
          <cell r="AI479">
            <v>0.12570888470561781</v>
          </cell>
          <cell r="AJ479">
            <v>3160.2730145826513</v>
          </cell>
          <cell r="AK479">
            <v>0.79154834558823461</v>
          </cell>
          <cell r="AL479">
            <v>0.12240075616073312</v>
          </cell>
          <cell r="AM479">
            <v>3249.3455057882938</v>
          </cell>
          <cell r="AN479">
            <v>0.77924448529411694</v>
          </cell>
          <cell r="AO479">
            <v>0.12049815373336421</v>
          </cell>
          <cell r="AP479">
            <v>3318.7591815797214</v>
          </cell>
          <cell r="AQ479">
            <v>0.84799374999999999</v>
          </cell>
          <cell r="AR479">
            <v>0.13112916829159812</v>
          </cell>
          <cell r="AS479">
            <v>2853.2172294175862</v>
          </cell>
          <cell r="AT479">
            <v>0.75197092830882284</v>
          </cell>
          <cell r="AU479">
            <v>0.11628071835269646</v>
          </cell>
          <cell r="AV479">
            <v>3452.4997433290732</v>
          </cell>
        </row>
        <row r="480">
          <cell r="B480">
            <v>88</v>
          </cell>
          <cell r="C480">
            <v>0.16988340622578807</v>
          </cell>
          <cell r="D480">
            <v>0.89019607843137172</v>
          </cell>
          <cell r="E480">
            <v>0.15122954201276023</v>
          </cell>
          <cell r="F480">
            <v>2439.5649079196091</v>
          </cell>
          <cell r="G480">
            <v>0.96499999999999997</v>
          </cell>
          <cell r="H480">
            <v>0.16393748700788549</v>
          </cell>
          <cell r="I480">
            <v>2020.6865746076489</v>
          </cell>
          <cell r="J480">
            <v>0.95</v>
          </cell>
          <cell r="K480">
            <v>0.16138923591449866</v>
          </cell>
          <cell r="L480">
            <v>2083.0000433695391</v>
          </cell>
          <cell r="M480">
            <v>0.92500000000000004</v>
          </cell>
          <cell r="N480">
            <v>0.15714215075885396</v>
          </cell>
          <cell r="O480">
            <v>2164.4862800239671</v>
          </cell>
          <cell r="P480">
            <v>0.85903921568627373</v>
          </cell>
          <cell r="Q480">
            <v>0.14593650804231362</v>
          </cell>
          <cell r="R480">
            <v>2567.2662178042401</v>
          </cell>
          <cell r="S480">
            <v>0.84568627450980305</v>
          </cell>
          <cell r="T480">
            <v>0.1436680649121222</v>
          </cell>
          <cell r="U480">
            <v>2633.1011915478643</v>
          </cell>
          <cell r="V480">
            <v>0.82343137254901888</v>
          </cell>
          <cell r="W480">
            <v>0.1398873263618032</v>
          </cell>
          <cell r="X480">
            <v>2720.9324561526132</v>
          </cell>
          <cell r="Y480">
            <v>0.91674999999999995</v>
          </cell>
          <cell r="Z480">
            <v>0.1557406126574912</v>
          </cell>
          <cell r="AA480">
            <v>2205.0089690055943</v>
          </cell>
          <cell r="AB480">
            <v>0.892625</v>
          </cell>
          <cell r="AC480">
            <v>0.15164217548229408</v>
          </cell>
          <cell r="AD480">
            <v>2287.9091029318488</v>
          </cell>
          <cell r="AE480">
            <v>0.87875000000000003</v>
          </cell>
          <cell r="AF480">
            <v>0.14928504322091127</v>
          </cell>
          <cell r="AG480">
            <v>2352.7194772792827</v>
          </cell>
          <cell r="AH480">
            <v>0.81608725490195999</v>
          </cell>
          <cell r="AI480">
            <v>0.13863968264019794</v>
          </cell>
          <cell r="AJ480">
            <v>2762.9986185542057</v>
          </cell>
          <cell r="AK480">
            <v>0.79461127450980329</v>
          </cell>
          <cell r="AL480">
            <v>0.1349912699391401</v>
          </cell>
          <cell r="AM480">
            <v>2851.6231588523269</v>
          </cell>
          <cell r="AN480">
            <v>0.78225980392156791</v>
          </cell>
          <cell r="AO480">
            <v>0.13289296004371304</v>
          </cell>
          <cell r="AP480">
            <v>2918.8548275137141</v>
          </cell>
          <cell r="AQ480">
            <v>0.84799374999999999</v>
          </cell>
          <cell r="AR480">
            <v>0.14406006670817936</v>
          </cell>
          <cell r="AS480">
            <v>2479.0772271688002</v>
          </cell>
          <cell r="AT480">
            <v>0.75488071078431307</v>
          </cell>
          <cell r="AU480">
            <v>0.12824170644218311</v>
          </cell>
          <cell r="AV480">
            <v>3051.0405930622683</v>
          </cell>
        </row>
        <row r="481">
          <cell r="B481">
            <v>89</v>
          </cell>
          <cell r="C481">
            <v>0.18657836169665043</v>
          </cell>
          <cell r="D481">
            <v>0.89362745098039131</v>
          </cell>
          <cell r="E481">
            <v>0.16673154577107521</v>
          </cell>
          <cell r="F481">
            <v>2070.630624184525</v>
          </cell>
          <cell r="G481">
            <v>0.96499999999999997</v>
          </cell>
          <cell r="H481">
            <v>0.18004811903726767</v>
          </cell>
          <cell r="I481">
            <v>1689.420295535899</v>
          </cell>
          <cell r="J481">
            <v>0.95</v>
          </cell>
          <cell r="K481">
            <v>0.17724944361181791</v>
          </cell>
          <cell r="L481">
            <v>1746.8262579602617</v>
          </cell>
          <cell r="M481">
            <v>0.92500000000000004</v>
          </cell>
          <cell r="N481">
            <v>0.17258498456940166</v>
          </cell>
          <cell r="O481">
            <v>1824.3542506929698</v>
          </cell>
          <cell r="P481">
            <v>0.86235049019607757</v>
          </cell>
          <cell r="Q481">
            <v>0.16089594166908755</v>
          </cell>
          <cell r="R481">
            <v>2192.6083507628914</v>
          </cell>
          <cell r="S481">
            <v>0.84894607843137171</v>
          </cell>
          <cell r="T481">
            <v>0.15839496848252144</v>
          </cell>
          <cell r="U481">
            <v>2254.8086386403793</v>
          </cell>
          <cell r="V481">
            <v>0.82660539215686202</v>
          </cell>
          <cell r="W481">
            <v>0.15422667983824456</v>
          </cell>
          <cell r="X481">
            <v>2340.3084896503697</v>
          </cell>
          <cell r="Y481">
            <v>0.91674999999999995</v>
          </cell>
          <cell r="Z481">
            <v>0.17104571308540428</v>
          </cell>
          <cell r="AA481">
            <v>1861.5995212574001</v>
          </cell>
          <cell r="AB481">
            <v>0.892625</v>
          </cell>
          <cell r="AC481">
            <v>0.16654451010947258</v>
          </cell>
          <cell r="AD481">
            <v>1940.9655892575192</v>
          </cell>
          <cell r="AE481">
            <v>0.87875000000000003</v>
          </cell>
          <cell r="AF481">
            <v>0.16395573534093158</v>
          </cell>
          <cell r="AG481">
            <v>2001.4936484269651</v>
          </cell>
          <cell r="AH481">
            <v>0.81923296568627368</v>
          </cell>
          <cell r="AI481">
            <v>0.15285114458563318</v>
          </cell>
          <cell r="AJ481">
            <v>2379.9373669425454</v>
          </cell>
          <cell r="AK481">
            <v>0.79767420343137174</v>
          </cell>
          <cell r="AL481">
            <v>0.148828746043906</v>
          </cell>
          <cell r="AM481">
            <v>2466.6789272509891</v>
          </cell>
          <cell r="AN481">
            <v>0.78527512254901888</v>
          </cell>
          <cell r="AO481">
            <v>0.14651534584633233</v>
          </cell>
          <cell r="AP481">
            <v>2530.9595695475355</v>
          </cell>
          <cell r="AQ481">
            <v>0.84799374999999999</v>
          </cell>
          <cell r="AR481">
            <v>0.15821728460399895</v>
          </cell>
          <cell r="AS481">
            <v>2121.9411964481346</v>
          </cell>
          <cell r="AT481">
            <v>0.75779049325980319</v>
          </cell>
          <cell r="AU481">
            <v>0.14138730874171071</v>
          </cell>
          <cell r="AV481">
            <v>2659.7699409835927</v>
          </cell>
        </row>
        <row r="482">
          <cell r="B482">
            <v>90</v>
          </cell>
          <cell r="C482">
            <v>0.20492585088899301</v>
          </cell>
          <cell r="D482">
            <v>0.89705882352941091</v>
          </cell>
          <cell r="E482">
            <v>0.18383054270924357</v>
          </cell>
          <cell r="F482">
            <v>1725.3911794933128</v>
          </cell>
          <cell r="G482">
            <v>0.96499999999999997</v>
          </cell>
          <cell r="H482">
            <v>0.19775344610787826</v>
          </cell>
          <cell r="I482">
            <v>1385.2433490612755</v>
          </cell>
          <cell r="J482">
            <v>1</v>
          </cell>
          <cell r="K482">
            <v>0.20492585088899301</v>
          </cell>
          <cell r="L482">
            <v>1437.2022756502913</v>
          </cell>
          <cell r="M482">
            <v>0.92500000000000004</v>
          </cell>
          <cell r="N482">
            <v>0.18955641207231855</v>
          </cell>
          <cell r="O482">
            <v>1509.4981004880012</v>
          </cell>
          <cell r="P482">
            <v>0.86566176470588152</v>
          </cell>
          <cell r="Q482">
            <v>0.17739647371442002</v>
          </cell>
          <cell r="R482">
            <v>1839.8265654553909</v>
          </cell>
          <cell r="S482">
            <v>0.89705882352941091</v>
          </cell>
          <cell r="T482">
            <v>0.18383054270924357</v>
          </cell>
          <cell r="U482">
            <v>1897.6582953888194</v>
          </cell>
          <cell r="V482">
            <v>0.82977941176470515</v>
          </cell>
          <cell r="W482">
            <v>0.1700432520060503</v>
          </cell>
          <cell r="X482">
            <v>1979.3704814943364</v>
          </cell>
          <cell r="Y482">
            <v>0.96499999999999997</v>
          </cell>
          <cell r="Z482">
            <v>0.19775344610787826</v>
          </cell>
          <cell r="AA482">
            <v>1543.1809036644809</v>
          </cell>
          <cell r="AB482">
            <v>0.892625</v>
          </cell>
          <cell r="AC482">
            <v>0.1829219376497874</v>
          </cell>
          <cell r="AD482">
            <v>1617.708426055282</v>
          </cell>
          <cell r="AE482">
            <v>0.92500000000000004</v>
          </cell>
          <cell r="AF482">
            <v>0.18955641207231855</v>
          </cell>
          <cell r="AG482">
            <v>1673.3372855189182</v>
          </cell>
          <cell r="AH482">
            <v>0.86566176470588152</v>
          </cell>
          <cell r="AI482">
            <v>0.17739647371442002</v>
          </cell>
          <cell r="AJ482">
            <v>2016.1612163632592</v>
          </cell>
          <cell r="AK482">
            <v>0.80073713235294042</v>
          </cell>
          <cell r="AL482">
            <v>0.16409173818583853</v>
          </cell>
          <cell r="AM482">
            <v>2099.5661956152971</v>
          </cell>
          <cell r="AN482">
            <v>0.82977941176470515</v>
          </cell>
          <cell r="AO482">
            <v>0.1700432520060503</v>
          </cell>
          <cell r="AP482">
            <v>2160.1351528921941</v>
          </cell>
          <cell r="AQ482">
            <v>0.892625</v>
          </cell>
          <cell r="AR482">
            <v>0.1829219376497874</v>
          </cell>
          <cell r="AS482">
            <v>1786.2134222567499</v>
          </cell>
          <cell r="AT482">
            <v>0.80073713235294042</v>
          </cell>
          <cell r="AU482">
            <v>0.16409173818583853</v>
          </cell>
          <cell r="AV482">
            <v>2283.7122271558237</v>
          </cell>
        </row>
        <row r="483">
          <cell r="B483">
            <v>91</v>
          </cell>
          <cell r="C483">
            <v>0.22291189646600415</v>
          </cell>
          <cell r="D483">
            <v>0.9004901960784305</v>
          </cell>
          <cell r="E483">
            <v>0.20072997735688689</v>
          </cell>
          <cell r="F483">
            <v>1408.2115825813153</v>
          </cell>
          <cell r="G483">
            <v>0.96499999999999997</v>
          </cell>
          <cell r="H483">
            <v>0.21510998008969401</v>
          </cell>
          <cell r="I483">
            <v>1111.3067030863897</v>
          </cell>
          <cell r="J483">
            <v>1</v>
          </cell>
          <cell r="K483">
            <v>0.22291189646600415</v>
          </cell>
          <cell r="L483">
            <v>1142.6823764130581</v>
          </cell>
          <cell r="M483">
            <v>0.92500000000000004</v>
          </cell>
          <cell r="N483">
            <v>0.20619350423105384</v>
          </cell>
          <cell r="O483">
            <v>1223.3630565295155</v>
          </cell>
          <cell r="P483">
            <v>0.86897303921568536</v>
          </cell>
          <cell r="Q483">
            <v>0.19370442814939581</v>
          </cell>
          <cell r="R483">
            <v>1513.4478204974919</v>
          </cell>
          <cell r="S483">
            <v>0.9004901960784305</v>
          </cell>
          <cell r="T483">
            <v>0.20072997735688689</v>
          </cell>
          <cell r="U483">
            <v>1548.8107410707946</v>
          </cell>
          <cell r="V483">
            <v>0.83295343137254829</v>
          </cell>
          <cell r="W483">
            <v>0.18567522905512038</v>
          </cell>
          <cell r="X483">
            <v>1642.7918878962578</v>
          </cell>
          <cell r="Y483">
            <v>0.96499999999999997</v>
          </cell>
          <cell r="Z483">
            <v>0.21510998008969401</v>
          </cell>
          <cell r="AA483">
            <v>1238.0115619969602</v>
          </cell>
          <cell r="AB483">
            <v>0.892625</v>
          </cell>
          <cell r="AC483">
            <v>0.19897673158296694</v>
          </cell>
          <cell r="AD483">
            <v>1321.794066208862</v>
          </cell>
          <cell r="AE483">
            <v>0.92500000000000004</v>
          </cell>
          <cell r="AF483">
            <v>0.20619350423105384</v>
          </cell>
          <cell r="AG483">
            <v>1356.1454734891192</v>
          </cell>
          <cell r="AH483">
            <v>0.86897303921568536</v>
          </cell>
          <cell r="AI483">
            <v>0.19370442814939581</v>
          </cell>
          <cell r="AJ483">
            <v>1658.5013261406411</v>
          </cell>
          <cell r="AK483">
            <v>0.80380006127450898</v>
          </cell>
          <cell r="AL483">
            <v>0.17917659603819114</v>
          </cell>
          <cell r="AM483">
            <v>1755.0447291405546</v>
          </cell>
          <cell r="AN483">
            <v>0.83295343137254829</v>
          </cell>
          <cell r="AO483">
            <v>0.18567522905512038</v>
          </cell>
          <cell r="AP483">
            <v>1792.8187467218188</v>
          </cell>
          <cell r="AQ483">
            <v>0.892625</v>
          </cell>
          <cell r="AR483">
            <v>0.19897673158296694</v>
          </cell>
          <cell r="AS483">
            <v>1459.4758020014874</v>
          </cell>
          <cell r="AT483">
            <v>0.80380006127450898</v>
          </cell>
          <cell r="AU483">
            <v>0.17917659603819114</v>
          </cell>
          <cell r="AV483">
            <v>1908.9739182855719</v>
          </cell>
        </row>
        <row r="484">
          <cell r="B484">
            <v>92</v>
          </cell>
          <cell r="C484">
            <v>0.24219513766684145</v>
          </cell>
          <cell r="D484">
            <v>0.9039215686274501</v>
          </cell>
          <cell r="E484">
            <v>0.21892540875375255</v>
          </cell>
          <cell r="F484">
            <v>1125.541303496062</v>
          </cell>
          <cell r="G484">
            <v>0.96499999999999997</v>
          </cell>
          <cell r="H484">
            <v>0.23371830784850198</v>
          </cell>
          <cell r="I484">
            <v>872.25354031193285</v>
          </cell>
          <cell r="J484">
            <v>1</v>
          </cell>
          <cell r="K484">
            <v>0.24219513766684145</v>
          </cell>
          <cell r="L484">
            <v>887.96488082854296</v>
          </cell>
          <cell r="M484">
            <v>0.92500000000000004</v>
          </cell>
          <cell r="N484">
            <v>0.22403050234182836</v>
          </cell>
          <cell r="O484">
            <v>971.11354095688182</v>
          </cell>
          <cell r="P484">
            <v>0.87228431372548931</v>
          </cell>
          <cell r="Q484">
            <v>0.21126301944737119</v>
          </cell>
          <cell r="R484">
            <v>1220.2862758940757</v>
          </cell>
          <cell r="S484">
            <v>0.9039215686274501</v>
          </cell>
          <cell r="T484">
            <v>0.21892540875375255</v>
          </cell>
          <cell r="U484">
            <v>1237.9179960855508</v>
          </cell>
          <cell r="V484">
            <v>0.83612745098039143</v>
          </cell>
          <cell r="W484">
            <v>0.20250600309722114</v>
          </cell>
          <cell r="X484">
            <v>1337.7661278212265</v>
          </cell>
          <cell r="Y484">
            <v>0.96499999999999997</v>
          </cell>
          <cell r="Z484">
            <v>0.23371830784850198</v>
          </cell>
          <cell r="AA484">
            <v>971.70291954498305</v>
          </cell>
          <cell r="AB484">
            <v>0.892625</v>
          </cell>
          <cell r="AC484">
            <v>0.21618943475986435</v>
          </cell>
          <cell r="AD484">
            <v>1058.7878030888628</v>
          </cell>
          <cell r="AE484">
            <v>0.92500000000000004</v>
          </cell>
          <cell r="AF484">
            <v>0.22403050234182836</v>
          </cell>
          <cell r="AG484">
            <v>1076.5170860633159</v>
          </cell>
          <cell r="AH484">
            <v>0.87228431372548931</v>
          </cell>
          <cell r="AI484">
            <v>0.21126301944737119</v>
          </cell>
          <cell r="AJ484">
            <v>1337.2422751755537</v>
          </cell>
          <cell r="AK484">
            <v>0.80686299019607766</v>
          </cell>
          <cell r="AL484">
            <v>0.19541829298881838</v>
          </cell>
          <cell r="AM484">
            <v>1440.5817886783809</v>
          </cell>
          <cell r="AN484">
            <v>0.83612745098039143</v>
          </cell>
          <cell r="AO484">
            <v>0.20250600309722114</v>
          </cell>
          <cell r="AP484">
            <v>1459.9367152699313</v>
          </cell>
          <cell r="AQ484">
            <v>0.892625</v>
          </cell>
          <cell r="AR484">
            <v>0.21618943475986435</v>
          </cell>
          <cell r="AS484">
            <v>1169.0740770948021</v>
          </cell>
          <cell r="AT484">
            <v>0.80686299019607766</v>
          </cell>
          <cell r="AU484">
            <v>0.19541829298881838</v>
          </cell>
          <cell r="AV484">
            <v>1566.9304696814752</v>
          </cell>
        </row>
        <row r="485">
          <cell r="B485">
            <v>93</v>
          </cell>
          <cell r="C485">
            <v>0.26221145810543145</v>
          </cell>
          <cell r="D485">
            <v>0.9073529411764697</v>
          </cell>
          <cell r="E485">
            <v>0.23791833772213389</v>
          </cell>
          <cell r="F485">
            <v>879.1317135589552</v>
          </cell>
          <cell r="G485">
            <v>0.96499999999999997</v>
          </cell>
          <cell r="H485">
            <v>0.25303405707174131</v>
          </cell>
          <cell r="I485">
            <v>668.39191885536275</v>
          </cell>
          <cell r="J485">
            <v>1</v>
          </cell>
          <cell r="K485">
            <v>0.26221145810543145</v>
          </cell>
          <cell r="L485">
            <v>672.90410427295353</v>
          </cell>
          <cell r="M485">
            <v>0.92500000000000004</v>
          </cell>
          <cell r="N485">
            <v>0.2425455987475241</v>
          </cell>
          <cell r="O485">
            <v>753.55448654535996</v>
          </cell>
          <cell r="P485">
            <v>0.87559558823529327</v>
          </cell>
          <cell r="Q485">
            <v>0.2295911959018592</v>
          </cell>
          <cell r="R485">
            <v>962.48491265850544</v>
          </cell>
          <cell r="S485">
            <v>0.9073529411764697</v>
          </cell>
          <cell r="T485">
            <v>0.23791833772213389</v>
          </cell>
          <cell r="U485">
            <v>966.90629278889537</v>
          </cell>
          <cell r="V485">
            <v>0.83930147058823446</v>
          </cell>
          <cell r="W485">
            <v>0.22007446239297385</v>
          </cell>
          <cell r="X485">
            <v>1066.8604561973036</v>
          </cell>
          <cell r="Y485">
            <v>0.96499999999999997</v>
          </cell>
          <cell r="Z485">
            <v>0.25303405707174131</v>
          </cell>
          <cell r="AA485">
            <v>744.59815745748051</v>
          </cell>
          <cell r="AB485">
            <v>0.892625</v>
          </cell>
          <cell r="AC485">
            <v>0.23405650279136075</v>
          </cell>
          <cell r="AD485">
            <v>829.889066408443</v>
          </cell>
          <cell r="AE485">
            <v>0.92500000000000004</v>
          </cell>
          <cell r="AF485">
            <v>0.2425455987475241</v>
          </cell>
          <cell r="AG485">
            <v>835.34442249299002</v>
          </cell>
          <cell r="AH485">
            <v>0.87559558823529327</v>
          </cell>
          <cell r="AI485">
            <v>0.2295911959018592</v>
          </cell>
          <cell r="AJ485">
            <v>1054.7324343892938</v>
          </cell>
          <cell r="AK485">
            <v>0.80992591911764633</v>
          </cell>
          <cell r="AL485">
            <v>0.21237185620921978</v>
          </cell>
          <cell r="AM485">
            <v>1159.065754624073</v>
          </cell>
          <cell r="AN485">
            <v>0.83930147058823446</v>
          </cell>
          <cell r="AO485">
            <v>0.22007446239297385</v>
          </cell>
          <cell r="AP485">
            <v>1164.2907662857317</v>
          </cell>
          <cell r="AQ485">
            <v>0.892625</v>
          </cell>
          <cell r="AR485">
            <v>0.23405650279136075</v>
          </cell>
          <cell r="AS485">
            <v>916.33261317526683</v>
          </cell>
          <cell r="AT485">
            <v>0.80992591911764633</v>
          </cell>
          <cell r="AU485">
            <v>0.21237185620921978</v>
          </cell>
          <cell r="AV485">
            <v>1260.7235920641538</v>
          </cell>
        </row>
        <row r="486">
          <cell r="B486">
            <v>94</v>
          </cell>
          <cell r="C486">
            <v>0.28267714751099776</v>
          </cell>
          <cell r="D486">
            <v>0.91078431372548929</v>
          </cell>
          <cell r="E486">
            <v>0.25745791180168298</v>
          </cell>
          <cell r="F486">
            <v>669.97015763019738</v>
          </cell>
          <cell r="G486">
            <v>0.96499999999999997</v>
          </cell>
          <cell r="H486">
            <v>0.27278344734811283</v>
          </cell>
          <cell r="I486">
            <v>499.2659999134242</v>
          </cell>
          <cell r="J486">
            <v>1</v>
          </cell>
          <cell r="K486">
            <v>0.28267714751099776</v>
          </cell>
          <cell r="L486">
            <v>496.46093792641312</v>
          </cell>
          <cell r="M486">
            <v>0.92500000000000004</v>
          </cell>
          <cell r="N486">
            <v>0.26147636144767294</v>
          </cell>
          <cell r="O486">
            <v>570.78316241733251</v>
          </cell>
          <cell r="P486">
            <v>0.87890686274509711</v>
          </cell>
          <cell r="Q486">
            <v>0.24844688488862407</v>
          </cell>
          <cell r="R486">
            <v>741.50685052374274</v>
          </cell>
          <cell r="S486">
            <v>0.91078431372548929</v>
          </cell>
          <cell r="T486">
            <v>0.25745791180168298</v>
          </cell>
          <cell r="U486">
            <v>736.86155487549047</v>
          </cell>
          <cell r="V486">
            <v>0.84247549019607759</v>
          </cell>
          <cell r="W486">
            <v>0.23814856841655677</v>
          </cell>
          <cell r="X486">
            <v>832.07171485135927</v>
          </cell>
          <cell r="Y486">
            <v>0.96499999999999997</v>
          </cell>
          <cell r="Z486">
            <v>0.27278344734811283</v>
          </cell>
          <cell r="AA486">
            <v>556.18946478787097</v>
          </cell>
          <cell r="AB486">
            <v>0.892625</v>
          </cell>
          <cell r="AC486">
            <v>0.25232468879700437</v>
          </cell>
          <cell r="AD486">
            <v>635.6481338200955</v>
          </cell>
          <cell r="AE486">
            <v>0.92500000000000004</v>
          </cell>
          <cell r="AF486">
            <v>0.26147636144767294</v>
          </cell>
          <cell r="AG486">
            <v>632.73530937902297</v>
          </cell>
          <cell r="AH486">
            <v>0.87890686274509711</v>
          </cell>
          <cell r="AI486">
            <v>0.24844688488862407</v>
          </cell>
          <cell r="AJ486">
            <v>812.57515342137663</v>
          </cell>
          <cell r="AK486">
            <v>0.8129888480392149</v>
          </cell>
          <cell r="AL486">
            <v>0.22981336852197728</v>
          </cell>
          <cell r="AM486">
            <v>912.91280884601849</v>
          </cell>
          <cell r="AN486">
            <v>0.84247549019607759</v>
          </cell>
          <cell r="AO486">
            <v>0.23814856841655677</v>
          </cell>
          <cell r="AP486">
            <v>908.06010182629586</v>
          </cell>
          <cell r="AQ486">
            <v>0.892625</v>
          </cell>
          <cell r="AR486">
            <v>0.25232468879700437</v>
          </cell>
          <cell r="AS486">
            <v>701.85900634179507</v>
          </cell>
          <cell r="AT486">
            <v>0.8129888480392149</v>
          </cell>
          <cell r="AU486">
            <v>0.22981336852197728</v>
          </cell>
          <cell r="AV486">
            <v>992.98138265073419</v>
          </cell>
        </row>
        <row r="487">
          <cell r="B487">
            <v>95</v>
          </cell>
          <cell r="C487">
            <v>0.30447309589258742</v>
          </cell>
          <cell r="D487">
            <v>0.91421568627450889</v>
          </cell>
          <cell r="E487">
            <v>0.27835408031356618</v>
          </cell>
          <cell r="F487">
            <v>497.4810398772824</v>
          </cell>
          <cell r="G487">
            <v>0.96499999999999997</v>
          </cell>
          <cell r="H487">
            <v>0.29381653753634684</v>
          </cell>
          <cell r="I487">
            <v>363.07449931333775</v>
          </cell>
          <cell r="J487">
            <v>1</v>
          </cell>
          <cell r="K487">
            <v>0.30447309589258742</v>
          </cell>
          <cell r="L487">
            <v>356.12277614274018</v>
          </cell>
          <cell r="M487">
            <v>0.92500000000000004</v>
          </cell>
          <cell r="N487">
            <v>0.28163761370064339</v>
          </cell>
          <cell r="O487">
            <v>421.53685793285229</v>
          </cell>
          <cell r="P487">
            <v>0.88221813725490106</v>
          </cell>
          <cell r="Q487">
            <v>0.26861168750259135</v>
          </cell>
          <cell r="R487">
            <v>557.28178338754424</v>
          </cell>
          <cell r="S487">
            <v>0.91421568627450889</v>
          </cell>
          <cell r="T487">
            <v>0.27835408031356618</v>
          </cell>
          <cell r="U487">
            <v>547.15071767030543</v>
          </cell>
          <cell r="V487">
            <v>0.84564950980392073</v>
          </cell>
          <cell r="W487">
            <v>0.25747752429004872</v>
          </cell>
          <cell r="X487">
            <v>633.91502713959869</v>
          </cell>
          <cell r="Y487">
            <v>0.96499999999999997</v>
          </cell>
          <cell r="Z487">
            <v>0.29381653753634684</v>
          </cell>
          <cell r="AA487">
            <v>404.47018520433375</v>
          </cell>
          <cell r="AB487">
            <v>0.892625</v>
          </cell>
          <cell r="AC487">
            <v>0.27178029722112085</v>
          </cell>
          <cell r="AD487">
            <v>475.25841626954332</v>
          </cell>
          <cell r="AE487">
            <v>0.92500000000000004</v>
          </cell>
          <cell r="AF487">
            <v>0.28163761370064339</v>
          </cell>
          <cell r="AG487">
            <v>467.28998292312838</v>
          </cell>
          <cell r="AH487">
            <v>0.88221813725490106</v>
          </cell>
          <cell r="AI487">
            <v>0.26861168750259135</v>
          </cell>
          <cell r="AJ487">
            <v>610.69338781593979</v>
          </cell>
          <cell r="AK487">
            <v>0.81605177696078357</v>
          </cell>
          <cell r="AL487">
            <v>0.24846581093989703</v>
          </cell>
          <cell r="AM487">
            <v>703.11324107825499</v>
          </cell>
          <cell r="AN487">
            <v>0.84564950980392073</v>
          </cell>
          <cell r="AO487">
            <v>0.25747752429004872</v>
          </cell>
          <cell r="AP487">
            <v>691.8068885401708</v>
          </cell>
          <cell r="AQ487">
            <v>0.892625</v>
          </cell>
          <cell r="AR487">
            <v>0.27178029722112085</v>
          </cell>
          <cell r="AS487">
            <v>524.76265098722695</v>
          </cell>
          <cell r="AT487">
            <v>0.81605177696078357</v>
          </cell>
          <cell r="AU487">
            <v>0.24846581093989703</v>
          </cell>
          <cell r="AV487">
            <v>764.78098622415848</v>
          </cell>
        </row>
        <row r="488">
          <cell r="B488">
            <v>96</v>
          </cell>
          <cell r="C488">
            <v>0.32664773539781816</v>
          </cell>
          <cell r="D488">
            <v>0.91764705882352848</v>
          </cell>
          <cell r="E488">
            <v>0.299747333659174</v>
          </cell>
          <cell r="F488">
            <v>359.00516254880489</v>
          </cell>
          <cell r="G488">
            <v>0.96499999999999997</v>
          </cell>
          <cell r="H488">
            <v>0.31521506465889454</v>
          </cell>
          <cell r="I488">
            <v>256.3972070573501</v>
          </cell>
          <cell r="J488">
            <v>1</v>
          </cell>
          <cell r="K488">
            <v>0.32664773539781816</v>
          </cell>
          <cell r="L488">
            <v>247.69297197269719</v>
          </cell>
          <cell r="M488">
            <v>0.92500000000000004</v>
          </cell>
          <cell r="N488">
            <v>0.3021491552429818</v>
          </cell>
          <cell r="O488">
            <v>302.81622317777669</v>
          </cell>
          <cell r="P488">
            <v>0.88552941176470501</v>
          </cell>
          <cell r="Q488">
            <v>0.28925617698110295</v>
          </cell>
          <cell r="R488">
            <v>407.5893831373624</v>
          </cell>
          <cell r="S488">
            <v>0.91764705882352848</v>
          </cell>
          <cell r="T488">
            <v>0.299747333659174</v>
          </cell>
          <cell r="U488">
            <v>394.84908286027985</v>
          </cell>
          <cell r="V488">
            <v>0.84882352941176387</v>
          </cell>
          <cell r="W488">
            <v>0.27726628363473599</v>
          </cell>
          <cell r="X488">
            <v>470.69615534143583</v>
          </cell>
          <cell r="Y488">
            <v>0.96499999999999997</v>
          </cell>
          <cell r="Z488">
            <v>0.31521506465889454</v>
          </cell>
          <cell r="AA488">
            <v>285.63015585091148</v>
          </cell>
          <cell r="AB488">
            <v>0.892625</v>
          </cell>
          <cell r="AC488">
            <v>0.29157393480947746</v>
          </cell>
          <cell r="AD488">
            <v>346.09254263896764</v>
          </cell>
          <cell r="AE488">
            <v>0.92500000000000004</v>
          </cell>
          <cell r="AF488">
            <v>0.3021491552429818</v>
          </cell>
          <cell r="AG488">
            <v>335.68354722644415</v>
          </cell>
          <cell r="AH488">
            <v>0.88552941176470501</v>
          </cell>
          <cell r="AI488">
            <v>0.28925617698110295</v>
          </cell>
          <cell r="AJ488">
            <v>446.65400636802576</v>
          </cell>
          <cell r="AK488">
            <v>0.81911470588235213</v>
          </cell>
          <cell r="AL488">
            <v>0.26756196370752022</v>
          </cell>
          <cell r="AM488">
            <v>528.413639451167</v>
          </cell>
          <cell r="AN488">
            <v>0.84882352941176387</v>
          </cell>
          <cell r="AO488">
            <v>0.27726628363473599</v>
          </cell>
          <cell r="AP488">
            <v>513.68216359204598</v>
          </cell>
          <cell r="AQ488">
            <v>0.892625</v>
          </cell>
          <cell r="AR488">
            <v>0.29157393480947746</v>
          </cell>
          <cell r="AS488">
            <v>382.14250173137509</v>
          </cell>
          <cell r="AT488">
            <v>0.81911470588235213</v>
          </cell>
          <cell r="AU488">
            <v>0.26756196370752022</v>
          </cell>
          <cell r="AV488">
            <v>574.75905829055876</v>
          </cell>
        </row>
        <row r="489">
          <cell r="B489">
            <v>97</v>
          </cell>
          <cell r="C489">
            <v>0.34993849319556575</v>
          </cell>
          <cell r="D489">
            <v>0.92107843137254808</v>
          </cell>
          <cell r="E489">
            <v>0.32232079838944477</v>
          </cell>
          <cell r="F489">
            <v>251.39432230492224</v>
          </cell>
          <cell r="G489">
            <v>0.96499999999999997</v>
          </cell>
          <cell r="H489">
            <v>0.33769064593372095</v>
          </cell>
          <cell r="I489">
            <v>175.57694485640752</v>
          </cell>
          <cell r="J489">
            <v>1</v>
          </cell>
          <cell r="K489">
            <v>0.34993849319556575</v>
          </cell>
          <cell r="L489">
            <v>166.78462360386041</v>
          </cell>
          <cell r="M489">
            <v>0.92500000000000004</v>
          </cell>
          <cell r="N489">
            <v>0.32369310620589831</v>
          </cell>
          <cell r="O489">
            <v>211.32055715074122</v>
          </cell>
          <cell r="P489">
            <v>0.88884068627450885</v>
          </cell>
          <cell r="Q489">
            <v>0.31103957044581421</v>
          </cell>
          <cell r="R489">
            <v>289.69163639296295</v>
          </cell>
          <cell r="S489">
            <v>0.92107843137254808</v>
          </cell>
          <cell r="T489">
            <v>0.32232079838944477</v>
          </cell>
          <cell r="U489">
            <v>276.49412307514069</v>
          </cell>
          <cell r="V489">
            <v>0.851997549019607</v>
          </cell>
          <cell r="W489">
            <v>0.29814673851023643</v>
          </cell>
          <cell r="X489">
            <v>340.18798162875754</v>
          </cell>
          <cell r="Y489">
            <v>0.96499999999999997</v>
          </cell>
          <cell r="Z489">
            <v>0.33769064593372095</v>
          </cell>
          <cell r="AA489">
            <v>195.59522780583632</v>
          </cell>
          <cell r="AB489">
            <v>0.892625</v>
          </cell>
          <cell r="AC489">
            <v>0.31236384748869189</v>
          </cell>
          <cell r="AD489">
            <v>245.18097817350699</v>
          </cell>
          <cell r="AE489">
            <v>0.92500000000000004</v>
          </cell>
          <cell r="AF489">
            <v>0.32369310620589831</v>
          </cell>
          <cell r="AG489">
            <v>234.25704700300645</v>
          </cell>
          <cell r="AH489">
            <v>0.88884068627450885</v>
          </cell>
          <cell r="AI489">
            <v>0.31103957044581421</v>
          </cell>
          <cell r="AJ489">
            <v>317.45657605271742</v>
          </cell>
          <cell r="AK489">
            <v>0.8221776348039207</v>
          </cell>
          <cell r="AL489">
            <v>0.28771160266237816</v>
          </cell>
          <cell r="AM489">
            <v>387.03024842977521</v>
          </cell>
          <cell r="AN489">
            <v>0.851997549019607</v>
          </cell>
          <cell r="AO489">
            <v>0.29814673851023643</v>
          </cell>
          <cell r="AP489">
            <v>371.25541912342896</v>
          </cell>
          <cell r="AQ489">
            <v>0.892625</v>
          </cell>
          <cell r="AR489">
            <v>0.31236384748869189</v>
          </cell>
          <cell r="AS489">
            <v>270.71970884362048</v>
          </cell>
          <cell r="AT489">
            <v>0.8221776348039207</v>
          </cell>
          <cell r="AU489">
            <v>0.28771160266237816</v>
          </cell>
          <cell r="AV489">
            <v>420.97539599565181</v>
          </cell>
        </row>
        <row r="490">
          <cell r="B490">
            <v>98</v>
          </cell>
          <cell r="C490">
            <v>0.37439006543919773</v>
          </cell>
          <cell r="D490">
            <v>0.92450980392156767</v>
          </cell>
          <cell r="E490">
            <v>0.34612728598937559</v>
          </cell>
          <cell r="F490">
            <v>170.36470362902631</v>
          </cell>
          <cell r="G490">
            <v>0.96499999999999997</v>
          </cell>
          <cell r="H490">
            <v>0.36128641314882581</v>
          </cell>
          <cell r="I490">
            <v>116.28625293677796</v>
          </cell>
          <cell r="J490">
            <v>1</v>
          </cell>
          <cell r="K490">
            <v>0.37439006543919773</v>
          </cell>
          <cell r="L490">
            <v>108.4202637317359</v>
          </cell>
          <cell r="M490">
            <v>0.92500000000000004</v>
          </cell>
          <cell r="N490">
            <v>0.3463108105312579</v>
          </cell>
          <cell r="O490">
            <v>142.91754960145676</v>
          </cell>
          <cell r="P490">
            <v>0.8921519607843128</v>
          </cell>
          <cell r="Q490">
            <v>0.33401283097974743</v>
          </cell>
          <cell r="R490">
            <v>199.58607424755075</v>
          </cell>
          <cell r="S490">
            <v>0.92450980392156767</v>
          </cell>
          <cell r="T490">
            <v>0.34612728598937559</v>
          </cell>
          <cell r="U490">
            <v>187.37431657557195</v>
          </cell>
          <cell r="V490">
            <v>0.85517156862745014</v>
          </cell>
          <cell r="W490">
            <v>0.32016773954017241</v>
          </cell>
          <cell r="X490">
            <v>238.76204442576326</v>
          </cell>
          <cell r="Y490">
            <v>0.96499999999999997</v>
          </cell>
          <cell r="Z490">
            <v>0.36128641314882581</v>
          </cell>
          <cell r="AA490">
            <v>129.54454898653015</v>
          </cell>
          <cell r="AB490">
            <v>0.892625</v>
          </cell>
          <cell r="AC490">
            <v>0.33418993216266385</v>
          </cell>
          <cell r="AD490">
            <v>168.59530450018937</v>
          </cell>
          <cell r="AE490">
            <v>0.92500000000000004</v>
          </cell>
          <cell r="AF490">
            <v>0.3463108105312579</v>
          </cell>
          <cell r="AG490">
            <v>158.42965580798216</v>
          </cell>
          <cell r="AH490">
            <v>0.8921519607843128</v>
          </cell>
          <cell r="AI490">
            <v>0.33401283097974743</v>
          </cell>
          <cell r="AJ490">
            <v>218.71501900208125</v>
          </cell>
          <cell r="AK490">
            <v>0.82524056372548937</v>
          </cell>
          <cell r="AL490">
            <v>0.3089618686562664</v>
          </cell>
          <cell r="AM490">
            <v>275.67715537522622</v>
          </cell>
          <cell r="AN490">
            <v>0.85517156862745014</v>
          </cell>
          <cell r="AO490">
            <v>0.32016773954017241</v>
          </cell>
          <cell r="AP490">
            <v>260.56682675752774</v>
          </cell>
          <cell r="AQ490">
            <v>0.892625</v>
          </cell>
          <cell r="AR490">
            <v>0.33418993216266385</v>
          </cell>
          <cell r="AS490">
            <v>186.15665899820874</v>
          </cell>
          <cell r="AT490">
            <v>0.82524056372548937</v>
          </cell>
          <cell r="AU490">
            <v>0.3089618686562664</v>
          </cell>
          <cell r="AV490">
            <v>299.8558901323135</v>
          </cell>
        </row>
        <row r="491">
          <cell r="B491">
            <v>99</v>
          </cell>
          <cell r="C491">
            <v>0.39899910558749507</v>
          </cell>
          <cell r="D491">
            <v>0.92794117647058727</v>
          </cell>
          <cell r="E491">
            <v>0.37024769944957225</v>
          </cell>
          <cell r="F491">
            <v>111.3968311335271</v>
          </cell>
          <cell r="G491">
            <v>0.96499999999999997</v>
          </cell>
          <cell r="H491">
            <v>0.38503413689193272</v>
          </cell>
          <cell r="I491">
            <v>74.273609714732331</v>
          </cell>
          <cell r="J491">
            <v>1</v>
          </cell>
          <cell r="K491">
            <v>0.39899910558749507</v>
          </cell>
          <cell r="L491">
            <v>67.828794098276219</v>
          </cell>
          <cell r="M491">
            <v>0.92500000000000004</v>
          </cell>
          <cell r="N491">
            <v>0.36907417266843295</v>
          </cell>
          <cell r="O491">
            <v>93.423657159835017</v>
          </cell>
          <cell r="P491">
            <v>0.89546323529411664</v>
          </cell>
          <cell r="Q491">
            <v>0.35728902996883721</v>
          </cell>
          <cell r="R491">
            <v>132.92176456399227</v>
          </cell>
          <cell r="S491">
            <v>0.92794117647058727</v>
          </cell>
          <cell r="T491">
            <v>0.37024769944957225</v>
          </cell>
          <cell r="U491">
            <v>122.51895291515515</v>
          </cell>
          <cell r="V491">
            <v>0.85834558823529328</v>
          </cell>
          <cell r="W491">
            <v>0.34247912199085434</v>
          </cell>
          <cell r="X491">
            <v>162.31814037397641</v>
          </cell>
          <cell r="Y491">
            <v>0.96499999999999997</v>
          </cell>
          <cell r="Z491">
            <v>0.38503413689193272</v>
          </cell>
          <cell r="AA491">
            <v>82.741863540204307</v>
          </cell>
          <cell r="AB491">
            <v>0.892625</v>
          </cell>
          <cell r="AC491">
            <v>0.3561565766250378</v>
          </cell>
          <cell r="AD491">
            <v>112.25245112632744</v>
          </cell>
          <cell r="AE491">
            <v>0.92500000000000004</v>
          </cell>
          <cell r="AF491">
            <v>0.36907417266843295</v>
          </cell>
          <cell r="AG491">
            <v>103.56375329293165</v>
          </cell>
          <cell r="AH491">
            <v>0.89546323529411664</v>
          </cell>
          <cell r="AI491">
            <v>0.35728902996883721</v>
          </cell>
          <cell r="AJ491">
            <v>145.66139632740683</v>
          </cell>
          <cell r="AK491">
            <v>0.82830349264705794</v>
          </cell>
          <cell r="AL491">
            <v>0.33049235272117444</v>
          </cell>
          <cell r="AM491">
            <v>190.50342630465244</v>
          </cell>
          <cell r="AN491">
            <v>0.85834558823529328</v>
          </cell>
          <cell r="AO491">
            <v>0.34247912199085434</v>
          </cell>
          <cell r="AP491">
            <v>177.14173483541435</v>
          </cell>
          <cell r="AQ491">
            <v>0.892625</v>
          </cell>
          <cell r="AR491">
            <v>0.3561565766250378</v>
          </cell>
          <cell r="AS491">
            <v>123.94497775596922</v>
          </cell>
          <cell r="AT491">
            <v>0.82830349264705794</v>
          </cell>
          <cell r="AU491">
            <v>0.33049235272117444</v>
          </cell>
          <cell r="AV491">
            <v>207.21185398944581</v>
          </cell>
        </row>
        <row r="492">
          <cell r="B492">
            <v>100</v>
          </cell>
          <cell r="C492">
            <v>0.42447711920628367</v>
          </cell>
          <cell r="D492">
            <v>0.93137254901960687</v>
          </cell>
          <cell r="E492">
            <v>0.39534633651565593</v>
          </cell>
          <cell r="F492">
            <v>70.152410680366202</v>
          </cell>
          <cell r="G492">
            <v>0.96499999999999997</v>
          </cell>
          <cell r="H492">
            <v>0.40962042003406374</v>
          </cell>
          <cell r="I492">
            <v>45.675734504372095</v>
          </cell>
          <cell r="J492">
            <v>1</v>
          </cell>
          <cell r="K492">
            <v>0.42447711920628367</v>
          </cell>
          <cell r="L492">
            <v>40.765165919985641</v>
          </cell>
          <cell r="M492">
            <v>0.92500000000000004</v>
          </cell>
          <cell r="N492">
            <v>0.39264133526581241</v>
          </cell>
          <cell r="O492">
            <v>58.943398185909579</v>
          </cell>
          <cell r="P492">
            <v>0.8987745098039206</v>
          </cell>
          <cell r="Q492">
            <v>0.38150921473760796</v>
          </cell>
          <cell r="R492">
            <v>85.430276241177324</v>
          </cell>
          <cell r="S492">
            <v>0.93137254901960687</v>
          </cell>
          <cell r="T492">
            <v>0.39534633651565593</v>
          </cell>
          <cell r="U492">
            <v>77.156592459348488</v>
          </cell>
          <cell r="V492">
            <v>0.86151960784313641</v>
          </cell>
          <cell r="W492">
            <v>0.36569536127698177</v>
          </cell>
          <cell r="X492">
            <v>106.72756617550873</v>
          </cell>
          <cell r="Y492">
            <v>0.96499999999999997</v>
          </cell>
          <cell r="Z492">
            <v>0.40962042003406374</v>
          </cell>
          <cell r="AA492">
            <v>50.883421527171663</v>
          </cell>
          <cell r="AB492">
            <v>0.892625</v>
          </cell>
          <cell r="AC492">
            <v>0.37889888853150894</v>
          </cell>
          <cell r="AD492">
            <v>72.273002415405287</v>
          </cell>
          <cell r="AE492">
            <v>0.92500000000000004</v>
          </cell>
          <cell r="AF492">
            <v>0.39264133526581241</v>
          </cell>
          <cell r="AG492">
            <v>65.341046727905194</v>
          </cell>
          <cell r="AH492">
            <v>0.8987745098039206</v>
          </cell>
          <cell r="AI492">
            <v>0.38150921473760796</v>
          </cell>
          <cell r="AJ492">
            <v>93.618177329681302</v>
          </cell>
          <cell r="AK492">
            <v>0.83136642156862661</v>
          </cell>
          <cell r="AL492">
            <v>0.35289602363228739</v>
          </cell>
          <cell r="AM492">
            <v>127.54350074378297</v>
          </cell>
          <cell r="AN492">
            <v>0.86151960784313641</v>
          </cell>
          <cell r="AO492">
            <v>0.36569536127698177</v>
          </cell>
          <cell r="AP492">
            <v>116.47438902104491</v>
          </cell>
          <cell r="AQ492">
            <v>0.892625</v>
          </cell>
          <cell r="AR492">
            <v>0.37889888853150894</v>
          </cell>
          <cell r="AS492">
            <v>79.801158788536753</v>
          </cell>
          <cell r="AT492">
            <v>0.83136642156862661</v>
          </cell>
          <cell r="AU492">
            <v>0.35289602363228739</v>
          </cell>
          <cell r="AV492">
            <v>138.72992085275737</v>
          </cell>
        </row>
        <row r="493">
          <cell r="B493">
            <v>101</v>
          </cell>
          <cell r="C493">
            <v>0.44978905620503101</v>
          </cell>
          <cell r="D493">
            <v>0.93480392156862646</v>
          </cell>
          <cell r="E493">
            <v>0.42046457361911432</v>
          </cell>
          <cell r="F493">
            <v>42.417912120141644</v>
          </cell>
          <cell r="G493">
            <v>0.96499999999999997</v>
          </cell>
          <cell r="H493">
            <v>0.43404643923785491</v>
          </cell>
          <cell r="I493">
            <v>26.966020951326819</v>
          </cell>
          <cell r="J493">
            <v>1</v>
          </cell>
          <cell r="K493">
            <v>0.44978905620503101</v>
          </cell>
          <cell r="L493">
            <v>23.461285726303963</v>
          </cell>
          <cell r="M493">
            <v>0.92500000000000004</v>
          </cell>
          <cell r="N493">
            <v>0.41605487698965371</v>
          </cell>
          <cell r="O493">
            <v>35.799783617089574</v>
          </cell>
          <cell r="P493">
            <v>0.90208578431372455</v>
          </cell>
          <cell r="Q493">
            <v>0.40574831354244534</v>
          </cell>
          <cell r="R493">
            <v>52.837838637588831</v>
          </cell>
          <cell r="S493">
            <v>0.93480392156862646</v>
          </cell>
          <cell r="T493">
            <v>0.42046457361911432</v>
          </cell>
          <cell r="U493">
            <v>46.653016292513577</v>
          </cell>
          <cell r="V493">
            <v>0.86469362745097955</v>
          </cell>
          <cell r="W493">
            <v>0.38892973059768077</v>
          </cell>
          <cell r="X493">
            <v>67.69779030474308</v>
          </cell>
          <cell r="Y493">
            <v>0.96499999999999997</v>
          </cell>
          <cell r="Z493">
            <v>0.43404643923785491</v>
          </cell>
          <cell r="AA493">
            <v>30.040533028441285</v>
          </cell>
          <cell r="AB493">
            <v>0.892625</v>
          </cell>
          <cell r="AC493">
            <v>0.4014929562950158</v>
          </cell>
          <cell r="AD493">
            <v>44.88884212937316</v>
          </cell>
          <cell r="AE493">
            <v>0.92500000000000004</v>
          </cell>
          <cell r="AF493">
            <v>0.41605487698965371</v>
          </cell>
          <cell r="AG493">
            <v>39.685450892994652</v>
          </cell>
          <cell r="AH493">
            <v>0.90208578431372455</v>
          </cell>
          <cell r="AI493">
            <v>0.40574831354244534</v>
          </cell>
          <cell r="AJ493">
            <v>57.901980011468453</v>
          </cell>
          <cell r="AK493">
            <v>0.83442935049019529</v>
          </cell>
          <cell r="AL493">
            <v>0.37531719002676195</v>
          </cell>
          <cell r="AM493">
            <v>82.53390649116028</v>
          </cell>
          <cell r="AN493">
            <v>0.86469362745097955</v>
          </cell>
          <cell r="AO493">
            <v>0.38892973059768077</v>
          </cell>
          <cell r="AP493">
            <v>73.880245248478175</v>
          </cell>
          <cell r="AQ493">
            <v>0.892625</v>
          </cell>
          <cell r="AR493">
            <v>0.4014929562950158</v>
          </cell>
          <cell r="AS493">
            <v>49.564588420033715</v>
          </cell>
          <cell r="AT493">
            <v>0.83442935049019529</v>
          </cell>
          <cell r="AU493">
            <v>0.37531719002676195</v>
          </cell>
          <cell r="AV493">
            <v>89.772683424997354</v>
          </cell>
        </row>
        <row r="494">
          <cell r="B494">
            <v>102</v>
          </cell>
          <cell r="C494">
            <v>0.47429171291699651</v>
          </cell>
          <cell r="D494">
            <v>0.93823529411764606</v>
          </cell>
          <cell r="E494">
            <v>0.44499722476624037</v>
          </cell>
          <cell r="F494">
            <v>24.582682786733223</v>
          </cell>
          <cell r="G494">
            <v>0.96499999999999997</v>
          </cell>
          <cell r="H494">
            <v>0.45769150296490163</v>
          </cell>
          <cell r="I494">
            <v>15.261515576990019</v>
          </cell>
          <cell r="J494">
            <v>1</v>
          </cell>
          <cell r="K494">
            <v>0.47429171291699651</v>
          </cell>
          <cell r="L494">
            <v>12.908656162113136</v>
          </cell>
          <cell r="M494">
            <v>0.92500000000000004</v>
          </cell>
          <cell r="N494">
            <v>0.43871983444822177</v>
          </cell>
          <cell r="O494">
            <v>20.90510904802515</v>
          </cell>
          <cell r="P494">
            <v>0.90539705882352839</v>
          </cell>
          <cell r="Q494">
            <v>0.42942232189942192</v>
          </cell>
          <cell r="R494">
            <v>31.398974719159305</v>
          </cell>
          <cell r="S494">
            <v>0.93823529411764606</v>
          </cell>
          <cell r="T494">
            <v>0.44499722476624037</v>
          </cell>
          <cell r="U494">
            <v>27.037075689036261</v>
          </cell>
          <cell r="V494">
            <v>0.86786764705882269</v>
          </cell>
          <cell r="W494">
            <v>0.41162243290877237</v>
          </cell>
          <cell r="X494">
            <v>41.368106959461066</v>
          </cell>
          <cell r="Y494">
            <v>0.96499999999999997</v>
          </cell>
          <cell r="Z494">
            <v>0.45769150296490163</v>
          </cell>
          <cell r="AA494">
            <v>17.001546634639173</v>
          </cell>
          <cell r="AB494">
            <v>0.892625</v>
          </cell>
          <cell r="AC494">
            <v>0.42336464024253401</v>
          </cell>
          <cell r="AD494">
            <v>26.866288198190876</v>
          </cell>
          <cell r="AE494">
            <v>0.92500000000000004</v>
          </cell>
          <cell r="AF494">
            <v>0.43871983444822177</v>
          </cell>
          <cell r="AG494">
            <v>23.174125503430819</v>
          </cell>
          <cell r="AH494">
            <v>0.90539705882352839</v>
          </cell>
          <cell r="AI494">
            <v>0.42942232189942192</v>
          </cell>
          <cell r="AJ494">
            <v>34.408349271046745</v>
          </cell>
          <cell r="AK494">
            <v>0.83749227941176385</v>
          </cell>
          <cell r="AL494">
            <v>0.39721564775696533</v>
          </cell>
          <cell r="AM494">
            <v>51.557512624966471</v>
          </cell>
          <cell r="AN494">
            <v>0.86786764705882269</v>
          </cell>
          <cell r="AO494">
            <v>0.41162243290877237</v>
          </cell>
          <cell r="AP494">
            <v>45.146021367496971</v>
          </cell>
          <cell r="AQ494">
            <v>0.892625</v>
          </cell>
          <cell r="AR494">
            <v>0.42336464024253401</v>
          </cell>
          <cell r="AS494">
            <v>29.664755287728671</v>
          </cell>
          <cell r="AT494">
            <v>0.83749227941176385</v>
          </cell>
          <cell r="AU494">
            <v>0.39721564775696533</v>
          </cell>
          <cell r="AV494">
            <v>56.079452140765277</v>
          </cell>
        </row>
        <row r="495">
          <cell r="B495">
            <v>103</v>
          </cell>
          <cell r="C495">
            <v>0.49909427344937707</v>
          </cell>
          <cell r="D495">
            <v>0.94166666666666565</v>
          </cell>
          <cell r="E495">
            <v>0.46998044083149626</v>
          </cell>
          <cell r="F495">
            <v>13.64345716932811</v>
          </cell>
          <cell r="G495">
            <v>0.96499999999999997</v>
          </cell>
          <cell r="H495">
            <v>0.48162597387864886</v>
          </cell>
          <cell r="I495">
            <v>8.2764495750352012</v>
          </cell>
          <cell r="J495">
            <v>1</v>
          </cell>
          <cell r="K495">
            <v>0.49909427344937707</v>
          </cell>
          <cell r="L495">
            <v>6.786187519527954</v>
          </cell>
          <cell r="M495">
            <v>0.92500000000000004</v>
          </cell>
          <cell r="N495">
            <v>0.46166220294067378</v>
          </cell>
          <cell r="O495">
            <v>11.733623067353534</v>
          </cell>
          <cell r="P495">
            <v>0.90870833333333234</v>
          </cell>
          <cell r="Q495">
            <v>0.45353112540239388</v>
          </cell>
          <cell r="R495">
            <v>17.915554089996665</v>
          </cell>
          <cell r="S495">
            <v>0.94166666666666565</v>
          </cell>
          <cell r="T495">
            <v>0.46998044083149626</v>
          </cell>
          <cell r="U495">
            <v>15.005652041620339</v>
          </cell>
          <cell r="V495">
            <v>0.87104166666666583</v>
          </cell>
          <cell r="W495">
            <v>0.43473190776913406</v>
          </cell>
          <cell r="X495">
            <v>24.340066127977387</v>
          </cell>
          <cell r="Y495">
            <v>0.96499999999999997</v>
          </cell>
          <cell r="Z495">
            <v>0.48162597387864886</v>
          </cell>
          <cell r="AA495">
            <v>9.2200832027033055</v>
          </cell>
          <cell r="AB495">
            <v>0.892625</v>
          </cell>
          <cell r="AC495">
            <v>0.44550402583775023</v>
          </cell>
          <cell r="AD495">
            <v>15.49205176051156</v>
          </cell>
          <cell r="AE495">
            <v>0.92500000000000004</v>
          </cell>
          <cell r="AF495">
            <v>0.46166220294067378</v>
          </cell>
          <cell r="AG495">
            <v>13.007176999083338</v>
          </cell>
          <cell r="AH495">
            <v>0.90870833333333234</v>
          </cell>
          <cell r="AI495">
            <v>0.45353112540239388</v>
          </cell>
          <cell r="AJ495">
            <v>19.63263603434757</v>
          </cell>
          <cell r="AK495">
            <v>0.84055520833333242</v>
          </cell>
          <cell r="AL495">
            <v>0.41951629099721433</v>
          </cell>
          <cell r="AM495">
            <v>31.0780618509025</v>
          </cell>
          <cell r="AN495">
            <v>0.87104166666666583</v>
          </cell>
          <cell r="AO495">
            <v>0.43473190776913406</v>
          </cell>
          <cell r="AP495">
            <v>26.562906216056447</v>
          </cell>
          <cell r="AQ495">
            <v>0.892625</v>
          </cell>
          <cell r="AR495">
            <v>0.44550402583775023</v>
          </cell>
          <cell r="AS495">
            <v>17.105746837456614</v>
          </cell>
          <cell r="AT495">
            <v>0.84055520833333242</v>
          </cell>
          <cell r="AU495">
            <v>0.41951629099721433</v>
          </cell>
          <cell r="AV495">
            <v>33.803816232815464</v>
          </cell>
        </row>
        <row r="496">
          <cell r="B496">
            <v>104</v>
          </cell>
          <cell r="C496">
            <v>0.52402323448777732</v>
          </cell>
          <cell r="D496">
            <v>0.94509803921568525</v>
          </cell>
          <cell r="E496">
            <v>0.4952533314178596</v>
          </cell>
          <cell r="F496">
            <v>7.2312991544216469</v>
          </cell>
          <cell r="G496">
            <v>0.96499999999999997</v>
          </cell>
          <cell r="H496">
            <v>0.50568242128070506</v>
          </cell>
          <cell r="I496">
            <v>4.290296488201343</v>
          </cell>
          <cell r="J496">
            <v>1</v>
          </cell>
          <cell r="K496">
            <v>0.52402323448777732</v>
          </cell>
          <cell r="L496">
            <v>3.3992401899779194</v>
          </cell>
          <cell r="M496">
            <v>0.92500000000000004</v>
          </cell>
          <cell r="N496">
            <v>0.48472149190119407</v>
          </cell>
          <cell r="O496">
            <v>6.3166527936035948</v>
          </cell>
          <cell r="P496">
            <v>0.91201960784313618</v>
          </cell>
          <cell r="Q496">
            <v>0.4779194648182345</v>
          </cell>
          <cell r="R496">
            <v>9.7902926813530158</v>
          </cell>
          <cell r="S496">
            <v>0.94509803921568525</v>
          </cell>
          <cell r="T496">
            <v>0.4952533314178596</v>
          </cell>
          <cell r="U496">
            <v>7.95328908013557</v>
          </cell>
          <cell r="V496">
            <v>0.87421568627450885</v>
          </cell>
          <cell r="W496">
            <v>0.45810933156152012</v>
          </cell>
          <cell r="X496">
            <v>13.758662744934897</v>
          </cell>
          <cell r="Y496">
            <v>0.96499999999999997</v>
          </cell>
          <cell r="Z496">
            <v>0.50568242128070506</v>
          </cell>
          <cell r="AA496">
            <v>4.7794516509591549</v>
          </cell>
          <cell r="AB496">
            <v>0.892625</v>
          </cell>
          <cell r="AC496">
            <v>0.46775623968465224</v>
          </cell>
          <cell r="AD496">
            <v>8.5902803327168531</v>
          </cell>
          <cell r="AE496">
            <v>0.92500000000000004</v>
          </cell>
          <cell r="AF496">
            <v>0.48472149190119407</v>
          </cell>
          <cell r="AG496">
            <v>7.0022550116472608</v>
          </cell>
          <cell r="AH496">
            <v>0.91201960784313618</v>
          </cell>
          <cell r="AI496">
            <v>0.4779194648182345</v>
          </cell>
          <cell r="AJ496">
            <v>10.728624519074325</v>
          </cell>
          <cell r="AK496">
            <v>0.84361813725490098</v>
          </cell>
          <cell r="AL496">
            <v>0.44207550495686687</v>
          </cell>
          <cell r="AM496">
            <v>18.040308611829861</v>
          </cell>
          <cell r="AN496">
            <v>0.87421568627450885</v>
          </cell>
          <cell r="AO496">
            <v>0.45810933156152012</v>
          </cell>
          <cell r="AP496">
            <v>15.015163320857638</v>
          </cell>
          <cell r="AQ496">
            <v>0.892625</v>
          </cell>
          <cell r="AR496">
            <v>0.46775623968465224</v>
          </cell>
          <cell r="AS496">
            <v>9.485067756408327</v>
          </cell>
          <cell r="AT496">
            <v>0.84361813725490098</v>
          </cell>
          <cell r="AU496">
            <v>0.44207550495686687</v>
          </cell>
          <cell r="AV496">
            <v>19.622564625273295</v>
          </cell>
        </row>
        <row r="497">
          <cell r="B497">
            <v>105</v>
          </cell>
          <cell r="C497">
            <v>0.54888956848641235</v>
          </cell>
          <cell r="D497">
            <v>0.94852941176470484</v>
          </cell>
          <cell r="E497">
            <v>0.52063789952019934</v>
          </cell>
          <cell r="F497">
            <v>3.6499741577151754</v>
          </cell>
          <cell r="G497">
            <v>0.96499999999999997</v>
          </cell>
          <cell r="H497">
            <v>0.52967843358938793</v>
          </cell>
          <cell r="I497">
            <v>2.1207689720355818</v>
          </cell>
          <cell r="J497">
            <v>1</v>
          </cell>
          <cell r="K497">
            <v>0.54888956848641235</v>
          </cell>
          <cell r="L497">
            <v>1.6179593508248433</v>
          </cell>
          <cell r="M497">
            <v>0.92500000000000004</v>
          </cell>
          <cell r="N497">
            <v>0.50772285084993141</v>
          </cell>
          <cell r="O497">
            <v>3.2548354276662148</v>
          </cell>
          <cell r="P497">
            <v>0.91533088235294013</v>
          </cell>
          <cell r="Q497">
            <v>0.50241557303699236</v>
          </cell>
          <cell r="R497">
            <v>5.1113212426669037</v>
          </cell>
          <cell r="S497">
            <v>0.94852941176470484</v>
          </cell>
          <cell r="T497">
            <v>0.52063789952019934</v>
          </cell>
          <cell r="U497">
            <v>4.0143961674691448</v>
          </cell>
          <cell r="V497">
            <v>0.87738970588235199</v>
          </cell>
          <cell r="W497">
            <v>0.48159005705618441</v>
          </cell>
          <cell r="X497">
            <v>7.4556909516723815</v>
          </cell>
          <cell r="Y497">
            <v>0.96499999999999997</v>
          </cell>
          <cell r="Z497">
            <v>0.52967843358938793</v>
          </cell>
          <cell r="AA497">
            <v>2.3625669677080663</v>
          </cell>
          <cell r="AB497">
            <v>0.892625</v>
          </cell>
          <cell r="AC497">
            <v>0.48995255107018382</v>
          </cell>
          <cell r="AD497">
            <v>4.5721231064481946</v>
          </cell>
          <cell r="AE497">
            <v>0.92500000000000004</v>
          </cell>
          <cell r="AF497">
            <v>0.50772285084993141</v>
          </cell>
          <cell r="AG497">
            <v>3.6081115157289876</v>
          </cell>
          <cell r="AH497">
            <v>0.91533088235294013</v>
          </cell>
          <cell r="AI497">
            <v>0.50241557303699236</v>
          </cell>
          <cell r="AJ497">
            <v>5.6012060306825342</v>
          </cell>
          <cell r="AK497">
            <v>0.84668106617646965</v>
          </cell>
          <cell r="AL497">
            <v>0.46473440505921798</v>
          </cell>
          <cell r="AM497">
            <v>10.06513007267746</v>
          </cell>
          <cell r="AN497">
            <v>0.87738970588235199</v>
          </cell>
          <cell r="AO497">
            <v>0.48159005705618441</v>
          </cell>
          <cell r="AP497">
            <v>8.1365768886524918</v>
          </cell>
          <cell r="AQ497">
            <v>0.892625</v>
          </cell>
          <cell r="AR497">
            <v>0.48995255107018382</v>
          </cell>
          <cell r="AS497">
            <v>5.0483681295166276</v>
          </cell>
          <cell r="AT497">
            <v>0.84668106617646965</v>
          </cell>
          <cell r="AU497">
            <v>0.46473440505921798</v>
          </cell>
          <cell r="AV497">
            <v>10.94790946000685</v>
          </cell>
        </row>
        <row r="498">
          <cell r="B498">
            <v>106</v>
          </cell>
          <cell r="C498">
            <v>0.57350892385715202</v>
          </cell>
          <cell r="D498">
            <v>0.95196078431372444</v>
          </cell>
          <cell r="E498">
            <v>0.54595800496597446</v>
          </cell>
          <cell r="F498">
            <v>1.7496592789393377</v>
          </cell>
          <cell r="G498">
            <v>0.96499999999999997</v>
          </cell>
          <cell r="H498">
            <v>0.55343611152215166</v>
          </cell>
          <cell r="I498">
            <v>0.99744338492279838</v>
          </cell>
          <cell r="J498">
            <v>1</v>
          </cell>
          <cell r="K498">
            <v>0.57350892385715202</v>
          </cell>
          <cell r="L498">
            <v>0.72987834092203918</v>
          </cell>
          <cell r="M498">
            <v>0.92500000000000004</v>
          </cell>
          <cell r="N498">
            <v>0.53049575456786568</v>
          </cell>
          <cell r="O498">
            <v>1.6022811052841686</v>
          </cell>
          <cell r="P498">
            <v>0.91864215686274409</v>
          </cell>
          <cell r="Q498">
            <v>0.52684947479216537</v>
          </cell>
          <cell r="R498">
            <v>2.5433138515562592</v>
          </cell>
          <cell r="S498">
            <v>0.95196078431372444</v>
          </cell>
          <cell r="T498">
            <v>0.54595800496597446</v>
          </cell>
          <cell r="U498">
            <v>1.9243493789960708</v>
          </cell>
          <cell r="V498">
            <v>0.88056372549019513</v>
          </cell>
          <cell r="W498">
            <v>0.50501115459352641</v>
          </cell>
          <cell r="X498">
            <v>3.8651043208632014</v>
          </cell>
          <cell r="Y498">
            <v>0.96499999999999997</v>
          </cell>
          <cell r="Z498">
            <v>0.55343611152215166</v>
          </cell>
          <cell r="AA498">
            <v>1.1111661970024276</v>
          </cell>
          <cell r="AB498">
            <v>0.892625</v>
          </cell>
          <cell r="AC498">
            <v>0.51192840315799037</v>
          </cell>
          <cell r="AD498">
            <v>2.3319997266369676</v>
          </cell>
          <cell r="AE498">
            <v>0.92500000000000004</v>
          </cell>
          <cell r="AF498">
            <v>0.53049575456786568</v>
          </cell>
          <cell r="AG498">
            <v>1.7761908507785988</v>
          </cell>
          <cell r="AH498">
            <v>0.91864215686274409</v>
          </cell>
          <cell r="AI498">
            <v>0.52684947479216537</v>
          </cell>
          <cell r="AJ498">
            <v>2.7870728930789115</v>
          </cell>
          <cell r="AK498">
            <v>0.84974399509803833</v>
          </cell>
          <cell r="AL498">
            <v>0.48733576418275304</v>
          </cell>
          <cell r="AM498">
            <v>5.3875178365080583</v>
          </cell>
          <cell r="AN498">
            <v>0.88056372549019513</v>
          </cell>
          <cell r="AO498">
            <v>0.50501115459352641</v>
          </cell>
          <cell r="AP498">
            <v>4.2180823606043072</v>
          </cell>
          <cell r="AQ498">
            <v>0.892625</v>
          </cell>
          <cell r="AR498">
            <v>0.51192840315799037</v>
          </cell>
          <cell r="AS498">
            <v>2.5749072857185435</v>
          </cell>
          <cell r="AT498">
            <v>0.84974399509803833</v>
          </cell>
          <cell r="AU498">
            <v>0.48733576418275304</v>
          </cell>
          <cell r="AV498">
            <v>5.8600392704683824</v>
          </cell>
        </row>
        <row r="499">
          <cell r="B499">
            <v>107</v>
          </cell>
          <cell r="C499">
            <v>0.59790717439860863</v>
          </cell>
          <cell r="D499">
            <v>0.95539215686274404</v>
          </cell>
          <cell r="E499">
            <v>0.57123582495239555</v>
          </cell>
          <cell r="F499">
            <v>0.79441878963941148</v>
          </cell>
          <cell r="G499">
            <v>0.96499999999999997</v>
          </cell>
          <cell r="H499">
            <v>0.57698042329465726</v>
          </cell>
          <cell r="I499">
            <v>0.4454221965076321</v>
          </cell>
          <cell r="J499">
            <v>1</v>
          </cell>
          <cell r="K499">
            <v>0.59790717439860863</v>
          </cell>
          <cell r="L499">
            <v>0.31128659907319695</v>
          </cell>
          <cell r="M499">
            <v>0.92500000000000004</v>
          </cell>
          <cell r="N499">
            <v>0.55306413631871298</v>
          </cell>
          <cell r="O499">
            <v>0.75227778130660972</v>
          </cell>
          <cell r="P499">
            <v>0.92195343137254793</v>
          </cell>
          <cell r="Q499">
            <v>0.55124257107906172</v>
          </cell>
          <cell r="R499">
            <v>1.2033702846322047</v>
          </cell>
          <cell r="S499">
            <v>0.95539215686274404</v>
          </cell>
          <cell r="T499">
            <v>0.57123582495239555</v>
          </cell>
          <cell r="U499">
            <v>0.87373543118186414</v>
          </cell>
          <cell r="V499">
            <v>0.88373774509803826</v>
          </cell>
          <cell r="W499">
            <v>0.52839313808096589</v>
          </cell>
          <cell r="X499">
            <v>1.9131835251596483</v>
          </cell>
          <cell r="Y499">
            <v>0.96499999999999997</v>
          </cell>
          <cell r="Z499">
            <v>0.57698042329465726</v>
          </cell>
          <cell r="AA499">
            <v>0.49620669767854692</v>
          </cell>
          <cell r="AB499">
            <v>0.892625</v>
          </cell>
          <cell r="AC499">
            <v>0.53370689154755802</v>
          </cell>
          <cell r="AD499">
            <v>1.1381828304148347</v>
          </cell>
          <cell r="AE499">
            <v>0.92500000000000004</v>
          </cell>
          <cell r="AF499">
            <v>0.55306413631871298</v>
          </cell>
          <cell r="AG499">
            <v>0.83392914513826677</v>
          </cell>
          <cell r="AH499">
            <v>0.92195343137254793</v>
          </cell>
          <cell r="AI499">
            <v>0.55124257107906172</v>
          </cell>
          <cell r="AJ499">
            <v>1.318705003152806</v>
          </cell>
          <cell r="AK499">
            <v>0.85280692401960689</v>
          </cell>
          <cell r="AL499">
            <v>0.50989937824813203</v>
          </cell>
          <cell r="AM499">
            <v>2.7619877146051914</v>
          </cell>
          <cell r="AN499">
            <v>0.88373774509803826</v>
          </cell>
          <cell r="AO499">
            <v>0.52839313808096589</v>
          </cell>
          <cell r="AP499">
            <v>2.0879037175049384</v>
          </cell>
          <cell r="AQ499">
            <v>0.892625</v>
          </cell>
          <cell r="AR499">
            <v>0.53370689154755802</v>
          </cell>
          <cell r="AS499">
            <v>1.2567391106607744</v>
          </cell>
          <cell r="AT499">
            <v>0.85280692401960689</v>
          </cell>
          <cell r="AU499">
            <v>0.50989937824813203</v>
          </cell>
          <cell r="AV499">
            <v>3.0042325544537305</v>
          </cell>
        </row>
        <row r="500">
          <cell r="B500">
            <v>108</v>
          </cell>
          <cell r="C500">
            <v>0.62213404349715629</v>
          </cell>
          <cell r="D500">
            <v>0.95882352941176363</v>
          </cell>
          <cell r="E500">
            <v>0.59651675935315507</v>
          </cell>
          <cell r="F500">
            <v>0.34061831698205869</v>
          </cell>
          <cell r="G500">
            <v>0.96499999999999997</v>
          </cell>
          <cell r="H500">
            <v>0.60035935197475576</v>
          </cell>
          <cell r="I500">
            <v>0.18842230902182253</v>
          </cell>
          <cell r="J500">
            <v>1</v>
          </cell>
          <cell r="K500">
            <v>0.62213404349715629</v>
          </cell>
          <cell r="L500">
            <v>0.12516610819318921</v>
          </cell>
          <cell r="M500">
            <v>0.92500000000000004</v>
          </cell>
          <cell r="N500">
            <v>0.57547399023486956</v>
          </cell>
          <cell r="O500">
            <v>0.33621991991651196</v>
          </cell>
          <cell r="P500">
            <v>0.92526470588235188</v>
          </cell>
          <cell r="Q500">
            <v>0.57563867277579461</v>
          </cell>
          <cell r="R500">
            <v>0.54002135497140591</v>
          </cell>
          <cell r="S500">
            <v>0.95882352941176363</v>
          </cell>
          <cell r="T500">
            <v>0.59651675935315507</v>
          </cell>
          <cell r="U500">
            <v>0.37462645136055495</v>
          </cell>
          <cell r="V500">
            <v>0.8869117647058814</v>
          </cell>
          <cell r="W500">
            <v>0.55177800240166841</v>
          </cell>
          <cell r="X500">
            <v>0.90227047857573717</v>
          </cell>
          <cell r="Y500">
            <v>0.96499999999999997</v>
          </cell>
          <cell r="Z500">
            <v>0.60035935197475576</v>
          </cell>
          <cell r="AA500">
            <v>0.2099051472103349</v>
          </cell>
          <cell r="AB500">
            <v>0.892625</v>
          </cell>
          <cell r="AC500">
            <v>0.55533240057664912</v>
          </cell>
          <cell r="AD500">
            <v>0.53072680998133193</v>
          </cell>
          <cell r="AE500">
            <v>0.92500000000000004</v>
          </cell>
          <cell r="AF500">
            <v>0.57547399023486956</v>
          </cell>
          <cell r="AG500">
            <v>0.37271284273136862</v>
          </cell>
          <cell r="AH500">
            <v>0.92526470588235188</v>
          </cell>
          <cell r="AI500">
            <v>0.57563867277579461</v>
          </cell>
          <cell r="AJ500">
            <v>0.5917786667200311</v>
          </cell>
          <cell r="AK500">
            <v>0.85586985294117557</v>
          </cell>
          <cell r="AL500">
            <v>0.53246577231761005</v>
          </cell>
          <cell r="AM500">
            <v>1.3536518961990252</v>
          </cell>
          <cell r="AN500">
            <v>0.8869117647058814</v>
          </cell>
          <cell r="AO500">
            <v>0.55177800240166841</v>
          </cell>
          <cell r="AP500">
            <v>0.98466972020158949</v>
          </cell>
          <cell r="AQ500">
            <v>0.892625</v>
          </cell>
          <cell r="AR500">
            <v>0.55533240057664912</v>
          </cell>
          <cell r="AS500">
            <v>0.58600878642376997</v>
          </cell>
          <cell r="AT500">
            <v>0.85586985294117557</v>
          </cell>
          <cell r="AU500">
            <v>0.53246577231761005</v>
          </cell>
          <cell r="AV500">
            <v>1.4723762428249758</v>
          </cell>
        </row>
        <row r="501">
          <cell r="B501">
            <v>109</v>
          </cell>
          <cell r="C501">
            <v>0.64602467259922935</v>
          </cell>
          <cell r="D501">
            <v>0.96225490196078323</v>
          </cell>
          <cell r="E501">
            <v>0.62164040799621856</v>
          </cell>
          <cell r="F501">
            <v>0.1374337823595953</v>
          </cell>
          <cell r="G501">
            <v>0.96499999999999997</v>
          </cell>
          <cell r="H501">
            <v>0.62341380905825627</v>
          </cell>
          <cell r="I501">
            <v>7.530121367989398E-2</v>
          </cell>
          <cell r="J501">
            <v>1</v>
          </cell>
          <cell r="K501">
            <v>0.64602467259922935</v>
          </cell>
          <cell r="L501">
            <v>4.7296011194157862E-2</v>
          </cell>
          <cell r="M501">
            <v>0.92500000000000004</v>
          </cell>
          <cell r="N501">
            <v>0.5975728221542872</v>
          </cell>
          <cell r="O501">
            <v>0.14273410100570852</v>
          </cell>
          <cell r="P501">
            <v>0.92857598039215583</v>
          </cell>
          <cell r="Q501">
            <v>0.5998829937163509</v>
          </cell>
          <cell r="R501">
            <v>0.22916417892507956</v>
          </cell>
          <cell r="S501">
            <v>0.96225490196078323</v>
          </cell>
          <cell r="T501">
            <v>0.62164040799621856</v>
          </cell>
          <cell r="U501">
            <v>0.15115549462698433</v>
          </cell>
          <cell r="V501">
            <v>0.89008578431372454</v>
          </cell>
          <cell r="W501">
            <v>0.57501737739650216</v>
          </cell>
          <cell r="X501">
            <v>0.40441747628121955</v>
          </cell>
          <cell r="Y501">
            <v>0.96499999999999997</v>
          </cell>
          <cell r="Z501">
            <v>0.62341380905825627</v>
          </cell>
          <cell r="AA501">
            <v>8.3886629054972531E-2</v>
          </cell>
          <cell r="AB501">
            <v>0.892625</v>
          </cell>
          <cell r="AC501">
            <v>0.57665777337888713</v>
          </cell>
          <cell r="AD501">
            <v>0.23599701654401176</v>
          </cell>
          <cell r="AE501">
            <v>0.92500000000000004</v>
          </cell>
          <cell r="AF501">
            <v>0.5975728221542872</v>
          </cell>
          <cell r="AG501">
            <v>0.15822629591296652</v>
          </cell>
          <cell r="AH501">
            <v>0.92857598039215583</v>
          </cell>
          <cell r="AI501">
            <v>0.5998829937163509</v>
          </cell>
          <cell r="AJ501">
            <v>0.25112798043228313</v>
          </cell>
          <cell r="AK501">
            <v>0.85893278186274413</v>
          </cell>
          <cell r="AL501">
            <v>0.55489176918762462</v>
          </cell>
          <cell r="AM501">
            <v>0.63287859384021394</v>
          </cell>
          <cell r="AN501">
            <v>0.89008578431372454</v>
          </cell>
          <cell r="AO501">
            <v>0.57501737739650216</v>
          </cell>
          <cell r="AP501">
            <v>0.4413506289633467</v>
          </cell>
          <cell r="AQ501">
            <v>0.892625</v>
          </cell>
          <cell r="AR501">
            <v>0.57665777337888713</v>
          </cell>
          <cell r="AS501">
            <v>0.26057912030004893</v>
          </cell>
          <cell r="AT501">
            <v>0.85893278186274413</v>
          </cell>
          <cell r="AU501">
            <v>0.55489176918762462</v>
          </cell>
          <cell r="AV501">
            <v>0.68838628954707415</v>
          </cell>
        </row>
        <row r="502">
          <cell r="B502">
            <v>110</v>
          </cell>
          <cell r="C502">
            <v>0.6694186909810107</v>
          </cell>
          <cell r="D502">
            <v>0.96568627450980282</v>
          </cell>
          <cell r="E502">
            <v>0.64644844178068117</v>
          </cell>
          <cell r="F502">
            <v>5.1999389821112976E-2</v>
          </cell>
          <cell r="G502">
            <v>0.96499999999999997</v>
          </cell>
          <cell r="H502">
            <v>0.6459890367966753</v>
          </cell>
          <cell r="I502">
            <v>2.83573972330016E-2</v>
          </cell>
          <cell r="J502">
            <v>1</v>
          </cell>
          <cell r="K502">
            <v>0.6694186909810107</v>
          </cell>
          <cell r="L502">
            <v>1.6741621047202542E-2</v>
          </cell>
          <cell r="M502">
            <v>0.92500000000000004</v>
          </cell>
          <cell r="N502">
            <v>0.61921228915743498</v>
          </cell>
          <cell r="O502">
            <v>5.7440081450072199E-2</v>
          </cell>
          <cell r="P502">
            <v>0.93188725490195967</v>
          </cell>
          <cell r="Q502">
            <v>0.62382274631835732</v>
          </cell>
          <cell r="R502">
            <v>9.1692485218953346E-2</v>
          </cell>
          <cell r="S502">
            <v>0.96568627450980282</v>
          </cell>
          <cell r="T502">
            <v>0.64644844178068117</v>
          </cell>
          <cell r="U502">
            <v>5.7191131276195566E-2</v>
          </cell>
          <cell r="V502">
            <v>0.89325980392156767</v>
          </cell>
          <cell r="W502">
            <v>0.59796480864713009</v>
          </cell>
          <cell r="X502">
            <v>0.17187039969668055</v>
          </cell>
          <cell r="Y502">
            <v>0.96499999999999997</v>
          </cell>
          <cell r="Z502">
            <v>0.6459890367966753</v>
          </cell>
          <cell r="AA502">
            <v>3.1590546106755116E-2</v>
          </cell>
          <cell r="AB502">
            <v>0.892625</v>
          </cell>
          <cell r="AC502">
            <v>0.59753985903692464</v>
          </cell>
          <cell r="AD502">
            <v>9.9907502459681552E-2</v>
          </cell>
          <cell r="AE502">
            <v>0.92500000000000004</v>
          </cell>
          <cell r="AF502">
            <v>0.61921228915743498</v>
          </cell>
          <cell r="AG502">
            <v>6.3674561725235765E-2</v>
          </cell>
          <cell r="AH502">
            <v>0.93188725490195967</v>
          </cell>
          <cell r="AI502">
            <v>0.62382274631835732</v>
          </cell>
          <cell r="AJ502">
            <v>0.10048057572462393</v>
          </cell>
          <cell r="AK502">
            <v>0.8619957107843127</v>
          </cell>
          <cell r="AL502">
            <v>0.57703604034448053</v>
          </cell>
          <cell r="AM502">
            <v>0.28169947122324152</v>
          </cell>
          <cell r="AN502">
            <v>0.89325980392156767</v>
          </cell>
          <cell r="AO502">
            <v>0.59796480864713009</v>
          </cell>
          <cell r="AP502">
            <v>0.18756634778454637</v>
          </cell>
          <cell r="AQ502">
            <v>0.892625</v>
          </cell>
          <cell r="AR502">
            <v>0.59753985903692464</v>
          </cell>
          <cell r="AS502">
            <v>0.11031414499879355</v>
          </cell>
          <cell r="AT502">
            <v>0.8619957107843127</v>
          </cell>
          <cell r="AU502">
            <v>0.57703604034448053</v>
          </cell>
          <cell r="AV502">
            <v>0.30640640345579373</v>
          </cell>
        </row>
        <row r="503">
          <cell r="B503">
            <v>111</v>
          </cell>
          <cell r="C503">
            <v>0.69687048842600352</v>
          </cell>
          <cell r="D503">
            <v>0.96911764705882242</v>
          </cell>
          <cell r="E503">
            <v>0.67534948804814088</v>
          </cell>
          <cell r="F503">
            <v>1.8384465297708281E-2</v>
          </cell>
          <cell r="G503">
            <v>0.96499999999999997</v>
          </cell>
          <cell r="H503">
            <v>0.67248002133109341</v>
          </cell>
          <cell r="I503">
            <v>1.003882950839419E-2</v>
          </cell>
          <cell r="J503">
            <v>1</v>
          </cell>
          <cell r="K503">
            <v>0.69687048842600352</v>
          </cell>
          <cell r="L503">
            <v>5.5344670008840788E-3</v>
          </cell>
          <cell r="M503">
            <v>0.92500000000000004</v>
          </cell>
          <cell r="N503">
            <v>0.64460520179405334</v>
          </cell>
          <cell r="O503">
            <v>2.1872477125983475E-2</v>
          </cell>
          <cell r="P503">
            <v>0.93519852941176362</v>
          </cell>
          <cell r="Q503">
            <v>0.65171225596645599</v>
          </cell>
          <cell r="R503">
            <v>3.4492627272910484E-2</v>
          </cell>
          <cell r="S503">
            <v>0.96911764705882242</v>
          </cell>
          <cell r="T503">
            <v>0.67534948804814088</v>
          </cell>
          <cell r="U503">
            <v>2.0220013579024563E-2</v>
          </cell>
          <cell r="V503">
            <v>0.89643382352941081</v>
          </cell>
          <cell r="W503">
            <v>0.62469827644453035</v>
          </cell>
          <cell r="X503">
            <v>6.9097949029949202E-2</v>
          </cell>
          <cell r="Y503">
            <v>0.96499999999999997</v>
          </cell>
          <cell r="Z503">
            <v>0.67248002133109341</v>
          </cell>
          <cell r="AA503">
            <v>1.1183399655371417E-2</v>
          </cell>
          <cell r="AB503">
            <v>0.892625</v>
          </cell>
          <cell r="AC503">
            <v>0.62204401973126144</v>
          </cell>
          <cell r="AD503">
            <v>4.0208787523192235E-2</v>
          </cell>
          <cell r="AE503">
            <v>0.92500000000000004</v>
          </cell>
          <cell r="AF503">
            <v>0.64460520179405334</v>
          </cell>
          <cell r="AG503">
            <v>2.4246490598256135E-2</v>
          </cell>
          <cell r="AH503">
            <v>0.93519852941176362</v>
          </cell>
          <cell r="AI503">
            <v>0.65171225596645599</v>
          </cell>
          <cell r="AJ503">
            <v>3.7798507024439362E-2</v>
          </cell>
          <cell r="AK503">
            <v>0.86505863970588137</v>
          </cell>
          <cell r="AL503">
            <v>0.60283383676897173</v>
          </cell>
          <cell r="AM503">
            <v>0.11914872378144829</v>
          </cell>
          <cell r="AN503">
            <v>0.89643382352941081</v>
          </cell>
          <cell r="AO503">
            <v>0.62469827644453035</v>
          </cell>
          <cell r="AP503">
            <v>7.540827252291904E-2</v>
          </cell>
          <cell r="AQ503">
            <v>0.892625</v>
          </cell>
          <cell r="AR503">
            <v>0.62204401973126144</v>
          </cell>
          <cell r="AS503">
            <v>4.4397046346435584E-2</v>
          </cell>
          <cell r="AT503">
            <v>0.86505863970588137</v>
          </cell>
          <cell r="AU503">
            <v>0.60283383676897173</v>
          </cell>
          <cell r="AV503">
            <v>0.12959886566946915</v>
          </cell>
        </row>
        <row r="504">
          <cell r="B504">
            <v>112</v>
          </cell>
          <cell r="C504">
            <v>0.72371690781180376</v>
          </cell>
          <cell r="D504">
            <v>0.97254901960784201</v>
          </cell>
          <cell r="E504">
            <v>0.70385016916598875</v>
          </cell>
          <cell r="F504">
            <v>5.9685260708621816E-3</v>
          </cell>
          <cell r="G504">
            <v>0.96499999999999997</v>
          </cell>
          <cell r="H504">
            <v>0.69838681603839059</v>
          </cell>
          <cell r="I504">
            <v>3.2879172264500553E-3</v>
          </cell>
          <cell r="J504">
            <v>1</v>
          </cell>
          <cell r="K504">
            <v>0.72371690781180376</v>
          </cell>
          <cell r="L504">
            <v>1.6776602788003919E-3</v>
          </cell>
          <cell r="M504">
            <v>0.92500000000000004</v>
          </cell>
          <cell r="N504">
            <v>0.66943813972591848</v>
          </cell>
          <cell r="O504">
            <v>7.773364594453081E-3</v>
          </cell>
          <cell r="P504">
            <v>0.93850980392156746</v>
          </cell>
          <cell r="Q504">
            <v>0.67921541324517909</v>
          </cell>
          <cell r="R504">
            <v>1.2013359338671885E-2</v>
          </cell>
          <cell r="S504">
            <v>0.97254901960784201</v>
          </cell>
          <cell r="T504">
            <v>0.70385016916598875</v>
          </cell>
          <cell r="U504">
            <v>6.5644377601038672E-3</v>
          </cell>
          <cell r="V504">
            <v>0.89960784313725395</v>
          </cell>
          <cell r="W504">
            <v>0.65106140647853961</v>
          </cell>
          <cell r="X504">
            <v>2.5932579365087926E-2</v>
          </cell>
          <cell r="Y504">
            <v>0.96499999999999997</v>
          </cell>
          <cell r="Z504">
            <v>0.69838681603839059</v>
          </cell>
          <cell r="AA504">
            <v>3.6627868165731037E-3</v>
          </cell>
          <cell r="AB504">
            <v>0.892625</v>
          </cell>
          <cell r="AC504">
            <v>0.64600780483551135</v>
          </cell>
          <cell r="AD504">
            <v>1.5197151703745545E-2</v>
          </cell>
          <cell r="AE504">
            <v>0.92500000000000004</v>
          </cell>
          <cell r="AF504">
            <v>0.66943813972591848</v>
          </cell>
          <cell r="AG504">
            <v>8.6170766333696219E-3</v>
          </cell>
          <cell r="AH504">
            <v>0.93850980392156746</v>
          </cell>
          <cell r="AI504">
            <v>0.67921541324517909</v>
          </cell>
          <cell r="AJ504">
            <v>1.3164756739378052E-2</v>
          </cell>
          <cell r="AK504">
            <v>0.86812156862744994</v>
          </cell>
          <cell r="AL504">
            <v>0.62827425725179065</v>
          </cell>
          <cell r="AM504">
            <v>4.732184147815139E-2</v>
          </cell>
          <cell r="AN504">
            <v>0.89960784313725395</v>
          </cell>
          <cell r="AO504">
            <v>0.65106140647853961</v>
          </cell>
          <cell r="AP504">
            <v>2.830085464819208E-2</v>
          </cell>
          <cell r="AQ504">
            <v>0.892625</v>
          </cell>
          <cell r="AR504">
            <v>0.64600780483551135</v>
          </cell>
          <cell r="AS504">
            <v>1.6780129172903679E-2</v>
          </cell>
          <cell r="AT504">
            <v>0.86812156862744994</v>
          </cell>
          <cell r="AU504">
            <v>0.62827425725179065</v>
          </cell>
          <cell r="AV504">
            <v>5.1472284237036495E-2</v>
          </cell>
        </row>
        <row r="505">
          <cell r="B505">
            <v>113</v>
          </cell>
          <cell r="C505">
            <v>0.74992272887735956</v>
          </cell>
          <cell r="D505">
            <v>0.97598039215686161</v>
          </cell>
          <cell r="E505">
            <v>0.73190987901706916</v>
          </cell>
          <cell r="F505">
            <v>1.767577986214221E-3</v>
          </cell>
          <cell r="G505">
            <v>0.96499999999999997</v>
          </cell>
          <cell r="H505">
            <v>0.72367543336665197</v>
          </cell>
          <cell r="I505">
            <v>9.916791832718251E-4</v>
          </cell>
          <cell r="J505">
            <v>1</v>
          </cell>
          <cell r="K505">
            <v>0.74992272887735956</v>
          </cell>
          <cell r="L505">
            <v>4.6350916946828372E-4</v>
          </cell>
          <cell r="M505">
            <v>0.92500000000000004</v>
          </cell>
          <cell r="N505">
            <v>0.69367852421155762</v>
          </cell>
          <cell r="O505">
            <v>2.5695778609310916E-3</v>
          </cell>
          <cell r="P505">
            <v>0.94182107843137142</v>
          </cell>
          <cell r="Q505">
            <v>0.70629303325147175</v>
          </cell>
          <cell r="R505">
            <v>3.8537005109930294E-3</v>
          </cell>
          <cell r="S505">
            <v>0.97598039215686161</v>
          </cell>
          <cell r="T505">
            <v>0.73190987901706916</v>
          </cell>
          <cell r="U505">
            <v>1.9440571321751559E-3</v>
          </cell>
          <cell r="V505">
            <v>0.90278186274509709</v>
          </cell>
          <cell r="W505">
            <v>0.67701663809078905</v>
          </cell>
          <cell r="X505">
            <v>9.0488777700374265E-3</v>
          </cell>
          <cell r="Y505">
            <v>0.96499999999999997</v>
          </cell>
          <cell r="Z505">
            <v>0.72367543336665197</v>
          </cell>
          <cell r="AA505">
            <v>1.1047447939192213E-3</v>
          </cell>
          <cell r="AB505">
            <v>0.892625</v>
          </cell>
          <cell r="AC505">
            <v>0.66939977586415311</v>
          </cell>
          <cell r="AD505">
            <v>5.379673091856634E-3</v>
          </cell>
          <cell r="AE505">
            <v>0.92500000000000004</v>
          </cell>
          <cell r="AF505">
            <v>0.69367852421155762</v>
          </cell>
          <cell r="AG505">
            <v>2.8484768820509817E-3</v>
          </cell>
          <cell r="AH505">
            <v>0.94182107843137142</v>
          </cell>
          <cell r="AI505">
            <v>0.70629303325147175</v>
          </cell>
          <cell r="AJ505">
            <v>4.2230510503691318E-3</v>
          </cell>
          <cell r="AK505">
            <v>0.87118449754901861</v>
          </cell>
          <cell r="AL505">
            <v>0.65332105575761135</v>
          </cell>
          <cell r="AM505">
            <v>1.7590746671678845E-2</v>
          </cell>
          <cell r="AN505">
            <v>0.90278186274509709</v>
          </cell>
          <cell r="AO505">
            <v>0.67701663809078905</v>
          </cell>
          <cell r="AP505">
            <v>9.8752604163954288E-3</v>
          </cell>
          <cell r="AQ505">
            <v>0.892625</v>
          </cell>
          <cell r="AR505">
            <v>0.66939977586415311</v>
          </cell>
          <cell r="AS505">
            <v>5.9400347610598482E-3</v>
          </cell>
          <cell r="AT505">
            <v>0.87118449754901861</v>
          </cell>
          <cell r="AU505">
            <v>0.65332105575761135</v>
          </cell>
          <cell r="AV505">
            <v>1.9133573088959341E-2</v>
          </cell>
        </row>
        <row r="506">
          <cell r="B506">
            <v>114</v>
          </cell>
          <cell r="C506">
            <v>0.77545434519305856</v>
          </cell>
          <cell r="D506">
            <v>0.9794117647058812</v>
          </cell>
          <cell r="E506">
            <v>0.75948910867437702</v>
          </cell>
          <cell r="F506">
            <v>4.7387019617093577E-4</v>
          </cell>
          <cell r="G506">
            <v>0.96499999999999997</v>
          </cell>
          <cell r="H506">
            <v>0.74831344311130144</v>
          </cell>
          <cell r="I506">
            <v>2.7402532055689961E-4</v>
          </cell>
          <cell r="J506">
            <v>1</v>
          </cell>
          <cell r="K506">
            <v>0.77545434519305856</v>
          </cell>
          <cell r="L506">
            <v>1.1591310824094988E-4</v>
          </cell>
          <cell r="M506">
            <v>0.92500000000000004</v>
          </cell>
          <cell r="N506">
            <v>0.71729526930357923</v>
          </cell>
          <cell r="O506">
            <v>7.8711688251372088E-4</v>
          </cell>
          <cell r="P506">
            <v>0.94513235294117537</v>
          </cell>
          <cell r="Q506">
            <v>0.73290698987077385</v>
          </cell>
          <cell r="R506">
            <v>1.131858687841016E-3</v>
          </cell>
          <cell r="S506">
            <v>0.9794117647058812</v>
          </cell>
          <cell r="T506">
            <v>0.75948910867437702</v>
          </cell>
          <cell r="U506">
            <v>5.2118251176256714E-4</v>
          </cell>
          <cell r="V506">
            <v>0.90595588235294011</v>
          </cell>
          <cell r="W506">
            <v>0.70252742552379877</v>
          </cell>
          <cell r="X506">
            <v>2.9226369636722121E-3</v>
          </cell>
          <cell r="Y506">
            <v>0.96499999999999997</v>
          </cell>
          <cell r="Z506">
            <v>0.74831344311130144</v>
          </cell>
          <cell r="AA506">
            <v>3.0526812642017623E-4</v>
          </cell>
          <cell r="AB506">
            <v>0.892625</v>
          </cell>
          <cell r="AC506">
            <v>0.69218993487795388</v>
          </cell>
          <cell r="AD506">
            <v>1.7785211299453877E-3</v>
          </cell>
          <cell r="AE506">
            <v>0.92500000000000004</v>
          </cell>
          <cell r="AF506">
            <v>0.71729526930357923</v>
          </cell>
          <cell r="AG506">
            <v>8.7254964225911766E-4</v>
          </cell>
          <cell r="AH506">
            <v>0.94513235294117537</v>
          </cell>
          <cell r="AI506">
            <v>0.73290698987077385</v>
          </cell>
          <cell r="AJ506">
            <v>1.2403395144281039E-3</v>
          </cell>
          <cell r="AK506">
            <v>0.87424742647058729</v>
          </cell>
          <cell r="AL506">
            <v>0.67793896563046585</v>
          </cell>
          <cell r="AM506">
            <v>6.098341484572934E-3</v>
          </cell>
          <cell r="AN506">
            <v>0.90595588235294011</v>
          </cell>
          <cell r="AO506">
            <v>0.70252742552379877</v>
          </cell>
          <cell r="AP506">
            <v>3.1895448090163499E-3</v>
          </cell>
          <cell r="AQ506">
            <v>0.892625</v>
          </cell>
          <cell r="AR506">
            <v>0.69218993487795388</v>
          </cell>
          <cell r="AS506">
            <v>1.9637768233811076E-3</v>
          </cell>
          <cell r="AT506">
            <v>0.87424742647058729</v>
          </cell>
          <cell r="AU506">
            <v>0.67793896563046585</v>
          </cell>
          <cell r="AV506">
            <v>6.6332069180650034E-3</v>
          </cell>
        </row>
        <row r="507">
          <cell r="B507">
            <v>115</v>
          </cell>
          <cell r="C507">
            <v>0.80027901718637928</v>
          </cell>
          <cell r="D507">
            <v>0.9828431372549008</v>
          </cell>
          <cell r="E507">
            <v>0.78654873993072971</v>
          </cell>
          <cell r="F507">
            <v>1.1397094325371958E-4</v>
          </cell>
          <cell r="G507">
            <v>0.96499999999999997</v>
          </cell>
          <cell r="H507">
            <v>0.77226925158485593</v>
          </cell>
          <cell r="I507">
            <v>6.8968489431287972E-5</v>
          </cell>
          <cell r="J507">
            <v>1</v>
          </cell>
          <cell r="K507">
            <v>0.80027901718637928</v>
          </cell>
          <cell r="L507">
            <v>2.6027784790671973E-5</v>
          </cell>
          <cell r="M507">
            <v>0.92500000000000004</v>
          </cell>
          <cell r="N507">
            <v>0.74025809089740091</v>
          </cell>
          <cell r="O507">
            <v>2.2252166629764772E-4</v>
          </cell>
          <cell r="P507">
            <v>0.94844362745097921</v>
          </cell>
          <cell r="Q507">
            <v>0.75901953403315414</v>
          </cell>
          <cell r="R507">
            <v>3.023115439763731E-4</v>
          </cell>
          <cell r="S507">
            <v>0.9828431372549008</v>
          </cell>
          <cell r="T507">
            <v>0.78654873993072971</v>
          </cell>
          <cell r="U507">
            <v>1.2535007044734201E-4</v>
          </cell>
          <cell r="V507">
            <v>0.90912990196078325</v>
          </cell>
          <cell r="W507">
            <v>0.727557584435925</v>
          </cell>
          <cell r="X507">
            <v>8.6940434184288077E-4</v>
          </cell>
          <cell r="Y507">
            <v>0.96499999999999997</v>
          </cell>
          <cell r="Z507">
            <v>0.77226925158485593</v>
          </cell>
          <cell r="AA507">
            <v>7.6831883666558109E-5</v>
          </cell>
          <cell r="AB507">
            <v>0.892625</v>
          </cell>
          <cell r="AC507">
            <v>0.71434905771599178</v>
          </cell>
          <cell r="AD507">
            <v>5.4744670482942479E-4</v>
          </cell>
          <cell r="AE507">
            <v>0.92500000000000004</v>
          </cell>
          <cell r="AF507">
            <v>0.74025809089740091</v>
          </cell>
          <cell r="AG507">
            <v>2.4667391163412213E-4</v>
          </cell>
          <cell r="AH507">
            <v>0.94844362745097921</v>
          </cell>
          <cell r="AI507">
            <v>0.75901953403315414</v>
          </cell>
          <cell r="AJ507">
            <v>3.3128601449082502E-4</v>
          </cell>
          <cell r="AK507">
            <v>0.87731035539215585</v>
          </cell>
          <cell r="AL507">
            <v>0.70209306898066759</v>
          </cell>
          <cell r="AM507">
            <v>1.9640381664601998E-3</v>
          </cell>
          <cell r="AN507">
            <v>0.90912990196078325</v>
          </cell>
          <cell r="AO507">
            <v>0.727557584435925</v>
          </cell>
          <cell r="AP507">
            <v>9.4880210574529718E-4</v>
          </cell>
          <cell r="AQ507">
            <v>0.892625</v>
          </cell>
          <cell r="AR507">
            <v>0.71434905771599178</v>
          </cell>
          <cell r="AS507">
            <v>6.044702718901036E-4</v>
          </cell>
          <cell r="AT507">
            <v>0.87731035539215585</v>
          </cell>
          <cell r="AU507">
            <v>0.70209306898066759</v>
          </cell>
          <cell r="AV507">
            <v>2.1362974812191649E-3</v>
          </cell>
        </row>
        <row r="508">
          <cell r="B508">
            <v>116</v>
          </cell>
          <cell r="C508">
            <v>0.82453060479601314</v>
          </cell>
          <cell r="D508">
            <v>0.9862745098039204</v>
          </cell>
          <cell r="E508">
            <v>0.81321351806351783</v>
          </cell>
          <cell r="F508">
            <v>2.4327241448789743E-5</v>
          </cell>
          <cell r="G508">
            <v>0.96499999999999997</v>
          </cell>
          <cell r="H508">
            <v>0.79567203362815264</v>
          </cell>
          <cell r="I508">
            <v>1.5706245715249164E-5</v>
          </cell>
          <cell r="J508">
            <v>1</v>
          </cell>
          <cell r="K508">
            <v>0.82453060479601314</v>
          </cell>
          <cell r="L508">
            <v>5.1982947588544154E-6</v>
          </cell>
          <cell r="M508">
            <v>0.92500000000000004</v>
          </cell>
          <cell r="N508">
            <v>0.76269080943631218</v>
          </cell>
          <cell r="O508">
            <v>5.7798202420842503E-5</v>
          </cell>
          <cell r="P508">
            <v>0.95175490196078316</v>
          </cell>
          <cell r="Q508">
            <v>0.78475104493129477</v>
          </cell>
          <cell r="R508">
            <v>7.2851176734583007E-5</v>
          </cell>
          <cell r="S508">
            <v>0.9862745098039204</v>
          </cell>
          <cell r="T508">
            <v>0.81321351806351783</v>
          </cell>
          <cell r="U508">
            <v>2.6756130486756951E-5</v>
          </cell>
          <cell r="V508">
            <v>0.91230392156862639</v>
          </cell>
          <cell r="W508">
            <v>0.75222250420875403</v>
          </cell>
          <cell r="X508">
            <v>2.3686261899356925E-4</v>
          </cell>
          <cell r="Y508">
            <v>0.96499999999999997</v>
          </cell>
          <cell r="Z508">
            <v>0.79567203362815264</v>
          </cell>
          <cell r="AA508">
            <v>1.7496982369530561E-5</v>
          </cell>
          <cell r="AB508">
            <v>0.892625</v>
          </cell>
          <cell r="AC508">
            <v>0.73599663110604119</v>
          </cell>
          <cell r="AD508">
            <v>1.563786670848005E-4</v>
          </cell>
          <cell r="AE508">
            <v>0.92500000000000004</v>
          </cell>
          <cell r="AF508">
            <v>0.76269080943631218</v>
          </cell>
          <cell r="AG508">
            <v>6.4071552733652715E-5</v>
          </cell>
          <cell r="AH508">
            <v>0.95175490196078316</v>
          </cell>
          <cell r="AI508">
            <v>0.78475104493129477</v>
          </cell>
          <cell r="AJ508">
            <v>7.9833458140298261E-5</v>
          </cell>
          <cell r="AK508">
            <v>0.88037328431372441</v>
          </cell>
          <cell r="AL508">
            <v>0.72589471656144766</v>
          </cell>
          <cell r="AM508">
            <v>5.8510058257499483E-4</v>
          </cell>
          <cell r="AN508">
            <v>0.91230392156862639</v>
          </cell>
          <cell r="AO508">
            <v>0.75222250420875403</v>
          </cell>
          <cell r="AP508">
            <v>2.5849393758152971E-4</v>
          </cell>
          <cell r="AQ508">
            <v>0.892625</v>
          </cell>
          <cell r="AR508">
            <v>0.73599663110604119</v>
          </cell>
          <cell r="AS508">
            <v>1.7266750274807876E-4</v>
          </cell>
          <cell r="AT508">
            <v>0.88037328431372441</v>
          </cell>
          <cell r="AU508">
            <v>0.72589471656144766</v>
          </cell>
          <cell r="AV508">
            <v>6.3641782637433128E-4</v>
          </cell>
        </row>
        <row r="509">
          <cell r="B509">
            <v>117</v>
          </cell>
          <cell r="C509">
            <v>0.84836414605474564</v>
          </cell>
          <cell r="D509">
            <v>0.98970588235293999</v>
          </cell>
          <cell r="E509">
            <v>0.83963098572771044</v>
          </cell>
          <cell r="F509">
            <v>4.5439998454388056E-6</v>
          </cell>
          <cell r="G509">
            <v>0.96499999999999997</v>
          </cell>
          <cell r="H509">
            <v>0.81867140094282953</v>
          </cell>
          <cell r="I509">
            <v>3.2092252463334028E-6</v>
          </cell>
          <cell r="J509">
            <v>1</v>
          </cell>
          <cell r="K509">
            <v>0.84836414605474564</v>
          </cell>
          <cell r="L509">
            <v>9.1214163742823897E-7</v>
          </cell>
          <cell r="M509">
            <v>0.92500000000000004</v>
          </cell>
          <cell r="N509">
            <v>0.78473683510063974</v>
          </cell>
          <cell r="O509">
            <v>1.3716044632526316E-5</v>
          </cell>
          <cell r="P509">
            <v>0.95506617647058711</v>
          </cell>
          <cell r="Q509">
            <v>0.81024390122724066</v>
          </cell>
          <cell r="R509">
            <v>1.568113966764456E-5</v>
          </cell>
          <cell r="S509">
            <v>0.98970588235293999</v>
          </cell>
          <cell r="T509">
            <v>0.83963098572771044</v>
          </cell>
          <cell r="U509">
            <v>4.9976834838547875E-6</v>
          </cell>
          <cell r="V509">
            <v>0.91547794117646952</v>
          </cell>
          <cell r="W509">
            <v>0.77665866179813225</v>
          </cell>
          <cell r="X509">
            <v>5.8689226580782606E-5</v>
          </cell>
          <cell r="Y509">
            <v>0.96499999999999997</v>
          </cell>
          <cell r="Z509">
            <v>0.81867140094282953</v>
          </cell>
          <cell r="AA509">
            <v>3.5751228252102467E-6</v>
          </cell>
          <cell r="AB509">
            <v>0.892625</v>
          </cell>
          <cell r="AC509">
            <v>0.75727104587211735</v>
          </cell>
          <cell r="AD509">
            <v>4.1284494933534159E-5</v>
          </cell>
          <cell r="AE509">
            <v>0.92500000000000004</v>
          </cell>
          <cell r="AF509">
            <v>0.78473683510063974</v>
          </cell>
          <cell r="AG509">
            <v>1.5204768317381766E-5</v>
          </cell>
          <cell r="AH509">
            <v>0.95506617647058711</v>
          </cell>
          <cell r="AI509">
            <v>0.81024390122724066</v>
          </cell>
          <cell r="AJ509">
            <v>1.7184068444220422E-5</v>
          </cell>
          <cell r="AK509">
            <v>0.88343621323529309</v>
          </cell>
          <cell r="AL509">
            <v>0.74947560863519758</v>
          </cell>
          <cell r="AM509">
            <v>1.6037916102678107E-4</v>
          </cell>
          <cell r="AN509">
            <v>0.91547794117646952</v>
          </cell>
          <cell r="AO509">
            <v>0.77665866179813225</v>
          </cell>
          <cell r="AP509">
            <v>6.4048980531170073E-5</v>
          </cell>
          <cell r="AQ509">
            <v>0.892625</v>
          </cell>
          <cell r="AR509">
            <v>0.75727104587211735</v>
          </cell>
          <cell r="AS509">
            <v>4.5584802423999685E-5</v>
          </cell>
          <cell r="AT509">
            <v>0.88343621323529309</v>
          </cell>
          <cell r="AU509">
            <v>0.74947560863519758</v>
          </cell>
          <cell r="AV509">
            <v>1.7444548868368346E-4</v>
          </cell>
        </row>
        <row r="510">
          <cell r="B510">
            <v>118</v>
          </cell>
          <cell r="C510">
            <v>0.87177964096257743</v>
          </cell>
          <cell r="D510">
            <v>0.99313725490195959</v>
          </cell>
          <cell r="E510">
            <v>0.86579683950499009</v>
          </cell>
          <cell r="F510">
            <v>7.2871677606645734E-7</v>
          </cell>
          <cell r="G510">
            <v>0.96499999999999997</v>
          </cell>
          <cell r="H510">
            <v>0.84126735352888715</v>
          </cell>
          <cell r="I510">
            <v>5.8192431797653868E-7</v>
          </cell>
          <cell r="J510">
            <v>1</v>
          </cell>
          <cell r="K510">
            <v>0.87177964096257743</v>
          </cell>
          <cell r="L510">
            <v>1.3831337611045362E-7</v>
          </cell>
          <cell r="M510">
            <v>0.92500000000000004</v>
          </cell>
          <cell r="N510">
            <v>0.80639616789038415</v>
          </cell>
          <cell r="O510">
            <v>2.9525591774984975E-6</v>
          </cell>
          <cell r="P510">
            <v>0.95837745098039095</v>
          </cell>
          <cell r="Q510">
            <v>0.83549395012231542</v>
          </cell>
          <cell r="R510">
            <v>2.9755918876429957E-6</v>
          </cell>
          <cell r="S510">
            <v>0.99313725490195959</v>
          </cell>
          <cell r="T510">
            <v>0.86579683950499009</v>
          </cell>
          <cell r="U510">
            <v>8.0147357395069425E-7</v>
          </cell>
          <cell r="V510">
            <v>0.91865196078431266</v>
          </cell>
          <cell r="W510">
            <v>0.80086207654211583</v>
          </cell>
          <cell r="X510">
            <v>1.3107730402584614E-5</v>
          </cell>
          <cell r="Y510">
            <v>0.96499999999999997</v>
          </cell>
          <cell r="Z510">
            <v>0.84126735352888715</v>
          </cell>
          <cell r="AA510">
            <v>6.4827201335268738E-7</v>
          </cell>
          <cell r="AB510">
            <v>0.892625</v>
          </cell>
          <cell r="AC510">
            <v>0.77817230201422072</v>
          </cell>
          <cell r="AD510">
            <v>1.0020942276914616E-5</v>
          </cell>
          <cell r="AE510">
            <v>0.92500000000000004</v>
          </cell>
          <cell r="AF510">
            <v>0.80639616789038415</v>
          </cell>
          <cell r="AG510">
            <v>3.2730265495611194E-6</v>
          </cell>
          <cell r="AH510">
            <v>0.95837745098039095</v>
          </cell>
          <cell r="AI510">
            <v>0.83549395012231542</v>
          </cell>
          <cell r="AJ510">
            <v>3.2607817890193472E-6</v>
          </cell>
          <cell r="AK510">
            <v>0.88649914215686165</v>
          </cell>
          <cell r="AL510">
            <v>0.77283190386314171</v>
          </cell>
          <cell r="AM510">
            <v>4.0178891703831969E-5</v>
          </cell>
          <cell r="AN510">
            <v>0.91865196078431266</v>
          </cell>
          <cell r="AO510">
            <v>0.80086207654211583</v>
          </cell>
          <cell r="AP510">
            <v>1.4304785022296899E-5</v>
          </cell>
          <cell r="AQ510">
            <v>0.892625</v>
          </cell>
          <cell r="AR510">
            <v>0.77817230201422072</v>
          </cell>
          <cell r="AS510">
            <v>1.1064751416503614E-5</v>
          </cell>
          <cell r="AT510">
            <v>0.88649914215686165</v>
          </cell>
          <cell r="AU510">
            <v>0.77283190386314171</v>
          </cell>
          <cell r="AV510">
            <v>4.3702849878815329E-5</v>
          </cell>
        </row>
        <row r="511">
          <cell r="B511">
            <v>119</v>
          </cell>
          <cell r="C511">
            <v>0.89477708951950818</v>
          </cell>
          <cell r="D511">
            <v>0.99656862745097918</v>
          </cell>
          <cell r="E511">
            <v>0.89170677597703818</v>
          </cell>
          <cell r="F511">
            <v>9.7796094453852966E-8</v>
          </cell>
          <cell r="G511">
            <v>0.96499999999999997</v>
          </cell>
          <cell r="H511">
            <v>0.8634598913863254</v>
          </cell>
          <cell r="I511">
            <v>9.2370387038313378E-8</v>
          </cell>
          <cell r="J511">
            <v>1</v>
          </cell>
          <cell r="K511">
            <v>0.89477708951950818</v>
          </cell>
          <cell r="L511">
            <v>1.7734590744560428E-8</v>
          </cell>
          <cell r="M511">
            <v>0.92500000000000004</v>
          </cell>
          <cell r="N511">
            <v>0.82766880780554508</v>
          </cell>
          <cell r="O511">
            <v>5.7162677129412454E-7</v>
          </cell>
          <cell r="P511">
            <v>0.96168872549019491</v>
          </cell>
          <cell r="Q511">
            <v>0.8604970388178419</v>
          </cell>
          <cell r="R511">
            <v>4.8950286748423228E-7</v>
          </cell>
          <cell r="S511">
            <v>0.99656862745097918</v>
          </cell>
          <cell r="T511">
            <v>0.89170677597703818</v>
          </cell>
          <cell r="U511">
            <v>1.0756028667741421E-7</v>
          </cell>
          <cell r="V511">
            <v>0.9218259803921558</v>
          </cell>
          <cell r="W511">
            <v>0.82482876777876035</v>
          </cell>
          <cell r="X511">
            <v>2.6102462136164763E-6</v>
          </cell>
          <cell r="Y511">
            <v>0.96499999999999997</v>
          </cell>
          <cell r="Z511">
            <v>0.8634598913863254</v>
          </cell>
          <cell r="AA511">
            <v>1.0290193231262867E-7</v>
          </cell>
          <cell r="AB511">
            <v>0.892625</v>
          </cell>
          <cell r="AC511">
            <v>0.79870039953235095</v>
          </cell>
          <cell r="AD511">
            <v>2.2229225569363428E-6</v>
          </cell>
          <cell r="AE511">
            <v>0.92500000000000004</v>
          </cell>
          <cell r="AF511">
            <v>0.82766880780554508</v>
          </cell>
          <cell r="AG511">
            <v>6.3367048259154625E-7</v>
          </cell>
          <cell r="AH511">
            <v>0.96168872549019491</v>
          </cell>
          <cell r="AI511">
            <v>0.8604970388178419</v>
          </cell>
          <cell r="AJ511">
            <v>5.364183316246623E-7</v>
          </cell>
          <cell r="AK511">
            <v>0.88956207107843033</v>
          </cell>
          <cell r="AL511">
            <v>0.79595976090650378</v>
          </cell>
          <cell r="AM511">
            <v>9.1273623332485192E-6</v>
          </cell>
          <cell r="AN511">
            <v>0.9218259803921558</v>
          </cell>
          <cell r="AO511">
            <v>0.82482876777876035</v>
          </cell>
          <cell r="AP511">
            <v>2.8486251848516476E-6</v>
          </cell>
          <cell r="AQ511">
            <v>0.892625</v>
          </cell>
          <cell r="AR511">
            <v>0.79870039953235095</v>
          </cell>
          <cell r="AS511">
            <v>2.4544683355078873E-6</v>
          </cell>
          <cell r="AT511">
            <v>0.88956207107843033</v>
          </cell>
          <cell r="AU511">
            <v>0.79595976090650378</v>
          </cell>
          <cell r="AV511">
            <v>9.9278932027254058E-6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1.0590654365261833E-8</v>
          </cell>
          <cell r="G512">
            <v>1</v>
          </cell>
          <cell r="H512">
            <v>1</v>
          </cell>
          <cell r="I512">
            <v>1.2612262678898469E-8</v>
          </cell>
          <cell r="J512">
            <v>1</v>
          </cell>
          <cell r="K512">
            <v>1</v>
          </cell>
          <cell r="L512">
            <v>1.8660852543230405E-9</v>
          </cell>
          <cell r="M512">
            <v>1</v>
          </cell>
          <cell r="N512">
            <v>1</v>
          </cell>
          <cell r="O512">
            <v>9.8509122987383505E-8</v>
          </cell>
          <cell r="P512">
            <v>1</v>
          </cell>
          <cell r="Q512">
            <v>1</v>
          </cell>
          <cell r="R512">
            <v>6.8287099521207943E-8</v>
          </cell>
          <cell r="S512">
            <v>1</v>
          </cell>
          <cell r="T512">
            <v>1</v>
          </cell>
          <cell r="U512">
            <v>1.1648050221131213E-8</v>
          </cell>
          <cell r="V512">
            <v>1</v>
          </cell>
          <cell r="W512">
            <v>1</v>
          </cell>
          <cell r="X512">
            <v>4.5724004564002327E-7</v>
          </cell>
          <cell r="Y512">
            <v>1</v>
          </cell>
          <cell r="Z512">
            <v>1</v>
          </cell>
          <cell r="AA512">
            <v>1.4050241014523312E-8</v>
          </cell>
          <cell r="AB512">
            <v>1</v>
          </cell>
          <cell r="AC512">
            <v>1</v>
          </cell>
          <cell r="AD512">
            <v>4.4747342258181067E-7</v>
          </cell>
          <cell r="AE512">
            <v>1</v>
          </cell>
          <cell r="AF512">
            <v>1</v>
          </cell>
          <cell r="AG512">
            <v>1.0920118972343676E-7</v>
          </cell>
          <cell r="AH512">
            <v>1</v>
          </cell>
          <cell r="AI512">
            <v>1</v>
          </cell>
          <cell r="AJ512">
            <v>7.4831945694033284E-8</v>
          </cell>
          <cell r="AK512">
            <v>1</v>
          </cell>
          <cell r="AL512">
            <v>1</v>
          </cell>
          <cell r="AM512">
            <v>1.8623491927689995E-6</v>
          </cell>
          <cell r="AN512">
            <v>1</v>
          </cell>
          <cell r="AO512">
            <v>1</v>
          </cell>
          <cell r="AP512">
            <v>4.9899718376691968E-7</v>
          </cell>
          <cell r="AQ512">
            <v>1</v>
          </cell>
          <cell r="AR512">
            <v>1</v>
          </cell>
          <cell r="AS512">
            <v>4.9408349529823333E-7</v>
          </cell>
          <cell r="AT512">
            <v>1</v>
          </cell>
          <cell r="AU512">
            <v>1</v>
          </cell>
          <cell r="AV512">
            <v>2.0256897027787876E-6</v>
          </cell>
        </row>
      </sheetData>
      <sheetData sheetId="10"/>
      <sheetData sheetId="11"/>
      <sheetData sheetId="12"/>
      <sheetData sheetId="13"/>
      <sheetData sheetId="14"/>
      <sheetData sheetId="15">
        <row r="37">
          <cell r="D37">
            <v>0</v>
          </cell>
        </row>
      </sheetData>
      <sheetData sheetId="16"/>
      <sheetData sheetId="17"/>
      <sheetData sheetId="18"/>
      <sheetData sheetId="19"/>
      <sheetData sheetId="20">
        <row r="2">
          <cell r="H2">
            <v>0.33084406013559986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167B-4D6D-A842-9BDD-09A0B0F940B1}">
  <sheetPr codeName="Sheet4"/>
  <dimension ref="A1:AN1928"/>
  <sheetViews>
    <sheetView tabSelected="1" workbookViewId="0">
      <pane ySplit="3" topLeftCell="A4" activePane="bottomLeft" state="frozen"/>
      <selection activeCell="F27" sqref="F27"/>
      <selection pane="bottomLeft" activeCell="E28" sqref="E28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0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A2" t="s">
        <v>2</v>
      </c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255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451220.96578115039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451220.96578115039</v>
      </c>
      <c r="K4" s="14">
        <f>J4*$C$10</f>
        <v>9024.4193156230085</v>
      </c>
      <c r="L4" s="15">
        <f>$C$14</f>
        <v>4512.2096578115043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451220.96578115039</v>
      </c>
      <c r="Z4" s="8">
        <f t="shared" ref="Z4:Z35" si="4">IFERROR(_xlfn.IFNA(-$T4*K4,0),0)</f>
        <v>-9024.4193156230085</v>
      </c>
      <c r="AA4" s="8">
        <f t="shared" ref="AA4:AA35" si="5">IFERROR(_xlfn.IFNA(-$T4*L4,0),0)</f>
        <v>-4512.2096578115043</v>
      </c>
      <c r="AB4" s="8"/>
      <c r="AC4" s="8">
        <f t="shared" ref="AC4:AC35" si="6">IFERROR(_xlfn.IFNA(SUM(Y4:AB4),0),0)</f>
        <v>437684.33680771588</v>
      </c>
      <c r="AD4" s="8"/>
      <c r="AE4" s="8">
        <f t="shared" ref="AE4:AE35" si="7">IFERROR(_xlfn.IFNA(SUM(AC4:AD4),0),0)</f>
        <v>437684.33680771588</v>
      </c>
      <c r="AG4" s="46">
        <f>AE133</f>
        <v>45122.130576115975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1000*VLOOKUP(I5, '[1]Mortality (No Interventions) L'!$B$10:$O$129, 4)</f>
        <v>7.4616115726486125</v>
      </c>
      <c r="P5" s="11">
        <v>0</v>
      </c>
      <c r="Q5" s="10">
        <f t="shared" ref="Q5:Q36" si="9">T4</f>
        <v>1</v>
      </c>
      <c r="R5" s="10">
        <f t="shared" ref="R5:R36" si="10">O5*Q5/1000</f>
        <v>7.4616115726486125E-3</v>
      </c>
      <c r="S5" s="10">
        <f t="shared" ref="S5:S36" si="11">MIN(P5*Q5,Q5-R5)</f>
        <v>0</v>
      </c>
      <c r="T5" s="9">
        <f t="shared" si="1"/>
        <v>0.99253838842735143</v>
      </c>
      <c r="U5" s="18"/>
      <c r="V5" s="8">
        <f t="shared" ref="V5:V36" si="12">W4</f>
        <v>7691.77</v>
      </c>
      <c r="W5" s="8">
        <f t="shared" si="2"/>
        <v>7634.376999953849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-5739.3000046151419</v>
      </c>
      <c r="AC5" s="8">
        <f t="shared" si="6"/>
        <v>-5739.3000046151419</v>
      </c>
      <c r="AD5" s="8">
        <f t="shared" ref="AD5:AD36" si="14">IFERROR(_xlfn.IFNA($D$6*SUM(V5:V5,Y5:Z5),0),0)</f>
        <v>754.56263700000011</v>
      </c>
      <c r="AE5" s="8">
        <f t="shared" si="7"/>
        <v>-4984.7373676151419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2256.1048289057521</v>
      </c>
      <c r="M6" s="14">
        <f t="shared" si="0"/>
        <v>769177</v>
      </c>
      <c r="N6" s="13"/>
      <c r="O6" s="13">
        <f>1000*VLOOKUP(I6, '[1]Mortality (No Interventions) L'!$B$10:$O$129, 4)</f>
        <v>8.280482181731843</v>
      </c>
      <c r="P6" s="11">
        <v>0</v>
      </c>
      <c r="Q6" s="10">
        <f t="shared" si="9"/>
        <v>0.99253838842735143</v>
      </c>
      <c r="R6" s="10">
        <f t="shared" si="10"/>
        <v>8.2186964400575227E-3</v>
      </c>
      <c r="S6" s="10">
        <f t="shared" si="11"/>
        <v>0</v>
      </c>
      <c r="T6" s="9">
        <f t="shared" si="1"/>
        <v>0.98431969198729385</v>
      </c>
      <c r="U6" s="18"/>
      <c r="V6" s="8">
        <f t="shared" si="12"/>
        <v>7634.376999953849</v>
      </c>
      <c r="W6" s="8">
        <f t="shared" si="2"/>
        <v>7571.1606772371078</v>
      </c>
      <c r="X6" s="18"/>
      <c r="Y6" s="8">
        <f t="shared" si="3"/>
        <v>0</v>
      </c>
      <c r="Z6" s="8">
        <f t="shared" si="4"/>
        <v>0</v>
      </c>
      <c r="AA6" s="8">
        <f t="shared" si="5"/>
        <v>-2220.7284102795561</v>
      </c>
      <c r="AB6" s="8">
        <f t="shared" si="13"/>
        <v>-6321.6322716741251</v>
      </c>
      <c r="AC6" s="8">
        <f t="shared" si="6"/>
        <v>-8542.3606819536817</v>
      </c>
      <c r="AD6" s="8">
        <f t="shared" si="14"/>
        <v>748.93238369547259</v>
      </c>
      <c r="AE6" s="8">
        <f t="shared" si="7"/>
        <v>-7793.428298258209</v>
      </c>
      <c r="AF6" s="1" t="s">
        <v>34</v>
      </c>
      <c r="AG6" s="44">
        <f>AE133/Y133</f>
        <v>0.10000007534667826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2256.1048289057521</v>
      </c>
      <c r="M7" s="14">
        <f t="shared" si="0"/>
        <v>769177</v>
      </c>
      <c r="N7" s="13"/>
      <c r="O7" s="13">
        <f>1000*VLOOKUP(I7, '[1]Mortality (No Interventions) L'!$B$10:$O$129, 4)</f>
        <v>9.1655329161125465</v>
      </c>
      <c r="P7" s="11">
        <v>0</v>
      </c>
      <c r="Q7" s="10">
        <f t="shared" si="9"/>
        <v>0.98431969198729385</v>
      </c>
      <c r="R7" s="10">
        <f t="shared" si="10"/>
        <v>9.021814536887305E-3</v>
      </c>
      <c r="S7" s="10">
        <f t="shared" si="11"/>
        <v>0</v>
      </c>
      <c r="T7" s="9">
        <f t="shared" si="1"/>
        <v>0.97529787745040653</v>
      </c>
      <c r="U7" s="18"/>
      <c r="V7" s="8">
        <f t="shared" si="12"/>
        <v>7571.1606772371078</v>
      </c>
      <c r="W7" s="8">
        <f t="shared" si="2"/>
        <v>7501.7669548367139</v>
      </c>
      <c r="X7" s="18"/>
      <c r="Y7" s="8">
        <f t="shared" si="3"/>
        <v>0</v>
      </c>
      <c r="Z7" s="8">
        <f t="shared" si="4"/>
        <v>0</v>
      </c>
      <c r="AA7" s="8">
        <f t="shared" si="5"/>
        <v>-2200.3742509373928</v>
      </c>
      <c r="AB7" s="8">
        <f t="shared" si="13"/>
        <v>-6939.3722400393663</v>
      </c>
      <c r="AC7" s="8">
        <f t="shared" si="6"/>
        <v>-9139.7464909767587</v>
      </c>
      <c r="AD7" s="8">
        <f t="shared" si="14"/>
        <v>742.73086243696036</v>
      </c>
      <c r="AE7" s="8">
        <f t="shared" si="7"/>
        <v>-8397.0156285397989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2256.1048289057521</v>
      </c>
      <c r="M8" s="14">
        <f t="shared" si="0"/>
        <v>769177</v>
      </c>
      <c r="N8" s="13"/>
      <c r="O8" s="13">
        <f>1000*VLOOKUP(I8, '[1]Mortality (No Interventions) L'!$B$10:$O$129, 4)</f>
        <v>10.118470232419739</v>
      </c>
      <c r="P8" s="11">
        <v>0</v>
      </c>
      <c r="Q8" s="10">
        <f t="shared" si="9"/>
        <v>0.97529787745040653</v>
      </c>
      <c r="R8" s="10">
        <f t="shared" si="10"/>
        <v>9.8685225407240933E-3</v>
      </c>
      <c r="S8" s="10">
        <f t="shared" si="11"/>
        <v>0</v>
      </c>
      <c r="T8" s="9">
        <f t="shared" si="1"/>
        <v>0.9654293549096824</v>
      </c>
      <c r="U8" s="18"/>
      <c r="V8" s="8">
        <f t="shared" si="12"/>
        <v>7501.7669548367139</v>
      </c>
      <c r="W8" s="8">
        <f t="shared" si="2"/>
        <v>7425.8605492136485</v>
      </c>
      <c r="X8" s="18"/>
      <c r="Y8" s="8">
        <f t="shared" si="3"/>
        <v>0</v>
      </c>
      <c r="Z8" s="8">
        <f t="shared" si="4"/>
        <v>0</v>
      </c>
      <c r="AA8" s="8">
        <f t="shared" si="5"/>
        <v>-2178.1098295790998</v>
      </c>
      <c r="AB8" s="8">
        <f t="shared" si="13"/>
        <v>-7590.6405623065357</v>
      </c>
      <c r="AC8" s="8">
        <f t="shared" si="6"/>
        <v>-9768.7503918856346</v>
      </c>
      <c r="AD8" s="8">
        <f t="shared" si="14"/>
        <v>735.92333826948163</v>
      </c>
      <c r="AE8" s="8">
        <f t="shared" si="7"/>
        <v>-9032.8270536161526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2256.1048289057521</v>
      </c>
      <c r="M9" s="14">
        <f t="shared" si="0"/>
        <v>769177</v>
      </c>
      <c r="N9" s="13"/>
      <c r="O9" s="13">
        <f>1000*VLOOKUP(I9, '[1]Mortality (No Interventions) L'!$B$10:$O$129, 4)</f>
        <v>11.197798030464959</v>
      </c>
      <c r="P9" s="11">
        <v>0</v>
      </c>
      <c r="Q9" s="10">
        <f t="shared" si="9"/>
        <v>0.9654293549096824</v>
      </c>
      <c r="R9" s="10">
        <f t="shared" si="10"/>
        <v>1.0810682928960699E-2</v>
      </c>
      <c r="S9" s="10">
        <f t="shared" si="11"/>
        <v>0</v>
      </c>
      <c r="T9" s="9">
        <f t="shared" si="1"/>
        <v>0.9546186719807217</v>
      </c>
      <c r="U9" s="18"/>
      <c r="V9" s="8">
        <f t="shared" si="12"/>
        <v>7425.8605492136485</v>
      </c>
      <c r="W9" s="8">
        <f t="shared" si="2"/>
        <v>7342.7072625811561</v>
      </c>
      <c r="X9" s="18"/>
      <c r="Y9" s="8">
        <f t="shared" si="3"/>
        <v>0</v>
      </c>
      <c r="Z9" s="8">
        <f t="shared" si="4"/>
        <v>0</v>
      </c>
      <c r="AA9" s="8">
        <f t="shared" si="5"/>
        <v>-2153.7197956193027</v>
      </c>
      <c r="AB9" s="8">
        <f t="shared" si="13"/>
        <v>-8315.3286632492036</v>
      </c>
      <c r="AC9" s="8">
        <f t="shared" si="6"/>
        <v>-10469.048458868507</v>
      </c>
      <c r="AD9" s="8">
        <f t="shared" si="14"/>
        <v>728.47691987785902</v>
      </c>
      <c r="AE9" s="8">
        <f t="shared" si="7"/>
        <v>-9740.5715389906472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0.02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2256.1048289057521</v>
      </c>
      <c r="M10" s="14">
        <f t="shared" si="0"/>
        <v>769177</v>
      </c>
      <c r="N10" s="13"/>
      <c r="O10" s="13">
        <f>1000*VLOOKUP(I10, '[1]Mortality (No Interventions) L'!$B$10:$O$129, 4)</f>
        <v>12.422386209433478</v>
      </c>
      <c r="P10" s="11">
        <v>0</v>
      </c>
      <c r="Q10" s="10">
        <f t="shared" si="9"/>
        <v>0.9546186719807217</v>
      </c>
      <c r="R10" s="10">
        <f t="shared" si="10"/>
        <v>1.1858641826081017E-2</v>
      </c>
      <c r="S10" s="10">
        <f t="shared" si="11"/>
        <v>0</v>
      </c>
      <c r="T10" s="9">
        <f t="shared" si="1"/>
        <v>0.94276003015464072</v>
      </c>
      <c r="U10" s="18"/>
      <c r="V10" s="8">
        <f t="shared" si="12"/>
        <v>7342.7072625811561</v>
      </c>
      <c r="W10" s="8">
        <f t="shared" si="2"/>
        <v>7251.493317142561</v>
      </c>
      <c r="X10" s="18"/>
      <c r="Y10" s="8">
        <f t="shared" si="3"/>
        <v>0</v>
      </c>
      <c r="Z10" s="8">
        <f t="shared" si="4"/>
        <v>0</v>
      </c>
      <c r="AA10" s="8">
        <f t="shared" si="5"/>
        <v>-2126.9654565312176</v>
      </c>
      <c r="AB10" s="8">
        <f t="shared" si="13"/>
        <v>-9121.3945438595183</v>
      </c>
      <c r="AC10" s="8">
        <f t="shared" si="6"/>
        <v>-11248.360000390736</v>
      </c>
      <c r="AD10" s="8">
        <f t="shared" si="14"/>
        <v>720.31958245921146</v>
      </c>
      <c r="AE10" s="8">
        <f t="shared" si="7"/>
        <v>-10528.040417931525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2256.1048289057521</v>
      </c>
      <c r="M11" s="14">
        <f t="shared" si="0"/>
        <v>769177</v>
      </c>
      <c r="N11" s="13"/>
      <c r="O11" s="13">
        <f>1000*VLOOKUP(I11, '[1]Mortality (No Interventions) L'!$B$10:$O$129, 4)</f>
        <v>13.832309405714458</v>
      </c>
      <c r="P11" s="11">
        <v>0</v>
      </c>
      <c r="Q11" s="10">
        <f t="shared" si="9"/>
        <v>0.94276003015464072</v>
      </c>
      <c r="R11" s="10">
        <f t="shared" si="10"/>
        <v>1.3040548432439684E-2</v>
      </c>
      <c r="S11" s="10">
        <f t="shared" si="11"/>
        <v>0</v>
      </c>
      <c r="T11" s="9">
        <f t="shared" si="1"/>
        <v>0.92971948172220098</v>
      </c>
      <c r="U11" s="18"/>
      <c r="V11" s="8">
        <f t="shared" si="12"/>
        <v>7251.493317142561</v>
      </c>
      <c r="W11" s="8">
        <f t="shared" si="2"/>
        <v>7151.1884179263743</v>
      </c>
      <c r="X11" s="18"/>
      <c r="Y11" s="8">
        <f t="shared" si="3"/>
        <v>0</v>
      </c>
      <c r="Z11" s="8">
        <f t="shared" si="4"/>
        <v>0</v>
      </c>
      <c r="AA11" s="8">
        <f t="shared" si="5"/>
        <v>-2097.5446122412109</v>
      </c>
      <c r="AB11" s="8">
        <f t="shared" si="13"/>
        <v>-10030.489921618659</v>
      </c>
      <c r="AC11" s="8">
        <f t="shared" si="6"/>
        <v>-12128.034533859869</v>
      </c>
      <c r="AD11" s="8">
        <f t="shared" si="14"/>
        <v>711.37149441168526</v>
      </c>
      <c r="AE11" s="8">
        <f t="shared" si="7"/>
        <v>-11416.663039448184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2256.1048289057521</v>
      </c>
      <c r="M12" s="14">
        <f t="shared" si="0"/>
        <v>769177</v>
      </c>
      <c r="N12" s="13"/>
      <c r="O12" s="13">
        <f>1000*VLOOKUP(I12, '[1]Mortality (No Interventions) L'!$B$10:$O$129, 4)</f>
        <v>15.466509943090461</v>
      </c>
      <c r="P12" s="11">
        <v>0</v>
      </c>
      <c r="Q12" s="10">
        <f t="shared" si="9"/>
        <v>0.92971948172220098</v>
      </c>
      <c r="R12" s="10">
        <f t="shared" si="10"/>
        <v>1.4379515608341333E-2</v>
      </c>
      <c r="S12" s="10">
        <f t="shared" si="11"/>
        <v>0</v>
      </c>
      <c r="T12" s="9">
        <f t="shared" si="1"/>
        <v>0.91533996611385959</v>
      </c>
      <c r="U12" s="18"/>
      <c r="V12" s="8">
        <f t="shared" si="12"/>
        <v>7151.1884179263743</v>
      </c>
      <c r="W12" s="8">
        <f t="shared" si="2"/>
        <v>7040.5844911556023</v>
      </c>
      <c r="X12" s="18"/>
      <c r="Y12" s="8">
        <f t="shared" si="3"/>
        <v>0</v>
      </c>
      <c r="Z12" s="8">
        <f t="shared" si="4"/>
        <v>0</v>
      </c>
      <c r="AA12" s="8">
        <f t="shared" si="5"/>
        <v>-2065.1029176399061</v>
      </c>
      <c r="AB12" s="8">
        <f t="shared" si="13"/>
        <v>-11060.392677077161</v>
      </c>
      <c r="AC12" s="8">
        <f t="shared" si="6"/>
        <v>-13125.495594717067</v>
      </c>
      <c r="AD12" s="8">
        <f t="shared" si="14"/>
        <v>701.53158379857734</v>
      </c>
      <c r="AE12" s="8">
        <f t="shared" si="7"/>
        <v>-12423.964010918489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2256.1048289057521</v>
      </c>
      <c r="M13" s="14">
        <f t="shared" si="0"/>
        <v>769177</v>
      </c>
      <c r="N13" s="13"/>
      <c r="O13" s="13">
        <f>1000*VLOOKUP(I13, '[1]Mortality (No Interventions) L'!$B$10:$O$129, 4)</f>
        <v>17.362243911543242</v>
      </c>
      <c r="P13" s="11">
        <v>0</v>
      </c>
      <c r="Q13" s="10">
        <f t="shared" si="9"/>
        <v>0.91533996611385959</v>
      </c>
      <c r="R13" s="10">
        <f t="shared" si="10"/>
        <v>1.5892355753652557E-2</v>
      </c>
      <c r="S13" s="10">
        <f t="shared" si="11"/>
        <v>0</v>
      </c>
      <c r="T13" s="9">
        <f t="shared" si="1"/>
        <v>0.89944761036020704</v>
      </c>
      <c r="U13" s="18"/>
      <c r="V13" s="8">
        <f t="shared" si="12"/>
        <v>7040.5844911556023</v>
      </c>
      <c r="W13" s="8">
        <f t="shared" si="2"/>
        <v>6918.3441459403302</v>
      </c>
      <c r="X13" s="18"/>
      <c r="Y13" s="8">
        <f t="shared" si="3"/>
        <v>0</v>
      </c>
      <c r="Z13" s="8">
        <f t="shared" si="4"/>
        <v>0</v>
      </c>
      <c r="AA13" s="8">
        <f t="shared" si="5"/>
        <v>-2029.2480970814024</v>
      </c>
      <c r="AB13" s="8">
        <f t="shared" si="13"/>
        <v>-12224.034521527214</v>
      </c>
      <c r="AC13" s="8">
        <f t="shared" si="6"/>
        <v>-14253.282618608617</v>
      </c>
      <c r="AD13" s="8">
        <f t="shared" si="14"/>
        <v>690.68133858236467</v>
      </c>
      <c r="AE13" s="8">
        <f t="shared" si="7"/>
        <v>-13562.601280026252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</f>
        <v>4512.2096578115043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2256.1048289057521</v>
      </c>
      <c r="M14" s="14">
        <f t="shared" si="0"/>
        <v>769177</v>
      </c>
      <c r="N14" s="13"/>
      <c r="O14" s="13">
        <f>1000*VLOOKUP(I14, '[1]Mortality (No Interventions) L'!$B$10:$O$129, 4)</f>
        <v>19.628126468647906</v>
      </c>
      <c r="P14" s="11">
        <v>0</v>
      </c>
      <c r="Q14" s="10">
        <f t="shared" si="9"/>
        <v>0.89944761036020704</v>
      </c>
      <c r="R14" s="10">
        <f t="shared" si="10"/>
        <v>1.7654471448073288E-2</v>
      </c>
      <c r="S14" s="10">
        <f t="shared" si="11"/>
        <v>0</v>
      </c>
      <c r="T14" s="9">
        <f t="shared" si="1"/>
        <v>0.88179313891213373</v>
      </c>
      <c r="U14" s="18"/>
      <c r="V14" s="8">
        <f t="shared" si="12"/>
        <v>6918.3441459403302</v>
      </c>
      <c r="W14" s="8">
        <f t="shared" si="2"/>
        <v>6782.5500120901834</v>
      </c>
      <c r="X14" s="18"/>
      <c r="Y14" s="8">
        <f t="shared" si="3"/>
        <v>0</v>
      </c>
      <c r="Z14" s="8">
        <f t="shared" si="4"/>
        <v>0</v>
      </c>
      <c r="AA14" s="8">
        <f t="shared" si="5"/>
        <v>-1989.4177587956256</v>
      </c>
      <c r="AB14" s="8">
        <f t="shared" si="13"/>
        <v>-13579.413385014668</v>
      </c>
      <c r="AC14" s="8">
        <f t="shared" si="6"/>
        <v>-15568.831143810294</v>
      </c>
      <c r="AD14" s="8">
        <f t="shared" si="14"/>
        <v>678.68956071674643</v>
      </c>
      <c r="AE14" s="8">
        <f t="shared" si="7"/>
        <v>-14890.141583093548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</f>
        <v>2256.1048289057521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2256.1048289057521</v>
      </c>
      <c r="M15" s="14">
        <f t="shared" si="0"/>
        <v>769177</v>
      </c>
      <c r="N15" s="13"/>
      <c r="O15" s="13">
        <f>1000*VLOOKUP(I15, '[1]Mortality (No Interventions) L'!$B$10:$O$129, 4)</f>
        <v>22.258767670712476</v>
      </c>
      <c r="P15" s="11">
        <v>0</v>
      </c>
      <c r="Q15" s="10">
        <f t="shared" si="9"/>
        <v>0.88179313891213373</v>
      </c>
      <c r="R15" s="10">
        <f t="shared" si="10"/>
        <v>1.9627628612673479E-2</v>
      </c>
      <c r="S15" s="10">
        <f t="shared" si="11"/>
        <v>0</v>
      </c>
      <c r="T15" s="9">
        <f t="shared" si="1"/>
        <v>0.8621655102994602</v>
      </c>
      <c r="U15" s="18"/>
      <c r="V15" s="8">
        <f t="shared" si="12"/>
        <v>6782.5500120901834</v>
      </c>
      <c r="W15" s="8">
        <f t="shared" si="2"/>
        <v>6631.5788071560792</v>
      </c>
      <c r="X15" s="18"/>
      <c r="Y15" s="8">
        <f t="shared" si="3"/>
        <v>0</v>
      </c>
      <c r="Z15" s="8">
        <f t="shared" si="4"/>
        <v>0</v>
      </c>
      <c r="AA15" s="8">
        <f t="shared" si="5"/>
        <v>-1945.1357711026042</v>
      </c>
      <c r="AB15" s="8">
        <f t="shared" si="13"/>
        <v>-15097.120493410348</v>
      </c>
      <c r="AC15" s="8">
        <f t="shared" si="6"/>
        <v>-17042.256264512951</v>
      </c>
      <c r="AD15" s="8">
        <f t="shared" si="14"/>
        <v>665.36815618604703</v>
      </c>
      <c r="AE15" s="8">
        <f t="shared" si="7"/>
        <v>-16376.888108326904</v>
      </c>
      <c r="AJ15" s="7"/>
      <c r="AK15" s="6"/>
      <c r="AL15" s="6"/>
      <c r="AM15" s="5"/>
      <c r="AN15" s="5"/>
    </row>
    <row r="16" spans="1:40" x14ac:dyDescent="0.15"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2256.1048289057521</v>
      </c>
      <c r="M16" s="14">
        <f t="shared" si="0"/>
        <v>769177</v>
      </c>
      <c r="N16" s="13"/>
      <c r="O16" s="13">
        <f>1000*VLOOKUP(I16, '[1]Mortality (No Interventions) L'!$B$10:$O$129, 4)</f>
        <v>25.30212988729107</v>
      </c>
      <c r="P16" s="11">
        <v>0</v>
      </c>
      <c r="Q16" s="10">
        <f t="shared" si="9"/>
        <v>0.8621655102994602</v>
      </c>
      <c r="R16" s="10">
        <f t="shared" si="10"/>
        <v>2.1814623725939529E-2</v>
      </c>
      <c r="S16" s="10">
        <f t="shared" si="11"/>
        <v>0</v>
      </c>
      <c r="T16" s="9">
        <f t="shared" si="1"/>
        <v>0.84035088657352064</v>
      </c>
      <c r="U16" s="18"/>
      <c r="V16" s="8">
        <f t="shared" si="12"/>
        <v>6631.5788071560792</v>
      </c>
      <c r="W16" s="8">
        <f t="shared" si="2"/>
        <v>6463.7857388196089</v>
      </c>
      <c r="X16" s="18"/>
      <c r="Y16" s="8">
        <f t="shared" si="3"/>
        <v>0</v>
      </c>
      <c r="Z16" s="8">
        <f t="shared" si="4"/>
        <v>0</v>
      </c>
      <c r="AA16" s="8">
        <f t="shared" si="5"/>
        <v>-1895.9196931737499</v>
      </c>
      <c r="AB16" s="8">
        <f t="shared" si="13"/>
        <v>-16779.306833646988</v>
      </c>
      <c r="AC16" s="8">
        <f t="shared" si="6"/>
        <v>-18675.226526820737</v>
      </c>
      <c r="AD16" s="8">
        <f t="shared" si="14"/>
        <v>650.5578809820114</v>
      </c>
      <c r="AE16" s="8">
        <f t="shared" si="7"/>
        <v>-18024.668645838727</v>
      </c>
      <c r="AJ16" s="7"/>
      <c r="AK16" s="6"/>
      <c r="AL16" s="6"/>
      <c r="AM16" s="5"/>
      <c r="AN16" s="5"/>
    </row>
    <row r="17" spans="1:40" x14ac:dyDescent="0.15">
      <c r="A17" s="1"/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2256.1048289057521</v>
      </c>
      <c r="M17" s="14">
        <f t="shared" si="0"/>
        <v>769177</v>
      </c>
      <c r="N17" s="13"/>
      <c r="O17" s="13">
        <f>1000*VLOOKUP(I17, '[1]Mortality (No Interventions) L'!$B$10:$O$129, 4)</f>
        <v>28.842404419964041</v>
      </c>
      <c r="P17" s="11">
        <v>0</v>
      </c>
      <c r="Q17" s="10">
        <f t="shared" si="9"/>
        <v>0.84035088657352064</v>
      </c>
      <c r="R17" s="10">
        <f t="shared" si="10"/>
        <v>2.4237740125228811E-2</v>
      </c>
      <c r="S17" s="10">
        <f t="shared" si="11"/>
        <v>0</v>
      </c>
      <c r="T17" s="9">
        <f t="shared" si="1"/>
        <v>0.8161131464482918</v>
      </c>
      <c r="U17" s="18"/>
      <c r="V17" s="8">
        <f t="shared" si="12"/>
        <v>6463.7857388196089</v>
      </c>
      <c r="W17" s="8">
        <f t="shared" si="2"/>
        <v>6277.3546164565778</v>
      </c>
      <c r="X17" s="18"/>
      <c r="Y17" s="8">
        <f t="shared" si="3"/>
        <v>0</v>
      </c>
      <c r="Z17" s="8">
        <f t="shared" si="4"/>
        <v>0</v>
      </c>
      <c r="AA17" s="8">
        <f t="shared" si="5"/>
        <v>-1841.2368106354584</v>
      </c>
      <c r="AB17" s="8">
        <f t="shared" si="13"/>
        <v>-18643.112236303121</v>
      </c>
      <c r="AC17" s="8">
        <f t="shared" si="6"/>
        <v>-20484.34904693858</v>
      </c>
      <c r="AD17" s="8">
        <f t="shared" si="14"/>
        <v>634.09738097820366</v>
      </c>
      <c r="AE17" s="8">
        <f t="shared" si="7"/>
        <v>-19850.251665960375</v>
      </c>
      <c r="AJ17" s="7"/>
      <c r="AK17" s="6"/>
      <c r="AL17" s="6"/>
      <c r="AM17" s="5"/>
      <c r="AN17" s="5"/>
    </row>
    <row r="18" spans="1:40" x14ac:dyDescent="0.15">
      <c r="A18" s="1"/>
      <c r="B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2256.1048289057521</v>
      </c>
      <c r="M18" s="14">
        <f t="shared" si="0"/>
        <v>769177</v>
      </c>
      <c r="N18" s="13"/>
      <c r="O18" s="13">
        <f>1000*VLOOKUP(I18, '[1]Mortality (No Interventions) L'!$B$10:$O$129, 4)</f>
        <v>32.838280433690819</v>
      </c>
      <c r="P18" s="11">
        <v>0</v>
      </c>
      <c r="Q18" s="10">
        <f t="shared" si="9"/>
        <v>0.8161131464482918</v>
      </c>
      <c r="R18" s="10">
        <f t="shared" si="10"/>
        <v>2.6799752368690789E-2</v>
      </c>
      <c r="S18" s="10">
        <f t="shared" si="11"/>
        <v>0</v>
      </c>
      <c r="T18" s="9">
        <f t="shared" si="1"/>
        <v>0.78931339407960099</v>
      </c>
      <c r="U18" s="18"/>
      <c r="V18" s="8">
        <f t="shared" si="12"/>
        <v>6277.3546164565778</v>
      </c>
      <c r="W18" s="8">
        <f t="shared" si="2"/>
        <v>6071.2170851796527</v>
      </c>
      <c r="X18" s="18"/>
      <c r="Y18" s="8">
        <f t="shared" si="3"/>
        <v>0</v>
      </c>
      <c r="Z18" s="8">
        <f t="shared" si="4"/>
        <v>0</v>
      </c>
      <c r="AA18" s="8">
        <f t="shared" si="5"/>
        <v>-1780.7737599029767</v>
      </c>
      <c r="AB18" s="8">
        <f t="shared" si="13"/>
        <v>-20613.753127692475</v>
      </c>
      <c r="AC18" s="8">
        <f t="shared" si="6"/>
        <v>-22394.52688759545</v>
      </c>
      <c r="AD18" s="8">
        <f t="shared" si="14"/>
        <v>615.80848787439027</v>
      </c>
      <c r="AE18" s="8">
        <f t="shared" si="7"/>
        <v>-21778.71839972106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2256.1048289057521</v>
      </c>
      <c r="M19" s="14">
        <f t="shared" si="0"/>
        <v>769177</v>
      </c>
      <c r="N19" s="13"/>
      <c r="O19" s="13">
        <f>1000*VLOOKUP(I19, '[1]Mortality (No Interventions) L'!$B$10:$O$129, 4)</f>
        <v>37.327553615672194</v>
      </c>
      <c r="P19" s="11">
        <v>0</v>
      </c>
      <c r="Q19" s="10">
        <f t="shared" si="9"/>
        <v>0.78931339407960099</v>
      </c>
      <c r="R19" s="10">
        <f t="shared" si="10"/>
        <v>2.94631380370745E-2</v>
      </c>
      <c r="S19" s="10">
        <f t="shared" si="11"/>
        <v>0</v>
      </c>
      <c r="T19" s="9">
        <f t="shared" si="1"/>
        <v>0.75985025604252654</v>
      </c>
      <c r="U19" s="18"/>
      <c r="V19" s="8">
        <f t="shared" si="12"/>
        <v>6071.2170851796527</v>
      </c>
      <c r="W19" s="8">
        <f t="shared" si="2"/>
        <v>5844.5934039202248</v>
      </c>
      <c r="X19" s="18"/>
      <c r="Y19" s="8">
        <f t="shared" si="3"/>
        <v>0</v>
      </c>
      <c r="Z19" s="8">
        <f t="shared" si="4"/>
        <v>0</v>
      </c>
      <c r="AA19" s="8">
        <f t="shared" si="5"/>
        <v>-1714.3018319028163</v>
      </c>
      <c r="AB19" s="8">
        <f t="shared" si="13"/>
        <v>-22662.368125942852</v>
      </c>
      <c r="AC19" s="8">
        <f t="shared" si="6"/>
        <v>-24376.669957845668</v>
      </c>
      <c r="AD19" s="8">
        <f t="shared" si="14"/>
        <v>595.58639605612393</v>
      </c>
      <c r="AE19" s="8">
        <f t="shared" si="7"/>
        <v>-23781.083561789543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2256.1048289057521</v>
      </c>
      <c r="M20" s="14">
        <f t="shared" si="0"/>
        <v>769177</v>
      </c>
      <c r="N20" s="13"/>
      <c r="O20" s="13">
        <f>1000*VLOOKUP(I20, '[1]Mortality (No Interventions) L'!$B$10:$O$129, 4)</f>
        <v>42.280162455239612</v>
      </c>
      <c r="P20" s="11">
        <v>0</v>
      </c>
      <c r="Q20" s="10">
        <f t="shared" si="9"/>
        <v>0.75985025604252654</v>
      </c>
      <c r="R20" s="10">
        <f t="shared" si="10"/>
        <v>3.2126592267133443E-2</v>
      </c>
      <c r="S20" s="10">
        <f t="shared" si="11"/>
        <v>0</v>
      </c>
      <c r="T20" s="9">
        <f t="shared" si="1"/>
        <v>0.7277236637753931</v>
      </c>
      <c r="U20" s="18"/>
      <c r="V20" s="8">
        <f t="shared" si="12"/>
        <v>5844.5934039202248</v>
      </c>
      <c r="W20" s="8">
        <f t="shared" si="2"/>
        <v>5597.4830453176555</v>
      </c>
      <c r="X20" s="18"/>
      <c r="Y20" s="8">
        <f t="shared" si="3"/>
        <v>0</v>
      </c>
      <c r="Z20" s="8">
        <f t="shared" si="4"/>
        <v>0</v>
      </c>
      <c r="AA20" s="8">
        <f t="shared" si="5"/>
        <v>-1641.8208719526504</v>
      </c>
      <c r="AB20" s="8">
        <f t="shared" si="13"/>
        <v>-24711.035860256899</v>
      </c>
      <c r="AC20" s="8">
        <f t="shared" si="6"/>
        <v>-26352.856732209551</v>
      </c>
      <c r="AD20" s="8">
        <f t="shared" si="14"/>
        <v>573.3546129245741</v>
      </c>
      <c r="AE20" s="8">
        <f t="shared" si="7"/>
        <v>-25779.502119284978</v>
      </c>
      <c r="AJ20" s="7"/>
      <c r="AK20" s="6"/>
      <c r="AL20" s="6"/>
      <c r="AM20" s="5"/>
      <c r="AN20" s="5"/>
    </row>
    <row r="21" spans="1:40" x14ac:dyDescent="0.15">
      <c r="B21" s="23"/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2256.1048289057521</v>
      </c>
      <c r="M21" s="14">
        <f t="shared" si="0"/>
        <v>769177</v>
      </c>
      <c r="N21" s="13"/>
      <c r="O21" s="13">
        <f>1000*VLOOKUP(I21, '[1]Mortality (No Interventions) L'!$B$10:$O$129, 4)</f>
        <v>47.778398804336355</v>
      </c>
      <c r="P21" s="11">
        <v>0</v>
      </c>
      <c r="Q21" s="10">
        <f t="shared" si="9"/>
        <v>0.7277236637753931</v>
      </c>
      <c r="R21" s="10">
        <f t="shared" si="10"/>
        <v>3.4769471427213511E-2</v>
      </c>
      <c r="S21" s="10">
        <f t="shared" si="11"/>
        <v>0</v>
      </c>
      <c r="T21" s="9">
        <f t="shared" si="1"/>
        <v>0.69295419234817957</v>
      </c>
      <c r="U21" s="18"/>
      <c r="V21" s="8">
        <f t="shared" si="12"/>
        <v>5597.4830453176555</v>
      </c>
      <c r="W21" s="8">
        <f t="shared" si="2"/>
        <v>5330.044268077957</v>
      </c>
      <c r="X21" s="18"/>
      <c r="Y21" s="8">
        <f t="shared" si="3"/>
        <v>0</v>
      </c>
      <c r="Z21" s="8">
        <f t="shared" si="4"/>
        <v>0</v>
      </c>
      <c r="AA21" s="8">
        <f t="shared" si="5"/>
        <v>-1563.3772995672134</v>
      </c>
      <c r="AB21" s="8">
        <f t="shared" si="13"/>
        <v>-26743.877723969807</v>
      </c>
      <c r="AC21" s="8">
        <f t="shared" si="6"/>
        <v>-28307.255023537022</v>
      </c>
      <c r="AD21" s="8">
        <f t="shared" si="14"/>
        <v>549.11308674566203</v>
      </c>
      <c r="AE21" s="8">
        <f t="shared" si="7"/>
        <v>-27758.141936791359</v>
      </c>
      <c r="AJ21" s="7"/>
      <c r="AK21" s="6"/>
      <c r="AL21" s="6"/>
      <c r="AM21" s="5"/>
      <c r="AN21" s="5"/>
    </row>
    <row r="22" spans="1:40" x14ac:dyDescent="0.15">
      <c r="B22" s="17"/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2256.1048289057521</v>
      </c>
      <c r="M22" s="14">
        <f t="shared" si="0"/>
        <v>769177</v>
      </c>
      <c r="N22" s="13"/>
      <c r="O22" s="13">
        <f>1000*VLOOKUP(I22, '[1]Mortality (No Interventions) L'!$B$10:$O$129, 4)</f>
        <v>54.014169281365355</v>
      </c>
      <c r="P22" s="11">
        <v>0</v>
      </c>
      <c r="Q22" s="10">
        <f t="shared" si="9"/>
        <v>0.69295419234817957</v>
      </c>
      <c r="R22" s="10">
        <f t="shared" si="10"/>
        <v>3.7429345049726379E-2</v>
      </c>
      <c r="S22" s="10">
        <f t="shared" si="11"/>
        <v>0</v>
      </c>
      <c r="T22" s="9">
        <f t="shared" si="1"/>
        <v>0.65552484729845317</v>
      </c>
      <c r="U22" s="18"/>
      <c r="V22" s="8">
        <f t="shared" si="12"/>
        <v>5330.044268077957</v>
      </c>
      <c r="W22" s="8">
        <f t="shared" si="2"/>
        <v>5042.1463547048234</v>
      </c>
      <c r="X22" s="18"/>
      <c r="Y22" s="8">
        <f t="shared" si="3"/>
        <v>0</v>
      </c>
      <c r="Z22" s="8">
        <f t="shared" si="4"/>
        <v>0</v>
      </c>
      <c r="AA22" s="8">
        <f t="shared" si="5"/>
        <v>-1478.932773457746</v>
      </c>
      <c r="AB22" s="8">
        <f t="shared" si="13"/>
        <v>-28789.791337313385</v>
      </c>
      <c r="AC22" s="8">
        <f t="shared" si="6"/>
        <v>-30268.724110771131</v>
      </c>
      <c r="AD22" s="8">
        <f t="shared" si="14"/>
        <v>522.87734269844759</v>
      </c>
      <c r="AE22" s="8">
        <f t="shared" si="7"/>
        <v>-29745.846768072683</v>
      </c>
      <c r="AJ22" s="7"/>
      <c r="AK22" s="6"/>
      <c r="AL22" s="6"/>
      <c r="AM22" s="5"/>
      <c r="AN22" s="5"/>
    </row>
    <row r="23" spans="1:40" x14ac:dyDescent="0.15">
      <c r="B23" s="17"/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2256.1048289057521</v>
      </c>
      <c r="M23" s="14">
        <f t="shared" si="0"/>
        <v>769177</v>
      </c>
      <c r="N23" s="13"/>
      <c r="O23" s="13">
        <f>1000*VLOOKUP(I23, '[1]Mortality (No Interventions) L'!$B$10:$O$129, 4)</f>
        <v>61.078067515100344</v>
      </c>
      <c r="P23" s="11">
        <v>0</v>
      </c>
      <c r="Q23" s="10">
        <f t="shared" si="9"/>
        <v>0.65552484729845317</v>
      </c>
      <c r="R23" s="10">
        <f t="shared" si="10"/>
        <v>4.0038190881120768E-2</v>
      </c>
      <c r="S23" s="10">
        <f t="shared" si="11"/>
        <v>0</v>
      </c>
      <c r="T23" s="9">
        <f t="shared" si="1"/>
        <v>0.61548665641733236</v>
      </c>
      <c r="U23" s="18"/>
      <c r="V23" s="8">
        <f t="shared" si="12"/>
        <v>5042.1463547048234</v>
      </c>
      <c r="W23" s="8">
        <f t="shared" si="2"/>
        <v>4734.1817992311444</v>
      </c>
      <c r="X23" s="18"/>
      <c r="Y23" s="8">
        <f t="shared" si="3"/>
        <v>0</v>
      </c>
      <c r="Z23" s="8">
        <f t="shared" si="4"/>
        <v>0</v>
      </c>
      <c r="AA23" s="8">
        <f t="shared" si="5"/>
        <v>-1388.602417670199</v>
      </c>
      <c r="AB23" s="8">
        <f t="shared" si="13"/>
        <v>-30796.45554736783</v>
      </c>
      <c r="AC23" s="8">
        <f t="shared" si="6"/>
        <v>-32185.057965038028</v>
      </c>
      <c r="AD23" s="8">
        <f t="shared" si="14"/>
        <v>494.63455739654319</v>
      </c>
      <c r="AE23" s="8">
        <f t="shared" si="7"/>
        <v>-31690.423407641483</v>
      </c>
      <c r="AJ23" s="7"/>
      <c r="AK23" s="6"/>
      <c r="AL23" s="6"/>
      <c r="AM23" s="5"/>
      <c r="AN23" s="5"/>
    </row>
    <row r="24" spans="1:40" x14ac:dyDescent="0.15">
      <c r="B24" s="17"/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2256.1048289057521</v>
      </c>
      <c r="M24" s="14">
        <f t="shared" si="0"/>
        <v>769177</v>
      </c>
      <c r="N24" s="13"/>
      <c r="O24" s="13">
        <f>1000*VLOOKUP(I24, '[1]Mortality (No Interventions) L'!$B$10:$O$129, 4)</f>
        <v>69.107169734932853</v>
      </c>
      <c r="P24" s="11">
        <v>0</v>
      </c>
      <c r="Q24" s="10">
        <f t="shared" si="9"/>
        <v>0.61548665641733236</v>
      </c>
      <c r="R24" s="10">
        <f t="shared" si="10"/>
        <v>4.2534540834618891E-2</v>
      </c>
      <c r="S24" s="10">
        <f t="shared" si="11"/>
        <v>0</v>
      </c>
      <c r="T24" s="9">
        <f t="shared" si="1"/>
        <v>0.57295211558271342</v>
      </c>
      <c r="U24" s="18"/>
      <c r="V24" s="8">
        <f t="shared" si="12"/>
        <v>4734.1817992311444</v>
      </c>
      <c r="W24" s="8">
        <f t="shared" si="2"/>
        <v>4407.0158940756482</v>
      </c>
      <c r="X24" s="18"/>
      <c r="Y24" s="8">
        <f t="shared" si="3"/>
        <v>0</v>
      </c>
      <c r="Z24" s="8">
        <f t="shared" si="4"/>
        <v>0</v>
      </c>
      <c r="AA24" s="8">
        <f t="shared" si="5"/>
        <v>-1292.6400346979265</v>
      </c>
      <c r="AB24" s="8">
        <f t="shared" si="13"/>
        <v>-32716.590515549655</v>
      </c>
      <c r="AC24" s="8">
        <f t="shared" si="6"/>
        <v>-34009.230550247579</v>
      </c>
      <c r="AD24" s="8">
        <f t="shared" si="14"/>
        <v>464.4232345045753</v>
      </c>
      <c r="AE24" s="8">
        <f t="shared" si="7"/>
        <v>-33544.807315743004</v>
      </c>
      <c r="AJ24" s="7"/>
      <c r="AK24" s="6"/>
      <c r="AL24" s="6"/>
      <c r="AM24" s="5"/>
      <c r="AN24" s="5"/>
    </row>
    <row r="25" spans="1:40" x14ac:dyDescent="0.15">
      <c r="B25" s="17"/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2256.1048289057521</v>
      </c>
      <c r="M25" s="14">
        <f t="shared" si="0"/>
        <v>769177</v>
      </c>
      <c r="N25" s="13"/>
      <c r="O25" s="13">
        <f>1000*VLOOKUP(I25, '[1]Mortality (No Interventions) L'!$B$10:$O$129, 4)</f>
        <v>77.874428170164592</v>
      </c>
      <c r="P25" s="11">
        <v>0</v>
      </c>
      <c r="Q25" s="10">
        <f t="shared" si="9"/>
        <v>0.57295211558271342</v>
      </c>
      <c r="R25" s="10">
        <f t="shared" si="10"/>
        <v>4.4618318369889859E-2</v>
      </c>
      <c r="S25" s="10">
        <f t="shared" si="11"/>
        <v>0</v>
      </c>
      <c r="T25" s="9">
        <f t="shared" si="1"/>
        <v>0.52833379721282359</v>
      </c>
      <c r="U25" s="18"/>
      <c r="V25" s="8">
        <f t="shared" si="12"/>
        <v>4407.0158940756482</v>
      </c>
      <c r="W25" s="8">
        <f t="shared" si="2"/>
        <v>4063.8220513876804</v>
      </c>
      <c r="X25" s="18"/>
      <c r="Y25" s="8">
        <f t="shared" si="3"/>
        <v>0</v>
      </c>
      <c r="Z25" s="8">
        <f t="shared" si="4"/>
        <v>0</v>
      </c>
      <c r="AA25" s="8">
        <f t="shared" si="5"/>
        <v>-1191.9764311659637</v>
      </c>
      <c r="AB25" s="8">
        <f t="shared" si="13"/>
        <v>-34319.38426879677</v>
      </c>
      <c r="AC25" s="8">
        <f t="shared" si="6"/>
        <v>-35511.360699962737</v>
      </c>
      <c r="AD25" s="8">
        <f t="shared" si="14"/>
        <v>432.32825920882112</v>
      </c>
      <c r="AE25" s="8">
        <f t="shared" si="7"/>
        <v>-35079.032440753916</v>
      </c>
      <c r="AG25" s="20"/>
      <c r="AJ25" s="7"/>
      <c r="AK25" s="6"/>
      <c r="AL25" s="6"/>
      <c r="AM25" s="5"/>
      <c r="AN25" s="5"/>
    </row>
    <row r="26" spans="1:40" x14ac:dyDescent="0.15">
      <c r="B26" s="7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2256.1048289057521</v>
      </c>
      <c r="M26" s="14">
        <f t="shared" si="0"/>
        <v>769177</v>
      </c>
      <c r="N26" s="13"/>
      <c r="O26" s="13">
        <f>1000*VLOOKUP(I26, '[1]Mortality (No Interventions) L'!$B$10:$O$129, 4)</f>
        <v>87.153873674774914</v>
      </c>
      <c r="P26" s="11">
        <v>0</v>
      </c>
      <c r="Q26" s="10">
        <f t="shared" si="9"/>
        <v>0.52833379721282359</v>
      </c>
      <c r="R26" s="10">
        <f t="shared" si="10"/>
        <v>4.604633702040057E-2</v>
      </c>
      <c r="S26" s="10">
        <f t="shared" si="11"/>
        <v>0</v>
      </c>
      <c r="T26" s="9">
        <f t="shared" si="1"/>
        <v>0.48228746019242302</v>
      </c>
      <c r="U26" s="18"/>
      <c r="V26" s="8">
        <f t="shared" si="12"/>
        <v>4063.8220513876804</v>
      </c>
      <c r="W26" s="8">
        <f t="shared" si="2"/>
        <v>3709.6442176842738</v>
      </c>
      <c r="X26" s="18"/>
      <c r="Y26" s="8">
        <f t="shared" si="3"/>
        <v>0</v>
      </c>
      <c r="Z26" s="8">
        <f t="shared" si="4"/>
        <v>0</v>
      </c>
      <c r="AA26" s="8">
        <f t="shared" si="5"/>
        <v>-1088.0910678608163</v>
      </c>
      <c r="AB26" s="8">
        <f t="shared" si="13"/>
        <v>-35417.78337034065</v>
      </c>
      <c r="AC26" s="8">
        <f t="shared" si="6"/>
        <v>-36505.87443820147</v>
      </c>
      <c r="AD26" s="8">
        <f t="shared" si="14"/>
        <v>398.66094324113146</v>
      </c>
      <c r="AE26" s="8">
        <f t="shared" si="7"/>
        <v>-36107.213494960335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2256.1048289057521</v>
      </c>
      <c r="M27" s="14">
        <f t="shared" si="0"/>
        <v>769177</v>
      </c>
      <c r="N27" s="13"/>
      <c r="O27" s="13">
        <f>1000*VLOOKUP(I27, '[1]Mortality (No Interventions) L'!$B$10:$O$129, 4)</f>
        <v>97.375942028859868</v>
      </c>
      <c r="P27" s="11">
        <v>0</v>
      </c>
      <c r="Q27" s="10">
        <f t="shared" si="9"/>
        <v>0.48228746019242302</v>
      </c>
      <c r="R27" s="10">
        <f t="shared" si="10"/>
        <v>4.6963195764943441E-2</v>
      </c>
      <c r="S27" s="10">
        <f t="shared" si="11"/>
        <v>0</v>
      </c>
      <c r="T27" s="9">
        <f t="shared" si="1"/>
        <v>0.43532426442747957</v>
      </c>
      <c r="U27" s="18"/>
      <c r="V27" s="8">
        <f t="shared" si="12"/>
        <v>3709.6442176842738</v>
      </c>
      <c r="W27" s="8">
        <f t="shared" si="2"/>
        <v>3348.4141173953549</v>
      </c>
      <c r="X27" s="18"/>
      <c r="Y27" s="8">
        <f t="shared" si="3"/>
        <v>0</v>
      </c>
      <c r="Z27" s="8">
        <f t="shared" si="4"/>
        <v>0</v>
      </c>
      <c r="AA27" s="8">
        <f t="shared" si="5"/>
        <v>-982.13717511468121</v>
      </c>
      <c r="AB27" s="8">
        <f t="shared" si="13"/>
        <v>-36123.010028891898</v>
      </c>
      <c r="AC27" s="8">
        <f t="shared" si="6"/>
        <v>-37105.147204006578</v>
      </c>
      <c r="AD27" s="8">
        <f t="shared" si="14"/>
        <v>363.91609775482726</v>
      </c>
      <c r="AE27" s="8">
        <f t="shared" si="7"/>
        <v>-36741.231106251747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2256.1048289057521</v>
      </c>
      <c r="M28" s="14">
        <f t="shared" si="0"/>
        <v>769177</v>
      </c>
      <c r="N28" s="13"/>
      <c r="O28" s="13">
        <f>1000*VLOOKUP(I28, '[1]Mortality (No Interventions) L'!$B$10:$O$129, 4)</f>
        <v>108.52717968438851</v>
      </c>
      <c r="P28" s="11">
        <v>0</v>
      </c>
      <c r="Q28" s="10">
        <f t="shared" si="9"/>
        <v>0.43532426442747957</v>
      </c>
      <c r="R28" s="10">
        <f t="shared" si="10"/>
        <v>4.7244514666495332E-2</v>
      </c>
      <c r="S28" s="10">
        <f t="shared" si="11"/>
        <v>0</v>
      </c>
      <c r="T28" s="9">
        <f t="shared" si="1"/>
        <v>0.38807974976098425</v>
      </c>
      <c r="U28" s="18"/>
      <c r="V28" s="8">
        <f t="shared" si="12"/>
        <v>3348.4141173953549</v>
      </c>
      <c r="W28" s="8">
        <f t="shared" si="2"/>
        <v>2985.0201768190459</v>
      </c>
      <c r="X28" s="18"/>
      <c r="Y28" s="8">
        <f t="shared" si="3"/>
        <v>0</v>
      </c>
      <c r="Z28" s="8">
        <f t="shared" si="4"/>
        <v>0</v>
      </c>
      <c r="AA28" s="8">
        <f t="shared" si="5"/>
        <v>-875.54859743629243</v>
      </c>
      <c r="AB28" s="8">
        <f t="shared" si="13"/>
        <v>-36339.394057630881</v>
      </c>
      <c r="AC28" s="8">
        <f t="shared" si="6"/>
        <v>-37214.942655067171</v>
      </c>
      <c r="AD28" s="8">
        <f t="shared" si="14"/>
        <v>328.47942491648433</v>
      </c>
      <c r="AE28" s="8">
        <f t="shared" si="7"/>
        <v>-36886.463230150686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2256.1048289057521</v>
      </c>
      <c r="M29" s="14">
        <f t="shared" si="0"/>
        <v>769177</v>
      </c>
      <c r="N29" s="13"/>
      <c r="O29" s="13">
        <f>1000*VLOOKUP(I29, '[1]Mortality (No Interventions) L'!$B$10:$O$129, 4)</f>
        <v>120.91353978554378</v>
      </c>
      <c r="P29" s="11">
        <v>0</v>
      </c>
      <c r="Q29" s="10">
        <f t="shared" si="9"/>
        <v>0.38807974976098425</v>
      </c>
      <c r="R29" s="10">
        <f t="shared" si="10"/>
        <v>4.692409626268864E-2</v>
      </c>
      <c r="S29" s="10">
        <f t="shared" si="11"/>
        <v>0</v>
      </c>
      <c r="T29" s="9">
        <f t="shared" si="1"/>
        <v>0.34115565349829563</v>
      </c>
      <c r="U29" s="18"/>
      <c r="V29" s="8">
        <f t="shared" si="12"/>
        <v>2985.0201768190459</v>
      </c>
      <c r="W29" s="8">
        <f t="shared" si="2"/>
        <v>2624.0908209085856</v>
      </c>
      <c r="X29" s="18"/>
      <c r="Y29" s="8">
        <f t="shared" si="3"/>
        <v>0</v>
      </c>
      <c r="Z29" s="8">
        <f t="shared" si="4"/>
        <v>0</v>
      </c>
      <c r="AA29" s="8">
        <f t="shared" si="5"/>
        <v>-769.68291726600228</v>
      </c>
      <c r="AB29" s="8">
        <f t="shared" si="13"/>
        <v>-36092.935591046058</v>
      </c>
      <c r="AC29" s="8">
        <f t="shared" si="6"/>
        <v>-36862.618508312058</v>
      </c>
      <c r="AD29" s="8">
        <f t="shared" si="14"/>
        <v>292.83047934594845</v>
      </c>
      <c r="AE29" s="8">
        <f t="shared" si="7"/>
        <v>-36569.788028966112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2256.1048289057521</v>
      </c>
      <c r="M30" s="14">
        <f t="shared" si="0"/>
        <v>769177</v>
      </c>
      <c r="N30" s="13"/>
      <c r="O30" s="13">
        <f>1000*VLOOKUP(I30, '[1]Mortality (No Interventions) L'!$B$10:$O$129, 4)</f>
        <v>134.71649527553177</v>
      </c>
      <c r="P30" s="11">
        <v>0</v>
      </c>
      <c r="Q30" s="10">
        <f t="shared" si="9"/>
        <v>0.34115565349829563</v>
      </c>
      <c r="R30" s="10">
        <f t="shared" si="10"/>
        <v>4.5959293982724095E-2</v>
      </c>
      <c r="S30" s="10">
        <f t="shared" si="11"/>
        <v>0</v>
      </c>
      <c r="T30" s="9">
        <f t="shared" si="1"/>
        <v>0.29519635951557155</v>
      </c>
      <c r="U30" s="18"/>
      <c r="V30" s="8">
        <f t="shared" si="12"/>
        <v>2624.0908209085856</v>
      </c>
      <c r="W30" s="8">
        <f t="shared" si="2"/>
        <v>2270.5825022310878</v>
      </c>
      <c r="X30" s="18"/>
      <c r="Y30" s="8">
        <f t="shared" si="3"/>
        <v>0</v>
      </c>
      <c r="Z30" s="8">
        <f t="shared" si="4"/>
        <v>0</v>
      </c>
      <c r="AA30" s="8">
        <f t="shared" si="5"/>
        <v>-665.99393217847944</v>
      </c>
      <c r="AB30" s="8">
        <f t="shared" si="13"/>
        <v>-35350.831867749774</v>
      </c>
      <c r="AC30" s="8">
        <f t="shared" si="6"/>
        <v>-36016.82579992825</v>
      </c>
      <c r="AD30" s="8">
        <f t="shared" si="14"/>
        <v>257.42330953113225</v>
      </c>
      <c r="AE30" s="8">
        <f t="shared" si="7"/>
        <v>-35759.402490397115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2256.1048289057521</v>
      </c>
      <c r="M31" s="14">
        <f t="shared" si="0"/>
        <v>769177</v>
      </c>
      <c r="N31" s="13"/>
      <c r="O31" s="13">
        <f>1000*VLOOKUP(I31, '[1]Mortality (No Interventions) L'!$B$10:$O$129, 4)</f>
        <v>148.64578604664331</v>
      </c>
      <c r="P31" s="11">
        <v>0</v>
      </c>
      <c r="Q31" s="10">
        <f t="shared" si="9"/>
        <v>0.29519635951557155</v>
      </c>
      <c r="R31" s="10">
        <f t="shared" si="10"/>
        <v>4.3879694898299647E-2</v>
      </c>
      <c r="S31" s="10">
        <f t="shared" si="11"/>
        <v>0</v>
      </c>
      <c r="T31" s="9">
        <f t="shared" si="1"/>
        <v>0.25131666461727192</v>
      </c>
      <c r="U31" s="18"/>
      <c r="V31" s="8">
        <f t="shared" si="12"/>
        <v>2270.5825022310878</v>
      </c>
      <c r="W31" s="8">
        <f t="shared" si="2"/>
        <v>1933.0699814031939</v>
      </c>
      <c r="X31" s="18"/>
      <c r="Y31" s="8">
        <f t="shared" si="3"/>
        <v>0</v>
      </c>
      <c r="Z31" s="8">
        <f t="shared" si="4"/>
        <v>0</v>
      </c>
      <c r="AA31" s="8">
        <f t="shared" si="5"/>
        <v>-566.99674062751455</v>
      </c>
      <c r="AB31" s="8">
        <f t="shared" si="13"/>
        <v>-33751.252082789426</v>
      </c>
      <c r="AC31" s="8">
        <f t="shared" si="6"/>
        <v>-34318.248823416943</v>
      </c>
      <c r="AD31" s="8">
        <f t="shared" si="14"/>
        <v>222.74414346886974</v>
      </c>
      <c r="AE31" s="8">
        <f t="shared" si="7"/>
        <v>-34095.504679948077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2256.1048289057521</v>
      </c>
      <c r="M32" s="14">
        <f t="shared" si="0"/>
        <v>769177</v>
      </c>
      <c r="N32" s="13"/>
      <c r="O32" s="13">
        <f>1000*VLOOKUP(I32, '[1]Mortality (No Interventions) L'!$B$10:$O$129, 4)</f>
        <v>163.81955498685463</v>
      </c>
      <c r="P32" s="11">
        <v>0</v>
      </c>
      <c r="Q32" s="10">
        <f t="shared" si="9"/>
        <v>0.25131666461727192</v>
      </c>
      <c r="R32" s="10">
        <f t="shared" si="10"/>
        <v>4.1170584158382074E-2</v>
      </c>
      <c r="S32" s="10">
        <f t="shared" si="11"/>
        <v>0</v>
      </c>
      <c r="T32" s="9">
        <f t="shared" si="1"/>
        <v>0.21014608045888986</v>
      </c>
      <c r="U32" s="18"/>
      <c r="V32" s="8">
        <f t="shared" si="12"/>
        <v>1933.0699814031939</v>
      </c>
      <c r="W32" s="8">
        <f t="shared" si="2"/>
        <v>1616.3953172912752</v>
      </c>
      <c r="X32" s="18"/>
      <c r="Y32" s="8">
        <f t="shared" si="3"/>
        <v>0</v>
      </c>
      <c r="Z32" s="8">
        <f t="shared" si="4"/>
        <v>0</v>
      </c>
      <c r="AA32" s="8">
        <f t="shared" si="5"/>
        <v>-474.11158689891812</v>
      </c>
      <c r="AB32" s="8">
        <f t="shared" si="13"/>
        <v>-31667.46641119185</v>
      </c>
      <c r="AC32" s="8">
        <f t="shared" si="6"/>
        <v>-32141.577998090768</v>
      </c>
      <c r="AD32" s="8">
        <f t="shared" si="14"/>
        <v>189.63416517565332</v>
      </c>
      <c r="AE32" s="8">
        <f t="shared" si="7"/>
        <v>-31951.943832915116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2256.1048289057521</v>
      </c>
      <c r="M33" s="14">
        <f t="shared" si="0"/>
        <v>769177</v>
      </c>
      <c r="N33" s="13"/>
      <c r="O33" s="13">
        <f>1000*VLOOKUP(I33, '[1]Mortality (No Interventions) L'!$B$10:$O$129, 4)</f>
        <v>179.89507270560517</v>
      </c>
      <c r="P33" s="11">
        <v>0</v>
      </c>
      <c r="Q33" s="10">
        <f t="shared" si="9"/>
        <v>0.21014608045888986</v>
      </c>
      <c r="R33" s="10">
        <f t="shared" si="10"/>
        <v>3.780424442294994E-2</v>
      </c>
      <c r="S33" s="10">
        <f t="shared" si="11"/>
        <v>0</v>
      </c>
      <c r="T33" s="9">
        <f t="shared" si="1"/>
        <v>0.17234183603593992</v>
      </c>
      <c r="U33" s="18"/>
      <c r="V33" s="8">
        <f t="shared" si="12"/>
        <v>1616.3953172912752</v>
      </c>
      <c r="W33" s="8">
        <f t="shared" si="2"/>
        <v>1325.6137641661617</v>
      </c>
      <c r="X33" s="18"/>
      <c r="Y33" s="8">
        <f t="shared" si="3"/>
        <v>0</v>
      </c>
      <c r="Z33" s="8">
        <f t="shared" si="4"/>
        <v>0</v>
      </c>
      <c r="AA33" s="8">
        <f t="shared" si="5"/>
        <v>-388.8212485031674</v>
      </c>
      <c r="AB33" s="8">
        <f t="shared" si="13"/>
        <v>-29078.155312511364</v>
      </c>
      <c r="AC33" s="8">
        <f t="shared" si="6"/>
        <v>-29466.976561014533</v>
      </c>
      <c r="AD33" s="8">
        <f t="shared" si="14"/>
        <v>158.56838062627412</v>
      </c>
      <c r="AE33" s="8">
        <f t="shared" si="7"/>
        <v>-29308.408180388258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2256.1048289057521</v>
      </c>
      <c r="M34" s="14">
        <f t="shared" si="0"/>
        <v>769177</v>
      </c>
      <c r="N34" s="13"/>
      <c r="O34" s="13">
        <f>1000*VLOOKUP(I34, '[1]Mortality (No Interventions) L'!$B$10:$O$129, 4)</f>
        <v>196.70371541204045</v>
      </c>
      <c r="P34" s="11">
        <v>0</v>
      </c>
      <c r="Q34" s="10">
        <f t="shared" si="9"/>
        <v>0.17234183603593992</v>
      </c>
      <c r="R34" s="10">
        <f t="shared" si="10"/>
        <v>3.3900279469202065E-2</v>
      </c>
      <c r="S34" s="10">
        <f t="shared" si="11"/>
        <v>0</v>
      </c>
      <c r="T34" s="9">
        <f t="shared" si="1"/>
        <v>0.13844155656673784</v>
      </c>
      <c r="U34" s="18"/>
      <c r="V34" s="8">
        <f t="shared" si="12"/>
        <v>1325.6137641661617</v>
      </c>
      <c r="W34" s="8">
        <f t="shared" si="2"/>
        <v>1064.8606115533373</v>
      </c>
      <c r="X34" s="18"/>
      <c r="Y34" s="8">
        <f t="shared" si="3"/>
        <v>0</v>
      </c>
      <c r="Z34" s="8">
        <f t="shared" si="4"/>
        <v>0</v>
      </c>
      <c r="AA34" s="8">
        <f t="shared" si="5"/>
        <v>-312.33866429144609</v>
      </c>
      <c r="AB34" s="8">
        <f t="shared" si="13"/>
        <v>-26075.315261282438</v>
      </c>
      <c r="AC34" s="8">
        <f t="shared" si="6"/>
        <v>-26387.653925573883</v>
      </c>
      <c r="AD34" s="8">
        <f t="shared" si="14"/>
        <v>130.04271026470047</v>
      </c>
      <c r="AE34" s="8">
        <f t="shared" si="7"/>
        <v>-26257.611215309182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2256.1048289057521</v>
      </c>
      <c r="M35" s="14">
        <f t="shared" si="0"/>
        <v>769177</v>
      </c>
      <c r="N35" s="13"/>
      <c r="O35" s="13">
        <f>1000*VLOOKUP(I35, '[1]Mortality (No Interventions) L'!$B$10:$O$129, 4)</f>
        <v>214.88825680711048</v>
      </c>
      <c r="P35" s="11">
        <v>0</v>
      </c>
      <c r="Q35" s="10">
        <f t="shared" si="9"/>
        <v>0.13844155656673784</v>
      </c>
      <c r="R35" s="10">
        <f t="shared" si="10"/>
        <v>2.9749464760289276E-2</v>
      </c>
      <c r="S35" s="10">
        <f t="shared" si="11"/>
        <v>0</v>
      </c>
      <c r="T35" s="9">
        <f t="shared" si="1"/>
        <v>0.10869209180644857</v>
      </c>
      <c r="U35" s="18"/>
      <c r="V35" s="8">
        <f t="shared" si="12"/>
        <v>1064.8606115533373</v>
      </c>
      <c r="W35" s="8">
        <f t="shared" si="2"/>
        <v>836.03457099408695</v>
      </c>
      <c r="X35" s="18"/>
      <c r="Y35" s="8">
        <f t="shared" si="3"/>
        <v>0</v>
      </c>
      <c r="Z35" s="8">
        <f t="shared" si="4"/>
        <v>0</v>
      </c>
      <c r="AA35" s="8">
        <f t="shared" si="5"/>
        <v>-245.22075318839595</v>
      </c>
      <c r="AB35" s="8">
        <f t="shared" si="13"/>
        <v>-22882.604055925025</v>
      </c>
      <c r="AC35" s="8">
        <f t="shared" si="6"/>
        <v>-23127.824809113419</v>
      </c>
      <c r="AD35" s="8">
        <f t="shared" si="14"/>
        <v>104.4628259933824</v>
      </c>
      <c r="AE35" s="8">
        <f t="shared" si="7"/>
        <v>-23023.361983120038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2256.1048289057521</v>
      </c>
      <c r="M36" s="14">
        <f t="shared" ref="M36:M67" si="18">$E$11</f>
        <v>769177</v>
      </c>
      <c r="N36" s="13"/>
      <c r="O36" s="13">
        <f>1000*VLOOKUP(I36, '[1]Mortality (No Interventions) L'!$B$10:$O$129, 4)</f>
        <v>233.81565961735851</v>
      </c>
      <c r="P36" s="11">
        <v>0</v>
      </c>
      <c r="Q36" s="10">
        <f t="shared" si="9"/>
        <v>0.10869209180644857</v>
      </c>
      <c r="R36" s="10">
        <f t="shared" si="10"/>
        <v>2.5413913140915258E-2</v>
      </c>
      <c r="S36" s="10">
        <f t="shared" si="11"/>
        <v>0</v>
      </c>
      <c r="T36" s="9">
        <f t="shared" ref="T36:T67" si="19">Q36-SUM(R36:S36)</f>
        <v>8.3278178665533303E-2</v>
      </c>
      <c r="U36" s="18"/>
      <c r="V36" s="8">
        <f t="shared" si="12"/>
        <v>836.03457099408695</v>
      </c>
      <c r="W36" s="8">
        <f t="shared" ref="W36:W67" si="20">$G$14*M36*T36</f>
        <v>640.55659631418916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-187.88430102978566</v>
      </c>
      <c r="AB36" s="8">
        <f t="shared" si="13"/>
        <v>-19547.797467989774</v>
      </c>
      <c r="AC36" s="8">
        <f t="shared" ref="AC36:AC67" si="24">IFERROR(_xlfn.IFNA(SUM(Y36:AB36),0),0)</f>
        <v>-19735.68176901956</v>
      </c>
      <c r="AD36" s="8">
        <f t="shared" si="14"/>
        <v>82.01499141451994</v>
      </c>
      <c r="AE36" s="8">
        <f t="shared" ref="AE36:AE67" si="25">IFERROR(_xlfn.IFNA(SUM(AC36:AD36),0),0)</f>
        <v>-19653.666777605042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2256.1048289057521</v>
      </c>
      <c r="M37" s="14">
        <f t="shared" si="18"/>
        <v>769177</v>
      </c>
      <c r="N37" s="13"/>
      <c r="O37" s="13">
        <f>1000*VLOOKUP(I37, '[1]Mortality (No Interventions) L'!$B$10:$O$129, 4)</f>
        <v>254.04156052832815</v>
      </c>
      <c r="P37" s="11">
        <v>0</v>
      </c>
      <c r="Q37" s="10">
        <f t="shared" ref="Q37:Q68" si="27">T36</f>
        <v>8.3278178665533303E-2</v>
      </c>
      <c r="R37" s="10">
        <f t="shared" ref="R37:R68" si="28">O37*Q37/1000</f>
        <v>2.1156118466149003E-2</v>
      </c>
      <c r="S37" s="10">
        <f t="shared" ref="S37:S68" si="29">MIN(P37*Q37,Q37-R37)</f>
        <v>0</v>
      </c>
      <c r="T37" s="9">
        <f t="shared" si="19"/>
        <v>6.2122060199384301E-2</v>
      </c>
      <c r="U37" s="18"/>
      <c r="V37" s="8">
        <f t="shared" ref="V37:V68" si="30">W36</f>
        <v>640.55659631418916</v>
      </c>
      <c r="W37" s="8">
        <f t="shared" si="20"/>
        <v>477.8285989798182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-140.15387999740474</v>
      </c>
      <c r="AB37" s="8">
        <f t="shared" ref="AB37:AB68" si="31">IFERROR(_xlfn.IFNA(-M37*R37,0),0)</f>
        <v>-16272.799733437092</v>
      </c>
      <c r="AC37" s="8">
        <f t="shared" si="24"/>
        <v>-16412.953613434496</v>
      </c>
      <c r="AD37" s="8">
        <f t="shared" ref="AD37:AD68" si="32">IFERROR(_xlfn.IFNA($D$6*SUM(V37:V37,Y37:Z37),0),0)</f>
        <v>62.838602098421958</v>
      </c>
      <c r="AE37" s="8">
        <f t="shared" si="25"/>
        <v>-16350.115011336075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2256.1048289057521</v>
      </c>
      <c r="M38" s="14">
        <f t="shared" si="18"/>
        <v>769177</v>
      </c>
      <c r="N38" s="13"/>
      <c r="O38" s="13">
        <f>1000*VLOOKUP(I38, '[1]Mortality (No Interventions) L'!$B$10:$O$129, 4)</f>
        <v>275.64241526177619</v>
      </c>
      <c r="P38" s="11">
        <v>0</v>
      </c>
      <c r="Q38" s="10">
        <f t="shared" si="27"/>
        <v>6.2122060199384301E-2</v>
      </c>
      <c r="R38" s="10">
        <f t="shared" si="28"/>
        <v>1.7123474714395747E-2</v>
      </c>
      <c r="S38" s="10">
        <f t="shared" si="29"/>
        <v>0</v>
      </c>
      <c r="T38" s="9">
        <f t="shared" si="19"/>
        <v>4.4998585484988557E-2</v>
      </c>
      <c r="U38" s="18"/>
      <c r="V38" s="8">
        <f t="shared" si="30"/>
        <v>477.8285989798182</v>
      </c>
      <c r="W38" s="8">
        <f t="shared" si="20"/>
        <v>346.11876987587044</v>
      </c>
      <c r="X38" s="18"/>
      <c r="Y38" s="8">
        <f t="shared" si="21"/>
        <v>0</v>
      </c>
      <c r="Z38" s="8">
        <f t="shared" si="22"/>
        <v>0</v>
      </c>
      <c r="AA38" s="8">
        <f t="shared" si="23"/>
        <v>-101.52152600661097</v>
      </c>
      <c r="AB38" s="8">
        <f t="shared" si="31"/>
        <v>-13170.982910394778</v>
      </c>
      <c r="AC38" s="8">
        <f t="shared" si="24"/>
        <v>-13272.504436401388</v>
      </c>
      <c r="AD38" s="8">
        <f t="shared" si="32"/>
        <v>46.874985559920169</v>
      </c>
      <c r="AE38" s="8">
        <f t="shared" si="25"/>
        <v>-13225.629450841468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2256.1048289057521</v>
      </c>
      <c r="M39" s="14">
        <f t="shared" si="18"/>
        <v>769177</v>
      </c>
      <c r="N39" s="13"/>
      <c r="O39" s="13">
        <f>1000*VLOOKUP(I39, '[1]Mortality (No Interventions) L'!$B$10:$O$129, 4)</f>
        <v>297.91510457563027</v>
      </c>
      <c r="P39" s="11">
        <v>0</v>
      </c>
      <c r="Q39" s="10">
        <f t="shared" si="27"/>
        <v>4.4998585484988557E-2</v>
      </c>
      <c r="R39" s="10">
        <f t="shared" si="28"/>
        <v>1.3405758300515805E-2</v>
      </c>
      <c r="S39" s="10">
        <f t="shared" si="29"/>
        <v>0</v>
      </c>
      <c r="T39" s="9">
        <f t="shared" si="19"/>
        <v>3.1592827184472753E-2</v>
      </c>
      <c r="U39" s="18"/>
      <c r="V39" s="8">
        <f t="shared" si="30"/>
        <v>346.11876987587044</v>
      </c>
      <c r="W39" s="8">
        <f t="shared" si="20"/>
        <v>243.004760352712</v>
      </c>
      <c r="X39" s="18"/>
      <c r="Y39" s="8">
        <f t="shared" si="21"/>
        <v>0</v>
      </c>
      <c r="Z39" s="8">
        <f t="shared" si="22"/>
        <v>0</v>
      </c>
      <c r="AA39" s="8">
        <f t="shared" si="23"/>
        <v>-71.276729969673895</v>
      </c>
      <c r="AB39" s="8">
        <f t="shared" si="31"/>
        <v>-10311.400952315846</v>
      </c>
      <c r="AC39" s="8">
        <f t="shared" si="24"/>
        <v>-10382.677682285519</v>
      </c>
      <c r="AD39" s="8">
        <f t="shared" si="32"/>
        <v>33.954251324822891</v>
      </c>
      <c r="AE39" s="8">
        <f t="shared" si="25"/>
        <v>-10348.723430960696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2256.1048289057521</v>
      </c>
      <c r="M40" s="14">
        <f t="shared" si="18"/>
        <v>769177</v>
      </c>
      <c r="N40" s="13"/>
      <c r="O40" s="13">
        <f>1000*VLOOKUP(I40, '[1]Mortality (No Interventions) L'!$B$10:$O$129, 4)</f>
        <v>321.41384017542322</v>
      </c>
      <c r="P40" s="11">
        <v>0</v>
      </c>
      <c r="Q40" s="10">
        <f t="shared" si="27"/>
        <v>3.1592827184472753E-2</v>
      </c>
      <c r="R40" s="10">
        <f t="shared" si="28"/>
        <v>1.0154371907359891E-2</v>
      </c>
      <c r="S40" s="10">
        <f t="shared" si="29"/>
        <v>0</v>
      </c>
      <c r="T40" s="9">
        <f t="shared" si="19"/>
        <v>2.1438455277112863E-2</v>
      </c>
      <c r="U40" s="18"/>
      <c r="V40" s="8">
        <f t="shared" si="30"/>
        <v>243.004760352712</v>
      </c>
      <c r="W40" s="8">
        <f t="shared" si="20"/>
        <v>164.89966714683842</v>
      </c>
      <c r="X40" s="18"/>
      <c r="Y40" s="8">
        <f t="shared" si="21"/>
        <v>0</v>
      </c>
      <c r="Z40" s="8">
        <f t="shared" si="22"/>
        <v>0</v>
      </c>
      <c r="AA40" s="8">
        <f t="shared" si="23"/>
        <v>-48.367402474974334</v>
      </c>
      <c r="AB40" s="8">
        <f t="shared" si="31"/>
        <v>-7810.5093205873591</v>
      </c>
      <c r="AC40" s="8">
        <f t="shared" si="24"/>
        <v>-7858.8767230623334</v>
      </c>
      <c r="AD40" s="8">
        <f t="shared" si="32"/>
        <v>23.838766990601048</v>
      </c>
      <c r="AE40" s="8">
        <f t="shared" si="25"/>
        <v>-7835.037956071732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2256.1048289057521</v>
      </c>
      <c r="M41" s="14">
        <f t="shared" si="18"/>
        <v>769177</v>
      </c>
      <c r="N41" s="13"/>
      <c r="O41" s="13">
        <f>1000*VLOOKUP(I41, '[1]Mortality (No Interventions) L'!$B$10:$O$129, 4)</f>
        <v>345.3824741279347</v>
      </c>
      <c r="P41" s="11">
        <v>0</v>
      </c>
      <c r="Q41" s="10">
        <f t="shared" si="27"/>
        <v>2.1438455277112863E-2</v>
      </c>
      <c r="R41" s="10">
        <f t="shared" si="28"/>
        <v>7.4044667250903187E-3</v>
      </c>
      <c r="S41" s="10">
        <f t="shared" si="29"/>
        <v>0</v>
      </c>
      <c r="T41" s="9">
        <f t="shared" si="19"/>
        <v>1.4033988552022543E-2</v>
      </c>
      <c r="U41" s="18"/>
      <c r="V41" s="8">
        <f t="shared" si="30"/>
        <v>164.89966714683842</v>
      </c>
      <c r="W41" s="8">
        <f t="shared" si="20"/>
        <v>107.94621212479043</v>
      </c>
      <c r="X41" s="18"/>
      <c r="Y41" s="8">
        <f t="shared" si="21"/>
        <v>0</v>
      </c>
      <c r="Z41" s="8">
        <f t="shared" si="22"/>
        <v>0</v>
      </c>
      <c r="AA41" s="8">
        <f t="shared" si="23"/>
        <v>-31.662149341026105</v>
      </c>
      <c r="AB41" s="8">
        <f t="shared" si="31"/>
        <v>-5695.3455022047965</v>
      </c>
      <c r="AC41" s="8">
        <f t="shared" si="24"/>
        <v>-5727.0076515458222</v>
      </c>
      <c r="AD41" s="8">
        <f t="shared" si="32"/>
        <v>16.17665734710485</v>
      </c>
      <c r="AE41" s="8">
        <f t="shared" si="25"/>
        <v>-5710.8309941987172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2256.1048289057521</v>
      </c>
      <c r="M42" s="14">
        <f t="shared" si="18"/>
        <v>769177</v>
      </c>
      <c r="N42" s="13"/>
      <c r="O42" s="13">
        <f>1000*VLOOKUP(I42, '[1]Mortality (No Interventions) L'!$B$10:$O$129, 4)</f>
        <v>369.32620227413372</v>
      </c>
      <c r="P42" s="11">
        <v>0</v>
      </c>
      <c r="Q42" s="10">
        <f t="shared" si="27"/>
        <v>1.4033988552022543E-2</v>
      </c>
      <c r="R42" s="10">
        <f t="shared" si="28"/>
        <v>5.1831196946771543E-3</v>
      </c>
      <c r="S42" s="10">
        <f t="shared" si="29"/>
        <v>0</v>
      </c>
      <c r="T42" s="9">
        <f t="shared" si="19"/>
        <v>8.8508688573453887E-3</v>
      </c>
      <c r="U42" s="18"/>
      <c r="V42" s="8">
        <f t="shared" si="30"/>
        <v>107.94621212479043</v>
      </c>
      <c r="W42" s="8">
        <f t="shared" si="20"/>
        <v>68.078847550863543</v>
      </c>
      <c r="X42" s="18"/>
      <c r="Y42" s="8">
        <f t="shared" si="21"/>
        <v>0</v>
      </c>
      <c r="Z42" s="8">
        <f t="shared" si="22"/>
        <v>0</v>
      </c>
      <c r="AA42" s="8">
        <f t="shared" si="23"/>
        <v>-19.96848796906847</v>
      </c>
      <c r="AB42" s="8">
        <f t="shared" si="31"/>
        <v>-3986.7364573926893</v>
      </c>
      <c r="AC42" s="8">
        <f t="shared" si="24"/>
        <v>-4006.7049453617578</v>
      </c>
      <c r="AD42" s="8">
        <f t="shared" si="32"/>
        <v>10.589523409441943</v>
      </c>
      <c r="AE42" s="8">
        <f t="shared" si="25"/>
        <v>-3996.115421952316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2256.1048289057521</v>
      </c>
      <c r="M43" s="14">
        <f t="shared" si="18"/>
        <v>769177</v>
      </c>
      <c r="N43" s="13"/>
      <c r="O43" s="13">
        <f>1000*VLOOKUP(I43, '[1]Mortality (No Interventions) L'!$B$10:$O$129, 4)</f>
        <v>394.10595716287725</v>
      </c>
      <c r="P43" s="11">
        <v>0</v>
      </c>
      <c r="Q43" s="10">
        <f t="shared" si="27"/>
        <v>8.8508688573453887E-3</v>
      </c>
      <c r="R43" s="10">
        <f t="shared" si="28"/>
        <v>3.488180142747206E-3</v>
      </c>
      <c r="S43" s="10">
        <f t="shared" si="29"/>
        <v>0</v>
      </c>
      <c r="T43" s="9">
        <f t="shared" si="19"/>
        <v>5.3626887145981827E-3</v>
      </c>
      <c r="U43" s="18"/>
      <c r="V43" s="8">
        <f t="shared" si="30"/>
        <v>68.078847550863543</v>
      </c>
      <c r="W43" s="8">
        <f t="shared" si="20"/>
        <v>41.248568174284863</v>
      </c>
      <c r="X43" s="18"/>
      <c r="Y43" s="8">
        <f t="shared" si="21"/>
        <v>0</v>
      </c>
      <c r="Z43" s="8">
        <f t="shared" si="22"/>
        <v>0</v>
      </c>
      <c r="AA43" s="8">
        <f t="shared" si="23"/>
        <v>-12.098787904923341</v>
      </c>
      <c r="AB43" s="8">
        <f t="shared" si="31"/>
        <v>-2683.0279376578678</v>
      </c>
      <c r="AC43" s="8">
        <f t="shared" si="24"/>
        <v>-2695.1267255627913</v>
      </c>
      <c r="AD43" s="8">
        <f t="shared" si="32"/>
        <v>6.678534944739714</v>
      </c>
      <c r="AE43" s="8">
        <f t="shared" si="25"/>
        <v>-2688.4481906180517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2256.1048289057521</v>
      </c>
      <c r="M44" s="14">
        <f t="shared" si="18"/>
        <v>769177</v>
      </c>
      <c r="N44" s="13"/>
      <c r="O44" s="13">
        <f>1000*VLOOKUP(I44, '[1]Mortality (No Interventions) L'!$B$10:$O$129, 4)</f>
        <v>419.60441196157541</v>
      </c>
      <c r="P44" s="11">
        <v>0</v>
      </c>
      <c r="Q44" s="10">
        <f t="shared" si="27"/>
        <v>5.3626887145981827E-3</v>
      </c>
      <c r="R44" s="10">
        <f t="shared" si="28"/>
        <v>2.2502078446219472E-3</v>
      </c>
      <c r="S44" s="10">
        <f t="shared" si="29"/>
        <v>0</v>
      </c>
      <c r="T44" s="9">
        <f t="shared" si="19"/>
        <v>3.1124808699762355E-3</v>
      </c>
      <c r="U44" s="18"/>
      <c r="V44" s="8">
        <f t="shared" si="30"/>
        <v>41.248568174284863</v>
      </c>
      <c r="W44" s="8">
        <f t="shared" si="20"/>
        <v>23.940486981257109</v>
      </c>
      <c r="X44" s="18"/>
      <c r="Y44" s="8">
        <f t="shared" si="21"/>
        <v>0</v>
      </c>
      <c r="Z44" s="8">
        <f t="shared" si="22"/>
        <v>0</v>
      </c>
      <c r="AA44" s="8">
        <f t="shared" si="23"/>
        <v>-7.0220831206301613</v>
      </c>
      <c r="AB44" s="8">
        <f t="shared" si="31"/>
        <v>-1730.8081193027754</v>
      </c>
      <c r="AC44" s="8">
        <f t="shared" si="24"/>
        <v>-1737.8302024234056</v>
      </c>
      <c r="AD44" s="8">
        <f t="shared" si="32"/>
        <v>4.0464845378973449</v>
      </c>
      <c r="AE44" s="8">
        <f t="shared" si="25"/>
        <v>-1733.7837178855082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2256.1048289057521</v>
      </c>
      <c r="M45" s="14">
        <f t="shared" si="18"/>
        <v>769177</v>
      </c>
      <c r="N45" s="13"/>
      <c r="O45" s="13">
        <f>1000*VLOOKUP(I45, '[1]Mortality (No Interventions) L'!$B$10:$O$129, 4)</f>
        <v>445.68439732515935</v>
      </c>
      <c r="P45" s="11">
        <v>0</v>
      </c>
      <c r="Q45" s="10">
        <f t="shared" si="27"/>
        <v>3.1124808699762355E-3</v>
      </c>
      <c r="R45" s="10">
        <f t="shared" si="28"/>
        <v>1.3871841607214462E-3</v>
      </c>
      <c r="S45" s="10">
        <f t="shared" si="29"/>
        <v>0</v>
      </c>
      <c r="T45" s="9">
        <f t="shared" si="19"/>
        <v>1.7252967092547893E-3</v>
      </c>
      <c r="U45" s="18"/>
      <c r="V45" s="8">
        <f t="shared" si="30"/>
        <v>23.940486981257109</v>
      </c>
      <c r="W45" s="8">
        <f t="shared" si="20"/>
        <v>13.270585469344711</v>
      </c>
      <c r="X45" s="18"/>
      <c r="Y45" s="8">
        <f t="shared" si="21"/>
        <v>0</v>
      </c>
      <c r="Z45" s="8">
        <f t="shared" si="22"/>
        <v>0</v>
      </c>
      <c r="AA45" s="8">
        <f t="shared" si="23"/>
        <v>-3.8924502370449336</v>
      </c>
      <c r="AB45" s="8">
        <f t="shared" si="31"/>
        <v>-1066.9901511912399</v>
      </c>
      <c r="AC45" s="8">
        <f t="shared" si="24"/>
        <v>-1070.8826014282847</v>
      </c>
      <c r="AD45" s="8">
        <f t="shared" si="32"/>
        <v>2.3485617728613226</v>
      </c>
      <c r="AE45" s="8">
        <f t="shared" si="25"/>
        <v>-1068.5340396554234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2256.1048289057521</v>
      </c>
      <c r="M46" s="14">
        <f t="shared" si="18"/>
        <v>769177</v>
      </c>
      <c r="N46" s="13"/>
      <c r="O46" s="13">
        <f>1000*VLOOKUP(I46, '[1]Mortality (No Interventions) L'!$B$10:$O$129, 4)</f>
        <v>472.2044126477972</v>
      </c>
      <c r="P46" s="11">
        <v>0</v>
      </c>
      <c r="Q46" s="10">
        <f t="shared" si="27"/>
        <v>1.7252967092547893E-3</v>
      </c>
      <c r="R46" s="10">
        <f t="shared" si="28"/>
        <v>8.1469271923683513E-4</v>
      </c>
      <c r="S46" s="10">
        <f t="shared" si="29"/>
        <v>0</v>
      </c>
      <c r="T46" s="9">
        <f t="shared" si="19"/>
        <v>9.1060399001795418E-4</v>
      </c>
      <c r="U46" s="18"/>
      <c r="V46" s="8">
        <f t="shared" si="30"/>
        <v>13.270585469344711</v>
      </c>
      <c r="W46" s="8">
        <f t="shared" si="20"/>
        <v>7.0041564523003998</v>
      </c>
      <c r="X46" s="18"/>
      <c r="Y46" s="8">
        <f t="shared" si="21"/>
        <v>0</v>
      </c>
      <c r="Z46" s="8">
        <f t="shared" si="22"/>
        <v>0</v>
      </c>
      <c r="AA46" s="8">
        <f t="shared" si="23"/>
        <v>-2.0544180591003518</v>
      </c>
      <c r="AB46" s="8">
        <f t="shared" si="31"/>
        <v>-626.6429017044311</v>
      </c>
      <c r="AC46" s="8">
        <f t="shared" si="24"/>
        <v>-628.69731976353148</v>
      </c>
      <c r="AD46" s="8">
        <f t="shared" si="32"/>
        <v>1.3018444345427163</v>
      </c>
      <c r="AE46" s="8">
        <f t="shared" si="25"/>
        <v>-627.39547532898871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2256.1048289057521</v>
      </c>
      <c r="M47" s="14">
        <f t="shared" si="18"/>
        <v>769177</v>
      </c>
      <c r="N47" s="13"/>
      <c r="O47" s="13">
        <f>1000*VLOOKUP(I47, '[1]Mortality (No Interventions) L'!$B$10:$O$129, 4)</f>
        <v>499.19023843503174</v>
      </c>
      <c r="P47" s="11">
        <v>0</v>
      </c>
      <c r="Q47" s="10">
        <f t="shared" si="27"/>
        <v>9.1060399001795418E-4</v>
      </c>
      <c r="R47" s="10">
        <f t="shared" si="28"/>
        <v>4.5456462289695382E-4</v>
      </c>
      <c r="S47" s="10">
        <f t="shared" si="29"/>
        <v>0</v>
      </c>
      <c r="T47" s="9">
        <f t="shared" si="19"/>
        <v>4.5603936712100036E-4</v>
      </c>
      <c r="U47" s="18"/>
      <c r="V47" s="8">
        <f t="shared" si="30"/>
        <v>7.0041564523003998</v>
      </c>
      <c r="W47" s="8">
        <f t="shared" si="20"/>
        <v>3.5077499228402971</v>
      </c>
      <c r="X47" s="18"/>
      <c r="Y47" s="8">
        <f t="shared" si="21"/>
        <v>0</v>
      </c>
      <c r="Z47" s="8">
        <f t="shared" si="22"/>
        <v>0</v>
      </c>
      <c r="AA47" s="8">
        <f t="shared" si="23"/>
        <v>-1.0288726183328121</v>
      </c>
      <c r="AB47" s="8">
        <f t="shared" si="31"/>
        <v>-349.64065294601022</v>
      </c>
      <c r="AC47" s="8">
        <f t="shared" si="24"/>
        <v>-350.66952556434302</v>
      </c>
      <c r="AD47" s="8">
        <f t="shared" si="32"/>
        <v>0.68710774797066931</v>
      </c>
      <c r="AE47" s="8">
        <f t="shared" si="25"/>
        <v>-349.98241781637233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2256.1048289057521</v>
      </c>
      <c r="M48" s="14">
        <f t="shared" si="18"/>
        <v>769177</v>
      </c>
      <c r="N48" s="13"/>
      <c r="O48" s="13">
        <f>1000*VLOOKUP(I48, '[1]Mortality (No Interventions) L'!$B$10:$O$129, 4)</f>
        <v>526.6891665574102</v>
      </c>
      <c r="P48" s="11">
        <v>0</v>
      </c>
      <c r="Q48" s="10">
        <f t="shared" si="27"/>
        <v>4.5603936712100036E-4</v>
      </c>
      <c r="R48" s="10">
        <f t="shared" si="28"/>
        <v>2.4019099418632849E-4</v>
      </c>
      <c r="S48" s="10">
        <f t="shared" si="29"/>
        <v>0</v>
      </c>
      <c r="T48" s="9">
        <f t="shared" si="19"/>
        <v>2.1584837293467187E-4</v>
      </c>
      <c r="U48" s="18"/>
      <c r="V48" s="8">
        <f t="shared" si="30"/>
        <v>3.5077499228402971</v>
      </c>
      <c r="W48" s="8">
        <f t="shared" si="20"/>
        <v>1.660256039487721</v>
      </c>
      <c r="X48" s="18"/>
      <c r="Y48" s="8">
        <f t="shared" si="21"/>
        <v>0</v>
      </c>
      <c r="Z48" s="8">
        <f t="shared" si="22"/>
        <v>0</v>
      </c>
      <c r="AA48" s="8">
        <f t="shared" si="23"/>
        <v>-0.48697655648936283</v>
      </c>
      <c r="AB48" s="8">
        <f t="shared" si="31"/>
        <v>-184.74938833525758</v>
      </c>
      <c r="AC48" s="8">
        <f t="shared" si="24"/>
        <v>-185.23636489174694</v>
      </c>
      <c r="AD48" s="8">
        <f t="shared" si="32"/>
        <v>0.34411026743063317</v>
      </c>
      <c r="AE48" s="8">
        <f t="shared" si="25"/>
        <v>-184.89225462431631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2256.1048289057521</v>
      </c>
      <c r="M49" s="14">
        <f t="shared" si="18"/>
        <v>769177</v>
      </c>
      <c r="N49" s="13"/>
      <c r="O49" s="13">
        <f>1000*VLOOKUP(I49, '[1]Mortality (No Interventions) L'!$B$10:$O$129, 4)</f>
        <v>554.56678015287832</v>
      </c>
      <c r="P49" s="11">
        <v>0</v>
      </c>
      <c r="Q49" s="10">
        <f t="shared" si="27"/>
        <v>2.1584837293467187E-4</v>
      </c>
      <c r="R49" s="10">
        <f t="shared" si="28"/>
        <v>1.1970233717961867E-4</v>
      </c>
      <c r="S49" s="10">
        <f t="shared" si="29"/>
        <v>0</v>
      </c>
      <c r="T49" s="9">
        <f t="shared" si="19"/>
        <v>9.6146035755053199E-5</v>
      </c>
      <c r="U49" s="18"/>
      <c r="V49" s="8">
        <f t="shared" si="30"/>
        <v>1.660256039487721</v>
      </c>
      <c r="W49" s="8">
        <f t="shared" si="20"/>
        <v>0.73953319343964563</v>
      </c>
      <c r="X49" s="18"/>
      <c r="Y49" s="8">
        <f t="shared" si="21"/>
        <v>0</v>
      </c>
      <c r="Z49" s="8">
        <f t="shared" si="22"/>
        <v>0</v>
      </c>
      <c r="AA49" s="8">
        <f t="shared" si="23"/>
        <v>-0.21691553554712062</v>
      </c>
      <c r="AB49" s="8">
        <f t="shared" si="31"/>
        <v>-92.07228460480755</v>
      </c>
      <c r="AC49" s="8">
        <f t="shared" si="24"/>
        <v>-92.289200140354666</v>
      </c>
      <c r="AD49" s="8">
        <f t="shared" si="32"/>
        <v>0.16287111747374544</v>
      </c>
      <c r="AE49" s="8">
        <f t="shared" si="25"/>
        <v>-92.126329022880924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2256.1048289057521</v>
      </c>
      <c r="M50" s="14">
        <f t="shared" si="18"/>
        <v>769177</v>
      </c>
      <c r="N50" s="13"/>
      <c r="O50" s="13">
        <f>1000*VLOOKUP(I50, '[1]Mortality (No Interventions) L'!$B$10:$O$129, 4)</f>
        <v>582.68484372868556</v>
      </c>
      <c r="P50" s="11">
        <v>0</v>
      </c>
      <c r="Q50" s="10">
        <f t="shared" si="27"/>
        <v>9.6146035755053199E-5</v>
      </c>
      <c r="R50" s="10">
        <f t="shared" si="28"/>
        <v>5.6022837819065786E-5</v>
      </c>
      <c r="S50" s="10">
        <f t="shared" si="29"/>
        <v>0</v>
      </c>
      <c r="T50" s="9">
        <f t="shared" si="19"/>
        <v>4.0123197935987413E-5</v>
      </c>
      <c r="U50" s="18"/>
      <c r="V50" s="8">
        <f t="shared" si="30"/>
        <v>0.73953319343964563</v>
      </c>
      <c r="W50" s="8">
        <f t="shared" si="20"/>
        <v>0.30861841018808994</v>
      </c>
      <c r="X50" s="18"/>
      <c r="Y50" s="8">
        <f t="shared" si="21"/>
        <v>0</v>
      </c>
      <c r="Z50" s="8">
        <f t="shared" si="22"/>
        <v>0</v>
      </c>
      <c r="AA50" s="8">
        <f t="shared" si="23"/>
        <v>-9.0522140614522503E-2</v>
      </c>
      <c r="AB50" s="8">
        <f t="shared" si="31"/>
        <v>-43.091478325155563</v>
      </c>
      <c r="AC50" s="8">
        <f t="shared" si="24"/>
        <v>-43.182000465770088</v>
      </c>
      <c r="AD50" s="8">
        <f t="shared" si="32"/>
        <v>7.2548206276429245E-2</v>
      </c>
      <c r="AE50" s="8">
        <f t="shared" si="25"/>
        <v>-43.109452259493658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2256.1048289057521</v>
      </c>
      <c r="M51" s="14">
        <f t="shared" si="18"/>
        <v>769177</v>
      </c>
      <c r="N51" s="13"/>
      <c r="O51" s="13">
        <f>1000*VLOOKUP(I51, '[1]Mortality (No Interventions) L'!$B$10:$O$129, 4)</f>
        <v>615.05860610284378</v>
      </c>
      <c r="P51" s="11">
        <v>0</v>
      </c>
      <c r="Q51" s="10">
        <f t="shared" si="27"/>
        <v>4.0123197935987413E-5</v>
      </c>
      <c r="R51" s="10">
        <f t="shared" si="28"/>
        <v>2.4678118194896917E-5</v>
      </c>
      <c r="S51" s="10">
        <f t="shared" si="29"/>
        <v>0</v>
      </c>
      <c r="T51" s="9">
        <f t="shared" si="19"/>
        <v>1.5445079741090496E-5</v>
      </c>
      <c r="U51" s="18"/>
      <c r="V51" s="8">
        <f t="shared" si="30"/>
        <v>0.30861841018808994</v>
      </c>
      <c r="W51" s="8">
        <f t="shared" si="20"/>
        <v>0.11880000100012765</v>
      </c>
      <c r="X51" s="18"/>
      <c r="Y51" s="8">
        <f t="shared" si="21"/>
        <v>0</v>
      </c>
      <c r="Z51" s="8">
        <f t="shared" si="22"/>
        <v>0</v>
      </c>
      <c r="AA51" s="8">
        <f t="shared" si="23"/>
        <v>-3.4845718986708671E-2</v>
      </c>
      <c r="AB51" s="8">
        <f t="shared" si="31"/>
        <v>-18.981840918796227</v>
      </c>
      <c r="AC51" s="8">
        <f t="shared" si="24"/>
        <v>-19.016686637782936</v>
      </c>
      <c r="AD51" s="8">
        <f t="shared" si="32"/>
        <v>3.0275466039451627E-2</v>
      </c>
      <c r="AE51" s="8">
        <f t="shared" si="25"/>
        <v>-18.986411171743484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2256.1048289057521</v>
      </c>
      <c r="M52" s="14">
        <f t="shared" si="18"/>
        <v>769177</v>
      </c>
      <c r="N52" s="13"/>
      <c r="O52" s="13">
        <f>1000*VLOOKUP(I52, '[1]Mortality (No Interventions) L'!$B$10:$O$129, 4)</f>
        <v>647.6787739063484</v>
      </c>
      <c r="P52" s="11">
        <v>0</v>
      </c>
      <c r="Q52" s="10">
        <f t="shared" si="27"/>
        <v>1.5445079741090496E-5</v>
      </c>
      <c r="R52" s="10">
        <f t="shared" si="28"/>
        <v>1.0003450309595274E-5</v>
      </c>
      <c r="S52" s="10">
        <f t="shared" si="29"/>
        <v>0</v>
      </c>
      <c r="T52" s="9">
        <f t="shared" si="19"/>
        <v>5.4416294314952223E-6</v>
      </c>
      <c r="U52" s="18"/>
      <c r="V52" s="8">
        <f t="shared" si="30"/>
        <v>0.11880000100012765</v>
      </c>
      <c r="W52" s="8">
        <f t="shared" si="20"/>
        <v>4.1855762012292005E-2</v>
      </c>
      <c r="X52" s="18"/>
      <c r="Y52" s="8">
        <f t="shared" si="21"/>
        <v>0</v>
      </c>
      <c r="Z52" s="8">
        <f t="shared" si="22"/>
        <v>0</v>
      </c>
      <c r="AA52" s="8">
        <f t="shared" si="23"/>
        <v>-1.2276886437512034E-2</v>
      </c>
      <c r="AB52" s="8">
        <f t="shared" si="31"/>
        <v>-7.6944238987835636</v>
      </c>
      <c r="AC52" s="8">
        <f t="shared" si="24"/>
        <v>-7.7067007852210754</v>
      </c>
      <c r="AD52" s="8">
        <f t="shared" si="32"/>
        <v>1.1654280098112523E-2</v>
      </c>
      <c r="AE52" s="8">
        <f t="shared" si="25"/>
        <v>-7.6950465051229626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2256.1048289057521</v>
      </c>
      <c r="M53" s="14">
        <f t="shared" si="18"/>
        <v>769177</v>
      </c>
      <c r="N53" s="13"/>
      <c r="O53" s="13">
        <f>1000*VLOOKUP(I53, '[1]Mortality (No Interventions) L'!$B$10:$O$129, 4)</f>
        <v>680.50691329803158</v>
      </c>
      <c r="P53" s="11">
        <v>0</v>
      </c>
      <c r="Q53" s="10">
        <f t="shared" si="27"/>
        <v>5.4416294314952223E-6</v>
      </c>
      <c r="R53" s="10">
        <f t="shared" si="28"/>
        <v>3.7030664477385362E-6</v>
      </c>
      <c r="S53" s="10">
        <f t="shared" si="29"/>
        <v>0</v>
      </c>
      <c r="T53" s="9">
        <f t="shared" si="19"/>
        <v>1.7385629837566861E-6</v>
      </c>
      <c r="U53" s="18"/>
      <c r="V53" s="8">
        <f t="shared" si="30"/>
        <v>4.1855762012292005E-2</v>
      </c>
      <c r="W53" s="8">
        <f t="shared" si="20"/>
        <v>1.3372626601570167E-2</v>
      </c>
      <c r="X53" s="18"/>
      <c r="Y53" s="8">
        <f t="shared" si="21"/>
        <v>0</v>
      </c>
      <c r="Z53" s="8">
        <f t="shared" si="22"/>
        <v>0</v>
      </c>
      <c r="AA53" s="8">
        <f t="shared" si="23"/>
        <v>-3.9223803430102526E-3</v>
      </c>
      <c r="AB53" s="8">
        <f t="shared" si="31"/>
        <v>-2.848313541072184</v>
      </c>
      <c r="AC53" s="8">
        <f t="shared" si="24"/>
        <v>-2.8522359214151942</v>
      </c>
      <c r="AD53" s="8">
        <f t="shared" si="32"/>
        <v>4.1060502534058458E-3</v>
      </c>
      <c r="AE53" s="8">
        <f t="shared" si="25"/>
        <v>-2.8481298711617882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2256.1048289057521</v>
      </c>
      <c r="M54" s="14">
        <f t="shared" si="18"/>
        <v>769177</v>
      </c>
      <c r="N54" s="13"/>
      <c r="O54" s="13">
        <f>1000*VLOOKUP(I54, '[1]Mortality (No Interventions) L'!$B$10:$O$129, 4)</f>
        <v>713.50411068294079</v>
      </c>
      <c r="P54" s="11">
        <v>0</v>
      </c>
      <c r="Q54" s="10">
        <f t="shared" si="27"/>
        <v>1.7385629837566861E-6</v>
      </c>
      <c r="R54" s="10">
        <f t="shared" si="28"/>
        <v>1.2404718355915943E-6</v>
      </c>
      <c r="S54" s="10">
        <f t="shared" si="29"/>
        <v>0</v>
      </c>
      <c r="T54" s="9">
        <f t="shared" si="19"/>
        <v>4.9809114816509182E-7</v>
      </c>
      <c r="U54" s="18"/>
      <c r="V54" s="8">
        <f t="shared" si="30"/>
        <v>1.3372626601570167E-2</v>
      </c>
      <c r="W54" s="8">
        <f t="shared" si="20"/>
        <v>3.8312025507218086E-3</v>
      </c>
      <c r="X54" s="18"/>
      <c r="Y54" s="8">
        <f t="shared" si="21"/>
        <v>0</v>
      </c>
      <c r="Z54" s="8">
        <f t="shared" si="22"/>
        <v>0</v>
      </c>
      <c r="AA54" s="8">
        <f t="shared" si="23"/>
        <v>-1.1237458446104742E-3</v>
      </c>
      <c r="AB54" s="8">
        <f t="shared" si="31"/>
        <v>-0.95414240508483572</v>
      </c>
      <c r="AC54" s="8">
        <f t="shared" si="24"/>
        <v>-0.95526615092944622</v>
      </c>
      <c r="AD54" s="8">
        <f t="shared" si="32"/>
        <v>1.3118546696140336E-3</v>
      </c>
      <c r="AE54" s="8">
        <f t="shared" si="25"/>
        <v>-0.95395429625983219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2256.1048289057521</v>
      </c>
      <c r="M55" s="14">
        <f t="shared" si="18"/>
        <v>769177</v>
      </c>
      <c r="N55" s="13"/>
      <c r="O55" s="13">
        <f>1000*VLOOKUP(I55, '[1]Mortality (No Interventions) L'!$B$10:$O$129, 4)</f>
        <v>746.63031114065166</v>
      </c>
      <c r="P55" s="11">
        <v>0</v>
      </c>
      <c r="Q55" s="10">
        <f t="shared" si="27"/>
        <v>4.9809114816509182E-7</v>
      </c>
      <c r="R55" s="10">
        <f t="shared" si="28"/>
        <v>3.7188994893090694E-7</v>
      </c>
      <c r="S55" s="10">
        <f t="shared" si="29"/>
        <v>0</v>
      </c>
      <c r="T55" s="9">
        <f t="shared" si="19"/>
        <v>1.2620119923418488E-7</v>
      </c>
      <c r="U55" s="18"/>
      <c r="V55" s="8">
        <f t="shared" si="30"/>
        <v>3.8312025507218086E-3</v>
      </c>
      <c r="W55" s="8">
        <f t="shared" si="20"/>
        <v>9.7071059823352626E-4</v>
      </c>
      <c r="X55" s="18"/>
      <c r="Y55" s="8">
        <f t="shared" si="21"/>
        <v>0</v>
      </c>
      <c r="Z55" s="8">
        <f t="shared" si="22"/>
        <v>0</v>
      </c>
      <c r="AA55" s="8">
        <f t="shared" si="23"/>
        <v>-2.8472313500594139E-4</v>
      </c>
      <c r="AB55" s="8">
        <f t="shared" si="31"/>
        <v>-0.28604919524882821</v>
      </c>
      <c r="AC55" s="8">
        <f t="shared" si="24"/>
        <v>-0.28633391838383415</v>
      </c>
      <c r="AD55" s="8">
        <f t="shared" si="32"/>
        <v>3.7584097022580942E-4</v>
      </c>
      <c r="AE55" s="8">
        <f t="shared" si="25"/>
        <v>-0.28595807741360835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2256.1048289057521</v>
      </c>
      <c r="M56" s="14">
        <f t="shared" si="18"/>
        <v>769177</v>
      </c>
      <c r="N56" s="13"/>
      <c r="O56" s="13">
        <f>1000*VLOOKUP(I56, '[1]Mortality (No Interventions) L'!$B$10:$O$129, 4)</f>
        <v>780.00108868017378</v>
      </c>
      <c r="P56" s="11">
        <v>0</v>
      </c>
      <c r="Q56" s="10">
        <f t="shared" si="27"/>
        <v>1.2620119923418488E-7</v>
      </c>
      <c r="R56" s="10">
        <f t="shared" si="28"/>
        <v>9.8437072795407712E-8</v>
      </c>
      <c r="S56" s="10">
        <f t="shared" si="29"/>
        <v>0</v>
      </c>
      <c r="T56" s="9">
        <f t="shared" si="19"/>
        <v>2.7764126438777165E-8</v>
      </c>
      <c r="U56" s="18"/>
      <c r="V56" s="8">
        <f t="shared" si="30"/>
        <v>9.7071059823352626E-4</v>
      </c>
      <c r="W56" s="8">
        <f t="shared" si="20"/>
        <v>2.1355527481799305E-4</v>
      </c>
      <c r="X56" s="18"/>
      <c r="Y56" s="8">
        <f t="shared" si="21"/>
        <v>0</v>
      </c>
      <c r="Z56" s="8">
        <f t="shared" si="22"/>
        <v>0</v>
      </c>
      <c r="AA56" s="8">
        <f t="shared" si="23"/>
        <v>-6.2638779728875019E-5</v>
      </c>
      <c r="AB56" s="8">
        <f t="shared" si="31"/>
        <v>-7.5715532341553315E-2</v>
      </c>
      <c r="AC56" s="8">
        <f t="shared" si="24"/>
        <v>-7.5778171121282184E-2</v>
      </c>
      <c r="AD56" s="8">
        <f t="shared" si="32"/>
        <v>9.5226709686708935E-5</v>
      </c>
      <c r="AE56" s="8">
        <f t="shared" si="25"/>
        <v>-7.5682944411595482E-2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2256.1048289057521</v>
      </c>
      <c r="M57" s="14">
        <f t="shared" si="18"/>
        <v>769177</v>
      </c>
      <c r="N57" s="13"/>
      <c r="O57" s="13">
        <f>1000*VLOOKUP(I57, '[1]Mortality (No Interventions) L'!$B$10:$O$129, 4)</f>
        <v>813.75909550842368</v>
      </c>
      <c r="P57" s="11">
        <v>0</v>
      </c>
      <c r="Q57" s="10">
        <f t="shared" si="27"/>
        <v>2.7764126438777165E-8</v>
      </c>
      <c r="R57" s="10">
        <f t="shared" si="28"/>
        <v>2.2593310418400817E-8</v>
      </c>
      <c r="S57" s="10">
        <f t="shared" si="29"/>
        <v>0</v>
      </c>
      <c r="T57" s="9">
        <f t="shared" si="19"/>
        <v>5.1708160203763483E-9</v>
      </c>
      <c r="U57" s="18"/>
      <c r="V57" s="8">
        <f t="shared" si="30"/>
        <v>2.1355527481799305E-4</v>
      </c>
      <c r="W57" s="8">
        <f t="shared" si="20"/>
        <v>3.9772727541050189E-5</v>
      </c>
      <c r="X57" s="18"/>
      <c r="Y57" s="8">
        <f t="shared" si="21"/>
        <v>0</v>
      </c>
      <c r="Z57" s="8">
        <f t="shared" si="22"/>
        <v>0</v>
      </c>
      <c r="AA57" s="8">
        <f t="shared" si="23"/>
        <v>-1.1665902992954303E-5</v>
      </c>
      <c r="AB57" s="8">
        <f t="shared" si="31"/>
        <v>-1.7378254727694286E-2</v>
      </c>
      <c r="AC57" s="8">
        <f t="shared" si="24"/>
        <v>-1.7389920630687242E-2</v>
      </c>
      <c r="AD57" s="8">
        <f t="shared" si="32"/>
        <v>2.094977245964512E-5</v>
      </c>
      <c r="AE57" s="8">
        <f t="shared" si="25"/>
        <v>-1.7368970858227598E-2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2256.1048289057521</v>
      </c>
      <c r="M58" s="14">
        <f t="shared" si="18"/>
        <v>769177</v>
      </c>
      <c r="N58" s="13"/>
      <c r="O58" s="13">
        <f>1000*VLOOKUP(I58, '[1]Mortality (No Interventions) L'!$B$10:$O$129, 4)</f>
        <v>847.90433162540171</v>
      </c>
      <c r="P58" s="11">
        <v>0</v>
      </c>
      <c r="Q58" s="10">
        <f t="shared" si="27"/>
        <v>5.1708160203763483E-9</v>
      </c>
      <c r="R58" s="10">
        <f t="shared" si="28"/>
        <v>4.3843573017151271E-9</v>
      </c>
      <c r="S58" s="10">
        <f t="shared" si="29"/>
        <v>0</v>
      </c>
      <c r="T58" s="9">
        <f t="shared" si="19"/>
        <v>7.8645871866122129E-10</v>
      </c>
      <c r="U58" s="18"/>
      <c r="V58" s="8">
        <f t="shared" si="30"/>
        <v>3.9772727541050189E-5</v>
      </c>
      <c r="W58" s="8">
        <f t="shared" si="20"/>
        <v>6.049259578436822E-6</v>
      </c>
      <c r="X58" s="18"/>
      <c r="Y58" s="8">
        <f t="shared" si="21"/>
        <v>0</v>
      </c>
      <c r="Z58" s="8">
        <f t="shared" si="22"/>
        <v>0</v>
      </c>
      <c r="AA58" s="8">
        <f t="shared" si="23"/>
        <v>-1.7743333129066118E-6</v>
      </c>
      <c r="AB58" s="8">
        <f t="shared" si="31"/>
        <v>-3.3723467962613364E-3</v>
      </c>
      <c r="AC58" s="8">
        <f t="shared" si="24"/>
        <v>-3.3741211295742432E-3</v>
      </c>
      <c r="AD58" s="8">
        <f t="shared" si="32"/>
        <v>3.901704571777024E-6</v>
      </c>
      <c r="AE58" s="8">
        <f t="shared" si="25"/>
        <v>-3.3702194250024662E-3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2256.1048289057521</v>
      </c>
      <c r="M59" s="14">
        <f t="shared" si="18"/>
        <v>769177</v>
      </c>
      <c r="N59" s="13"/>
      <c r="O59" s="13">
        <f>1000*VLOOKUP(I59, '[1]Mortality (No Interventions) L'!$B$10:$O$129, 4)</f>
        <v>882.43679703110774</v>
      </c>
      <c r="P59" s="11">
        <v>0</v>
      </c>
      <c r="Q59" s="10">
        <f t="shared" si="27"/>
        <v>7.8645871866122129E-10</v>
      </c>
      <c r="R59" s="10">
        <f t="shared" si="28"/>
        <v>6.9400011269259713E-10</v>
      </c>
      <c r="S59" s="10">
        <f t="shared" si="29"/>
        <v>0</v>
      </c>
      <c r="T59" s="9">
        <f t="shared" si="19"/>
        <v>9.2458605968624154E-11</v>
      </c>
      <c r="U59" s="18"/>
      <c r="V59" s="8">
        <f t="shared" si="30"/>
        <v>6.049259578436822E-6</v>
      </c>
      <c r="W59" s="8">
        <f t="shared" si="20"/>
        <v>7.1117033163128425E-7</v>
      </c>
      <c r="X59" s="18"/>
      <c r="Y59" s="8">
        <f t="shared" si="21"/>
        <v>0</v>
      </c>
      <c r="Z59" s="8">
        <f t="shared" si="22"/>
        <v>0</v>
      </c>
      <c r="AA59" s="8">
        <f t="shared" si="23"/>
        <v>-2.0859630739970714E-7</v>
      </c>
      <c r="AB59" s="8">
        <f t="shared" si="31"/>
        <v>-5.3380892468055379E-4</v>
      </c>
      <c r="AC59" s="8">
        <f t="shared" si="24"/>
        <v>-5.3401752098795354E-4</v>
      </c>
      <c r="AD59" s="8">
        <f t="shared" si="32"/>
        <v>5.934323646446523E-7</v>
      </c>
      <c r="AE59" s="8">
        <f t="shared" si="25"/>
        <v>-5.3342408862330889E-4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2256.1048289057521</v>
      </c>
      <c r="M60" s="14">
        <f t="shared" si="18"/>
        <v>769177</v>
      </c>
      <c r="N60" s="13"/>
      <c r="O60" s="13">
        <f>1000*VLOOKUP(I60, '[1]Mortality (No Interventions) L'!$B$10:$O$129, 4)</f>
        <v>1000</v>
      </c>
      <c r="P60" s="11">
        <v>0</v>
      </c>
      <c r="Q60" s="10">
        <f t="shared" si="27"/>
        <v>9.2458605968624154E-11</v>
      </c>
      <c r="R60" s="10">
        <f t="shared" si="28"/>
        <v>9.2458605968624141E-11</v>
      </c>
      <c r="S60" s="10">
        <f t="shared" si="29"/>
        <v>0</v>
      </c>
      <c r="T60" s="9">
        <f t="shared" si="19"/>
        <v>0</v>
      </c>
      <c r="U60" s="18"/>
      <c r="V60" s="8">
        <f t="shared" si="30"/>
        <v>7.1117033163128425E-7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-7.1117033163128416E-5</v>
      </c>
      <c r="AC60" s="8">
        <f t="shared" si="24"/>
        <v>-7.1117033163128416E-5</v>
      </c>
      <c r="AD60" s="8">
        <f t="shared" si="32"/>
        <v>6.9765809533028992E-8</v>
      </c>
      <c r="AE60" s="8">
        <f t="shared" si="25"/>
        <v>-7.1047267353595384E-5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2256.1048289057521</v>
      </c>
      <c r="M61" s="14">
        <f t="shared" si="18"/>
        <v>769177</v>
      </c>
      <c r="N61" s="13"/>
      <c r="O61" s="13" t="e">
        <f>1000*VLOOKUP(I61, '[1]Mortality (No Interventions) L'!$B$10:$O$129, 4)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2256.1048289057521</v>
      </c>
      <c r="M62" s="14">
        <f t="shared" si="18"/>
        <v>769177</v>
      </c>
      <c r="N62" s="13"/>
      <c r="O62" s="13" t="e">
        <f>1000*VLOOKUP(I62, '[1]Mortality (No Interventions) L'!$B$10:$O$129, 4)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2256.1048289057521</v>
      </c>
      <c r="M63" s="14">
        <f t="shared" si="18"/>
        <v>769177</v>
      </c>
      <c r="N63" s="13"/>
      <c r="O63" s="13" t="e">
        <f>1000*VLOOKUP(I63, '[1]Mortality (No Interventions) L'!$B$10:$O$129, 4)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2256.1048289057521</v>
      </c>
      <c r="M64" s="14">
        <f t="shared" si="18"/>
        <v>769177</v>
      </c>
      <c r="N64" s="13"/>
      <c r="O64" s="13" t="e">
        <f>1000*VLOOKUP(I64, '[1]Mortality (No Interventions) L'!$B$10:$O$129, 4)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2256.1048289057521</v>
      </c>
      <c r="M65" s="14">
        <f t="shared" si="18"/>
        <v>769177</v>
      </c>
      <c r="N65" s="13"/>
      <c r="O65" s="13" t="e">
        <f>1000*VLOOKUP(I65, '[1]Mortality (No Interventions) L'!$B$10:$O$129, 4)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2256.1048289057521</v>
      </c>
      <c r="M66" s="14">
        <f t="shared" si="18"/>
        <v>769177</v>
      </c>
      <c r="N66" s="13"/>
      <c r="O66" s="13" t="e">
        <f>1000*VLOOKUP(I66, '[1]Mortality (No Interventions) L'!$B$10:$O$129, 4)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2256.1048289057521</v>
      </c>
      <c r="M67" s="14">
        <f t="shared" si="18"/>
        <v>769177</v>
      </c>
      <c r="N67" s="13"/>
      <c r="O67" s="13" t="e">
        <f>1000*VLOOKUP(I67, '[1]Mortality (No Interventions) L'!$B$10:$O$129, 4)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2256.1048289057521</v>
      </c>
      <c r="M68" s="14">
        <f t="shared" ref="M68:M99" si="36">$E$11</f>
        <v>769177</v>
      </c>
      <c r="N68" s="13"/>
      <c r="O68" s="13" t="e">
        <f>1000*VLOOKUP(I68, '[1]Mortality (No Interventions) L'!$B$10:$O$129, 4)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2256.1048289057521</v>
      </c>
      <c r="M69" s="14">
        <f t="shared" si="36"/>
        <v>769177</v>
      </c>
      <c r="N69" s="13"/>
      <c r="O69" s="13" t="e">
        <f>1000*VLOOKUP(I69, '[1]Mortality (No Interventions) L'!$B$10:$O$129, 4)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2256.1048289057521</v>
      </c>
      <c r="M70" s="14">
        <f t="shared" si="36"/>
        <v>769177</v>
      </c>
      <c r="N70" s="13"/>
      <c r="O70" s="13" t="e">
        <f>1000*VLOOKUP(I70, '[1]Mortality (No Interventions) L'!$B$10:$O$129, 4)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2256.1048289057521</v>
      </c>
      <c r="M71" s="14">
        <f t="shared" si="36"/>
        <v>769177</v>
      </c>
      <c r="N71" s="13"/>
      <c r="O71" s="13" t="e">
        <f>1000*VLOOKUP(I71, '[1]Mortality (No Interventions) L'!$B$10:$O$129, 4)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2256.1048289057521</v>
      </c>
      <c r="M72" s="14">
        <f t="shared" si="36"/>
        <v>769177</v>
      </c>
      <c r="N72" s="13"/>
      <c r="O72" s="13" t="e">
        <f>1000*VLOOKUP(I72, '[1]Mortality (No Interventions) L'!$B$10:$O$129, 4)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2256.1048289057521</v>
      </c>
      <c r="M73" s="14">
        <f t="shared" si="36"/>
        <v>769177</v>
      </c>
      <c r="N73" s="13"/>
      <c r="O73" s="13" t="e">
        <f>1000*VLOOKUP(I73, '[1]Mortality (No Interventions) L'!$B$10:$O$129, 4)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2256.1048289057521</v>
      </c>
      <c r="M74" s="14">
        <f t="shared" si="36"/>
        <v>769177</v>
      </c>
      <c r="N74" s="13"/>
      <c r="O74" s="13" t="e">
        <f>1000*VLOOKUP(I74, '[1]Mortality (No Interventions) L'!$B$10:$O$129, 4)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2256.1048289057521</v>
      </c>
      <c r="M75" s="14">
        <f t="shared" si="36"/>
        <v>769177</v>
      </c>
      <c r="N75" s="13"/>
      <c r="O75" s="13" t="e">
        <f>1000*VLOOKUP(I75, '[1]Mortality (No Interventions) L'!$B$10:$O$129, 4)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2256.1048289057521</v>
      </c>
      <c r="M76" s="14">
        <f t="shared" si="36"/>
        <v>769177</v>
      </c>
      <c r="N76" s="13"/>
      <c r="O76" s="13" t="e">
        <f>1000*VLOOKUP(I76, '[1]Mortality (No Interventions) L'!$B$10:$O$129, 4)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2256.1048289057521</v>
      </c>
      <c r="M77" s="14">
        <f t="shared" si="36"/>
        <v>769177</v>
      </c>
      <c r="N77" s="13"/>
      <c r="O77" s="13" t="e">
        <f>1000*VLOOKUP(I77, '[1]Mortality (No Interventions) L'!$B$10:$O$129, 4)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2256.1048289057521</v>
      </c>
      <c r="M78" s="14">
        <f t="shared" si="36"/>
        <v>769177</v>
      </c>
      <c r="N78" s="13"/>
      <c r="O78" s="13" t="e">
        <f>1000*VLOOKUP(I78, '[1]Mortality (No Interventions) L'!$B$10:$O$129, 4)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2256.1048289057521</v>
      </c>
      <c r="M79" s="14">
        <f t="shared" si="36"/>
        <v>769177</v>
      </c>
      <c r="N79" s="13"/>
      <c r="O79" s="13" t="e">
        <f>1000*VLOOKUP(I79, '[1]Mortality (No Interventions) L'!$B$10:$O$129, 4)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2256.1048289057521</v>
      </c>
      <c r="M80" s="14">
        <f t="shared" si="36"/>
        <v>769177</v>
      </c>
      <c r="O80" s="13" t="e">
        <f>1000*VLOOKUP(I80, '[1]Mortality (No Interventions) L'!$B$10:$O$129, 4)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2256.1048289057521</v>
      </c>
      <c r="M81" s="14">
        <f t="shared" si="36"/>
        <v>769177</v>
      </c>
      <c r="O81" s="13" t="e">
        <f>1000*VLOOKUP(I81, '[1]Mortality (No Interventions) L'!$B$10:$O$129, 4)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2256.1048289057521</v>
      </c>
      <c r="M82" s="14">
        <f t="shared" si="36"/>
        <v>769177</v>
      </c>
      <c r="O82" s="13" t="e">
        <f>1000*VLOOKUP(I82, '[1]Mortality (No Interventions) L'!$B$10:$O$129, 4)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2256.1048289057521</v>
      </c>
      <c r="M83" s="14">
        <f t="shared" si="36"/>
        <v>769177</v>
      </c>
      <c r="O83" s="13" t="e">
        <f>1000*VLOOKUP(I83, '[1]Mortality (No Interventions) L'!$B$10:$O$129, 4)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2256.1048289057521</v>
      </c>
      <c r="M84" s="14">
        <f t="shared" si="36"/>
        <v>769177</v>
      </c>
      <c r="O84" s="13" t="e">
        <f>1000*VLOOKUP(I84, '[1]Mortality (No Interventions) L'!$B$10:$O$129, 4)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2256.1048289057521</v>
      </c>
      <c r="M85" s="14">
        <f t="shared" si="36"/>
        <v>769177</v>
      </c>
      <c r="O85" s="13" t="e">
        <f>1000*VLOOKUP(I85, '[1]Mortality (No Interventions) L'!$B$10:$O$129, 4)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2256.1048289057521</v>
      </c>
      <c r="M86" s="14">
        <f t="shared" si="36"/>
        <v>769177</v>
      </c>
      <c r="O86" s="13" t="e">
        <f>1000*VLOOKUP(I86, '[1]Mortality (No Interventions) L'!$B$10:$O$129, 4)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2256.1048289057521</v>
      </c>
      <c r="M87" s="14">
        <f t="shared" si="36"/>
        <v>769177</v>
      </c>
      <c r="O87" s="13" t="e">
        <f>1000*VLOOKUP(I87, '[1]Mortality (No Interventions) L'!$B$10:$O$129, 4)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2256.1048289057521</v>
      </c>
      <c r="M88" s="14">
        <f t="shared" si="36"/>
        <v>769177</v>
      </c>
      <c r="O88" s="13" t="e">
        <f>1000*VLOOKUP(I88, '[1]Mortality (No Interventions) L'!$B$10:$O$129, 4)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2256.1048289057521</v>
      </c>
      <c r="M89" s="14">
        <f t="shared" si="36"/>
        <v>769177</v>
      </c>
      <c r="O89" s="13" t="e">
        <f>1000*VLOOKUP(I89, '[1]Mortality (No Interventions) L'!$B$10:$O$129, 4)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2256.1048289057521</v>
      </c>
      <c r="M90" s="14">
        <f t="shared" si="36"/>
        <v>769177</v>
      </c>
      <c r="O90" s="13" t="e">
        <f>1000*VLOOKUP(I90, '[1]Mortality (No Interventions) L'!$B$10:$O$129, 4)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2256.1048289057521</v>
      </c>
      <c r="M91" s="14">
        <f t="shared" si="36"/>
        <v>769177</v>
      </c>
      <c r="O91" s="13" t="e">
        <f>1000*VLOOKUP(I91, '[1]Mortality (No Interventions) L'!$B$10:$O$129, 4)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2256.1048289057521</v>
      </c>
      <c r="M92" s="14">
        <f t="shared" si="36"/>
        <v>769177</v>
      </c>
      <c r="O92" s="13" t="e">
        <f>1000*VLOOKUP(I92, '[1]Mortality (No Interventions) L'!$B$10:$O$129, 4)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2256.1048289057521</v>
      </c>
      <c r="M93" s="14">
        <f t="shared" si="36"/>
        <v>769177</v>
      </c>
      <c r="O93" s="13" t="e">
        <f>1000*VLOOKUP(I93, '[1]Mortality (No Interventions) L'!$B$10:$O$129, 4)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2256.1048289057521</v>
      </c>
      <c r="M94" s="14">
        <f t="shared" si="36"/>
        <v>769177</v>
      </c>
      <c r="O94" s="13" t="e">
        <f>1000*VLOOKUP(I94, '[1]Mortality (No Interventions) L'!$B$10:$O$129, 4)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2256.1048289057521</v>
      </c>
      <c r="M95" s="14">
        <f t="shared" si="36"/>
        <v>769177</v>
      </c>
      <c r="O95" s="13" t="e">
        <f>1000*VLOOKUP(I95, '[1]Mortality (No Interventions) L'!$B$10:$O$129, 4)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2256.1048289057521</v>
      </c>
      <c r="M96" s="14">
        <f t="shared" si="36"/>
        <v>769177</v>
      </c>
      <c r="O96" s="13" t="e">
        <f>1000*VLOOKUP(I96, '[1]Mortality (No Interventions) L'!$B$10:$O$129, 4)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2256.1048289057521</v>
      </c>
      <c r="M97" s="14">
        <f t="shared" si="36"/>
        <v>769177</v>
      </c>
      <c r="O97" s="13" t="e">
        <f>1000*VLOOKUP(I97, '[1]Mortality (No Interventions) L'!$B$10:$O$129, 4)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2256.1048289057521</v>
      </c>
      <c r="M98" s="14">
        <f t="shared" si="36"/>
        <v>769177</v>
      </c>
      <c r="O98" s="13" t="e">
        <f>1000*VLOOKUP(I98, '[1]Mortality (No Interventions) L'!$B$10:$O$129, 4)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2256.1048289057521</v>
      </c>
      <c r="M99" s="14">
        <f t="shared" si="36"/>
        <v>769177</v>
      </c>
      <c r="O99" s="13" t="e">
        <f>1000*VLOOKUP(I99, '[1]Mortality (No Interventions) L'!$B$10:$O$129, 4)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2256.1048289057521</v>
      </c>
      <c r="M100" s="14">
        <f t="shared" ref="M100:M124" si="54">$E$11</f>
        <v>769177</v>
      </c>
      <c r="O100" s="13" t="e">
        <f>1000*VLOOKUP(I100, '[1]Mortality (No Interventions) L'!$B$10:$O$129, 4)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2256.1048289057521</v>
      </c>
      <c r="M101" s="14">
        <f t="shared" si="54"/>
        <v>769177</v>
      </c>
      <c r="O101" s="13" t="e">
        <f>1000*VLOOKUP(I101, '[1]Mortality (No Interventions) L'!$B$10:$O$129, 4)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2256.1048289057521</v>
      </c>
      <c r="M102" s="14">
        <f t="shared" si="54"/>
        <v>769177</v>
      </c>
      <c r="O102" s="13" t="e">
        <f>1000*VLOOKUP(I102, '[1]Mortality (No Interventions) L'!$B$10:$O$129, 4)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2256.1048289057521</v>
      </c>
      <c r="M103" s="14">
        <f t="shared" si="54"/>
        <v>769177</v>
      </c>
      <c r="O103" s="13" t="e">
        <f>1000*VLOOKUP(I103, '[1]Mortality (No Interventions) L'!$B$10:$O$129, 4)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2256.1048289057521</v>
      </c>
      <c r="M104" s="14">
        <f t="shared" si="54"/>
        <v>769177</v>
      </c>
      <c r="O104" s="13" t="e">
        <f>1000*VLOOKUP(I104, '[1]Mortality (No Interventions) L'!$B$10:$O$129, 4)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2256.1048289057521</v>
      </c>
      <c r="M105" s="14">
        <f t="shared" si="54"/>
        <v>769177</v>
      </c>
      <c r="O105" s="13" t="e">
        <f>1000*VLOOKUP(I105, '[1]Mortality (No Interventions) L'!$B$10:$O$129, 4)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2256.1048289057521</v>
      </c>
      <c r="M106" s="14">
        <f t="shared" si="54"/>
        <v>769177</v>
      </c>
      <c r="O106" s="13" t="e">
        <f>1000*VLOOKUP(I106, '[1]Mortality (No Interventions) L'!$B$10:$O$129, 4)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2256.1048289057521</v>
      </c>
      <c r="M107" s="14">
        <f t="shared" si="54"/>
        <v>769177</v>
      </c>
      <c r="O107" s="13" t="e">
        <f>1000*VLOOKUP(I107, '[1]Mortality (No Interventions) L'!$B$10:$O$129, 4)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2256.1048289057521</v>
      </c>
      <c r="M108" s="14">
        <f t="shared" si="54"/>
        <v>769177</v>
      </c>
      <c r="O108" s="13" t="e">
        <f>1000*VLOOKUP(I108, '[1]Mortality (No Interventions) L'!$B$10:$O$129, 4)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2256.1048289057521</v>
      </c>
      <c r="M109" s="14">
        <f t="shared" si="54"/>
        <v>769177</v>
      </c>
      <c r="O109" s="13" t="e">
        <f>1000*VLOOKUP(I109, '[1]Mortality (No Interventions) L'!$B$10:$O$129, 4)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2256.1048289057521</v>
      </c>
      <c r="M110" s="14">
        <f t="shared" si="54"/>
        <v>769177</v>
      </c>
      <c r="O110" s="13" t="e">
        <f>1000*VLOOKUP(I110, '[1]Mortality (No Interventions) L'!$B$10:$O$129, 4)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2256.1048289057521</v>
      </c>
      <c r="M111" s="14">
        <f t="shared" si="54"/>
        <v>769177</v>
      </c>
      <c r="O111" s="13" t="e">
        <f>1000*VLOOKUP(I111, '[1]Mortality (No Interventions) L'!$B$10:$O$129, 4)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2256.1048289057521</v>
      </c>
      <c r="M112" s="14">
        <f t="shared" si="54"/>
        <v>769177</v>
      </c>
      <c r="O112" s="13" t="e">
        <f>1000*VLOOKUP(I112, '[1]Mortality (No Interventions) L'!$B$10:$O$129, 4)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2256.1048289057521</v>
      </c>
      <c r="M113" s="14">
        <f t="shared" si="54"/>
        <v>769177</v>
      </c>
      <c r="O113" s="13" t="e">
        <f>1000*VLOOKUP(I113, '[1]Mortality (No Interventions) L'!$B$10:$O$129, 4)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2256.1048289057521</v>
      </c>
      <c r="M114" s="14">
        <f t="shared" si="54"/>
        <v>769177</v>
      </c>
      <c r="O114" s="13" t="e">
        <f>1000*VLOOKUP(I114, '[1]Mortality (No Interventions) L'!$B$10:$O$129, 4)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2256.1048289057521</v>
      </c>
      <c r="M115" s="14">
        <f t="shared" si="54"/>
        <v>769177</v>
      </c>
      <c r="O115" s="13" t="e">
        <f>1000*VLOOKUP(I115, '[1]Mortality (No Interventions) L'!$B$10:$O$129, 4)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2256.1048289057521</v>
      </c>
      <c r="M116" s="14">
        <f t="shared" si="54"/>
        <v>769177</v>
      </c>
      <c r="O116" s="13" t="e">
        <f>1000*VLOOKUP(I116, '[1]Mortality (No Interventions) L'!$B$10:$O$129, 4)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2256.1048289057521</v>
      </c>
      <c r="M117" s="14">
        <f t="shared" si="54"/>
        <v>769177</v>
      </c>
      <c r="O117" s="13" t="e">
        <f>1000*VLOOKUP(I117, '[1]Mortality (No Interventions) L'!$B$10:$O$129, 4)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2256.1048289057521</v>
      </c>
      <c r="M118" s="14">
        <f t="shared" si="54"/>
        <v>769177</v>
      </c>
      <c r="O118" s="13" t="e">
        <f>1000*VLOOKUP(I118, '[1]Mortality (No Interventions) L'!$B$10:$O$129, 4)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2256.1048289057521</v>
      </c>
      <c r="M119" s="14">
        <f t="shared" si="54"/>
        <v>769177</v>
      </c>
      <c r="O119" s="13" t="e">
        <f>1000*VLOOKUP(I119, '[1]Mortality (No Interventions) L'!$B$10:$O$129, 4)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2256.1048289057521</v>
      </c>
      <c r="M120" s="14">
        <f t="shared" si="54"/>
        <v>769177</v>
      </c>
      <c r="O120" s="13" t="e">
        <f>1000*VLOOKUP(I120, '[1]Mortality (No Interventions) L'!$B$10:$O$129, 4)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2256.1048289057521</v>
      </c>
      <c r="M121" s="14">
        <f t="shared" si="54"/>
        <v>769177</v>
      </c>
      <c r="O121" s="13" t="e">
        <f>1000*VLOOKUP(I121, '[1]Mortality (No Interventions) L'!$B$10:$O$129, 4)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2256.1048289057521</v>
      </c>
      <c r="M122" s="14">
        <f t="shared" si="54"/>
        <v>769177</v>
      </c>
      <c r="O122" s="13" t="e">
        <f>1000*VLOOKUP(I122, '[1]Mortality (No Interventions) L'!$B$10:$O$129, 4)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2256.1048289057521</v>
      </c>
      <c r="M123" s="14">
        <f t="shared" si="54"/>
        <v>769177</v>
      </c>
      <c r="O123" s="13" t="e">
        <f>1000*VLOOKUP(I123, '[1]Mortality (No Interventions) L'!$B$10:$O$129, 4)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2256.1048289057521</v>
      </c>
      <c r="M124" s="14">
        <f t="shared" si="54"/>
        <v>769177</v>
      </c>
      <c r="O124" s="13" t="e">
        <f>1000*VLOOKUP(I124, '[1]Mortality (No Interventions) L'!$B$10:$O$129, 4)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451220.96578115039</v>
      </c>
      <c r="Z129" s="2">
        <f t="shared" si="72"/>
        <v>-9024.4193156230085</v>
      </c>
      <c r="AA129" s="2">
        <f t="shared" si="72"/>
        <v>-48304.859197814818</v>
      </c>
      <c r="AB129" s="2">
        <f t="shared" si="72"/>
        <v>-769176.99999999977</v>
      </c>
      <c r="AC129" s="2">
        <f t="shared" si="72"/>
        <v>-375285.31273228733</v>
      </c>
      <c r="AD129" s="2">
        <f t="shared" si="72"/>
        <v>16150.109262529604</v>
      </c>
      <c r="AE129" s="2">
        <f t="shared" si="72"/>
        <v>-359135.20346975757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451220.96578115039</v>
      </c>
      <c r="Z131" s="2">
        <f t="shared" si="73"/>
        <v>-9024.4193156230085</v>
      </c>
      <c r="AA131" s="2">
        <f t="shared" si="73"/>
        <v>-20758.685094538352</v>
      </c>
      <c r="AB131" s="2">
        <f t="shared" si="73"/>
        <v>-143525.20724454045</v>
      </c>
      <c r="AC131" s="2">
        <f t="shared" si="73"/>
        <v>277912.65412644856</v>
      </c>
      <c r="AD131" s="2">
        <f t="shared" si="73"/>
        <v>6256.517927554587</v>
      </c>
      <c r="AE131" s="2">
        <f t="shared" si="73"/>
        <v>284169.17205400311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451220.96578115039</v>
      </c>
      <c r="Z133" s="2">
        <f t="shared" si="74"/>
        <v>-9024.4193156230085</v>
      </c>
      <c r="AA133" s="2">
        <f t="shared" si="74"/>
        <v>-33019.363157982858</v>
      </c>
      <c r="AB133" s="2">
        <f t="shared" si="74"/>
        <v>-374679.54765860044</v>
      </c>
      <c r="AC133" s="2">
        <f t="shared" si="74"/>
        <v>34497.635648944008</v>
      </c>
      <c r="AD133" s="2">
        <f t="shared" si="74"/>
        <v>10624.494927171994</v>
      </c>
      <c r="AE133" s="2">
        <f t="shared" si="74"/>
        <v>45122.130576115975</v>
      </c>
    </row>
    <row r="134" spans="1:40" ht="19" customHeight="1" x14ac:dyDescent="0.15">
      <c r="A134" s="1" t="s">
        <v>44</v>
      </c>
      <c r="G134" s="1" t="s">
        <v>11</v>
      </c>
      <c r="H134" s="50">
        <v>454814.14678999491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454814.14678999491</v>
      </c>
      <c r="K135" s="14">
        <f>J135*$C$10</f>
        <v>9096.282935799898</v>
      </c>
      <c r="L135" s="15">
        <f>$C$145</f>
        <v>4548.141467899949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454814.14678999491</v>
      </c>
      <c r="Z135" s="8">
        <f t="shared" ref="Z135:Z166" si="79">IFERROR(_xlfn.IFNA(-$T135*K135,0),0)</f>
        <v>-9096.282935799898</v>
      </c>
      <c r="AA135" s="8">
        <f t="shared" ref="AA135:AA166" si="80">IFERROR(_xlfn.IFNA(-$T135*L135,0),0)</f>
        <v>-4548.141467899949</v>
      </c>
      <c r="AB135" s="8"/>
      <c r="AC135" s="8">
        <f t="shared" ref="AC135:AC166" si="81">IFERROR(_xlfn.IFNA(SUM(Y135:AB135),0),0)</f>
        <v>441169.72238629503</v>
      </c>
      <c r="AD135" s="8"/>
      <c r="AE135" s="8">
        <f t="shared" ref="AE135:AE166" si="82">IFERROR(_xlfn.IFNA(SUM(AC135:AD135),0),0)</f>
        <v>441169.72238629503</v>
      </c>
      <c r="AG135" s="46">
        <f>AE264</f>
        <v>45481.448147909308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1000*VLOOKUP(I136, '[1]Mortality (No Interventions) L'!$B$10:$O$129, 7)</f>
        <v>7.833776449573171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7.833776449573171E-3</v>
      </c>
      <c r="S136" s="10">
        <f t="shared" ref="S136:S167" si="86">MIN(P136*Q136,Q136-R136)</f>
        <v>0</v>
      </c>
      <c r="T136" s="9">
        <f t="shared" si="76"/>
        <v>0.99216622355042683</v>
      </c>
      <c r="U136" s="18"/>
      <c r="V136" s="8">
        <f t="shared" ref="V136:V167" si="87">W135</f>
        <v>7691.77</v>
      </c>
      <c r="W136" s="8">
        <f t="shared" si="77"/>
        <v>7631.5143933184672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-6025.5606681533427</v>
      </c>
      <c r="AC136" s="8">
        <f t="shared" si="81"/>
        <v>-6025.5606681533427</v>
      </c>
      <c r="AD136" s="8">
        <f t="shared" ref="AD136:AD167" si="89">IFERROR(_xlfn.IFNA($D$6*SUM(V136:V136,Y136:Z136),0),0)</f>
        <v>754.56263700000011</v>
      </c>
      <c r="AE136" s="8">
        <f t="shared" si="82"/>
        <v>-5270.9980311533427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2274.0707339499745</v>
      </c>
      <c r="M137" s="14">
        <f t="shared" si="75"/>
        <v>769177</v>
      </c>
      <c r="N137" s="13"/>
      <c r="O137" s="13">
        <f>1000*VLOOKUP(I137, '[1]Mortality (No Interventions) L'!$B$10:$O$129, 7)</f>
        <v>8.6817440323278809</v>
      </c>
      <c r="P137" s="11">
        <v>0</v>
      </c>
      <c r="Q137" s="10">
        <f t="shared" si="84"/>
        <v>0.99216622355042683</v>
      </c>
      <c r="R137" s="10">
        <f t="shared" si="85"/>
        <v>8.6137331903862087E-3</v>
      </c>
      <c r="S137" s="10">
        <f t="shared" si="86"/>
        <v>0</v>
      </c>
      <c r="T137" s="9">
        <f t="shared" si="76"/>
        <v>0.98355249036004067</v>
      </c>
      <c r="U137" s="18"/>
      <c r="V137" s="8">
        <f t="shared" si="87"/>
        <v>7631.5143933184672</v>
      </c>
      <c r="W137" s="8">
        <f t="shared" si="77"/>
        <v>7565.2595387766505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-2236.6679336313828</v>
      </c>
      <c r="AB137" s="8">
        <f t="shared" si="88"/>
        <v>-6625.4854541816931</v>
      </c>
      <c r="AC137" s="8">
        <f t="shared" si="81"/>
        <v>-8862.1533878130758</v>
      </c>
      <c r="AD137" s="8">
        <f t="shared" si="89"/>
        <v>748.65156198454167</v>
      </c>
      <c r="AE137" s="8">
        <f t="shared" si="82"/>
        <v>-8113.5018258285345</v>
      </c>
      <c r="AF137" s="1" t="s">
        <v>34</v>
      </c>
      <c r="AG137" s="44">
        <f>AE264/Y264</f>
        <v>0.10000007358810198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2274.0707339499745</v>
      </c>
      <c r="M138" s="14">
        <f t="shared" si="75"/>
        <v>769177</v>
      </c>
      <c r="N138" s="13"/>
      <c r="O138" s="13">
        <f>1000*VLOOKUP(I138, '[1]Mortality (No Interventions) L'!$B$10:$O$129, 7)</f>
        <v>9.5969505753154607</v>
      </c>
      <c r="P138" s="11">
        <v>0</v>
      </c>
      <c r="Q138" s="10">
        <f t="shared" si="84"/>
        <v>0.98355249036004067</v>
      </c>
      <c r="R138" s="10">
        <f t="shared" si="85"/>
        <v>9.4391046382137477E-3</v>
      </c>
      <c r="S138" s="10">
        <f t="shared" si="86"/>
        <v>0</v>
      </c>
      <c r="T138" s="9">
        <f t="shared" si="76"/>
        <v>0.97411338572182693</v>
      </c>
      <c r="U138" s="18"/>
      <c r="V138" s="8">
        <f t="shared" si="87"/>
        <v>7565.2595387766505</v>
      </c>
      <c r="W138" s="8">
        <f t="shared" si="77"/>
        <v>7492.6561168935768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-2215.2027420189297</v>
      </c>
      <c r="AB138" s="8">
        <f t="shared" si="88"/>
        <v>-7260.3421883073361</v>
      </c>
      <c r="AC138" s="8">
        <f t="shared" si="81"/>
        <v>-9475.5449303262649</v>
      </c>
      <c r="AD138" s="8">
        <f t="shared" si="89"/>
        <v>742.15196075398944</v>
      </c>
      <c r="AE138" s="8">
        <f t="shared" si="82"/>
        <v>-8733.3929695722763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2274.0707339499745</v>
      </c>
      <c r="M139" s="14">
        <f t="shared" si="75"/>
        <v>769177</v>
      </c>
      <c r="N139" s="13"/>
      <c r="O139" s="13">
        <f>1000*VLOOKUP(I139, '[1]Mortality (No Interventions) L'!$B$10:$O$129, 7)</f>
        <v>10.580973505015322</v>
      </c>
      <c r="P139" s="11">
        <v>0</v>
      </c>
      <c r="Q139" s="10">
        <f t="shared" si="84"/>
        <v>0.97411338572182693</v>
      </c>
      <c r="R139" s="10">
        <f t="shared" si="85"/>
        <v>1.0307067925203422E-2</v>
      </c>
      <c r="S139" s="10">
        <f t="shared" si="86"/>
        <v>0</v>
      </c>
      <c r="T139" s="9">
        <f t="shared" si="76"/>
        <v>0.96380631779662351</v>
      </c>
      <c r="U139" s="18"/>
      <c r="V139" s="8">
        <f t="shared" si="87"/>
        <v>7492.6561168935768</v>
      </c>
      <c r="W139" s="8">
        <f t="shared" si="77"/>
        <v>7413.3765210385354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-2191.7637404973898</v>
      </c>
      <c r="AB139" s="8">
        <f t="shared" si="88"/>
        <v>-7927.9595855041925</v>
      </c>
      <c r="AC139" s="8">
        <f t="shared" si="81"/>
        <v>-10119.723326001582</v>
      </c>
      <c r="AD139" s="8">
        <f t="shared" si="89"/>
        <v>735.02956506725991</v>
      </c>
      <c r="AE139" s="8">
        <f t="shared" si="82"/>
        <v>-9384.6937609343222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2274.0707339499745</v>
      </c>
      <c r="M140" s="14">
        <f t="shared" si="75"/>
        <v>769177</v>
      </c>
      <c r="N140" s="13"/>
      <c r="O140" s="13">
        <f>1000*VLOOKUP(I140, '[1]Mortality (No Interventions) L'!$B$10:$O$129, 7)</f>
        <v>11.694707403102582</v>
      </c>
      <c r="P140" s="11">
        <v>0</v>
      </c>
      <c r="Q140" s="10">
        <f t="shared" si="84"/>
        <v>0.96380631779662351</v>
      </c>
      <c r="R140" s="10">
        <f t="shared" si="85"/>
        <v>1.1271432879893213E-2</v>
      </c>
      <c r="S140" s="10">
        <f t="shared" si="86"/>
        <v>0</v>
      </c>
      <c r="T140" s="9">
        <f t="shared" si="76"/>
        <v>0.95253488491673033</v>
      </c>
      <c r="U140" s="18"/>
      <c r="V140" s="8">
        <f t="shared" si="87"/>
        <v>7413.3765210385354</v>
      </c>
      <c r="W140" s="8">
        <f t="shared" si="77"/>
        <v>7326.6792517559588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-2166.1317048555434</v>
      </c>
      <c r="AB140" s="8">
        <f t="shared" si="88"/>
        <v>-8669.7269282576217</v>
      </c>
      <c r="AC140" s="8">
        <f t="shared" si="81"/>
        <v>-10835.858633113165</v>
      </c>
      <c r="AD140" s="8">
        <f t="shared" si="89"/>
        <v>727.25223671388039</v>
      </c>
      <c r="AE140" s="8">
        <f t="shared" si="82"/>
        <v>-10108.606396399284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0.02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2274.0707339499745</v>
      </c>
      <c r="M141" s="14">
        <f t="shared" si="75"/>
        <v>769177</v>
      </c>
      <c r="N141" s="13"/>
      <c r="O141" s="13">
        <f>1000*VLOOKUP(I141, '[1]Mortality (No Interventions) L'!$B$10:$O$129, 7)</f>
        <v>12.957408361670117</v>
      </c>
      <c r="P141" s="11">
        <v>0</v>
      </c>
      <c r="Q141" s="10">
        <f t="shared" si="84"/>
        <v>0.95253488491673033</v>
      </c>
      <c r="R141" s="10">
        <f t="shared" si="85"/>
        <v>1.2342383482602524E-2</v>
      </c>
      <c r="S141" s="10">
        <f t="shared" si="86"/>
        <v>0</v>
      </c>
      <c r="T141" s="9">
        <f t="shared" si="76"/>
        <v>0.9401925014341278</v>
      </c>
      <c r="U141" s="18"/>
      <c r="V141" s="8">
        <f t="shared" si="87"/>
        <v>7326.6792517559588</v>
      </c>
      <c r="W141" s="8">
        <f t="shared" si="77"/>
        <v>7231.7444767559819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-2138.0642517905694</v>
      </c>
      <c r="AB141" s="8">
        <f t="shared" si="88"/>
        <v>-9493.4774999977617</v>
      </c>
      <c r="AC141" s="8">
        <f t="shared" si="81"/>
        <v>-11631.541751788331</v>
      </c>
      <c r="AD141" s="8">
        <f t="shared" si="89"/>
        <v>718.74723459725965</v>
      </c>
      <c r="AE141" s="8">
        <f t="shared" si="82"/>
        <v>-10912.794517191071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74">
        <v>769177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2274.0707339499745</v>
      </c>
      <c r="M142" s="14">
        <f t="shared" si="75"/>
        <v>769177</v>
      </c>
      <c r="N142" s="13"/>
      <c r="O142" s="13">
        <f>1000*VLOOKUP(I142, '[1]Mortality (No Interventions) L'!$B$10:$O$129, 7)</f>
        <v>14.410343617977485</v>
      </c>
      <c r="P142" s="11">
        <v>0</v>
      </c>
      <c r="Q142" s="10">
        <f t="shared" si="84"/>
        <v>0.9401925014341278</v>
      </c>
      <c r="R142" s="10">
        <f t="shared" si="85"/>
        <v>1.3548497012711571E-2</v>
      </c>
      <c r="S142" s="10">
        <f t="shared" si="86"/>
        <v>0</v>
      </c>
      <c r="T142" s="9">
        <f t="shared" si="76"/>
        <v>0.92664400442141626</v>
      </c>
      <c r="U142" s="18"/>
      <c r="V142" s="8">
        <f t="shared" si="87"/>
        <v>7231.7444767559819</v>
      </c>
      <c r="W142" s="8">
        <f t="shared" si="77"/>
        <v>7127.5325538885172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-2107.2540112449533</v>
      </c>
      <c r="AB142" s="8">
        <f t="shared" si="88"/>
        <v>-10421.192286746447</v>
      </c>
      <c r="AC142" s="8">
        <f t="shared" si="81"/>
        <v>-12528.446297991401</v>
      </c>
      <c r="AD142" s="8">
        <f t="shared" si="89"/>
        <v>709.43413316976182</v>
      </c>
      <c r="AE142" s="8">
        <f t="shared" si="82"/>
        <v>-11819.012164821639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2274.0707339499745</v>
      </c>
      <c r="M143" s="14">
        <f t="shared" si="75"/>
        <v>769177</v>
      </c>
      <c r="N143" s="13"/>
      <c r="O143" s="13">
        <f>1000*VLOOKUP(I143, '[1]Mortality (No Interventions) L'!$B$10:$O$129, 7)</f>
        <v>16.093419933926008</v>
      </c>
      <c r="P143" s="11">
        <v>0</v>
      </c>
      <c r="Q143" s="10">
        <f t="shared" si="84"/>
        <v>0.92664400442141626</v>
      </c>
      <c r="R143" s="10">
        <f t="shared" si="85"/>
        <v>1.4912871092408639E-2</v>
      </c>
      <c r="S143" s="10">
        <f t="shared" si="86"/>
        <v>0</v>
      </c>
      <c r="T143" s="9">
        <f t="shared" si="76"/>
        <v>0.91173113332900757</v>
      </c>
      <c r="U143" s="18"/>
      <c r="V143" s="8">
        <f t="shared" si="87"/>
        <v>7127.5325538885172</v>
      </c>
      <c r="W143" s="8">
        <f t="shared" si="77"/>
        <v>7012.8261794060609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-2073.3410875345385</v>
      </c>
      <c r="AB143" s="8">
        <f t="shared" si="88"/>
        <v>-11470.637448245599</v>
      </c>
      <c r="AC143" s="8">
        <f t="shared" si="81"/>
        <v>-13543.978535780137</v>
      </c>
      <c r="AD143" s="8">
        <f t="shared" si="89"/>
        <v>699.21094353646356</v>
      </c>
      <c r="AE143" s="8">
        <f t="shared" si="82"/>
        <v>-12844.767592243674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2274.0707339499745</v>
      </c>
      <c r="M144" s="14">
        <f t="shared" si="75"/>
        <v>769177</v>
      </c>
      <c r="N144" s="13"/>
      <c r="O144" s="13">
        <f>1000*VLOOKUP(I144, '[1]Mortality (No Interventions) L'!$B$10:$O$129, 7)</f>
        <v>18.044623746045879</v>
      </c>
      <c r="P144" s="11">
        <v>0</v>
      </c>
      <c r="Q144" s="10">
        <f t="shared" si="84"/>
        <v>0.91173113332900757</v>
      </c>
      <c r="R144" s="10">
        <f t="shared" si="85"/>
        <v>1.645184525847793E-2</v>
      </c>
      <c r="S144" s="10">
        <f t="shared" si="86"/>
        <v>0</v>
      </c>
      <c r="T144" s="9">
        <f t="shared" si="76"/>
        <v>0.89527928807052959</v>
      </c>
      <c r="U144" s="18"/>
      <c r="V144" s="8">
        <f t="shared" si="87"/>
        <v>7012.8261794060609</v>
      </c>
      <c r="W144" s="8">
        <f t="shared" si="77"/>
        <v>6886.2823696022579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-2035.9284277127599</v>
      </c>
      <c r="AB144" s="8">
        <f t="shared" si="88"/>
        <v>-12654.380980380278</v>
      </c>
      <c r="AC144" s="8">
        <f t="shared" si="81"/>
        <v>-14690.309408093039</v>
      </c>
      <c r="AD144" s="8">
        <f t="shared" si="89"/>
        <v>687.95824819973461</v>
      </c>
      <c r="AE144" s="8">
        <f t="shared" si="82"/>
        <v>-14002.351159893304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</f>
        <v>4548.141467899949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2274.0707339499745</v>
      </c>
      <c r="M145" s="14">
        <f t="shared" si="75"/>
        <v>769177</v>
      </c>
      <c r="N145" s="13"/>
      <c r="O145" s="13">
        <f>1000*VLOOKUP(I145, '[1]Mortality (No Interventions) L'!$B$10:$O$129, 7)</f>
        <v>20.375867423918102</v>
      </c>
      <c r="P145" s="11">
        <v>0</v>
      </c>
      <c r="Q145" s="10">
        <f t="shared" si="84"/>
        <v>0.89527928807052959</v>
      </c>
      <c r="R145" s="10">
        <f t="shared" si="85"/>
        <v>1.8242092081104892E-2</v>
      </c>
      <c r="S145" s="10">
        <f t="shared" si="86"/>
        <v>0</v>
      </c>
      <c r="T145" s="9">
        <f t="shared" si="76"/>
        <v>0.87703719598942464</v>
      </c>
      <c r="U145" s="18"/>
      <c r="V145" s="8">
        <f t="shared" si="87"/>
        <v>6886.2823696022579</v>
      </c>
      <c r="W145" s="8">
        <f t="shared" si="77"/>
        <v>6745.9683929955772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-1994.4446199850986</v>
      </c>
      <c r="AB145" s="8">
        <f t="shared" si="88"/>
        <v>-14031.397660668017</v>
      </c>
      <c r="AC145" s="8">
        <f t="shared" si="81"/>
        <v>-16025.842280653116</v>
      </c>
      <c r="AD145" s="8">
        <f t="shared" si="89"/>
        <v>675.54430045798154</v>
      </c>
      <c r="AE145" s="8">
        <f t="shared" si="82"/>
        <v>-15350.297980195135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</f>
        <v>2274.0707339499745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2274.0707339499745</v>
      </c>
      <c r="M146" s="14">
        <f t="shared" si="75"/>
        <v>769177</v>
      </c>
      <c r="N146" s="13"/>
      <c r="O146" s="13">
        <f>1000*VLOOKUP(I146, '[1]Mortality (No Interventions) L'!$B$10:$O$129, 7)</f>
        <v>23.080367833642462</v>
      </c>
      <c r="P146" s="11">
        <v>0</v>
      </c>
      <c r="Q146" s="10">
        <f t="shared" si="84"/>
        <v>0.87703719598942464</v>
      </c>
      <c r="R146" s="10">
        <f t="shared" si="85"/>
        <v>2.0242341087222296E-2</v>
      </c>
      <c r="S146" s="10">
        <f t="shared" si="86"/>
        <v>0</v>
      </c>
      <c r="T146" s="9">
        <f t="shared" si="76"/>
        <v>0.85679485490220231</v>
      </c>
      <c r="U146" s="18"/>
      <c r="V146" s="8">
        <f t="shared" si="87"/>
        <v>6745.9683929955772</v>
      </c>
      <c r="W146" s="8">
        <f t="shared" si="77"/>
        <v>6590.2689610911129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-1948.412104532013</v>
      </c>
      <c r="AB146" s="8">
        <f t="shared" si="88"/>
        <v>-15569.943190446384</v>
      </c>
      <c r="AC146" s="8">
        <f t="shared" si="81"/>
        <v>-17518.355294978395</v>
      </c>
      <c r="AD146" s="8">
        <f t="shared" si="89"/>
        <v>661.7794993528662</v>
      </c>
      <c r="AE146" s="8">
        <f t="shared" si="82"/>
        <v>-16856.575795625529</v>
      </c>
      <c r="AJ146" s="7"/>
      <c r="AK146" s="6"/>
      <c r="AL146" s="6"/>
      <c r="AM146" s="5"/>
      <c r="AN146" s="5"/>
    </row>
    <row r="147" spans="1:40" x14ac:dyDescent="0.15"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2274.0707339499745</v>
      </c>
      <c r="M147" s="14">
        <f t="shared" si="75"/>
        <v>769177</v>
      </c>
      <c r="N147" s="13"/>
      <c r="O147" s="13">
        <f>1000*VLOOKUP(I147, '[1]Mortality (No Interventions) L'!$B$10:$O$129, 7)</f>
        <v>26.206671715666054</v>
      </c>
      <c r="P147" s="11">
        <v>0</v>
      </c>
      <c r="Q147" s="10">
        <f t="shared" si="84"/>
        <v>0.85679485490220231</v>
      </c>
      <c r="R147" s="10">
        <f t="shared" si="85"/>
        <v>2.2453741490093746E-2</v>
      </c>
      <c r="S147" s="10">
        <f t="shared" si="86"/>
        <v>0</v>
      </c>
      <c r="T147" s="9">
        <f t="shared" si="76"/>
        <v>0.83434111341210859</v>
      </c>
      <c r="U147" s="18"/>
      <c r="V147" s="8">
        <f t="shared" si="87"/>
        <v>6590.2689610911129</v>
      </c>
      <c r="W147" s="8">
        <f t="shared" si="77"/>
        <v>6417.5599459098548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-1897.3507081417126</v>
      </c>
      <c r="AB147" s="8">
        <f t="shared" si="88"/>
        <v>-17270.901518125836</v>
      </c>
      <c r="AC147" s="8">
        <f t="shared" si="81"/>
        <v>-19168.252226267548</v>
      </c>
      <c r="AD147" s="8">
        <f t="shared" si="89"/>
        <v>646.50538508303828</v>
      </c>
      <c r="AE147" s="8">
        <f t="shared" si="82"/>
        <v>-18521.746841184511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2274.0707339499745</v>
      </c>
      <c r="M148" s="14">
        <f t="shared" si="75"/>
        <v>769177</v>
      </c>
      <c r="N148" s="13"/>
      <c r="O148" s="13">
        <f>1000*VLOOKUP(I148, '[1]Mortality (No Interventions) L'!$B$10:$O$129, 7)</f>
        <v>29.840632295344051</v>
      </c>
      <c r="P148" s="11">
        <v>0</v>
      </c>
      <c r="Q148" s="10">
        <f t="shared" si="84"/>
        <v>0.83434111341210859</v>
      </c>
      <c r="R148" s="10">
        <f t="shared" si="85"/>
        <v>2.4897266374218682E-2</v>
      </c>
      <c r="S148" s="10">
        <f t="shared" si="86"/>
        <v>0</v>
      </c>
      <c r="T148" s="9">
        <f t="shared" si="76"/>
        <v>0.80944384703788996</v>
      </c>
      <c r="U148" s="18"/>
      <c r="V148" s="8">
        <f t="shared" si="87"/>
        <v>6417.5599459098548</v>
      </c>
      <c r="W148" s="8">
        <f t="shared" si="77"/>
        <v>6226.0558993306313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-1840.7325633247453</v>
      </c>
      <c r="AB148" s="8">
        <f t="shared" si="88"/>
        <v>-19150.404657922401</v>
      </c>
      <c r="AC148" s="8">
        <f t="shared" si="81"/>
        <v>-20991.137221247147</v>
      </c>
      <c r="AD148" s="8">
        <f t="shared" si="89"/>
        <v>629.56263069375677</v>
      </c>
      <c r="AE148" s="8">
        <f t="shared" si="82"/>
        <v>-20361.574590553391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2274.0707339499745</v>
      </c>
      <c r="M149" s="14">
        <f t="shared" si="75"/>
        <v>769177</v>
      </c>
      <c r="N149" s="13"/>
      <c r="O149" s="13">
        <f>1000*VLOOKUP(I149, '[1]Mortality (No Interventions) L'!$B$10:$O$129, 7)</f>
        <v>33.938067211898542</v>
      </c>
      <c r="P149" s="11">
        <v>0</v>
      </c>
      <c r="Q149" s="10">
        <f t="shared" si="84"/>
        <v>0.80944384703788996</v>
      </c>
      <c r="R149" s="10">
        <f t="shared" si="85"/>
        <v>2.747095968502963E-2</v>
      </c>
      <c r="S149" s="10">
        <f t="shared" si="86"/>
        <v>0</v>
      </c>
      <c r="T149" s="9">
        <f t="shared" si="76"/>
        <v>0.7819728873528603</v>
      </c>
      <c r="U149" s="18"/>
      <c r="V149" s="8">
        <f t="shared" si="87"/>
        <v>6226.0558993306313</v>
      </c>
      <c r="W149" s="8">
        <f t="shared" si="77"/>
        <v>6014.7555957541108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-1778.2616578714997</v>
      </c>
      <c r="AB149" s="8">
        <f t="shared" si="88"/>
        <v>-21130.030357652035</v>
      </c>
      <c r="AC149" s="8">
        <f t="shared" si="81"/>
        <v>-22908.292015523533</v>
      </c>
      <c r="AD149" s="8">
        <f t="shared" si="89"/>
        <v>610.77608372433497</v>
      </c>
      <c r="AE149" s="8">
        <f t="shared" si="82"/>
        <v>-22297.5159317992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2274.0707339499745</v>
      </c>
      <c r="M150" s="14">
        <f t="shared" si="75"/>
        <v>769177</v>
      </c>
      <c r="N150" s="13"/>
      <c r="O150" s="13">
        <f>1000*VLOOKUP(I150, '[1]Mortality (No Interventions) L'!$B$10:$O$129, 7)</f>
        <v>38.536699326008986</v>
      </c>
      <c r="P150" s="11">
        <v>0</v>
      </c>
      <c r="Q150" s="10">
        <f t="shared" si="84"/>
        <v>0.7819728873528603</v>
      </c>
      <c r="R150" s="10">
        <f t="shared" si="85"/>
        <v>3.013465404100827E-2</v>
      </c>
      <c r="S150" s="10">
        <f t="shared" si="86"/>
        <v>0</v>
      </c>
      <c r="T150" s="9">
        <f t="shared" si="76"/>
        <v>0.75183823331185207</v>
      </c>
      <c r="U150" s="18"/>
      <c r="V150" s="8">
        <f t="shared" si="87"/>
        <v>6014.7555957541108</v>
      </c>
      <c r="W150" s="8">
        <f t="shared" si="77"/>
        <v>5782.9667678411051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-1709.7333230391357</v>
      </c>
      <c r="AB150" s="8">
        <f t="shared" si="88"/>
        <v>-23178.882791300617</v>
      </c>
      <c r="AC150" s="8">
        <f t="shared" si="81"/>
        <v>-24888.616114339751</v>
      </c>
      <c r="AD150" s="8">
        <f t="shared" si="89"/>
        <v>590.04752394347827</v>
      </c>
      <c r="AE150" s="8">
        <f t="shared" si="82"/>
        <v>-24298.568590396273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2274.0707339499745</v>
      </c>
      <c r="M151" s="14">
        <f t="shared" si="75"/>
        <v>769177</v>
      </c>
      <c r="N151" s="13"/>
      <c r="O151" s="13">
        <f>1000*VLOOKUP(I151, '[1]Mortality (No Interventions) L'!$B$10:$O$129, 7)</f>
        <v>43.604153670877345</v>
      </c>
      <c r="P151" s="11">
        <v>0</v>
      </c>
      <c r="Q151" s="10">
        <f t="shared" si="84"/>
        <v>0.75183823331185207</v>
      </c>
      <c r="R151" s="10">
        <f t="shared" si="85"/>
        <v>3.278326986097093E-2</v>
      </c>
      <c r="S151" s="10">
        <f t="shared" si="86"/>
        <v>0</v>
      </c>
      <c r="T151" s="9">
        <f t="shared" si="76"/>
        <v>0.71905496345088116</v>
      </c>
      <c r="U151" s="18"/>
      <c r="V151" s="8">
        <f t="shared" si="87"/>
        <v>5782.9667678411051</v>
      </c>
      <c r="W151" s="8">
        <f t="shared" si="77"/>
        <v>5530.805396222584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-1635.1818484851174</v>
      </c>
      <c r="AB151" s="8">
        <f t="shared" si="88"/>
        <v>-25216.137161852039</v>
      </c>
      <c r="AC151" s="8">
        <f t="shared" si="81"/>
        <v>-26851.319010337156</v>
      </c>
      <c r="AD151" s="8">
        <f t="shared" si="89"/>
        <v>567.30903992521246</v>
      </c>
      <c r="AE151" s="8">
        <f t="shared" si="82"/>
        <v>-26284.009970411942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2274.0707339499745</v>
      </c>
      <c r="M152" s="14">
        <f t="shared" si="75"/>
        <v>769177</v>
      </c>
      <c r="N152" s="13"/>
      <c r="O152" s="13">
        <f>1000*VLOOKUP(I152, '[1]Mortality (No Interventions) L'!$B$10:$O$129, 7)</f>
        <v>49.223984886429072</v>
      </c>
      <c r="P152" s="11">
        <v>0</v>
      </c>
      <c r="Q152" s="10">
        <f t="shared" si="84"/>
        <v>0.71905496345088116</v>
      </c>
      <c r="R152" s="10">
        <f t="shared" si="85"/>
        <v>3.5394750653417982E-2</v>
      </c>
      <c r="S152" s="10">
        <f t="shared" si="86"/>
        <v>0</v>
      </c>
      <c r="T152" s="9">
        <f t="shared" si="76"/>
        <v>0.68366021279746314</v>
      </c>
      <c r="U152" s="18"/>
      <c r="V152" s="8">
        <f t="shared" si="87"/>
        <v>5530.805396222584</v>
      </c>
      <c r="W152" s="8">
        <f t="shared" si="77"/>
        <v>5258.557114989143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-1554.6916818887228</v>
      </c>
      <c r="AB152" s="8">
        <f t="shared" si="88"/>
        <v>-27224.828123344083</v>
      </c>
      <c r="AC152" s="8">
        <f t="shared" si="81"/>
        <v>-28779.519805232805</v>
      </c>
      <c r="AD152" s="8">
        <f t="shared" si="89"/>
        <v>542.57200936943548</v>
      </c>
      <c r="AE152" s="8">
        <f t="shared" si="82"/>
        <v>-28236.947795863369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2274.0707339499745</v>
      </c>
      <c r="M153" s="14">
        <f t="shared" si="75"/>
        <v>769177</v>
      </c>
      <c r="N153" s="13"/>
      <c r="O153" s="13">
        <f>1000*VLOOKUP(I153, '[1]Mortality (No Interventions) L'!$B$10:$O$129, 7)</f>
        <v>55.592266625080093</v>
      </c>
      <c r="P153" s="11">
        <v>0</v>
      </c>
      <c r="Q153" s="10">
        <f t="shared" si="84"/>
        <v>0.68366021279746314</v>
      </c>
      <c r="R153" s="10">
        <f t="shared" si="85"/>
        <v>3.8006220830795565E-2</v>
      </c>
      <c r="S153" s="10">
        <f t="shared" si="86"/>
        <v>0</v>
      </c>
      <c r="T153" s="9">
        <f t="shared" si="76"/>
        <v>0.64565399196666762</v>
      </c>
      <c r="U153" s="18"/>
      <c r="V153" s="8">
        <f t="shared" si="87"/>
        <v>5258.557114989143</v>
      </c>
      <c r="W153" s="8">
        <f t="shared" si="77"/>
        <v>4966.2220057894556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-1468.2628473893708</v>
      </c>
      <c r="AB153" s="8">
        <f t="shared" si="88"/>
        <v>-29233.510919968841</v>
      </c>
      <c r="AC153" s="8">
        <f t="shared" si="81"/>
        <v>-30701.773767358212</v>
      </c>
      <c r="AD153" s="8">
        <f t="shared" si="89"/>
        <v>515.86445298043498</v>
      </c>
      <c r="AE153" s="8">
        <f t="shared" si="82"/>
        <v>-30185.909314377779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2274.0707339499745</v>
      </c>
      <c r="M154" s="14">
        <f t="shared" si="75"/>
        <v>769177</v>
      </c>
      <c r="N154" s="13"/>
      <c r="O154" s="13">
        <f>1000*VLOOKUP(I154, '[1]Mortality (No Interventions) L'!$B$10:$O$129, 7)</f>
        <v>62.800170176971193</v>
      </c>
      <c r="P154" s="11">
        <v>0</v>
      </c>
      <c r="Q154" s="10">
        <f t="shared" si="84"/>
        <v>0.64565399196666762</v>
      </c>
      <c r="R154" s="10">
        <f t="shared" si="85"/>
        <v>4.0547180570947521E-2</v>
      </c>
      <c r="S154" s="10">
        <f t="shared" si="86"/>
        <v>0</v>
      </c>
      <c r="T154" s="9">
        <f t="shared" si="76"/>
        <v>0.60510681139572009</v>
      </c>
      <c r="U154" s="18"/>
      <c r="V154" s="8">
        <f t="shared" si="87"/>
        <v>4966.2220057894556</v>
      </c>
      <c r="W154" s="8">
        <f t="shared" si="77"/>
        <v>4654.342418689258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-1376.0556907087939</v>
      </c>
      <c r="AB154" s="8">
        <f t="shared" si="88"/>
        <v>-31187.958710019702</v>
      </c>
      <c r="AC154" s="8">
        <f t="shared" si="81"/>
        <v>-32564.014400728498</v>
      </c>
      <c r="AD154" s="8">
        <f t="shared" si="89"/>
        <v>487.1863787679456</v>
      </c>
      <c r="AE154" s="8">
        <f t="shared" si="82"/>
        <v>-32076.828021960551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2274.0707339499745</v>
      </c>
      <c r="M155" s="14">
        <f t="shared" si="75"/>
        <v>769177</v>
      </c>
      <c r="N155" s="13"/>
      <c r="O155" s="13">
        <f>1000*VLOOKUP(I155, '[1]Mortality (No Interventions) L'!$B$10:$O$129, 7)</f>
        <v>70.98631934671603</v>
      </c>
      <c r="P155" s="11">
        <v>0</v>
      </c>
      <c r="Q155" s="10">
        <f t="shared" si="84"/>
        <v>0.60510681139572009</v>
      </c>
      <c r="R155" s="10">
        <f t="shared" si="85"/>
        <v>4.2954305352609648E-2</v>
      </c>
      <c r="S155" s="10">
        <f t="shared" si="86"/>
        <v>0</v>
      </c>
      <c r="T155" s="9">
        <f t="shared" si="76"/>
        <v>0.5621525060431104</v>
      </c>
      <c r="U155" s="18"/>
      <c r="V155" s="8">
        <f t="shared" si="87"/>
        <v>4654.342418689258</v>
      </c>
      <c r="W155" s="8">
        <f t="shared" si="77"/>
        <v>4323.9477814072152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-1278.3745620092736</v>
      </c>
      <c r="AB155" s="8">
        <f t="shared" si="88"/>
        <v>-33039.463728204231</v>
      </c>
      <c r="AC155" s="8">
        <f t="shared" si="81"/>
        <v>-34317.838290213505</v>
      </c>
      <c r="AD155" s="8">
        <f t="shared" si="89"/>
        <v>456.59099127341625</v>
      </c>
      <c r="AE155" s="8">
        <f t="shared" si="82"/>
        <v>-33861.247298940092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2274.0707339499745</v>
      </c>
      <c r="M156" s="14">
        <f t="shared" si="75"/>
        <v>769177</v>
      </c>
      <c r="N156" s="13"/>
      <c r="O156" s="13">
        <f>1000*VLOOKUP(I156, '[1]Mortality (No Interventions) L'!$B$10:$O$129, 7)</f>
        <v>79.915207191634124</v>
      </c>
      <c r="P156" s="11">
        <v>0</v>
      </c>
      <c r="Q156" s="10">
        <f t="shared" si="84"/>
        <v>0.5621525060431104</v>
      </c>
      <c r="R156" s="10">
        <f t="shared" si="85"/>
        <v>4.4924533993731523E-2</v>
      </c>
      <c r="S156" s="10">
        <f t="shared" si="86"/>
        <v>0</v>
      </c>
      <c r="T156" s="9">
        <f t="shared" si="76"/>
        <v>0.51722797204937887</v>
      </c>
      <c r="U156" s="18"/>
      <c r="V156" s="8">
        <f t="shared" si="87"/>
        <v>4323.9477814072152</v>
      </c>
      <c r="W156" s="8">
        <f t="shared" si="77"/>
        <v>3978.3985985702511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-1176.2129940177879</v>
      </c>
      <c r="AB156" s="8">
        <f t="shared" si="88"/>
        <v>-34554.918283696432</v>
      </c>
      <c r="AC156" s="8">
        <f t="shared" si="81"/>
        <v>-35731.131277714223</v>
      </c>
      <c r="AD156" s="8">
        <f t="shared" si="89"/>
        <v>424.17927735604786</v>
      </c>
      <c r="AE156" s="8">
        <f t="shared" si="82"/>
        <v>-35306.952000358178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2274.0707339499745</v>
      </c>
      <c r="M157" s="14">
        <f t="shared" si="75"/>
        <v>769177</v>
      </c>
      <c r="N157" s="13"/>
      <c r="O157" s="13">
        <f>1000*VLOOKUP(I157, '[1]Mortality (No Interventions) L'!$B$10:$O$129, 7)</f>
        <v>89.353399172099671</v>
      </c>
      <c r="P157" s="11">
        <v>0</v>
      </c>
      <c r="Q157" s="10">
        <f t="shared" si="84"/>
        <v>0.51722797204937887</v>
      </c>
      <c r="R157" s="10">
        <f t="shared" si="85"/>
        <v>4.6216077449503762E-2</v>
      </c>
      <c r="S157" s="10">
        <f t="shared" si="86"/>
        <v>0</v>
      </c>
      <c r="T157" s="9">
        <f t="shared" si="76"/>
        <v>0.47101189459987514</v>
      </c>
      <c r="U157" s="18"/>
      <c r="V157" s="8">
        <f t="shared" si="87"/>
        <v>3978.3985985702511</v>
      </c>
      <c r="W157" s="8">
        <f t="shared" si="77"/>
        <v>3622.9151605264819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-1071.114364851906</v>
      </c>
      <c r="AB157" s="8">
        <f t="shared" si="88"/>
        <v>-35548.343804376957</v>
      </c>
      <c r="AC157" s="8">
        <f t="shared" si="81"/>
        <v>-36619.458169228863</v>
      </c>
      <c r="AD157" s="8">
        <f t="shared" si="89"/>
        <v>390.28090251974169</v>
      </c>
      <c r="AE157" s="8">
        <f t="shared" si="82"/>
        <v>-36229.177266709121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2274.0707339499745</v>
      </c>
      <c r="M158" s="14">
        <f t="shared" si="75"/>
        <v>769177</v>
      </c>
      <c r="N158" s="13"/>
      <c r="O158" s="13">
        <f>1000*VLOOKUP(I158, '[1]Mortality (No Interventions) L'!$B$10:$O$129, 7)</f>
        <v>99.74072758062934</v>
      </c>
      <c r="P158" s="11">
        <v>0</v>
      </c>
      <c r="Q158" s="10">
        <f t="shared" si="84"/>
        <v>0.47101189459987514</v>
      </c>
      <c r="R158" s="10">
        <f t="shared" si="85"/>
        <v>4.6979069066522244E-2</v>
      </c>
      <c r="S158" s="10">
        <f t="shared" si="86"/>
        <v>0</v>
      </c>
      <c r="T158" s="9">
        <f t="shared" si="76"/>
        <v>0.42403282553335286</v>
      </c>
      <c r="U158" s="18"/>
      <c r="V158" s="8">
        <f t="shared" si="87"/>
        <v>3622.9151605264819</v>
      </c>
      <c r="W158" s="8">
        <f t="shared" si="77"/>
        <v>3261.5629664526778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-964.2806387795132</v>
      </c>
      <c r="AB158" s="8">
        <f t="shared" si="88"/>
        <v>-36135.219407380384</v>
      </c>
      <c r="AC158" s="8">
        <f t="shared" si="81"/>
        <v>-37099.500046159897</v>
      </c>
      <c r="AD158" s="8">
        <f t="shared" si="89"/>
        <v>355.40797724764792</v>
      </c>
      <c r="AE158" s="8">
        <f t="shared" si="82"/>
        <v>-36744.09206891225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2274.0707339499745</v>
      </c>
      <c r="M159" s="14">
        <f t="shared" si="75"/>
        <v>769177</v>
      </c>
      <c r="N159" s="13"/>
      <c r="O159" s="13">
        <f>1000*VLOOKUP(I159, '[1]Mortality (No Interventions) L'!$B$10:$O$129, 7)</f>
        <v>111.06119534652255</v>
      </c>
      <c r="P159" s="11">
        <v>0</v>
      </c>
      <c r="Q159" s="10">
        <f t="shared" si="84"/>
        <v>0.42403282553335286</v>
      </c>
      <c r="R159" s="10">
        <f t="shared" si="85"/>
        <v>4.7093592469897617E-2</v>
      </c>
      <c r="S159" s="10">
        <f t="shared" si="86"/>
        <v>0</v>
      </c>
      <c r="T159" s="9">
        <f t="shared" si="76"/>
        <v>0.37693923306345523</v>
      </c>
      <c r="U159" s="18"/>
      <c r="V159" s="8">
        <f t="shared" si="87"/>
        <v>3261.5629664526778</v>
      </c>
      <c r="W159" s="8">
        <f t="shared" si="77"/>
        <v>2899.329884700493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-857.18647838715208</v>
      </c>
      <c r="AB159" s="8">
        <f t="shared" si="88"/>
        <v>-36223.308175218437</v>
      </c>
      <c r="AC159" s="8">
        <f t="shared" si="81"/>
        <v>-37080.494653605587</v>
      </c>
      <c r="AD159" s="8">
        <f t="shared" si="89"/>
        <v>319.95932700900772</v>
      </c>
      <c r="AE159" s="8">
        <f t="shared" si="82"/>
        <v>-36760.535326596582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2274.0707339499745</v>
      </c>
      <c r="M160" s="14">
        <f t="shared" si="75"/>
        <v>769177</v>
      </c>
      <c r="N160" s="13"/>
      <c r="O160" s="13">
        <f>1000*VLOOKUP(I160, '[1]Mortality (No Interventions) L'!$B$10:$O$129, 7)</f>
        <v>123.62550068264541</v>
      </c>
      <c r="P160" s="11">
        <v>0</v>
      </c>
      <c r="Q160" s="10">
        <f t="shared" si="84"/>
        <v>0.37693923306345523</v>
      </c>
      <c r="R160" s="10">
        <f t="shared" si="85"/>
        <v>4.6599301414402022E-2</v>
      </c>
      <c r="S160" s="10">
        <f t="shared" si="86"/>
        <v>0</v>
      </c>
      <c r="T160" s="9">
        <f t="shared" si="76"/>
        <v>0.33033993164905318</v>
      </c>
      <c r="U160" s="18"/>
      <c r="V160" s="8">
        <f t="shared" si="87"/>
        <v>2899.329884700493</v>
      </c>
      <c r="W160" s="8">
        <f t="shared" si="77"/>
        <v>2540.8987760602381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-751.21637081814674</v>
      </c>
      <c r="AB160" s="8">
        <f t="shared" si="88"/>
        <v>-35843.110864025504</v>
      </c>
      <c r="AC160" s="8">
        <f t="shared" si="81"/>
        <v>-36594.327234843651</v>
      </c>
      <c r="AD160" s="8">
        <f t="shared" si="89"/>
        <v>284.4242616891184</v>
      </c>
      <c r="AE160" s="8">
        <f t="shared" si="82"/>
        <v>-36309.902973154531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2274.0707339499745</v>
      </c>
      <c r="M161" s="14">
        <f t="shared" si="75"/>
        <v>769177</v>
      </c>
      <c r="N161" s="13"/>
      <c r="O161" s="13">
        <f>1000*VLOOKUP(I161, '[1]Mortality (No Interventions) L'!$B$10:$O$129, 7)</f>
        <v>137.61614567422117</v>
      </c>
      <c r="P161" s="11">
        <v>0</v>
      </c>
      <c r="Q161" s="10">
        <f t="shared" si="84"/>
        <v>0.33033993164905318</v>
      </c>
      <c r="R161" s="10">
        <f t="shared" si="85"/>
        <v>4.5460108155828363E-2</v>
      </c>
      <c r="S161" s="10">
        <f t="shared" si="86"/>
        <v>0</v>
      </c>
      <c r="T161" s="9">
        <f t="shared" si="76"/>
        <v>0.28487982349322483</v>
      </c>
      <c r="U161" s="18"/>
      <c r="V161" s="8">
        <f t="shared" si="87"/>
        <v>2540.8987760602381</v>
      </c>
      <c r="W161" s="8">
        <f t="shared" si="77"/>
        <v>2191.2300799504819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-647.83686929877695</v>
      </c>
      <c r="AB161" s="8">
        <f t="shared" si="88"/>
        <v>-34966.869610975591</v>
      </c>
      <c r="AC161" s="8">
        <f t="shared" si="81"/>
        <v>-35614.70648027437</v>
      </c>
      <c r="AD161" s="8">
        <f t="shared" si="89"/>
        <v>249.26216993150936</v>
      </c>
      <c r="AE161" s="8">
        <f t="shared" si="82"/>
        <v>-35365.444310342864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2274.0707339499745</v>
      </c>
      <c r="M162" s="14">
        <f t="shared" si="75"/>
        <v>769177</v>
      </c>
      <c r="N162" s="13"/>
      <c r="O162" s="13">
        <f>1000*VLOOKUP(I162, '[1]Mortality (No Interventions) L'!$B$10:$O$129, 7)</f>
        <v>151.71298065062462</v>
      </c>
      <c r="P162" s="11">
        <v>0</v>
      </c>
      <c r="Q162" s="10">
        <f t="shared" si="84"/>
        <v>0.28487982349322483</v>
      </c>
      <c r="R162" s="10">
        <f t="shared" si="85"/>
        <v>4.3219967149380971E-2</v>
      </c>
      <c r="S162" s="10">
        <f t="shared" si="86"/>
        <v>0</v>
      </c>
      <c r="T162" s="9">
        <f t="shared" si="76"/>
        <v>0.24165985634384385</v>
      </c>
      <c r="U162" s="18"/>
      <c r="V162" s="8">
        <f t="shared" si="87"/>
        <v>2191.2300799504819</v>
      </c>
      <c r="W162" s="8">
        <f t="shared" si="77"/>
        <v>1858.7920332298879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-549.55160688209037</v>
      </c>
      <c r="AB162" s="8">
        <f t="shared" si="88"/>
        <v>-33243.804672059407</v>
      </c>
      <c r="AC162" s="8">
        <f t="shared" si="81"/>
        <v>-33793.356278941494</v>
      </c>
      <c r="AD162" s="8">
        <f t="shared" si="89"/>
        <v>214.95967084314231</v>
      </c>
      <c r="AE162" s="8">
        <f t="shared" si="82"/>
        <v>-33578.396608098352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2274.0707339499745</v>
      </c>
      <c r="M163" s="14">
        <f t="shared" si="75"/>
        <v>769177</v>
      </c>
      <c r="N163" s="13"/>
      <c r="O163" s="13">
        <f>1000*VLOOKUP(I163, '[1]Mortality (No Interventions) L'!$B$10:$O$129, 7)</f>
        <v>167.05647103002036</v>
      </c>
      <c r="P163" s="11">
        <v>0</v>
      </c>
      <c r="Q163" s="10">
        <f t="shared" si="84"/>
        <v>0.24165985634384385</v>
      </c>
      <c r="R163" s="10">
        <f t="shared" si="85"/>
        <v>4.0370842790424237E-2</v>
      </c>
      <c r="S163" s="10">
        <f t="shared" si="86"/>
        <v>0</v>
      </c>
      <c r="T163" s="9">
        <f t="shared" si="76"/>
        <v>0.2012890135534196</v>
      </c>
      <c r="U163" s="18"/>
      <c r="V163" s="8">
        <f t="shared" si="87"/>
        <v>1858.7920332298879</v>
      </c>
      <c r="W163" s="8">
        <f t="shared" si="77"/>
        <v>1548.2687957797864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-457.74545478749127</v>
      </c>
      <c r="AB163" s="8">
        <f t="shared" si="88"/>
        <v>-31052.323745010144</v>
      </c>
      <c r="AC163" s="8">
        <f t="shared" si="81"/>
        <v>-31510.069199797636</v>
      </c>
      <c r="AD163" s="8">
        <f t="shared" si="89"/>
        <v>182.34749845985201</v>
      </c>
      <c r="AE163" s="8">
        <f t="shared" si="82"/>
        <v>-31327.721701337785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2274.0707339499745</v>
      </c>
      <c r="M164" s="14">
        <f t="shared" si="75"/>
        <v>769177</v>
      </c>
      <c r="N164" s="13"/>
      <c r="O164" s="13">
        <f>1000*VLOOKUP(I164, '[1]Mortality (No Interventions) L'!$B$10:$O$129, 7)</f>
        <v>183.29474412628281</v>
      </c>
      <c r="P164" s="11">
        <v>0</v>
      </c>
      <c r="Q164" s="10">
        <f t="shared" si="84"/>
        <v>0.2012890135534196</v>
      </c>
      <c r="R164" s="10">
        <f t="shared" si="85"/>
        <v>3.6895218234705922E-2</v>
      </c>
      <c r="S164" s="10">
        <f t="shared" si="86"/>
        <v>0</v>
      </c>
      <c r="T164" s="9">
        <f t="shared" si="76"/>
        <v>0.16439379531871368</v>
      </c>
      <c r="U164" s="18"/>
      <c r="V164" s="8">
        <f t="shared" si="87"/>
        <v>1548.2687957797864</v>
      </c>
      <c r="W164" s="8">
        <f t="shared" si="77"/>
        <v>1264.4792630186223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-373.84311877724912</v>
      </c>
      <c r="AB164" s="8">
        <f t="shared" si="88"/>
        <v>-28378.953276116397</v>
      </c>
      <c r="AC164" s="8">
        <f t="shared" si="81"/>
        <v>-28752.796394893645</v>
      </c>
      <c r="AD164" s="8">
        <f t="shared" si="89"/>
        <v>151.88516886599706</v>
      </c>
      <c r="AE164" s="8">
        <f t="shared" si="82"/>
        <v>-28600.911226027649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2274.0707339499745</v>
      </c>
      <c r="M165" s="14">
        <f t="shared" si="75"/>
        <v>769177</v>
      </c>
      <c r="N165" s="13"/>
      <c r="O165" s="13">
        <f>1000*VLOOKUP(I165, '[1]Mortality (No Interventions) L'!$B$10:$O$129, 7)</f>
        <v>200.25442307036059</v>
      </c>
      <c r="P165" s="11">
        <v>0</v>
      </c>
      <c r="Q165" s="10">
        <f t="shared" si="84"/>
        <v>0.16439379531871368</v>
      </c>
      <c r="R165" s="10">
        <f t="shared" si="85"/>
        <v>3.2920584637895947E-2</v>
      </c>
      <c r="S165" s="10">
        <f t="shared" si="86"/>
        <v>0</v>
      </c>
      <c r="T165" s="9">
        <f t="shared" si="76"/>
        <v>0.13147321068081774</v>
      </c>
      <c r="U165" s="18"/>
      <c r="V165" s="8">
        <f t="shared" si="87"/>
        <v>1264.4792630186223</v>
      </c>
      <c r="W165" s="8">
        <f t="shared" si="77"/>
        <v>1011.2616977183935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-298.97938070768686</v>
      </c>
      <c r="AB165" s="8">
        <f t="shared" si="88"/>
        <v>-25321.756530022893</v>
      </c>
      <c r="AC165" s="8">
        <f t="shared" si="81"/>
        <v>-25620.735910730578</v>
      </c>
      <c r="AD165" s="8">
        <f t="shared" si="89"/>
        <v>124.04541570212686</v>
      </c>
      <c r="AE165" s="8">
        <f t="shared" si="82"/>
        <v>-25496.690495028452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2274.0707339499745</v>
      </c>
      <c r="M166" s="14">
        <f t="shared" si="75"/>
        <v>769177</v>
      </c>
      <c r="N166" s="13"/>
      <c r="O166" s="13">
        <f>1000*VLOOKUP(I166, '[1]Mortality (No Interventions) L'!$B$10:$O$129, 7)</f>
        <v>218.58811578033436</v>
      </c>
      <c r="P166" s="11">
        <v>0</v>
      </c>
      <c r="Q166" s="10">
        <f t="shared" si="84"/>
        <v>0.13147321068081774</v>
      </c>
      <c r="R166" s="10">
        <f t="shared" si="85"/>
        <v>2.8738481398310881E-2</v>
      </c>
      <c r="S166" s="10">
        <f t="shared" si="86"/>
        <v>0</v>
      </c>
      <c r="T166" s="9">
        <f t="shared" si="76"/>
        <v>0.10273472928250686</v>
      </c>
      <c r="U166" s="18"/>
      <c r="V166" s="8">
        <f t="shared" si="87"/>
        <v>1011.2616977183935</v>
      </c>
      <c r="W166" s="8">
        <f t="shared" si="77"/>
        <v>790.21190865330789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-233.62604122162233</v>
      </c>
      <c r="AB166" s="8">
        <f t="shared" si="88"/>
        <v>-22104.978906508568</v>
      </c>
      <c r="AC166" s="8">
        <f t="shared" si="81"/>
        <v>-22338.604947730189</v>
      </c>
      <c r="AD166" s="8">
        <f t="shared" si="89"/>
        <v>99.204772546174411</v>
      </c>
      <c r="AE166" s="8">
        <f t="shared" si="82"/>
        <v>-22239.400175184015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2274.0707339499745</v>
      </c>
      <c r="M167" s="14">
        <f t="shared" ref="M167:M198" si="93">$E$11</f>
        <v>769177</v>
      </c>
      <c r="N167" s="13"/>
      <c r="O167" s="13">
        <f>1000*VLOOKUP(I167, '[1]Mortality (No Interventions) L'!$B$10:$O$129, 7)</f>
        <v>237.64962965163647</v>
      </c>
      <c r="P167" s="11">
        <v>0</v>
      </c>
      <c r="Q167" s="10">
        <f t="shared" si="84"/>
        <v>0.10273472928250686</v>
      </c>
      <c r="R167" s="10">
        <f t="shared" si="85"/>
        <v>2.441487036634889E-2</v>
      </c>
      <c r="S167" s="10">
        <f t="shared" si="86"/>
        <v>0</v>
      </c>
      <c r="T167" s="9">
        <f t="shared" ref="T167:T198" si="94">Q167-SUM(R167:S167)</f>
        <v>7.8319858916157975E-2</v>
      </c>
      <c r="U167" s="18"/>
      <c r="V167" s="8">
        <f t="shared" si="87"/>
        <v>790.21190865330789</v>
      </c>
      <c r="W167" s="8">
        <f t="shared" ref="W167:W198" si="95">$G$14*M167*T167</f>
        <v>602.41834121553643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-178.10489904832582</v>
      </c>
      <c r="AB167" s="8">
        <f t="shared" si="88"/>
        <v>-18779.356743777142</v>
      </c>
      <c r="AC167" s="8">
        <f t="shared" ref="AC167:AC198" si="99">IFERROR(_xlfn.IFNA(SUM(Y167:AB167),0),0)</f>
        <v>-18957.461642825467</v>
      </c>
      <c r="AD167" s="8">
        <f t="shared" si="89"/>
        <v>77.519788238889504</v>
      </c>
      <c r="AE167" s="8">
        <f t="shared" ref="AE167:AE198" si="100">IFERROR(_xlfn.IFNA(SUM(AC167:AD167),0),0)</f>
        <v>-18879.941854586577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2274.0707339499745</v>
      </c>
      <c r="M168" s="14">
        <f t="shared" si="93"/>
        <v>769177</v>
      </c>
      <c r="N168" s="13"/>
      <c r="O168" s="13">
        <f>1000*VLOOKUP(I168, '[1]Mortality (No Interventions) L'!$B$10:$O$129, 7)</f>
        <v>258.00210932715993</v>
      </c>
      <c r="P168" s="11">
        <v>0</v>
      </c>
      <c r="Q168" s="10">
        <f t="shared" ref="Q168:Q199" si="102">T167</f>
        <v>7.8319858916157975E-2</v>
      </c>
      <c r="R168" s="10">
        <f t="shared" ref="R168:R199" si="103">O168*Q168/1000</f>
        <v>2.020668880257433E-2</v>
      </c>
      <c r="S168" s="10">
        <f t="shared" ref="S168:S199" si="104">MIN(P168*Q168,Q168-R168)</f>
        <v>0</v>
      </c>
      <c r="T168" s="9">
        <f t="shared" si="94"/>
        <v>5.8113170113583648E-2</v>
      </c>
      <c r="U168" s="18"/>
      <c r="V168" s="8">
        <f t="shared" ref="V168:V199" si="105">W167</f>
        <v>602.41834121553643</v>
      </c>
      <c r="W168" s="8">
        <f t="shared" si="95"/>
        <v>446.99313848455932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-132.15345941235688</v>
      </c>
      <c r="AB168" s="8">
        <f t="shared" ref="AB168:AB199" si="106">IFERROR(_xlfn.IFNA(-M168*R168,0),0)</f>
        <v>-15542.520273097716</v>
      </c>
      <c r="AC168" s="8">
        <f t="shared" si="99"/>
        <v>-15674.673732510073</v>
      </c>
      <c r="AD168" s="8">
        <f t="shared" ref="AD168:AD199" si="107">IFERROR(_xlfn.IFNA($D$6*SUM(V168:V168,Y168:Z168),0),0)</f>
        <v>59.097239273244128</v>
      </c>
      <c r="AE168" s="8">
        <f t="shared" si="100"/>
        <v>-15615.576493236829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2274.0707339499745</v>
      </c>
      <c r="M169" s="14">
        <f t="shared" si="93"/>
        <v>769177</v>
      </c>
      <c r="N169" s="13"/>
      <c r="O169" s="13">
        <f>1000*VLOOKUP(I169, '[1]Mortality (No Interventions) L'!$B$10:$O$129, 7)</f>
        <v>279.72069885667224</v>
      </c>
      <c r="P169" s="11">
        <v>0</v>
      </c>
      <c r="Q169" s="10">
        <f t="shared" si="102"/>
        <v>5.8113170113583648E-2</v>
      </c>
      <c r="R169" s="10">
        <f t="shared" si="103"/>
        <v>1.6255456556948294E-2</v>
      </c>
      <c r="S169" s="10">
        <f t="shared" si="104"/>
        <v>0</v>
      </c>
      <c r="T169" s="9">
        <f t="shared" si="94"/>
        <v>4.1857713556635354E-2</v>
      </c>
      <c r="U169" s="18"/>
      <c r="V169" s="8">
        <f t="shared" si="105"/>
        <v>446.99313848455932</v>
      </c>
      <c r="W169" s="8">
        <f t="shared" si="95"/>
        <v>321.95990540352113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-95.187401389205561</v>
      </c>
      <c r="AB169" s="8">
        <f t="shared" si="106"/>
        <v>-12503.323308103818</v>
      </c>
      <c r="AC169" s="8">
        <f t="shared" si="99"/>
        <v>-12598.510709493023</v>
      </c>
      <c r="AD169" s="8">
        <f t="shared" si="107"/>
        <v>43.850026885335275</v>
      </c>
      <c r="AE169" s="8">
        <f t="shared" si="100"/>
        <v>-12554.660682607688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2274.0707339499745</v>
      </c>
      <c r="M170" s="14">
        <f t="shared" si="93"/>
        <v>769177</v>
      </c>
      <c r="N170" s="13"/>
      <c r="O170" s="13">
        <f>1000*VLOOKUP(I170, '[1]Mortality (No Interventions) L'!$B$10:$O$129, 7)</f>
        <v>302.08987959349093</v>
      </c>
      <c r="P170" s="11">
        <v>0</v>
      </c>
      <c r="Q170" s="10">
        <f t="shared" si="102"/>
        <v>4.1857713556635354E-2</v>
      </c>
      <c r="R170" s="10">
        <f t="shared" si="103"/>
        <v>1.2644791648382806E-2</v>
      </c>
      <c r="S170" s="10">
        <f t="shared" si="104"/>
        <v>0</v>
      </c>
      <c r="T170" s="9">
        <f t="shared" si="94"/>
        <v>2.9212921908252545E-2</v>
      </c>
      <c r="U170" s="18"/>
      <c r="V170" s="8">
        <f t="shared" si="105"/>
        <v>321.95990540352113</v>
      </c>
      <c r="W170" s="8">
        <f t="shared" si="95"/>
        <v>224.69907634623971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-66.43225076472315</v>
      </c>
      <c r="AB170" s="8">
        <f t="shared" si="106"/>
        <v>-9726.0829057281426</v>
      </c>
      <c r="AC170" s="8">
        <f t="shared" si="99"/>
        <v>-9792.5151564928656</v>
      </c>
      <c r="AD170" s="8">
        <f t="shared" si="107"/>
        <v>31.584266720085424</v>
      </c>
      <c r="AE170" s="8">
        <f t="shared" si="100"/>
        <v>-9760.9308897727806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2274.0707339499745</v>
      </c>
      <c r="M171" s="14">
        <f t="shared" si="93"/>
        <v>769177</v>
      </c>
      <c r="N171" s="13"/>
      <c r="O171" s="13">
        <f>1000*VLOOKUP(I171, '[1]Mortality (No Interventions) L'!$B$10:$O$129, 7)</f>
        <v>325.67035948856693</v>
      </c>
      <c r="P171" s="11">
        <v>0</v>
      </c>
      <c r="Q171" s="10">
        <f t="shared" si="102"/>
        <v>2.9212921908252545E-2</v>
      </c>
      <c r="R171" s="10">
        <f t="shared" si="103"/>
        <v>9.513782779572039E-3</v>
      </c>
      <c r="S171" s="10">
        <f t="shared" si="104"/>
        <v>0</v>
      </c>
      <c r="T171" s="9">
        <f t="shared" si="94"/>
        <v>1.9699139128680508E-2</v>
      </c>
      <c r="U171" s="18"/>
      <c r="V171" s="8">
        <f t="shared" si="105"/>
        <v>224.69907634623971</v>
      </c>
      <c r="W171" s="8">
        <f t="shared" si="95"/>
        <v>151.52124737581087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-44.797235776541143</v>
      </c>
      <c r="AB171" s="8">
        <f t="shared" si="106"/>
        <v>-7317.7828970428818</v>
      </c>
      <c r="AC171" s="8">
        <f t="shared" si="99"/>
        <v>-7362.5801328194229</v>
      </c>
      <c r="AD171" s="8">
        <f t="shared" si="107"/>
        <v>22.042979389566117</v>
      </c>
      <c r="AE171" s="8">
        <f t="shared" si="100"/>
        <v>-7340.5371534298565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2274.0707339499745</v>
      </c>
      <c r="M172" s="14">
        <f t="shared" si="93"/>
        <v>769177</v>
      </c>
      <c r="N172" s="13"/>
      <c r="O172" s="13">
        <f>1000*VLOOKUP(I172, '[1]Mortality (No Interventions) L'!$B$10:$O$129, 7)</f>
        <v>349.69447193364601</v>
      </c>
      <c r="P172" s="11">
        <v>0</v>
      </c>
      <c r="Q172" s="10">
        <f t="shared" si="102"/>
        <v>1.9699139128680508E-2</v>
      </c>
      <c r="R172" s="10">
        <f t="shared" si="103"/>
        <v>6.8886800551513534E-3</v>
      </c>
      <c r="S172" s="10">
        <f t="shared" si="104"/>
        <v>0</v>
      </c>
      <c r="T172" s="9">
        <f t="shared" si="94"/>
        <v>1.2810459073529155E-2</v>
      </c>
      <c r="U172" s="18"/>
      <c r="V172" s="8">
        <f t="shared" si="105"/>
        <v>151.52124737581087</v>
      </c>
      <c r="W172" s="8">
        <f t="shared" si="95"/>
        <v>98.535104787999359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-29.131890067576556</v>
      </c>
      <c r="AB172" s="8">
        <f t="shared" si="106"/>
        <v>-5298.6142587811528</v>
      </c>
      <c r="AC172" s="8">
        <f t="shared" si="99"/>
        <v>-5327.7461488487297</v>
      </c>
      <c r="AD172" s="8">
        <f t="shared" si="107"/>
        <v>14.864234367567049</v>
      </c>
      <c r="AE172" s="8">
        <f t="shared" si="100"/>
        <v>-5312.8819144811623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2274.0707339499745</v>
      </c>
      <c r="M173" s="14">
        <f t="shared" si="93"/>
        <v>769177</v>
      </c>
      <c r="N173" s="13"/>
      <c r="O173" s="13">
        <f>1000*VLOOKUP(I173, '[1]Mortality (No Interventions) L'!$B$10:$O$129, 7)</f>
        <v>373.66128386154901</v>
      </c>
      <c r="P173" s="11">
        <v>0</v>
      </c>
      <c r="Q173" s="10">
        <f t="shared" si="102"/>
        <v>1.2810459073529155E-2</v>
      </c>
      <c r="R173" s="10">
        <f t="shared" si="103"/>
        <v>4.7867725842707341E-3</v>
      </c>
      <c r="S173" s="10">
        <f t="shared" si="104"/>
        <v>0</v>
      </c>
      <c r="T173" s="9">
        <f t="shared" si="94"/>
        <v>8.0236864892584206E-3</v>
      </c>
      <c r="U173" s="18"/>
      <c r="V173" s="8">
        <f t="shared" si="105"/>
        <v>98.535104787999359</v>
      </c>
      <c r="W173" s="8">
        <f t="shared" si="95"/>
        <v>61.716351027483242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-18.24643062361239</v>
      </c>
      <c r="AB173" s="8">
        <f t="shared" si="106"/>
        <v>-3681.8753760516106</v>
      </c>
      <c r="AC173" s="8">
        <f t="shared" si="99"/>
        <v>-3700.1218066752231</v>
      </c>
      <c r="AD173" s="8">
        <f t="shared" si="107"/>
        <v>9.6662937797027375</v>
      </c>
      <c r="AE173" s="8">
        <f t="shared" si="100"/>
        <v>-3690.4555128955203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2274.0707339499745</v>
      </c>
      <c r="M174" s="14">
        <f t="shared" si="93"/>
        <v>769177</v>
      </c>
      <c r="N174" s="13"/>
      <c r="O174" s="13">
        <f>1000*VLOOKUP(I174, '[1]Mortality (No Interventions) L'!$B$10:$O$129, 7)</f>
        <v>398.44198062467791</v>
      </c>
      <c r="P174" s="11">
        <v>0</v>
      </c>
      <c r="Q174" s="10">
        <f t="shared" si="102"/>
        <v>8.0236864892584206E-3</v>
      </c>
      <c r="R174" s="10">
        <f t="shared" si="103"/>
        <v>3.1969735366915936E-3</v>
      </c>
      <c r="S174" s="10">
        <f t="shared" si="104"/>
        <v>0</v>
      </c>
      <c r="T174" s="9">
        <f t="shared" si="94"/>
        <v>4.826712952566827E-3</v>
      </c>
      <c r="U174" s="18"/>
      <c r="V174" s="8">
        <f t="shared" si="105"/>
        <v>61.716351027483242</v>
      </c>
      <c r="W174" s="8">
        <f t="shared" si="95"/>
        <v>37.125965887164945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-10.976286666609493</v>
      </c>
      <c r="AB174" s="8">
        <f t="shared" si="106"/>
        <v>-2459.0385140318299</v>
      </c>
      <c r="AC174" s="8">
        <f t="shared" si="99"/>
        <v>-2470.0148006984396</v>
      </c>
      <c r="AD174" s="8">
        <f t="shared" si="107"/>
        <v>6.0543740357961067</v>
      </c>
      <c r="AE174" s="8">
        <f t="shared" si="100"/>
        <v>-2463.9604266626434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2274.0707339499745</v>
      </c>
      <c r="M175" s="14">
        <f t="shared" si="93"/>
        <v>769177</v>
      </c>
      <c r="N175" s="13"/>
      <c r="O175" s="13">
        <f>1000*VLOOKUP(I175, '[1]Mortality (No Interventions) L'!$B$10:$O$129, 7)</f>
        <v>423.91691529853409</v>
      </c>
      <c r="P175" s="11">
        <v>0</v>
      </c>
      <c r="Q175" s="10">
        <f t="shared" si="102"/>
        <v>4.826712952566827E-3</v>
      </c>
      <c r="R175" s="10">
        <f t="shared" si="103"/>
        <v>2.0461252658836087E-3</v>
      </c>
      <c r="S175" s="10">
        <f t="shared" si="104"/>
        <v>0</v>
      </c>
      <c r="T175" s="9">
        <f t="shared" si="94"/>
        <v>2.7805876866832183E-3</v>
      </c>
      <c r="U175" s="18"/>
      <c r="V175" s="8">
        <f t="shared" si="105"/>
        <v>37.125965887164945</v>
      </c>
      <c r="W175" s="8">
        <f t="shared" si="95"/>
        <v>21.38764095079938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-6.3232530814679677</v>
      </c>
      <c r="AB175" s="8">
        <f t="shared" si="106"/>
        <v>-1573.8324936365566</v>
      </c>
      <c r="AC175" s="8">
        <f t="shared" si="99"/>
        <v>-1580.1557467180246</v>
      </c>
      <c r="AD175" s="8">
        <f t="shared" si="107"/>
        <v>3.6420572535308815</v>
      </c>
      <c r="AE175" s="8">
        <f t="shared" si="100"/>
        <v>-1576.5136894644936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2274.0707339499745</v>
      </c>
      <c r="M176" s="14">
        <f t="shared" si="93"/>
        <v>769177</v>
      </c>
      <c r="N176" s="13"/>
      <c r="O176" s="13">
        <f>1000*VLOOKUP(I176, '[1]Mortality (No Interventions) L'!$B$10:$O$129, 7)</f>
        <v>449.94677679139608</v>
      </c>
      <c r="P176" s="11">
        <v>0</v>
      </c>
      <c r="Q176" s="10">
        <f t="shared" si="102"/>
        <v>2.7805876866832183E-3</v>
      </c>
      <c r="R176" s="10">
        <f t="shared" si="103"/>
        <v>1.2511164672089584E-3</v>
      </c>
      <c r="S176" s="10">
        <f t="shared" si="104"/>
        <v>0</v>
      </c>
      <c r="T176" s="9">
        <f t="shared" si="94"/>
        <v>1.5294712194742599E-3</v>
      </c>
      <c r="U176" s="18"/>
      <c r="V176" s="8">
        <f t="shared" si="105"/>
        <v>21.38764095079938</v>
      </c>
      <c r="W176" s="8">
        <f t="shared" si="95"/>
        <v>11.764340841815528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-3.4781257386251925</v>
      </c>
      <c r="AB176" s="8">
        <f t="shared" si="106"/>
        <v>-962.33001089838501</v>
      </c>
      <c r="AC176" s="8">
        <f t="shared" si="99"/>
        <v>-965.80813663701019</v>
      </c>
      <c r="AD176" s="8">
        <f t="shared" si="107"/>
        <v>2.0981275772734191</v>
      </c>
      <c r="AE176" s="8">
        <f t="shared" si="100"/>
        <v>-963.71000905973676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2274.0707339499745</v>
      </c>
      <c r="M177" s="14">
        <f t="shared" si="93"/>
        <v>769177</v>
      </c>
      <c r="N177" s="13"/>
      <c r="O177" s="13">
        <f>1000*VLOOKUP(I177, '[1]Mortality (No Interventions) L'!$B$10:$O$129, 7)</f>
        <v>476.38829474941434</v>
      </c>
      <c r="P177" s="11">
        <v>0</v>
      </c>
      <c r="Q177" s="10">
        <f t="shared" si="102"/>
        <v>1.5294712194742599E-3</v>
      </c>
      <c r="R177" s="10">
        <f t="shared" si="103"/>
        <v>7.2862218611364994E-4</v>
      </c>
      <c r="S177" s="10">
        <f t="shared" si="104"/>
        <v>0</v>
      </c>
      <c r="T177" s="9">
        <f t="shared" si="94"/>
        <v>8.0084903336060992E-4</v>
      </c>
      <c r="U177" s="18"/>
      <c r="V177" s="8">
        <f t="shared" si="105"/>
        <v>11.764340841815528</v>
      </c>
      <c r="W177" s="8">
        <f t="shared" si="95"/>
        <v>6.1599465693321385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-1.8211873490774899</v>
      </c>
      <c r="AB177" s="8">
        <f t="shared" si="106"/>
        <v>-560.43942724833892</v>
      </c>
      <c r="AC177" s="8">
        <f t="shared" si="99"/>
        <v>-562.26061459741641</v>
      </c>
      <c r="AD177" s="8">
        <f t="shared" si="107"/>
        <v>1.1540818365821035</v>
      </c>
      <c r="AE177" s="8">
        <f t="shared" si="100"/>
        <v>-561.10653276083428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2274.0707339499745</v>
      </c>
      <c r="M178" s="14">
        <f t="shared" si="93"/>
        <v>769177</v>
      </c>
      <c r="N178" s="13"/>
      <c r="O178" s="13">
        <f>1000*VLOOKUP(I178, '[1]Mortality (No Interventions) L'!$B$10:$O$129, 7)</f>
        <v>503.2672535311408</v>
      </c>
      <c r="P178" s="11">
        <v>0</v>
      </c>
      <c r="Q178" s="10">
        <f t="shared" si="102"/>
        <v>8.0084903336060992E-4</v>
      </c>
      <c r="R178" s="10">
        <f t="shared" si="103"/>
        <v>4.0304109351246311E-4</v>
      </c>
      <c r="S178" s="10">
        <f t="shared" si="104"/>
        <v>0</v>
      </c>
      <c r="T178" s="9">
        <f t="shared" si="94"/>
        <v>3.9780793984814681E-4</v>
      </c>
      <c r="U178" s="18"/>
      <c r="V178" s="8">
        <f t="shared" si="105"/>
        <v>6.1599465693321385</v>
      </c>
      <c r="W178" s="8">
        <f t="shared" si="95"/>
        <v>3.0598471774857803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-0.90464339374160252</v>
      </c>
      <c r="AB178" s="8">
        <f t="shared" si="106"/>
        <v>-310.00993918463581</v>
      </c>
      <c r="AC178" s="8">
        <f t="shared" si="99"/>
        <v>-310.91458257837741</v>
      </c>
      <c r="AD178" s="8">
        <f t="shared" si="107"/>
        <v>0.60429075845148283</v>
      </c>
      <c r="AE178" s="8">
        <f t="shared" si="100"/>
        <v>-310.31029181992591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2274.0707339499745</v>
      </c>
      <c r="M179" s="14">
        <f t="shared" si="93"/>
        <v>769177</v>
      </c>
      <c r="N179" s="13"/>
      <c r="O179" s="13">
        <f>1000*VLOOKUP(I179, '[1]Mortality (No Interventions) L'!$B$10:$O$129, 7)</f>
        <v>530.63104542886526</v>
      </c>
      <c r="P179" s="11">
        <v>0</v>
      </c>
      <c r="Q179" s="10">
        <f t="shared" si="102"/>
        <v>3.9780793984814681E-4</v>
      </c>
      <c r="R179" s="10">
        <f t="shared" si="103"/>
        <v>2.1108924300152529E-4</v>
      </c>
      <c r="S179" s="10">
        <f t="shared" si="104"/>
        <v>0</v>
      </c>
      <c r="T179" s="9">
        <f t="shared" si="94"/>
        <v>1.8671869684662153E-4</v>
      </c>
      <c r="U179" s="18"/>
      <c r="V179" s="8">
        <f t="shared" si="105"/>
        <v>3.0598471774857803</v>
      </c>
      <c r="W179" s="8">
        <f t="shared" si="95"/>
        <v>1.4361972708439381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-0.42461152398017943</v>
      </c>
      <c r="AB179" s="8">
        <f t="shared" si="106"/>
        <v>-162.36499066418421</v>
      </c>
      <c r="AC179" s="8">
        <f t="shared" si="99"/>
        <v>-162.78960218816439</v>
      </c>
      <c r="AD179" s="8">
        <f t="shared" si="107"/>
        <v>0.30017100811135505</v>
      </c>
      <c r="AE179" s="8">
        <f t="shared" si="100"/>
        <v>-162.48943118005303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2274.0707339499745</v>
      </c>
      <c r="M180" s="14">
        <f t="shared" si="93"/>
        <v>769177</v>
      </c>
      <c r="N180" s="13"/>
      <c r="O180" s="13">
        <f>1000*VLOOKUP(I180, '[1]Mortality (No Interventions) L'!$B$10:$O$129, 7)</f>
        <v>558.34399633693477</v>
      </c>
      <c r="P180" s="11">
        <v>0</v>
      </c>
      <c r="Q180" s="10">
        <f t="shared" si="102"/>
        <v>1.8671869684662153E-4</v>
      </c>
      <c r="R180" s="10">
        <f t="shared" si="103"/>
        <v>1.0425326338816729E-4</v>
      </c>
      <c r="S180" s="10">
        <f t="shared" si="104"/>
        <v>0</v>
      </c>
      <c r="T180" s="9">
        <f t="shared" si="94"/>
        <v>8.2465433458454233E-5</v>
      </c>
      <c r="U180" s="18"/>
      <c r="V180" s="8">
        <f t="shared" si="105"/>
        <v>1.4361972708439381</v>
      </c>
      <c r="W180" s="8">
        <f t="shared" si="95"/>
        <v>0.63430514711273456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-0.18753222879036979</v>
      </c>
      <c r="AB180" s="8">
        <f t="shared" si="106"/>
        <v>-80.189212373120355</v>
      </c>
      <c r="AC180" s="8">
        <f t="shared" si="99"/>
        <v>-80.37674460191073</v>
      </c>
      <c r="AD180" s="8">
        <f t="shared" si="107"/>
        <v>0.14089095226979034</v>
      </c>
      <c r="AE180" s="8">
        <f t="shared" si="100"/>
        <v>-80.235853649640944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2274.0707339499745</v>
      </c>
      <c r="M181" s="14">
        <f t="shared" si="93"/>
        <v>769177</v>
      </c>
      <c r="N181" s="13"/>
      <c r="O181" s="13">
        <f>1000*VLOOKUP(I181, '[1]Mortality (No Interventions) L'!$B$10:$O$129, 7)</f>
        <v>586.26695657629068</v>
      </c>
      <c r="P181" s="11">
        <v>0</v>
      </c>
      <c r="Q181" s="10">
        <f t="shared" si="102"/>
        <v>8.2465433458454233E-5</v>
      </c>
      <c r="R181" s="10">
        <f t="shared" si="103"/>
        <v>4.8346758696432577E-5</v>
      </c>
      <c r="S181" s="10">
        <f t="shared" si="104"/>
        <v>0</v>
      </c>
      <c r="T181" s="9">
        <f t="shared" si="94"/>
        <v>3.4118674762021656E-5</v>
      </c>
      <c r="U181" s="18"/>
      <c r="V181" s="8">
        <f t="shared" si="105"/>
        <v>0.63430514711273456</v>
      </c>
      <c r="W181" s="8">
        <f t="shared" si="95"/>
        <v>0.2624329989742753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-7.7588279757471054E-2</v>
      </c>
      <c r="AB181" s="8">
        <f t="shared" si="106"/>
        <v>-37.18721481384592</v>
      </c>
      <c r="AC181" s="8">
        <f t="shared" si="99"/>
        <v>-37.26480309360339</v>
      </c>
      <c r="AD181" s="8">
        <f t="shared" si="107"/>
        <v>6.2225334931759267E-2</v>
      </c>
      <c r="AE181" s="8">
        <f t="shared" si="100"/>
        <v>-37.20257775867163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2274.0707339499745</v>
      </c>
      <c r="M182" s="14">
        <f t="shared" si="93"/>
        <v>769177</v>
      </c>
      <c r="N182" s="13"/>
      <c r="O182" s="13">
        <f>1000*VLOOKUP(I182, '[1]Mortality (No Interventions) L'!$B$10:$O$129, 7)</f>
        <v>618.43744151762689</v>
      </c>
      <c r="P182" s="11">
        <v>0</v>
      </c>
      <c r="Q182" s="10">
        <f t="shared" si="102"/>
        <v>3.4118674762021656E-5</v>
      </c>
      <c r="R182" s="10">
        <f t="shared" si="103"/>
        <v>2.1100265927796701E-5</v>
      </c>
      <c r="S182" s="10">
        <f t="shared" si="104"/>
        <v>0</v>
      </c>
      <c r="T182" s="9">
        <f t="shared" si="94"/>
        <v>1.3018408834224954E-5</v>
      </c>
      <c r="U182" s="18"/>
      <c r="V182" s="8">
        <f t="shared" si="105"/>
        <v>0.2624329989742753</v>
      </c>
      <c r="W182" s="8">
        <f t="shared" si="95"/>
        <v>0.10013460651882648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-2.9604782532506774E-2</v>
      </c>
      <c r="AB182" s="8">
        <f t="shared" si="106"/>
        <v>-16.229839245544884</v>
      </c>
      <c r="AC182" s="8">
        <f t="shared" si="99"/>
        <v>-16.25944402807739</v>
      </c>
      <c r="AD182" s="8">
        <f t="shared" si="107"/>
        <v>2.5744677199376408E-2</v>
      </c>
      <c r="AE182" s="8">
        <f t="shared" si="100"/>
        <v>-16.233699350878013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2274.0707339499745</v>
      </c>
      <c r="M183" s="14">
        <f t="shared" si="93"/>
        <v>769177</v>
      </c>
      <c r="N183" s="13"/>
      <c r="O183" s="13">
        <f>1000*VLOOKUP(I183, '[1]Mortality (No Interventions) L'!$B$10:$O$129, 7)</f>
        <v>650.81915318156075</v>
      </c>
      <c r="P183" s="11">
        <v>0</v>
      </c>
      <c r="Q183" s="10">
        <f t="shared" si="102"/>
        <v>1.3018408834224954E-5</v>
      </c>
      <c r="R183" s="10">
        <f t="shared" si="103"/>
        <v>8.4726298132616337E-6</v>
      </c>
      <c r="S183" s="10">
        <f t="shared" si="104"/>
        <v>0</v>
      </c>
      <c r="T183" s="9">
        <f t="shared" si="94"/>
        <v>4.5457790209633207E-6</v>
      </c>
      <c r="U183" s="18"/>
      <c r="V183" s="8">
        <f t="shared" si="105"/>
        <v>0.10013460651882648</v>
      </c>
      <c r="W183" s="8">
        <f t="shared" si="95"/>
        <v>3.4965086700075046E-2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-1.0337423034576455E-2</v>
      </c>
      <c r="AB183" s="8">
        <f t="shared" si="106"/>
        <v>-6.5169519818751436</v>
      </c>
      <c r="AC183" s="8">
        <f t="shared" si="99"/>
        <v>-6.5272894049097197</v>
      </c>
      <c r="AD183" s="8">
        <f t="shared" si="107"/>
        <v>9.8232048994968783E-3</v>
      </c>
      <c r="AE183" s="8">
        <f t="shared" si="100"/>
        <v>-6.5174662000102224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2274.0707339499745</v>
      </c>
      <c r="M184" s="14">
        <f t="shared" si="93"/>
        <v>769177</v>
      </c>
      <c r="N184" s="13"/>
      <c r="O184" s="13">
        <f>1000*VLOOKUP(I184, '[1]Mortality (No Interventions) L'!$B$10:$O$129, 7)</f>
        <v>683.37379044796705</v>
      </c>
      <c r="P184" s="11">
        <v>0</v>
      </c>
      <c r="Q184" s="10">
        <f t="shared" si="102"/>
        <v>4.5457790209633207E-6</v>
      </c>
      <c r="R184" s="10">
        <f t="shared" si="103"/>
        <v>3.1064662400945532E-6</v>
      </c>
      <c r="S184" s="10">
        <f t="shared" si="104"/>
        <v>0</v>
      </c>
      <c r="T184" s="9">
        <f t="shared" si="94"/>
        <v>1.4393127808687675E-6</v>
      </c>
      <c r="U184" s="18"/>
      <c r="V184" s="8">
        <f t="shared" si="105"/>
        <v>3.4965086700075046E-2</v>
      </c>
      <c r="W184" s="8">
        <f t="shared" si="95"/>
        <v>1.1070862868502961E-2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-3.2730990719738169E-3</v>
      </c>
      <c r="AB184" s="8">
        <f t="shared" si="106"/>
        <v>-2.3894223831572083</v>
      </c>
      <c r="AC184" s="8">
        <f t="shared" si="99"/>
        <v>-2.3926954822291822</v>
      </c>
      <c r="AD184" s="8">
        <f t="shared" si="107"/>
        <v>3.4300750052773622E-3</v>
      </c>
      <c r="AE184" s="8">
        <f t="shared" si="100"/>
        <v>-2.3892654072239048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2274.0707339499745</v>
      </c>
      <c r="M185" s="14">
        <f t="shared" si="93"/>
        <v>769177</v>
      </c>
      <c r="N185" s="13"/>
      <c r="O185" s="13">
        <f>1000*VLOOKUP(I185, '[1]Mortality (No Interventions) L'!$B$10:$O$129, 7)</f>
        <v>716.06265890812494</v>
      </c>
      <c r="P185" s="11">
        <v>0</v>
      </c>
      <c r="Q185" s="10">
        <f t="shared" si="102"/>
        <v>1.4393127808687675E-6</v>
      </c>
      <c r="R185" s="10">
        <f t="shared" si="103"/>
        <v>1.030638136869337E-6</v>
      </c>
      <c r="S185" s="10">
        <f t="shared" si="104"/>
        <v>0</v>
      </c>
      <c r="T185" s="9">
        <f t="shared" si="94"/>
        <v>4.0867464399943051E-7</v>
      </c>
      <c r="U185" s="18"/>
      <c r="V185" s="8">
        <f t="shared" si="105"/>
        <v>1.1070862868502961E-2</v>
      </c>
      <c r="W185" s="8">
        <f t="shared" si="95"/>
        <v>3.1434313664754996E-3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-9.2935504762652944E-4</v>
      </c>
      <c r="AB185" s="8">
        <f t="shared" si="106"/>
        <v>-0.79274315020274599</v>
      </c>
      <c r="AC185" s="8">
        <f t="shared" si="99"/>
        <v>-0.79367250525037247</v>
      </c>
      <c r="AD185" s="8">
        <f t="shared" si="107"/>
        <v>1.0860516474001406E-3</v>
      </c>
      <c r="AE185" s="8">
        <f t="shared" si="100"/>
        <v>-0.79258645360297231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2274.0707339499745</v>
      </c>
      <c r="M186" s="14">
        <f t="shared" si="93"/>
        <v>769177</v>
      </c>
      <c r="N186" s="13"/>
      <c r="O186" s="13">
        <f>1000*VLOOKUP(I186, '[1]Mortality (No Interventions) L'!$B$10:$O$129, 7)</f>
        <v>748.84600576589628</v>
      </c>
      <c r="P186" s="11">
        <v>0</v>
      </c>
      <c r="Q186" s="10">
        <f t="shared" si="102"/>
        <v>4.0867464399943051E-7</v>
      </c>
      <c r="R186" s="10">
        <f t="shared" si="103"/>
        <v>3.0603437481677315E-7</v>
      </c>
      <c r="S186" s="10">
        <f t="shared" si="104"/>
        <v>0</v>
      </c>
      <c r="T186" s="9">
        <f t="shared" si="94"/>
        <v>1.0264026918265736E-7</v>
      </c>
      <c r="U186" s="18"/>
      <c r="V186" s="8">
        <f t="shared" si="105"/>
        <v>3.1434313664754996E-3</v>
      </c>
      <c r="W186" s="8">
        <f t="shared" si="95"/>
        <v>7.8948534329108841E-4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-2.3341123227302857E-4</v>
      </c>
      <c r="AB186" s="8">
        <f t="shared" si="106"/>
        <v>-0.23539460231844112</v>
      </c>
      <c r="AC186" s="8">
        <f t="shared" si="99"/>
        <v>-0.23562801355071414</v>
      </c>
      <c r="AD186" s="8">
        <f t="shared" si="107"/>
        <v>3.0837061705124656E-4</v>
      </c>
      <c r="AE186" s="8">
        <f t="shared" si="100"/>
        <v>-0.23531964293366289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2274.0707339499745</v>
      </c>
      <c r="M187" s="14">
        <f t="shared" si="93"/>
        <v>769177</v>
      </c>
      <c r="N187" s="13"/>
      <c r="O187" s="13">
        <f>1000*VLOOKUP(I187, '[1]Mortality (No Interventions) L'!$B$10:$O$129, 7)</f>
        <v>781.84016024023174</v>
      </c>
      <c r="P187" s="11">
        <v>0</v>
      </c>
      <c r="Q187" s="10">
        <f t="shared" si="102"/>
        <v>1.0264026918265736E-7</v>
      </c>
      <c r="R187" s="10">
        <f t="shared" si="103"/>
        <v>8.0248284504869346E-8</v>
      </c>
      <c r="S187" s="10">
        <f t="shared" si="104"/>
        <v>0</v>
      </c>
      <c r="T187" s="9">
        <f t="shared" si="94"/>
        <v>2.239198467778801E-8</v>
      </c>
      <c r="U187" s="18"/>
      <c r="V187" s="8">
        <f t="shared" si="105"/>
        <v>7.8948534329108841E-4</v>
      </c>
      <c r="W187" s="8">
        <f t="shared" si="95"/>
        <v>1.722339959850695E-4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-5.0920957030813966E-5</v>
      </c>
      <c r="AB187" s="8">
        <f t="shared" si="106"/>
        <v>-6.1725134730601885E-2</v>
      </c>
      <c r="AC187" s="8">
        <f t="shared" si="99"/>
        <v>-6.1776055687632697E-2</v>
      </c>
      <c r="AD187" s="8">
        <f t="shared" si="107"/>
        <v>7.7448512176855772E-5</v>
      </c>
      <c r="AE187" s="8">
        <f t="shared" si="100"/>
        <v>-6.169860717545584E-2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2274.0707339499745</v>
      </c>
      <c r="M188" s="14">
        <f t="shared" si="93"/>
        <v>769177</v>
      </c>
      <c r="N188" s="13"/>
      <c r="O188" s="13">
        <f>1000*VLOOKUP(I188, '[1]Mortality (No Interventions) L'!$B$10:$O$129, 7)</f>
        <v>815.18828607336366</v>
      </c>
      <c r="P188" s="11">
        <v>0</v>
      </c>
      <c r="Q188" s="10">
        <f t="shared" si="102"/>
        <v>2.239198467778801E-8</v>
      </c>
      <c r="R188" s="10">
        <f t="shared" si="103"/>
        <v>1.8253683611267028E-8</v>
      </c>
      <c r="S188" s="10">
        <f t="shared" si="104"/>
        <v>0</v>
      </c>
      <c r="T188" s="9">
        <f t="shared" si="94"/>
        <v>4.1383010665209818E-9</v>
      </c>
      <c r="U188" s="18"/>
      <c r="V188" s="8">
        <f t="shared" si="105"/>
        <v>1.722339959850695E-4</v>
      </c>
      <c r="W188" s="8">
        <f t="shared" si="95"/>
        <v>3.1830859994434097E-5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-9.4107893436493318E-6</v>
      </c>
      <c r="AB188" s="8">
        <f t="shared" si="106"/>
        <v>-1.4040313599063539E-2</v>
      </c>
      <c r="AC188" s="8">
        <f t="shared" si="99"/>
        <v>-1.4049724388407188E-2</v>
      </c>
      <c r="AD188" s="8">
        <f t="shared" si="107"/>
        <v>1.689615500613532E-5</v>
      </c>
      <c r="AE188" s="8">
        <f t="shared" si="100"/>
        <v>-1.4032828233401053E-2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2274.0707339499745</v>
      </c>
      <c r="M189" s="14">
        <f t="shared" si="93"/>
        <v>769177</v>
      </c>
      <c r="N189" s="13"/>
      <c r="O189" s="13">
        <f>1000*VLOOKUP(I189, '[1]Mortality (No Interventions) L'!$B$10:$O$129, 7)</f>
        <v>848.8903832652926</v>
      </c>
      <c r="P189" s="11">
        <v>0</v>
      </c>
      <c r="Q189" s="10">
        <f t="shared" si="102"/>
        <v>4.1383010665209818E-9</v>
      </c>
      <c r="R189" s="10">
        <f t="shared" si="103"/>
        <v>3.5129639784261654E-9</v>
      </c>
      <c r="S189" s="10">
        <f t="shared" si="104"/>
        <v>0</v>
      </c>
      <c r="T189" s="9">
        <f t="shared" si="94"/>
        <v>6.2533708809481641E-10</v>
      </c>
      <c r="U189" s="18"/>
      <c r="V189" s="8">
        <f t="shared" si="105"/>
        <v>3.1830859994434097E-5</v>
      </c>
      <c r="W189" s="8">
        <f t="shared" si="95"/>
        <v>4.8099490540950665E-6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-1.422060770889919E-6</v>
      </c>
      <c r="AB189" s="8">
        <f t="shared" si="106"/>
        <v>-2.7020910940339028E-3</v>
      </c>
      <c r="AC189" s="8">
        <f t="shared" si="99"/>
        <v>-2.703513154804793E-3</v>
      </c>
      <c r="AD189" s="8">
        <f t="shared" si="107"/>
        <v>3.122607365453985E-6</v>
      </c>
      <c r="AE189" s="8">
        <f t="shared" si="100"/>
        <v>-2.7003905474393391E-3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2274.0707339499745</v>
      </c>
      <c r="M190" s="14">
        <f t="shared" si="93"/>
        <v>769177</v>
      </c>
      <c r="N190" s="13"/>
      <c r="O190" s="13">
        <f>1000*VLOOKUP(I190, '[1]Mortality (No Interventions) L'!$B$10:$O$129, 7)</f>
        <v>882.94645181601845</v>
      </c>
      <c r="P190" s="11">
        <v>0</v>
      </c>
      <c r="Q190" s="10">
        <f t="shared" si="102"/>
        <v>6.2533708809481641E-10</v>
      </c>
      <c r="R190" s="10">
        <f t="shared" si="103"/>
        <v>5.5213916312227914E-10</v>
      </c>
      <c r="S190" s="10">
        <f t="shared" si="104"/>
        <v>0</v>
      </c>
      <c r="T190" s="9">
        <f t="shared" si="94"/>
        <v>7.3197924972537268E-11</v>
      </c>
      <c r="U190" s="18"/>
      <c r="V190" s="8">
        <f t="shared" si="105"/>
        <v>4.8099490540950665E-6</v>
      </c>
      <c r="W190" s="8">
        <f t="shared" si="95"/>
        <v>5.6302160336601306E-7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-1.6645725896591299E-7</v>
      </c>
      <c r="AB190" s="8">
        <f t="shared" si="106"/>
        <v>-4.2469274507290529E-4</v>
      </c>
      <c r="AC190" s="8">
        <f t="shared" si="99"/>
        <v>-4.2485920233187118E-4</v>
      </c>
      <c r="AD190" s="8">
        <f t="shared" si="107"/>
        <v>4.7185600220672606E-7</v>
      </c>
      <c r="AE190" s="8">
        <f t="shared" si="100"/>
        <v>-4.2438734632966446E-4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2274.0707339499745</v>
      </c>
      <c r="M191" s="14">
        <f t="shared" si="93"/>
        <v>769177</v>
      </c>
      <c r="N191" s="13"/>
      <c r="O191" s="13">
        <f>1000*VLOOKUP(I191, '[1]Mortality (No Interventions) L'!$B$10:$O$129, 7)</f>
        <v>1000</v>
      </c>
      <c r="P191" s="11">
        <v>0</v>
      </c>
      <c r="Q191" s="10">
        <f t="shared" si="102"/>
        <v>7.3197924972537268E-11</v>
      </c>
      <c r="R191" s="10">
        <f t="shared" si="103"/>
        <v>7.3197924972537268E-11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5.6302160336601306E-7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-5.63021603366013E-5</v>
      </c>
      <c r="AC191" s="8">
        <f t="shared" si="99"/>
        <v>-5.63021603366013E-5</v>
      </c>
      <c r="AD191" s="8">
        <f t="shared" si="107"/>
        <v>5.5232419290205888E-8</v>
      </c>
      <c r="AE191" s="8">
        <f t="shared" si="100"/>
        <v>-5.6246927917311094E-5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2274.0707339499745</v>
      </c>
      <c r="M192" s="14">
        <f t="shared" si="93"/>
        <v>769177</v>
      </c>
      <c r="N192" s="13"/>
      <c r="O192" s="13" t="e">
        <f>1000*VLOOKUP(I192, '[1]Mortality (No Interventions) L'!$B$10:$O$129, 7)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2274.0707339499745</v>
      </c>
      <c r="M193" s="14">
        <f t="shared" si="93"/>
        <v>769177</v>
      </c>
      <c r="N193" s="13"/>
      <c r="O193" s="13" t="e">
        <f>1000*VLOOKUP(I193, '[1]Mortality (No Interventions) L'!$B$10:$O$129, 7)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2274.0707339499745</v>
      </c>
      <c r="M194" s="14">
        <f t="shared" si="93"/>
        <v>769177</v>
      </c>
      <c r="N194" s="13"/>
      <c r="O194" s="13" t="e">
        <f>1000*VLOOKUP(I194, '[1]Mortality (No Interventions) L'!$B$10:$O$129, 7)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2274.0707339499745</v>
      </c>
      <c r="M195" s="14">
        <f t="shared" si="93"/>
        <v>769177</v>
      </c>
      <c r="N195" s="13"/>
      <c r="O195" s="13" t="e">
        <f>1000*VLOOKUP(I195, '[1]Mortality (No Interventions) L'!$B$10:$O$129, 7)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2274.0707339499745</v>
      </c>
      <c r="M196" s="14">
        <f t="shared" si="93"/>
        <v>769177</v>
      </c>
      <c r="N196" s="13"/>
      <c r="O196" s="13" t="e">
        <f>1000*VLOOKUP(I196, '[1]Mortality (No Interventions) L'!$B$10:$O$129, 7)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2274.0707339499745</v>
      </c>
      <c r="M197" s="14">
        <f t="shared" si="93"/>
        <v>769177</v>
      </c>
      <c r="N197" s="13"/>
      <c r="O197" s="13" t="e">
        <f>1000*VLOOKUP(I197, '[1]Mortality (No Interventions) L'!$B$10:$O$129, 7)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2274.0707339499745</v>
      </c>
      <c r="M198" s="14">
        <f t="shared" si="93"/>
        <v>769177</v>
      </c>
      <c r="N198" s="13"/>
      <c r="O198" s="13" t="e">
        <f>1000*VLOOKUP(I198, '[1]Mortality (No Interventions) L'!$B$10:$O$129, 7)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2274.0707339499745</v>
      </c>
      <c r="M199" s="14">
        <f t="shared" ref="M199:M230" si="111">$E$11</f>
        <v>769177</v>
      </c>
      <c r="N199" s="13"/>
      <c r="O199" s="13" t="e">
        <f>1000*VLOOKUP(I199, '[1]Mortality (No Interventions) L'!$B$10:$O$129, 7)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2274.0707339499745</v>
      </c>
      <c r="M200" s="14">
        <f t="shared" si="111"/>
        <v>769177</v>
      </c>
      <c r="N200" s="13"/>
      <c r="O200" s="13" t="e">
        <f>1000*VLOOKUP(I200, '[1]Mortality (No Interventions) L'!$B$10:$O$129, 7)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2274.0707339499745</v>
      </c>
      <c r="M201" s="14">
        <f t="shared" si="111"/>
        <v>769177</v>
      </c>
      <c r="N201" s="13"/>
      <c r="O201" s="13" t="e">
        <f>1000*VLOOKUP(I201, '[1]Mortality (No Interventions) L'!$B$10:$O$129, 7)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2274.0707339499745</v>
      </c>
      <c r="M202" s="14">
        <f t="shared" si="111"/>
        <v>769177</v>
      </c>
      <c r="N202" s="13"/>
      <c r="O202" s="13" t="e">
        <f>1000*VLOOKUP(I202, '[1]Mortality (No Interventions) L'!$B$10:$O$129, 7)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2274.0707339499745</v>
      </c>
      <c r="M203" s="14">
        <f t="shared" si="111"/>
        <v>769177</v>
      </c>
      <c r="N203" s="13"/>
      <c r="O203" s="13" t="e">
        <f>1000*VLOOKUP(I203, '[1]Mortality (No Interventions) L'!$B$10:$O$129, 7)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2274.0707339499745</v>
      </c>
      <c r="M204" s="14">
        <f t="shared" si="111"/>
        <v>769177</v>
      </c>
      <c r="N204" s="13"/>
      <c r="O204" s="13" t="e">
        <f>1000*VLOOKUP(I204, '[1]Mortality (No Interventions) L'!$B$10:$O$129, 7)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2274.0707339499745</v>
      </c>
      <c r="M205" s="14">
        <f t="shared" si="111"/>
        <v>769177</v>
      </c>
      <c r="N205" s="13"/>
      <c r="O205" s="13" t="e">
        <f>1000*VLOOKUP(I205, '[1]Mortality (No Interventions) L'!$B$10:$O$129, 7)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2274.0707339499745</v>
      </c>
      <c r="M206" s="14">
        <f t="shared" si="111"/>
        <v>769177</v>
      </c>
      <c r="N206" s="13"/>
      <c r="O206" s="13" t="e">
        <f>1000*VLOOKUP(I206, '[1]Mortality (No Interventions) L'!$B$10:$O$129, 7)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2274.0707339499745</v>
      </c>
      <c r="M207" s="14">
        <f t="shared" si="111"/>
        <v>769177</v>
      </c>
      <c r="N207" s="13"/>
      <c r="O207" s="13" t="e">
        <f>1000*VLOOKUP(I207, '[1]Mortality (No Interventions) L'!$B$10:$O$129, 7)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2274.0707339499745</v>
      </c>
      <c r="M208" s="14">
        <f t="shared" si="111"/>
        <v>769177</v>
      </c>
      <c r="N208" s="13"/>
      <c r="O208" s="13" t="e">
        <f>1000*VLOOKUP(I208, '[1]Mortality (No Interventions) L'!$B$10:$O$129, 7)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2274.0707339499745</v>
      </c>
      <c r="M209" s="14">
        <f t="shared" si="111"/>
        <v>769177</v>
      </c>
      <c r="N209" s="13"/>
      <c r="O209" s="13" t="e">
        <f>1000*VLOOKUP(I209, '[1]Mortality (No Interventions) L'!$B$10:$O$129, 7)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2274.0707339499745</v>
      </c>
      <c r="M210" s="14">
        <f t="shared" si="111"/>
        <v>769177</v>
      </c>
      <c r="N210" s="13"/>
      <c r="O210" s="13" t="e">
        <f>1000*VLOOKUP(I210, '[1]Mortality (No Interventions) L'!$B$10:$O$129, 7)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2274.0707339499745</v>
      </c>
      <c r="M211" s="14">
        <f t="shared" si="111"/>
        <v>769177</v>
      </c>
      <c r="O211" s="13" t="e">
        <f>1000*VLOOKUP(I211, '[1]Mortality (No Interventions) L'!$B$10:$O$129, 7)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2274.0707339499745</v>
      </c>
      <c r="M212" s="14">
        <f t="shared" si="111"/>
        <v>769177</v>
      </c>
      <c r="O212" s="13" t="e">
        <f>1000*VLOOKUP(I212, '[1]Mortality (No Interventions) L'!$B$10:$O$129, 7)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2274.0707339499745</v>
      </c>
      <c r="M213" s="14">
        <f t="shared" si="111"/>
        <v>769177</v>
      </c>
      <c r="O213" s="13" t="e">
        <f>1000*VLOOKUP(I213, '[1]Mortality (No Interventions) L'!$B$10:$O$129, 7)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2274.0707339499745</v>
      </c>
      <c r="M214" s="14">
        <f t="shared" si="111"/>
        <v>769177</v>
      </c>
      <c r="O214" s="13" t="e">
        <f>1000*VLOOKUP(I214, '[1]Mortality (No Interventions) L'!$B$10:$O$129, 7)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2274.0707339499745</v>
      </c>
      <c r="M215" s="14">
        <f t="shared" si="111"/>
        <v>769177</v>
      </c>
      <c r="O215" s="13" t="e">
        <f>1000*VLOOKUP(I215, '[1]Mortality (No Interventions) L'!$B$10:$O$129, 7)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2274.0707339499745</v>
      </c>
      <c r="M216" s="14">
        <f t="shared" si="111"/>
        <v>769177</v>
      </c>
      <c r="O216" s="13" t="e">
        <f>1000*VLOOKUP(I216, '[1]Mortality (No Interventions) L'!$B$10:$O$129, 7)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2274.0707339499745</v>
      </c>
      <c r="M217" s="14">
        <f t="shared" si="111"/>
        <v>769177</v>
      </c>
      <c r="O217" s="13" t="e">
        <f>1000*VLOOKUP(I217, '[1]Mortality (No Interventions) L'!$B$10:$O$129, 7)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2274.0707339499745</v>
      </c>
      <c r="M218" s="14">
        <f t="shared" si="111"/>
        <v>769177</v>
      </c>
      <c r="O218" s="13" t="e">
        <f>1000*VLOOKUP(I218, '[1]Mortality (No Interventions) L'!$B$10:$O$129, 7)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2274.0707339499745</v>
      </c>
      <c r="M219" s="14">
        <f t="shared" si="111"/>
        <v>769177</v>
      </c>
      <c r="O219" s="13" t="e">
        <f>1000*VLOOKUP(I219, '[1]Mortality (No Interventions) L'!$B$10:$O$129, 7)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2274.0707339499745</v>
      </c>
      <c r="M220" s="14">
        <f t="shared" si="111"/>
        <v>769177</v>
      </c>
      <c r="O220" s="13" t="e">
        <f>1000*VLOOKUP(I220, '[1]Mortality (No Interventions) L'!$B$10:$O$129, 7)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2274.0707339499745</v>
      </c>
      <c r="M221" s="14">
        <f t="shared" si="111"/>
        <v>769177</v>
      </c>
      <c r="O221" s="13" t="e">
        <f>1000*VLOOKUP(I221, '[1]Mortality (No Interventions) L'!$B$10:$O$129, 7)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2274.0707339499745</v>
      </c>
      <c r="M222" s="14">
        <f t="shared" si="111"/>
        <v>769177</v>
      </c>
      <c r="O222" s="13" t="e">
        <f>1000*VLOOKUP(I222, '[1]Mortality (No Interventions) L'!$B$10:$O$129, 7)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2274.0707339499745</v>
      </c>
      <c r="M223" s="14">
        <f t="shared" si="111"/>
        <v>769177</v>
      </c>
      <c r="O223" s="13" t="e">
        <f>1000*VLOOKUP(I223, '[1]Mortality (No Interventions) L'!$B$10:$O$129, 7)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2274.0707339499745</v>
      </c>
      <c r="M224" s="14">
        <f t="shared" si="111"/>
        <v>769177</v>
      </c>
      <c r="O224" s="13" t="e">
        <f>1000*VLOOKUP(I224, '[1]Mortality (No Interventions) L'!$B$10:$O$129, 7)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2274.0707339499745</v>
      </c>
      <c r="M225" s="14">
        <f t="shared" si="111"/>
        <v>769177</v>
      </c>
      <c r="O225" s="13" t="e">
        <f>1000*VLOOKUP(I225, '[1]Mortality (No Interventions) L'!$B$10:$O$129, 7)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2274.0707339499745</v>
      </c>
      <c r="M226" s="14">
        <f t="shared" si="111"/>
        <v>769177</v>
      </c>
      <c r="O226" s="13" t="e">
        <f>1000*VLOOKUP(I226, '[1]Mortality (No Interventions) L'!$B$10:$O$129, 7)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2274.0707339499745</v>
      </c>
      <c r="M227" s="14">
        <f t="shared" si="111"/>
        <v>769177</v>
      </c>
      <c r="O227" s="13" t="e">
        <f>1000*VLOOKUP(I227, '[1]Mortality (No Interventions) L'!$B$10:$O$129, 7)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2274.0707339499745</v>
      </c>
      <c r="M228" s="14">
        <f t="shared" si="111"/>
        <v>769177</v>
      </c>
      <c r="O228" s="13" t="e">
        <f>1000*VLOOKUP(I228, '[1]Mortality (No Interventions) L'!$B$10:$O$129, 7)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2274.0707339499745</v>
      </c>
      <c r="M229" s="14">
        <f t="shared" si="111"/>
        <v>769177</v>
      </c>
      <c r="O229" s="13" t="e">
        <f>1000*VLOOKUP(I229, '[1]Mortality (No Interventions) L'!$B$10:$O$129, 7)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2274.0707339499745</v>
      </c>
      <c r="M230" s="14">
        <f t="shared" si="111"/>
        <v>769177</v>
      </c>
      <c r="O230" s="13" t="e">
        <f>1000*VLOOKUP(I230, '[1]Mortality (No Interventions) L'!$B$10:$O$129, 7)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2274.0707339499745</v>
      </c>
      <c r="M231" s="14">
        <f t="shared" ref="M231:M255" si="129">$E$11</f>
        <v>769177</v>
      </c>
      <c r="O231" s="13" t="e">
        <f>1000*VLOOKUP(I231, '[1]Mortality (No Interventions) L'!$B$10:$O$129, 7)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2274.0707339499745</v>
      </c>
      <c r="M232" s="14">
        <f t="shared" si="129"/>
        <v>769177</v>
      </c>
      <c r="O232" s="13" t="e">
        <f>1000*VLOOKUP(I232, '[1]Mortality (No Interventions) L'!$B$10:$O$129, 7)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2274.0707339499745</v>
      </c>
      <c r="M233" s="14">
        <f t="shared" si="129"/>
        <v>769177</v>
      </c>
      <c r="O233" s="13" t="e">
        <f>1000*VLOOKUP(I233, '[1]Mortality (No Interventions) L'!$B$10:$O$129, 7)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2274.0707339499745</v>
      </c>
      <c r="M234" s="14">
        <f t="shared" si="129"/>
        <v>769177</v>
      </c>
      <c r="O234" s="13" t="e">
        <f>1000*VLOOKUP(I234, '[1]Mortality (No Interventions) L'!$B$10:$O$129, 7)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2274.0707339499745</v>
      </c>
      <c r="M235" s="14">
        <f t="shared" si="129"/>
        <v>769177</v>
      </c>
      <c r="O235" s="13" t="e">
        <f>1000*VLOOKUP(I235, '[1]Mortality (No Interventions) L'!$B$10:$O$129, 7)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2274.0707339499745</v>
      </c>
      <c r="M236" s="14">
        <f t="shared" si="129"/>
        <v>769177</v>
      </c>
      <c r="O236" s="13" t="e">
        <f>1000*VLOOKUP(I236, '[1]Mortality (No Interventions) L'!$B$10:$O$129, 7)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2274.0707339499745</v>
      </c>
      <c r="M237" s="14">
        <f t="shared" si="129"/>
        <v>769177</v>
      </c>
      <c r="O237" s="13" t="e">
        <f>1000*VLOOKUP(I237, '[1]Mortality (No Interventions) L'!$B$10:$O$129, 7)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2274.0707339499745</v>
      </c>
      <c r="M238" s="14">
        <f t="shared" si="129"/>
        <v>769177</v>
      </c>
      <c r="O238" s="13" t="e">
        <f>1000*VLOOKUP(I238, '[1]Mortality (No Interventions) L'!$B$10:$O$129, 7)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2274.0707339499745</v>
      </c>
      <c r="M239" s="14">
        <f t="shared" si="129"/>
        <v>769177</v>
      </c>
      <c r="O239" s="13" t="e">
        <f>1000*VLOOKUP(I239, '[1]Mortality (No Interventions) L'!$B$10:$O$129, 7)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2274.0707339499745</v>
      </c>
      <c r="M240" s="14">
        <f t="shared" si="129"/>
        <v>769177</v>
      </c>
      <c r="O240" s="13" t="e">
        <f>1000*VLOOKUP(I240, '[1]Mortality (No Interventions) L'!$B$10:$O$129, 7)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2274.0707339499745</v>
      </c>
      <c r="M241" s="14">
        <f t="shared" si="129"/>
        <v>769177</v>
      </c>
      <c r="O241" s="13" t="e">
        <f>1000*VLOOKUP(I241, '[1]Mortality (No Interventions) L'!$B$10:$O$129, 7)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2274.0707339499745</v>
      </c>
      <c r="M242" s="14">
        <f t="shared" si="129"/>
        <v>769177</v>
      </c>
      <c r="O242" s="13" t="e">
        <f>1000*VLOOKUP(I242, '[1]Mortality (No Interventions) L'!$B$10:$O$129, 7)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2274.0707339499745</v>
      </c>
      <c r="M243" s="14">
        <f t="shared" si="129"/>
        <v>769177</v>
      </c>
      <c r="O243" s="13" t="e">
        <f>1000*VLOOKUP(I243, '[1]Mortality (No Interventions) L'!$B$10:$O$129, 7)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2274.0707339499745</v>
      </c>
      <c r="M244" s="14">
        <f t="shared" si="129"/>
        <v>769177</v>
      </c>
      <c r="O244" s="13" t="e">
        <f>1000*VLOOKUP(I244, '[1]Mortality (No Interventions) L'!$B$10:$O$129, 7)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2274.0707339499745</v>
      </c>
      <c r="M245" s="14">
        <f t="shared" si="129"/>
        <v>769177</v>
      </c>
      <c r="O245" s="13" t="e">
        <f>1000*VLOOKUP(I245, '[1]Mortality (No Interventions) L'!$B$10:$O$129, 7)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2274.0707339499745</v>
      </c>
      <c r="M246" s="14">
        <f t="shared" si="129"/>
        <v>769177</v>
      </c>
      <c r="O246" s="13" t="e">
        <f>1000*VLOOKUP(I246, '[1]Mortality (No Interventions) L'!$B$10:$O$129, 7)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2274.0707339499745</v>
      </c>
      <c r="M247" s="14">
        <f t="shared" si="129"/>
        <v>769177</v>
      </c>
      <c r="O247" s="13" t="e">
        <f>1000*VLOOKUP(I247, '[1]Mortality (No Interventions) L'!$B$10:$O$129, 7)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2274.0707339499745</v>
      </c>
      <c r="M248" s="14">
        <f t="shared" si="129"/>
        <v>769177</v>
      </c>
      <c r="O248" s="13" t="e">
        <f>1000*VLOOKUP(I248, '[1]Mortality (No Interventions) L'!$B$10:$O$129, 7)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2274.0707339499745</v>
      </c>
      <c r="M249" s="14">
        <f t="shared" si="129"/>
        <v>769177</v>
      </c>
      <c r="O249" s="13" t="e">
        <f>1000*VLOOKUP(I249, '[1]Mortality (No Interventions) L'!$B$10:$O$129, 7)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2274.0707339499745</v>
      </c>
      <c r="M250" s="14">
        <f t="shared" si="129"/>
        <v>769177</v>
      </c>
      <c r="O250" s="13" t="e">
        <f>1000*VLOOKUP(I250, '[1]Mortality (No Interventions) L'!$B$10:$O$129, 7)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2274.0707339499745</v>
      </c>
      <c r="M251" s="14">
        <f t="shared" si="129"/>
        <v>769177</v>
      </c>
      <c r="O251" s="13" t="e">
        <f>1000*VLOOKUP(I251, '[1]Mortality (No Interventions) L'!$B$10:$O$129, 7)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2274.0707339499745</v>
      </c>
      <c r="M252" s="14">
        <f t="shared" si="129"/>
        <v>769177</v>
      </c>
      <c r="O252" s="13" t="e">
        <f>1000*VLOOKUP(I252, '[1]Mortality (No Interventions) L'!$B$10:$O$129, 7)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2274.0707339499745</v>
      </c>
      <c r="M253" s="14">
        <f t="shared" si="129"/>
        <v>769177</v>
      </c>
      <c r="O253" s="13" t="e">
        <f>1000*VLOOKUP(I253, '[1]Mortality (No Interventions) L'!$B$10:$O$129, 7)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2274.0707339499745</v>
      </c>
      <c r="M254" s="14">
        <f t="shared" si="129"/>
        <v>769177</v>
      </c>
      <c r="O254" s="13" t="e">
        <f>1000*VLOOKUP(I254, '[1]Mortality (No Interventions) L'!$B$10:$O$129, 7)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2274.0707339499745</v>
      </c>
      <c r="M255" s="14">
        <f t="shared" si="129"/>
        <v>769177</v>
      </c>
      <c r="O255" s="13" t="e">
        <f>1000*VLOOKUP(I255, '[1]Mortality (No Interventions) L'!$B$10:$O$129, 7)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454814.14678999491</v>
      </c>
      <c r="Z260" s="2">
        <f t="shared" si="147"/>
        <v>-9096.282935799898</v>
      </c>
      <c r="AA260" s="2">
        <f t="shared" si="147"/>
        <v>-48163.8815284265</v>
      </c>
      <c r="AB260" s="2">
        <f t="shared" si="147"/>
        <v>-769177</v>
      </c>
      <c r="AC260" s="2">
        <f t="shared" si="147"/>
        <v>-371623.01767423155</v>
      </c>
      <c r="AD260" s="2">
        <f t="shared" si="147"/>
        <v>15975.414796550231</v>
      </c>
      <c r="AE260" s="2">
        <f t="shared" si="147"/>
        <v>-355647.6028776812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454814.14678999491</v>
      </c>
      <c r="Z262" s="2">
        <f t="shared" si="148"/>
        <v>-9096.282935799898</v>
      </c>
      <c r="AA262" s="2">
        <f t="shared" si="148"/>
        <v>-20828.051378668792</v>
      </c>
      <c r="AB262" s="2">
        <f t="shared" si="148"/>
        <v>-146447.50574807919</v>
      </c>
      <c r="AC262" s="2">
        <f t="shared" si="148"/>
        <v>278442.30672744685</v>
      </c>
      <c r="AD262" s="2">
        <f t="shared" si="148"/>
        <v>6227.2949425192019</v>
      </c>
      <c r="AE262" s="2">
        <f t="shared" si="148"/>
        <v>284669.60166996613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454814.14678999491</v>
      </c>
      <c r="Z264" s="2">
        <f t="shared" si="149"/>
        <v>-9096.282935799898</v>
      </c>
      <c r="AA264" s="2">
        <f t="shared" si="149"/>
        <v>-33024.525017366192</v>
      </c>
      <c r="AB264" s="2">
        <f t="shared" si="149"/>
        <v>-377753.59620146814</v>
      </c>
      <c r="AC264" s="2">
        <f t="shared" si="149"/>
        <v>34939.742635360279</v>
      </c>
      <c r="AD264" s="2">
        <f t="shared" si="149"/>
        <v>10541.705512549059</v>
      </c>
      <c r="AE264" s="2">
        <f t="shared" si="149"/>
        <v>45481.448147909308</v>
      </c>
    </row>
    <row r="268" spans="1:40" ht="19" customHeight="1" x14ac:dyDescent="0.15">
      <c r="A268" s="1" t="s">
        <v>45</v>
      </c>
      <c r="G268" s="1" t="s">
        <v>11</v>
      </c>
      <c r="H268" s="50">
        <v>514653.93609065155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514653.93609065155</v>
      </c>
      <c r="K269" s="14">
        <f>J269*$C$10</f>
        <v>10293.078721813032</v>
      </c>
      <c r="L269" s="15">
        <f>$C$279</f>
        <v>5146.5393609065159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514653.93609065155</v>
      </c>
      <c r="Z269" s="8">
        <f t="shared" ref="Z269:Z300" si="154">IFERROR(_xlfn.IFNA(-$T269*K269,0),0)</f>
        <v>-10293.078721813032</v>
      </c>
      <c r="AA269" s="8">
        <f t="shared" ref="AA269:AA300" si="155">IFERROR(_xlfn.IFNA(-$T269*L269,0),0)</f>
        <v>-5146.5393609065159</v>
      </c>
      <c r="AB269" s="8"/>
      <c r="AC269" s="8">
        <f t="shared" ref="AC269:AC300" si="156">IFERROR(_xlfn.IFNA(SUM(Y269:AB269),0),0)</f>
        <v>499214.31800793199</v>
      </c>
      <c r="AD269" s="8"/>
      <c r="AE269" s="8">
        <f t="shared" ref="AE269:AE300" si="157">IFERROR(_xlfn.IFNA(SUM(AC269:AD269),0),0)</f>
        <v>499214.31800793199</v>
      </c>
      <c r="AG269" s="46">
        <f>AE398</f>
        <v>51465.418147790304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3">
        <f>1000*VLOOKUP(I270, '[1]Mortality (No Interventions) L'!$B$10:$O$129, 10)</f>
        <v>15.487762283022239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1.5487762283022238E-2</v>
      </c>
      <c r="S270" s="10">
        <f t="shared" ref="S270:S301" si="161">MIN(P270*Q270,Q270-R270)</f>
        <v>0</v>
      </c>
      <c r="T270" s="9">
        <f t="shared" si="151"/>
        <v>0.98451223771697771</v>
      </c>
      <c r="U270" s="18"/>
      <c r="V270" s="8">
        <f t="shared" ref="V270:V301" si="162">W269</f>
        <v>7691.77</v>
      </c>
      <c r="W270" s="8">
        <f t="shared" si="152"/>
        <v>7572.6416947043181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-11912.830529568197</v>
      </c>
      <c r="AC270" s="8">
        <f t="shared" si="156"/>
        <v>-11912.830529568197</v>
      </c>
      <c r="AD270" s="8">
        <f t="shared" ref="AD270:AD301" si="164">IFERROR(_xlfn.IFNA($D$6*SUM(V270:V270,Y270:Z270),0),0)</f>
        <v>754.56263700000011</v>
      </c>
      <c r="AE270" s="8">
        <f t="shared" si="157"/>
        <v>-11158.267892568196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2573.2696804532579</v>
      </c>
      <c r="M271" s="14">
        <f t="shared" si="150"/>
        <v>769177</v>
      </c>
      <c r="N271" s="13"/>
      <c r="O271" s="13">
        <f>1000*VLOOKUP(I271, '[1]Mortality (No Interventions) L'!$B$10:$O$129, 10)</f>
        <v>16.934141586190034</v>
      </c>
      <c r="P271" s="11">
        <v>0</v>
      </c>
      <c r="Q271" s="10">
        <f t="shared" si="159"/>
        <v>0.98451223771697771</v>
      </c>
      <c r="R271" s="10">
        <f t="shared" si="160"/>
        <v>1.6671869626836082E-2</v>
      </c>
      <c r="S271" s="10">
        <f t="shared" si="161"/>
        <v>0</v>
      </c>
      <c r="T271" s="9">
        <f t="shared" si="151"/>
        <v>0.96784036809014162</v>
      </c>
      <c r="U271" s="18"/>
      <c r="V271" s="8">
        <f t="shared" si="162"/>
        <v>7572.6416947043181</v>
      </c>
      <c r="W271" s="8">
        <f t="shared" si="152"/>
        <v>7444.4055080647095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-2490.5142747250825</v>
      </c>
      <c r="AB271" s="8">
        <f t="shared" si="163"/>
        <v>-12823.618663960897</v>
      </c>
      <c r="AC271" s="8">
        <f t="shared" si="156"/>
        <v>-15314.13293868598</v>
      </c>
      <c r="AD271" s="8">
        <f t="shared" si="164"/>
        <v>742.87615025049365</v>
      </c>
      <c r="AE271" s="8">
        <f t="shared" si="157"/>
        <v>-14571.256788435487</v>
      </c>
      <c r="AF271" s="1" t="s">
        <v>34</v>
      </c>
      <c r="AG271" s="44">
        <f>AE398/Y398</f>
        <v>0.1000000476800495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2573.2696804532579</v>
      </c>
      <c r="M272" s="14">
        <f t="shared" si="150"/>
        <v>769177</v>
      </c>
      <c r="N272" s="13"/>
      <c r="O272" s="13">
        <f>1000*VLOOKUP(I272, '[1]Mortality (No Interventions) L'!$B$10:$O$129, 10)</f>
        <v>18.469535971137812</v>
      </c>
      <c r="P272" s="11">
        <v>0</v>
      </c>
      <c r="Q272" s="10">
        <f t="shared" si="159"/>
        <v>0.96784036809014162</v>
      </c>
      <c r="R272" s="10">
        <f t="shared" si="160"/>
        <v>1.7875562492760132E-2</v>
      </c>
      <c r="S272" s="10">
        <f t="shared" si="161"/>
        <v>0</v>
      </c>
      <c r="T272" s="9">
        <f t="shared" si="151"/>
        <v>0.9499648055973815</v>
      </c>
      <c r="U272" s="18"/>
      <c r="V272" s="8">
        <f t="shared" si="162"/>
        <v>7444.4055080647095</v>
      </c>
      <c r="W272" s="8">
        <f t="shared" si="152"/>
        <v>7306.9107927497716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-2444.5156317414153</v>
      </c>
      <c r="AB272" s="8">
        <f t="shared" si="163"/>
        <v>-13749.47153149376</v>
      </c>
      <c r="AC272" s="8">
        <f t="shared" si="156"/>
        <v>-16193.987163235175</v>
      </c>
      <c r="AD272" s="8">
        <f t="shared" si="164"/>
        <v>730.2961803411481</v>
      </c>
      <c r="AE272" s="8">
        <f t="shared" si="157"/>
        <v>-15463.690982894026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2573.2696804532579</v>
      </c>
      <c r="M273" s="14">
        <f t="shared" si="150"/>
        <v>769177</v>
      </c>
      <c r="N273" s="13"/>
      <c r="O273" s="13">
        <f>1000*VLOOKUP(I273, '[1]Mortality (No Interventions) L'!$B$10:$O$129, 10)</f>
        <v>20.092869215388923</v>
      </c>
      <c r="P273" s="11">
        <v>0</v>
      </c>
      <c r="Q273" s="10">
        <f t="shared" si="159"/>
        <v>0.9499648055973815</v>
      </c>
      <c r="R273" s="10">
        <f t="shared" si="160"/>
        <v>1.9087518598090551E-2</v>
      </c>
      <c r="S273" s="10">
        <f t="shared" si="161"/>
        <v>0</v>
      </c>
      <c r="T273" s="9">
        <f t="shared" si="151"/>
        <v>0.93087728699929095</v>
      </c>
      <c r="U273" s="18"/>
      <c r="V273" s="8">
        <f t="shared" si="162"/>
        <v>7306.9107927497716</v>
      </c>
      <c r="W273" s="8">
        <f t="shared" si="152"/>
        <v>7160.093989822537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-2395.3982988578609</v>
      </c>
      <c r="AB273" s="8">
        <f t="shared" si="163"/>
        <v>-14681.680292723495</v>
      </c>
      <c r="AC273" s="8">
        <f t="shared" si="156"/>
        <v>-17077.078591581354</v>
      </c>
      <c r="AD273" s="8">
        <f t="shared" si="164"/>
        <v>716.80794876875268</v>
      </c>
      <c r="AE273" s="8">
        <f t="shared" si="157"/>
        <v>-16360.270642812602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2573.2696804532579</v>
      </c>
      <c r="M274" s="14">
        <f t="shared" si="150"/>
        <v>769177</v>
      </c>
      <c r="N274" s="13"/>
      <c r="O274" s="13">
        <f>1000*VLOOKUP(I274, '[1]Mortality (No Interventions) L'!$B$10:$O$129, 10)</f>
        <v>21.914202939881577</v>
      </c>
      <c r="P274" s="11">
        <v>0</v>
      </c>
      <c r="Q274" s="10">
        <f t="shared" si="159"/>
        <v>0.93087728699929095</v>
      </c>
      <c r="R274" s="10">
        <f t="shared" si="160"/>
        <v>2.0399433779428846E-2</v>
      </c>
      <c r="S274" s="10">
        <f t="shared" si="161"/>
        <v>0</v>
      </c>
      <c r="T274" s="9">
        <f t="shared" si="151"/>
        <v>0.91047785321986208</v>
      </c>
      <c r="U274" s="18"/>
      <c r="V274" s="8">
        <f t="shared" si="162"/>
        <v>7160.093989822537</v>
      </c>
      <c r="W274" s="8">
        <f t="shared" si="152"/>
        <v>7003.1862370609388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-2342.9050544148427</v>
      </c>
      <c r="AB274" s="8">
        <f t="shared" si="163"/>
        <v>-15690.775276159742</v>
      </c>
      <c r="AC274" s="8">
        <f t="shared" si="156"/>
        <v>-18033.680330574585</v>
      </c>
      <c r="AD274" s="8">
        <f t="shared" si="164"/>
        <v>702.4052204015909</v>
      </c>
      <c r="AE274" s="8">
        <f t="shared" si="157"/>
        <v>-17331.275110172995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0.02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2573.2696804532579</v>
      </c>
      <c r="M275" s="14">
        <f t="shared" si="150"/>
        <v>769177</v>
      </c>
      <c r="N275" s="13"/>
      <c r="O275" s="13">
        <f>1000*VLOOKUP(I275, '[1]Mortality (No Interventions) L'!$B$10:$O$129, 10)</f>
        <v>23.960735724640973</v>
      </c>
      <c r="P275" s="11">
        <v>0</v>
      </c>
      <c r="Q275" s="10">
        <f t="shared" si="159"/>
        <v>0.91047785321986208</v>
      </c>
      <c r="R275" s="10">
        <f t="shared" si="160"/>
        <v>2.1815719224139572E-2</v>
      </c>
      <c r="S275" s="10">
        <f t="shared" si="161"/>
        <v>0</v>
      </c>
      <c r="T275" s="9">
        <f t="shared" si="151"/>
        <v>0.88866213399572247</v>
      </c>
      <c r="U275" s="18"/>
      <c r="V275" s="8">
        <f t="shared" si="162"/>
        <v>7003.1862370609388</v>
      </c>
      <c r="W275" s="8">
        <f t="shared" si="152"/>
        <v>6835.3847424042788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-2286.7673255780828</v>
      </c>
      <c r="AB275" s="8">
        <f t="shared" si="163"/>
        <v>-16780.149465666003</v>
      </c>
      <c r="AC275" s="8">
        <f t="shared" si="156"/>
        <v>-19066.916791244086</v>
      </c>
      <c r="AD275" s="8">
        <f t="shared" si="164"/>
        <v>687.01256985567818</v>
      </c>
      <c r="AE275" s="8">
        <f t="shared" si="157"/>
        <v>-18379.904221388409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74">
        <v>769177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2573.2696804532579</v>
      </c>
      <c r="M276" s="14">
        <f t="shared" si="150"/>
        <v>769177</v>
      </c>
      <c r="N276" s="13"/>
      <c r="O276" s="13">
        <f>1000*VLOOKUP(I276, '[1]Mortality (No Interventions) L'!$B$10:$O$129, 10)</f>
        <v>26.298261974139184</v>
      </c>
      <c r="P276" s="11">
        <v>0</v>
      </c>
      <c r="Q276" s="10">
        <f t="shared" si="159"/>
        <v>0.88866213399572247</v>
      </c>
      <c r="R276" s="10">
        <f t="shared" si="160"/>
        <v>2.3370269606317086E-2</v>
      </c>
      <c r="S276" s="10">
        <f t="shared" si="161"/>
        <v>0</v>
      </c>
      <c r="T276" s="9">
        <f t="shared" si="151"/>
        <v>0.86529186438940542</v>
      </c>
      <c r="U276" s="18"/>
      <c r="V276" s="8">
        <f t="shared" si="162"/>
        <v>6835.3847424042788</v>
      </c>
      <c r="W276" s="8">
        <f t="shared" si="152"/>
        <v>6655.6260037544971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-2226.6293193761289</v>
      </c>
      <c r="AB276" s="8">
        <f t="shared" si="163"/>
        <v>-17975.873864978159</v>
      </c>
      <c r="AC276" s="8">
        <f t="shared" si="156"/>
        <v>-20202.503184354289</v>
      </c>
      <c r="AD276" s="8">
        <f t="shared" si="164"/>
        <v>670.55124322985978</v>
      </c>
      <c r="AE276" s="8">
        <f t="shared" si="157"/>
        <v>-19531.951941124429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2573.2696804532579</v>
      </c>
      <c r="M277" s="14">
        <f t="shared" si="150"/>
        <v>769177</v>
      </c>
      <c r="N277" s="13"/>
      <c r="O277" s="13">
        <f>1000*VLOOKUP(I277, '[1]Mortality (No Interventions) L'!$B$10:$O$129, 10)</f>
        <v>28.986523195993449</v>
      </c>
      <c r="P277" s="11">
        <v>0</v>
      </c>
      <c r="Q277" s="10">
        <f t="shared" si="159"/>
        <v>0.86529186438940542</v>
      </c>
      <c r="R277" s="10">
        <f t="shared" si="160"/>
        <v>2.5081802698427916E-2</v>
      </c>
      <c r="S277" s="10">
        <f t="shared" si="161"/>
        <v>0</v>
      </c>
      <c r="T277" s="9">
        <f t="shared" si="151"/>
        <v>0.84021006169097745</v>
      </c>
      <c r="U277" s="18"/>
      <c r="V277" s="8">
        <f t="shared" si="162"/>
        <v>6655.6260037544971</v>
      </c>
      <c r="W277" s="8">
        <f t="shared" si="152"/>
        <v>6462.7025462128104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-2162.0870769611538</v>
      </c>
      <c r="AB277" s="8">
        <f t="shared" si="163"/>
        <v>-19292.345754168691</v>
      </c>
      <c r="AC277" s="8">
        <f t="shared" si="156"/>
        <v>-21454.432831129845</v>
      </c>
      <c r="AD277" s="8">
        <f t="shared" si="164"/>
        <v>652.91691096831619</v>
      </c>
      <c r="AE277" s="8">
        <f t="shared" si="157"/>
        <v>-20801.515920161528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2573.2696804532579</v>
      </c>
      <c r="M278" s="14">
        <f t="shared" si="150"/>
        <v>769177</v>
      </c>
      <c r="N278" s="13"/>
      <c r="O278" s="13">
        <f>1000*VLOOKUP(I278, '[1]Mortality (No Interventions) L'!$B$10:$O$129, 10)</f>
        <v>32.078526218183953</v>
      </c>
      <c r="P278" s="11">
        <v>0</v>
      </c>
      <c r="Q278" s="10">
        <f t="shared" si="159"/>
        <v>0.84021006169097745</v>
      </c>
      <c r="R278" s="10">
        <f t="shared" si="160"/>
        <v>2.6952700492735973E-2</v>
      </c>
      <c r="S278" s="10">
        <f t="shared" si="161"/>
        <v>0</v>
      </c>
      <c r="T278" s="9">
        <f t="shared" si="151"/>
        <v>0.81325736119824144</v>
      </c>
      <c r="U278" s="18"/>
      <c r="V278" s="8">
        <f t="shared" si="162"/>
        <v>6462.7025462128104</v>
      </c>
      <c r="W278" s="8">
        <f t="shared" si="152"/>
        <v>6255.3885731437977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-2092.7305099768587</v>
      </c>
      <c r="AB278" s="8">
        <f t="shared" si="163"/>
        <v>-20731.397306901177</v>
      </c>
      <c r="AC278" s="8">
        <f t="shared" si="156"/>
        <v>-22824.127816878037</v>
      </c>
      <c r="AD278" s="8">
        <f t="shared" si="164"/>
        <v>633.99111978347673</v>
      </c>
      <c r="AE278" s="8">
        <f t="shared" si="157"/>
        <v>-22190.13669709456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</f>
        <v>5146.5393609065159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2573.2696804532579</v>
      </c>
      <c r="M279" s="14">
        <f t="shared" si="150"/>
        <v>769177</v>
      </c>
      <c r="N279" s="13"/>
      <c r="O279" s="13">
        <f>1000*VLOOKUP(I279, '[1]Mortality (No Interventions) L'!$B$10:$O$129, 10)</f>
        <v>35.75399425314037</v>
      </c>
      <c r="P279" s="11">
        <v>0</v>
      </c>
      <c r="Q279" s="10">
        <f t="shared" si="159"/>
        <v>0.81325736119824144</v>
      </c>
      <c r="R279" s="10">
        <f t="shared" si="160"/>
        <v>2.9077199018606028E-2</v>
      </c>
      <c r="S279" s="10">
        <f t="shared" si="161"/>
        <v>0</v>
      </c>
      <c r="T279" s="9">
        <f t="shared" si="151"/>
        <v>0.78418016217963538</v>
      </c>
      <c r="U279" s="18"/>
      <c r="V279" s="8">
        <f t="shared" si="162"/>
        <v>6255.3885731437977</v>
      </c>
      <c r="W279" s="8">
        <f t="shared" si="152"/>
        <v>6031.7334460484544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-2017.9070353497743</v>
      </c>
      <c r="AB279" s="8">
        <f t="shared" si="163"/>
        <v>-22365.51270953433</v>
      </c>
      <c r="AC279" s="8">
        <f t="shared" si="156"/>
        <v>-24383.419744884104</v>
      </c>
      <c r="AD279" s="8">
        <f t="shared" si="164"/>
        <v>613.65361902540656</v>
      </c>
      <c r="AE279" s="8">
        <f t="shared" si="157"/>
        <v>-23769.766125858696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</f>
        <v>2573.2696804532579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2573.2696804532579</v>
      </c>
      <c r="M280" s="14">
        <f t="shared" si="150"/>
        <v>769177</v>
      </c>
      <c r="N280" s="13"/>
      <c r="O280" s="13">
        <f>1000*VLOOKUP(I280, '[1]Mortality (No Interventions) L'!$B$10:$O$129, 10)</f>
        <v>39.977491656265592</v>
      </c>
      <c r="P280" s="11">
        <v>0</v>
      </c>
      <c r="Q280" s="10">
        <f t="shared" si="159"/>
        <v>0.78418016217963538</v>
      </c>
      <c r="R280" s="10">
        <f t="shared" si="160"/>
        <v>3.1349555890545375E-2</v>
      </c>
      <c r="S280" s="10">
        <f t="shared" si="161"/>
        <v>0</v>
      </c>
      <c r="T280" s="9">
        <f t="shared" si="151"/>
        <v>0.75283060628909004</v>
      </c>
      <c r="U280" s="18"/>
      <c r="V280" s="8">
        <f t="shared" si="162"/>
        <v>6031.7334460484544</v>
      </c>
      <c r="W280" s="8">
        <f t="shared" si="152"/>
        <v>5790.5998725362342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-1937.2361736809592</v>
      </c>
      <c r="AB280" s="8">
        <f t="shared" si="163"/>
        <v>-24113.357351222021</v>
      </c>
      <c r="AC280" s="8">
        <f t="shared" si="156"/>
        <v>-26050.593524902979</v>
      </c>
      <c r="AD280" s="8">
        <f t="shared" si="164"/>
        <v>591.71305105735337</v>
      </c>
      <c r="AE280" s="8">
        <f t="shared" si="157"/>
        <v>-25458.880473845624</v>
      </c>
      <c r="AJ280" s="7"/>
      <c r="AK280" s="6"/>
      <c r="AL280" s="6"/>
      <c r="AM280" s="5"/>
      <c r="AN280" s="5"/>
    </row>
    <row r="281" spans="1:40" x14ac:dyDescent="0.15"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2573.2696804532579</v>
      </c>
      <c r="M281" s="14">
        <f t="shared" si="150"/>
        <v>769177</v>
      </c>
      <c r="N281" s="13"/>
      <c r="O281" s="13">
        <f>1000*VLOOKUP(I281, '[1]Mortality (No Interventions) L'!$B$10:$O$129, 10)</f>
        <v>44.809583407270182</v>
      </c>
      <c r="P281" s="11">
        <v>0</v>
      </c>
      <c r="Q281" s="10">
        <f t="shared" si="159"/>
        <v>0.75283060628909004</v>
      </c>
      <c r="R281" s="10">
        <f t="shared" si="160"/>
        <v>3.3734025844056763E-2</v>
      </c>
      <c r="S281" s="10">
        <f t="shared" si="161"/>
        <v>0</v>
      </c>
      <c r="T281" s="9">
        <f t="shared" si="151"/>
        <v>0.71909658044503333</v>
      </c>
      <c r="U281" s="18"/>
      <c r="V281" s="8">
        <f t="shared" si="162"/>
        <v>5790.5998725362342</v>
      </c>
      <c r="W281" s="8">
        <f t="shared" si="152"/>
        <v>5531.1255045696944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-1850.4294277768215</v>
      </c>
      <c r="AB281" s="8">
        <f t="shared" si="163"/>
        <v>-25947.436796654049</v>
      </c>
      <c r="AC281" s="8">
        <f t="shared" si="156"/>
        <v>-27797.866224430869</v>
      </c>
      <c r="AD281" s="8">
        <f t="shared" si="164"/>
        <v>568.05784749580459</v>
      </c>
      <c r="AE281" s="8">
        <f t="shared" si="157"/>
        <v>-27229.808376935063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2573.2696804532579</v>
      </c>
      <c r="M282" s="14">
        <f t="shared" si="150"/>
        <v>769177</v>
      </c>
      <c r="N282" s="13"/>
      <c r="O282" s="13">
        <f>1000*VLOOKUP(I282, '[1]Mortality (No Interventions) L'!$B$10:$O$129, 10)</f>
        <v>50.370302047767794</v>
      </c>
      <c r="P282" s="11">
        <v>0</v>
      </c>
      <c r="Q282" s="10">
        <f t="shared" si="159"/>
        <v>0.71909658044503333</v>
      </c>
      <c r="R282" s="10">
        <f t="shared" si="160"/>
        <v>3.6221111958533281E-2</v>
      </c>
      <c r="S282" s="10">
        <f t="shared" si="161"/>
        <v>0</v>
      </c>
      <c r="T282" s="9">
        <f t="shared" si="151"/>
        <v>0.68287546848650005</v>
      </c>
      <c r="U282" s="18"/>
      <c r="V282" s="8">
        <f t="shared" si="162"/>
        <v>5531.1255045696944</v>
      </c>
      <c r="W282" s="8">
        <f t="shared" si="152"/>
        <v>5252.521042240407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-1757.2227385816248</v>
      </c>
      <c r="AB282" s="8">
        <f t="shared" si="163"/>
        <v>-27860.446232928753</v>
      </c>
      <c r="AC282" s="8">
        <f t="shared" si="156"/>
        <v>-29617.668971510378</v>
      </c>
      <c r="AD282" s="8">
        <f t="shared" si="164"/>
        <v>542.60341199828702</v>
      </c>
      <c r="AE282" s="8">
        <f t="shared" si="157"/>
        <v>-29075.065559512092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2573.2696804532579</v>
      </c>
      <c r="M283" s="14">
        <f t="shared" si="150"/>
        <v>769177</v>
      </c>
      <c r="N283" s="13"/>
      <c r="O283" s="13">
        <f>1000*VLOOKUP(I283, '[1]Mortality (No Interventions) L'!$B$10:$O$129, 10)</f>
        <v>56.556409087085633</v>
      </c>
      <c r="P283" s="11">
        <v>0</v>
      </c>
      <c r="Q283" s="10">
        <f t="shared" si="159"/>
        <v>0.68287546848650005</v>
      </c>
      <c r="R283" s="10">
        <f t="shared" si="160"/>
        <v>3.8620984351257756E-2</v>
      </c>
      <c r="S283" s="10">
        <f t="shared" si="161"/>
        <v>0</v>
      </c>
      <c r="T283" s="9">
        <f t="shared" si="151"/>
        <v>0.64425448413524233</v>
      </c>
      <c r="U283" s="18"/>
      <c r="V283" s="8">
        <f t="shared" si="162"/>
        <v>5252.521042240407</v>
      </c>
      <c r="W283" s="8">
        <f t="shared" si="152"/>
        <v>4955.457313436933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-1657.8405305212736</v>
      </c>
      <c r="AB283" s="8">
        <f t="shared" si="163"/>
        <v>-29706.372880347386</v>
      </c>
      <c r="AC283" s="8">
        <f t="shared" si="156"/>
        <v>-31364.213410868659</v>
      </c>
      <c r="AD283" s="8">
        <f t="shared" si="164"/>
        <v>515.27231424378397</v>
      </c>
      <c r="AE283" s="8">
        <f t="shared" si="157"/>
        <v>-30848.941096624876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2573.2696804532579</v>
      </c>
      <c r="M284" s="14">
        <f t="shared" si="150"/>
        <v>769177</v>
      </c>
      <c r="N284" s="13"/>
      <c r="O284" s="13">
        <f>1000*VLOOKUP(I284, '[1]Mortality (No Interventions) L'!$B$10:$O$129, 10)</f>
        <v>63.404129627255983</v>
      </c>
      <c r="P284" s="11">
        <v>0</v>
      </c>
      <c r="Q284" s="10">
        <f t="shared" si="159"/>
        <v>0.64425448413524233</v>
      </c>
      <c r="R284" s="10">
        <f t="shared" si="160"/>
        <v>4.0848394825051842E-2</v>
      </c>
      <c r="S284" s="10">
        <f t="shared" si="161"/>
        <v>0</v>
      </c>
      <c r="T284" s="9">
        <f t="shared" si="151"/>
        <v>0.60340608931019046</v>
      </c>
      <c r="U284" s="18"/>
      <c r="V284" s="8">
        <f t="shared" si="162"/>
        <v>4955.457313436933</v>
      </c>
      <c r="W284" s="8">
        <f t="shared" si="152"/>
        <v>4641.2608555734441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-1552.7265946227838</v>
      </c>
      <c r="AB284" s="8">
        <f t="shared" si="163"/>
        <v>-31419.645786348901</v>
      </c>
      <c r="AC284" s="8">
        <f t="shared" si="156"/>
        <v>-32972.372380971683</v>
      </c>
      <c r="AD284" s="8">
        <f t="shared" si="164"/>
        <v>486.13036244816317</v>
      </c>
      <c r="AE284" s="8">
        <f t="shared" si="157"/>
        <v>-32486.242018523521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2573.2696804532579</v>
      </c>
      <c r="M285" s="14">
        <f t="shared" si="150"/>
        <v>769177</v>
      </c>
      <c r="N285" s="13"/>
      <c r="O285" s="13">
        <f>1000*VLOOKUP(I285, '[1]Mortality (No Interventions) L'!$B$10:$O$129, 10)</f>
        <v>70.833509895582324</v>
      </c>
      <c r="P285" s="11">
        <v>0</v>
      </c>
      <c r="Q285" s="10">
        <f t="shared" si="159"/>
        <v>0.60340608931019046</v>
      </c>
      <c r="R285" s="10">
        <f t="shared" si="160"/>
        <v>4.2741371198208006E-2</v>
      </c>
      <c r="S285" s="10">
        <f t="shared" si="161"/>
        <v>0</v>
      </c>
      <c r="T285" s="9">
        <f t="shared" si="151"/>
        <v>0.56066471811198249</v>
      </c>
      <c r="U285" s="18"/>
      <c r="V285" s="8">
        <f t="shared" si="162"/>
        <v>4641.2608555734441</v>
      </c>
      <c r="W285" s="8">
        <f t="shared" si="152"/>
        <v>4312.5040588322036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-1442.7415200174371</v>
      </c>
      <c r="AB285" s="8">
        <f t="shared" si="163"/>
        <v>-32875.67967412404</v>
      </c>
      <c r="AC285" s="8">
        <f t="shared" si="156"/>
        <v>-34318.421194141476</v>
      </c>
      <c r="AD285" s="8">
        <f t="shared" si="164"/>
        <v>455.30768993175491</v>
      </c>
      <c r="AE285" s="8">
        <f t="shared" si="157"/>
        <v>-33863.113504209723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2573.2696804532579</v>
      </c>
      <c r="M286" s="14">
        <f t="shared" si="150"/>
        <v>769177</v>
      </c>
      <c r="N286" s="13"/>
      <c r="O286" s="13">
        <f>1000*VLOOKUP(I286, '[1]Mortality (No Interventions) L'!$B$10:$O$129, 10)</f>
        <v>78.954075175448608</v>
      </c>
      <c r="P286" s="11">
        <v>0</v>
      </c>
      <c r="Q286" s="10">
        <f t="shared" si="159"/>
        <v>0.56066471811198249</v>
      </c>
      <c r="R286" s="10">
        <f t="shared" si="160"/>
        <v>4.4266764302035168E-2</v>
      </c>
      <c r="S286" s="10">
        <f t="shared" si="161"/>
        <v>0</v>
      </c>
      <c r="T286" s="9">
        <f t="shared" si="151"/>
        <v>0.51639795380994735</v>
      </c>
      <c r="U286" s="18"/>
      <c r="V286" s="8">
        <f t="shared" si="162"/>
        <v>4312.5040588322036</v>
      </c>
      <c r="W286" s="8">
        <f t="shared" si="152"/>
        <v>3972.0142891767391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-1328.8311975872396</v>
      </c>
      <c r="AB286" s="8">
        <f t="shared" si="163"/>
        <v>-34048.976965546506</v>
      </c>
      <c r="AC286" s="8">
        <f t="shared" si="156"/>
        <v>-35377.808163133748</v>
      </c>
      <c r="AD286" s="8">
        <f t="shared" si="164"/>
        <v>423.05664817143918</v>
      </c>
      <c r="AE286" s="8">
        <f t="shared" si="157"/>
        <v>-34954.751514962307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2573.2696804532579</v>
      </c>
      <c r="M287" s="14">
        <f t="shared" si="150"/>
        <v>769177</v>
      </c>
      <c r="N287" s="13"/>
      <c r="O287" s="13">
        <f>1000*VLOOKUP(I287, '[1]Mortality (No Interventions) L'!$B$10:$O$129, 10)</f>
        <v>88.04759882195701</v>
      </c>
      <c r="P287" s="11">
        <v>0</v>
      </c>
      <c r="Q287" s="10">
        <f t="shared" si="159"/>
        <v>0.51639795380994735</v>
      </c>
      <c r="R287" s="10">
        <f t="shared" si="160"/>
        <v>4.5467599869537731E-2</v>
      </c>
      <c r="S287" s="10">
        <f t="shared" si="161"/>
        <v>0</v>
      </c>
      <c r="T287" s="9">
        <f t="shared" si="151"/>
        <v>0.47093035394040961</v>
      </c>
      <c r="U287" s="18"/>
      <c r="V287" s="8">
        <f t="shared" si="162"/>
        <v>3972.0142891767391</v>
      </c>
      <c r="W287" s="8">
        <f t="shared" si="152"/>
        <v>3622.2879685282246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-1211.8308013999774</v>
      </c>
      <c r="AB287" s="8">
        <f t="shared" si="163"/>
        <v>-34972.632064851423</v>
      </c>
      <c r="AC287" s="8">
        <f t="shared" si="156"/>
        <v>-36184.462866251401</v>
      </c>
      <c r="AD287" s="8">
        <f t="shared" si="164"/>
        <v>389.65460176823814</v>
      </c>
      <c r="AE287" s="8">
        <f t="shared" si="157"/>
        <v>-35794.808264483159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2573.2696804532579</v>
      </c>
      <c r="M288" s="14">
        <f t="shared" si="150"/>
        <v>769177</v>
      </c>
      <c r="N288" s="13"/>
      <c r="O288" s="13">
        <f>1000*VLOOKUP(I288, '[1]Mortality (No Interventions) L'!$B$10:$O$129, 10)</f>
        <v>98.217132375627202</v>
      </c>
      <c r="P288" s="11">
        <v>0</v>
      </c>
      <c r="Q288" s="10">
        <f t="shared" si="159"/>
        <v>0.47093035394040961</v>
      </c>
      <c r="R288" s="10">
        <f t="shared" si="160"/>
        <v>4.6253428912666178E-2</v>
      </c>
      <c r="S288" s="10">
        <f t="shared" si="161"/>
        <v>0</v>
      </c>
      <c r="T288" s="9">
        <f t="shared" si="151"/>
        <v>0.42467692502774346</v>
      </c>
      <c r="U288" s="18"/>
      <c r="V288" s="8">
        <f t="shared" si="162"/>
        <v>3622.2879685282246</v>
      </c>
      <c r="W288" s="8">
        <f t="shared" si="152"/>
        <v>3266.5172316206463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-1092.8082551620137</v>
      </c>
      <c r="AB288" s="8">
        <f t="shared" si="163"/>
        <v>-35577.073690757832</v>
      </c>
      <c r="AC288" s="8">
        <f t="shared" si="156"/>
        <v>-36669.881945919842</v>
      </c>
      <c r="AD288" s="8">
        <f t="shared" si="164"/>
        <v>355.34644971261883</v>
      </c>
      <c r="AE288" s="8">
        <f t="shared" si="157"/>
        <v>-36314.535496207223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2573.2696804532579</v>
      </c>
      <c r="M289" s="14">
        <f t="shared" si="150"/>
        <v>769177</v>
      </c>
      <c r="N289" s="13"/>
      <c r="O289" s="13">
        <f>1000*VLOOKUP(I289, '[1]Mortality (No Interventions) L'!$B$10:$O$129, 10)</f>
        <v>109.63312725179283</v>
      </c>
      <c r="P289" s="11">
        <v>0</v>
      </c>
      <c r="Q289" s="10">
        <f t="shared" si="159"/>
        <v>0.42467692502774346</v>
      </c>
      <c r="R289" s="10">
        <f t="shared" si="160"/>
        <v>4.6558659362466677E-2</v>
      </c>
      <c r="S289" s="10">
        <f t="shared" si="161"/>
        <v>0</v>
      </c>
      <c r="T289" s="9">
        <f t="shared" si="151"/>
        <v>0.37811826566527679</v>
      </c>
      <c r="U289" s="18"/>
      <c r="V289" s="8">
        <f t="shared" si="162"/>
        <v>3266.5172316206463</v>
      </c>
      <c r="W289" s="8">
        <f t="shared" si="152"/>
        <v>2908.3987322962062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-973.00026866202688</v>
      </c>
      <c r="AB289" s="8">
        <f t="shared" si="163"/>
        <v>-35811.849932444034</v>
      </c>
      <c r="AC289" s="8">
        <f t="shared" si="156"/>
        <v>-36784.850201106063</v>
      </c>
      <c r="AD289" s="8">
        <f t="shared" si="164"/>
        <v>320.44534042198541</v>
      </c>
      <c r="AE289" s="8">
        <f t="shared" si="157"/>
        <v>-36464.404860684081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2573.2696804532579</v>
      </c>
      <c r="M290" s="14">
        <f t="shared" si="150"/>
        <v>769177</v>
      </c>
      <c r="N290" s="13"/>
      <c r="O290" s="13">
        <f>1000*VLOOKUP(I290, '[1]Mortality (No Interventions) L'!$B$10:$O$129, 10)</f>
        <v>121.8861041999903</v>
      </c>
      <c r="P290" s="11">
        <v>0</v>
      </c>
      <c r="Q290" s="10">
        <f t="shared" si="159"/>
        <v>0.37811826566527679</v>
      </c>
      <c r="R290" s="10">
        <f t="shared" si="160"/>
        <v>4.6087362328797538E-2</v>
      </c>
      <c r="S290" s="10">
        <f t="shared" si="161"/>
        <v>0</v>
      </c>
      <c r="T290" s="9">
        <f t="shared" si="151"/>
        <v>0.33203090333647922</v>
      </c>
      <c r="U290" s="18"/>
      <c r="V290" s="8">
        <f t="shared" si="162"/>
        <v>2908.3987322962062</v>
      </c>
      <c r="W290" s="8">
        <f t="shared" si="152"/>
        <v>2553.9053413564311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-854.40505652926845</v>
      </c>
      <c r="AB290" s="8">
        <f t="shared" si="163"/>
        <v>-35449.339093977505</v>
      </c>
      <c r="AC290" s="8">
        <f t="shared" si="156"/>
        <v>-36303.744150506776</v>
      </c>
      <c r="AD290" s="8">
        <f t="shared" si="164"/>
        <v>285.31391563825787</v>
      </c>
      <c r="AE290" s="8">
        <f t="shared" si="157"/>
        <v>-36018.430234868516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2573.2696804532579</v>
      </c>
      <c r="M291" s="14">
        <f t="shared" si="150"/>
        <v>769177</v>
      </c>
      <c r="N291" s="13"/>
      <c r="O291" s="13">
        <f>1000*VLOOKUP(I291, '[1]Mortality (No Interventions) L'!$B$10:$O$129, 10)</f>
        <v>134.58909453366559</v>
      </c>
      <c r="P291" s="11">
        <v>0</v>
      </c>
      <c r="Q291" s="10">
        <f t="shared" si="159"/>
        <v>0.33203090333647922</v>
      </c>
      <c r="R291" s="10">
        <f t="shared" si="160"/>
        <v>4.4687738637251784E-2</v>
      </c>
      <c r="S291" s="10">
        <f t="shared" si="161"/>
        <v>0</v>
      </c>
      <c r="T291" s="9">
        <f t="shared" si="151"/>
        <v>0.28734316469922744</v>
      </c>
      <c r="U291" s="18"/>
      <c r="V291" s="8">
        <f t="shared" si="162"/>
        <v>2553.9053413564311</v>
      </c>
      <c r="W291" s="8">
        <f t="shared" si="152"/>
        <v>2210.1775339385767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-739.41145360600888</v>
      </c>
      <c r="AB291" s="8">
        <f t="shared" si="163"/>
        <v>-34372.780741785413</v>
      </c>
      <c r="AC291" s="8">
        <f t="shared" si="156"/>
        <v>-35112.192195391421</v>
      </c>
      <c r="AD291" s="8">
        <f t="shared" si="164"/>
        <v>250.53811398706591</v>
      </c>
      <c r="AE291" s="8">
        <f t="shared" si="157"/>
        <v>-34861.654081404355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2573.2696804532579</v>
      </c>
      <c r="M292" s="14">
        <f t="shared" si="150"/>
        <v>769177</v>
      </c>
      <c r="N292" s="13"/>
      <c r="O292" s="13">
        <f>1000*VLOOKUP(I292, '[1]Mortality (No Interventions) L'!$B$10:$O$129, 10)</f>
        <v>148.37518030481255</v>
      </c>
      <c r="P292" s="11">
        <v>0</v>
      </c>
      <c r="Q292" s="10">
        <f t="shared" si="159"/>
        <v>0.28734316469922744</v>
      </c>
      <c r="R292" s="10">
        <f t="shared" si="160"/>
        <v>4.2634593871603323E-2</v>
      </c>
      <c r="S292" s="10">
        <f t="shared" si="161"/>
        <v>0</v>
      </c>
      <c r="T292" s="9">
        <f t="shared" si="151"/>
        <v>0.24470857082762412</v>
      </c>
      <c r="U292" s="18"/>
      <c r="V292" s="8">
        <f t="shared" si="162"/>
        <v>2210.1775339385767</v>
      </c>
      <c r="W292" s="8">
        <f t="shared" si="152"/>
        <v>1882.2420438347945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-629.70114585777378</v>
      </c>
      <c r="AB292" s="8">
        <f t="shared" si="163"/>
        <v>-32793.549010378229</v>
      </c>
      <c r="AC292" s="8">
        <f t="shared" si="156"/>
        <v>-33423.250156236005</v>
      </c>
      <c r="AD292" s="8">
        <f t="shared" si="164"/>
        <v>216.8184160793744</v>
      </c>
      <c r="AE292" s="8">
        <f t="shared" si="157"/>
        <v>-33206.43174015663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2573.2696804532579</v>
      </c>
      <c r="M293" s="14">
        <f t="shared" si="150"/>
        <v>769177</v>
      </c>
      <c r="N293" s="13"/>
      <c r="O293" s="13">
        <f>1000*VLOOKUP(I293, '[1]Mortality (No Interventions) L'!$B$10:$O$129, 10)</f>
        <v>163.17605406180087</v>
      </c>
      <c r="P293" s="11">
        <v>0</v>
      </c>
      <c r="Q293" s="10">
        <f t="shared" si="159"/>
        <v>0.24470857082762412</v>
      </c>
      <c r="R293" s="10">
        <f t="shared" si="160"/>
        <v>3.9930578982754421E-2</v>
      </c>
      <c r="S293" s="10">
        <f t="shared" si="161"/>
        <v>0</v>
      </c>
      <c r="T293" s="9">
        <f t="shared" si="151"/>
        <v>0.20477799184486969</v>
      </c>
      <c r="U293" s="18"/>
      <c r="V293" s="8">
        <f t="shared" si="162"/>
        <v>1882.2420438347945</v>
      </c>
      <c r="W293" s="8">
        <f t="shared" si="152"/>
        <v>1575.1052143326135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-526.94899763850765</v>
      </c>
      <c r="AB293" s="8">
        <f t="shared" si="163"/>
        <v>-30713.682950218095</v>
      </c>
      <c r="AC293" s="8">
        <f t="shared" si="156"/>
        <v>-31240.631947856604</v>
      </c>
      <c r="AD293" s="8">
        <f t="shared" si="164"/>
        <v>184.64794450019335</v>
      </c>
      <c r="AE293" s="8">
        <f t="shared" si="157"/>
        <v>-31055.984003356411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2573.2696804532579</v>
      </c>
      <c r="M294" s="14">
        <f t="shared" si="150"/>
        <v>769177</v>
      </c>
      <c r="N294" s="13"/>
      <c r="O294" s="13">
        <f>1000*VLOOKUP(I294, '[1]Mortality (No Interventions) L'!$B$10:$O$129, 10)</f>
        <v>179.40000164795816</v>
      </c>
      <c r="P294" s="11">
        <v>0</v>
      </c>
      <c r="Q294" s="10">
        <f t="shared" si="159"/>
        <v>0.20477799184486969</v>
      </c>
      <c r="R294" s="10">
        <f t="shared" si="160"/>
        <v>3.6737172074435186E-2</v>
      </c>
      <c r="S294" s="10">
        <f t="shared" si="161"/>
        <v>0</v>
      </c>
      <c r="T294" s="9">
        <f t="shared" si="151"/>
        <v>0.1680408197704345</v>
      </c>
      <c r="U294" s="18"/>
      <c r="V294" s="8">
        <f t="shared" si="162"/>
        <v>1575.1052143326135</v>
      </c>
      <c r="W294" s="8">
        <f t="shared" si="152"/>
        <v>1292.531336285635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-432.41434659376949</v>
      </c>
      <c r="AB294" s="8">
        <f t="shared" si="163"/>
        <v>-28257.387804697832</v>
      </c>
      <c r="AC294" s="8">
        <f t="shared" si="156"/>
        <v>-28689.802151291602</v>
      </c>
      <c r="AD294" s="8">
        <f t="shared" si="164"/>
        <v>154.51782152602939</v>
      </c>
      <c r="AE294" s="8">
        <f t="shared" si="157"/>
        <v>-28535.284329765571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2573.2696804532579</v>
      </c>
      <c r="M295" s="14">
        <f t="shared" si="150"/>
        <v>769177</v>
      </c>
      <c r="N295" s="13"/>
      <c r="O295" s="13">
        <f>1000*VLOOKUP(I295, '[1]Mortality (No Interventions) L'!$B$10:$O$129, 10)</f>
        <v>197.25069060206852</v>
      </c>
      <c r="P295" s="11">
        <v>0</v>
      </c>
      <c r="Q295" s="10">
        <f t="shared" si="159"/>
        <v>0.1680408197704345</v>
      </c>
      <c r="R295" s="10">
        <f t="shared" si="160"/>
        <v>3.3146167749055933E-2</v>
      </c>
      <c r="S295" s="10">
        <f t="shared" si="161"/>
        <v>0</v>
      </c>
      <c r="T295" s="9">
        <f t="shared" si="151"/>
        <v>0.13489465202137857</v>
      </c>
      <c r="U295" s="18"/>
      <c r="V295" s="8">
        <f t="shared" si="162"/>
        <v>1292.531336285635</v>
      </c>
      <c r="W295" s="8">
        <f t="shared" si="152"/>
        <v>1037.5786375784792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-347.12031810190626</v>
      </c>
      <c r="AB295" s="8">
        <f t="shared" si="163"/>
        <v>-25495.269870715594</v>
      </c>
      <c r="AC295" s="8">
        <f t="shared" si="156"/>
        <v>-25842.390188817499</v>
      </c>
      <c r="AD295" s="8">
        <f t="shared" si="164"/>
        <v>126.7973240896208</v>
      </c>
      <c r="AE295" s="8">
        <f t="shared" si="157"/>
        <v>-25715.592864727878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2573.2696804532579</v>
      </c>
      <c r="M296" s="14">
        <f t="shared" si="150"/>
        <v>769177</v>
      </c>
      <c r="N296" s="13"/>
      <c r="O296" s="13">
        <f>1000*VLOOKUP(I296, '[1]Mortality (No Interventions) L'!$B$10:$O$129, 10)</f>
        <v>214.79325905116741</v>
      </c>
      <c r="P296" s="11">
        <v>0</v>
      </c>
      <c r="Q296" s="10">
        <f t="shared" si="159"/>
        <v>0.13489465202137857</v>
      </c>
      <c r="R296" s="10">
        <f t="shared" si="160"/>
        <v>2.897446193624505E-2</v>
      </c>
      <c r="S296" s="10">
        <f t="shared" si="161"/>
        <v>0</v>
      </c>
      <c r="T296" s="9">
        <f t="shared" si="151"/>
        <v>0.10592019008513352</v>
      </c>
      <c r="U296" s="18"/>
      <c r="V296" s="8">
        <f t="shared" si="162"/>
        <v>1037.5786375784792</v>
      </c>
      <c r="W296" s="8">
        <f t="shared" si="152"/>
        <v>814.71374049112751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-272.56121369391985</v>
      </c>
      <c r="AB296" s="8">
        <f t="shared" si="163"/>
        <v>-22286.48970873516</v>
      </c>
      <c r="AC296" s="8">
        <f t="shared" si="156"/>
        <v>-22559.05092242908</v>
      </c>
      <c r="AD296" s="8">
        <f t="shared" si="164"/>
        <v>101.78646434644881</v>
      </c>
      <c r="AE296" s="8">
        <f t="shared" si="157"/>
        <v>-22457.264458082631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2573.2696804532579</v>
      </c>
      <c r="M297" s="14">
        <f t="shared" si="150"/>
        <v>769177</v>
      </c>
      <c r="N297" s="13"/>
      <c r="O297" s="13">
        <f>1000*VLOOKUP(I297, '[1]Mortality (No Interventions) L'!$B$10:$O$129, 10)</f>
        <v>233.62726014690219</v>
      </c>
      <c r="P297" s="11">
        <v>0</v>
      </c>
      <c r="Q297" s="10">
        <f t="shared" si="159"/>
        <v>0.10592019008513352</v>
      </c>
      <c r="R297" s="10">
        <f t="shared" si="160"/>
        <v>2.4745843803828819E-2</v>
      </c>
      <c r="S297" s="10">
        <f t="shared" si="161"/>
        <v>0</v>
      </c>
      <c r="T297" s="9">
        <f t="shared" si="151"/>
        <v>8.117434628130471E-2</v>
      </c>
      <c r="U297" s="18"/>
      <c r="V297" s="8">
        <f t="shared" si="162"/>
        <v>814.71374049112751</v>
      </c>
      <c r="W297" s="8">
        <f t="shared" si="152"/>
        <v>624.37440149615122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-208.88348411629508</v>
      </c>
      <c r="AB297" s="8">
        <f t="shared" si="163"/>
        <v>-19033.933899497639</v>
      </c>
      <c r="AC297" s="8">
        <f t="shared" si="156"/>
        <v>-19242.817383613932</v>
      </c>
      <c r="AD297" s="8">
        <f t="shared" si="164"/>
        <v>79.923417942179611</v>
      </c>
      <c r="AE297" s="8">
        <f t="shared" si="157"/>
        <v>-19162.893965671752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2573.2696804532579</v>
      </c>
      <c r="M298" s="14">
        <f t="shared" si="150"/>
        <v>769177</v>
      </c>
      <c r="N298" s="13"/>
      <c r="O298" s="13">
        <f>1000*VLOOKUP(I298, '[1]Mortality (No Interventions) L'!$B$10:$O$129, 10)</f>
        <v>253.21277913076256</v>
      </c>
      <c r="P298" s="11">
        <v>0</v>
      </c>
      <c r="Q298" s="10">
        <f t="shared" si="159"/>
        <v>8.117434628130471E-2</v>
      </c>
      <c r="R298" s="10">
        <f t="shared" si="160"/>
        <v>2.0554381816012046E-2</v>
      </c>
      <c r="S298" s="10">
        <f t="shared" si="161"/>
        <v>0</v>
      </c>
      <c r="T298" s="9">
        <f t="shared" si="151"/>
        <v>6.0619964465292664E-2</v>
      </c>
      <c r="U298" s="18"/>
      <c r="V298" s="8">
        <f t="shared" si="162"/>
        <v>624.37440149615122</v>
      </c>
      <c r="W298" s="8">
        <f t="shared" si="152"/>
        <v>466.27482407520421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-155.9915165886915</v>
      </c>
      <c r="AB298" s="8">
        <f t="shared" si="163"/>
        <v>-15809.957742094697</v>
      </c>
      <c r="AC298" s="8">
        <f t="shared" si="156"/>
        <v>-15965.949258683389</v>
      </c>
      <c r="AD298" s="8">
        <f t="shared" si="164"/>
        <v>61.251128786772441</v>
      </c>
      <c r="AE298" s="8">
        <f t="shared" si="157"/>
        <v>-15904.698129896617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2573.2696804532579</v>
      </c>
      <c r="M299" s="14">
        <f t="shared" si="150"/>
        <v>769177</v>
      </c>
      <c r="N299" s="13"/>
      <c r="O299" s="13">
        <f>1000*VLOOKUP(I299, '[1]Mortality (No Interventions) L'!$B$10:$O$129, 10)</f>
        <v>273.27868677865081</v>
      </c>
      <c r="P299" s="11">
        <v>0</v>
      </c>
      <c r="Q299" s="10">
        <f t="shared" si="159"/>
        <v>6.0619964465292664E-2</v>
      </c>
      <c r="R299" s="10">
        <f t="shared" si="160"/>
        <v>1.6566144281643654E-2</v>
      </c>
      <c r="S299" s="10">
        <f t="shared" si="161"/>
        <v>0</v>
      </c>
      <c r="T299" s="9">
        <f t="shared" si="151"/>
        <v>4.4053820183649006E-2</v>
      </c>
      <c r="U299" s="18"/>
      <c r="V299" s="8">
        <f t="shared" si="162"/>
        <v>466.27482407520421</v>
      </c>
      <c r="W299" s="8">
        <f t="shared" si="152"/>
        <v>338.85185247398596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-113.36235978672376</v>
      </c>
      <c r="AB299" s="8">
        <f t="shared" si="163"/>
        <v>-12742.297160121821</v>
      </c>
      <c r="AC299" s="8">
        <f t="shared" si="156"/>
        <v>-12855.659519908546</v>
      </c>
      <c r="AD299" s="8">
        <f t="shared" si="164"/>
        <v>45.741560241777535</v>
      </c>
      <c r="AE299" s="8">
        <f t="shared" si="157"/>
        <v>-12809.917959666769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2573.2696804532579</v>
      </c>
      <c r="M300" s="14">
        <f t="shared" si="150"/>
        <v>769177</v>
      </c>
      <c r="N300" s="13"/>
      <c r="O300" s="13">
        <f>1000*VLOOKUP(I300, '[1]Mortality (No Interventions) L'!$B$10:$O$129, 10)</f>
        <v>294.67984265373383</v>
      </c>
      <c r="P300" s="11">
        <v>0</v>
      </c>
      <c r="Q300" s="10">
        <f t="shared" si="159"/>
        <v>4.4053820183649006E-2</v>
      </c>
      <c r="R300" s="10">
        <f t="shared" si="160"/>
        <v>1.2981772800013574E-2</v>
      </c>
      <c r="S300" s="10">
        <f t="shared" si="161"/>
        <v>0</v>
      </c>
      <c r="T300" s="9">
        <f t="shared" si="151"/>
        <v>3.1072047383635434E-2</v>
      </c>
      <c r="U300" s="18"/>
      <c r="V300" s="8">
        <f t="shared" si="162"/>
        <v>338.85185247398596</v>
      </c>
      <c r="W300" s="8">
        <f t="shared" si="152"/>
        <v>238.99904190402555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-79.956757441916039</v>
      </c>
      <c r="AB300" s="8">
        <f t="shared" si="163"/>
        <v>-9985.2810569960402</v>
      </c>
      <c r="AC300" s="8">
        <f t="shared" si="156"/>
        <v>-10065.237814437956</v>
      </c>
      <c r="AD300" s="8">
        <f t="shared" si="164"/>
        <v>33.241366727698022</v>
      </c>
      <c r="AE300" s="8">
        <f t="shared" si="157"/>
        <v>-10031.996447710259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2573.2696804532579</v>
      </c>
      <c r="M301" s="14">
        <f t="shared" ref="M301:M332" si="167">$E$11</f>
        <v>769177</v>
      </c>
      <c r="N301" s="13"/>
      <c r="O301" s="13">
        <f>1000*VLOOKUP(I301, '[1]Mortality (No Interventions) L'!$B$10:$O$129, 10)</f>
        <v>316.49950009274562</v>
      </c>
      <c r="P301" s="11">
        <v>0</v>
      </c>
      <c r="Q301" s="10">
        <f t="shared" si="159"/>
        <v>3.1072047383635434E-2</v>
      </c>
      <c r="R301" s="10">
        <f t="shared" si="160"/>
        <v>9.8342874637787209E-3</v>
      </c>
      <c r="S301" s="10">
        <f t="shared" si="161"/>
        <v>0</v>
      </c>
      <c r="T301" s="9">
        <f t="shared" ref="T301:T332" si="168">Q301-SUM(R301:S301)</f>
        <v>2.1237759919856714E-2</v>
      </c>
      <c r="U301" s="18"/>
      <c r="V301" s="8">
        <f t="shared" si="162"/>
        <v>238.99904190402555</v>
      </c>
      <c r="W301" s="8">
        <f t="shared" ref="W301:W332" si="169">$G$14*M301*T301</f>
        <v>163.35596461875627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-54.650483682512693</v>
      </c>
      <c r="AB301" s="8">
        <f t="shared" si="163"/>
        <v>-7564.3077285269255</v>
      </c>
      <c r="AC301" s="8">
        <f t="shared" ref="AC301:AC332" si="173">IFERROR(_xlfn.IFNA(SUM(Y301:AB301),0),0)</f>
        <v>-7618.958212209438</v>
      </c>
      <c r="AD301" s="8">
        <f t="shared" si="164"/>
        <v>23.445806010784906</v>
      </c>
      <c r="AE301" s="8">
        <f t="shared" ref="AE301:AE332" si="174">IFERROR(_xlfn.IFNA(SUM(AC301:AD301),0),0)</f>
        <v>-7595.5124061986535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2573.2696804532579</v>
      </c>
      <c r="M302" s="14">
        <f t="shared" si="167"/>
        <v>769177</v>
      </c>
      <c r="N302" s="13"/>
      <c r="O302" s="13">
        <f>1000*VLOOKUP(I302, '[1]Mortality (No Interventions) L'!$B$10:$O$129, 10)</f>
        <v>339.45521325638481</v>
      </c>
      <c r="P302" s="11">
        <v>0</v>
      </c>
      <c r="Q302" s="10">
        <f t="shared" ref="Q302:Q333" si="176">T301</f>
        <v>2.1237759919856714E-2</v>
      </c>
      <c r="R302" s="10">
        <f t="shared" ref="R302:R333" si="177">O302*Q302/1000</f>
        <v>7.2092683226828626E-3</v>
      </c>
      <c r="S302" s="10">
        <f t="shared" ref="S302:S333" si="178">MIN(P302*Q302,Q302-R302)</f>
        <v>0</v>
      </c>
      <c r="T302" s="9">
        <f t="shared" si="168"/>
        <v>1.4028491597173851E-2</v>
      </c>
      <c r="U302" s="18"/>
      <c r="V302" s="8">
        <f t="shared" ref="V302:V333" si="179">W301</f>
        <v>163.35596461875627</v>
      </c>
      <c r="W302" s="8">
        <f t="shared" si="169"/>
        <v>107.90393081239392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-36.099092089500772</v>
      </c>
      <c r="AB302" s="8">
        <f t="shared" ref="AB302:AB333" si="180">IFERROR(_xlfn.IFNA(-M302*R302,0),0)</f>
        <v>-5545.203380636236</v>
      </c>
      <c r="AC302" s="8">
        <f t="shared" si="173"/>
        <v>-5581.3024727257371</v>
      </c>
      <c r="AD302" s="8">
        <f t="shared" ref="AD302:AD333" si="181">IFERROR(_xlfn.IFNA($D$6*SUM(V302:V302,Y302:Z302),0),0)</f>
        <v>16.025220129099992</v>
      </c>
      <c r="AE302" s="8">
        <f t="shared" si="174"/>
        <v>-5565.2772525966375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2573.2696804532579</v>
      </c>
      <c r="M303" s="14">
        <f t="shared" si="167"/>
        <v>769177</v>
      </c>
      <c r="N303" s="13"/>
      <c r="O303" s="13">
        <f>1000*VLOOKUP(I303, '[1]Mortality (No Interventions) L'!$B$10:$O$129, 10)</f>
        <v>363.59515019682647</v>
      </c>
      <c r="P303" s="11">
        <v>0</v>
      </c>
      <c r="Q303" s="10">
        <f t="shared" si="176"/>
        <v>1.4028491597173851E-2</v>
      </c>
      <c r="R303" s="10">
        <f t="shared" si="177"/>
        <v>5.1006915093093439E-3</v>
      </c>
      <c r="S303" s="10">
        <f t="shared" si="178"/>
        <v>0</v>
      </c>
      <c r="T303" s="9">
        <f t="shared" si="168"/>
        <v>8.927800087864507E-3</v>
      </c>
      <c r="U303" s="18"/>
      <c r="V303" s="8">
        <f t="shared" si="179"/>
        <v>107.90393081239392</v>
      </c>
      <c r="W303" s="8">
        <f t="shared" si="169"/>
        <v>68.670584881833577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-22.973637279249669</v>
      </c>
      <c r="AB303" s="8">
        <f t="shared" si="180"/>
        <v>-3923.3345930560331</v>
      </c>
      <c r="AC303" s="8">
        <f t="shared" si="173"/>
        <v>-3946.3082303352826</v>
      </c>
      <c r="AD303" s="8">
        <f t="shared" si="181"/>
        <v>10.585375612695845</v>
      </c>
      <c r="AE303" s="8">
        <f t="shared" si="174"/>
        <v>-3935.7228547225868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2573.2696804532579</v>
      </c>
      <c r="M304" s="14">
        <f t="shared" si="167"/>
        <v>769177</v>
      </c>
      <c r="N304" s="13"/>
      <c r="O304" s="13">
        <f>1000*VLOOKUP(I304, '[1]Mortality (No Interventions) L'!$B$10:$O$129, 10)</f>
        <v>387.94878468039229</v>
      </c>
      <c r="P304" s="11">
        <v>0</v>
      </c>
      <c r="Q304" s="10">
        <f t="shared" si="176"/>
        <v>8.927800087864507E-3</v>
      </c>
      <c r="R304" s="10">
        <f t="shared" si="177"/>
        <v>3.4635291939565352E-3</v>
      </c>
      <c r="S304" s="10">
        <f t="shared" si="178"/>
        <v>0</v>
      </c>
      <c r="T304" s="9">
        <f t="shared" si="168"/>
        <v>5.4642708939079722E-3</v>
      </c>
      <c r="U304" s="18"/>
      <c r="V304" s="8">
        <f t="shared" si="179"/>
        <v>68.670584881833577</v>
      </c>
      <c r="W304" s="8">
        <f t="shared" si="169"/>
        <v>42.029914933634522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-14.061042617076605</v>
      </c>
      <c r="AB304" s="8">
        <f t="shared" si="180"/>
        <v>-2664.0669948199061</v>
      </c>
      <c r="AC304" s="8">
        <f t="shared" si="173"/>
        <v>-2678.1280374369826</v>
      </c>
      <c r="AD304" s="8">
        <f t="shared" si="181"/>
        <v>6.7365843769078744</v>
      </c>
      <c r="AE304" s="8">
        <f t="shared" si="174"/>
        <v>-2671.3914530600746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2573.2696804532579</v>
      </c>
      <c r="M305" s="14">
        <f t="shared" si="167"/>
        <v>769177</v>
      </c>
      <c r="N305" s="13"/>
      <c r="O305" s="13">
        <f>1000*VLOOKUP(I305, '[1]Mortality (No Interventions) L'!$B$10:$O$129, 10)</f>
        <v>413.21042719143554</v>
      </c>
      <c r="P305" s="11">
        <v>0</v>
      </c>
      <c r="Q305" s="10">
        <f t="shared" si="176"/>
        <v>5.4642708939079722E-3</v>
      </c>
      <c r="R305" s="10">
        <f t="shared" si="177"/>
        <v>2.2578937103614406E-3</v>
      </c>
      <c r="S305" s="10">
        <f t="shared" si="178"/>
        <v>0</v>
      </c>
      <c r="T305" s="9">
        <f t="shared" si="168"/>
        <v>3.2063771835465315E-3</v>
      </c>
      <c r="U305" s="18"/>
      <c r="V305" s="8">
        <f t="shared" si="179"/>
        <v>42.029914933634522</v>
      </c>
      <c r="W305" s="8">
        <f t="shared" si="169"/>
        <v>24.662715829087706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-8.2508731905173995</v>
      </c>
      <c r="AB305" s="8">
        <f t="shared" si="180"/>
        <v>-1736.7199104546819</v>
      </c>
      <c r="AC305" s="8">
        <f t="shared" si="173"/>
        <v>-1744.9707836451994</v>
      </c>
      <c r="AD305" s="8">
        <f t="shared" si="181"/>
        <v>4.1231346549895473</v>
      </c>
      <c r="AE305" s="8">
        <f t="shared" si="174"/>
        <v>-1740.8476489902098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2573.2696804532579</v>
      </c>
      <c r="M306" s="14">
        <f t="shared" si="167"/>
        <v>769177</v>
      </c>
      <c r="N306" s="13"/>
      <c r="O306" s="13">
        <f>1000*VLOOKUP(I306, '[1]Mortality (No Interventions) L'!$B$10:$O$129, 10)</f>
        <v>438.37551672087227</v>
      </c>
      <c r="P306" s="11">
        <v>0</v>
      </c>
      <c r="Q306" s="10">
        <f t="shared" si="176"/>
        <v>3.2063771835465315E-3</v>
      </c>
      <c r="R306" s="10">
        <f t="shared" si="177"/>
        <v>1.4055972546392259E-3</v>
      </c>
      <c r="S306" s="10">
        <f t="shared" si="178"/>
        <v>0</v>
      </c>
      <c r="T306" s="9">
        <f t="shared" si="168"/>
        <v>1.8007799289073056E-3</v>
      </c>
      <c r="U306" s="18"/>
      <c r="V306" s="8">
        <f t="shared" si="179"/>
        <v>24.662715829087706</v>
      </c>
      <c r="W306" s="8">
        <f t="shared" si="169"/>
        <v>13.851185033771348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-4.6338923922259427</v>
      </c>
      <c r="AB306" s="8">
        <f t="shared" si="180"/>
        <v>-1081.153079531636</v>
      </c>
      <c r="AC306" s="8">
        <f t="shared" si="173"/>
        <v>-1085.786971923862</v>
      </c>
      <c r="AD306" s="8">
        <f t="shared" si="181"/>
        <v>2.4194124228335041</v>
      </c>
      <c r="AE306" s="8">
        <f t="shared" si="174"/>
        <v>-1083.3675595010284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2573.2696804532579</v>
      </c>
      <c r="M307" s="14">
        <f t="shared" si="167"/>
        <v>769177</v>
      </c>
      <c r="N307" s="13"/>
      <c r="O307" s="13">
        <f>1000*VLOOKUP(I307, '[1]Mortality (No Interventions) L'!$B$10:$O$129, 10)</f>
        <v>462.81707236883142</v>
      </c>
      <c r="P307" s="11">
        <v>0</v>
      </c>
      <c r="Q307" s="10">
        <f t="shared" si="176"/>
        <v>1.8007799289073056E-3</v>
      </c>
      <c r="R307" s="10">
        <f t="shared" si="177"/>
        <v>8.3343169467743161E-4</v>
      </c>
      <c r="S307" s="10">
        <f t="shared" si="178"/>
        <v>0</v>
      </c>
      <c r="T307" s="9">
        <f t="shared" si="168"/>
        <v>9.6734823422987403E-4</v>
      </c>
      <c r="U307" s="18"/>
      <c r="V307" s="8">
        <f t="shared" si="179"/>
        <v>13.851185033771348</v>
      </c>
      <c r="W307" s="8">
        <f t="shared" si="169"/>
        <v>7.4406201276023189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-2.4892478815837311</v>
      </c>
      <c r="AB307" s="8">
        <f t="shared" si="180"/>
        <v>-641.05649061690281</v>
      </c>
      <c r="AC307" s="8">
        <f t="shared" si="173"/>
        <v>-643.54573849848657</v>
      </c>
      <c r="AD307" s="8">
        <f t="shared" si="181"/>
        <v>1.3588012518129693</v>
      </c>
      <c r="AE307" s="8">
        <f t="shared" si="174"/>
        <v>-642.18693724667355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2573.2696804532579</v>
      </c>
      <c r="M308" s="14">
        <f t="shared" si="167"/>
        <v>769177</v>
      </c>
      <c r="N308" s="13"/>
      <c r="O308" s="13">
        <f>1000*VLOOKUP(I308, '[1]Mortality (No Interventions) L'!$B$10:$O$129, 10)</f>
        <v>487.61713982932974</v>
      </c>
      <c r="P308" s="11">
        <v>0</v>
      </c>
      <c r="Q308" s="10">
        <f t="shared" si="176"/>
        <v>9.6734823422987403E-4</v>
      </c>
      <c r="R308" s="10">
        <f t="shared" si="177"/>
        <v>4.7169557919412371E-4</v>
      </c>
      <c r="S308" s="10">
        <f t="shared" si="178"/>
        <v>0</v>
      </c>
      <c r="T308" s="9">
        <f t="shared" si="168"/>
        <v>4.9565265503575032E-4</v>
      </c>
      <c r="U308" s="18"/>
      <c r="V308" s="8">
        <f t="shared" si="179"/>
        <v>7.4406201276023189</v>
      </c>
      <c r="W308" s="8">
        <f t="shared" si="169"/>
        <v>3.8124462224243336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-1.2754479492396542</v>
      </c>
      <c r="AB308" s="8">
        <f t="shared" si="180"/>
        <v>-362.81739051779851</v>
      </c>
      <c r="AC308" s="8">
        <f t="shared" si="173"/>
        <v>-364.09283846703818</v>
      </c>
      <c r="AD308" s="8">
        <f t="shared" si="181"/>
        <v>0.72992483451778756</v>
      </c>
      <c r="AE308" s="8">
        <f t="shared" si="174"/>
        <v>-363.36291363252042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2573.2696804532579</v>
      </c>
      <c r="M309" s="14">
        <f t="shared" si="167"/>
        <v>769177</v>
      </c>
      <c r="N309" s="13"/>
      <c r="O309" s="13">
        <f>1000*VLOOKUP(I309, '[1]Mortality (No Interventions) L'!$B$10:$O$129, 10)</f>
        <v>512.60835689977171</v>
      </c>
      <c r="P309" s="11">
        <v>0</v>
      </c>
      <c r="Q309" s="10">
        <f t="shared" si="176"/>
        <v>4.9565265503575032E-4</v>
      </c>
      <c r="R309" s="10">
        <f t="shared" si="177"/>
        <v>2.5407569309088534E-4</v>
      </c>
      <c r="S309" s="10">
        <f t="shared" si="178"/>
        <v>0</v>
      </c>
      <c r="T309" s="9">
        <f t="shared" si="168"/>
        <v>2.4157696194486498E-4</v>
      </c>
      <c r="U309" s="18"/>
      <c r="V309" s="8">
        <f t="shared" si="179"/>
        <v>3.8124462224243336</v>
      </c>
      <c r="W309" s="8">
        <f t="shared" si="169"/>
        <v>1.8581544285786542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-0.62164267166873155</v>
      </c>
      <c r="AB309" s="8">
        <f t="shared" si="180"/>
        <v>-195.4291793845679</v>
      </c>
      <c r="AC309" s="8">
        <f t="shared" si="173"/>
        <v>-196.05082205623663</v>
      </c>
      <c r="AD309" s="8">
        <f t="shared" si="181"/>
        <v>0.37400097441982716</v>
      </c>
      <c r="AE309" s="8">
        <f t="shared" si="174"/>
        <v>-195.6768210818168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2573.2696804532579</v>
      </c>
      <c r="M310" s="14">
        <f t="shared" si="167"/>
        <v>769177</v>
      </c>
      <c r="N310" s="13"/>
      <c r="O310" s="13">
        <f>1000*VLOOKUP(I310, '[1]Mortality (No Interventions) L'!$B$10:$O$129, 10)</f>
        <v>537.60736507946217</v>
      </c>
      <c r="P310" s="11">
        <v>0</v>
      </c>
      <c r="Q310" s="10">
        <f t="shared" si="176"/>
        <v>2.4157696194486498E-4</v>
      </c>
      <c r="R310" s="10">
        <f t="shared" si="177"/>
        <v>1.2987355397508038E-4</v>
      </c>
      <c r="S310" s="10">
        <f t="shared" si="178"/>
        <v>0</v>
      </c>
      <c r="T310" s="9">
        <f t="shared" si="168"/>
        <v>1.1170340796978461E-4</v>
      </c>
      <c r="U310" s="18"/>
      <c r="V310" s="8">
        <f t="shared" si="179"/>
        <v>1.8581544285786542</v>
      </c>
      <c r="W310" s="8">
        <f t="shared" si="169"/>
        <v>0.8591969223197502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-0.28744299293194753</v>
      </c>
      <c r="AB310" s="8">
        <f t="shared" si="180"/>
        <v>-99.8957506258904</v>
      </c>
      <c r="AC310" s="8">
        <f t="shared" si="173"/>
        <v>-100.18319361882234</v>
      </c>
      <c r="AD310" s="8">
        <f t="shared" si="181"/>
        <v>0.18228494944356599</v>
      </c>
      <c r="AE310" s="8">
        <f t="shared" si="174"/>
        <v>-100.00090866937877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2573.2696804532579</v>
      </c>
      <c r="M311" s="14">
        <f t="shared" si="167"/>
        <v>769177</v>
      </c>
      <c r="N311" s="13"/>
      <c r="O311" s="13">
        <f>1000*VLOOKUP(I311, '[1]Mortality (No Interventions) L'!$B$10:$O$129, 10)</f>
        <v>562.4344971724679</v>
      </c>
      <c r="P311" s="11">
        <v>0</v>
      </c>
      <c r="Q311" s="10">
        <f t="shared" si="176"/>
        <v>1.1170340796978461E-4</v>
      </c>
      <c r="R311" s="10">
        <f t="shared" si="177"/>
        <v>6.2825850093936849E-5</v>
      </c>
      <c r="S311" s="10">
        <f t="shared" si="178"/>
        <v>0</v>
      </c>
      <c r="T311" s="9">
        <f t="shared" si="168"/>
        <v>4.8877557875847758E-5</v>
      </c>
      <c r="U311" s="18"/>
      <c r="V311" s="8">
        <f t="shared" si="179"/>
        <v>0.8591969223197502</v>
      </c>
      <c r="W311" s="8">
        <f t="shared" si="169"/>
        <v>0.37595493334270952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-0.12577513773651838</v>
      </c>
      <c r="AB311" s="8">
        <f t="shared" si="180"/>
        <v>-48.324198897704065</v>
      </c>
      <c r="AC311" s="8">
        <f t="shared" si="173"/>
        <v>-48.449974035440583</v>
      </c>
      <c r="AD311" s="8">
        <f t="shared" si="181"/>
        <v>8.4287218079567502E-2</v>
      </c>
      <c r="AE311" s="8">
        <f t="shared" si="174"/>
        <v>-48.365686817361016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2573.2696804532579</v>
      </c>
      <c r="M312" s="14">
        <f t="shared" si="167"/>
        <v>769177</v>
      </c>
      <c r="N312" s="13"/>
      <c r="O312" s="13">
        <f>1000*VLOOKUP(I312, '[1]Mortality (No Interventions) L'!$B$10:$O$129, 10)</f>
        <v>587.11561677877069</v>
      </c>
      <c r="P312" s="11">
        <v>0</v>
      </c>
      <c r="Q312" s="10">
        <f t="shared" si="176"/>
        <v>4.8877557875847758E-5</v>
      </c>
      <c r="R312" s="10">
        <f t="shared" si="177"/>
        <v>2.8696777538918417E-5</v>
      </c>
      <c r="S312" s="10">
        <f t="shared" si="178"/>
        <v>0</v>
      </c>
      <c r="T312" s="9">
        <f t="shared" si="168"/>
        <v>2.0180780336929341E-5</v>
      </c>
      <c r="U312" s="18"/>
      <c r="V312" s="8">
        <f t="shared" si="179"/>
        <v>0.37595493334270952</v>
      </c>
      <c r="W312" s="8">
        <f t="shared" si="169"/>
        <v>0.155225920772183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-5.1930590168907553E-2</v>
      </c>
      <c r="AB312" s="8">
        <f t="shared" si="180"/>
        <v>-22.072901257052653</v>
      </c>
      <c r="AC312" s="8">
        <f t="shared" si="173"/>
        <v>-22.124831847221561</v>
      </c>
      <c r="AD312" s="8">
        <f t="shared" si="181"/>
        <v>3.688117896091981E-2</v>
      </c>
      <c r="AE312" s="8">
        <f t="shared" si="174"/>
        <v>-22.087950668260643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2573.2696804532579</v>
      </c>
      <c r="M313" s="14">
        <f t="shared" si="167"/>
        <v>769177</v>
      </c>
      <c r="N313" s="13"/>
      <c r="O313" s="13">
        <f>1000*VLOOKUP(I313, '[1]Mortality (No Interventions) L'!$B$10:$O$129, 10)</f>
        <v>611.70018147581459</v>
      </c>
      <c r="P313" s="11">
        <v>0</v>
      </c>
      <c r="Q313" s="10">
        <f t="shared" si="176"/>
        <v>2.0180780336929341E-5</v>
      </c>
      <c r="R313" s="10">
        <f t="shared" si="177"/>
        <v>1.234458699442323E-5</v>
      </c>
      <c r="S313" s="10">
        <f t="shared" si="178"/>
        <v>0</v>
      </c>
      <c r="T313" s="9">
        <f t="shared" si="168"/>
        <v>7.8361933425061109E-6</v>
      </c>
      <c r="U313" s="18"/>
      <c r="V313" s="8">
        <f t="shared" si="179"/>
        <v>0.155225920772183</v>
      </c>
      <c r="W313" s="8">
        <f t="shared" si="169"/>
        <v>6.0274196866088231E-2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-2.0164638738440648E-2</v>
      </c>
      <c r="AB313" s="8">
        <f t="shared" si="180"/>
        <v>-9.4951723906094774</v>
      </c>
      <c r="AC313" s="8">
        <f t="shared" si="173"/>
        <v>-9.5153370293479185</v>
      </c>
      <c r="AD313" s="8">
        <f t="shared" si="181"/>
        <v>1.5227662827751154E-2</v>
      </c>
      <c r="AE313" s="8">
        <f t="shared" si="174"/>
        <v>-9.5001093665201672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2573.2696804532579</v>
      </c>
      <c r="M314" s="14">
        <f t="shared" si="167"/>
        <v>769177</v>
      </c>
      <c r="N314" s="13"/>
      <c r="O314" s="13">
        <f>1000*VLOOKUP(I314, '[1]Mortality (No Interventions) L'!$B$10:$O$129, 10)</f>
        <v>636.02666054091515</v>
      </c>
      <c r="P314" s="11">
        <v>0</v>
      </c>
      <c r="Q314" s="10">
        <f t="shared" si="176"/>
        <v>7.8361933425061109E-6</v>
      </c>
      <c r="R314" s="10">
        <f t="shared" si="177"/>
        <v>4.9840278829871137E-6</v>
      </c>
      <c r="S314" s="10">
        <f t="shared" si="178"/>
        <v>0</v>
      </c>
      <c r="T314" s="9">
        <f t="shared" si="168"/>
        <v>2.8521654595189971E-6</v>
      </c>
      <c r="U314" s="18"/>
      <c r="V314" s="8">
        <f t="shared" si="179"/>
        <v>6.0274196866088231E-2</v>
      </c>
      <c r="W314" s="8">
        <f t="shared" si="169"/>
        <v>2.1938200716564438E-2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-7.3393909006162694E-3</v>
      </c>
      <c r="AB314" s="8">
        <f t="shared" si="180"/>
        <v>-3.8335996149523792</v>
      </c>
      <c r="AC314" s="8">
        <f t="shared" si="173"/>
        <v>-3.8409390058529955</v>
      </c>
      <c r="AD314" s="8">
        <f t="shared" si="181"/>
        <v>5.9128987125632556E-3</v>
      </c>
      <c r="AE314" s="8">
        <f t="shared" si="174"/>
        <v>-3.8350261071404321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2573.2696804532579</v>
      </c>
      <c r="M315" s="14">
        <f t="shared" si="167"/>
        <v>769177</v>
      </c>
      <c r="N315" s="13"/>
      <c r="O315" s="13">
        <f>1000*VLOOKUP(I315, '[1]Mortality (No Interventions) L'!$B$10:$O$129, 10)</f>
        <v>659.93710303384285</v>
      </c>
      <c r="P315" s="11">
        <v>0</v>
      </c>
      <c r="Q315" s="10">
        <f t="shared" si="176"/>
        <v>2.8521654595189971E-6</v>
      </c>
      <c r="R315" s="10">
        <f t="shared" si="177"/>
        <v>1.8822498107281561E-6</v>
      </c>
      <c r="S315" s="10">
        <f t="shared" si="178"/>
        <v>0</v>
      </c>
      <c r="T315" s="9">
        <f t="shared" si="168"/>
        <v>9.6991564879084103E-7</v>
      </c>
      <c r="U315" s="18"/>
      <c r="V315" s="8">
        <f t="shared" si="179"/>
        <v>2.1938200716564438E-2</v>
      </c>
      <c r="W315" s="8">
        <f t="shared" si="169"/>
        <v>7.460368089899928E-3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-2.4958545316306219E-3</v>
      </c>
      <c r="AB315" s="8">
        <f t="shared" si="180"/>
        <v>-1.4477832626664509</v>
      </c>
      <c r="AC315" s="8">
        <f t="shared" si="173"/>
        <v>-1.4502791171980816</v>
      </c>
      <c r="AD315" s="8">
        <f t="shared" si="181"/>
        <v>2.1521374902949714E-3</v>
      </c>
      <c r="AE315" s="8">
        <f t="shared" si="174"/>
        <v>-1.4481269797077865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2573.2696804532579</v>
      </c>
      <c r="M316" s="14">
        <f t="shared" si="167"/>
        <v>769177</v>
      </c>
      <c r="N316" s="13"/>
      <c r="O316" s="13">
        <f>1000*VLOOKUP(I316, '[1]Mortality (No Interventions) L'!$B$10:$O$129, 10)</f>
        <v>687.92696081891302</v>
      </c>
      <c r="P316" s="11">
        <v>0</v>
      </c>
      <c r="Q316" s="10">
        <f t="shared" si="176"/>
        <v>9.6991564879084103E-7</v>
      </c>
      <c r="R316" s="10">
        <f t="shared" si="177"/>
        <v>6.6723112452338746E-7</v>
      </c>
      <c r="S316" s="10">
        <f t="shared" si="178"/>
        <v>0</v>
      </c>
      <c r="T316" s="9">
        <f t="shared" si="168"/>
        <v>3.0268452426745357E-7</v>
      </c>
      <c r="U316" s="18"/>
      <c r="V316" s="8">
        <f t="shared" si="179"/>
        <v>7.460368089899928E-3</v>
      </c>
      <c r="W316" s="8">
        <f t="shared" si="169"/>
        <v>2.3281797432246716E-3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-7.7888890903985667E-4</v>
      </c>
      <c r="AB316" s="8">
        <f t="shared" si="180"/>
        <v>-0.5132188346675256</v>
      </c>
      <c r="AC316" s="8">
        <f t="shared" si="173"/>
        <v>-0.51399772357656548</v>
      </c>
      <c r="AD316" s="8">
        <f t="shared" si="181"/>
        <v>7.3186210961918299E-4</v>
      </c>
      <c r="AE316" s="8">
        <f t="shared" si="174"/>
        <v>-0.5132658614669463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2573.2696804532579</v>
      </c>
      <c r="M317" s="14">
        <f t="shared" si="167"/>
        <v>769177</v>
      </c>
      <c r="N317" s="13"/>
      <c r="O317" s="13">
        <f>1000*VLOOKUP(I317, '[1]Mortality (No Interventions) L'!$B$10:$O$129, 10)</f>
        <v>715.4045559814324</v>
      </c>
      <c r="P317" s="11">
        <v>0</v>
      </c>
      <c r="Q317" s="10">
        <f t="shared" si="176"/>
        <v>3.0268452426745357E-7</v>
      </c>
      <c r="R317" s="10">
        <f t="shared" si="177"/>
        <v>2.1654188768600872E-7</v>
      </c>
      <c r="S317" s="10">
        <f t="shared" si="178"/>
        <v>0</v>
      </c>
      <c r="T317" s="9">
        <f t="shared" si="168"/>
        <v>8.6142636581444849E-8</v>
      </c>
      <c r="U317" s="18"/>
      <c r="V317" s="8">
        <f t="shared" si="179"/>
        <v>2.3281797432246716E-3</v>
      </c>
      <c r="W317" s="8">
        <f t="shared" si="169"/>
        <v>6.6258934777806003E-4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-2.2166823490933572E-4</v>
      </c>
      <c r="AB317" s="8">
        <f t="shared" si="180"/>
        <v>-0.16655903954466114</v>
      </c>
      <c r="AC317" s="8">
        <f t="shared" si="173"/>
        <v>-0.16678070777957046</v>
      </c>
      <c r="AD317" s="8">
        <f t="shared" si="181"/>
        <v>2.2839443281034028E-4</v>
      </c>
      <c r="AE317" s="8">
        <f t="shared" si="174"/>
        <v>-0.16655231334676013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2573.2696804532579</v>
      </c>
      <c r="M318" s="14">
        <f t="shared" si="167"/>
        <v>769177</v>
      </c>
      <c r="N318" s="13"/>
      <c r="O318" s="13">
        <f>1000*VLOOKUP(I318, '[1]Mortality (No Interventions) L'!$B$10:$O$129, 10)</f>
        <v>742.33431695755974</v>
      </c>
      <c r="P318" s="11">
        <v>0</v>
      </c>
      <c r="Q318" s="10">
        <f t="shared" si="176"/>
        <v>8.6142636581444849E-8</v>
      </c>
      <c r="R318" s="10">
        <f t="shared" si="177"/>
        <v>6.3946635287610153E-8</v>
      </c>
      <c r="S318" s="10">
        <f t="shared" si="178"/>
        <v>0</v>
      </c>
      <c r="T318" s="9">
        <f t="shared" si="168"/>
        <v>2.2196001293834696E-8</v>
      </c>
      <c r="U318" s="18"/>
      <c r="V318" s="8">
        <f t="shared" si="179"/>
        <v>6.6258934777806003E-4</v>
      </c>
      <c r="W318" s="8">
        <f t="shared" si="169"/>
        <v>1.7072653687187891E-4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-5.7116297156726112E-5</v>
      </c>
      <c r="AB318" s="8">
        <f t="shared" si="180"/>
        <v>-4.9186281090618116E-2</v>
      </c>
      <c r="AC318" s="8">
        <f t="shared" si="173"/>
        <v>-4.9243397387774841E-2</v>
      </c>
      <c r="AD318" s="8">
        <f t="shared" si="181"/>
        <v>6.5000015017027695E-5</v>
      </c>
      <c r="AE318" s="8">
        <f t="shared" si="174"/>
        <v>-4.9178397372757816E-2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2573.2696804532579</v>
      </c>
      <c r="M319" s="14">
        <f t="shared" si="167"/>
        <v>769177</v>
      </c>
      <c r="N319" s="13"/>
      <c r="O319" s="13">
        <f>1000*VLOOKUP(I319, '[1]Mortality (No Interventions) L'!$B$10:$O$129, 10)</f>
        <v>768.68205714792714</v>
      </c>
      <c r="P319" s="11">
        <v>0</v>
      </c>
      <c r="Q319" s="10">
        <f t="shared" si="176"/>
        <v>2.2196001293834696E-8</v>
      </c>
      <c r="R319" s="10">
        <f t="shared" si="177"/>
        <v>1.7061667935002905E-8</v>
      </c>
      <c r="S319" s="10">
        <f t="shared" si="178"/>
        <v>0</v>
      </c>
      <c r="T319" s="9">
        <f t="shared" si="168"/>
        <v>5.1343333588317919E-9</v>
      </c>
      <c r="U319" s="18"/>
      <c r="V319" s="8">
        <f t="shared" si="179"/>
        <v>1.7072653687187891E-4</v>
      </c>
      <c r="W319" s="8">
        <f t="shared" si="169"/>
        <v>3.9492111299461611E-5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-1.3212024361621588E-5</v>
      </c>
      <c r="AB319" s="8">
        <f t="shared" si="180"/>
        <v>-1.3123442557241729E-2</v>
      </c>
      <c r="AC319" s="8">
        <f t="shared" si="173"/>
        <v>-1.3136654581603352E-2</v>
      </c>
      <c r="AD319" s="8">
        <f t="shared" si="181"/>
        <v>1.6748273267131321E-5</v>
      </c>
      <c r="AE319" s="8">
        <f t="shared" si="174"/>
        <v>-1.311990630833622E-2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2573.2696804532579</v>
      </c>
      <c r="M320" s="14">
        <f t="shared" si="167"/>
        <v>769177</v>
      </c>
      <c r="N320" s="13"/>
      <c r="O320" s="13">
        <f>1000*VLOOKUP(I320, '[1]Mortality (No Interventions) L'!$B$10:$O$129, 10)</f>
        <v>794.41423727935808</v>
      </c>
      <c r="P320" s="11">
        <v>0</v>
      </c>
      <c r="Q320" s="10">
        <f t="shared" si="176"/>
        <v>5.1343333588317919E-9</v>
      </c>
      <c r="R320" s="10">
        <f t="shared" si="177"/>
        <v>4.078787519194323E-9</v>
      </c>
      <c r="S320" s="10">
        <f t="shared" si="178"/>
        <v>0</v>
      </c>
      <c r="T320" s="9">
        <f t="shared" si="168"/>
        <v>1.0555458396374689E-9</v>
      </c>
      <c r="U320" s="18"/>
      <c r="V320" s="8">
        <f t="shared" si="179"/>
        <v>3.9492111299461611E-5</v>
      </c>
      <c r="W320" s="8">
        <f t="shared" si="169"/>
        <v>8.1190158229482946E-6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-2.7162041054676756E-6</v>
      </c>
      <c r="AB320" s="8">
        <f t="shared" si="180"/>
        <v>-3.1373095476513319E-3</v>
      </c>
      <c r="AC320" s="8">
        <f t="shared" si="173"/>
        <v>-3.1400257517567995E-3</v>
      </c>
      <c r="AD320" s="8">
        <f t="shared" si="181"/>
        <v>3.8741761184771846E-6</v>
      </c>
      <c r="AE320" s="8">
        <f t="shared" si="174"/>
        <v>-3.1361515756383224E-3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2573.2696804532579</v>
      </c>
      <c r="M321" s="14">
        <f t="shared" si="167"/>
        <v>769177</v>
      </c>
      <c r="N321" s="13"/>
      <c r="O321" s="13">
        <f>1000*VLOOKUP(I321, '[1]Mortality (No Interventions) L'!$B$10:$O$129, 10)</f>
        <v>819.66271830564938</v>
      </c>
      <c r="P321" s="11">
        <v>0</v>
      </c>
      <c r="Q321" s="10">
        <f t="shared" si="176"/>
        <v>1.0555458396374689E-9</v>
      </c>
      <c r="R321" s="10">
        <f t="shared" si="177"/>
        <v>8.6519157221346682E-10</v>
      </c>
      <c r="S321" s="10">
        <f t="shared" si="178"/>
        <v>0</v>
      </c>
      <c r="T321" s="9">
        <f t="shared" si="168"/>
        <v>1.9035426742400206E-10</v>
      </c>
      <c r="U321" s="18"/>
      <c r="V321" s="8">
        <f t="shared" si="179"/>
        <v>8.1190158229482946E-6</v>
      </c>
      <c r="W321" s="8">
        <f t="shared" si="169"/>
        <v>1.4641612435439165E-6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-4.8983286490707578E-7</v>
      </c>
      <c r="AB321" s="8">
        <f t="shared" si="180"/>
        <v>-6.654854579404378E-4</v>
      </c>
      <c r="AC321" s="8">
        <f t="shared" si="173"/>
        <v>-6.6597529080534483E-4</v>
      </c>
      <c r="AD321" s="8">
        <f t="shared" si="181"/>
        <v>7.9647545223122773E-7</v>
      </c>
      <c r="AE321" s="8">
        <f t="shared" si="174"/>
        <v>-6.6517881535311358E-4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2573.2696804532579</v>
      </c>
      <c r="M322" s="14">
        <f t="shared" si="167"/>
        <v>769177</v>
      </c>
      <c r="N322" s="13"/>
      <c r="O322" s="13">
        <f>1000*VLOOKUP(I322, '[1]Mortality (No Interventions) L'!$B$10:$O$129, 10)</f>
        <v>844.58118426341355</v>
      </c>
      <c r="P322" s="11">
        <v>0</v>
      </c>
      <c r="Q322" s="10">
        <f t="shared" si="176"/>
        <v>1.9035426742400206E-10</v>
      </c>
      <c r="R322" s="10">
        <f t="shared" si="177"/>
        <v>1.6076963261055816E-10</v>
      </c>
      <c r="S322" s="10">
        <f t="shared" si="178"/>
        <v>0</v>
      </c>
      <c r="T322" s="9">
        <f t="shared" si="168"/>
        <v>2.9584634813443898E-11</v>
      </c>
      <c r="U322" s="18"/>
      <c r="V322" s="8">
        <f t="shared" si="179"/>
        <v>1.4641612435439165E-6</v>
      </c>
      <c r="W322" s="8">
        <f t="shared" si="169"/>
        <v>2.2755820651900338E-7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-7.612924377271711E-8</v>
      </c>
      <c r="AB322" s="8">
        <f t="shared" si="180"/>
        <v>-1.2366030370249129E-4</v>
      </c>
      <c r="AC322" s="8">
        <f t="shared" si="173"/>
        <v>-1.2373643294626401E-4</v>
      </c>
      <c r="AD322" s="8">
        <f t="shared" si="181"/>
        <v>1.4363421799165821E-7</v>
      </c>
      <c r="AE322" s="8">
        <f t="shared" si="174"/>
        <v>-1.2359279872827236E-4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2573.2696804532579</v>
      </c>
      <c r="M323" s="14">
        <f t="shared" si="167"/>
        <v>769177</v>
      </c>
      <c r="N323" s="13"/>
      <c r="O323" s="13">
        <f>1000*VLOOKUP(I323, '[1]Mortality (No Interventions) L'!$B$10:$O$129, 10)</f>
        <v>869.16963515265093</v>
      </c>
      <c r="P323" s="11">
        <v>0</v>
      </c>
      <c r="Q323" s="10">
        <f t="shared" si="176"/>
        <v>2.9584634813443898E-11</v>
      </c>
      <c r="R323" s="10">
        <f t="shared" si="177"/>
        <v>2.5714066246925448E-11</v>
      </c>
      <c r="S323" s="10">
        <f t="shared" si="178"/>
        <v>0</v>
      </c>
      <c r="T323" s="9">
        <f t="shared" si="168"/>
        <v>3.87056856651845E-12</v>
      </c>
      <c r="U323" s="18"/>
      <c r="V323" s="8">
        <f t="shared" si="179"/>
        <v>2.2755820651900338E-7</v>
      </c>
      <c r="W323" s="8">
        <f t="shared" si="169"/>
        <v>2.9771523182889621E-8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-9.9600167383373563E-9</v>
      </c>
      <c r="AB323" s="8">
        <f t="shared" si="180"/>
        <v>-1.9778668333611377E-5</v>
      </c>
      <c r="AC323" s="8">
        <f t="shared" si="173"/>
        <v>-1.9788628350349716E-5</v>
      </c>
      <c r="AD323" s="8">
        <f t="shared" si="181"/>
        <v>2.2323460059514234E-8</v>
      </c>
      <c r="AE323" s="8">
        <f t="shared" si="174"/>
        <v>-1.97663048902902E-5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2573.2696804532579</v>
      </c>
      <c r="M324" s="14">
        <f t="shared" si="167"/>
        <v>769177</v>
      </c>
      <c r="N324" s="13"/>
      <c r="O324" s="13">
        <f>1000*VLOOKUP(I324, '[1]Mortality (No Interventions) L'!$B$10:$O$129, 10)</f>
        <v>893.42807097336129</v>
      </c>
      <c r="P324" s="11">
        <v>0</v>
      </c>
      <c r="Q324" s="10">
        <f t="shared" si="176"/>
        <v>3.87056856651845E-12</v>
      </c>
      <c r="R324" s="10">
        <f t="shared" si="177"/>
        <v>3.458074607954707E-12</v>
      </c>
      <c r="S324" s="10">
        <f t="shared" si="178"/>
        <v>0</v>
      </c>
      <c r="T324" s="9">
        <f t="shared" si="168"/>
        <v>4.1249395856374297E-13</v>
      </c>
      <c r="U324" s="18"/>
      <c r="V324" s="8">
        <f t="shared" si="179"/>
        <v>2.9771523182889621E-8</v>
      </c>
      <c r="W324" s="8">
        <f t="shared" si="169"/>
        <v>3.1728086556618415E-9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-1.0614581969422222E-9</v>
      </c>
      <c r="AB324" s="8">
        <f t="shared" si="180"/>
        <v>-2.6598714527227778E-6</v>
      </c>
      <c r="AC324" s="8">
        <f t="shared" si="173"/>
        <v>-2.6609329109197202E-6</v>
      </c>
      <c r="AD324" s="8">
        <f t="shared" si="181"/>
        <v>2.9205864242414719E-9</v>
      </c>
      <c r="AE324" s="8">
        <f t="shared" si="174"/>
        <v>-2.6580123244954787E-6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2573.2696804532579</v>
      </c>
      <c r="M325" s="14">
        <f t="shared" si="167"/>
        <v>769177</v>
      </c>
      <c r="N325" s="13"/>
      <c r="O325" s="13">
        <f>1000*VLOOKUP(I325, '[1]Mortality (No Interventions) L'!$B$10:$O$129, 10)</f>
        <v>1000</v>
      </c>
      <c r="P325" s="11">
        <v>0</v>
      </c>
      <c r="Q325" s="10">
        <f t="shared" si="176"/>
        <v>4.1249395856374297E-13</v>
      </c>
      <c r="R325" s="10">
        <f t="shared" si="177"/>
        <v>4.1249395856374297E-13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3.1728086556618415E-9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-3.1728086556618415E-7</v>
      </c>
      <c r="AC325" s="8">
        <f t="shared" si="173"/>
        <v>-3.1728086556618415E-7</v>
      </c>
      <c r="AD325" s="8">
        <f t="shared" si="181"/>
        <v>3.1125252912042668E-10</v>
      </c>
      <c r="AE325" s="8">
        <f t="shared" si="174"/>
        <v>-3.1696961303706371E-7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2573.2696804532579</v>
      </c>
      <c r="M326" s="14">
        <f t="shared" si="167"/>
        <v>769177</v>
      </c>
      <c r="N326" s="13"/>
      <c r="O326" s="13" t="e">
        <f>1000*VLOOKUP(I326, '[1]Mortality (No Interventions) L'!$B$10:$O$129, 10)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2573.2696804532579</v>
      </c>
      <c r="M327" s="14">
        <f t="shared" si="167"/>
        <v>769177</v>
      </c>
      <c r="N327" s="13"/>
      <c r="O327" s="13" t="e">
        <f>1000*VLOOKUP(I327, '[1]Mortality (No Interventions) L'!$B$10:$O$129, 10)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2573.2696804532579</v>
      </c>
      <c r="M328" s="14">
        <f t="shared" si="167"/>
        <v>769177</v>
      </c>
      <c r="N328" s="13"/>
      <c r="O328" s="13" t="e">
        <f>1000*VLOOKUP(I328, '[1]Mortality (No Interventions) L'!$B$10:$O$129, 10)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2573.2696804532579</v>
      </c>
      <c r="M329" s="14">
        <f t="shared" si="167"/>
        <v>769177</v>
      </c>
      <c r="N329" s="13"/>
      <c r="O329" s="13" t="e">
        <f>1000*VLOOKUP(I329, '[1]Mortality (No Interventions) L'!$B$10:$O$129, 10)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2573.2696804532579</v>
      </c>
      <c r="M330" s="14">
        <f t="shared" si="167"/>
        <v>769177</v>
      </c>
      <c r="N330" s="13"/>
      <c r="O330" s="13" t="e">
        <f>1000*VLOOKUP(I330, '[1]Mortality (No Interventions) L'!$B$10:$O$129, 10)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2573.2696804532579</v>
      </c>
      <c r="M331" s="14">
        <f t="shared" si="167"/>
        <v>769177</v>
      </c>
      <c r="N331" s="13"/>
      <c r="O331" s="13" t="e">
        <f>1000*VLOOKUP(I331, '[1]Mortality (No Interventions) L'!$B$10:$O$129, 10)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2573.2696804532579</v>
      </c>
      <c r="M332" s="14">
        <f t="shared" si="167"/>
        <v>769177</v>
      </c>
      <c r="N332" s="13"/>
      <c r="O332" s="13" t="e">
        <f>1000*VLOOKUP(I332, '[1]Mortality (No Interventions) L'!$B$10:$O$129, 10)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2573.2696804532579</v>
      </c>
      <c r="M333" s="14">
        <f t="shared" ref="M333:M364" si="184">$E$11</f>
        <v>769177</v>
      </c>
      <c r="N333" s="13"/>
      <c r="O333" s="13" t="e">
        <f>1000*VLOOKUP(I333, '[1]Mortality (No Interventions) L'!$B$10:$O$129, 10)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2573.2696804532579</v>
      </c>
      <c r="M334" s="14">
        <f t="shared" si="184"/>
        <v>769177</v>
      </c>
      <c r="N334" s="13"/>
      <c r="O334" s="13" t="e">
        <f>1000*VLOOKUP(I334, '[1]Mortality (No Interventions) L'!$B$10:$O$129, 10)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2573.2696804532579</v>
      </c>
      <c r="M335" s="14">
        <f t="shared" si="184"/>
        <v>769177</v>
      </c>
      <c r="N335" s="13"/>
      <c r="O335" s="13" t="e">
        <f>1000*VLOOKUP(I335, '[1]Mortality (No Interventions) L'!$B$10:$O$129, 10)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2573.2696804532579</v>
      </c>
      <c r="M336" s="14">
        <f t="shared" si="184"/>
        <v>769177</v>
      </c>
      <c r="N336" s="13"/>
      <c r="O336" s="13" t="e">
        <f>1000*VLOOKUP(I336, '[1]Mortality (No Interventions) L'!$B$10:$O$129, 10)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2573.2696804532579</v>
      </c>
      <c r="M337" s="14">
        <f t="shared" si="184"/>
        <v>769177</v>
      </c>
      <c r="N337" s="13"/>
      <c r="O337" s="13" t="e">
        <f>1000*VLOOKUP(I337, '[1]Mortality (No Interventions) L'!$B$10:$O$129, 10)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2573.2696804532579</v>
      </c>
      <c r="M338" s="14">
        <f t="shared" si="184"/>
        <v>769177</v>
      </c>
      <c r="N338" s="13"/>
      <c r="O338" s="13" t="e">
        <f>1000*VLOOKUP(I338, '[1]Mortality (No Interventions) L'!$B$10:$O$129, 10)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2573.2696804532579</v>
      </c>
      <c r="M339" s="14">
        <f t="shared" si="184"/>
        <v>769177</v>
      </c>
      <c r="N339" s="13"/>
      <c r="O339" s="13" t="e">
        <f>1000*VLOOKUP(I339, '[1]Mortality (No Interventions) L'!$B$10:$O$129, 10)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2573.2696804532579</v>
      </c>
      <c r="M340" s="14">
        <f t="shared" si="184"/>
        <v>769177</v>
      </c>
      <c r="N340" s="13"/>
      <c r="O340" s="13" t="e">
        <f>1000*VLOOKUP(I340, '[1]Mortality (No Interventions) L'!$B$10:$O$129, 10)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2573.2696804532579</v>
      </c>
      <c r="M341" s="14">
        <f t="shared" si="184"/>
        <v>769177</v>
      </c>
      <c r="N341" s="13"/>
      <c r="O341" s="13" t="e">
        <f>1000*VLOOKUP(I341, '[1]Mortality (No Interventions) L'!$B$10:$O$129, 10)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2573.2696804532579</v>
      </c>
      <c r="M342" s="14">
        <f t="shared" si="184"/>
        <v>769177</v>
      </c>
      <c r="N342" s="13"/>
      <c r="O342" s="13" t="e">
        <f>1000*VLOOKUP(I342, '[1]Mortality (No Interventions) L'!$B$10:$O$129, 10)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2573.2696804532579</v>
      </c>
      <c r="M343" s="14">
        <f t="shared" si="184"/>
        <v>769177</v>
      </c>
      <c r="N343" s="13"/>
      <c r="O343" s="13" t="e">
        <f>1000*VLOOKUP(I343, '[1]Mortality (No Interventions) L'!$B$10:$O$129, 10)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2573.2696804532579</v>
      </c>
      <c r="M344" s="14">
        <f t="shared" si="184"/>
        <v>769177</v>
      </c>
      <c r="N344" s="13"/>
      <c r="O344" s="13" t="e">
        <f>1000*VLOOKUP(I344, '[1]Mortality (No Interventions) L'!$B$10:$O$129, 10)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2573.2696804532579</v>
      </c>
      <c r="M345" s="14">
        <f t="shared" si="184"/>
        <v>769177</v>
      </c>
      <c r="O345" s="13" t="e">
        <f>1000*VLOOKUP(I345, '[1]Mortality (No Interventions) L'!$B$10:$O$129, 10)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2573.2696804532579</v>
      </c>
      <c r="M346" s="14">
        <f t="shared" si="184"/>
        <v>769177</v>
      </c>
      <c r="O346" s="13" t="e">
        <f>1000*VLOOKUP(I346, '[1]Mortality (No Interventions) L'!$B$10:$O$129, 10)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2573.2696804532579</v>
      </c>
      <c r="M347" s="14">
        <f t="shared" si="184"/>
        <v>769177</v>
      </c>
      <c r="O347" s="13" t="e">
        <f>1000*VLOOKUP(I347, '[1]Mortality (No Interventions) L'!$B$10:$O$129, 10)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2573.2696804532579</v>
      </c>
      <c r="M348" s="14">
        <f t="shared" si="184"/>
        <v>769177</v>
      </c>
      <c r="O348" s="13" t="e">
        <f>1000*VLOOKUP(I348, '[1]Mortality (No Interventions) L'!$B$10:$O$129, 10)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2573.2696804532579</v>
      </c>
      <c r="M349" s="14">
        <f t="shared" si="184"/>
        <v>769177</v>
      </c>
      <c r="O349" s="13" t="e">
        <f>1000*VLOOKUP(I349, '[1]Mortality (No Interventions) L'!$B$10:$O$129, 10)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2573.2696804532579</v>
      </c>
      <c r="M350" s="14">
        <f t="shared" si="184"/>
        <v>769177</v>
      </c>
      <c r="O350" s="13" t="e">
        <f>1000*VLOOKUP(I350, '[1]Mortality (No Interventions) L'!$B$10:$O$129, 10)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2573.2696804532579</v>
      </c>
      <c r="M351" s="14">
        <f t="shared" si="184"/>
        <v>769177</v>
      </c>
      <c r="O351" s="13" t="e">
        <f>1000*VLOOKUP(I351, '[1]Mortality (No Interventions) L'!$B$10:$O$129, 10)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2573.2696804532579</v>
      </c>
      <c r="M352" s="14">
        <f t="shared" si="184"/>
        <v>769177</v>
      </c>
      <c r="O352" s="13" t="e">
        <f>1000*VLOOKUP(I352, '[1]Mortality (No Interventions) L'!$B$10:$O$129, 10)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2573.2696804532579</v>
      </c>
      <c r="M353" s="14">
        <f t="shared" si="184"/>
        <v>769177</v>
      </c>
      <c r="O353" s="13" t="e">
        <f>1000*VLOOKUP(I353, '[1]Mortality (No Interventions) L'!$B$10:$O$129, 10)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2573.2696804532579</v>
      </c>
      <c r="M354" s="14">
        <f t="shared" si="184"/>
        <v>769177</v>
      </c>
      <c r="O354" s="13" t="e">
        <f>1000*VLOOKUP(I354, '[1]Mortality (No Interventions) L'!$B$10:$O$129, 10)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2573.2696804532579</v>
      </c>
      <c r="M355" s="14">
        <f t="shared" si="184"/>
        <v>769177</v>
      </c>
      <c r="O355" s="13" t="e">
        <f>1000*VLOOKUP(I355, '[1]Mortality (No Interventions) L'!$B$10:$O$129, 10)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2573.2696804532579</v>
      </c>
      <c r="M356" s="14">
        <f t="shared" si="184"/>
        <v>769177</v>
      </c>
      <c r="O356" s="13" t="e">
        <f>1000*VLOOKUP(I356, '[1]Mortality (No Interventions) L'!$B$10:$O$129, 10)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2573.2696804532579</v>
      </c>
      <c r="M357" s="14">
        <f t="shared" si="184"/>
        <v>769177</v>
      </c>
      <c r="O357" s="13" t="e">
        <f>1000*VLOOKUP(I357, '[1]Mortality (No Interventions) L'!$B$10:$O$129, 10)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2573.2696804532579</v>
      </c>
      <c r="M358" s="14">
        <f t="shared" si="184"/>
        <v>769177</v>
      </c>
      <c r="O358" s="13" t="e">
        <f>1000*VLOOKUP(I358, '[1]Mortality (No Interventions) L'!$B$10:$O$129, 10)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2573.2696804532579</v>
      </c>
      <c r="M359" s="14">
        <f t="shared" si="184"/>
        <v>769177</v>
      </c>
      <c r="O359" s="13" t="e">
        <f>1000*VLOOKUP(I359, '[1]Mortality (No Interventions) L'!$B$10:$O$129, 10)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2573.2696804532579</v>
      </c>
      <c r="M360" s="14">
        <f t="shared" si="184"/>
        <v>769177</v>
      </c>
      <c r="O360" s="13" t="e">
        <f>1000*VLOOKUP(I360, '[1]Mortality (No Interventions) L'!$B$10:$O$129, 10)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2573.2696804532579</v>
      </c>
      <c r="M361" s="14">
        <f t="shared" si="184"/>
        <v>769177</v>
      </c>
      <c r="O361" s="13" t="e">
        <f>1000*VLOOKUP(I361, '[1]Mortality (No Interventions) L'!$B$10:$O$129, 10)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2573.2696804532579</v>
      </c>
      <c r="M362" s="14">
        <f t="shared" si="184"/>
        <v>769177</v>
      </c>
      <c r="O362" s="13" t="e">
        <f>1000*VLOOKUP(I362, '[1]Mortality (No Interventions) L'!$B$10:$O$129, 10)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2573.2696804532579</v>
      </c>
      <c r="M363" s="14">
        <f t="shared" si="184"/>
        <v>769177</v>
      </c>
      <c r="O363" s="13" t="e">
        <f>1000*VLOOKUP(I363, '[1]Mortality (No Interventions) L'!$B$10:$O$129, 10)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2573.2696804532579</v>
      </c>
      <c r="M364" s="14">
        <f t="shared" si="184"/>
        <v>769177</v>
      </c>
      <c r="O364" s="13" t="e">
        <f>1000*VLOOKUP(I364, '[1]Mortality (No Interventions) L'!$B$10:$O$129, 10)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2573.2696804532579</v>
      </c>
      <c r="M365" s="14">
        <f t="shared" ref="M365:M389" si="201">$E$11</f>
        <v>769177</v>
      </c>
      <c r="O365" s="13" t="e">
        <f>1000*VLOOKUP(I365, '[1]Mortality (No Interventions) L'!$B$10:$O$129, 10)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2573.2696804532579</v>
      </c>
      <c r="M366" s="14">
        <f t="shared" si="201"/>
        <v>769177</v>
      </c>
      <c r="O366" s="13" t="e">
        <f>1000*VLOOKUP(I366, '[1]Mortality (No Interventions) L'!$B$10:$O$129, 10)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2573.2696804532579</v>
      </c>
      <c r="M367" s="14">
        <f t="shared" si="201"/>
        <v>769177</v>
      </c>
      <c r="O367" s="13" t="e">
        <f>1000*VLOOKUP(I367, '[1]Mortality (No Interventions) L'!$B$10:$O$129, 10)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2573.2696804532579</v>
      </c>
      <c r="M368" s="14">
        <f t="shared" si="201"/>
        <v>769177</v>
      </c>
      <c r="O368" s="13" t="e">
        <f>1000*VLOOKUP(I368, '[1]Mortality (No Interventions) L'!$B$10:$O$129, 10)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2573.2696804532579</v>
      </c>
      <c r="M369" s="14">
        <f t="shared" si="201"/>
        <v>769177</v>
      </c>
      <c r="O369" s="13" t="e">
        <f>1000*VLOOKUP(I369, '[1]Mortality (No Interventions) L'!$B$10:$O$129, 10)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2573.2696804532579</v>
      </c>
      <c r="M370" s="14">
        <f t="shared" si="201"/>
        <v>769177</v>
      </c>
      <c r="O370" s="13" t="e">
        <f>1000*VLOOKUP(I370, '[1]Mortality (No Interventions) L'!$B$10:$O$129, 10)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2573.2696804532579</v>
      </c>
      <c r="M371" s="14">
        <f t="shared" si="201"/>
        <v>769177</v>
      </c>
      <c r="O371" s="13" t="e">
        <f>1000*VLOOKUP(I371, '[1]Mortality (No Interventions) L'!$B$10:$O$129, 10)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2573.2696804532579</v>
      </c>
      <c r="M372" s="14">
        <f t="shared" si="201"/>
        <v>769177</v>
      </c>
      <c r="O372" s="13" t="e">
        <f>1000*VLOOKUP(I372, '[1]Mortality (No Interventions) L'!$B$10:$O$129, 10)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2573.2696804532579</v>
      </c>
      <c r="M373" s="14">
        <f t="shared" si="201"/>
        <v>769177</v>
      </c>
      <c r="O373" s="13" t="e">
        <f>1000*VLOOKUP(I373, '[1]Mortality (No Interventions) L'!$B$10:$O$129, 10)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2573.2696804532579</v>
      </c>
      <c r="M374" s="14">
        <f t="shared" si="201"/>
        <v>769177</v>
      </c>
      <c r="O374" s="13" t="e">
        <f>1000*VLOOKUP(I374, '[1]Mortality (No Interventions) L'!$B$10:$O$129, 10)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2573.2696804532579</v>
      </c>
      <c r="M375" s="14">
        <f t="shared" si="201"/>
        <v>769177</v>
      </c>
      <c r="O375" s="13" t="e">
        <f>1000*VLOOKUP(I375, '[1]Mortality (No Interventions) L'!$B$10:$O$129, 10)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2573.2696804532579</v>
      </c>
      <c r="M376" s="14">
        <f t="shared" si="201"/>
        <v>769177</v>
      </c>
      <c r="O376" s="13" t="e">
        <f>1000*VLOOKUP(I376, '[1]Mortality (No Interventions) L'!$B$10:$O$129, 10)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2573.2696804532579</v>
      </c>
      <c r="M377" s="14">
        <f t="shared" si="201"/>
        <v>769177</v>
      </c>
      <c r="O377" s="13" t="e">
        <f>1000*VLOOKUP(I377, '[1]Mortality (No Interventions) L'!$B$10:$O$129, 10)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2573.2696804532579</v>
      </c>
      <c r="M378" s="14">
        <f t="shared" si="201"/>
        <v>769177</v>
      </c>
      <c r="O378" s="13" t="e">
        <f>1000*VLOOKUP(I378, '[1]Mortality (No Interventions) L'!$B$10:$O$129, 10)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2573.2696804532579</v>
      </c>
      <c r="M379" s="14">
        <f t="shared" si="201"/>
        <v>769177</v>
      </c>
      <c r="O379" s="13" t="e">
        <f>1000*VLOOKUP(I379, '[1]Mortality (No Interventions) L'!$B$10:$O$129, 10)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2573.2696804532579</v>
      </c>
      <c r="M380" s="14">
        <f t="shared" si="201"/>
        <v>769177</v>
      </c>
      <c r="O380" s="13" t="e">
        <f>1000*VLOOKUP(I380, '[1]Mortality (No Interventions) L'!$B$10:$O$129, 10)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2573.2696804532579</v>
      </c>
      <c r="M381" s="14">
        <f t="shared" si="201"/>
        <v>769177</v>
      </c>
      <c r="O381" s="13" t="e">
        <f>1000*VLOOKUP(I381, '[1]Mortality (No Interventions) L'!$B$10:$O$129, 10)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2573.2696804532579</v>
      </c>
      <c r="M382" s="14">
        <f t="shared" si="201"/>
        <v>769177</v>
      </c>
      <c r="O382" s="13" t="e">
        <f>1000*VLOOKUP(I382, '[1]Mortality (No Interventions) L'!$B$10:$O$129, 10)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2573.2696804532579</v>
      </c>
      <c r="M383" s="14">
        <f t="shared" si="201"/>
        <v>769177</v>
      </c>
      <c r="O383" s="13" t="e">
        <f>1000*VLOOKUP(I383, '[1]Mortality (No Interventions) L'!$B$10:$O$129, 10)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2573.2696804532579</v>
      </c>
      <c r="M384" s="14">
        <f t="shared" si="201"/>
        <v>769177</v>
      </c>
      <c r="O384" s="13" t="e">
        <f>1000*VLOOKUP(I384, '[1]Mortality (No Interventions) L'!$B$10:$O$129, 10)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2573.2696804532579</v>
      </c>
      <c r="M385" s="14">
        <f t="shared" si="201"/>
        <v>769177</v>
      </c>
      <c r="O385" s="13" t="e">
        <f>1000*VLOOKUP(I385, '[1]Mortality (No Interventions) L'!$B$10:$O$129, 10)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2573.2696804532579</v>
      </c>
      <c r="M386" s="14">
        <f t="shared" si="201"/>
        <v>769177</v>
      </c>
      <c r="O386" s="13" t="e">
        <f>1000*VLOOKUP(I386, '[1]Mortality (No Interventions) L'!$B$10:$O$129, 10)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2573.2696804532579</v>
      </c>
      <c r="M387" s="14">
        <f t="shared" si="201"/>
        <v>769177</v>
      </c>
      <c r="O387" s="13" t="e">
        <f>1000*VLOOKUP(I387, '[1]Mortality (No Interventions) L'!$B$10:$O$129, 10)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2573.2696804532579</v>
      </c>
      <c r="M388" s="14">
        <f t="shared" si="201"/>
        <v>769177</v>
      </c>
      <c r="O388" s="13" t="e">
        <f>1000*VLOOKUP(I388, '[1]Mortality (No Interventions) L'!$B$10:$O$129, 10)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2573.2696804532579</v>
      </c>
      <c r="M389" s="14">
        <f t="shared" si="201"/>
        <v>769177</v>
      </c>
      <c r="O389" s="13" t="e">
        <f>1000*VLOOKUP(I389, '[1]Mortality (No Interventions) L'!$B$10:$O$129, 10)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514653.93609065155</v>
      </c>
      <c r="Z394" s="2">
        <f t="shared" si="218"/>
        <v>-10293.078721813032</v>
      </c>
      <c r="AA394" s="2">
        <f t="shared" si="218"/>
        <v>-44916.969628391889</v>
      </c>
      <c r="AB394" s="2">
        <f t="shared" si="218"/>
        <v>-769176.99999999965</v>
      </c>
      <c r="AC394" s="2">
        <f t="shared" si="218"/>
        <v>-309733.11225955334</v>
      </c>
      <c r="AD394" s="2">
        <f t="shared" si="218"/>
        <v>13159.364843897822</v>
      </c>
      <c r="AE394" s="2">
        <f t="shared" si="218"/>
        <v>-296573.74741565564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514653.93609065155</v>
      </c>
      <c r="Z396" s="2">
        <f t="shared" si="219"/>
        <v>-10293.078721813032</v>
      </c>
      <c r="AA396" s="2">
        <f t="shared" si="219"/>
        <v>-21625.588670736739</v>
      </c>
      <c r="AB396" s="2">
        <f t="shared" si="219"/>
        <v>-198806.13496763431</v>
      </c>
      <c r="AC396" s="2">
        <f t="shared" si="219"/>
        <v>283929.13373046753</v>
      </c>
      <c r="AD396" s="2">
        <f t="shared" si="219"/>
        <v>5703.7086503236524</v>
      </c>
      <c r="AE396" s="2">
        <f t="shared" si="219"/>
        <v>289632.84238079109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514653.93609065155</v>
      </c>
      <c r="Z398" s="2">
        <f t="shared" si="220"/>
        <v>-10293.078721813032</v>
      </c>
      <c r="AA398" s="2">
        <f t="shared" si="220"/>
        <v>-32454.561425431952</v>
      </c>
      <c r="AB398" s="2">
        <f t="shared" si="220"/>
        <v>-429586.63054059359</v>
      </c>
      <c r="AC398" s="2">
        <f t="shared" si="220"/>
        <v>42319.665402813058</v>
      </c>
      <c r="AD398" s="2">
        <f t="shared" si="220"/>
        <v>9145.7527449773497</v>
      </c>
      <c r="AE398" s="2">
        <f t="shared" si="220"/>
        <v>51465.418147790304</v>
      </c>
    </row>
    <row r="401" spans="1:40" ht="19" customHeight="1" x14ac:dyDescent="0.15">
      <c r="A401" s="1" t="s">
        <v>46</v>
      </c>
      <c r="G401" s="1" t="s">
        <v>11</v>
      </c>
      <c r="H401" s="50">
        <v>520845.41554595245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520845.41554595245</v>
      </c>
      <c r="K402" s="14">
        <f>J402*$C$10</f>
        <v>10416.908310919049</v>
      </c>
      <c r="L402" s="15">
        <f>$C$412</f>
        <v>5208.4541554595244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520845.41554595245</v>
      </c>
      <c r="Z402" s="8">
        <f t="shared" ref="Z402:Z433" si="225">IFERROR(_xlfn.IFNA(-$T402*K402,0),0)</f>
        <v>-10416.908310919049</v>
      </c>
      <c r="AA402" s="8">
        <f t="shared" ref="AA402:AA433" si="226">IFERROR(_xlfn.IFNA(-$T402*L402,0),0)</f>
        <v>-5208.4541554595244</v>
      </c>
      <c r="AB402" s="8"/>
      <c r="AC402" s="8">
        <f t="shared" ref="AC402:AC433" si="227">IFERROR(_xlfn.IFNA(SUM(Y402:AB402),0),0)</f>
        <v>505220.05307957385</v>
      </c>
      <c r="AD402" s="8"/>
      <c r="AE402" s="8">
        <f t="shared" ref="AE402:AE433" si="228">IFERROR(_xlfn.IFNA(SUM(AC402:AD402),0),0)</f>
        <v>505220.05307957385</v>
      </c>
      <c r="AG402" s="46">
        <f>AE531</f>
        <v>52084.565188634617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3">
        <f>1000*VLOOKUP(I403, '[1]Mortality (No Interventions) L'!$B$10:$O$129, 13)</f>
        <v>16.472855204862302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1.6472855204862302E-2</v>
      </c>
      <c r="S403" s="10">
        <f t="shared" ref="S403:S434" si="232">MIN(P403*Q403,Q403-R403)</f>
        <v>0</v>
      </c>
      <c r="T403" s="9">
        <f t="shared" si="222"/>
        <v>0.9835271447951377</v>
      </c>
      <c r="U403" s="18"/>
      <c r="V403" s="8">
        <f t="shared" ref="V403:V434" si="233">W402</f>
        <v>7691.77</v>
      </c>
      <c r="W403" s="8">
        <f t="shared" si="223"/>
        <v>7565.0645865208971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-12670.541347910372</v>
      </c>
      <c r="AC403" s="8">
        <f t="shared" si="227"/>
        <v>-12670.541347910372</v>
      </c>
      <c r="AD403" s="8">
        <f t="shared" ref="AD403:AD434" si="235">IFERROR(_xlfn.IFNA($D$6*SUM(V403:V403,Y403:Z403),0),0)</f>
        <v>754.56263700000011</v>
      </c>
      <c r="AE403" s="8">
        <f t="shared" si="228"/>
        <v>-11915.978710910371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2604.2270777297622</v>
      </c>
      <c r="M404" s="14">
        <f t="shared" si="221"/>
        <v>769177</v>
      </c>
      <c r="N404" s="13"/>
      <c r="O404" s="13">
        <f>1000*VLOOKUP(I404, '[1]Mortality (No Interventions) L'!$B$10:$O$129, 13)</f>
        <v>17.996252046728547</v>
      </c>
      <c r="P404" s="11">
        <v>0</v>
      </c>
      <c r="Q404" s="10">
        <f t="shared" si="230"/>
        <v>0.9835271447951377</v>
      </c>
      <c r="R404" s="10">
        <f t="shared" si="231"/>
        <v>1.769980239253258E-2</v>
      </c>
      <c r="S404" s="10">
        <f t="shared" si="232"/>
        <v>0</v>
      </c>
      <c r="T404" s="9">
        <f t="shared" si="222"/>
        <v>0.96582734240260515</v>
      </c>
      <c r="U404" s="18"/>
      <c r="V404" s="8">
        <f t="shared" si="233"/>
        <v>7565.0645865208971</v>
      </c>
      <c r="W404" s="8">
        <f t="shared" si="223"/>
        <v>7428.9217774720864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-2515.2337174966387</v>
      </c>
      <c r="AB404" s="8">
        <f t="shared" si="234"/>
        <v>-13614.280904881032</v>
      </c>
      <c r="AC404" s="8">
        <f t="shared" si="227"/>
        <v>-16129.514622377672</v>
      </c>
      <c r="AD404" s="8">
        <f t="shared" si="235"/>
        <v>742.13283593770007</v>
      </c>
      <c r="AE404" s="8">
        <f t="shared" si="228"/>
        <v>-15387.381786439972</v>
      </c>
      <c r="AF404" s="1" t="s">
        <v>34</v>
      </c>
      <c r="AG404" s="44">
        <f>AE531/Y531</f>
        <v>0.10000004537630296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2604.2270777297622</v>
      </c>
      <c r="M405" s="14">
        <f t="shared" si="221"/>
        <v>769177</v>
      </c>
      <c r="N405" s="13"/>
      <c r="O405" s="13">
        <f>1000*VLOOKUP(I405, '[1]Mortality (No Interventions) L'!$B$10:$O$129, 13)</f>
        <v>19.61146662818836</v>
      </c>
      <c r="P405" s="11">
        <v>0</v>
      </c>
      <c r="Q405" s="10">
        <f t="shared" si="230"/>
        <v>0.96582734240260515</v>
      </c>
      <c r="R405" s="10">
        <f t="shared" si="231"/>
        <v>1.8941290694120542E-2</v>
      </c>
      <c r="S405" s="10">
        <f t="shared" si="232"/>
        <v>0</v>
      </c>
      <c r="T405" s="9">
        <f t="shared" si="222"/>
        <v>0.94688605170848461</v>
      </c>
      <c r="U405" s="18"/>
      <c r="V405" s="8">
        <f t="shared" si="233"/>
        <v>7428.9217774720864</v>
      </c>
      <c r="W405" s="8">
        <f t="shared" si="223"/>
        <v>7283.2297259497709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-2465.9062953838593</v>
      </c>
      <c r="AB405" s="8">
        <f t="shared" si="234"/>
        <v>-14569.205152231556</v>
      </c>
      <c r="AC405" s="8">
        <f t="shared" si="227"/>
        <v>-17035.111447615414</v>
      </c>
      <c r="AD405" s="8">
        <f t="shared" si="235"/>
        <v>728.7772263700117</v>
      </c>
      <c r="AE405" s="8">
        <f t="shared" si="228"/>
        <v>-16306.334221245403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2604.2270777297622</v>
      </c>
      <c r="M406" s="14">
        <f t="shared" si="221"/>
        <v>769177</v>
      </c>
      <c r="N406" s="13"/>
      <c r="O406" s="13">
        <f>1000*VLOOKUP(I406, '[1]Mortality (No Interventions) L'!$B$10:$O$129, 13)</f>
        <v>21.317081193495955</v>
      </c>
      <c r="P406" s="11">
        <v>0</v>
      </c>
      <c r="Q406" s="10">
        <f t="shared" si="230"/>
        <v>0.94688605170848461</v>
      </c>
      <c r="R406" s="10">
        <f t="shared" si="231"/>
        <v>2.0184846845258578E-2</v>
      </c>
      <c r="S406" s="10">
        <f t="shared" si="232"/>
        <v>0</v>
      </c>
      <c r="T406" s="9">
        <f t="shared" si="222"/>
        <v>0.92670120486322605</v>
      </c>
      <c r="U406" s="18"/>
      <c r="V406" s="8">
        <f t="shared" si="233"/>
        <v>7283.2297259497709</v>
      </c>
      <c r="W406" s="8">
        <f t="shared" si="223"/>
        <v>7127.972526530817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-2413.340370669609</v>
      </c>
      <c r="AB406" s="8">
        <f t="shared" si="234"/>
        <v>-15525.719941895457</v>
      </c>
      <c r="AC406" s="8">
        <f t="shared" si="227"/>
        <v>-17939.060312565067</v>
      </c>
      <c r="AD406" s="8">
        <f t="shared" si="235"/>
        <v>714.48483611567258</v>
      </c>
      <c r="AE406" s="8">
        <f t="shared" si="228"/>
        <v>-17224.575476449394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2604.2270777297622</v>
      </c>
      <c r="M407" s="14">
        <f t="shared" si="221"/>
        <v>769177</v>
      </c>
      <c r="N407" s="13"/>
      <c r="O407" s="13">
        <f>1000*VLOOKUP(I407, '[1]Mortality (No Interventions) L'!$B$10:$O$129, 13)</f>
        <v>23.229485321782789</v>
      </c>
      <c r="P407" s="11">
        <v>0</v>
      </c>
      <c r="Q407" s="10">
        <f t="shared" si="230"/>
        <v>0.92670120486322605</v>
      </c>
      <c r="R407" s="10">
        <f t="shared" si="231"/>
        <v>2.1526792036048736E-2</v>
      </c>
      <c r="S407" s="10">
        <f t="shared" si="232"/>
        <v>0</v>
      </c>
      <c r="T407" s="9">
        <f t="shared" si="222"/>
        <v>0.90517441282717725</v>
      </c>
      <c r="U407" s="18"/>
      <c r="V407" s="8">
        <f t="shared" si="233"/>
        <v>7127.972526530817</v>
      </c>
      <c r="W407" s="8">
        <f t="shared" si="223"/>
        <v>6962.3933933516973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-2357.2797159526731</v>
      </c>
      <c r="AB407" s="8">
        <f t="shared" si="234"/>
        <v>-16557.913317911858</v>
      </c>
      <c r="AC407" s="8">
        <f t="shared" si="227"/>
        <v>-18915.193033864532</v>
      </c>
      <c r="AD407" s="8">
        <f t="shared" si="235"/>
        <v>699.25410485267321</v>
      </c>
      <c r="AE407" s="8">
        <f t="shared" si="228"/>
        <v>-18215.93892901186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55">
        <v>0.02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2604.2270777297622</v>
      </c>
      <c r="M408" s="14">
        <f t="shared" si="221"/>
        <v>769177</v>
      </c>
      <c r="N408" s="13"/>
      <c r="O408" s="13">
        <f>1000*VLOOKUP(I408, '[1]Mortality (No Interventions) L'!$B$10:$O$129, 13)</f>
        <v>25.3768998171563</v>
      </c>
      <c r="P408" s="11">
        <v>0</v>
      </c>
      <c r="Q408" s="10">
        <f t="shared" si="230"/>
        <v>0.90517441282717725</v>
      </c>
      <c r="R408" s="10">
        <f t="shared" si="231"/>
        <v>2.2970520391368557E-2</v>
      </c>
      <c r="S408" s="10">
        <f t="shared" si="232"/>
        <v>0</v>
      </c>
      <c r="T408" s="9">
        <f t="shared" si="222"/>
        <v>0.88220389243580866</v>
      </c>
      <c r="U408" s="18"/>
      <c r="V408" s="8">
        <f t="shared" si="233"/>
        <v>6962.3933933516973</v>
      </c>
      <c r="W408" s="8">
        <f t="shared" si="223"/>
        <v>6785.7094337209801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-2297.4592647599275</v>
      </c>
      <c r="AB408" s="8">
        <f t="shared" si="234"/>
        <v>-17668.395963071693</v>
      </c>
      <c r="AC408" s="8">
        <f t="shared" si="227"/>
        <v>-19965.85522783162</v>
      </c>
      <c r="AD408" s="8">
        <f t="shared" si="235"/>
        <v>683.01079188780159</v>
      </c>
      <c r="AE408" s="8">
        <f t="shared" si="228"/>
        <v>-19282.844435943818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74">
        <v>769177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2604.2270777297622</v>
      </c>
      <c r="M409" s="14">
        <f t="shared" si="221"/>
        <v>769177</v>
      </c>
      <c r="N409" s="13"/>
      <c r="O409" s="13">
        <f>1000*VLOOKUP(I409, '[1]Mortality (No Interventions) L'!$B$10:$O$129, 13)</f>
        <v>27.828275810445199</v>
      </c>
      <c r="P409" s="11">
        <v>0</v>
      </c>
      <c r="Q409" s="10">
        <f t="shared" si="230"/>
        <v>0.88220389243580866</v>
      </c>
      <c r="R409" s="10">
        <f t="shared" si="231"/>
        <v>2.4550213239752011E-2</v>
      </c>
      <c r="S409" s="10">
        <f t="shared" si="232"/>
        <v>0</v>
      </c>
      <c r="T409" s="9">
        <f t="shared" si="222"/>
        <v>0.85765367919605662</v>
      </c>
      <c r="U409" s="18"/>
      <c r="V409" s="8">
        <f t="shared" si="233"/>
        <v>6785.7094337209801</v>
      </c>
      <c r="W409" s="8">
        <f t="shared" si="223"/>
        <v>6596.8748400298527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-2233.5249346769256</v>
      </c>
      <c r="AB409" s="8">
        <f t="shared" si="234"/>
        <v>-18883.459369112734</v>
      </c>
      <c r="AC409" s="8">
        <f t="shared" si="227"/>
        <v>-21116.984303789661</v>
      </c>
      <c r="AD409" s="8">
        <f t="shared" si="235"/>
        <v>665.67809544802822</v>
      </c>
      <c r="AE409" s="8">
        <f t="shared" si="228"/>
        <v>-20451.306208341633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2604.2270777297622</v>
      </c>
      <c r="M410" s="14">
        <f t="shared" si="221"/>
        <v>769177</v>
      </c>
      <c r="N410" s="13"/>
      <c r="O410" s="13">
        <f>1000*VLOOKUP(I410, '[1]Mortality (No Interventions) L'!$B$10:$O$129, 13)</f>
        <v>30.645907605683703</v>
      </c>
      <c r="P410" s="11">
        <v>0</v>
      </c>
      <c r="Q410" s="10">
        <f t="shared" si="230"/>
        <v>0.85765367919605662</v>
      </c>
      <c r="R410" s="10">
        <f t="shared" si="231"/>
        <v>2.6283575410317041E-2</v>
      </c>
      <c r="S410" s="10">
        <f t="shared" si="232"/>
        <v>0</v>
      </c>
      <c r="T410" s="9">
        <f t="shared" si="222"/>
        <v>0.83137010378573961</v>
      </c>
      <c r="U410" s="18"/>
      <c r="V410" s="8">
        <f t="shared" si="233"/>
        <v>6596.8748400298527</v>
      </c>
      <c r="W410" s="8">
        <f t="shared" si="223"/>
        <v>6394.7076231960391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-2165.0765358938256</v>
      </c>
      <c r="AB410" s="8">
        <f t="shared" si="234"/>
        <v>-20216.721683381431</v>
      </c>
      <c r="AC410" s="8">
        <f t="shared" si="227"/>
        <v>-22381.798219275257</v>
      </c>
      <c r="AD410" s="8">
        <f t="shared" si="235"/>
        <v>647.15342180692858</v>
      </c>
      <c r="AE410" s="8">
        <f t="shared" si="228"/>
        <v>-21734.644797468329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2604.2270777297622</v>
      </c>
      <c r="M411" s="14">
        <f t="shared" si="221"/>
        <v>769177</v>
      </c>
      <c r="N411" s="13"/>
      <c r="O411" s="13">
        <f>1000*VLOOKUP(I411, '[1]Mortality (No Interventions) L'!$B$10:$O$129, 13)</f>
        <v>33.884735204184523</v>
      </c>
      <c r="P411" s="11">
        <v>0</v>
      </c>
      <c r="Q411" s="10">
        <f t="shared" si="230"/>
        <v>0.83137010378573961</v>
      </c>
      <c r="R411" s="10">
        <f t="shared" si="231"/>
        <v>2.8170755823455192E-2</v>
      </c>
      <c r="S411" s="10">
        <f t="shared" si="232"/>
        <v>0</v>
      </c>
      <c r="T411" s="9">
        <f t="shared" si="222"/>
        <v>0.80319934796228443</v>
      </c>
      <c r="U411" s="18"/>
      <c r="V411" s="8">
        <f t="shared" si="233"/>
        <v>6394.7076231960391</v>
      </c>
      <c r="W411" s="8">
        <f t="shared" si="223"/>
        <v>6178.0246486758606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-2091.7134907782702</v>
      </c>
      <c r="AB411" s="8">
        <f t="shared" si="234"/>
        <v>-21668.297452017792</v>
      </c>
      <c r="AC411" s="8">
        <f t="shared" si="227"/>
        <v>-23760.010942796063</v>
      </c>
      <c r="AD411" s="8">
        <f t="shared" si="235"/>
        <v>627.32081783553144</v>
      </c>
      <c r="AE411" s="8">
        <f t="shared" si="228"/>
        <v>-23132.690124960533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</f>
        <v>5208.4541554595244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2604.2270777297622</v>
      </c>
      <c r="M412" s="14">
        <f t="shared" si="221"/>
        <v>769177</v>
      </c>
      <c r="N412" s="13"/>
      <c r="O412" s="13">
        <f>1000*VLOOKUP(I412, '[1]Mortality (No Interventions) L'!$B$10:$O$129, 13)</f>
        <v>37.733209294853985</v>
      </c>
      <c r="P412" s="11">
        <v>0</v>
      </c>
      <c r="Q412" s="10">
        <f t="shared" si="230"/>
        <v>0.80319934796228443</v>
      </c>
      <c r="R412" s="10">
        <f t="shared" si="231"/>
        <v>3.0307289102151132E-2</v>
      </c>
      <c r="S412" s="10">
        <f t="shared" si="232"/>
        <v>0</v>
      </c>
      <c r="T412" s="9">
        <f t="shared" si="222"/>
        <v>0.77289205886013335</v>
      </c>
      <c r="U412" s="18"/>
      <c r="V412" s="8">
        <f t="shared" si="233"/>
        <v>6178.0246486758606</v>
      </c>
      <c r="W412" s="8">
        <f t="shared" si="223"/>
        <v>5944.9079515786079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-2012.7864278458644</v>
      </c>
      <c r="AB412" s="8">
        <f t="shared" si="234"/>
        <v>-23311.669709725302</v>
      </c>
      <c r="AC412" s="8">
        <f t="shared" si="227"/>
        <v>-25324.456137571167</v>
      </c>
      <c r="AD412" s="8">
        <f t="shared" si="235"/>
        <v>606.06421803510193</v>
      </c>
      <c r="AE412" s="8">
        <f t="shared" si="228"/>
        <v>-24718.391919536065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</f>
        <v>2604.2270777297622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2604.2270777297622</v>
      </c>
      <c r="M413" s="14">
        <f t="shared" si="221"/>
        <v>769177</v>
      </c>
      <c r="N413" s="13"/>
      <c r="O413" s="13">
        <f>1000*VLOOKUP(I413, '[1]Mortality (No Interventions) L'!$B$10:$O$129, 13)</f>
        <v>42.152206561587029</v>
      </c>
      <c r="P413" s="11">
        <v>0</v>
      </c>
      <c r="Q413" s="10">
        <f t="shared" si="230"/>
        <v>0.77289205886013335</v>
      </c>
      <c r="R413" s="10">
        <f t="shared" si="231"/>
        <v>3.2579105714882622E-2</v>
      </c>
      <c r="S413" s="10">
        <f t="shared" si="232"/>
        <v>0</v>
      </c>
      <c r="T413" s="9">
        <f t="shared" si="222"/>
        <v>0.7403129531452507</v>
      </c>
      <c r="U413" s="18"/>
      <c r="V413" s="8">
        <f t="shared" si="233"/>
        <v>5944.9079515786079</v>
      </c>
      <c r="W413" s="8">
        <f t="shared" si="223"/>
        <v>5694.3169636140456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-1927.9430385749465</v>
      </c>
      <c r="AB413" s="8">
        <f t="shared" si="234"/>
        <v>-25059.09879645627</v>
      </c>
      <c r="AC413" s="8">
        <f t="shared" si="227"/>
        <v>-26987.041835031217</v>
      </c>
      <c r="AD413" s="8">
        <f t="shared" si="235"/>
        <v>583.19547004986146</v>
      </c>
      <c r="AE413" s="8">
        <f t="shared" si="228"/>
        <v>-26403.846364981357</v>
      </c>
      <c r="AJ413" s="7"/>
      <c r="AK413" s="6"/>
      <c r="AL413" s="6"/>
      <c r="AM413" s="5"/>
      <c r="AN413" s="5"/>
    </row>
    <row r="414" spans="1:40" x14ac:dyDescent="0.15"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2604.2270777297622</v>
      </c>
      <c r="M414" s="14">
        <f t="shared" si="221"/>
        <v>769177</v>
      </c>
      <c r="N414" s="13"/>
      <c r="O414" s="13">
        <f>1000*VLOOKUP(I414, '[1]Mortality (No Interventions) L'!$B$10:$O$129, 13)</f>
        <v>47.203838770656006</v>
      </c>
      <c r="P414" s="11">
        <v>0</v>
      </c>
      <c r="Q414" s="10">
        <f t="shared" si="230"/>
        <v>0.7403129531452507</v>
      </c>
      <c r="R414" s="10">
        <f t="shared" si="231"/>
        <v>3.4945613280096627E-2</v>
      </c>
      <c r="S414" s="10">
        <f t="shared" si="232"/>
        <v>0</v>
      </c>
      <c r="T414" s="9">
        <f t="shared" si="222"/>
        <v>0.7053673398651541</v>
      </c>
      <c r="U414" s="18"/>
      <c r="V414" s="8">
        <f t="shared" si="233"/>
        <v>5694.3169636140456</v>
      </c>
      <c r="W414" s="8">
        <f t="shared" si="223"/>
        <v>5425.5233437545967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-1836.9367262230462</v>
      </c>
      <c r="AB414" s="8">
        <f t="shared" si="234"/>
        <v>-26879.361985944885</v>
      </c>
      <c r="AC414" s="8">
        <f t="shared" si="227"/>
        <v>-28716.298712167933</v>
      </c>
      <c r="AD414" s="8">
        <f t="shared" si="235"/>
        <v>558.61249413053793</v>
      </c>
      <c r="AE414" s="8">
        <f t="shared" si="228"/>
        <v>-28157.686218037394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2604.2270777297622</v>
      </c>
      <c r="M415" s="14">
        <f t="shared" si="221"/>
        <v>769177</v>
      </c>
      <c r="N415" s="13"/>
      <c r="O415" s="13">
        <f>1000*VLOOKUP(I415, '[1]Mortality (No Interventions) L'!$B$10:$O$129, 13)</f>
        <v>53.012537453070721</v>
      </c>
      <c r="P415" s="11">
        <v>0</v>
      </c>
      <c r="Q415" s="10">
        <f t="shared" si="230"/>
        <v>0.7053673398651541</v>
      </c>
      <c r="R415" s="10">
        <f t="shared" si="231"/>
        <v>3.7393312522774343E-2</v>
      </c>
      <c r="S415" s="10">
        <f t="shared" si="232"/>
        <v>0</v>
      </c>
      <c r="T415" s="9">
        <f t="shared" si="222"/>
        <v>0.66797402734237976</v>
      </c>
      <c r="U415" s="18"/>
      <c r="V415" s="8">
        <f t="shared" si="233"/>
        <v>5425.5233437545967</v>
      </c>
      <c r="W415" s="8">
        <f t="shared" si="223"/>
        <v>5137.902584291297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-1739.5560492252259</v>
      </c>
      <c r="AB415" s="8">
        <f t="shared" si="234"/>
        <v>-28762.075946330002</v>
      </c>
      <c r="AC415" s="8">
        <f t="shared" si="227"/>
        <v>-30501.631995555228</v>
      </c>
      <c r="AD415" s="8">
        <f t="shared" si="235"/>
        <v>532.24384002232603</v>
      </c>
      <c r="AE415" s="8">
        <f t="shared" si="228"/>
        <v>-29969.388155532903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2604.2270777297622</v>
      </c>
      <c r="M416" s="14">
        <f t="shared" si="221"/>
        <v>769177</v>
      </c>
      <c r="N416" s="13"/>
      <c r="O416" s="13">
        <f>1000*VLOOKUP(I416, '[1]Mortality (No Interventions) L'!$B$10:$O$129, 13)</f>
        <v>59.467463401771298</v>
      </c>
      <c r="P416" s="11">
        <v>0</v>
      </c>
      <c r="Q416" s="10">
        <f t="shared" si="230"/>
        <v>0.66797402734237976</v>
      </c>
      <c r="R416" s="10">
        <f t="shared" si="231"/>
        <v>3.9722721024316746E-2</v>
      </c>
      <c r="S416" s="10">
        <f t="shared" si="232"/>
        <v>0</v>
      </c>
      <c r="T416" s="9">
        <f t="shared" si="222"/>
        <v>0.62825130631806303</v>
      </c>
      <c r="U416" s="18"/>
      <c r="V416" s="8">
        <f t="shared" si="233"/>
        <v>5137.902584291297</v>
      </c>
      <c r="W416" s="8">
        <f t="shared" si="223"/>
        <v>4832.3645503980879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-1636.109063532595</v>
      </c>
      <c r="AB416" s="8">
        <f t="shared" si="234"/>
        <v>-30553.803389320881</v>
      </c>
      <c r="AC416" s="8">
        <f t="shared" si="227"/>
        <v>-32189.912452853478</v>
      </c>
      <c r="AD416" s="8">
        <f t="shared" si="235"/>
        <v>504.0282435189763</v>
      </c>
      <c r="AE416" s="8">
        <f t="shared" si="228"/>
        <v>-31685.884209334501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2604.2270777297622</v>
      </c>
      <c r="M417" s="14">
        <f t="shared" si="221"/>
        <v>769177</v>
      </c>
      <c r="N417" s="13"/>
      <c r="O417" s="13">
        <f>1000*VLOOKUP(I417, '[1]Mortality (No Interventions) L'!$B$10:$O$129, 13)</f>
        <v>66.604648952370795</v>
      </c>
      <c r="P417" s="11">
        <v>0</v>
      </c>
      <c r="Q417" s="10">
        <f t="shared" si="230"/>
        <v>0.62825130631806303</v>
      </c>
      <c r="R417" s="10">
        <f t="shared" si="231"/>
        <v>4.1844457711182961E-2</v>
      </c>
      <c r="S417" s="10">
        <f t="shared" si="232"/>
        <v>0</v>
      </c>
      <c r="T417" s="9">
        <f t="shared" si="222"/>
        <v>0.58640684860688008</v>
      </c>
      <c r="U417" s="18"/>
      <c r="V417" s="8">
        <f t="shared" si="233"/>
        <v>4832.3645503980879</v>
      </c>
      <c r="W417" s="8">
        <f t="shared" si="223"/>
        <v>4510.5066059089422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-1527.1365937082144</v>
      </c>
      <c r="AB417" s="8">
        <f t="shared" si="234"/>
        <v>-32185.794448914578</v>
      </c>
      <c r="AC417" s="8">
        <f t="shared" si="227"/>
        <v>-33712.931042622789</v>
      </c>
      <c r="AD417" s="8">
        <f t="shared" si="235"/>
        <v>474.05496239405244</v>
      </c>
      <c r="AE417" s="8">
        <f t="shared" si="228"/>
        <v>-33238.876080228736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2604.2270777297622</v>
      </c>
      <c r="M418" s="14">
        <f t="shared" si="221"/>
        <v>769177</v>
      </c>
      <c r="N418" s="13"/>
      <c r="O418" s="13">
        <f>1000*VLOOKUP(I418, '[1]Mortality (No Interventions) L'!$B$10:$O$129, 13)</f>
        <v>74.338016784789644</v>
      </c>
      <c r="P418" s="11">
        <v>0</v>
      </c>
      <c r="Q418" s="10">
        <f t="shared" si="230"/>
        <v>0.58640684860688008</v>
      </c>
      <c r="R418" s="10">
        <f t="shared" si="231"/>
        <v>4.3592322154453855E-2</v>
      </c>
      <c r="S418" s="10">
        <f t="shared" si="232"/>
        <v>0</v>
      </c>
      <c r="T418" s="9">
        <f t="shared" si="222"/>
        <v>0.54281452645242623</v>
      </c>
      <c r="U418" s="18"/>
      <c r="V418" s="8">
        <f t="shared" si="233"/>
        <v>4510.5066059089422</v>
      </c>
      <c r="W418" s="8">
        <f t="shared" si="223"/>
        <v>4175.2044901309791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-1413.6122879724667</v>
      </c>
      <c r="AB418" s="8">
        <f t="shared" si="234"/>
        <v>-33530.211577796355</v>
      </c>
      <c r="AC418" s="8">
        <f t="shared" si="227"/>
        <v>-34943.82386576882</v>
      </c>
      <c r="AD418" s="8">
        <f t="shared" si="235"/>
        <v>442.48069803966729</v>
      </c>
      <c r="AE418" s="8">
        <f t="shared" si="228"/>
        <v>-34501.343167729152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2604.2270777297622</v>
      </c>
      <c r="M419" s="14">
        <f t="shared" si="221"/>
        <v>769177</v>
      </c>
      <c r="N419" s="13"/>
      <c r="O419" s="13">
        <f>1000*VLOOKUP(I419, '[1]Mortality (No Interventions) L'!$B$10:$O$129, 13)</f>
        <v>82.780434688865768</v>
      </c>
      <c r="P419" s="11">
        <v>0</v>
      </c>
      <c r="Q419" s="10">
        <f t="shared" si="230"/>
        <v>0.54281452645242623</v>
      </c>
      <c r="R419" s="10">
        <f t="shared" si="231"/>
        <v>4.4934422455162666E-2</v>
      </c>
      <c r="S419" s="10">
        <f t="shared" si="232"/>
        <v>0</v>
      </c>
      <c r="T419" s="9">
        <f t="shared" si="222"/>
        <v>0.49788010399726357</v>
      </c>
      <c r="U419" s="18"/>
      <c r="V419" s="8">
        <f t="shared" si="233"/>
        <v>4175.2044901309791</v>
      </c>
      <c r="W419" s="8">
        <f t="shared" si="223"/>
        <v>3829.5792475230323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-1296.5928482925838</v>
      </c>
      <c r="AB419" s="8">
        <f t="shared" si="234"/>
        <v>-34562.524260794657</v>
      </c>
      <c r="AC419" s="8">
        <f t="shared" si="227"/>
        <v>-35859.117109087238</v>
      </c>
      <c r="AD419" s="8">
        <f t="shared" si="235"/>
        <v>409.5875604818491</v>
      </c>
      <c r="AE419" s="8">
        <f t="shared" si="228"/>
        <v>-35449.529548605387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2604.2270777297622</v>
      </c>
      <c r="M420" s="14">
        <f t="shared" si="221"/>
        <v>769177</v>
      </c>
      <c r="N420" s="13"/>
      <c r="O420" s="13">
        <f>1000*VLOOKUP(I420, '[1]Mortality (No Interventions) L'!$B$10:$O$129, 13)</f>
        <v>92.224705850740577</v>
      </c>
      <c r="P420" s="11">
        <v>0</v>
      </c>
      <c r="Q420" s="10">
        <f t="shared" si="230"/>
        <v>0.49788010399726357</v>
      </c>
      <c r="R420" s="10">
        <f t="shared" si="231"/>
        <v>4.5916846140083761E-2</v>
      </c>
      <c r="S420" s="10">
        <f t="shared" si="232"/>
        <v>0</v>
      </c>
      <c r="T420" s="9">
        <f t="shared" si="222"/>
        <v>0.45196325785717983</v>
      </c>
      <c r="U420" s="18"/>
      <c r="V420" s="8">
        <f t="shared" si="233"/>
        <v>3829.5792475230323</v>
      </c>
      <c r="W420" s="8">
        <f t="shared" si="223"/>
        <v>3476.3974278881205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-1177.0149542506265</v>
      </c>
      <c r="AB420" s="8">
        <f t="shared" si="234"/>
        <v>-35318.18196349121</v>
      </c>
      <c r="AC420" s="8">
        <f t="shared" si="227"/>
        <v>-36495.196917741836</v>
      </c>
      <c r="AD420" s="8">
        <f t="shared" si="235"/>
        <v>375.68172418200948</v>
      </c>
      <c r="AE420" s="8">
        <f t="shared" si="228"/>
        <v>-36119.515193559826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2604.2270777297622</v>
      </c>
      <c r="M421" s="14">
        <f t="shared" si="221"/>
        <v>769177</v>
      </c>
      <c r="N421" s="13"/>
      <c r="O421" s="13">
        <f>1000*VLOOKUP(I421, '[1]Mortality (No Interventions) L'!$B$10:$O$129, 13)</f>
        <v>102.77541083787641</v>
      </c>
      <c r="P421" s="11">
        <v>0</v>
      </c>
      <c r="Q421" s="10">
        <f t="shared" si="230"/>
        <v>0.45196325785717983</v>
      </c>
      <c r="R421" s="10">
        <f t="shared" si="231"/>
        <v>4.6450709509896736E-2</v>
      </c>
      <c r="S421" s="10">
        <f t="shared" si="232"/>
        <v>0</v>
      </c>
      <c r="T421" s="9">
        <f t="shared" si="222"/>
        <v>0.40551254834728312</v>
      </c>
      <c r="U421" s="18"/>
      <c r="V421" s="8">
        <f t="shared" si="233"/>
        <v>3476.3974278881205</v>
      </c>
      <c r="W421" s="8">
        <f t="shared" si="223"/>
        <v>3119.1092540011819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-1056.046758765194</v>
      </c>
      <c r="AB421" s="8">
        <f t="shared" si="234"/>
        <v>-35728.817388693838</v>
      </c>
      <c r="AC421" s="8">
        <f t="shared" si="227"/>
        <v>-36784.864147459033</v>
      </c>
      <c r="AD421" s="8">
        <f t="shared" si="235"/>
        <v>341.03458767582464</v>
      </c>
      <c r="AE421" s="8">
        <f t="shared" si="228"/>
        <v>-36443.829559783211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2604.2270777297622</v>
      </c>
      <c r="M422" s="14">
        <f t="shared" si="221"/>
        <v>769177</v>
      </c>
      <c r="N422" s="13"/>
      <c r="O422" s="13">
        <f>1000*VLOOKUP(I422, '[1]Mortality (No Interventions) L'!$B$10:$O$129, 13)</f>
        <v>114.60709738283582</v>
      </c>
      <c r="P422" s="11">
        <v>0</v>
      </c>
      <c r="Q422" s="10">
        <f t="shared" si="230"/>
        <v>0.40551254834728312</v>
      </c>
      <c r="R422" s="10">
        <f t="shared" si="231"/>
        <v>4.6474616118398988E-2</v>
      </c>
      <c r="S422" s="10">
        <f t="shared" si="232"/>
        <v>0</v>
      </c>
      <c r="T422" s="9">
        <f t="shared" si="222"/>
        <v>0.35903793222888414</v>
      </c>
      <c r="U422" s="18"/>
      <c r="V422" s="8">
        <f t="shared" si="233"/>
        <v>3119.1092540011819</v>
      </c>
      <c r="W422" s="8">
        <f t="shared" si="223"/>
        <v>2761.6371959801645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-935.01630504256332</v>
      </c>
      <c r="AB422" s="8">
        <f t="shared" si="234"/>
        <v>-35747.20580210178</v>
      </c>
      <c r="AC422" s="8">
        <f t="shared" si="227"/>
        <v>-36682.222107144342</v>
      </c>
      <c r="AD422" s="8">
        <f t="shared" si="235"/>
        <v>305.98461781751598</v>
      </c>
      <c r="AE422" s="8">
        <f t="shared" si="228"/>
        <v>-36376.237489326828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2604.2270777297622</v>
      </c>
      <c r="M423" s="14">
        <f t="shared" si="221"/>
        <v>769177</v>
      </c>
      <c r="N423" s="13"/>
      <c r="O423" s="13">
        <f>1000*VLOOKUP(I423, '[1]Mortality (No Interventions) L'!$B$10:$O$129, 13)</f>
        <v>127.28789543215105</v>
      </c>
      <c r="P423" s="11">
        <v>0</v>
      </c>
      <c r="Q423" s="10">
        <f t="shared" si="230"/>
        <v>0.35903793222888414</v>
      </c>
      <c r="R423" s="10">
        <f t="shared" si="231"/>
        <v>4.5701182773725937E-2</v>
      </c>
      <c r="S423" s="10">
        <f t="shared" si="232"/>
        <v>0</v>
      </c>
      <c r="T423" s="9">
        <f t="shared" si="222"/>
        <v>0.31333674945515821</v>
      </c>
      <c r="U423" s="18"/>
      <c r="V423" s="8">
        <f t="shared" si="233"/>
        <v>2761.6371959801645</v>
      </c>
      <c r="W423" s="8">
        <f t="shared" si="223"/>
        <v>2410.1142093567023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-816.00004737894938</v>
      </c>
      <c r="AB423" s="8">
        <f t="shared" si="234"/>
        <v>-35152.298662346198</v>
      </c>
      <c r="AC423" s="8">
        <f t="shared" si="227"/>
        <v>-35968.298709725146</v>
      </c>
      <c r="AD423" s="8">
        <f t="shared" si="235"/>
        <v>270.91660892565415</v>
      </c>
      <c r="AE423" s="8">
        <f t="shared" si="228"/>
        <v>-35697.382100799492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2604.2270777297622</v>
      </c>
      <c r="M424" s="14">
        <f t="shared" si="221"/>
        <v>769177</v>
      </c>
      <c r="N424" s="13"/>
      <c r="O424" s="13">
        <f>1000*VLOOKUP(I424, '[1]Mortality (No Interventions) L'!$B$10:$O$129, 13)</f>
        <v>140.41107595417586</v>
      </c>
      <c r="P424" s="11">
        <v>0</v>
      </c>
      <c r="Q424" s="10">
        <f t="shared" si="230"/>
        <v>0.31333674945515821</v>
      </c>
      <c r="R424" s="10">
        <f t="shared" si="231"/>
        <v>4.3995950126982791E-2</v>
      </c>
      <c r="S424" s="10">
        <f t="shared" si="232"/>
        <v>0</v>
      </c>
      <c r="T424" s="9">
        <f t="shared" si="222"/>
        <v>0.26934079932817545</v>
      </c>
      <c r="U424" s="18"/>
      <c r="V424" s="8">
        <f t="shared" si="233"/>
        <v>2410.1142093567023</v>
      </c>
      <c r="W424" s="8">
        <f t="shared" si="223"/>
        <v>2071.7074800484802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-701.42460274781263</v>
      </c>
      <c r="AB424" s="8">
        <f t="shared" si="234"/>
        <v>-33840.672930822242</v>
      </c>
      <c r="AC424" s="8">
        <f t="shared" si="227"/>
        <v>-34542.097533570057</v>
      </c>
      <c r="AD424" s="8">
        <f t="shared" si="235"/>
        <v>236.43220393789252</v>
      </c>
      <c r="AE424" s="8">
        <f t="shared" si="228"/>
        <v>-34305.665329632167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2604.2270777297622</v>
      </c>
      <c r="M425" s="14">
        <f t="shared" si="221"/>
        <v>769177</v>
      </c>
      <c r="N425" s="13"/>
      <c r="O425" s="13">
        <f>1000*VLOOKUP(I425, '[1]Mortality (No Interventions) L'!$B$10:$O$129, 13)</f>
        <v>154.63459287476837</v>
      </c>
      <c r="P425" s="11">
        <v>0</v>
      </c>
      <c r="Q425" s="10">
        <f t="shared" si="230"/>
        <v>0.26934079932817545</v>
      </c>
      <c r="R425" s="10">
        <f t="shared" si="231"/>
        <v>4.1649404848677102E-2</v>
      </c>
      <c r="S425" s="10">
        <f t="shared" si="232"/>
        <v>0</v>
      </c>
      <c r="T425" s="9">
        <f t="shared" si="222"/>
        <v>0.22769139447949835</v>
      </c>
      <c r="U425" s="18"/>
      <c r="V425" s="8">
        <f t="shared" si="233"/>
        <v>2071.7074800484802</v>
      </c>
      <c r="W425" s="8">
        <f t="shared" si="223"/>
        <v>1751.3498373155712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-592.96009486955847</v>
      </c>
      <c r="AB425" s="8">
        <f t="shared" si="234"/>
        <v>-32035.764273290908</v>
      </c>
      <c r="AC425" s="8">
        <f t="shared" si="227"/>
        <v>-32628.724368160467</v>
      </c>
      <c r="AD425" s="8">
        <f t="shared" si="235"/>
        <v>203.23450379275593</v>
      </c>
      <c r="AE425" s="8">
        <f t="shared" si="228"/>
        <v>-32425.489864367712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2604.2270777297622</v>
      </c>
      <c r="M426" s="14">
        <f t="shared" si="221"/>
        <v>769177</v>
      </c>
      <c r="N426" s="13"/>
      <c r="O426" s="13">
        <f>1000*VLOOKUP(I426, '[1]Mortality (No Interventions) L'!$B$10:$O$129, 13)</f>
        <v>169.88340622578806</v>
      </c>
      <c r="P426" s="11">
        <v>0</v>
      </c>
      <c r="Q426" s="10">
        <f t="shared" si="230"/>
        <v>0.22769139447949835</v>
      </c>
      <c r="R426" s="10">
        <f t="shared" si="231"/>
        <v>3.8680989662476774E-2</v>
      </c>
      <c r="S426" s="10">
        <f t="shared" si="232"/>
        <v>0</v>
      </c>
      <c r="T426" s="9">
        <f t="shared" si="222"/>
        <v>0.18901040481702158</v>
      </c>
      <c r="U426" s="18"/>
      <c r="V426" s="8">
        <f t="shared" si="233"/>
        <v>1751.3498373155712</v>
      </c>
      <c r="W426" s="8">
        <f t="shared" si="223"/>
        <v>1453.8245614594223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-492.22601419715147</v>
      </c>
      <c r="AB426" s="8">
        <f t="shared" si="234"/>
        <v>-29752.527585614898</v>
      </c>
      <c r="AC426" s="8">
        <f t="shared" si="227"/>
        <v>-30244.753599812051</v>
      </c>
      <c r="AD426" s="8">
        <f t="shared" si="235"/>
        <v>171.80741904065755</v>
      </c>
      <c r="AE426" s="8">
        <f t="shared" si="228"/>
        <v>-30072.946180771392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2604.2270777297622</v>
      </c>
      <c r="M427" s="14">
        <f t="shared" si="221"/>
        <v>769177</v>
      </c>
      <c r="N427" s="13"/>
      <c r="O427" s="13">
        <f>1000*VLOOKUP(I427, '[1]Mortality (No Interventions) L'!$B$10:$O$129, 13)</f>
        <v>186.57836169665043</v>
      </c>
      <c r="P427" s="11">
        <v>0</v>
      </c>
      <c r="Q427" s="10">
        <f t="shared" si="230"/>
        <v>0.18901040481702158</v>
      </c>
      <c r="R427" s="10">
        <f t="shared" si="231"/>
        <v>3.526525167438057E-2</v>
      </c>
      <c r="S427" s="10">
        <f t="shared" si="232"/>
        <v>0</v>
      </c>
      <c r="T427" s="9">
        <f t="shared" si="222"/>
        <v>0.15374515314264101</v>
      </c>
      <c r="U427" s="18"/>
      <c r="V427" s="8">
        <f t="shared" si="233"/>
        <v>1453.8245614594223</v>
      </c>
      <c r="W427" s="8">
        <f t="shared" si="223"/>
        <v>1182.5723565879719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-400.38729088377477</v>
      </c>
      <c r="AB427" s="8">
        <f t="shared" si="234"/>
        <v>-27125.220487145023</v>
      </c>
      <c r="AC427" s="8">
        <f t="shared" si="227"/>
        <v>-27525.607778028796</v>
      </c>
      <c r="AD427" s="8">
        <f t="shared" si="235"/>
        <v>142.62018947916934</v>
      </c>
      <c r="AE427" s="8">
        <f t="shared" si="228"/>
        <v>-27382.987588549626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2604.2270777297622</v>
      </c>
      <c r="M428" s="14">
        <f t="shared" si="221"/>
        <v>769177</v>
      </c>
      <c r="N428" s="13"/>
      <c r="O428" s="13">
        <f>1000*VLOOKUP(I428, '[1]Mortality (No Interventions) L'!$B$10:$O$129, 13)</f>
        <v>204.92585088899301</v>
      </c>
      <c r="P428" s="11">
        <v>0</v>
      </c>
      <c r="Q428" s="10">
        <f t="shared" si="230"/>
        <v>0.15374515314264101</v>
      </c>
      <c r="R428" s="10">
        <f t="shared" si="231"/>
        <v>3.1506356327814247E-2</v>
      </c>
      <c r="S428" s="10">
        <f t="shared" si="232"/>
        <v>0</v>
      </c>
      <c r="T428" s="9">
        <f t="shared" si="222"/>
        <v>0.12223879681482676</v>
      </c>
      <c r="U428" s="18"/>
      <c r="V428" s="8">
        <f t="shared" si="233"/>
        <v>1182.5723565879719</v>
      </c>
      <c r="W428" s="8">
        <f t="shared" si="223"/>
        <v>940.23271017638012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-318.33758461427846</v>
      </c>
      <c r="AB428" s="8">
        <f t="shared" si="234"/>
        <v>-24233.964641159178</v>
      </c>
      <c r="AC428" s="8">
        <f t="shared" si="227"/>
        <v>-24552.302225773456</v>
      </c>
      <c r="AD428" s="8">
        <f t="shared" si="235"/>
        <v>116.01034818128005</v>
      </c>
      <c r="AE428" s="8">
        <f t="shared" si="228"/>
        <v>-24436.291877592175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2604.2270777297622</v>
      </c>
      <c r="M429" s="14">
        <f t="shared" si="221"/>
        <v>769177</v>
      </c>
      <c r="N429" s="13"/>
      <c r="O429" s="13">
        <f>1000*VLOOKUP(I429, '[1]Mortality (No Interventions) L'!$B$10:$O$129, 13)</f>
        <v>222.91189646600415</v>
      </c>
      <c r="P429" s="11">
        <v>0</v>
      </c>
      <c r="Q429" s="10">
        <f t="shared" si="230"/>
        <v>0.12223879681482676</v>
      </c>
      <c r="R429" s="10">
        <f t="shared" si="231"/>
        <v>2.7248482019715581E-2</v>
      </c>
      <c r="S429" s="10">
        <f t="shared" si="232"/>
        <v>0</v>
      </c>
      <c r="T429" s="9">
        <f t="shared" si="222"/>
        <v>9.4990314795111178E-2</v>
      </c>
      <c r="U429" s="18"/>
      <c r="V429" s="8">
        <f t="shared" si="233"/>
        <v>940.23271017638012</v>
      </c>
      <c r="W429" s="8">
        <f t="shared" si="223"/>
        <v>730.64365363159231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-247.37634991150259</v>
      </c>
      <c r="AB429" s="8">
        <f t="shared" si="234"/>
        <v>-20958.905654478771</v>
      </c>
      <c r="AC429" s="8">
        <f t="shared" si="227"/>
        <v>-21206.282004390272</v>
      </c>
      <c r="AD429" s="8">
        <f t="shared" si="235"/>
        <v>92.236828868302894</v>
      </c>
      <c r="AE429" s="8">
        <f t="shared" si="228"/>
        <v>-21114.045175521969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2604.2270777297622</v>
      </c>
      <c r="M430" s="14">
        <f t="shared" si="221"/>
        <v>769177</v>
      </c>
      <c r="N430" s="13"/>
      <c r="O430" s="13">
        <f>1000*VLOOKUP(I430, '[1]Mortality (No Interventions) L'!$B$10:$O$129, 13)</f>
        <v>242.19513766684145</v>
      </c>
      <c r="P430" s="11">
        <v>0</v>
      </c>
      <c r="Q430" s="10">
        <f t="shared" si="230"/>
        <v>9.4990314795111178E-2</v>
      </c>
      <c r="R430" s="10">
        <f t="shared" si="231"/>
        <v>2.3006192368818557E-2</v>
      </c>
      <c r="S430" s="10">
        <f t="shared" si="232"/>
        <v>0</v>
      </c>
      <c r="T430" s="9">
        <f t="shared" si="222"/>
        <v>7.1984122426292624E-2</v>
      </c>
      <c r="U430" s="18"/>
      <c r="V430" s="8">
        <f t="shared" si="233"/>
        <v>730.64365363159231</v>
      </c>
      <c r="W430" s="8">
        <f t="shared" si="223"/>
        <v>553.6853133548849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-187.46300078916548</v>
      </c>
      <c r="AB430" s="8">
        <f t="shared" si="234"/>
        <v>-17695.834027670753</v>
      </c>
      <c r="AC430" s="8">
        <f t="shared" si="227"/>
        <v>-17883.297028459918</v>
      </c>
      <c r="AD430" s="8">
        <f t="shared" si="235"/>
        <v>71.676142421259215</v>
      </c>
      <c r="AE430" s="8">
        <f t="shared" si="228"/>
        <v>-17811.620886038658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2604.2270777297622</v>
      </c>
      <c r="M431" s="14">
        <f t="shared" si="221"/>
        <v>769177</v>
      </c>
      <c r="N431" s="13"/>
      <c r="O431" s="13">
        <f>1000*VLOOKUP(I431, '[1]Mortality (No Interventions) L'!$B$10:$O$129, 13)</f>
        <v>262.21145810543146</v>
      </c>
      <c r="P431" s="11">
        <v>0</v>
      </c>
      <c r="Q431" s="10">
        <f t="shared" si="230"/>
        <v>7.1984122426292624E-2</v>
      </c>
      <c r="R431" s="10">
        <f t="shared" si="231"/>
        <v>1.8875061701838079E-2</v>
      </c>
      <c r="S431" s="10">
        <f t="shared" si="232"/>
        <v>0</v>
      </c>
      <c r="T431" s="9">
        <f t="shared" si="222"/>
        <v>5.3109060724454545E-2</v>
      </c>
      <c r="U431" s="18"/>
      <c r="V431" s="8">
        <f t="shared" si="233"/>
        <v>553.6853133548849</v>
      </c>
      <c r="W431" s="8">
        <f t="shared" si="223"/>
        <v>408.50268000853777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-138.30805401141873</v>
      </c>
      <c r="AB431" s="8">
        <f t="shared" si="234"/>
        <v>-14518.263334634708</v>
      </c>
      <c r="AC431" s="8">
        <f t="shared" si="227"/>
        <v>-14656.571388646127</v>
      </c>
      <c r="AD431" s="8">
        <f t="shared" si="235"/>
        <v>54.316529240114214</v>
      </c>
      <c r="AE431" s="8">
        <f t="shared" si="228"/>
        <v>-14602.254859406014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2604.2270777297622</v>
      </c>
      <c r="M432" s="14">
        <f t="shared" si="221"/>
        <v>769177</v>
      </c>
      <c r="N432" s="13"/>
      <c r="O432" s="13">
        <f>1000*VLOOKUP(I432, '[1]Mortality (No Interventions) L'!$B$10:$O$129, 13)</f>
        <v>282.67714751099777</v>
      </c>
      <c r="P432" s="11">
        <v>0</v>
      </c>
      <c r="Q432" s="10">
        <f t="shared" si="230"/>
        <v>5.3109060724454545E-2</v>
      </c>
      <c r="R432" s="10">
        <f t="shared" si="231"/>
        <v>1.5012717792577176E-2</v>
      </c>
      <c r="S432" s="10">
        <f t="shared" si="232"/>
        <v>0</v>
      </c>
      <c r="T432" s="9">
        <f t="shared" si="222"/>
        <v>3.8096342931877372E-2</v>
      </c>
      <c r="U432" s="18"/>
      <c r="V432" s="8">
        <f t="shared" si="233"/>
        <v>408.50268000853777</v>
      </c>
      <c r="W432" s="8">
        <f t="shared" si="223"/>
        <v>293.02830767312645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-99.211527825673883</v>
      </c>
      <c r="AB432" s="8">
        <f t="shared" si="234"/>
        <v>-11547.437233541134</v>
      </c>
      <c r="AC432" s="8">
        <f t="shared" si="227"/>
        <v>-11646.648761366807</v>
      </c>
      <c r="AD432" s="8">
        <f t="shared" si="235"/>
        <v>40.074112908837556</v>
      </c>
      <c r="AE432" s="8">
        <f t="shared" si="228"/>
        <v>-11606.574648457969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2604.2270777297622</v>
      </c>
      <c r="M433" s="14">
        <f t="shared" si="221"/>
        <v>769177</v>
      </c>
      <c r="N433" s="13"/>
      <c r="O433" s="13">
        <f>1000*VLOOKUP(I433, '[1]Mortality (No Interventions) L'!$B$10:$O$129, 13)</f>
        <v>304.47309589258742</v>
      </c>
      <c r="P433" s="11">
        <v>0</v>
      </c>
      <c r="Q433" s="10">
        <f t="shared" si="230"/>
        <v>3.8096342931877372E-2</v>
      </c>
      <c r="R433" s="10">
        <f t="shared" si="231"/>
        <v>1.1599311474654395E-2</v>
      </c>
      <c r="S433" s="10">
        <f t="shared" si="232"/>
        <v>0</v>
      </c>
      <c r="T433" s="9">
        <f t="shared" si="222"/>
        <v>2.6497031457222979E-2</v>
      </c>
      <c r="U433" s="18"/>
      <c r="V433" s="8">
        <f t="shared" si="233"/>
        <v>293.02830767312645</v>
      </c>
      <c r="W433" s="8">
        <f t="shared" si="223"/>
        <v>203.809071651724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-69.004286800357377</v>
      </c>
      <c r="AB433" s="8">
        <f t="shared" si="234"/>
        <v>-8921.923602140243</v>
      </c>
      <c r="AC433" s="8">
        <f t="shared" si="227"/>
        <v>-8990.9278889405996</v>
      </c>
      <c r="AD433" s="8">
        <f t="shared" si="235"/>
        <v>28.746076982733708</v>
      </c>
      <c r="AE433" s="8">
        <f t="shared" si="228"/>
        <v>-8962.1818119578656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2604.2270777297622</v>
      </c>
      <c r="M434" s="14">
        <f t="shared" ref="M434:M465" si="238">$E$11</f>
        <v>769177</v>
      </c>
      <c r="N434" s="13"/>
      <c r="O434" s="13">
        <f>1000*VLOOKUP(I434, '[1]Mortality (No Interventions) L'!$B$10:$O$129, 13)</f>
        <v>326.64773539781817</v>
      </c>
      <c r="P434" s="11">
        <v>0</v>
      </c>
      <c r="Q434" s="10">
        <f t="shared" si="230"/>
        <v>2.6497031457222979E-2</v>
      </c>
      <c r="R434" s="10">
        <f t="shared" si="231"/>
        <v>8.6551953202666353E-3</v>
      </c>
      <c r="S434" s="10">
        <f t="shared" si="232"/>
        <v>0</v>
      </c>
      <c r="T434" s="9">
        <f t="shared" ref="T434:T465" si="239">Q434-SUM(R434:S434)</f>
        <v>1.7841836136956342E-2</v>
      </c>
      <c r="U434" s="18"/>
      <c r="V434" s="8">
        <f t="shared" si="233"/>
        <v>203.809071651724</v>
      </c>
      <c r="W434" s="8">
        <f t="shared" ref="W434:W465" si="240">$G$14*M434*T434</f>
        <v>137.23529994315669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-46.464192784279085</v>
      </c>
      <c r="AB434" s="8">
        <f t="shared" si="234"/>
        <v>-6657.3771708567301</v>
      </c>
      <c r="AC434" s="8">
        <f t="shared" ref="AC434:AC465" si="244">IFERROR(_xlfn.IFNA(SUM(Y434:AB434),0),0)</f>
        <v>-6703.8413636410096</v>
      </c>
      <c r="AD434" s="8">
        <f t="shared" si="235"/>
        <v>19.993669929034127</v>
      </c>
      <c r="AE434" s="8">
        <f t="shared" ref="AE434:AE465" si="245">IFERROR(_xlfn.IFNA(SUM(AC434:AD434),0),0)</f>
        <v>-6683.8476937119758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2604.2270777297622</v>
      </c>
      <c r="M435" s="14">
        <f t="shared" si="238"/>
        <v>769177</v>
      </c>
      <c r="N435" s="13"/>
      <c r="O435" s="13">
        <f>1000*VLOOKUP(I435, '[1]Mortality (No Interventions) L'!$B$10:$O$129, 13)</f>
        <v>349.93849319556574</v>
      </c>
      <c r="P435" s="11">
        <v>0</v>
      </c>
      <c r="Q435" s="10">
        <f t="shared" ref="Q435:Q466" si="247">T434</f>
        <v>1.7841836136956342E-2</v>
      </c>
      <c r="R435" s="10">
        <f t="shared" ref="R435:R466" si="248">O435*Q435/1000</f>
        <v>6.2435452536086962E-3</v>
      </c>
      <c r="S435" s="10">
        <f t="shared" ref="S435:S466" si="249">MIN(P435*Q435,Q435-R435)</f>
        <v>0</v>
      </c>
      <c r="T435" s="9">
        <f t="shared" si="239"/>
        <v>1.1598290883347646E-2</v>
      </c>
      <c r="U435" s="18"/>
      <c r="V435" s="8">
        <f t="shared" ref="V435:V466" si="250">W434</f>
        <v>137.23529994315669</v>
      </c>
      <c r="W435" s="8">
        <f t="shared" si="240"/>
        <v>89.211385867806925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-30.204583173800181</v>
      </c>
      <c r="AB435" s="8">
        <f t="shared" ref="AB435:AB466" si="251">IFERROR(_xlfn.IFNA(-M435*R435,0),0)</f>
        <v>-4802.3914075349758</v>
      </c>
      <c r="AC435" s="8">
        <f t="shared" si="244"/>
        <v>-4832.5959907087763</v>
      </c>
      <c r="AD435" s="8">
        <f t="shared" ref="AD435:AD466" si="252">IFERROR(_xlfn.IFNA($D$6*SUM(V435:V435,Y435:Z435),0),0)</f>
        <v>13.462782924423673</v>
      </c>
      <c r="AE435" s="8">
        <f t="shared" si="245"/>
        <v>-4819.1332077843526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2604.2270777297622</v>
      </c>
      <c r="M436" s="14">
        <f t="shared" si="238"/>
        <v>769177</v>
      </c>
      <c r="N436" s="13"/>
      <c r="O436" s="13">
        <f>1000*VLOOKUP(I436, '[1]Mortality (No Interventions) L'!$B$10:$O$129, 13)</f>
        <v>374.39006543919771</v>
      </c>
      <c r="P436" s="11">
        <v>0</v>
      </c>
      <c r="Q436" s="10">
        <f t="shared" si="247"/>
        <v>1.1598290883347646E-2</v>
      </c>
      <c r="R436" s="10">
        <f t="shared" si="248"/>
        <v>4.3422848827993753E-3</v>
      </c>
      <c r="S436" s="10">
        <f t="shared" si="249"/>
        <v>0</v>
      </c>
      <c r="T436" s="9">
        <f t="shared" si="239"/>
        <v>7.2560060005482704E-3</v>
      </c>
      <c r="U436" s="18"/>
      <c r="V436" s="8">
        <f t="shared" si="250"/>
        <v>89.211385867806925</v>
      </c>
      <c r="W436" s="8">
        <f t="shared" si="240"/>
        <v>55.81152927483717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-18.89628730279744</v>
      </c>
      <c r="AB436" s="8">
        <f t="shared" si="251"/>
        <v>-3339.985659296975</v>
      </c>
      <c r="AC436" s="8">
        <f t="shared" si="244"/>
        <v>-3358.8819465997726</v>
      </c>
      <c r="AD436" s="8">
        <f t="shared" si="252"/>
        <v>8.7516369536318592</v>
      </c>
      <c r="AE436" s="8">
        <f t="shared" si="245"/>
        <v>-3350.1303096461406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2604.2270777297622</v>
      </c>
      <c r="M437" s="14">
        <f t="shared" si="238"/>
        <v>769177</v>
      </c>
      <c r="N437" s="13"/>
      <c r="O437" s="13">
        <f>1000*VLOOKUP(I437, '[1]Mortality (No Interventions) L'!$B$10:$O$129, 13)</f>
        <v>398.99910558749508</v>
      </c>
      <c r="P437" s="11">
        <v>0</v>
      </c>
      <c r="Q437" s="10">
        <f t="shared" si="247"/>
        <v>7.2560060005482704E-3</v>
      </c>
      <c r="R437" s="10">
        <f t="shared" si="248"/>
        <v>2.8951399043562575E-3</v>
      </c>
      <c r="S437" s="10">
        <f t="shared" si="249"/>
        <v>0</v>
      </c>
      <c r="T437" s="9">
        <f t="shared" si="239"/>
        <v>4.3608660961920124E-3</v>
      </c>
      <c r="U437" s="18"/>
      <c r="V437" s="8">
        <f t="shared" si="250"/>
        <v>55.81152927483717</v>
      </c>
      <c r="W437" s="8">
        <f t="shared" si="240"/>
        <v>33.542779012706838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-11.35668557005692</v>
      </c>
      <c r="AB437" s="8">
        <f t="shared" si="251"/>
        <v>-2226.8750262130329</v>
      </c>
      <c r="AC437" s="8">
        <f t="shared" si="244"/>
        <v>-2238.2317117830898</v>
      </c>
      <c r="AD437" s="8">
        <f t="shared" si="252"/>
        <v>5.4751110218615269</v>
      </c>
      <c r="AE437" s="8">
        <f t="shared" si="245"/>
        <v>-2232.7566007612281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2604.2270777297622</v>
      </c>
      <c r="M438" s="14">
        <f t="shared" si="238"/>
        <v>769177</v>
      </c>
      <c r="N438" s="13"/>
      <c r="O438" s="13">
        <f>1000*VLOOKUP(I438, '[1]Mortality (No Interventions) L'!$B$10:$O$129, 13)</f>
        <v>424.47711920628365</v>
      </c>
      <c r="P438" s="11">
        <v>0</v>
      </c>
      <c r="Q438" s="10">
        <f t="shared" si="247"/>
        <v>4.3608660961920124E-3</v>
      </c>
      <c r="R438" s="10">
        <f t="shared" si="248"/>
        <v>1.8510878777559376E-3</v>
      </c>
      <c r="S438" s="10">
        <f t="shared" si="249"/>
        <v>0</v>
      </c>
      <c r="T438" s="9">
        <f t="shared" si="239"/>
        <v>2.5097782184360746E-3</v>
      </c>
      <c r="U438" s="18"/>
      <c r="V438" s="8">
        <f t="shared" si="250"/>
        <v>33.542779012706838</v>
      </c>
      <c r="W438" s="8">
        <f t="shared" si="240"/>
        <v>19.304636807220046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-6.5360323955475872</v>
      </c>
      <c r="AB438" s="8">
        <f t="shared" si="251"/>
        <v>-1423.8142205486788</v>
      </c>
      <c r="AC438" s="8">
        <f t="shared" si="244"/>
        <v>-1430.3502529442264</v>
      </c>
      <c r="AD438" s="8">
        <f t="shared" si="252"/>
        <v>3.2905466211465408</v>
      </c>
      <c r="AE438" s="8">
        <f t="shared" si="245"/>
        <v>-1427.0597063230798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2604.2270777297622</v>
      </c>
      <c r="M439" s="14">
        <f t="shared" si="238"/>
        <v>769177</v>
      </c>
      <c r="N439" s="13"/>
      <c r="O439" s="13">
        <f>1000*VLOOKUP(I439, '[1]Mortality (No Interventions) L'!$B$10:$O$129, 13)</f>
        <v>449.78905620503099</v>
      </c>
      <c r="P439" s="11">
        <v>0</v>
      </c>
      <c r="Q439" s="10">
        <f t="shared" si="247"/>
        <v>2.5097782184360746E-3</v>
      </c>
      <c r="R439" s="10">
        <f t="shared" si="248"/>
        <v>1.1288707761543061E-3</v>
      </c>
      <c r="S439" s="10">
        <f t="shared" si="249"/>
        <v>0</v>
      </c>
      <c r="T439" s="9">
        <f t="shared" si="239"/>
        <v>1.3809074422817685E-3</v>
      </c>
      <c r="U439" s="18"/>
      <c r="V439" s="8">
        <f t="shared" si="250"/>
        <v>19.304636807220046</v>
      </c>
      <c r="W439" s="8">
        <f t="shared" si="240"/>
        <v>10.621622437319639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-3.5961965530287303</v>
      </c>
      <c r="AB439" s="8">
        <f t="shared" si="251"/>
        <v>-868.30143699004066</v>
      </c>
      <c r="AC439" s="8">
        <f t="shared" si="244"/>
        <v>-871.89763354306933</v>
      </c>
      <c r="AD439" s="8">
        <f t="shared" si="252"/>
        <v>1.8937848707882867</v>
      </c>
      <c r="AE439" s="8">
        <f t="shared" si="245"/>
        <v>-870.00384867228104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2604.2270777297622</v>
      </c>
      <c r="M440" s="14">
        <f t="shared" si="238"/>
        <v>769177</v>
      </c>
      <c r="N440" s="13"/>
      <c r="O440" s="13">
        <f>1000*VLOOKUP(I440, '[1]Mortality (No Interventions) L'!$B$10:$O$129, 13)</f>
        <v>474.29171291699652</v>
      </c>
      <c r="P440" s="11">
        <v>0</v>
      </c>
      <c r="Q440" s="10">
        <f t="shared" si="247"/>
        <v>1.3809074422817685E-3</v>
      </c>
      <c r="R440" s="10">
        <f t="shared" si="248"/>
        <v>6.5495295617964847E-4</v>
      </c>
      <c r="S440" s="10">
        <f t="shared" si="249"/>
        <v>0</v>
      </c>
      <c r="T440" s="9">
        <f t="shared" si="239"/>
        <v>7.2595448610212005E-4</v>
      </c>
      <c r="U440" s="18"/>
      <c r="V440" s="8">
        <f t="shared" si="250"/>
        <v>10.621622437319639</v>
      </c>
      <c r="W440" s="8">
        <f t="shared" si="240"/>
        <v>5.583874937565704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-1.8905503299065354</v>
      </c>
      <c r="AB440" s="8">
        <f t="shared" si="251"/>
        <v>-503.77474997539349</v>
      </c>
      <c r="AC440" s="8">
        <f t="shared" si="244"/>
        <v>-505.66530030530004</v>
      </c>
      <c r="AD440" s="8">
        <f t="shared" si="252"/>
        <v>1.0419811611010565</v>
      </c>
      <c r="AE440" s="8">
        <f t="shared" si="245"/>
        <v>-504.623319144199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2604.2270777297622</v>
      </c>
      <c r="M441" s="14">
        <f t="shared" si="238"/>
        <v>769177</v>
      </c>
      <c r="N441" s="13"/>
      <c r="O441" s="13">
        <f>1000*VLOOKUP(I441, '[1]Mortality (No Interventions) L'!$B$10:$O$129, 13)</f>
        <v>499.09427344937706</v>
      </c>
      <c r="P441" s="11">
        <v>0</v>
      </c>
      <c r="Q441" s="10">
        <f t="shared" si="247"/>
        <v>7.2595448610212005E-4</v>
      </c>
      <c r="R441" s="10">
        <f t="shared" si="248"/>
        <v>3.623197267984535E-4</v>
      </c>
      <c r="S441" s="10">
        <f t="shared" si="249"/>
        <v>0</v>
      </c>
      <c r="T441" s="9">
        <f t="shared" si="239"/>
        <v>3.6363475930366654E-4</v>
      </c>
      <c r="U441" s="18"/>
      <c r="V441" s="8">
        <f t="shared" si="250"/>
        <v>5.583874937565704</v>
      </c>
      <c r="W441" s="8">
        <f t="shared" si="240"/>
        <v>2.7969949325691634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-0.94698748658235299</v>
      </c>
      <c r="AB441" s="8">
        <f t="shared" si="251"/>
        <v>-278.68800049965409</v>
      </c>
      <c r="AC441" s="8">
        <f t="shared" si="244"/>
        <v>-279.63498798623647</v>
      </c>
      <c r="AD441" s="8">
        <f t="shared" si="252"/>
        <v>0.5477781313751956</v>
      </c>
      <c r="AE441" s="8">
        <f t="shared" si="245"/>
        <v>-279.08720985486127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2604.2270777297622</v>
      </c>
      <c r="M442" s="14">
        <f t="shared" si="238"/>
        <v>769177</v>
      </c>
      <c r="N442" s="13"/>
      <c r="O442" s="13">
        <f>1000*VLOOKUP(I442, '[1]Mortality (No Interventions) L'!$B$10:$O$129, 13)</f>
        <v>524.02323448777736</v>
      </c>
      <c r="P442" s="11">
        <v>0</v>
      </c>
      <c r="Q442" s="10">
        <f t="shared" si="247"/>
        <v>3.6363475930366654E-4</v>
      </c>
      <c r="R442" s="10">
        <f t="shared" si="248"/>
        <v>1.9055306274249172E-4</v>
      </c>
      <c r="S442" s="10">
        <f t="shared" si="249"/>
        <v>0</v>
      </c>
      <c r="T442" s="9">
        <f t="shared" si="239"/>
        <v>1.7308169656117482E-4</v>
      </c>
      <c r="U442" s="18"/>
      <c r="V442" s="8">
        <f t="shared" si="250"/>
        <v>2.7969949325691634</v>
      </c>
      <c r="W442" s="8">
        <f t="shared" si="240"/>
        <v>1.3313046011583478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-0.45074404084401776</v>
      </c>
      <c r="AB442" s="8">
        <f t="shared" si="251"/>
        <v>-146.56903314108155</v>
      </c>
      <c r="AC442" s="8">
        <f t="shared" si="244"/>
        <v>-147.01977718192558</v>
      </c>
      <c r="AD442" s="8">
        <f t="shared" si="252"/>
        <v>0.27438520288503493</v>
      </c>
      <c r="AE442" s="8">
        <f t="shared" si="245"/>
        <v>-146.74539197904053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2604.2270777297622</v>
      </c>
      <c r="M443" s="14">
        <f t="shared" si="238"/>
        <v>769177</v>
      </c>
      <c r="N443" s="13"/>
      <c r="O443" s="13">
        <f>1000*VLOOKUP(I443, '[1]Mortality (No Interventions) L'!$B$10:$O$129, 13)</f>
        <v>548.88956848641237</v>
      </c>
      <c r="P443" s="11">
        <v>0</v>
      </c>
      <c r="Q443" s="10">
        <f t="shared" si="247"/>
        <v>1.7308169656117482E-4</v>
      </c>
      <c r="R443" s="10">
        <f t="shared" si="248"/>
        <v>9.5002737738359412E-5</v>
      </c>
      <c r="S443" s="10">
        <f t="shared" si="249"/>
        <v>0</v>
      </c>
      <c r="T443" s="9">
        <f t="shared" si="239"/>
        <v>7.8078958822815409E-5</v>
      </c>
      <c r="U443" s="18"/>
      <c r="V443" s="8">
        <f t="shared" si="250"/>
        <v>1.3313046011583478</v>
      </c>
      <c r="W443" s="8">
        <f t="shared" si="240"/>
        <v>0.60056539310456691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-0.20333533876732302</v>
      </c>
      <c r="AB443" s="8">
        <f t="shared" si="251"/>
        <v>-73.07392080537808</v>
      </c>
      <c r="AC443" s="8">
        <f t="shared" si="244"/>
        <v>-73.277256144145397</v>
      </c>
      <c r="AD443" s="8">
        <f t="shared" si="252"/>
        <v>0.13060098137363393</v>
      </c>
      <c r="AE443" s="8">
        <f t="shared" si="245"/>
        <v>-73.146655162771765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2604.2270777297622</v>
      </c>
      <c r="M444" s="14">
        <f t="shared" si="238"/>
        <v>769177</v>
      </c>
      <c r="N444" s="13"/>
      <c r="O444" s="13">
        <f>1000*VLOOKUP(I444, '[1]Mortality (No Interventions) L'!$B$10:$O$129, 13)</f>
        <v>573.50892385715201</v>
      </c>
      <c r="P444" s="11">
        <v>0</v>
      </c>
      <c r="Q444" s="10">
        <f t="shared" si="247"/>
        <v>7.8078958822815409E-5</v>
      </c>
      <c r="R444" s="10">
        <f t="shared" si="248"/>
        <v>4.4778979650359746E-5</v>
      </c>
      <c r="S444" s="10">
        <f t="shared" si="249"/>
        <v>0</v>
      </c>
      <c r="T444" s="9">
        <f t="shared" si="239"/>
        <v>3.3299979172455663E-5</v>
      </c>
      <c r="U444" s="18"/>
      <c r="V444" s="8">
        <f t="shared" si="250"/>
        <v>0.60056539310456691</v>
      </c>
      <c r="W444" s="8">
        <f t="shared" si="240"/>
        <v>0.25613578079931931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-8.6720707448746159E-2</v>
      </c>
      <c r="AB444" s="8">
        <f t="shared" si="251"/>
        <v>-34.442961230524759</v>
      </c>
      <c r="AC444" s="8">
        <f t="shared" si="244"/>
        <v>-34.529681937973507</v>
      </c>
      <c r="AD444" s="8">
        <f t="shared" si="252"/>
        <v>5.891546506355802E-2</v>
      </c>
      <c r="AE444" s="8">
        <f t="shared" si="245"/>
        <v>-34.470766472909951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2604.2270777297622</v>
      </c>
      <c r="M445" s="14">
        <f t="shared" si="238"/>
        <v>769177</v>
      </c>
      <c r="N445" s="13"/>
      <c r="O445" s="13">
        <f>1000*VLOOKUP(I445, '[1]Mortality (No Interventions) L'!$B$10:$O$129, 13)</f>
        <v>597.90717439860862</v>
      </c>
      <c r="P445" s="11">
        <v>0</v>
      </c>
      <c r="Q445" s="10">
        <f t="shared" si="247"/>
        <v>3.3299979172455663E-5</v>
      </c>
      <c r="R445" s="10">
        <f t="shared" si="248"/>
        <v>1.9910296454535485E-5</v>
      </c>
      <c r="S445" s="10">
        <f t="shared" si="249"/>
        <v>0</v>
      </c>
      <c r="T445" s="9">
        <f t="shared" si="239"/>
        <v>1.3389682717920178E-5</v>
      </c>
      <c r="U445" s="18"/>
      <c r="V445" s="8">
        <f t="shared" si="250"/>
        <v>0.25613578079931931</v>
      </c>
      <c r="W445" s="8">
        <f t="shared" si="240"/>
        <v>0.10299035983921689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-3.4869774296217966E-2</v>
      </c>
      <c r="AB445" s="8">
        <f t="shared" si="251"/>
        <v>-15.314542096010241</v>
      </c>
      <c r="AC445" s="8">
        <f t="shared" si="244"/>
        <v>-15.34941187030646</v>
      </c>
      <c r="AD445" s="8">
        <f t="shared" si="252"/>
        <v>2.5126920096413225E-2</v>
      </c>
      <c r="AE445" s="8">
        <f t="shared" si="245"/>
        <v>-15.324284950210046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2604.2270777297622</v>
      </c>
      <c r="M446" s="14">
        <f t="shared" si="238"/>
        <v>769177</v>
      </c>
      <c r="N446" s="13"/>
      <c r="O446" s="13">
        <f>1000*VLOOKUP(I446, '[1]Mortality (No Interventions) L'!$B$10:$O$129, 13)</f>
        <v>622.13404349715631</v>
      </c>
      <c r="P446" s="11">
        <v>0</v>
      </c>
      <c r="Q446" s="10">
        <f t="shared" si="247"/>
        <v>1.3389682717920178E-5</v>
      </c>
      <c r="R446" s="10">
        <f t="shared" si="248"/>
        <v>8.3301774504436755E-6</v>
      </c>
      <c r="S446" s="10">
        <f t="shared" si="249"/>
        <v>0</v>
      </c>
      <c r="T446" s="9">
        <f t="shared" si="239"/>
        <v>5.0595052674765028E-6</v>
      </c>
      <c r="U446" s="18"/>
      <c r="V446" s="8">
        <f t="shared" si="250"/>
        <v>0.10299035983921689</v>
      </c>
      <c r="W446" s="8">
        <f t="shared" si="240"/>
        <v>3.8916550831217742E-2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-1.3176100617478672E-2</v>
      </c>
      <c r="AB446" s="8">
        <f t="shared" si="251"/>
        <v>-6.4073809007999154</v>
      </c>
      <c r="AC446" s="8">
        <f t="shared" si="244"/>
        <v>-6.4205570014173938</v>
      </c>
      <c r="AD446" s="8">
        <f t="shared" si="252"/>
        <v>1.0103354300227178E-2</v>
      </c>
      <c r="AE446" s="8">
        <f t="shared" si="245"/>
        <v>-6.4104536471171665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2604.2270777297622</v>
      </c>
      <c r="M447" s="14">
        <f t="shared" si="238"/>
        <v>769177</v>
      </c>
      <c r="N447" s="13"/>
      <c r="O447" s="13">
        <f>1000*VLOOKUP(I447, '[1]Mortality (No Interventions) L'!$B$10:$O$129, 13)</f>
        <v>646.02467259922935</v>
      </c>
      <c r="P447" s="11">
        <v>0</v>
      </c>
      <c r="Q447" s="10">
        <f t="shared" si="247"/>
        <v>5.0595052674765028E-6</v>
      </c>
      <c r="R447" s="10">
        <f t="shared" si="248"/>
        <v>3.2685652339355842E-6</v>
      </c>
      <c r="S447" s="10">
        <f t="shared" si="249"/>
        <v>0</v>
      </c>
      <c r="T447" s="9">
        <f t="shared" si="239"/>
        <v>1.7909400335409186E-6</v>
      </c>
      <c r="U447" s="18"/>
      <c r="V447" s="8">
        <f t="shared" si="250"/>
        <v>3.8916550831217742E-2</v>
      </c>
      <c r="W447" s="8">
        <f t="shared" si="240"/>
        <v>1.3775498821789032E-2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-4.664014529937509E-3</v>
      </c>
      <c r="AB447" s="8">
        <f t="shared" si="251"/>
        <v>-2.514105200942871</v>
      </c>
      <c r="AC447" s="8">
        <f t="shared" si="244"/>
        <v>-2.5187692154728087</v>
      </c>
      <c r="AD447" s="8">
        <f t="shared" si="252"/>
        <v>3.8177136365424606E-3</v>
      </c>
      <c r="AE447" s="8">
        <f t="shared" si="245"/>
        <v>-2.5149515018362663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2604.2270777297622</v>
      </c>
      <c r="M448" s="14">
        <f t="shared" si="238"/>
        <v>769177</v>
      </c>
      <c r="N448" s="13"/>
      <c r="O448" s="13">
        <f>1000*VLOOKUP(I448, '[1]Mortality (No Interventions) L'!$B$10:$O$129, 13)</f>
        <v>669.41869098101074</v>
      </c>
      <c r="P448" s="11">
        <v>0</v>
      </c>
      <c r="Q448" s="10">
        <f t="shared" si="247"/>
        <v>1.7909400335409186E-6</v>
      </c>
      <c r="R448" s="10">
        <f t="shared" si="248"/>
        <v>1.198888732878449E-6</v>
      </c>
      <c r="S448" s="10">
        <f t="shared" si="249"/>
        <v>0</v>
      </c>
      <c r="T448" s="9">
        <f t="shared" si="239"/>
        <v>5.9205130066246951E-7</v>
      </c>
      <c r="U448" s="18"/>
      <c r="V448" s="8">
        <f t="shared" si="250"/>
        <v>1.3775498821789032E-2</v>
      </c>
      <c r="W448" s="8">
        <f t="shared" si="240"/>
        <v>4.5539224328965634E-3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-1.5418360285903278E-3</v>
      </c>
      <c r="AB448" s="8">
        <f t="shared" si="251"/>
        <v>-0.92215763888924684</v>
      </c>
      <c r="AC448" s="8">
        <f t="shared" si="244"/>
        <v>-0.92369947491783722</v>
      </c>
      <c r="AD448" s="8">
        <f t="shared" si="252"/>
        <v>1.3513764344175042E-3</v>
      </c>
      <c r="AE448" s="8">
        <f t="shared" si="245"/>
        <v>-0.9223480984834197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2604.2270777297622</v>
      </c>
      <c r="M449" s="14">
        <f t="shared" si="238"/>
        <v>769177</v>
      </c>
      <c r="N449" s="13"/>
      <c r="O449" s="13">
        <f>1000*VLOOKUP(I449, '[1]Mortality (No Interventions) L'!$B$10:$O$129, 13)</f>
        <v>696.87048842600348</v>
      </c>
      <c r="P449" s="11">
        <v>0</v>
      </c>
      <c r="Q449" s="10">
        <f t="shared" si="247"/>
        <v>5.9205130066246951E-7</v>
      </c>
      <c r="R449" s="10">
        <f t="shared" si="248"/>
        <v>4.1258307906590579E-7</v>
      </c>
      <c r="S449" s="10">
        <f t="shared" si="249"/>
        <v>0</v>
      </c>
      <c r="T449" s="9">
        <f t="shared" si="239"/>
        <v>1.7946822159656373E-7</v>
      </c>
      <c r="U449" s="18"/>
      <c r="V449" s="8">
        <f t="shared" si="250"/>
        <v>4.5539224328965634E-3</v>
      </c>
      <c r="W449" s="8">
        <f t="shared" si="240"/>
        <v>1.380428282829801E-3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-4.6737600227377652E-4</v>
      </c>
      <c r="AB449" s="8">
        <f t="shared" si="251"/>
        <v>-0.31734941500667624</v>
      </c>
      <c r="AC449" s="8">
        <f t="shared" si="244"/>
        <v>-0.31781679100894999</v>
      </c>
      <c r="AD449" s="8">
        <f t="shared" si="252"/>
        <v>4.4673979066715288E-4</v>
      </c>
      <c r="AE449" s="8">
        <f t="shared" si="245"/>
        <v>-0.31737005121828282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2604.2270777297622</v>
      </c>
      <c r="M450" s="14">
        <f t="shared" si="238"/>
        <v>769177</v>
      </c>
      <c r="N450" s="13"/>
      <c r="O450" s="13">
        <f>1000*VLOOKUP(I450, '[1]Mortality (No Interventions) L'!$B$10:$O$129, 13)</f>
        <v>723.71690781180371</v>
      </c>
      <c r="P450" s="11">
        <v>0</v>
      </c>
      <c r="Q450" s="10">
        <f t="shared" si="247"/>
        <v>1.7946822159656373E-7</v>
      </c>
      <c r="R450" s="10">
        <f t="shared" si="248"/>
        <v>1.2988418638434865E-7</v>
      </c>
      <c r="S450" s="10">
        <f t="shared" si="249"/>
        <v>0</v>
      </c>
      <c r="T450" s="9">
        <f t="shared" si="239"/>
        <v>4.9584035212215076E-8</v>
      </c>
      <c r="U450" s="18"/>
      <c r="V450" s="8">
        <f t="shared" si="250"/>
        <v>1.380428282829801E-3</v>
      </c>
      <c r="W450" s="8">
        <f t="shared" si="240"/>
        <v>3.8138899452425958E-4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-1.2912808712275649E-4</v>
      </c>
      <c r="AB450" s="8">
        <f t="shared" si="251"/>
        <v>-9.9903928830554142E-2</v>
      </c>
      <c r="AC450" s="8">
        <f t="shared" si="244"/>
        <v>-0.1000330569176769</v>
      </c>
      <c r="AD450" s="8">
        <f t="shared" si="252"/>
        <v>1.3542001454560349E-4</v>
      </c>
      <c r="AE450" s="8">
        <f t="shared" si="245"/>
        <v>-9.9897636903131304E-2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2604.2270777297622</v>
      </c>
      <c r="M451" s="14">
        <f t="shared" si="238"/>
        <v>769177</v>
      </c>
      <c r="N451" s="13"/>
      <c r="O451" s="13">
        <f>1000*VLOOKUP(I451, '[1]Mortality (No Interventions) L'!$B$10:$O$129, 13)</f>
        <v>749.92272887735953</v>
      </c>
      <c r="P451" s="11">
        <v>0</v>
      </c>
      <c r="Q451" s="10">
        <f t="shared" si="247"/>
        <v>4.9584035212215076E-8</v>
      </c>
      <c r="R451" s="10">
        <f t="shared" si="248"/>
        <v>3.7184194995095418E-8</v>
      </c>
      <c r="S451" s="10">
        <f t="shared" si="249"/>
        <v>0</v>
      </c>
      <c r="T451" s="9">
        <f t="shared" si="239"/>
        <v>1.2399840217119658E-8</v>
      </c>
      <c r="U451" s="18"/>
      <c r="V451" s="8">
        <f t="shared" si="250"/>
        <v>3.8138899452425958E-4</v>
      </c>
      <c r="W451" s="8">
        <f t="shared" si="240"/>
        <v>9.5376718986834482E-5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-3.2291999652945504E-5</v>
      </c>
      <c r="AB451" s="8">
        <f t="shared" si="251"/>
        <v>-2.8601227553742507E-2</v>
      </c>
      <c r="AC451" s="8">
        <f t="shared" si="244"/>
        <v>-2.8633519553395451E-2</v>
      </c>
      <c r="AD451" s="8">
        <f t="shared" si="252"/>
        <v>3.7414260362829866E-5</v>
      </c>
      <c r="AE451" s="8">
        <f t="shared" si="245"/>
        <v>-2.8596105293032619E-2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2604.2270777297622</v>
      </c>
      <c r="M452" s="14">
        <f t="shared" si="238"/>
        <v>769177</v>
      </c>
      <c r="N452" s="13"/>
      <c r="O452" s="13">
        <f>1000*VLOOKUP(I452, '[1]Mortality (No Interventions) L'!$B$10:$O$129, 13)</f>
        <v>775.45434519305854</v>
      </c>
      <c r="P452" s="11">
        <v>0</v>
      </c>
      <c r="Q452" s="10">
        <f t="shared" si="247"/>
        <v>1.2399840217119658E-8</v>
      </c>
      <c r="R452" s="10">
        <f t="shared" si="248"/>
        <v>9.6155099760650765E-9</v>
      </c>
      <c r="S452" s="10">
        <f t="shared" si="249"/>
        <v>0</v>
      </c>
      <c r="T452" s="9">
        <f t="shared" si="239"/>
        <v>2.7843302410545815E-9</v>
      </c>
      <c r="U452" s="18"/>
      <c r="V452" s="8">
        <f t="shared" si="250"/>
        <v>9.5376718986834482E-5</v>
      </c>
      <c r="W452" s="8">
        <f t="shared" si="240"/>
        <v>2.14164278182364E-5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-7.2510282070961773E-6</v>
      </c>
      <c r="AB452" s="8">
        <f t="shared" si="251"/>
        <v>-7.3960291168598076E-3</v>
      </c>
      <c r="AC452" s="8">
        <f t="shared" si="244"/>
        <v>-7.4032801450669037E-3</v>
      </c>
      <c r="AD452" s="8">
        <f t="shared" si="252"/>
        <v>9.3564561326084634E-6</v>
      </c>
      <c r="AE452" s="8">
        <f t="shared" si="245"/>
        <v>-7.3939236889342952E-3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2604.2270777297622</v>
      </c>
      <c r="M453" s="14">
        <f t="shared" si="238"/>
        <v>769177</v>
      </c>
      <c r="N453" s="13"/>
      <c r="O453" s="13">
        <f>1000*VLOOKUP(I453, '[1]Mortality (No Interventions) L'!$B$10:$O$129, 13)</f>
        <v>800.27901718637929</v>
      </c>
      <c r="P453" s="11">
        <v>0</v>
      </c>
      <c r="Q453" s="10">
        <f t="shared" si="247"/>
        <v>2.7843302410545815E-9</v>
      </c>
      <c r="R453" s="10">
        <f t="shared" si="248"/>
        <v>2.2282410688334749E-9</v>
      </c>
      <c r="S453" s="10">
        <f t="shared" si="249"/>
        <v>0</v>
      </c>
      <c r="T453" s="9">
        <f t="shared" si="239"/>
        <v>5.5608917222110662E-10</v>
      </c>
      <c r="U453" s="18"/>
      <c r="V453" s="8">
        <f t="shared" si="250"/>
        <v>2.14164278182364E-5</v>
      </c>
      <c r="W453" s="8">
        <f t="shared" si="240"/>
        <v>4.2773100122151413E-6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-1.448182479930535E-6</v>
      </c>
      <c r="AB453" s="8">
        <f t="shared" si="251"/>
        <v>-1.7139117806021257E-3</v>
      </c>
      <c r="AC453" s="8">
        <f t="shared" si="244"/>
        <v>-1.7153599630820562E-3</v>
      </c>
      <c r="AD453" s="8">
        <f t="shared" si="252"/>
        <v>2.1009515689689908E-6</v>
      </c>
      <c r="AE453" s="8">
        <f t="shared" si="245"/>
        <v>-1.7132590115130873E-3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2604.2270777297622</v>
      </c>
      <c r="M454" s="14">
        <f t="shared" si="238"/>
        <v>769177</v>
      </c>
      <c r="N454" s="13"/>
      <c r="O454" s="13">
        <f>1000*VLOOKUP(I454, '[1]Mortality (No Interventions) L'!$B$10:$O$129, 13)</f>
        <v>824.53060479601311</v>
      </c>
      <c r="P454" s="11">
        <v>0</v>
      </c>
      <c r="Q454" s="10">
        <f t="shared" si="247"/>
        <v>5.5608917222110662E-10</v>
      </c>
      <c r="R454" s="10">
        <f t="shared" si="248"/>
        <v>4.5851254149198329E-10</v>
      </c>
      <c r="S454" s="10">
        <f t="shared" si="249"/>
        <v>0</v>
      </c>
      <c r="T454" s="9">
        <f t="shared" si="239"/>
        <v>9.7576630729123334E-11</v>
      </c>
      <c r="U454" s="18"/>
      <c r="V454" s="8">
        <f t="shared" si="250"/>
        <v>4.2773100122151413E-6</v>
      </c>
      <c r="W454" s="8">
        <f t="shared" si="240"/>
        <v>7.5053700094334898E-7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-2.5411170389842098E-7</v>
      </c>
      <c r="AB454" s="8">
        <f t="shared" si="251"/>
        <v>-3.5267730112717921E-4</v>
      </c>
      <c r="AC454" s="8">
        <f t="shared" si="244"/>
        <v>-3.529314128310776E-4</v>
      </c>
      <c r="AD454" s="8">
        <f t="shared" si="252"/>
        <v>4.1960411219830541E-7</v>
      </c>
      <c r="AE454" s="8">
        <f t="shared" si="245"/>
        <v>-3.5251180871887931E-4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2604.2270777297622</v>
      </c>
      <c r="M455" s="14">
        <f t="shared" si="238"/>
        <v>769177</v>
      </c>
      <c r="N455" s="13"/>
      <c r="O455" s="13">
        <f>1000*VLOOKUP(I455, '[1]Mortality (No Interventions) L'!$B$10:$O$129, 13)</f>
        <v>848.36414605474567</v>
      </c>
      <c r="P455" s="11">
        <v>0</v>
      </c>
      <c r="Q455" s="10">
        <f t="shared" si="247"/>
        <v>9.7576630729123334E-11</v>
      </c>
      <c r="R455" s="10">
        <f t="shared" si="248"/>
        <v>8.2780515003411969E-11</v>
      </c>
      <c r="S455" s="10">
        <f t="shared" si="249"/>
        <v>0</v>
      </c>
      <c r="T455" s="9">
        <f t="shared" si="239"/>
        <v>1.4796115725711365E-11</v>
      </c>
      <c r="U455" s="18"/>
      <c r="V455" s="8">
        <f t="shared" si="250"/>
        <v>7.5053700094334898E-7</v>
      </c>
      <c r="W455" s="8">
        <f t="shared" si="240"/>
        <v>1.1380831905555491E-7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-3.8532445218120689E-8</v>
      </c>
      <c r="AB455" s="8">
        <f t="shared" si="251"/>
        <v>-6.3672868188779409E-5</v>
      </c>
      <c r="AC455" s="8">
        <f t="shared" si="244"/>
        <v>-6.3711400633997535E-5</v>
      </c>
      <c r="AD455" s="8">
        <f t="shared" si="252"/>
        <v>7.362767979254254E-8</v>
      </c>
      <c r="AE455" s="8">
        <f t="shared" si="245"/>
        <v>-6.3637772954204996E-5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2604.2270777297622</v>
      </c>
      <c r="M456" s="14">
        <f t="shared" si="238"/>
        <v>769177</v>
      </c>
      <c r="N456" s="13"/>
      <c r="O456" s="13">
        <f>1000*VLOOKUP(I456, '[1]Mortality (No Interventions) L'!$B$10:$O$129, 13)</f>
        <v>871.77964096257745</v>
      </c>
      <c r="P456" s="11">
        <v>0</v>
      </c>
      <c r="Q456" s="10">
        <f t="shared" si="247"/>
        <v>1.4796115725711365E-11</v>
      </c>
      <c r="R456" s="10">
        <f t="shared" si="248"/>
        <v>1.2898952455001399E-11</v>
      </c>
      <c r="S456" s="10">
        <f t="shared" si="249"/>
        <v>0</v>
      </c>
      <c r="T456" s="9">
        <f t="shared" si="239"/>
        <v>1.8971632707099661E-12</v>
      </c>
      <c r="U456" s="18"/>
      <c r="V456" s="8">
        <f t="shared" si="250"/>
        <v>1.1380831905555491E-7</v>
      </c>
      <c r="W456" s="8">
        <f t="shared" si="240"/>
        <v>1.4592543530748797E-8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-4.9406439604572529E-9</v>
      </c>
      <c r="AB456" s="8">
        <f t="shared" si="251"/>
        <v>-9.9215775524806115E-6</v>
      </c>
      <c r="AC456" s="8">
        <f t="shared" si="244"/>
        <v>-9.9265181964410688E-6</v>
      </c>
      <c r="AD456" s="8">
        <f t="shared" si="252"/>
        <v>1.1164596099349937E-8</v>
      </c>
      <c r="AE456" s="8">
        <f t="shared" si="245"/>
        <v>-9.9153536003417196E-6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2604.2270777297622</v>
      </c>
      <c r="M457" s="14">
        <f t="shared" si="238"/>
        <v>769177</v>
      </c>
      <c r="N457" s="13"/>
      <c r="O457" s="13">
        <f>1000*VLOOKUP(I457, '[1]Mortality (No Interventions) L'!$B$10:$O$129, 13)</f>
        <v>894.77708951950819</v>
      </c>
      <c r="P457" s="11">
        <v>0</v>
      </c>
      <c r="Q457" s="10">
        <f t="shared" si="247"/>
        <v>1.8971632707099661E-12</v>
      </c>
      <c r="R457" s="10">
        <f t="shared" si="248"/>
        <v>1.6975382297091744E-12</v>
      </c>
      <c r="S457" s="10">
        <f t="shared" si="249"/>
        <v>0</v>
      </c>
      <c r="T457" s="9">
        <f t="shared" si="239"/>
        <v>1.9962504100079172E-13</v>
      </c>
      <c r="U457" s="18"/>
      <c r="V457" s="8">
        <f t="shared" si="250"/>
        <v>1.4592543530748797E-8</v>
      </c>
      <c r="W457" s="8">
        <f t="shared" si="240"/>
        <v>1.5354699016186597E-9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-5.1986893716717577E-10</v>
      </c>
      <c r="AB457" s="8">
        <f t="shared" si="251"/>
        <v>-1.3057073629130137E-6</v>
      </c>
      <c r="AC457" s="8">
        <f t="shared" si="244"/>
        <v>-1.3062272318501808E-6</v>
      </c>
      <c r="AD457" s="8">
        <f t="shared" si="252"/>
        <v>1.4315285203664571E-9</v>
      </c>
      <c r="AE457" s="8">
        <f t="shared" si="245"/>
        <v>-1.3047957033298143E-6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2604.2270777297622</v>
      </c>
      <c r="M458" s="14">
        <f t="shared" si="238"/>
        <v>769177</v>
      </c>
      <c r="N458" s="13"/>
      <c r="O458" s="13">
        <f>1000*VLOOKUP(I458, '[1]Mortality (No Interventions) L'!$B$10:$O$129, 13)</f>
        <v>1000</v>
      </c>
      <c r="P458" s="11">
        <v>0</v>
      </c>
      <c r="Q458" s="10">
        <f t="shared" si="247"/>
        <v>1.9962504100079172E-13</v>
      </c>
      <c r="R458" s="10">
        <f t="shared" si="248"/>
        <v>1.9962504100079172E-13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1.5354699016186597E-9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-1.5354699016186597E-7</v>
      </c>
      <c r="AC458" s="8">
        <f t="shared" si="244"/>
        <v>-1.5354699016186597E-7</v>
      </c>
      <c r="AD458" s="8">
        <f t="shared" si="252"/>
        <v>1.5062959734879052E-10</v>
      </c>
      <c r="AE458" s="8">
        <f t="shared" si="245"/>
        <v>-1.5339636056451717E-7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2604.2270777297622</v>
      </c>
      <c r="M459" s="14">
        <f t="shared" si="238"/>
        <v>769177</v>
      </c>
      <c r="N459" s="13"/>
      <c r="O459" s="13" t="e">
        <f>1000*VLOOKUP(I459, '[1]Mortality (No Interventions) L'!$B$10:$O$129, 13)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2604.2270777297622</v>
      </c>
      <c r="M460" s="14">
        <f t="shared" si="238"/>
        <v>769177</v>
      </c>
      <c r="N460" s="13"/>
      <c r="O460" s="13" t="e">
        <f>1000*VLOOKUP(I460, '[1]Mortality (No Interventions) L'!$B$10:$O$129, 13)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2604.2270777297622</v>
      </c>
      <c r="M461" s="14">
        <f t="shared" si="238"/>
        <v>769177</v>
      </c>
      <c r="N461" s="13"/>
      <c r="O461" s="13" t="e">
        <f>1000*VLOOKUP(I461, '[1]Mortality (No Interventions) L'!$B$10:$O$129, 13)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2604.2270777297622</v>
      </c>
      <c r="M462" s="14">
        <f t="shared" si="238"/>
        <v>769177</v>
      </c>
      <c r="N462" s="13"/>
      <c r="O462" s="13" t="e">
        <f>1000*VLOOKUP(I462, '[1]Mortality (No Interventions) L'!$B$10:$O$129, 13)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2604.2270777297622</v>
      </c>
      <c r="M463" s="14">
        <f t="shared" si="238"/>
        <v>769177</v>
      </c>
      <c r="N463" s="13"/>
      <c r="O463" s="13" t="e">
        <f>1000*VLOOKUP(I463, '[1]Mortality (No Interventions) L'!$B$10:$O$129, 13)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2604.2270777297622</v>
      </c>
      <c r="M464" s="14">
        <f t="shared" si="238"/>
        <v>769177</v>
      </c>
      <c r="N464" s="13"/>
      <c r="O464" s="13" t="e">
        <f>1000*VLOOKUP(I464, '[1]Mortality (No Interventions) L'!$B$10:$O$129, 13)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2604.2270777297622</v>
      </c>
      <c r="M465" s="14">
        <f t="shared" si="238"/>
        <v>769177</v>
      </c>
      <c r="N465" s="13"/>
      <c r="O465" s="13" t="e">
        <f>1000*VLOOKUP(I465, '[1]Mortality (No Interventions) L'!$B$10:$O$129, 13)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2604.2270777297622</v>
      </c>
      <c r="M466" s="14">
        <f t="shared" ref="M466:M497" si="255">$E$11</f>
        <v>769177</v>
      </c>
      <c r="N466" s="13"/>
      <c r="O466" s="13" t="e">
        <f>1000*VLOOKUP(I466, '[1]Mortality (No Interventions) L'!$B$10:$O$129, 13)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2604.2270777297622</v>
      </c>
      <c r="M467" s="14">
        <f t="shared" si="255"/>
        <v>769177</v>
      </c>
      <c r="N467" s="13"/>
      <c r="O467" s="13" t="e">
        <f>1000*VLOOKUP(I467, '[1]Mortality (No Interventions) L'!$B$10:$O$129, 13)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2604.2270777297622</v>
      </c>
      <c r="M468" s="14">
        <f t="shared" si="255"/>
        <v>769177</v>
      </c>
      <c r="N468" s="13"/>
      <c r="O468" s="13" t="e">
        <f>1000*VLOOKUP(I468, '[1]Mortality (No Interventions) L'!$B$10:$O$129, 13)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2604.2270777297622</v>
      </c>
      <c r="M469" s="14">
        <f t="shared" si="255"/>
        <v>769177</v>
      </c>
      <c r="N469" s="13"/>
      <c r="O469" s="13" t="e">
        <f>1000*VLOOKUP(I469, '[1]Mortality (No Interventions) L'!$B$10:$O$129, 13)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2604.2270777297622</v>
      </c>
      <c r="M470" s="14">
        <f t="shared" si="255"/>
        <v>769177</v>
      </c>
      <c r="N470" s="13"/>
      <c r="O470" s="13" t="e">
        <f>1000*VLOOKUP(I470, '[1]Mortality (No Interventions) L'!$B$10:$O$129, 13)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2604.2270777297622</v>
      </c>
      <c r="M471" s="14">
        <f t="shared" si="255"/>
        <v>769177</v>
      </c>
      <c r="N471" s="13"/>
      <c r="O471" s="13" t="e">
        <f>1000*VLOOKUP(I471, '[1]Mortality (No Interventions) L'!$B$10:$O$129, 13)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2604.2270777297622</v>
      </c>
      <c r="M472" s="14">
        <f t="shared" si="255"/>
        <v>769177</v>
      </c>
      <c r="N472" s="13"/>
      <c r="O472" s="13" t="e">
        <f>1000*VLOOKUP(I472, '[1]Mortality (No Interventions) L'!$B$10:$O$129, 13)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2604.2270777297622</v>
      </c>
      <c r="M473" s="14">
        <f t="shared" si="255"/>
        <v>769177</v>
      </c>
      <c r="N473" s="13"/>
      <c r="O473" s="13" t="e">
        <f>1000*VLOOKUP(I473, '[1]Mortality (No Interventions) L'!$B$10:$O$129, 13)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2604.2270777297622</v>
      </c>
      <c r="M474" s="14">
        <f t="shared" si="255"/>
        <v>769177</v>
      </c>
      <c r="N474" s="13"/>
      <c r="O474" s="13" t="e">
        <f>1000*VLOOKUP(I474, '[1]Mortality (No Interventions) L'!$B$10:$O$129, 13)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2604.2270777297622</v>
      </c>
      <c r="M475" s="14">
        <f t="shared" si="255"/>
        <v>769177</v>
      </c>
      <c r="N475" s="13"/>
      <c r="O475" s="13" t="e">
        <f>1000*VLOOKUP(I475, '[1]Mortality (No Interventions) L'!$B$10:$O$129, 13)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2604.2270777297622</v>
      </c>
      <c r="M476" s="14">
        <f t="shared" si="255"/>
        <v>769177</v>
      </c>
      <c r="N476" s="13"/>
      <c r="O476" s="13" t="e">
        <f>1000*VLOOKUP(I476, '[1]Mortality (No Interventions) L'!$B$10:$O$129, 13)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2604.2270777297622</v>
      </c>
      <c r="M477" s="14">
        <f t="shared" si="255"/>
        <v>769177</v>
      </c>
      <c r="N477" s="13"/>
      <c r="O477" s="13" t="e">
        <f>1000*VLOOKUP(I477, '[1]Mortality (No Interventions) L'!$B$10:$O$129, 13)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2604.2270777297622</v>
      </c>
      <c r="M478" s="14">
        <f t="shared" si="255"/>
        <v>769177</v>
      </c>
      <c r="O478" s="13" t="e">
        <f>1000*VLOOKUP(I478, '[1]Mortality (No Interventions) L'!$B$10:$O$129, 13)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2604.2270777297622</v>
      </c>
      <c r="M479" s="14">
        <f t="shared" si="255"/>
        <v>769177</v>
      </c>
      <c r="O479" s="13" t="e">
        <f>1000*VLOOKUP(I479, '[1]Mortality (No Interventions) L'!$B$10:$O$129, 13)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2604.2270777297622</v>
      </c>
      <c r="M480" s="14">
        <f t="shared" si="255"/>
        <v>769177</v>
      </c>
      <c r="O480" s="13" t="e">
        <f>1000*VLOOKUP(I480, '[1]Mortality (No Interventions) L'!$B$10:$O$129, 13)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2604.2270777297622</v>
      </c>
      <c r="M481" s="14">
        <f t="shared" si="255"/>
        <v>769177</v>
      </c>
      <c r="O481" s="13" t="e">
        <f>1000*VLOOKUP(I481, '[1]Mortality (No Interventions) L'!$B$10:$O$129, 13)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2604.2270777297622</v>
      </c>
      <c r="M482" s="14">
        <f t="shared" si="255"/>
        <v>769177</v>
      </c>
      <c r="O482" s="13" t="e">
        <f>1000*VLOOKUP(I482, '[1]Mortality (No Interventions) L'!$B$10:$O$129, 13)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2604.2270777297622</v>
      </c>
      <c r="M483" s="14">
        <f t="shared" si="255"/>
        <v>769177</v>
      </c>
      <c r="O483" s="13" t="e">
        <f>1000*VLOOKUP(I483, '[1]Mortality (No Interventions) L'!$B$10:$O$129, 13)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2604.2270777297622</v>
      </c>
      <c r="M484" s="14">
        <f t="shared" si="255"/>
        <v>769177</v>
      </c>
      <c r="O484" s="13" t="e">
        <f>1000*VLOOKUP(I484, '[1]Mortality (No Interventions) L'!$B$10:$O$129, 13)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2604.2270777297622</v>
      </c>
      <c r="M485" s="14">
        <f t="shared" si="255"/>
        <v>769177</v>
      </c>
      <c r="O485" s="13" t="e">
        <f>1000*VLOOKUP(I485, '[1]Mortality (No Interventions) L'!$B$10:$O$129, 13)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2604.2270777297622</v>
      </c>
      <c r="M486" s="14">
        <f t="shared" si="255"/>
        <v>769177</v>
      </c>
      <c r="O486" s="13" t="e">
        <f>1000*VLOOKUP(I486, '[1]Mortality (No Interventions) L'!$B$10:$O$129, 13)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2604.2270777297622</v>
      </c>
      <c r="M487" s="14">
        <f t="shared" si="255"/>
        <v>769177</v>
      </c>
      <c r="O487" s="13" t="e">
        <f>1000*VLOOKUP(I487, '[1]Mortality (No Interventions) L'!$B$10:$O$129, 13)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2604.2270777297622</v>
      </c>
      <c r="M488" s="14">
        <f t="shared" si="255"/>
        <v>769177</v>
      </c>
      <c r="O488" s="13" t="e">
        <f>1000*VLOOKUP(I488, '[1]Mortality (No Interventions) L'!$B$10:$O$129, 13)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2604.2270777297622</v>
      </c>
      <c r="M489" s="14">
        <f t="shared" si="255"/>
        <v>769177</v>
      </c>
      <c r="O489" s="13" t="e">
        <f>1000*VLOOKUP(I489, '[1]Mortality (No Interventions) L'!$B$10:$O$129, 13)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2604.2270777297622</v>
      </c>
      <c r="M490" s="14">
        <f t="shared" si="255"/>
        <v>769177</v>
      </c>
      <c r="O490" s="13" t="e">
        <f>1000*VLOOKUP(I490, '[1]Mortality (No Interventions) L'!$B$10:$O$129, 13)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2604.2270777297622</v>
      </c>
      <c r="M491" s="14">
        <f t="shared" si="255"/>
        <v>769177</v>
      </c>
      <c r="O491" s="13" t="e">
        <f>1000*VLOOKUP(I491, '[1]Mortality (No Interventions) L'!$B$10:$O$129, 13)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2604.2270777297622</v>
      </c>
      <c r="M492" s="14">
        <f t="shared" si="255"/>
        <v>769177</v>
      </c>
      <c r="O492" s="13" t="e">
        <f>1000*VLOOKUP(I492, '[1]Mortality (No Interventions) L'!$B$10:$O$129, 13)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2604.2270777297622</v>
      </c>
      <c r="M493" s="14">
        <f t="shared" si="255"/>
        <v>769177</v>
      </c>
      <c r="O493" s="13" t="e">
        <f>1000*VLOOKUP(I493, '[1]Mortality (No Interventions) L'!$B$10:$O$129, 13)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2604.2270777297622</v>
      </c>
      <c r="M494" s="14">
        <f t="shared" si="255"/>
        <v>769177</v>
      </c>
      <c r="O494" s="13" t="e">
        <f>1000*VLOOKUP(I494, '[1]Mortality (No Interventions) L'!$B$10:$O$129, 13)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2604.2270777297622</v>
      </c>
      <c r="M495" s="14">
        <f t="shared" si="255"/>
        <v>769177</v>
      </c>
      <c r="O495" s="13" t="e">
        <f>1000*VLOOKUP(I495, '[1]Mortality (No Interventions) L'!$B$10:$O$129, 13)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2604.2270777297622</v>
      </c>
      <c r="M496" s="14">
        <f t="shared" si="255"/>
        <v>769177</v>
      </c>
      <c r="O496" s="13" t="e">
        <f>1000*VLOOKUP(I496, '[1]Mortality (No Interventions) L'!$B$10:$O$129, 13)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2604.2270777297622</v>
      </c>
      <c r="M497" s="14">
        <f t="shared" si="255"/>
        <v>769177</v>
      </c>
      <c r="O497" s="13" t="e">
        <f>1000*VLOOKUP(I497, '[1]Mortality (No Interventions) L'!$B$10:$O$129, 13)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2604.2270777297622</v>
      </c>
      <c r="M498" s="14">
        <f t="shared" ref="M498:M522" si="272">$E$11</f>
        <v>769177</v>
      </c>
      <c r="O498" s="13" t="e">
        <f>1000*VLOOKUP(I498, '[1]Mortality (No Interventions) L'!$B$10:$O$129, 13)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2604.2270777297622</v>
      </c>
      <c r="M499" s="14">
        <f t="shared" si="272"/>
        <v>769177</v>
      </c>
      <c r="O499" s="13" t="e">
        <f>1000*VLOOKUP(I499, '[1]Mortality (No Interventions) L'!$B$10:$O$129, 13)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2604.2270777297622</v>
      </c>
      <c r="M500" s="14">
        <f t="shared" si="272"/>
        <v>769177</v>
      </c>
      <c r="O500" s="13" t="e">
        <f>1000*VLOOKUP(I500, '[1]Mortality (No Interventions) L'!$B$10:$O$129, 13)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2604.2270777297622</v>
      </c>
      <c r="M501" s="14">
        <f t="shared" si="272"/>
        <v>769177</v>
      </c>
      <c r="O501" s="13" t="e">
        <f>1000*VLOOKUP(I501, '[1]Mortality (No Interventions) L'!$B$10:$O$129, 13)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2604.2270777297622</v>
      </c>
      <c r="M502" s="14">
        <f t="shared" si="272"/>
        <v>769177</v>
      </c>
      <c r="O502" s="13" t="e">
        <f>1000*VLOOKUP(I502, '[1]Mortality (No Interventions) L'!$B$10:$O$129, 13)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2604.2270777297622</v>
      </c>
      <c r="M503" s="14">
        <f t="shared" si="272"/>
        <v>769177</v>
      </c>
      <c r="O503" s="13" t="e">
        <f>1000*VLOOKUP(I503, '[1]Mortality (No Interventions) L'!$B$10:$O$129, 13)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2604.2270777297622</v>
      </c>
      <c r="M504" s="14">
        <f t="shared" si="272"/>
        <v>769177</v>
      </c>
      <c r="O504" s="13" t="e">
        <f>1000*VLOOKUP(I504, '[1]Mortality (No Interventions) L'!$B$10:$O$129, 13)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2604.2270777297622</v>
      </c>
      <c r="M505" s="14">
        <f t="shared" si="272"/>
        <v>769177</v>
      </c>
      <c r="O505" s="13" t="e">
        <f>1000*VLOOKUP(I505, '[1]Mortality (No Interventions) L'!$B$10:$O$129, 13)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2604.2270777297622</v>
      </c>
      <c r="M506" s="14">
        <f t="shared" si="272"/>
        <v>769177</v>
      </c>
      <c r="O506" s="13" t="e">
        <f>1000*VLOOKUP(I506, '[1]Mortality (No Interventions) L'!$B$10:$O$129, 13)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2604.2270777297622</v>
      </c>
      <c r="M507" s="14">
        <f t="shared" si="272"/>
        <v>769177</v>
      </c>
      <c r="O507" s="13" t="e">
        <f>1000*VLOOKUP(I507, '[1]Mortality (No Interventions) L'!$B$10:$O$129, 13)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2604.2270777297622</v>
      </c>
      <c r="M508" s="14">
        <f t="shared" si="272"/>
        <v>769177</v>
      </c>
      <c r="O508" s="13" t="e">
        <f>1000*VLOOKUP(I508, '[1]Mortality (No Interventions) L'!$B$10:$O$129, 13)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2604.2270777297622</v>
      </c>
      <c r="M509" s="14">
        <f t="shared" si="272"/>
        <v>769177</v>
      </c>
      <c r="O509" s="13" t="e">
        <f>1000*VLOOKUP(I509, '[1]Mortality (No Interventions) L'!$B$10:$O$129, 13)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2604.2270777297622</v>
      </c>
      <c r="M510" s="14">
        <f t="shared" si="272"/>
        <v>769177</v>
      </c>
      <c r="O510" s="13" t="e">
        <f>1000*VLOOKUP(I510, '[1]Mortality (No Interventions) L'!$B$10:$O$129, 13)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2604.2270777297622</v>
      </c>
      <c r="M511" s="14">
        <f t="shared" si="272"/>
        <v>769177</v>
      </c>
      <c r="O511" s="13" t="e">
        <f>1000*VLOOKUP(I511, '[1]Mortality (No Interventions) L'!$B$10:$O$129, 13)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2604.2270777297622</v>
      </c>
      <c r="M512" s="14">
        <f t="shared" si="272"/>
        <v>769177</v>
      </c>
      <c r="O512" s="13" t="e">
        <f>1000*VLOOKUP(I512, '[1]Mortality (No Interventions) L'!$B$10:$O$129, 13)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2604.2270777297622</v>
      </c>
      <c r="M513" s="14">
        <f t="shared" si="272"/>
        <v>769177</v>
      </c>
      <c r="O513" s="13" t="e">
        <f>1000*VLOOKUP(I513, '[1]Mortality (No Interventions) L'!$B$10:$O$129, 13)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2604.2270777297622</v>
      </c>
      <c r="M514" s="14">
        <f t="shared" si="272"/>
        <v>769177</v>
      </c>
      <c r="O514" s="13" t="e">
        <f>1000*VLOOKUP(I514, '[1]Mortality (No Interventions) L'!$B$10:$O$129, 13)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2604.2270777297622</v>
      </c>
      <c r="M515" s="14">
        <f t="shared" si="272"/>
        <v>769177</v>
      </c>
      <c r="O515" s="13" t="e">
        <f>1000*VLOOKUP(I515, '[1]Mortality (No Interventions) L'!$B$10:$O$129, 13)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2604.2270777297622</v>
      </c>
      <c r="M516" s="14">
        <f t="shared" si="272"/>
        <v>769177</v>
      </c>
      <c r="O516" s="13" t="e">
        <f>1000*VLOOKUP(I516, '[1]Mortality (No Interventions) L'!$B$10:$O$129, 13)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2604.2270777297622</v>
      </c>
      <c r="M517" s="14">
        <f t="shared" si="272"/>
        <v>769177</v>
      </c>
      <c r="O517" s="13" t="e">
        <f>1000*VLOOKUP(I517, '[1]Mortality (No Interventions) L'!$B$10:$O$129, 13)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2604.2270777297622</v>
      </c>
      <c r="M518" s="14">
        <f t="shared" si="272"/>
        <v>769177</v>
      </c>
      <c r="O518" s="13" t="e">
        <f>1000*VLOOKUP(I518, '[1]Mortality (No Interventions) L'!$B$10:$O$129, 13)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2604.2270777297622</v>
      </c>
      <c r="M519" s="14">
        <f t="shared" si="272"/>
        <v>769177</v>
      </c>
      <c r="O519" s="13" t="e">
        <f>1000*VLOOKUP(I519, '[1]Mortality (No Interventions) L'!$B$10:$O$129, 13)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2604.2270777297622</v>
      </c>
      <c r="M520" s="14">
        <f t="shared" si="272"/>
        <v>769177</v>
      </c>
      <c r="O520" s="13" t="e">
        <f>1000*VLOOKUP(I520, '[1]Mortality (No Interventions) L'!$B$10:$O$129, 13)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2604.2270777297622</v>
      </c>
      <c r="M521" s="14">
        <f t="shared" si="272"/>
        <v>769177</v>
      </c>
      <c r="O521" s="13" t="e">
        <f>1000*VLOOKUP(I521, '[1]Mortality (No Interventions) L'!$B$10:$O$129, 13)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2604.2270777297622</v>
      </c>
      <c r="M522" s="14">
        <f t="shared" si="272"/>
        <v>769177</v>
      </c>
      <c r="O522" s="13" t="e">
        <f>1000*VLOOKUP(I522, '[1]Mortality (No Interventions) L'!$B$10:$O$129, 13)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520845.41554595245</v>
      </c>
      <c r="Z527" s="2">
        <f t="shared" si="289"/>
        <v>-10416.908310919049</v>
      </c>
      <c r="AA527" s="2">
        <f t="shared" si="289"/>
        <v>-44490.125593736164</v>
      </c>
      <c r="AB527" s="2">
        <f t="shared" si="289"/>
        <v>-769177.00000000047</v>
      </c>
      <c r="AC527" s="2">
        <f t="shared" si="289"/>
        <v>-303238.6183587031</v>
      </c>
      <c r="AD527" s="2">
        <f t="shared" si="289"/>
        <v>12878.376371545331</v>
      </c>
      <c r="AE527" s="2">
        <f t="shared" si="289"/>
        <v>-290360.24198715767</v>
      </c>
    </row>
    <row r="528" spans="8:40" x14ac:dyDescent="0.15">
      <c r="X528" s="4"/>
    </row>
    <row r="529" spans="5:31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520845.41554595245</v>
      </c>
      <c r="Z529" s="2">
        <f t="shared" si="290"/>
        <v>-10416.908310919049</v>
      </c>
      <c r="AA529" s="2">
        <f t="shared" si="290"/>
        <v>-21666.393800085214</v>
      </c>
      <c r="AB529" s="2">
        <f t="shared" si="290"/>
        <v>-204655.79313526562</v>
      </c>
      <c r="AC529" s="2">
        <f t="shared" si="290"/>
        <v>284106.32029968232</v>
      </c>
      <c r="AD529" s="2">
        <f t="shared" si="290"/>
        <v>5645.212068647339</v>
      </c>
      <c r="AE529" s="2">
        <f t="shared" si="290"/>
        <v>289751.53236832982</v>
      </c>
    </row>
    <row r="531" spans="5:31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520845.41554595245</v>
      </c>
      <c r="Z531" s="2">
        <f t="shared" si="291"/>
        <v>-10416.908310919049</v>
      </c>
      <c r="AA531" s="2">
        <f t="shared" si="291"/>
        <v>-32324.122697748669</v>
      </c>
      <c r="AB531" s="2">
        <f t="shared" si="291"/>
        <v>-435019.26198471128</v>
      </c>
      <c r="AC531" s="2">
        <f t="shared" si="291"/>
        <v>43085.122552573332</v>
      </c>
      <c r="AD531" s="2">
        <f t="shared" si="291"/>
        <v>8999.4426360611706</v>
      </c>
      <c r="AE531" s="2">
        <f t="shared" si="291"/>
        <v>52084.565188634617</v>
      </c>
    </row>
    <row r="537" spans="5:31" x14ac:dyDescent="0.15">
      <c r="E537" s="1"/>
    </row>
    <row r="539" spans="5:31" x14ac:dyDescent="0.15">
      <c r="E539" s="42"/>
    </row>
    <row r="540" spans="5:31" x14ac:dyDescent="0.15">
      <c r="E540" s="42"/>
    </row>
    <row r="541" spans="5:31" x14ac:dyDescent="0.15">
      <c r="E541" s="17"/>
    </row>
    <row r="542" spans="5:31" x14ac:dyDescent="0.15">
      <c r="E542" s="17"/>
    </row>
    <row r="543" spans="5:31" x14ac:dyDescent="0.15">
      <c r="E543" s="75"/>
    </row>
    <row r="544" spans="5:31" x14ac:dyDescent="0.15">
      <c r="E544" s="76"/>
    </row>
    <row r="545" spans="5:5" x14ac:dyDescent="0.15">
      <c r="E545" s="17"/>
    </row>
    <row r="546" spans="5:5" x14ac:dyDescent="0.15">
      <c r="E546" s="17"/>
    </row>
    <row r="547" spans="5:5" x14ac:dyDescent="0.15">
      <c r="E547" s="60"/>
    </row>
    <row r="548" spans="5:5" x14ac:dyDescent="0.15">
      <c r="E548" s="17"/>
    </row>
    <row r="549" spans="5:5" x14ac:dyDescent="0.15">
      <c r="E549" s="17"/>
    </row>
    <row r="550" spans="5:5" x14ac:dyDescent="0.15">
      <c r="E550" s="24"/>
    </row>
    <row r="551" spans="5:5" x14ac:dyDescent="0.15">
      <c r="E551" s="17"/>
    </row>
    <row r="552" spans="5:5" x14ac:dyDescent="0.15">
      <c r="E552" s="17"/>
    </row>
    <row r="553" spans="5:5" x14ac:dyDescent="0.15">
      <c r="E553" s="17"/>
    </row>
    <row r="554" spans="5:5" x14ac:dyDescent="0.15">
      <c r="E554" s="17"/>
    </row>
    <row r="559" spans="5:5" x14ac:dyDescent="0.15">
      <c r="E559" s="77"/>
    </row>
    <row r="560" spans="5:5" x14ac:dyDescent="0.15">
      <c r="E560" s="77"/>
    </row>
    <row r="561" spans="5:5" x14ac:dyDescent="0.15">
      <c r="E561" s="77"/>
    </row>
    <row r="562" spans="5:5" x14ac:dyDescent="0.15">
      <c r="E562" s="77"/>
    </row>
    <row r="563" spans="5:5" x14ac:dyDescent="0.15">
      <c r="E563" s="77"/>
    </row>
    <row r="564" spans="5:5" x14ac:dyDescent="0.15">
      <c r="E564" s="77"/>
    </row>
    <row r="565" spans="5:5" x14ac:dyDescent="0.15">
      <c r="E565" s="77"/>
    </row>
    <row r="566" spans="5:5" x14ac:dyDescent="0.15">
      <c r="E566" s="77"/>
    </row>
    <row r="567" spans="5:5" x14ac:dyDescent="0.15">
      <c r="E567" s="77"/>
    </row>
    <row r="568" spans="5:5" x14ac:dyDescent="0.15">
      <c r="E568" s="77"/>
    </row>
    <row r="569" spans="5:5" x14ac:dyDescent="0.15">
      <c r="E569" s="77"/>
    </row>
    <row r="570" spans="5:5" x14ac:dyDescent="0.15">
      <c r="E570" s="77"/>
    </row>
    <row r="571" spans="5:5" x14ac:dyDescent="0.15">
      <c r="E571" s="77"/>
    </row>
    <row r="572" spans="5:5" x14ac:dyDescent="0.15">
      <c r="E572" s="77"/>
    </row>
    <row r="573" spans="5:5" x14ac:dyDescent="0.15">
      <c r="E573" s="77"/>
    </row>
    <row r="574" spans="5:5" x14ac:dyDescent="0.15">
      <c r="E574" s="77"/>
    </row>
    <row r="575" spans="5:5" x14ac:dyDescent="0.15">
      <c r="E575" s="77"/>
    </row>
    <row r="576" spans="5:5" x14ac:dyDescent="0.15">
      <c r="E576" s="77"/>
    </row>
    <row r="577" spans="5:5" x14ac:dyDescent="0.15">
      <c r="E577" s="77"/>
    </row>
    <row r="578" spans="5:5" x14ac:dyDescent="0.15">
      <c r="E578" s="77"/>
    </row>
    <row r="579" spans="5:5" x14ac:dyDescent="0.15">
      <c r="E579" s="77"/>
    </row>
    <row r="580" spans="5:5" x14ac:dyDescent="0.15">
      <c r="E580" s="77"/>
    </row>
    <row r="581" spans="5:5" x14ac:dyDescent="0.15">
      <c r="E581" s="77"/>
    </row>
    <row r="672" spans="5:5" x14ac:dyDescent="0.15">
      <c r="E672" s="1"/>
    </row>
    <row r="674" spans="5:5" x14ac:dyDescent="0.15">
      <c r="E674" s="78"/>
    </row>
    <row r="675" spans="5:5" x14ac:dyDescent="0.15">
      <c r="E675" s="78"/>
    </row>
    <row r="676" spans="5:5" x14ac:dyDescent="0.15">
      <c r="E676" s="17"/>
    </row>
    <row r="677" spans="5:5" x14ac:dyDescent="0.15">
      <c r="E677" s="17"/>
    </row>
    <row r="678" spans="5:5" x14ac:dyDescent="0.15">
      <c r="E678" s="75"/>
    </row>
    <row r="679" spans="5:5" x14ac:dyDescent="0.15">
      <c r="E679" s="76"/>
    </row>
    <row r="680" spans="5:5" x14ac:dyDescent="0.15">
      <c r="E680" s="17"/>
    </row>
    <row r="681" spans="5:5" x14ac:dyDescent="0.15">
      <c r="E681" s="17"/>
    </row>
    <row r="682" spans="5:5" x14ac:dyDescent="0.15">
      <c r="E682" s="60"/>
    </row>
    <row r="683" spans="5:5" x14ac:dyDescent="0.15">
      <c r="E683" s="17"/>
    </row>
    <row r="684" spans="5:5" x14ac:dyDescent="0.15">
      <c r="E684" s="17"/>
    </row>
    <row r="685" spans="5:5" x14ac:dyDescent="0.15">
      <c r="E685" s="24"/>
    </row>
    <row r="686" spans="5:5" x14ac:dyDescent="0.15">
      <c r="E686" s="17"/>
    </row>
    <row r="687" spans="5:5" x14ac:dyDescent="0.15">
      <c r="E687" s="17"/>
    </row>
    <row r="688" spans="5:5" x14ac:dyDescent="0.15">
      <c r="E688" s="17"/>
    </row>
    <row r="689" spans="5:5" x14ac:dyDescent="0.15">
      <c r="E689" s="17"/>
    </row>
    <row r="694" spans="5:5" x14ac:dyDescent="0.15">
      <c r="E694" s="77"/>
    </row>
    <row r="695" spans="5:5" x14ac:dyDescent="0.15">
      <c r="E695" s="77"/>
    </row>
    <row r="696" spans="5:5" x14ac:dyDescent="0.15">
      <c r="E696" s="77"/>
    </row>
    <row r="697" spans="5:5" x14ac:dyDescent="0.15">
      <c r="E697" s="77"/>
    </row>
    <row r="698" spans="5:5" x14ac:dyDescent="0.15">
      <c r="E698" s="77"/>
    </row>
    <row r="699" spans="5:5" x14ac:dyDescent="0.15">
      <c r="E699" s="77"/>
    </row>
    <row r="700" spans="5:5" x14ac:dyDescent="0.15">
      <c r="E700" s="77"/>
    </row>
    <row r="701" spans="5:5" x14ac:dyDescent="0.15">
      <c r="E701" s="77"/>
    </row>
    <row r="702" spans="5:5" x14ac:dyDescent="0.15">
      <c r="E702" s="77"/>
    </row>
    <row r="703" spans="5:5" x14ac:dyDescent="0.15">
      <c r="E703" s="77"/>
    </row>
    <row r="704" spans="5:5" x14ac:dyDescent="0.15">
      <c r="E704" s="77"/>
    </row>
    <row r="705" spans="5:5" x14ac:dyDescent="0.15">
      <c r="E705" s="77"/>
    </row>
    <row r="706" spans="5:5" x14ac:dyDescent="0.15">
      <c r="E706" s="77"/>
    </row>
    <row r="707" spans="5:5" x14ac:dyDescent="0.15">
      <c r="E707" s="77"/>
    </row>
    <row r="708" spans="5:5" x14ac:dyDescent="0.15">
      <c r="E708" s="77"/>
    </row>
    <row r="709" spans="5:5" x14ac:dyDescent="0.15">
      <c r="E709" s="77"/>
    </row>
    <row r="710" spans="5:5" x14ac:dyDescent="0.15">
      <c r="E710" s="77"/>
    </row>
    <row r="711" spans="5:5" x14ac:dyDescent="0.15">
      <c r="E711" s="77"/>
    </row>
    <row r="712" spans="5:5" x14ac:dyDescent="0.15">
      <c r="E712" s="77"/>
    </row>
    <row r="713" spans="5:5" x14ac:dyDescent="0.15">
      <c r="E713" s="77"/>
    </row>
    <row r="714" spans="5:5" x14ac:dyDescent="0.15">
      <c r="E714" s="77"/>
    </row>
    <row r="715" spans="5:5" x14ac:dyDescent="0.15">
      <c r="E715" s="77"/>
    </row>
    <row r="716" spans="5:5" x14ac:dyDescent="0.15">
      <c r="E716" s="77"/>
    </row>
    <row r="805" spans="5:5" x14ac:dyDescent="0.15">
      <c r="E805" s="1"/>
    </row>
    <row r="807" spans="5:5" x14ac:dyDescent="0.15">
      <c r="E807" s="78"/>
    </row>
    <row r="808" spans="5:5" x14ac:dyDescent="0.15">
      <c r="E808" s="78"/>
    </row>
    <row r="809" spans="5:5" x14ac:dyDescent="0.15">
      <c r="E809" s="17"/>
    </row>
    <row r="810" spans="5:5" x14ac:dyDescent="0.15">
      <c r="E810" s="17"/>
    </row>
    <row r="811" spans="5:5" x14ac:dyDescent="0.15">
      <c r="E811" s="75"/>
    </row>
    <row r="812" spans="5:5" x14ac:dyDescent="0.15">
      <c r="E812" s="76"/>
    </row>
    <row r="813" spans="5:5" x14ac:dyDescent="0.15">
      <c r="E813" s="17"/>
    </row>
    <row r="814" spans="5:5" x14ac:dyDescent="0.15">
      <c r="E814" s="17"/>
    </row>
    <row r="815" spans="5:5" x14ac:dyDescent="0.15">
      <c r="E815" s="60"/>
    </row>
    <row r="816" spans="5:5" x14ac:dyDescent="0.15">
      <c r="E816" s="17"/>
    </row>
    <row r="817" spans="5:5" x14ac:dyDescent="0.15">
      <c r="E817" s="17"/>
    </row>
    <row r="818" spans="5:5" x14ac:dyDescent="0.15">
      <c r="E818" s="24"/>
    </row>
    <row r="819" spans="5:5" x14ac:dyDescent="0.15">
      <c r="E819" s="17"/>
    </row>
    <row r="820" spans="5:5" x14ac:dyDescent="0.15">
      <c r="E820" s="17"/>
    </row>
    <row r="821" spans="5:5" x14ac:dyDescent="0.15">
      <c r="E821" s="17"/>
    </row>
    <row r="822" spans="5:5" x14ac:dyDescent="0.15">
      <c r="E822" s="17"/>
    </row>
    <row r="827" spans="5:5" x14ac:dyDescent="0.15">
      <c r="E827" s="77"/>
    </row>
    <row r="828" spans="5:5" x14ac:dyDescent="0.15">
      <c r="E828" s="77"/>
    </row>
    <row r="829" spans="5:5" x14ac:dyDescent="0.15">
      <c r="E829" s="77"/>
    </row>
    <row r="830" spans="5:5" x14ac:dyDescent="0.15">
      <c r="E830" s="77"/>
    </row>
    <row r="831" spans="5:5" x14ac:dyDescent="0.15">
      <c r="E831" s="77"/>
    </row>
    <row r="832" spans="5:5" x14ac:dyDescent="0.15">
      <c r="E832" s="77"/>
    </row>
    <row r="833" spans="5:5" x14ac:dyDescent="0.15">
      <c r="E833" s="77"/>
    </row>
    <row r="834" spans="5:5" x14ac:dyDescent="0.15">
      <c r="E834" s="77"/>
    </row>
    <row r="835" spans="5:5" x14ac:dyDescent="0.15">
      <c r="E835" s="77"/>
    </row>
    <row r="836" spans="5:5" x14ac:dyDescent="0.15">
      <c r="E836" s="77"/>
    </row>
    <row r="837" spans="5:5" x14ac:dyDescent="0.15">
      <c r="E837" s="77"/>
    </row>
    <row r="838" spans="5:5" x14ac:dyDescent="0.15">
      <c r="E838" s="77"/>
    </row>
    <row r="839" spans="5:5" x14ac:dyDescent="0.15">
      <c r="E839" s="77"/>
    </row>
    <row r="840" spans="5:5" x14ac:dyDescent="0.15">
      <c r="E840" s="77"/>
    </row>
    <row r="841" spans="5:5" x14ac:dyDescent="0.15">
      <c r="E841" s="77"/>
    </row>
    <row r="842" spans="5:5" x14ac:dyDescent="0.15">
      <c r="E842" s="77"/>
    </row>
    <row r="843" spans="5:5" x14ac:dyDescent="0.15">
      <c r="E843" s="77"/>
    </row>
    <row r="844" spans="5:5" x14ac:dyDescent="0.15">
      <c r="E844" s="77"/>
    </row>
    <row r="845" spans="5:5" x14ac:dyDescent="0.15">
      <c r="E845" s="77"/>
    </row>
    <row r="846" spans="5:5" x14ac:dyDescent="0.15">
      <c r="E846" s="77"/>
    </row>
    <row r="847" spans="5:5" x14ac:dyDescent="0.15">
      <c r="E847" s="77"/>
    </row>
    <row r="848" spans="5:5" x14ac:dyDescent="0.15">
      <c r="E848" s="77"/>
    </row>
    <row r="849" spans="5:5" x14ac:dyDescent="0.15">
      <c r="E849" s="77"/>
    </row>
    <row r="943" spans="5:5" x14ac:dyDescent="0.15">
      <c r="E943" s="1"/>
    </row>
    <row r="945" spans="5:5" x14ac:dyDescent="0.15">
      <c r="E945" s="78"/>
    </row>
    <row r="946" spans="5:5" x14ac:dyDescent="0.15">
      <c r="E946" s="78"/>
    </row>
    <row r="947" spans="5:5" x14ac:dyDescent="0.15">
      <c r="E947" s="17"/>
    </row>
    <row r="948" spans="5:5" x14ac:dyDescent="0.15">
      <c r="E948" s="17"/>
    </row>
    <row r="949" spans="5:5" x14ac:dyDescent="0.15">
      <c r="E949" s="75"/>
    </row>
    <row r="950" spans="5:5" x14ac:dyDescent="0.15">
      <c r="E950" s="76"/>
    </row>
    <row r="951" spans="5:5" x14ac:dyDescent="0.15">
      <c r="E951" s="17"/>
    </row>
    <row r="952" spans="5:5" x14ac:dyDescent="0.15">
      <c r="E952" s="17"/>
    </row>
    <row r="953" spans="5:5" x14ac:dyDescent="0.15">
      <c r="E953" s="60"/>
    </row>
    <row r="954" spans="5:5" x14ac:dyDescent="0.15">
      <c r="E954" s="17"/>
    </row>
    <row r="955" spans="5:5" x14ac:dyDescent="0.15">
      <c r="E955" s="17"/>
    </row>
    <row r="956" spans="5:5" x14ac:dyDescent="0.15">
      <c r="E956" s="24"/>
    </row>
    <row r="957" spans="5:5" x14ac:dyDescent="0.15">
      <c r="E957" s="17"/>
    </row>
    <row r="958" spans="5:5" x14ac:dyDescent="0.15">
      <c r="E958" s="17"/>
    </row>
    <row r="959" spans="5:5" x14ac:dyDescent="0.15">
      <c r="E959" s="17"/>
    </row>
    <row r="960" spans="5:5" x14ac:dyDescent="0.15">
      <c r="E960" s="17"/>
    </row>
    <row r="965" spans="5:5" x14ac:dyDescent="0.15">
      <c r="E965" s="77"/>
    </row>
    <row r="966" spans="5:5" x14ac:dyDescent="0.15">
      <c r="E966" s="77"/>
    </row>
    <row r="967" spans="5:5" x14ac:dyDescent="0.15">
      <c r="E967" s="77"/>
    </row>
    <row r="968" spans="5:5" x14ac:dyDescent="0.15">
      <c r="E968" s="77"/>
    </row>
    <row r="969" spans="5:5" x14ac:dyDescent="0.15">
      <c r="E969" s="77"/>
    </row>
    <row r="970" spans="5:5" x14ac:dyDescent="0.15">
      <c r="E970" s="77"/>
    </row>
    <row r="971" spans="5:5" x14ac:dyDescent="0.15">
      <c r="E971" s="77"/>
    </row>
    <row r="972" spans="5:5" x14ac:dyDescent="0.15">
      <c r="E972" s="77"/>
    </row>
    <row r="973" spans="5:5" x14ac:dyDescent="0.15">
      <c r="E973" s="77"/>
    </row>
    <row r="974" spans="5:5" x14ac:dyDescent="0.15">
      <c r="E974" s="77"/>
    </row>
    <row r="975" spans="5:5" x14ac:dyDescent="0.15">
      <c r="E975" s="77"/>
    </row>
    <row r="976" spans="5:5" x14ac:dyDescent="0.15">
      <c r="E976" s="77"/>
    </row>
    <row r="977" spans="5:5" x14ac:dyDescent="0.15">
      <c r="E977" s="77"/>
    </row>
    <row r="978" spans="5:5" x14ac:dyDescent="0.15">
      <c r="E978" s="77"/>
    </row>
    <row r="979" spans="5:5" x14ac:dyDescent="0.15">
      <c r="E979" s="77"/>
    </row>
    <row r="980" spans="5:5" x14ac:dyDescent="0.15">
      <c r="E980" s="77"/>
    </row>
    <row r="981" spans="5:5" x14ac:dyDescent="0.15">
      <c r="E981" s="77"/>
    </row>
    <row r="982" spans="5:5" x14ac:dyDescent="0.15">
      <c r="E982" s="77"/>
    </row>
    <row r="983" spans="5:5" x14ac:dyDescent="0.15">
      <c r="E983" s="77"/>
    </row>
    <row r="984" spans="5:5" x14ac:dyDescent="0.15">
      <c r="E984" s="77"/>
    </row>
    <row r="985" spans="5:5" x14ac:dyDescent="0.15">
      <c r="E985" s="77"/>
    </row>
    <row r="986" spans="5:5" x14ac:dyDescent="0.15">
      <c r="E986" s="77"/>
    </row>
    <row r="987" spans="5:5" x14ac:dyDescent="0.15">
      <c r="E987" s="77"/>
    </row>
    <row r="1078" spans="5:5" x14ac:dyDescent="0.15">
      <c r="E1078" s="1"/>
    </row>
    <row r="1080" spans="5:5" x14ac:dyDescent="0.15">
      <c r="E1080" s="78"/>
    </row>
    <row r="1081" spans="5:5" x14ac:dyDescent="0.15">
      <c r="E1081" s="78"/>
    </row>
    <row r="1082" spans="5:5" x14ac:dyDescent="0.15">
      <c r="E1082" s="17"/>
    </row>
    <row r="1083" spans="5:5" x14ac:dyDescent="0.15">
      <c r="E1083" s="17"/>
    </row>
    <row r="1084" spans="5:5" x14ac:dyDescent="0.15">
      <c r="E1084" s="75"/>
    </row>
    <row r="1085" spans="5:5" x14ac:dyDescent="0.15">
      <c r="E1085" s="76"/>
    </row>
    <row r="1086" spans="5:5" x14ac:dyDescent="0.15">
      <c r="E1086" s="17"/>
    </row>
    <row r="1087" spans="5:5" x14ac:dyDescent="0.15">
      <c r="E1087" s="17"/>
    </row>
    <row r="1088" spans="5:5" x14ac:dyDescent="0.15">
      <c r="E1088" s="60"/>
    </row>
    <row r="1089" spans="5:5" x14ac:dyDescent="0.15">
      <c r="E1089" s="17"/>
    </row>
    <row r="1090" spans="5:5" x14ac:dyDescent="0.15">
      <c r="E1090" s="17"/>
    </row>
    <row r="1091" spans="5:5" x14ac:dyDescent="0.15">
      <c r="E1091" s="24"/>
    </row>
    <row r="1092" spans="5:5" x14ac:dyDescent="0.15">
      <c r="E1092" s="17"/>
    </row>
    <row r="1093" spans="5:5" x14ac:dyDescent="0.15">
      <c r="E1093" s="17"/>
    </row>
    <row r="1094" spans="5:5" x14ac:dyDescent="0.15">
      <c r="E1094" s="17"/>
    </row>
    <row r="1095" spans="5:5" x14ac:dyDescent="0.15">
      <c r="E1095" s="17"/>
    </row>
    <row r="1100" spans="5:5" x14ac:dyDescent="0.15">
      <c r="E1100" s="77"/>
    </row>
    <row r="1101" spans="5:5" x14ac:dyDescent="0.15">
      <c r="E1101" s="77"/>
    </row>
    <row r="1102" spans="5:5" x14ac:dyDescent="0.15">
      <c r="E1102" s="77"/>
    </row>
    <row r="1103" spans="5:5" x14ac:dyDescent="0.15">
      <c r="E1103" s="77"/>
    </row>
    <row r="1104" spans="5:5" x14ac:dyDescent="0.15">
      <c r="E1104" s="77"/>
    </row>
    <row r="1105" spans="5:5" x14ac:dyDescent="0.15">
      <c r="E1105" s="77"/>
    </row>
    <row r="1106" spans="5:5" x14ac:dyDescent="0.15">
      <c r="E1106" s="77"/>
    </row>
    <row r="1107" spans="5:5" x14ac:dyDescent="0.15">
      <c r="E1107" s="77"/>
    </row>
    <row r="1108" spans="5:5" x14ac:dyDescent="0.15">
      <c r="E1108" s="77"/>
    </row>
    <row r="1109" spans="5:5" x14ac:dyDescent="0.15">
      <c r="E1109" s="77"/>
    </row>
    <row r="1110" spans="5:5" x14ac:dyDescent="0.15">
      <c r="E1110" s="77"/>
    </row>
    <row r="1111" spans="5:5" x14ac:dyDescent="0.15">
      <c r="E1111" s="77"/>
    </row>
    <row r="1112" spans="5:5" x14ac:dyDescent="0.15">
      <c r="E1112" s="77"/>
    </row>
    <row r="1113" spans="5:5" x14ac:dyDescent="0.15">
      <c r="E1113" s="77"/>
    </row>
    <row r="1114" spans="5:5" x14ac:dyDescent="0.15">
      <c r="E1114" s="77"/>
    </row>
    <row r="1115" spans="5:5" x14ac:dyDescent="0.15">
      <c r="E1115" s="77"/>
    </row>
    <row r="1116" spans="5:5" x14ac:dyDescent="0.15">
      <c r="E1116" s="77"/>
    </row>
    <row r="1117" spans="5:5" x14ac:dyDescent="0.15">
      <c r="E1117" s="77"/>
    </row>
    <row r="1118" spans="5:5" x14ac:dyDescent="0.15">
      <c r="E1118" s="77"/>
    </row>
    <row r="1119" spans="5:5" x14ac:dyDescent="0.15">
      <c r="E1119" s="77"/>
    </row>
    <row r="1120" spans="5:5" x14ac:dyDescent="0.15">
      <c r="E1120" s="77"/>
    </row>
    <row r="1121" spans="5:5" x14ac:dyDescent="0.15">
      <c r="E1121" s="77"/>
    </row>
    <row r="1122" spans="5:5" x14ac:dyDescent="0.15">
      <c r="E1122" s="77"/>
    </row>
    <row r="1213" spans="5:5" x14ac:dyDescent="0.15">
      <c r="E1213" s="1"/>
    </row>
    <row r="1215" spans="5:5" x14ac:dyDescent="0.15">
      <c r="E1215" s="78"/>
    </row>
    <row r="1216" spans="5:5" x14ac:dyDescent="0.15">
      <c r="E1216" s="78"/>
    </row>
    <row r="1217" spans="5:5" x14ac:dyDescent="0.15">
      <c r="E1217" s="17"/>
    </row>
    <row r="1218" spans="5:5" x14ac:dyDescent="0.15">
      <c r="E1218" s="17"/>
    </row>
    <row r="1219" spans="5:5" x14ac:dyDescent="0.15">
      <c r="E1219" s="75"/>
    </row>
    <row r="1220" spans="5:5" x14ac:dyDescent="0.15">
      <c r="E1220" s="76"/>
    </row>
    <row r="1221" spans="5:5" x14ac:dyDescent="0.15">
      <c r="E1221" s="17"/>
    </row>
    <row r="1222" spans="5:5" x14ac:dyDescent="0.15">
      <c r="E1222" s="17"/>
    </row>
    <row r="1223" spans="5:5" x14ac:dyDescent="0.15">
      <c r="E1223" s="60"/>
    </row>
    <row r="1224" spans="5:5" x14ac:dyDescent="0.15">
      <c r="E1224" s="17"/>
    </row>
    <row r="1225" spans="5:5" x14ac:dyDescent="0.15">
      <c r="E1225" s="17"/>
    </row>
    <row r="1226" spans="5:5" x14ac:dyDescent="0.15">
      <c r="E1226" s="24"/>
    </row>
    <row r="1227" spans="5:5" x14ac:dyDescent="0.15">
      <c r="E1227" s="17"/>
    </row>
    <row r="1228" spans="5:5" x14ac:dyDescent="0.15">
      <c r="E1228" s="17"/>
    </row>
    <row r="1229" spans="5:5" x14ac:dyDescent="0.15">
      <c r="E1229" s="17"/>
    </row>
    <row r="1230" spans="5:5" x14ac:dyDescent="0.15">
      <c r="E1230" s="17"/>
    </row>
    <row r="1235" spans="5:5" x14ac:dyDescent="0.15">
      <c r="E1235" s="77"/>
    </row>
    <row r="1236" spans="5:5" x14ac:dyDescent="0.15">
      <c r="E1236" s="77"/>
    </row>
    <row r="1237" spans="5:5" x14ac:dyDescent="0.15">
      <c r="E1237" s="77"/>
    </row>
    <row r="1238" spans="5:5" x14ac:dyDescent="0.15">
      <c r="E1238" s="77"/>
    </row>
    <row r="1239" spans="5:5" x14ac:dyDescent="0.15">
      <c r="E1239" s="77"/>
    </row>
    <row r="1240" spans="5:5" x14ac:dyDescent="0.15">
      <c r="E1240" s="77"/>
    </row>
    <row r="1241" spans="5:5" x14ac:dyDescent="0.15">
      <c r="E1241" s="77"/>
    </row>
    <row r="1242" spans="5:5" x14ac:dyDescent="0.15">
      <c r="E1242" s="77"/>
    </row>
    <row r="1243" spans="5:5" x14ac:dyDescent="0.15">
      <c r="E1243" s="77"/>
    </row>
    <row r="1244" spans="5:5" x14ac:dyDescent="0.15">
      <c r="E1244" s="77"/>
    </row>
    <row r="1245" spans="5:5" x14ac:dyDescent="0.15">
      <c r="E1245" s="77"/>
    </row>
    <row r="1246" spans="5:5" x14ac:dyDescent="0.15">
      <c r="E1246" s="77"/>
    </row>
    <row r="1247" spans="5:5" x14ac:dyDescent="0.15">
      <c r="E1247" s="77"/>
    </row>
    <row r="1248" spans="5:5" x14ac:dyDescent="0.15">
      <c r="E1248" s="77"/>
    </row>
    <row r="1249" spans="5:5" x14ac:dyDescent="0.15">
      <c r="E1249" s="77"/>
    </row>
    <row r="1250" spans="5:5" x14ac:dyDescent="0.15">
      <c r="E1250" s="77"/>
    </row>
    <row r="1251" spans="5:5" x14ac:dyDescent="0.15">
      <c r="E1251" s="77"/>
    </row>
    <row r="1252" spans="5:5" x14ac:dyDescent="0.15">
      <c r="E1252" s="77"/>
    </row>
    <row r="1253" spans="5:5" x14ac:dyDescent="0.15">
      <c r="E1253" s="77"/>
    </row>
    <row r="1254" spans="5:5" x14ac:dyDescent="0.15">
      <c r="E1254" s="77"/>
    </row>
    <row r="1255" spans="5:5" x14ac:dyDescent="0.15">
      <c r="E1255" s="77"/>
    </row>
    <row r="1256" spans="5:5" x14ac:dyDescent="0.15">
      <c r="E1256" s="77"/>
    </row>
    <row r="1257" spans="5:5" x14ac:dyDescent="0.15">
      <c r="E1257" s="77"/>
    </row>
    <row r="1346" spans="5:5" x14ac:dyDescent="0.15">
      <c r="E1346" s="1"/>
    </row>
    <row r="1348" spans="5:5" x14ac:dyDescent="0.15">
      <c r="E1348" s="78"/>
    </row>
    <row r="1349" spans="5:5" x14ac:dyDescent="0.15">
      <c r="E1349" s="78"/>
    </row>
    <row r="1350" spans="5:5" x14ac:dyDescent="0.15">
      <c r="E1350" s="17"/>
    </row>
    <row r="1351" spans="5:5" x14ac:dyDescent="0.15">
      <c r="E1351" s="17"/>
    </row>
    <row r="1352" spans="5:5" x14ac:dyDescent="0.15">
      <c r="E1352" s="75"/>
    </row>
    <row r="1353" spans="5:5" x14ac:dyDescent="0.15">
      <c r="E1353" s="76"/>
    </row>
    <row r="1354" spans="5:5" x14ac:dyDescent="0.15">
      <c r="E1354" s="17"/>
    </row>
    <row r="1355" spans="5:5" x14ac:dyDescent="0.15">
      <c r="E1355" s="17"/>
    </row>
    <row r="1356" spans="5:5" x14ac:dyDescent="0.15">
      <c r="E1356" s="60"/>
    </row>
    <row r="1357" spans="5:5" x14ac:dyDescent="0.15">
      <c r="E1357" s="17"/>
    </row>
    <row r="1358" spans="5:5" x14ac:dyDescent="0.15">
      <c r="E1358" s="17"/>
    </row>
    <row r="1359" spans="5:5" x14ac:dyDescent="0.15">
      <c r="E1359" s="24"/>
    </row>
    <row r="1360" spans="5:5" x14ac:dyDescent="0.15">
      <c r="E1360" s="17"/>
    </row>
    <row r="1361" spans="5:5" x14ac:dyDescent="0.15">
      <c r="E1361" s="17"/>
    </row>
    <row r="1362" spans="5:5" x14ac:dyDescent="0.15">
      <c r="E1362" s="17"/>
    </row>
    <row r="1363" spans="5:5" x14ac:dyDescent="0.15">
      <c r="E1363" s="17"/>
    </row>
    <row r="1368" spans="5:5" x14ac:dyDescent="0.15">
      <c r="E1368" s="77"/>
    </row>
    <row r="1369" spans="5:5" x14ac:dyDescent="0.15">
      <c r="E1369" s="77"/>
    </row>
    <row r="1370" spans="5:5" x14ac:dyDescent="0.15">
      <c r="E1370" s="77"/>
    </row>
    <row r="1371" spans="5:5" x14ac:dyDescent="0.15">
      <c r="E1371" s="77"/>
    </row>
    <row r="1372" spans="5:5" x14ac:dyDescent="0.15">
      <c r="E1372" s="77"/>
    </row>
    <row r="1373" spans="5:5" x14ac:dyDescent="0.15">
      <c r="E1373" s="77"/>
    </row>
    <row r="1374" spans="5:5" x14ac:dyDescent="0.15">
      <c r="E1374" s="77"/>
    </row>
    <row r="1375" spans="5:5" x14ac:dyDescent="0.15">
      <c r="E1375" s="77"/>
    </row>
    <row r="1376" spans="5:5" x14ac:dyDescent="0.15">
      <c r="E1376" s="77"/>
    </row>
    <row r="1377" spans="5:5" x14ac:dyDescent="0.15">
      <c r="E1377" s="77"/>
    </row>
    <row r="1378" spans="5:5" x14ac:dyDescent="0.15">
      <c r="E1378" s="77"/>
    </row>
    <row r="1379" spans="5:5" x14ac:dyDescent="0.15">
      <c r="E1379" s="77"/>
    </row>
    <row r="1380" spans="5:5" x14ac:dyDescent="0.15">
      <c r="E1380" s="77"/>
    </row>
    <row r="1381" spans="5:5" x14ac:dyDescent="0.15">
      <c r="E1381" s="77"/>
    </row>
    <row r="1382" spans="5:5" x14ac:dyDescent="0.15">
      <c r="E1382" s="77"/>
    </row>
    <row r="1383" spans="5:5" x14ac:dyDescent="0.15">
      <c r="E1383" s="77"/>
    </row>
    <row r="1384" spans="5:5" x14ac:dyDescent="0.15">
      <c r="E1384" s="77"/>
    </row>
    <row r="1385" spans="5:5" x14ac:dyDescent="0.15">
      <c r="E1385" s="77"/>
    </row>
    <row r="1386" spans="5:5" x14ac:dyDescent="0.15">
      <c r="E1386" s="77"/>
    </row>
    <row r="1387" spans="5:5" x14ac:dyDescent="0.15">
      <c r="E1387" s="77"/>
    </row>
    <row r="1388" spans="5:5" x14ac:dyDescent="0.15">
      <c r="E1388" s="77"/>
    </row>
    <row r="1389" spans="5:5" x14ac:dyDescent="0.15">
      <c r="E1389" s="77"/>
    </row>
    <row r="1390" spans="5:5" x14ac:dyDescent="0.15">
      <c r="E1390" s="77"/>
    </row>
    <row r="1479" spans="5:8" x14ac:dyDescent="0.15">
      <c r="H1479">
        <v>0</v>
      </c>
    </row>
    <row r="1480" spans="5:8" x14ac:dyDescent="0.15">
      <c r="E1480" s="1"/>
    </row>
    <row r="1482" spans="5:8" x14ac:dyDescent="0.15">
      <c r="E1482" s="78"/>
    </row>
    <row r="1483" spans="5:8" x14ac:dyDescent="0.15">
      <c r="E1483" s="78"/>
    </row>
    <row r="1484" spans="5:8" x14ac:dyDescent="0.15">
      <c r="E1484" s="17"/>
    </row>
    <row r="1485" spans="5:8" x14ac:dyDescent="0.15">
      <c r="E1485" s="17"/>
    </row>
    <row r="1486" spans="5:8" x14ac:dyDescent="0.15">
      <c r="E1486" s="75"/>
    </row>
    <row r="1487" spans="5:8" x14ac:dyDescent="0.15">
      <c r="E1487" s="76"/>
    </row>
    <row r="1488" spans="5:8" x14ac:dyDescent="0.15">
      <c r="E1488" s="17"/>
    </row>
    <row r="1489" spans="5:5" x14ac:dyDescent="0.15">
      <c r="E1489" s="17"/>
    </row>
    <row r="1490" spans="5:5" x14ac:dyDescent="0.15">
      <c r="E1490" s="60"/>
    </row>
    <row r="1491" spans="5:5" x14ac:dyDescent="0.15">
      <c r="E1491" s="17"/>
    </row>
    <row r="1492" spans="5:5" x14ac:dyDescent="0.15">
      <c r="E1492" s="17"/>
    </row>
    <row r="1493" spans="5:5" x14ac:dyDescent="0.15">
      <c r="E1493" s="24"/>
    </row>
    <row r="1494" spans="5:5" x14ac:dyDescent="0.15">
      <c r="E1494" s="17"/>
    </row>
    <row r="1495" spans="5:5" x14ac:dyDescent="0.15">
      <c r="E1495" s="17"/>
    </row>
    <row r="1496" spans="5:5" x14ac:dyDescent="0.15">
      <c r="E1496" s="17"/>
    </row>
    <row r="1497" spans="5:5" x14ac:dyDescent="0.15">
      <c r="E1497" s="17"/>
    </row>
    <row r="1502" spans="5:5" x14ac:dyDescent="0.15">
      <c r="E1502" s="77"/>
    </row>
    <row r="1503" spans="5:5" x14ac:dyDescent="0.15">
      <c r="E1503" s="77"/>
    </row>
    <row r="1504" spans="5:5" x14ac:dyDescent="0.15">
      <c r="E1504" s="77"/>
    </row>
    <row r="1505" spans="5:5" x14ac:dyDescent="0.15">
      <c r="E1505" s="77"/>
    </row>
    <row r="1506" spans="5:5" x14ac:dyDescent="0.15">
      <c r="E1506" s="77"/>
    </row>
    <row r="1507" spans="5:5" x14ac:dyDescent="0.15">
      <c r="E1507" s="77"/>
    </row>
    <row r="1508" spans="5:5" x14ac:dyDescent="0.15">
      <c r="E1508" s="77"/>
    </row>
    <row r="1509" spans="5:5" x14ac:dyDescent="0.15">
      <c r="E1509" s="77"/>
    </row>
    <row r="1510" spans="5:5" x14ac:dyDescent="0.15">
      <c r="E1510" s="77"/>
    </row>
    <row r="1511" spans="5:5" x14ac:dyDescent="0.15">
      <c r="E1511" s="77"/>
    </row>
    <row r="1512" spans="5:5" x14ac:dyDescent="0.15">
      <c r="E1512" s="77"/>
    </row>
    <row r="1513" spans="5:5" x14ac:dyDescent="0.15">
      <c r="E1513" s="77"/>
    </row>
    <row r="1514" spans="5:5" x14ac:dyDescent="0.15">
      <c r="E1514" s="77"/>
    </row>
    <row r="1515" spans="5:5" x14ac:dyDescent="0.15">
      <c r="E1515" s="77"/>
    </row>
    <row r="1516" spans="5:5" x14ac:dyDescent="0.15">
      <c r="E1516" s="77"/>
    </row>
    <row r="1517" spans="5:5" x14ac:dyDescent="0.15">
      <c r="E1517" s="77"/>
    </row>
    <row r="1518" spans="5:5" x14ac:dyDescent="0.15">
      <c r="E1518" s="77"/>
    </row>
    <row r="1519" spans="5:5" x14ac:dyDescent="0.15">
      <c r="E1519" s="77"/>
    </row>
    <row r="1520" spans="5:5" x14ac:dyDescent="0.15">
      <c r="E1520" s="77"/>
    </row>
    <row r="1521" spans="5:5" x14ac:dyDescent="0.15">
      <c r="E1521" s="77"/>
    </row>
    <row r="1522" spans="5:5" x14ac:dyDescent="0.15">
      <c r="E1522" s="77"/>
    </row>
    <row r="1523" spans="5:5" x14ac:dyDescent="0.15">
      <c r="E1523" s="77"/>
    </row>
    <row r="1524" spans="5:5" x14ac:dyDescent="0.15">
      <c r="E1524" s="77"/>
    </row>
    <row r="1615" spans="5:5" x14ac:dyDescent="0.15">
      <c r="E1615" s="1"/>
    </row>
    <row r="1617" spans="5:5" x14ac:dyDescent="0.15">
      <c r="E1617" s="78"/>
    </row>
    <row r="1618" spans="5:5" x14ac:dyDescent="0.15">
      <c r="E1618" s="78"/>
    </row>
    <row r="1619" spans="5:5" x14ac:dyDescent="0.15">
      <c r="E1619" s="17"/>
    </row>
    <row r="1620" spans="5:5" x14ac:dyDescent="0.15">
      <c r="E1620" s="17"/>
    </row>
    <row r="1621" spans="5:5" x14ac:dyDescent="0.15">
      <c r="E1621" s="75"/>
    </row>
    <row r="1622" spans="5:5" x14ac:dyDescent="0.15">
      <c r="E1622" s="76"/>
    </row>
    <row r="1623" spans="5:5" x14ac:dyDescent="0.15">
      <c r="E1623" s="17"/>
    </row>
    <row r="1624" spans="5:5" x14ac:dyDescent="0.15">
      <c r="E1624" s="17"/>
    </row>
    <row r="1625" spans="5:5" x14ac:dyDescent="0.15">
      <c r="E1625" s="60"/>
    </row>
    <row r="1626" spans="5:5" x14ac:dyDescent="0.15">
      <c r="E1626" s="17"/>
    </row>
    <row r="1627" spans="5:5" x14ac:dyDescent="0.15">
      <c r="E1627" s="17"/>
    </row>
    <row r="1628" spans="5:5" x14ac:dyDescent="0.15">
      <c r="E1628" s="24"/>
    </row>
    <row r="1629" spans="5:5" x14ac:dyDescent="0.15">
      <c r="E1629" s="17"/>
    </row>
    <row r="1630" spans="5:5" x14ac:dyDescent="0.15">
      <c r="E1630" s="17"/>
    </row>
    <row r="1631" spans="5:5" x14ac:dyDescent="0.15">
      <c r="E1631" s="17"/>
    </row>
    <row r="1632" spans="5:5" x14ac:dyDescent="0.15">
      <c r="E1632" s="17"/>
    </row>
    <row r="1637" spans="5:5" x14ac:dyDescent="0.15">
      <c r="E1637" s="77"/>
    </row>
    <row r="1638" spans="5:5" x14ac:dyDescent="0.15">
      <c r="E1638" s="77"/>
    </row>
    <row r="1639" spans="5:5" x14ac:dyDescent="0.15">
      <c r="E1639" s="77"/>
    </row>
    <row r="1640" spans="5:5" x14ac:dyDescent="0.15">
      <c r="E1640" s="77"/>
    </row>
    <row r="1641" spans="5:5" x14ac:dyDescent="0.15">
      <c r="E1641" s="77"/>
    </row>
    <row r="1642" spans="5:5" x14ac:dyDescent="0.15">
      <c r="E1642" s="77"/>
    </row>
    <row r="1643" spans="5:5" x14ac:dyDescent="0.15">
      <c r="E1643" s="77"/>
    </row>
    <row r="1644" spans="5:5" x14ac:dyDescent="0.15">
      <c r="E1644" s="77"/>
    </row>
    <row r="1645" spans="5:5" x14ac:dyDescent="0.15">
      <c r="E1645" s="77"/>
    </row>
    <row r="1646" spans="5:5" x14ac:dyDescent="0.15">
      <c r="E1646" s="77"/>
    </row>
    <row r="1647" spans="5:5" x14ac:dyDescent="0.15">
      <c r="E1647" s="77"/>
    </row>
    <row r="1648" spans="5:5" x14ac:dyDescent="0.15">
      <c r="E1648" s="77"/>
    </row>
    <row r="1649" spans="5:5" x14ac:dyDescent="0.15">
      <c r="E1649" s="77"/>
    </row>
    <row r="1650" spans="5:5" x14ac:dyDescent="0.15">
      <c r="E1650" s="77"/>
    </row>
    <row r="1651" spans="5:5" x14ac:dyDescent="0.15">
      <c r="E1651" s="77"/>
    </row>
    <row r="1652" spans="5:5" x14ac:dyDescent="0.15">
      <c r="E1652" s="77"/>
    </row>
    <row r="1653" spans="5:5" x14ac:dyDescent="0.15">
      <c r="E1653" s="77"/>
    </row>
    <row r="1654" spans="5:5" x14ac:dyDescent="0.15">
      <c r="E1654" s="77"/>
    </row>
    <row r="1655" spans="5:5" x14ac:dyDescent="0.15">
      <c r="E1655" s="77"/>
    </row>
    <row r="1656" spans="5:5" x14ac:dyDescent="0.15">
      <c r="E1656" s="77"/>
    </row>
    <row r="1657" spans="5:5" x14ac:dyDescent="0.15">
      <c r="E1657" s="77"/>
    </row>
    <row r="1658" spans="5:5" x14ac:dyDescent="0.15">
      <c r="E1658" s="77"/>
    </row>
    <row r="1659" spans="5:5" x14ac:dyDescent="0.15">
      <c r="E1659" s="77"/>
    </row>
    <row r="1749" spans="5:5" x14ac:dyDescent="0.15">
      <c r="E1749" s="1"/>
    </row>
    <row r="1751" spans="5:5" x14ac:dyDescent="0.15">
      <c r="E1751" s="78"/>
    </row>
    <row r="1752" spans="5:5" x14ac:dyDescent="0.15">
      <c r="E1752" s="78"/>
    </row>
    <row r="1753" spans="5:5" x14ac:dyDescent="0.15">
      <c r="E1753" s="17"/>
    </row>
    <row r="1754" spans="5:5" x14ac:dyDescent="0.15">
      <c r="E1754" s="17"/>
    </row>
    <row r="1755" spans="5:5" x14ac:dyDescent="0.15">
      <c r="E1755" s="75"/>
    </row>
    <row r="1756" spans="5:5" x14ac:dyDescent="0.15">
      <c r="E1756" s="76"/>
    </row>
    <row r="1757" spans="5:5" x14ac:dyDescent="0.15">
      <c r="E1757" s="17"/>
    </row>
    <row r="1758" spans="5:5" x14ac:dyDescent="0.15">
      <c r="E1758" s="17"/>
    </row>
    <row r="1759" spans="5:5" x14ac:dyDescent="0.15">
      <c r="E1759" s="60"/>
    </row>
    <row r="1760" spans="5:5" x14ac:dyDescent="0.15">
      <c r="E1760" s="17"/>
    </row>
    <row r="1761" spans="5:5" x14ac:dyDescent="0.15">
      <c r="E1761" s="17"/>
    </row>
    <row r="1762" spans="5:5" x14ac:dyDescent="0.15">
      <c r="E1762" s="24"/>
    </row>
    <row r="1763" spans="5:5" x14ac:dyDescent="0.15">
      <c r="E1763" s="17"/>
    </row>
    <row r="1764" spans="5:5" x14ac:dyDescent="0.15">
      <c r="E1764" s="17"/>
    </row>
    <row r="1765" spans="5:5" x14ac:dyDescent="0.15">
      <c r="E1765" s="17"/>
    </row>
    <row r="1766" spans="5:5" x14ac:dyDescent="0.15">
      <c r="E1766" s="17"/>
    </row>
    <row r="1771" spans="5:5" x14ac:dyDescent="0.15">
      <c r="E1771" s="77"/>
    </row>
    <row r="1772" spans="5:5" x14ac:dyDescent="0.15">
      <c r="E1772" s="77"/>
    </row>
    <row r="1773" spans="5:5" x14ac:dyDescent="0.15">
      <c r="E1773" s="77"/>
    </row>
    <row r="1774" spans="5:5" x14ac:dyDescent="0.15">
      <c r="E1774" s="77"/>
    </row>
    <row r="1775" spans="5:5" x14ac:dyDescent="0.15">
      <c r="E1775" s="77"/>
    </row>
    <row r="1776" spans="5:5" x14ac:dyDescent="0.15">
      <c r="E1776" s="77"/>
    </row>
    <row r="1777" spans="5:5" x14ac:dyDescent="0.15">
      <c r="E1777" s="77"/>
    </row>
    <row r="1778" spans="5:5" x14ac:dyDescent="0.15">
      <c r="E1778" s="77"/>
    </row>
    <row r="1779" spans="5:5" x14ac:dyDescent="0.15">
      <c r="E1779" s="77"/>
    </row>
    <row r="1780" spans="5:5" x14ac:dyDescent="0.15">
      <c r="E1780" s="77"/>
    </row>
    <row r="1781" spans="5:5" x14ac:dyDescent="0.15">
      <c r="E1781" s="77"/>
    </row>
    <row r="1782" spans="5:5" x14ac:dyDescent="0.15">
      <c r="E1782" s="77"/>
    </row>
    <row r="1783" spans="5:5" x14ac:dyDescent="0.15">
      <c r="E1783" s="77"/>
    </row>
    <row r="1784" spans="5:5" x14ac:dyDescent="0.15">
      <c r="E1784" s="77"/>
    </row>
    <row r="1785" spans="5:5" x14ac:dyDescent="0.15">
      <c r="E1785" s="77"/>
    </row>
    <row r="1786" spans="5:5" x14ac:dyDescent="0.15">
      <c r="E1786" s="77"/>
    </row>
    <row r="1787" spans="5:5" x14ac:dyDescent="0.15">
      <c r="E1787" s="77"/>
    </row>
    <row r="1788" spans="5:5" x14ac:dyDescent="0.15">
      <c r="E1788" s="77"/>
    </row>
    <row r="1789" spans="5:5" x14ac:dyDescent="0.15">
      <c r="E1789" s="77"/>
    </row>
    <row r="1790" spans="5:5" x14ac:dyDescent="0.15">
      <c r="E1790" s="77"/>
    </row>
    <row r="1791" spans="5:5" x14ac:dyDescent="0.15">
      <c r="E1791" s="77"/>
    </row>
    <row r="1792" spans="5:5" x14ac:dyDescent="0.15">
      <c r="E1792" s="77"/>
    </row>
    <row r="1793" spans="5:5" x14ac:dyDescent="0.15">
      <c r="E1793" s="77"/>
    </row>
    <row r="1884" spans="5:5" x14ac:dyDescent="0.15">
      <c r="E1884" s="1"/>
    </row>
    <row r="1886" spans="5:5" x14ac:dyDescent="0.15">
      <c r="E1886" s="78"/>
    </row>
    <row r="1887" spans="5:5" x14ac:dyDescent="0.15">
      <c r="E1887" s="78"/>
    </row>
    <row r="1888" spans="5:5" x14ac:dyDescent="0.15">
      <c r="E1888" s="17"/>
    </row>
    <row r="1889" spans="5:5" x14ac:dyDescent="0.15">
      <c r="E1889" s="17"/>
    </row>
    <row r="1890" spans="5:5" x14ac:dyDescent="0.15">
      <c r="E1890" s="75"/>
    </row>
    <row r="1891" spans="5:5" x14ac:dyDescent="0.15">
      <c r="E1891" s="76"/>
    </row>
    <row r="1892" spans="5:5" x14ac:dyDescent="0.15">
      <c r="E1892" s="17"/>
    </row>
    <row r="1893" spans="5:5" x14ac:dyDescent="0.15">
      <c r="E1893" s="17"/>
    </row>
    <row r="1894" spans="5:5" x14ac:dyDescent="0.15">
      <c r="E1894" s="60"/>
    </row>
    <row r="1895" spans="5:5" x14ac:dyDescent="0.15">
      <c r="E1895" s="17"/>
    </row>
    <row r="1896" spans="5:5" x14ac:dyDescent="0.15">
      <c r="E1896" s="17"/>
    </row>
    <row r="1897" spans="5:5" x14ac:dyDescent="0.15">
      <c r="E1897" s="24"/>
    </row>
    <row r="1898" spans="5:5" x14ac:dyDescent="0.15">
      <c r="E1898" s="17"/>
    </row>
    <row r="1899" spans="5:5" x14ac:dyDescent="0.15">
      <c r="E1899" s="17"/>
    </row>
    <row r="1900" spans="5:5" x14ac:dyDescent="0.15">
      <c r="E1900" s="17"/>
    </row>
    <row r="1901" spans="5:5" x14ac:dyDescent="0.15">
      <c r="E1901" s="17"/>
    </row>
    <row r="1906" spans="5:5" x14ac:dyDescent="0.15">
      <c r="E1906" s="77"/>
    </row>
    <row r="1907" spans="5:5" x14ac:dyDescent="0.15">
      <c r="E1907" s="77"/>
    </row>
    <row r="1908" spans="5:5" x14ac:dyDescent="0.15">
      <c r="E1908" s="77"/>
    </row>
    <row r="1909" spans="5:5" x14ac:dyDescent="0.15">
      <c r="E1909" s="77"/>
    </row>
    <row r="1910" spans="5:5" x14ac:dyDescent="0.15">
      <c r="E1910" s="77"/>
    </row>
    <row r="1911" spans="5:5" x14ac:dyDescent="0.15">
      <c r="E1911" s="77"/>
    </row>
    <row r="1912" spans="5:5" x14ac:dyDescent="0.15">
      <c r="E1912" s="77"/>
    </row>
    <row r="1913" spans="5:5" x14ac:dyDescent="0.15">
      <c r="E1913" s="77"/>
    </row>
    <row r="1914" spans="5:5" x14ac:dyDescent="0.15">
      <c r="E1914" s="77"/>
    </row>
    <row r="1915" spans="5:5" x14ac:dyDescent="0.15">
      <c r="E1915" s="77"/>
    </row>
    <row r="1916" spans="5:5" x14ac:dyDescent="0.15">
      <c r="E1916" s="77"/>
    </row>
    <row r="1917" spans="5:5" x14ac:dyDescent="0.15">
      <c r="E1917" s="77"/>
    </row>
    <row r="1918" spans="5:5" x14ac:dyDescent="0.15">
      <c r="E1918" s="77"/>
    </row>
    <row r="1919" spans="5:5" x14ac:dyDescent="0.15">
      <c r="E1919" s="77"/>
    </row>
    <row r="1920" spans="5:5" x14ac:dyDescent="0.15">
      <c r="E1920" s="77"/>
    </row>
    <row r="1921" spans="5:5" x14ac:dyDescent="0.15">
      <c r="E1921" s="77"/>
    </row>
    <row r="1922" spans="5:5" x14ac:dyDescent="0.15">
      <c r="E1922" s="77"/>
    </row>
    <row r="1923" spans="5:5" x14ac:dyDescent="0.15">
      <c r="E1923" s="77"/>
    </row>
    <row r="1924" spans="5:5" x14ac:dyDescent="0.15">
      <c r="E1924" s="77"/>
    </row>
    <row r="1925" spans="5:5" x14ac:dyDescent="0.15">
      <c r="E1925" s="77"/>
    </row>
    <row r="1926" spans="5:5" x14ac:dyDescent="0.15">
      <c r="E1926" s="77"/>
    </row>
    <row r="1927" spans="5:5" x14ac:dyDescent="0.15">
      <c r="E1927" s="77"/>
    </row>
    <row r="1928" spans="5:5" x14ac:dyDescent="0.15">
      <c r="E1928" s="77"/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C6F6-C9AC-DD45-AA7F-B932BD82267A}">
  <sheetPr codeName="Sheet19"/>
  <dimension ref="A1:E66"/>
  <sheetViews>
    <sheetView topLeftCell="A51" zoomScale="141" workbookViewId="0">
      <selection activeCell="E66" sqref="B19:E66"/>
    </sheetView>
  </sheetViews>
  <sheetFormatPr baseColWidth="10" defaultColWidth="11.5" defaultRowHeight="13" outlineLevelRow="1" x14ac:dyDescent="0.15"/>
  <cols>
    <col min="2" max="2" width="21.33203125" style="79" customWidth="1"/>
    <col min="3" max="3" width="11.5" style="79"/>
  </cols>
  <sheetData>
    <row r="1" spans="1:5" x14ac:dyDescent="0.15">
      <c r="B1" s="12" t="s">
        <v>2</v>
      </c>
      <c r="C1" s="12" t="s">
        <v>44</v>
      </c>
      <c r="D1" s="1" t="s">
        <v>47</v>
      </c>
      <c r="E1" s="1" t="s">
        <v>46</v>
      </c>
    </row>
    <row r="2" spans="1:5" hidden="1" outlineLevel="1" x14ac:dyDescent="0.15">
      <c r="A2">
        <v>1</v>
      </c>
      <c r="B2" s="12"/>
    </row>
    <row r="3" spans="1:5" hidden="1" outlineLevel="1" x14ac:dyDescent="0.15">
      <c r="A3">
        <f t="shared" ref="A3:A34" si="0">A2+1</f>
        <v>2</v>
      </c>
    </row>
    <row r="4" spans="1:5" hidden="1" outlineLevel="1" x14ac:dyDescent="0.15">
      <c r="A4">
        <f t="shared" si="0"/>
        <v>3</v>
      </c>
    </row>
    <row r="5" spans="1:5" hidden="1" outlineLevel="1" x14ac:dyDescent="0.15">
      <c r="A5">
        <f t="shared" si="0"/>
        <v>4</v>
      </c>
    </row>
    <row r="6" spans="1:5" hidden="1" outlineLevel="1" x14ac:dyDescent="0.15">
      <c r="A6">
        <f t="shared" si="0"/>
        <v>5</v>
      </c>
    </row>
    <row r="7" spans="1:5" hidden="1" outlineLevel="1" x14ac:dyDescent="0.15">
      <c r="A7">
        <f t="shared" si="0"/>
        <v>6</v>
      </c>
    </row>
    <row r="8" spans="1:5" hidden="1" outlineLevel="1" x14ac:dyDescent="0.15">
      <c r="A8">
        <f t="shared" si="0"/>
        <v>7</v>
      </c>
    </row>
    <row r="9" spans="1:5" hidden="1" outlineLevel="1" x14ac:dyDescent="0.15">
      <c r="A9">
        <f t="shared" si="0"/>
        <v>8</v>
      </c>
    </row>
    <row r="10" spans="1:5" hidden="1" outlineLevel="1" x14ac:dyDescent="0.15">
      <c r="A10">
        <f t="shared" si="0"/>
        <v>9</v>
      </c>
    </row>
    <row r="11" spans="1:5" hidden="1" outlineLevel="1" x14ac:dyDescent="0.15">
      <c r="A11">
        <f t="shared" si="0"/>
        <v>10</v>
      </c>
    </row>
    <row r="12" spans="1:5" hidden="1" outlineLevel="1" x14ac:dyDescent="0.15">
      <c r="A12">
        <f t="shared" si="0"/>
        <v>11</v>
      </c>
    </row>
    <row r="13" spans="1:5" hidden="1" outlineLevel="1" x14ac:dyDescent="0.15">
      <c r="A13">
        <f t="shared" si="0"/>
        <v>12</v>
      </c>
    </row>
    <row r="14" spans="1:5" hidden="1" outlineLevel="1" x14ac:dyDescent="0.15">
      <c r="A14">
        <f t="shared" si="0"/>
        <v>13</v>
      </c>
    </row>
    <row r="15" spans="1:5" hidden="1" outlineLevel="1" x14ac:dyDescent="0.15">
      <c r="A15">
        <f t="shared" si="0"/>
        <v>14</v>
      </c>
    </row>
    <row r="16" spans="1:5" hidden="1" outlineLevel="1" x14ac:dyDescent="0.15">
      <c r="A16">
        <f t="shared" si="0"/>
        <v>15</v>
      </c>
    </row>
    <row r="17" spans="1:5" hidden="1" outlineLevel="1" x14ac:dyDescent="0.15">
      <c r="A17">
        <f t="shared" si="0"/>
        <v>16</v>
      </c>
    </row>
    <row r="18" spans="1:5" hidden="1" outlineLevel="1" x14ac:dyDescent="0.15">
      <c r="A18">
        <f t="shared" si="0"/>
        <v>17</v>
      </c>
    </row>
    <row r="19" spans="1:5" collapsed="1" x14ac:dyDescent="0.15">
      <c r="A19">
        <f t="shared" si="0"/>
        <v>18</v>
      </c>
      <c r="B19" s="79">
        <v>84704.524360371433</v>
      </c>
      <c r="C19" s="79">
        <v>86147.16125755629</v>
      </c>
      <c r="D19">
        <v>111701.87575740546</v>
      </c>
      <c r="E19">
        <v>114536.56319512952</v>
      </c>
    </row>
    <row r="20" spans="1:5" x14ac:dyDescent="0.15">
      <c r="A20">
        <f t="shared" si="0"/>
        <v>19</v>
      </c>
      <c r="B20" s="79">
        <v>88381.664344922421</v>
      </c>
      <c r="C20" s="79">
        <v>89875.438706451096</v>
      </c>
      <c r="D20">
        <v>116330.27529428691</v>
      </c>
      <c r="E20">
        <v>119264.41117477526</v>
      </c>
    </row>
    <row r="21" spans="1:5" x14ac:dyDescent="0.15">
      <c r="A21">
        <f t="shared" si="0"/>
        <v>20</v>
      </c>
      <c r="B21" s="79">
        <v>92163.532351113652</v>
      </c>
      <c r="C21" s="79">
        <v>93708.664617251838</v>
      </c>
      <c r="D21">
        <v>121064.9648364321</v>
      </c>
      <c r="E21">
        <v>124098.11509735342</v>
      </c>
    </row>
    <row r="22" spans="1:5" x14ac:dyDescent="0.15">
      <c r="A22">
        <f t="shared" si="0"/>
        <v>21</v>
      </c>
      <c r="B22" s="79">
        <v>96067.286772771491</v>
      </c>
      <c r="C22" s="79">
        <v>97663.781761090038</v>
      </c>
      <c r="D22">
        <v>125917.58547649012</v>
      </c>
      <c r="E22">
        <v>129048.8115729729</v>
      </c>
    </row>
    <row r="23" spans="1:5" x14ac:dyDescent="0.15">
      <c r="A23">
        <f t="shared" si="0"/>
        <v>22</v>
      </c>
      <c r="B23" s="79">
        <v>100099.73439354078</v>
      </c>
      <c r="C23" s="79">
        <v>101747.34540326644</v>
      </c>
      <c r="D23">
        <v>130889.73784486954</v>
      </c>
      <c r="E23">
        <v>134117.49080267889</v>
      </c>
    </row>
    <row r="24" spans="1:5" x14ac:dyDescent="0.15">
      <c r="A24">
        <f t="shared" si="0"/>
        <v>23</v>
      </c>
      <c r="B24" s="79">
        <v>104276.73911030895</v>
      </c>
      <c r="C24" s="79">
        <v>105975.10609153326</v>
      </c>
      <c r="D24">
        <v>135995.00069642504</v>
      </c>
      <c r="E24">
        <v>139317.47168705074</v>
      </c>
    </row>
    <row r="25" spans="1:5" x14ac:dyDescent="0.15">
      <c r="A25">
        <f t="shared" si="0"/>
        <v>24</v>
      </c>
      <c r="B25" s="79">
        <v>108608.75996654366</v>
      </c>
      <c r="C25" s="79">
        <v>110357.43110630871</v>
      </c>
      <c r="D25">
        <v>141241.97911622041</v>
      </c>
      <c r="E25">
        <v>144657.14825015201</v>
      </c>
    </row>
    <row r="26" spans="1:5" x14ac:dyDescent="0.15">
      <c r="A26">
        <f t="shared" si="0"/>
        <v>25</v>
      </c>
      <c r="B26" s="79">
        <v>113113.79838098571</v>
      </c>
      <c r="C26" s="79">
        <v>114912.52261944073</v>
      </c>
      <c r="D26">
        <v>146652.88660558499</v>
      </c>
      <c r="E26">
        <v>150159.23694730501</v>
      </c>
    </row>
    <row r="27" spans="1:5" x14ac:dyDescent="0.15">
      <c r="A27">
        <f t="shared" si="0"/>
        <v>26</v>
      </c>
      <c r="B27" s="79">
        <v>117797.1337823012</v>
      </c>
      <c r="C27" s="79">
        <v>119645.63717493333</v>
      </c>
      <c r="D27">
        <v>152232.54379460798</v>
      </c>
      <c r="E27">
        <v>155828.5075280187</v>
      </c>
    </row>
    <row r="28" spans="1:5" x14ac:dyDescent="0.15">
      <c r="A28">
        <f t="shared" si="0"/>
        <v>27</v>
      </c>
      <c r="B28" s="79">
        <v>122660.43501816355</v>
      </c>
      <c r="C28" s="79">
        <v>124558.23206530357</v>
      </c>
      <c r="D28">
        <v>157978.26522630214</v>
      </c>
      <c r="E28">
        <v>161661.76698670172</v>
      </c>
    </row>
    <row r="29" spans="1:5" x14ac:dyDescent="0.15">
      <c r="A29">
        <f t="shared" si="0"/>
        <v>28</v>
      </c>
      <c r="B29" s="79">
        <v>127686.69537729889</v>
      </c>
      <c r="C29" s="79">
        <v>129635.1814059857</v>
      </c>
      <c r="D29">
        <v>163911.41916586907</v>
      </c>
      <c r="E29">
        <v>167684.82746071811</v>
      </c>
    </row>
    <row r="30" spans="1:5" x14ac:dyDescent="0.15">
      <c r="A30">
        <f t="shared" si="0"/>
        <v>29</v>
      </c>
      <c r="B30" s="79">
        <v>132880.10803686042</v>
      </c>
      <c r="C30" s="79">
        <v>134880.66720180149</v>
      </c>
      <c r="D30">
        <v>170035.86143427409</v>
      </c>
      <c r="E30">
        <v>173901.49364733088</v>
      </c>
    </row>
    <row r="31" spans="1:5" x14ac:dyDescent="0.15">
      <c r="A31">
        <f t="shared" si="0"/>
        <v>30</v>
      </c>
      <c r="B31" s="79">
        <v>138245.63927434242</v>
      </c>
      <c r="C31" s="79">
        <v>140299.67479618842</v>
      </c>
      <c r="D31">
        <v>176356.84587042325</v>
      </c>
      <c r="E31">
        <v>180317.04163106449</v>
      </c>
    </row>
    <row r="32" spans="1:5" x14ac:dyDescent="0.15">
      <c r="A32">
        <f t="shared" si="0"/>
        <v>31</v>
      </c>
      <c r="B32" s="79">
        <v>143786.5479181837</v>
      </c>
      <c r="C32" s="79">
        <v>145895.39667720554</v>
      </c>
      <c r="D32">
        <v>182876.17216830526</v>
      </c>
      <c r="E32">
        <v>186933.09079626013</v>
      </c>
    </row>
    <row r="33" spans="1:5" x14ac:dyDescent="0.15">
      <c r="A33">
        <f t="shared" si="0"/>
        <v>32</v>
      </c>
      <c r="B33" s="79">
        <v>149503.36784774755</v>
      </c>
      <c r="C33" s="79">
        <v>151668.16844486492</v>
      </c>
      <c r="D33">
        <v>189590.2280856134</v>
      </c>
      <c r="E33">
        <v>193745.5383536435</v>
      </c>
    </row>
    <row r="34" spans="1:5" x14ac:dyDescent="0.15">
      <c r="A34">
        <f t="shared" si="0"/>
        <v>33</v>
      </c>
      <c r="B34" s="79">
        <v>155398.79423243643</v>
      </c>
      <c r="C34" s="79">
        <v>157620.58226881715</v>
      </c>
      <c r="D34">
        <v>196499.53244122348</v>
      </c>
      <c r="E34">
        <v>200754.64373252046</v>
      </c>
    </row>
    <row r="35" spans="1:5" x14ac:dyDescent="0.15">
      <c r="A35">
        <f t="shared" ref="A35:A66" si="1">A34+1</f>
        <v>34</v>
      </c>
      <c r="B35" s="79">
        <v>161478.95114150262</v>
      </c>
      <c r="C35" s="79">
        <v>163758.81214028088</v>
      </c>
      <c r="D35">
        <v>203611.16700003829</v>
      </c>
      <c r="E35">
        <v>207967.59372959365</v>
      </c>
    </row>
    <row r="36" spans="1:5" x14ac:dyDescent="0.15">
      <c r="A36">
        <f t="shared" si="1"/>
        <v>35</v>
      </c>
      <c r="B36" s="79">
        <v>167745.47301921432</v>
      </c>
      <c r="C36" s="79">
        <v>170084.32925588207</v>
      </c>
      <c r="D36">
        <v>210923.39052440337</v>
      </c>
      <c r="E36">
        <v>215382.2527653666</v>
      </c>
    </row>
    <row r="37" spans="1:5" x14ac:dyDescent="0.15">
      <c r="A37">
        <f t="shared" si="1"/>
        <v>36</v>
      </c>
      <c r="B37" s="79">
        <v>174203.66201986873</v>
      </c>
      <c r="C37" s="79">
        <v>176602.43594907358</v>
      </c>
      <c r="D37">
        <v>218441.47339078187</v>
      </c>
      <c r="E37">
        <v>223003.88498734572</v>
      </c>
    </row>
    <row r="38" spans="1:5" x14ac:dyDescent="0.15">
      <c r="A38">
        <f t="shared" si="1"/>
        <v>37</v>
      </c>
      <c r="B38" s="79">
        <v>180855.88492671336</v>
      </c>
      <c r="C38" s="79">
        <v>183315.3588533735</v>
      </c>
      <c r="D38">
        <v>226164.92129580918</v>
      </c>
      <c r="E38">
        <v>230831.66674185355</v>
      </c>
    </row>
    <row r="39" spans="1:5" x14ac:dyDescent="0.15">
      <c r="A39">
        <f t="shared" si="1"/>
        <v>38</v>
      </c>
      <c r="B39" s="79">
        <v>187698.75662317901</v>
      </c>
      <c r="C39" s="79">
        <v>190219.3053751516</v>
      </c>
      <c r="D39">
        <v>234082.11455665546</v>
      </c>
      <c r="E39">
        <v>238853.03724512312</v>
      </c>
    </row>
    <row r="40" spans="1:5" x14ac:dyDescent="0.15">
      <c r="A40">
        <f t="shared" si="1"/>
        <v>39</v>
      </c>
      <c r="B40" s="79">
        <v>194732.90480370386</v>
      </c>
      <c r="C40" s="79">
        <v>197314.67543554492</v>
      </c>
      <c r="D40">
        <v>242189.12959743009</v>
      </c>
      <c r="E40">
        <v>247063.55993225088</v>
      </c>
    </row>
    <row r="41" spans="1:5" x14ac:dyDescent="0.15">
      <c r="A41">
        <f t="shared" si="1"/>
        <v>40</v>
      </c>
      <c r="B41" s="79">
        <v>201964.09820283946</v>
      </c>
      <c r="C41" s="79">
        <v>204607.23878973222</v>
      </c>
      <c r="D41">
        <v>250491.82676845754</v>
      </c>
      <c r="E41">
        <v>255469.11613869286</v>
      </c>
    </row>
    <row r="42" spans="1:5" x14ac:dyDescent="0.15">
      <c r="A42">
        <f t="shared" si="1"/>
        <v>41</v>
      </c>
      <c r="B42" s="79">
        <v>209397.60725249854</v>
      </c>
      <c r="C42" s="79">
        <v>212102.23833058571</v>
      </c>
      <c r="D42">
        <v>258995.01135510323</v>
      </c>
      <c r="E42">
        <v>264074.47088212078</v>
      </c>
    </row>
    <row r="43" spans="1:5" x14ac:dyDescent="0.15">
      <c r="A43">
        <f t="shared" si="1"/>
        <v>42</v>
      </c>
      <c r="B43" s="79">
        <v>217033.29784667148</v>
      </c>
      <c r="C43" s="79">
        <v>219799.26308450714</v>
      </c>
      <c r="D43">
        <v>267693.10981398262</v>
      </c>
      <c r="E43">
        <v>272873.44859910529</v>
      </c>
    </row>
    <row r="44" spans="1:5" x14ac:dyDescent="0.15">
      <c r="A44">
        <f t="shared" si="1"/>
        <v>43</v>
      </c>
      <c r="B44" s="79">
        <v>224879.11340593593</v>
      </c>
      <c r="C44" s="79">
        <v>227706.33861733472</v>
      </c>
      <c r="D44">
        <v>276595.85054504737</v>
      </c>
      <c r="E44">
        <v>281875.99900519999</v>
      </c>
    </row>
    <row r="45" spans="1:5" x14ac:dyDescent="0.15">
      <c r="A45">
        <f t="shared" si="1"/>
        <v>44</v>
      </c>
      <c r="B45" s="79">
        <v>232935.69014627708</v>
      </c>
      <c r="C45" s="79">
        <v>235823.84986938298</v>
      </c>
      <c r="D45">
        <v>285699.02209785068</v>
      </c>
      <c r="E45">
        <v>291077.38538033899</v>
      </c>
    </row>
    <row r="46" spans="1:5" x14ac:dyDescent="0.15">
      <c r="A46">
        <f t="shared" si="1"/>
        <v>45</v>
      </c>
      <c r="B46" s="79">
        <v>241206.65274739265</v>
      </c>
      <c r="C46" s="79">
        <v>244155.29992266177</v>
      </c>
      <c r="D46">
        <v>295004.03272102663</v>
      </c>
      <c r="E46">
        <v>300478.79309645877</v>
      </c>
    </row>
    <row r="47" spans="1:5" x14ac:dyDescent="0.15">
      <c r="A47">
        <f t="shared" si="1"/>
        <v>46</v>
      </c>
      <c r="B47" s="79">
        <v>249694.76876383563</v>
      </c>
      <c r="C47" s="79">
        <v>252703.2921110726</v>
      </c>
      <c r="D47">
        <v>304510.62825202238</v>
      </c>
      <c r="E47">
        <v>310079.6595948317</v>
      </c>
    </row>
    <row r="48" spans="1:5" x14ac:dyDescent="0.15">
      <c r="A48">
        <f t="shared" si="1"/>
        <v>47</v>
      </c>
      <c r="B48" s="79">
        <v>258404.31507219511</v>
      </c>
      <c r="C48" s="79">
        <v>261472.00207079464</v>
      </c>
      <c r="D48">
        <v>314221.36007608339</v>
      </c>
      <c r="E48">
        <v>319882.37896932429</v>
      </c>
    </row>
    <row r="49" spans="1:5" x14ac:dyDescent="0.15">
      <c r="A49">
        <f t="shared" si="1"/>
        <v>48</v>
      </c>
      <c r="B49" s="79">
        <v>267332.3804656454</v>
      </c>
      <c r="C49" s="79">
        <v>270458.09688299743</v>
      </c>
      <c r="D49">
        <v>324125.3247973182</v>
      </c>
      <c r="E49">
        <v>329875.1983446058</v>
      </c>
    </row>
    <row r="50" spans="1:5" x14ac:dyDescent="0.15">
      <c r="A50">
        <f t="shared" si="1"/>
        <v>49</v>
      </c>
      <c r="B50" s="79">
        <v>276476.26294494647</v>
      </c>
      <c r="C50" s="79">
        <v>279658.46111967892</v>
      </c>
      <c r="D50">
        <v>334212.07850650692</v>
      </c>
      <c r="E50">
        <v>340046.86253832036</v>
      </c>
    </row>
    <row r="51" spans="1:5" x14ac:dyDescent="0.15">
      <c r="A51">
        <f t="shared" si="1"/>
        <v>50</v>
      </c>
      <c r="B51" s="79">
        <v>285840.05122057517</v>
      </c>
      <c r="C51" s="79">
        <v>289077.06573918968</v>
      </c>
      <c r="D51">
        <v>344483.84750812774</v>
      </c>
      <c r="E51">
        <v>350399.44756930583</v>
      </c>
    </row>
    <row r="52" spans="1:5" x14ac:dyDescent="0.15">
      <c r="A52">
        <f t="shared" si="1"/>
        <v>51</v>
      </c>
      <c r="B52" s="79">
        <v>295424.61582175712</v>
      </c>
      <c r="C52" s="79">
        <v>298714.52005031466</v>
      </c>
      <c r="D52">
        <v>354936.88928469643</v>
      </c>
      <c r="E52">
        <v>360928.76333210286</v>
      </c>
    </row>
    <row r="53" spans="1:5" x14ac:dyDescent="0.15">
      <c r="A53">
        <f t="shared" si="1"/>
        <v>52</v>
      </c>
      <c r="B53" s="79">
        <v>305232.9442800578</v>
      </c>
      <c r="C53" s="79">
        <v>308573.64050784643</v>
      </c>
      <c r="D53">
        <v>365571.41160425672</v>
      </c>
      <c r="E53">
        <v>371634.78081126191</v>
      </c>
    </row>
    <row r="54" spans="1:5" x14ac:dyDescent="0.15">
      <c r="A54">
        <f t="shared" si="1"/>
        <v>53</v>
      </c>
      <c r="B54" s="79">
        <v>315259.74067027075</v>
      </c>
      <c r="C54" s="79">
        <v>318648.60143507342</v>
      </c>
      <c r="D54">
        <v>376372.45246778236</v>
      </c>
      <c r="E54">
        <v>382501.55599556916</v>
      </c>
    </row>
    <row r="55" spans="1:5" x14ac:dyDescent="0.15">
      <c r="A55">
        <f t="shared" si="1"/>
        <v>54</v>
      </c>
      <c r="B55" s="79">
        <v>325499.29690355976</v>
      </c>
      <c r="C55" s="79">
        <v>328933.14916385629</v>
      </c>
      <c r="D55">
        <v>387324.44755173929</v>
      </c>
      <c r="E55">
        <v>393512.53534392716</v>
      </c>
    </row>
    <row r="56" spans="1:5" x14ac:dyDescent="0.15">
      <c r="A56">
        <f t="shared" si="1"/>
        <v>55</v>
      </c>
      <c r="B56" s="79">
        <v>335949.61724304233</v>
      </c>
      <c r="C56" s="79">
        <v>339424.90310135111</v>
      </c>
      <c r="D56">
        <v>398418.76183855481</v>
      </c>
      <c r="E56">
        <v>404658.49403769209</v>
      </c>
    </row>
    <row r="57" spans="1:5" x14ac:dyDescent="0.15">
      <c r="A57">
        <f t="shared" si="1"/>
        <v>56</v>
      </c>
      <c r="B57" s="79">
        <v>346603.05440837506</v>
      </c>
      <c r="C57" s="79">
        <v>350115.59193265985</v>
      </c>
      <c r="D57">
        <v>409636.6480033694</v>
      </c>
      <c r="E57">
        <v>415919.47483767016</v>
      </c>
    </row>
    <row r="58" spans="1:5" x14ac:dyDescent="0.15">
      <c r="A58">
        <f t="shared" si="1"/>
        <v>57</v>
      </c>
      <c r="B58" s="79">
        <v>357451.55846115196</v>
      </c>
      <c r="C58" s="79">
        <v>360996.5267642184</v>
      </c>
      <c r="D58">
        <v>420958.66535539395</v>
      </c>
      <c r="E58">
        <v>427275.0362088072</v>
      </c>
    </row>
    <row r="59" spans="1:5" x14ac:dyDescent="0.15">
      <c r="A59">
        <f t="shared" si="1"/>
        <v>58</v>
      </c>
      <c r="B59" s="79">
        <v>368500.92485376564</v>
      </c>
      <c r="C59" s="79">
        <v>372073.4483822452</v>
      </c>
      <c r="D59">
        <v>432390.57288669178</v>
      </c>
      <c r="E59">
        <v>438731.00933515449</v>
      </c>
    </row>
    <row r="60" spans="1:5" x14ac:dyDescent="0.15">
      <c r="A60">
        <f t="shared" si="1"/>
        <v>59</v>
      </c>
      <c r="B60" s="79">
        <v>379752.94553385634</v>
      </c>
      <c r="C60" s="79">
        <v>383347.92342022998</v>
      </c>
      <c r="D60">
        <v>443930.88473316497</v>
      </c>
      <c r="E60">
        <v>450285.67831028946</v>
      </c>
    </row>
    <row r="61" spans="1:5" x14ac:dyDescent="0.15">
      <c r="A61">
        <f t="shared" si="1"/>
        <v>60</v>
      </c>
      <c r="B61" s="79">
        <v>391204.07746475108</v>
      </c>
      <c r="C61" s="79">
        <v>394815.96154798224</v>
      </c>
      <c r="D61">
        <v>455568.65477497358</v>
      </c>
      <c r="E61">
        <v>461927.43644580006</v>
      </c>
    </row>
    <row r="62" spans="1:5" x14ac:dyDescent="0.15">
      <c r="A62">
        <f t="shared" si="1"/>
        <v>61</v>
      </c>
      <c r="B62" s="79">
        <v>402830.66416427266</v>
      </c>
      <c r="C62" s="79">
        <v>406452.62463862856</v>
      </c>
      <c r="D62">
        <v>467257.11387266987</v>
      </c>
      <c r="E62">
        <v>473607.18961594574</v>
      </c>
    </row>
    <row r="63" spans="1:5" x14ac:dyDescent="0.15">
      <c r="A63">
        <f t="shared" si="1"/>
        <v>62</v>
      </c>
      <c r="B63" s="79">
        <v>414634.57980143768</v>
      </c>
      <c r="C63" s="79">
        <v>418259.56156705221</v>
      </c>
      <c r="D63">
        <v>478994.97239190509</v>
      </c>
      <c r="E63">
        <v>485323.43715609278</v>
      </c>
    </row>
    <row r="64" spans="1:5" x14ac:dyDescent="0.15">
      <c r="A64">
        <f t="shared" si="1"/>
        <v>63</v>
      </c>
      <c r="B64" s="79">
        <v>426635.6329294194</v>
      </c>
      <c r="C64" s="79">
        <v>430257.08890262956</v>
      </c>
      <c r="D64">
        <v>490812.65269299282</v>
      </c>
      <c r="E64">
        <v>497107.84358923993</v>
      </c>
    </row>
    <row r="65" spans="1:5" x14ac:dyDescent="0.15">
      <c r="A65">
        <f t="shared" si="1"/>
        <v>64</v>
      </c>
      <c r="B65" s="79">
        <v>438829.46213709121</v>
      </c>
      <c r="C65" s="79">
        <v>442440.39567754499</v>
      </c>
      <c r="D65">
        <v>502697.71333557542</v>
      </c>
      <c r="E65">
        <v>508947.24023882009</v>
      </c>
    </row>
    <row r="66" spans="1:5" x14ac:dyDescent="0.15">
      <c r="A66">
        <f t="shared" si="1"/>
        <v>65</v>
      </c>
      <c r="B66" s="79">
        <v>451220.96578115039</v>
      </c>
      <c r="C66" s="79">
        <v>454814.14678999491</v>
      </c>
      <c r="D66">
        <v>514653.93609065155</v>
      </c>
      <c r="E66">
        <v>520845.41554595245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4B01-547D-1547-95E2-DA8D672B7EB1}">
  <sheetPr codeName="Sheet2"/>
  <dimension ref="A1:A112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48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53</v>
      </c>
    </row>
    <row r="8" spans="1:1" x14ac:dyDescent="0.15">
      <c r="A8" t="s">
        <v>54</v>
      </c>
    </row>
    <row r="9" spans="1:1" x14ac:dyDescent="0.15">
      <c r="A9" t="s">
        <v>53</v>
      </c>
    </row>
    <row r="10" spans="1:1" x14ac:dyDescent="0.15">
      <c r="A10" t="s">
        <v>55</v>
      </c>
    </row>
    <row r="12" spans="1:1" x14ac:dyDescent="0.15">
      <c r="A12" t="s">
        <v>56</v>
      </c>
    </row>
    <row r="13" spans="1:1" x14ac:dyDescent="0.15">
      <c r="A13" t="s">
        <v>53</v>
      </c>
    </row>
    <row r="14" spans="1:1" x14ac:dyDescent="0.15">
      <c r="A14" t="s">
        <v>57</v>
      </c>
    </row>
    <row r="15" spans="1:1" x14ac:dyDescent="0.15">
      <c r="A15" t="s">
        <v>58</v>
      </c>
    </row>
    <row r="16" spans="1:1" x14ac:dyDescent="0.15">
      <c r="A16" t="s">
        <v>59</v>
      </c>
    </row>
    <row r="17" spans="1:1" x14ac:dyDescent="0.15">
      <c r="A17" t="s">
        <v>60</v>
      </c>
    </row>
    <row r="18" spans="1:1" x14ac:dyDescent="0.15">
      <c r="A18" t="s">
        <v>59</v>
      </c>
    </row>
    <row r="19" spans="1:1" x14ac:dyDescent="0.15">
      <c r="A19" t="s">
        <v>61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64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68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53</v>
      </c>
    </row>
    <row r="36" spans="1:1" x14ac:dyDescent="0.15">
      <c r="A36" t="s">
        <v>54</v>
      </c>
    </row>
    <row r="37" spans="1:1" x14ac:dyDescent="0.15">
      <c r="A37" t="s">
        <v>53</v>
      </c>
    </row>
    <row r="38" spans="1:1" x14ac:dyDescent="0.15">
      <c r="A38" t="s">
        <v>55</v>
      </c>
    </row>
    <row r="40" spans="1:1" x14ac:dyDescent="0.15">
      <c r="A40" t="s">
        <v>56</v>
      </c>
    </row>
    <row r="41" spans="1:1" x14ac:dyDescent="0.15">
      <c r="A41" t="s">
        <v>53</v>
      </c>
    </row>
    <row r="42" spans="1:1" x14ac:dyDescent="0.15">
      <c r="A42" t="s">
        <v>57</v>
      </c>
    </row>
    <row r="43" spans="1:1" x14ac:dyDescent="0.15">
      <c r="A43" t="s">
        <v>58</v>
      </c>
    </row>
    <row r="44" spans="1:1" x14ac:dyDescent="0.15">
      <c r="A44" t="s">
        <v>59</v>
      </c>
    </row>
    <row r="45" spans="1:1" x14ac:dyDescent="0.15">
      <c r="A45" t="s">
        <v>69</v>
      </c>
    </row>
    <row r="46" spans="1:1" x14ac:dyDescent="0.15">
      <c r="A46" t="s">
        <v>59</v>
      </c>
    </row>
    <row r="47" spans="1:1" x14ac:dyDescent="0.15">
      <c r="A47" t="s">
        <v>70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71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73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53</v>
      </c>
    </row>
    <row r="64" spans="1:1" x14ac:dyDescent="0.15">
      <c r="A64" t="s">
        <v>54</v>
      </c>
    </row>
    <row r="65" spans="1:1" x14ac:dyDescent="0.15">
      <c r="A65" t="s">
        <v>53</v>
      </c>
    </row>
    <row r="66" spans="1:1" x14ac:dyDescent="0.15">
      <c r="A66" t="s">
        <v>55</v>
      </c>
    </row>
    <row r="68" spans="1:1" x14ac:dyDescent="0.15">
      <c r="A68" t="s">
        <v>56</v>
      </c>
    </row>
    <row r="69" spans="1:1" x14ac:dyDescent="0.15">
      <c r="A69" t="s">
        <v>53</v>
      </c>
    </row>
    <row r="70" spans="1:1" x14ac:dyDescent="0.15">
      <c r="A70" t="s">
        <v>57</v>
      </c>
    </row>
    <row r="71" spans="1:1" x14ac:dyDescent="0.15">
      <c r="A71" t="s">
        <v>58</v>
      </c>
    </row>
    <row r="72" spans="1:1" x14ac:dyDescent="0.15">
      <c r="A72" t="s">
        <v>59</v>
      </c>
    </row>
    <row r="73" spans="1:1" x14ac:dyDescent="0.15">
      <c r="A73" t="s">
        <v>74</v>
      </c>
    </row>
    <row r="74" spans="1:1" x14ac:dyDescent="0.15">
      <c r="A74" t="s">
        <v>59</v>
      </c>
    </row>
    <row r="75" spans="1:1" x14ac:dyDescent="0.15">
      <c r="A75" t="s">
        <v>75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76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6" spans="1:1" x14ac:dyDescent="0.15">
      <c r="A86" t="s">
        <v>78</v>
      </c>
    </row>
    <row r="87" spans="1:1" x14ac:dyDescent="0.15">
      <c r="A87" t="s">
        <v>49</v>
      </c>
    </row>
    <row r="88" spans="1:1" x14ac:dyDescent="0.15">
      <c r="A88" t="s">
        <v>50</v>
      </c>
    </row>
    <row r="89" spans="1:1" x14ac:dyDescent="0.15">
      <c r="A89" t="s">
        <v>51</v>
      </c>
    </row>
    <row r="90" spans="1:1" x14ac:dyDescent="0.15">
      <c r="A90" t="s">
        <v>52</v>
      </c>
    </row>
    <row r="92" spans="1:1" x14ac:dyDescent="0.15">
      <c r="A92" t="s">
        <v>53</v>
      </c>
    </row>
    <row r="93" spans="1:1" x14ac:dyDescent="0.15">
      <c r="A93" t="s">
        <v>54</v>
      </c>
    </row>
    <row r="94" spans="1:1" x14ac:dyDescent="0.15">
      <c r="A94" t="s">
        <v>53</v>
      </c>
    </row>
    <row r="95" spans="1:1" x14ac:dyDescent="0.15">
      <c r="A95" t="s">
        <v>55</v>
      </c>
    </row>
    <row r="97" spans="1:1" x14ac:dyDescent="0.15">
      <c r="A97" t="s">
        <v>56</v>
      </c>
    </row>
    <row r="98" spans="1:1" x14ac:dyDescent="0.15">
      <c r="A98" t="s">
        <v>53</v>
      </c>
    </row>
    <row r="99" spans="1:1" x14ac:dyDescent="0.15">
      <c r="A99" t="s">
        <v>57</v>
      </c>
    </row>
    <row r="100" spans="1:1" x14ac:dyDescent="0.15">
      <c r="A100" t="s">
        <v>58</v>
      </c>
    </row>
    <row r="101" spans="1:1" x14ac:dyDescent="0.15">
      <c r="A101" t="s">
        <v>59</v>
      </c>
    </row>
    <row r="102" spans="1:1" x14ac:dyDescent="0.15">
      <c r="A102" t="s">
        <v>79</v>
      </c>
    </row>
    <row r="103" spans="1:1" x14ac:dyDescent="0.15">
      <c r="A103" t="s">
        <v>59</v>
      </c>
    </row>
    <row r="104" spans="1:1" x14ac:dyDescent="0.15">
      <c r="A104" t="s">
        <v>80</v>
      </c>
    </row>
    <row r="105" spans="1:1" x14ac:dyDescent="0.15">
      <c r="A105" t="s">
        <v>62</v>
      </c>
    </row>
    <row r="106" spans="1:1" x14ac:dyDescent="0.15">
      <c r="A106" t="s">
        <v>63</v>
      </c>
    </row>
    <row r="108" spans="1:1" x14ac:dyDescent="0.15">
      <c r="A108" t="s">
        <v>81</v>
      </c>
    </row>
    <row r="109" spans="1:1" x14ac:dyDescent="0.15">
      <c r="A109" t="s">
        <v>65</v>
      </c>
    </row>
    <row r="110" spans="1:1" x14ac:dyDescent="0.15">
      <c r="A110" t="s">
        <v>82</v>
      </c>
    </row>
    <row r="111" spans="1:1" x14ac:dyDescent="0.15">
      <c r="A111" t="s">
        <v>67</v>
      </c>
    </row>
    <row r="112" spans="1:1" x14ac:dyDescent="0.15">
      <c r="A1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AF97E-D32B-4744-865A-9C329811E6BE}">
  <sheetPr codeName="Sheet20"/>
  <dimension ref="A1:AN2013"/>
  <sheetViews>
    <sheetView zoomScale="106" workbookViewId="0">
      <pane ySplit="3" topLeftCell="A4" activePane="bottomLeft" state="frozen"/>
      <selection activeCell="F27" sqref="F27"/>
      <selection pane="bottomLeft" activeCell="S35" sqref="S35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83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255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63">
        <v>441275.11052120209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441275.11052120209</v>
      </c>
      <c r="K4" s="14">
        <f>J4*$C$10</f>
        <v>11031.877763030054</v>
      </c>
      <c r="L4" s="15">
        <f>$C$14</f>
        <v>4617.7732302120212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441275.11052120209</v>
      </c>
      <c r="Z4" s="8">
        <f t="shared" ref="Z4:Z35" si="4">IFERROR(_xlfn.IFNA(-$T4*K4,0),0)</f>
        <v>-11031.877763030054</v>
      </c>
      <c r="AA4" s="8">
        <f t="shared" ref="AA4:AA35" si="5">IFERROR(_xlfn.IFNA(-$T4*L4,0),0)</f>
        <v>-4617.7732302120212</v>
      </c>
      <c r="AB4" s="8"/>
      <c r="AC4" s="8">
        <f t="shared" ref="AC4:AC35" si="6">IFERROR(_xlfn.IFNA(SUM(Y4:AB4),0),0)</f>
        <v>425625.45952795999</v>
      </c>
      <c r="AD4" s="8"/>
      <c r="AE4" s="8">
        <f t="shared" ref="AE4:AE35" si="7">IFERROR(_xlfn.IFNA(SUM(AC4:AD4),0),0)</f>
        <v>425625.45952795999</v>
      </c>
      <c r="AG4" s="46">
        <f>AE133</f>
        <v>44127.512964578986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L'!$B$10:$O$129,4),VLOOKUP(I5,'[1]Mortality (Interventions) L'!$B$9:$AV$128,4)))</f>
        <v>6.0534152709477675</v>
      </c>
      <c r="P5" s="11">
        <v>0</v>
      </c>
      <c r="Q5" s="10">
        <f t="shared" ref="Q5:Q36" si="9">T4</f>
        <v>1</v>
      </c>
      <c r="R5" s="10">
        <f t="shared" ref="R5:R36" si="10">O5*Q5/1000</f>
        <v>6.0534152709477672E-3</v>
      </c>
      <c r="S5" s="10">
        <f t="shared" ref="S5:S36" si="11">MIN(P5*Q5,Q5-R5)</f>
        <v>0</v>
      </c>
      <c r="T5" s="9">
        <f t="shared" si="1"/>
        <v>0.99394658472905228</v>
      </c>
      <c r="U5" s="18"/>
      <c r="V5" s="8">
        <f t="shared" ref="V5:V36" si="12">W4</f>
        <v>7691.77</v>
      </c>
      <c r="W5" s="8">
        <f t="shared" si="2"/>
        <v>7645.208522021383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-4656.1477978617904</v>
      </c>
      <c r="AC5" s="8">
        <f t="shared" si="6"/>
        <v>-4656.1477978617904</v>
      </c>
      <c r="AD5" s="8">
        <f t="shared" ref="AD5:AD36" si="14">IFERROR(_xlfn.IFNA($D$6*SUM(V5:V5,Y5:Z5),0),0)</f>
        <v>754.56263700000011</v>
      </c>
      <c r="AE5" s="8">
        <f t="shared" si="7"/>
        <v>-3901.5851608617904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2411.3976776060103</v>
      </c>
      <c r="M6" s="14">
        <f t="shared" si="0"/>
        <v>769177</v>
      </c>
      <c r="N6" s="13"/>
      <c r="O6" s="13">
        <f>1000*(IF(I6&lt;18,VLOOKUP(I6,'[1]Mortality (No Interventions) L'!$B$10:$O$129,4),VLOOKUP(I6,'[1]Mortality (Interventions) L'!$B$9:$AV$128,4)))</f>
        <v>6.746157542175645</v>
      </c>
      <c r="P6" s="11">
        <v>0</v>
      </c>
      <c r="Q6" s="10">
        <f t="shared" si="9"/>
        <v>0.99394658472905228</v>
      </c>
      <c r="R6" s="10">
        <f t="shared" si="10"/>
        <v>6.7053202490896194E-3</v>
      </c>
      <c r="S6" s="10">
        <f t="shared" si="11"/>
        <v>0</v>
      </c>
      <c r="T6" s="9">
        <f t="shared" si="1"/>
        <v>0.98724126447996263</v>
      </c>
      <c r="U6" s="18"/>
      <c r="V6" s="8">
        <f t="shared" si="12"/>
        <v>7645.208522021383</v>
      </c>
      <c r="W6" s="8">
        <f t="shared" si="2"/>
        <v>7593.6327408890429</v>
      </c>
      <c r="X6" s="18"/>
      <c r="Y6" s="8">
        <f t="shared" si="3"/>
        <v>0</v>
      </c>
      <c r="Z6" s="8">
        <f t="shared" si="4"/>
        <v>0</v>
      </c>
      <c r="AA6" s="8">
        <f t="shared" si="5"/>
        <v>-2380.6312924038029</v>
      </c>
      <c r="AB6" s="8">
        <f t="shared" si="13"/>
        <v>-5157.5781132340062</v>
      </c>
      <c r="AC6" s="8">
        <f t="shared" si="6"/>
        <v>-7538.2094056378091</v>
      </c>
      <c r="AD6" s="8">
        <f t="shared" si="14"/>
        <v>749.99495601029776</v>
      </c>
      <c r="AE6" s="8">
        <f t="shared" si="7"/>
        <v>-6788.2144496275114</v>
      </c>
      <c r="AF6" s="1" t="s">
        <v>34</v>
      </c>
      <c r="AG6" s="44">
        <f>AE133/Y133</f>
        <v>0.10000000433393756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>IF(H7&lt;121, H7 )</f>
        <v>67</v>
      </c>
      <c r="J7" s="16">
        <v>0</v>
      </c>
      <c r="K7" s="14">
        <f t="shared" si="16"/>
        <v>0</v>
      </c>
      <c r="L7" s="15">
        <f t="shared" si="17"/>
        <v>2411.3976776060103</v>
      </c>
      <c r="M7" s="14">
        <f t="shared" si="0"/>
        <v>769177</v>
      </c>
      <c r="N7" s="13"/>
      <c r="O7" s="13">
        <f>1000*(IF(I7&lt;18,VLOOKUP(I7,'[1]Mortality (No Interventions) L'!$B$10:$O$129,4),VLOOKUP(I7,'[1]Mortality (Interventions) L'!$B$9:$AV$128,4)))</f>
        <v>7.4986639397018759</v>
      </c>
      <c r="P7" s="11">
        <v>0</v>
      </c>
      <c r="Q7" s="10">
        <f t="shared" si="9"/>
        <v>0.98724126447996263</v>
      </c>
      <c r="R7" s="10">
        <f t="shared" si="10"/>
        <v>7.402990469741578E-3</v>
      </c>
      <c r="S7" s="10">
        <f t="shared" si="11"/>
        <v>0</v>
      </c>
      <c r="T7" s="9">
        <f t="shared" si="1"/>
        <v>0.97983827401022106</v>
      </c>
      <c r="U7" s="18"/>
      <c r="V7" s="8">
        <f t="shared" si="12"/>
        <v>7593.6327408890429</v>
      </c>
      <c r="W7" s="8">
        <f t="shared" si="2"/>
        <v>7536.6906408835985</v>
      </c>
      <c r="X7" s="18"/>
      <c r="Y7" s="8">
        <f t="shared" si="3"/>
        <v>0</v>
      </c>
      <c r="Z7" s="8">
        <f t="shared" si="4"/>
        <v>0</v>
      </c>
      <c r="AA7" s="8">
        <f t="shared" si="5"/>
        <v>-2362.7797383777288</v>
      </c>
      <c r="AB7" s="8">
        <f t="shared" si="13"/>
        <v>-5694.2100005444181</v>
      </c>
      <c r="AC7" s="8">
        <f t="shared" si="6"/>
        <v>-8056.9897389221469</v>
      </c>
      <c r="AD7" s="8">
        <f t="shared" si="14"/>
        <v>744.93537188121513</v>
      </c>
      <c r="AE7" s="8">
        <f t="shared" si="7"/>
        <v>-7312.0543670409315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2411.3976776060103</v>
      </c>
      <c r="M8" s="14">
        <f t="shared" si="0"/>
        <v>769177</v>
      </c>
      <c r="N8" s="13"/>
      <c r="O8" s="13">
        <f>1000*(IF(I8&lt;18,VLOOKUP(I8,'[1]Mortality (No Interventions) L'!$B$10:$O$129,4),VLOOKUP(I8,'[1]Mortality (Interventions) L'!$B$9:$AV$128,4)))</f>
        <v>8.3130177007526829</v>
      </c>
      <c r="P8" s="11">
        <v>0</v>
      </c>
      <c r="Q8" s="10">
        <f t="shared" si="9"/>
        <v>0.97983827401022106</v>
      </c>
      <c r="R8" s="10">
        <f t="shared" si="10"/>
        <v>8.1454129157219248E-3</v>
      </c>
      <c r="S8" s="10">
        <f t="shared" si="11"/>
        <v>0</v>
      </c>
      <c r="T8" s="9">
        <f t="shared" si="1"/>
        <v>0.97169286109449915</v>
      </c>
      <c r="U8" s="18"/>
      <c r="V8" s="8">
        <f t="shared" si="12"/>
        <v>7536.6906408835985</v>
      </c>
      <c r="W8" s="8">
        <f t="shared" si="2"/>
        <v>7474.0379981808364</v>
      </c>
      <c r="X8" s="18"/>
      <c r="Y8" s="8">
        <f t="shared" si="3"/>
        <v>0</v>
      </c>
      <c r="Z8" s="8">
        <f t="shared" si="4"/>
        <v>0</v>
      </c>
      <c r="AA8" s="8">
        <f t="shared" si="5"/>
        <v>-2343.1379085896147</v>
      </c>
      <c r="AB8" s="8">
        <f t="shared" si="13"/>
        <v>-6265.2642702762432</v>
      </c>
      <c r="AC8" s="8">
        <f t="shared" si="6"/>
        <v>-8608.4021788658574</v>
      </c>
      <c r="AD8" s="8">
        <f t="shared" si="14"/>
        <v>739.34935187068106</v>
      </c>
      <c r="AE8" s="8">
        <f t="shared" si="7"/>
        <v>-7869.0528269951765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2411.3976776060103</v>
      </c>
      <c r="M9" s="14">
        <f t="shared" si="0"/>
        <v>769177</v>
      </c>
      <c r="N9" s="13"/>
      <c r="O9" s="13">
        <f>1000*(IF(I9&lt;18,VLOOKUP(I9,'[1]Mortality (No Interventions) L'!$B$10:$O$129,4),VLOOKUP(I9,'[1]Mortality (Interventions) L'!$B$9:$AV$128,4)))</f>
        <v>9.238183375133584</v>
      </c>
      <c r="P9" s="11">
        <v>0</v>
      </c>
      <c r="Q9" s="10">
        <f t="shared" si="9"/>
        <v>0.97169286109449915</v>
      </c>
      <c r="R9" s="10">
        <f t="shared" si="10"/>
        <v>8.9766768350991889E-3</v>
      </c>
      <c r="S9" s="10">
        <f t="shared" si="11"/>
        <v>0</v>
      </c>
      <c r="T9" s="9">
        <f t="shared" si="1"/>
        <v>0.96271618425939998</v>
      </c>
      <c r="U9" s="18"/>
      <c r="V9" s="8">
        <f t="shared" si="12"/>
        <v>7474.0379981808364</v>
      </c>
      <c r="W9" s="8">
        <f t="shared" si="2"/>
        <v>7404.9914646009256</v>
      </c>
      <c r="X9" s="18"/>
      <c r="Y9" s="8">
        <f t="shared" si="3"/>
        <v>0</v>
      </c>
      <c r="Z9" s="8">
        <f t="shared" si="4"/>
        <v>0</v>
      </c>
      <c r="AA9" s="8">
        <f t="shared" si="5"/>
        <v>-2321.4915709168372</v>
      </c>
      <c r="AB9" s="8">
        <f t="shared" si="13"/>
        <v>-6904.6533579910883</v>
      </c>
      <c r="AC9" s="8">
        <f t="shared" si="6"/>
        <v>-9226.1449289079246</v>
      </c>
      <c r="AD9" s="8">
        <f t="shared" si="14"/>
        <v>733.20312762154015</v>
      </c>
      <c r="AE9" s="8">
        <f t="shared" si="7"/>
        <v>-8492.9418012863844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2411.3976776060103</v>
      </c>
      <c r="M10" s="14">
        <f t="shared" si="0"/>
        <v>769177</v>
      </c>
      <c r="N10" s="13"/>
      <c r="O10" s="13">
        <f>1000*(IF(I10&lt;18,VLOOKUP(I10,'[1]Mortality (No Interventions) L'!$B$10:$O$129,4),VLOOKUP(I10,'[1]Mortality (Interventions) L'!$B$9:$AV$128,4)))</f>
        <v>10.291094457814982</v>
      </c>
      <c r="P10" s="11">
        <v>0</v>
      </c>
      <c r="Q10" s="10">
        <f t="shared" si="9"/>
        <v>0.96271618425939998</v>
      </c>
      <c r="R10" s="10">
        <f t="shared" si="10"/>
        <v>9.9074031882806987E-3</v>
      </c>
      <c r="S10" s="10">
        <f t="shared" si="11"/>
        <v>0</v>
      </c>
      <c r="T10" s="9">
        <f t="shared" si="1"/>
        <v>0.95280878107111933</v>
      </c>
      <c r="U10" s="18"/>
      <c r="V10" s="8">
        <f t="shared" si="12"/>
        <v>7404.9914646009256</v>
      </c>
      <c r="W10" s="8">
        <f t="shared" si="2"/>
        <v>7328.7859979794039</v>
      </c>
      <c r="X10" s="18"/>
      <c r="Y10" s="8">
        <f t="shared" si="3"/>
        <v>0</v>
      </c>
      <c r="Z10" s="8">
        <f t="shared" si="4"/>
        <v>0</v>
      </c>
      <c r="AA10" s="8">
        <f t="shared" si="5"/>
        <v>-2297.6008818775108</v>
      </c>
      <c r="AB10" s="8">
        <f t="shared" si="13"/>
        <v>-7620.5466621521828</v>
      </c>
      <c r="AC10" s="8">
        <f t="shared" si="6"/>
        <v>-9918.1475440296927</v>
      </c>
      <c r="AD10" s="8">
        <f t="shared" si="14"/>
        <v>726.42966267735085</v>
      </c>
      <c r="AE10" s="8">
        <f t="shared" si="7"/>
        <v>-9191.7178813523424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2411.3976776060103</v>
      </c>
      <c r="M11" s="14">
        <f t="shared" si="0"/>
        <v>769177</v>
      </c>
      <c r="N11" s="13"/>
      <c r="O11" s="13">
        <f>1000*(IF(I11&lt;18,VLOOKUP(I11,'[1]Mortality (No Interventions) L'!$B$10:$O$129,4),VLOOKUP(I11,'[1]Mortality (Interventions) L'!$B$9:$AV$128,4)))</f>
        <v>11.506582873283048</v>
      </c>
      <c r="P11" s="11">
        <v>0</v>
      </c>
      <c r="Q11" s="10">
        <f t="shared" si="9"/>
        <v>0.95280878107111933</v>
      </c>
      <c r="R11" s="10">
        <f t="shared" si="10"/>
        <v>1.0963573201786639E-2</v>
      </c>
      <c r="S11" s="10">
        <f t="shared" si="11"/>
        <v>0</v>
      </c>
      <c r="T11" s="9">
        <f t="shared" si="1"/>
        <v>0.94184520786933268</v>
      </c>
      <c r="U11" s="18"/>
      <c r="V11" s="8">
        <f t="shared" si="12"/>
        <v>7328.7859979794039</v>
      </c>
      <c r="W11" s="8">
        <f t="shared" si="2"/>
        <v>7244.4567145330975</v>
      </c>
      <c r="X11" s="18"/>
      <c r="Y11" s="8">
        <f t="shared" si="3"/>
        <v>0</v>
      </c>
      <c r="Z11" s="8">
        <f t="shared" si="4"/>
        <v>0</v>
      </c>
      <c r="AA11" s="8">
        <f t="shared" si="5"/>
        <v>-2271.1633469204589</v>
      </c>
      <c r="AB11" s="8">
        <f t="shared" si="13"/>
        <v>-8432.9283446306417</v>
      </c>
      <c r="AC11" s="8">
        <f t="shared" si="6"/>
        <v>-10704.091691551101</v>
      </c>
      <c r="AD11" s="8">
        <f t="shared" si="14"/>
        <v>718.95390640177959</v>
      </c>
      <c r="AE11" s="8">
        <f t="shared" si="7"/>
        <v>-9985.1377851493216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2411.3976776060103</v>
      </c>
      <c r="M12" s="14">
        <f t="shared" si="0"/>
        <v>769177</v>
      </c>
      <c r="N12" s="13"/>
      <c r="O12" s="13">
        <f>1000*(IF(I12&lt;18,VLOOKUP(I12,'[1]Mortality (No Interventions) L'!$B$10:$O$129,4),VLOOKUP(I12,'[1]Mortality (Interventions) L'!$B$9:$AV$128,4)))</f>
        <v>12.9190847759932</v>
      </c>
      <c r="P12" s="11">
        <v>0</v>
      </c>
      <c r="Q12" s="10">
        <f t="shared" si="9"/>
        <v>0.94184520786933268</v>
      </c>
      <c r="R12" s="10">
        <f t="shared" si="10"/>
        <v>1.2167778086326846E-2</v>
      </c>
      <c r="S12" s="10">
        <f t="shared" si="11"/>
        <v>0</v>
      </c>
      <c r="T12" s="9">
        <f t="shared" si="1"/>
        <v>0.92967742978300583</v>
      </c>
      <c r="U12" s="18"/>
      <c r="V12" s="8">
        <f t="shared" si="12"/>
        <v>7244.4567145330975</v>
      </c>
      <c r="W12" s="8">
        <f t="shared" si="2"/>
        <v>7150.8649640820313</v>
      </c>
      <c r="X12" s="18"/>
      <c r="Y12" s="8">
        <f t="shared" si="3"/>
        <v>0</v>
      </c>
      <c r="Z12" s="8">
        <f t="shared" si="4"/>
        <v>0</v>
      </c>
      <c r="AA12" s="8">
        <f t="shared" si="5"/>
        <v>-2241.8219951014648</v>
      </c>
      <c r="AB12" s="8">
        <f t="shared" si="13"/>
        <v>-9359.1750451066237</v>
      </c>
      <c r="AC12" s="8">
        <f t="shared" si="6"/>
        <v>-11600.997040208089</v>
      </c>
      <c r="AD12" s="8">
        <f t="shared" si="14"/>
        <v>710.68120369569692</v>
      </c>
      <c r="AE12" s="8">
        <f t="shared" si="7"/>
        <v>-10890.315836512393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2411.3976776060103</v>
      </c>
      <c r="M13" s="14">
        <f t="shared" si="0"/>
        <v>769177</v>
      </c>
      <c r="N13" s="13"/>
      <c r="O13" s="13">
        <f>1000*(IF(I13&lt;18,VLOOKUP(I13,'[1]Mortality (No Interventions) L'!$B$10:$O$129,4),VLOOKUP(I13,'[1]Mortality (Interventions) L'!$B$9:$AV$128,4)))</f>
        <v>14.562156535612974</v>
      </c>
      <c r="P13" s="11">
        <v>0</v>
      </c>
      <c r="Q13" s="10">
        <f t="shared" si="9"/>
        <v>0.92967742978300583</v>
      </c>
      <c r="R13" s="10">
        <f t="shared" si="10"/>
        <v>1.3538108260126471E-2</v>
      </c>
      <c r="S13" s="10">
        <f t="shared" si="11"/>
        <v>0</v>
      </c>
      <c r="T13" s="9">
        <f t="shared" si="1"/>
        <v>0.91613932152287936</v>
      </c>
      <c r="U13" s="18"/>
      <c r="V13" s="8">
        <f t="shared" si="12"/>
        <v>7150.8649640820313</v>
      </c>
      <c r="W13" s="8">
        <f t="shared" si="2"/>
        <v>7046.7329491100381</v>
      </c>
      <c r="X13" s="18"/>
      <c r="Y13" s="8">
        <f t="shared" si="3"/>
        <v>0</v>
      </c>
      <c r="Z13" s="8">
        <f t="shared" si="4"/>
        <v>0</v>
      </c>
      <c r="AA13" s="8">
        <f t="shared" si="5"/>
        <v>-2209.1762322838172</v>
      </c>
      <c r="AB13" s="8">
        <f t="shared" si="13"/>
        <v>-10413.201497199298</v>
      </c>
      <c r="AC13" s="8">
        <f t="shared" si="6"/>
        <v>-12622.377729483114</v>
      </c>
      <c r="AD13" s="8">
        <f t="shared" si="14"/>
        <v>701.4998529764473</v>
      </c>
      <c r="AE13" s="8">
        <f t="shared" si="7"/>
        <v>-11920.877876506667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4617.7732302120212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2411.3976776060103</v>
      </c>
      <c r="M14" s="14">
        <f t="shared" si="0"/>
        <v>769177</v>
      </c>
      <c r="N14" s="13"/>
      <c r="O14" s="13">
        <f>1000*(IF(I14&lt;18,VLOOKUP(I14,'[1]Mortality (No Interventions) L'!$B$10:$O$129,4),VLOOKUP(I14,'[1]Mortality (Interventions) L'!$B$9:$AV$128,4)))</f>
        <v>16.529961408400528</v>
      </c>
      <c r="P14" s="11">
        <v>0</v>
      </c>
      <c r="Q14" s="10">
        <f t="shared" si="9"/>
        <v>0.91613932152287936</v>
      </c>
      <c r="R14" s="10">
        <f t="shared" si="10"/>
        <v>1.5143747629491437E-2</v>
      </c>
      <c r="S14" s="10">
        <f t="shared" si="11"/>
        <v>0</v>
      </c>
      <c r="T14" s="9">
        <f t="shared" si="1"/>
        <v>0.90099557389338791</v>
      </c>
      <c r="U14" s="18"/>
      <c r="V14" s="8">
        <f t="shared" si="12"/>
        <v>7046.7329491100381</v>
      </c>
      <c r="W14" s="8">
        <f t="shared" si="2"/>
        <v>6930.2507254059446</v>
      </c>
      <c r="X14" s="18"/>
      <c r="Y14" s="8">
        <f t="shared" si="3"/>
        <v>0</v>
      </c>
      <c r="Z14" s="8">
        <f t="shared" si="4"/>
        <v>0</v>
      </c>
      <c r="AA14" s="8">
        <f t="shared" si="5"/>
        <v>-2172.6586344198099</v>
      </c>
      <c r="AB14" s="8">
        <f t="shared" si="13"/>
        <v>-11648.222370409336</v>
      </c>
      <c r="AC14" s="8">
        <f t="shared" si="6"/>
        <v>-13820.881004829145</v>
      </c>
      <c r="AD14" s="8">
        <f t="shared" si="14"/>
        <v>691.28450230769477</v>
      </c>
      <c r="AE14" s="8">
        <f t="shared" si="7"/>
        <v>-13129.59650252145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2411.3976776060103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2411.3976776060103</v>
      </c>
      <c r="M15" s="14">
        <f t="shared" si="0"/>
        <v>769177</v>
      </c>
      <c r="N15" s="13"/>
      <c r="O15" s="13">
        <f>1000*(IF(I15&lt;18,VLOOKUP(I15,'[1]Mortality (No Interventions) L'!$B$10:$O$129,4),VLOOKUP(I15,'[1]Mortality (Interventions) L'!$B$9:$AV$128,4)))</f>
        <v>18.821752074499507</v>
      </c>
      <c r="P15" s="11">
        <v>0</v>
      </c>
      <c r="Q15" s="10">
        <f t="shared" si="9"/>
        <v>0.90099557389338791</v>
      </c>
      <c r="R15" s="10">
        <f t="shared" si="10"/>
        <v>1.6958315312042747E-2</v>
      </c>
      <c r="S15" s="10">
        <f t="shared" si="11"/>
        <v>0</v>
      </c>
      <c r="T15" s="9">
        <f t="shared" si="1"/>
        <v>0.88403725858134519</v>
      </c>
      <c r="U15" s="18"/>
      <c r="V15" s="8">
        <f t="shared" si="12"/>
        <v>6930.2507254059446</v>
      </c>
      <c r="W15" s="8">
        <f t="shared" si="2"/>
        <v>6799.8112644382336</v>
      </c>
      <c r="X15" s="18"/>
      <c r="Y15" s="8">
        <f t="shared" si="3"/>
        <v>0</v>
      </c>
      <c r="Z15" s="8">
        <f t="shared" si="4"/>
        <v>0</v>
      </c>
      <c r="AA15" s="8">
        <f t="shared" si="5"/>
        <v>-2131.7653922602399</v>
      </c>
      <c r="AB15" s="8">
        <f t="shared" si="13"/>
        <v>-13043.946096771104</v>
      </c>
      <c r="AC15" s="8">
        <f t="shared" si="6"/>
        <v>-15175.711489031344</v>
      </c>
      <c r="AD15" s="8">
        <f t="shared" si="14"/>
        <v>679.85759616232326</v>
      </c>
      <c r="AE15" s="8">
        <f t="shared" si="7"/>
        <v>-14495.853892869021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2411.3976776060103</v>
      </c>
      <c r="M16" s="14">
        <f t="shared" si="0"/>
        <v>769177</v>
      </c>
      <c r="N16" s="13"/>
      <c r="O16" s="13">
        <f>1000*(IF(I16&lt;18,VLOOKUP(I16,'[1]Mortality (No Interventions) L'!$B$10:$O$129,4),VLOOKUP(I16,'[1]Mortality (Interventions) L'!$B$9:$AV$128,4)))</f>
        <v>21.482004394503971</v>
      </c>
      <c r="P16" s="11">
        <v>0</v>
      </c>
      <c r="Q16" s="10">
        <f t="shared" si="9"/>
        <v>0.88403725858134519</v>
      </c>
      <c r="R16" s="10">
        <f t="shared" si="10"/>
        <v>1.8990892273749702E-2</v>
      </c>
      <c r="S16" s="10">
        <f t="shared" si="11"/>
        <v>0</v>
      </c>
      <c r="T16" s="9">
        <f t="shared" si="1"/>
        <v>0.86504636630759546</v>
      </c>
      <c r="U16" s="18"/>
      <c r="V16" s="8">
        <f t="shared" si="12"/>
        <v>6799.8112644382336</v>
      </c>
      <c r="W16" s="8">
        <f t="shared" si="2"/>
        <v>6653.7376889737743</v>
      </c>
      <c r="X16" s="18"/>
      <c r="Y16" s="8">
        <f t="shared" si="3"/>
        <v>0</v>
      </c>
      <c r="Z16" s="8">
        <f t="shared" si="4"/>
        <v>0</v>
      </c>
      <c r="AA16" s="8">
        <f t="shared" si="5"/>
        <v>-2085.9707987356537</v>
      </c>
      <c r="AB16" s="8">
        <f t="shared" si="13"/>
        <v>-14607.357546445975</v>
      </c>
      <c r="AC16" s="8">
        <f t="shared" si="6"/>
        <v>-16693.328345181628</v>
      </c>
      <c r="AD16" s="8">
        <f t="shared" si="14"/>
        <v>667.06148504139071</v>
      </c>
      <c r="AE16" s="8">
        <f t="shared" si="7"/>
        <v>-16026.266860140237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2411.3976776060103</v>
      </c>
      <c r="M17" s="14">
        <f t="shared" si="0"/>
        <v>769177</v>
      </c>
      <c r="N17" s="13"/>
      <c r="O17" s="13">
        <f>1000*(IF(I17&lt;18,VLOOKUP(I17,'[1]Mortality (No Interventions) L'!$B$10:$O$129,4),VLOOKUP(I17,'[1]Mortality (Interventions) L'!$B$9:$AV$128,4)))</f>
        <v>24.586735924665405</v>
      </c>
      <c r="P17" s="11">
        <v>0</v>
      </c>
      <c r="Q17" s="10">
        <f t="shared" si="9"/>
        <v>0.86504636630759546</v>
      </c>
      <c r="R17" s="10">
        <f t="shared" si="10"/>
        <v>2.1268666570996228E-2</v>
      </c>
      <c r="S17" s="10">
        <f t="shared" si="11"/>
        <v>0</v>
      </c>
      <c r="T17" s="9">
        <f t="shared" si="1"/>
        <v>0.84377769973659922</v>
      </c>
      <c r="U17" s="18"/>
      <c r="V17" s="8">
        <f t="shared" si="12"/>
        <v>6653.7376889737743</v>
      </c>
      <c r="W17" s="8">
        <f t="shared" si="2"/>
        <v>6490.1439975029825</v>
      </c>
      <c r="X17" s="18"/>
      <c r="Y17" s="8">
        <f t="shared" si="3"/>
        <v>0</v>
      </c>
      <c r="Z17" s="8">
        <f t="shared" si="4"/>
        <v>0</v>
      </c>
      <c r="AA17" s="8">
        <f t="shared" si="5"/>
        <v>-2034.6835855605768</v>
      </c>
      <c r="AB17" s="8">
        <f t="shared" si="13"/>
        <v>-16359.369147079165</v>
      </c>
      <c r="AC17" s="8">
        <f t="shared" si="6"/>
        <v>-18394.052732639742</v>
      </c>
      <c r="AD17" s="8">
        <f t="shared" si="14"/>
        <v>652.73166728832734</v>
      </c>
      <c r="AE17" s="8">
        <f t="shared" si="7"/>
        <v>-17741.321065351414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2411.3976776060103</v>
      </c>
      <c r="M18" s="14">
        <f t="shared" si="0"/>
        <v>769177</v>
      </c>
      <c r="N18" s="13"/>
      <c r="O18" s="13">
        <f>1000*(IF(I18&lt;18,VLOOKUP(I18,'[1]Mortality (No Interventions) L'!$B$10:$O$129,4),VLOOKUP(I18,'[1]Mortality (Interventions) L'!$B$9:$AV$128,4)))</f>
        <v>28.10570472412947</v>
      </c>
      <c r="P18" s="11">
        <v>0</v>
      </c>
      <c r="Q18" s="10">
        <f t="shared" si="9"/>
        <v>0.84377769973659922</v>
      </c>
      <c r="R18" s="10">
        <f t="shared" si="10"/>
        <v>2.3714966881602035E-2</v>
      </c>
      <c r="S18" s="10">
        <f t="shared" si="11"/>
        <v>0</v>
      </c>
      <c r="T18" s="9">
        <f t="shared" si="1"/>
        <v>0.8200627328549972</v>
      </c>
      <c r="U18" s="18"/>
      <c r="V18" s="8">
        <f t="shared" si="12"/>
        <v>6490.1439975029825</v>
      </c>
      <c r="W18" s="8">
        <f t="shared" si="2"/>
        <v>6307.7339266920826</v>
      </c>
      <c r="X18" s="18"/>
      <c r="Y18" s="8">
        <f t="shared" si="3"/>
        <v>0</v>
      </c>
      <c r="Z18" s="8">
        <f t="shared" si="4"/>
        <v>0</v>
      </c>
      <c r="AA18" s="8">
        <f t="shared" si="5"/>
        <v>-1977.4973694977784</v>
      </c>
      <c r="AB18" s="8">
        <f t="shared" si="13"/>
        <v>-18241.007081090007</v>
      </c>
      <c r="AC18" s="8">
        <f t="shared" si="6"/>
        <v>-20218.504450587785</v>
      </c>
      <c r="AD18" s="8">
        <f t="shared" si="14"/>
        <v>636.6831261550426</v>
      </c>
      <c r="AE18" s="8">
        <f t="shared" si="7"/>
        <v>-19581.821324432742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2411.3976776060103</v>
      </c>
      <c r="M19" s="14">
        <f t="shared" si="0"/>
        <v>769177</v>
      </c>
      <c r="N19" s="13"/>
      <c r="O19" s="13">
        <f>1000*(IF(I19&lt;18,VLOOKUP(I19,'[1]Mortality (No Interventions) L'!$B$10:$O$129,4),VLOOKUP(I19,'[1]Mortality (Interventions) L'!$B$9:$AV$128,4)))</f>
        <v>32.076079160918283</v>
      </c>
      <c r="P19" s="11">
        <v>0</v>
      </c>
      <c r="Q19" s="10">
        <f t="shared" si="9"/>
        <v>0.8200627328549972</v>
      </c>
      <c r="R19" s="10">
        <f t="shared" si="10"/>
        <v>2.6304397135975873E-2</v>
      </c>
      <c r="S19" s="10">
        <f t="shared" si="11"/>
        <v>0</v>
      </c>
      <c r="T19" s="9">
        <f t="shared" si="1"/>
        <v>0.79375833571902132</v>
      </c>
      <c r="U19" s="18"/>
      <c r="V19" s="8">
        <f t="shared" si="12"/>
        <v>6307.7339266920826</v>
      </c>
      <c r="W19" s="8">
        <f t="shared" si="2"/>
        <v>6105.406553933497</v>
      </c>
      <c r="X19" s="18"/>
      <c r="Y19" s="8">
        <f t="shared" si="3"/>
        <v>0</v>
      </c>
      <c r="Z19" s="8">
        <f t="shared" si="4"/>
        <v>0</v>
      </c>
      <c r="AA19" s="8">
        <f t="shared" si="5"/>
        <v>-1914.0670073332599</v>
      </c>
      <c r="AB19" s="8">
        <f t="shared" si="13"/>
        <v>-20232.737275858515</v>
      </c>
      <c r="AC19" s="8">
        <f t="shared" si="6"/>
        <v>-22146.804283191774</v>
      </c>
      <c r="AD19" s="8">
        <f t="shared" si="14"/>
        <v>618.78869820849332</v>
      </c>
      <c r="AE19" s="8">
        <f t="shared" si="7"/>
        <v>-21528.015584983281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2411.3976776060103</v>
      </c>
      <c r="M20" s="14">
        <f t="shared" si="0"/>
        <v>769177</v>
      </c>
      <c r="N20" s="13"/>
      <c r="O20" s="13">
        <f>1000*(IF(I20&lt;18,VLOOKUP(I20,'[1]Mortality (No Interventions) L'!$B$10:$O$129,4),VLOOKUP(I20,'[1]Mortality (Interventions) L'!$B$9:$AV$128,4)))</f>
        <v>36.477002902559633</v>
      </c>
      <c r="P20" s="11">
        <v>0</v>
      </c>
      <c r="Q20" s="10">
        <f t="shared" si="9"/>
        <v>0.79375833571902132</v>
      </c>
      <c r="R20" s="10">
        <f t="shared" si="10"/>
        <v>2.8953925115953644E-2</v>
      </c>
      <c r="S20" s="10">
        <f t="shared" si="11"/>
        <v>0</v>
      </c>
      <c r="T20" s="9">
        <f t="shared" si="1"/>
        <v>0.7648044106030677</v>
      </c>
      <c r="U20" s="18"/>
      <c r="V20" s="8">
        <f t="shared" si="12"/>
        <v>6105.406553933497</v>
      </c>
      <c r="W20" s="8">
        <f t="shared" si="2"/>
        <v>5882.6996213443581</v>
      </c>
      <c r="X20" s="18"/>
      <c r="Y20" s="8">
        <f t="shared" si="3"/>
        <v>0</v>
      </c>
      <c r="Z20" s="8">
        <f t="shared" si="4"/>
        <v>0</v>
      </c>
      <c r="AA20" s="8">
        <f t="shared" si="5"/>
        <v>-1844.2475795510711</v>
      </c>
      <c r="AB20" s="8">
        <f t="shared" si="13"/>
        <v>-22270.693258913878</v>
      </c>
      <c r="AC20" s="8">
        <f t="shared" si="6"/>
        <v>-24114.940838464951</v>
      </c>
      <c r="AD20" s="8">
        <f t="shared" si="14"/>
        <v>598.94038294087613</v>
      </c>
      <c r="AE20" s="8">
        <f t="shared" si="7"/>
        <v>-23516.000455524074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2411.3976776060103</v>
      </c>
      <c r="M21" s="14">
        <f t="shared" si="0"/>
        <v>769177</v>
      </c>
      <c r="N21" s="13"/>
      <c r="O21" s="13">
        <f>1000*(IF(I21&lt;18,VLOOKUP(I21,'[1]Mortality (No Interventions) L'!$B$10:$O$129,4),VLOOKUP(I21,'[1]Mortality (Interventions) L'!$B$9:$AV$128,4)))</f>
        <v>41.38452484669719</v>
      </c>
      <c r="P21" s="11">
        <v>0</v>
      </c>
      <c r="Q21" s="10">
        <f t="shared" si="9"/>
        <v>0.7648044106030677</v>
      </c>
      <c r="R21" s="10">
        <f t="shared" si="10"/>
        <v>3.1651067133466257E-2</v>
      </c>
      <c r="S21" s="10">
        <f t="shared" si="11"/>
        <v>0</v>
      </c>
      <c r="T21" s="9">
        <f t="shared" si="1"/>
        <v>0.73315334346960148</v>
      </c>
      <c r="U21" s="18"/>
      <c r="V21" s="8">
        <f t="shared" si="12"/>
        <v>5882.6996213443581</v>
      </c>
      <c r="W21" s="8">
        <f t="shared" si="2"/>
        <v>5639.2468926991769</v>
      </c>
      <c r="X21" s="18"/>
      <c r="Y21" s="8">
        <f t="shared" si="3"/>
        <v>0</v>
      </c>
      <c r="Z21" s="8">
        <f t="shared" si="4"/>
        <v>0</v>
      </c>
      <c r="AA21" s="8">
        <f t="shared" si="5"/>
        <v>-1767.9242697716786</v>
      </c>
      <c r="AB21" s="8">
        <f t="shared" si="13"/>
        <v>-24345.272864518174</v>
      </c>
      <c r="AC21" s="8">
        <f t="shared" si="6"/>
        <v>-26113.197134289854</v>
      </c>
      <c r="AD21" s="8">
        <f t="shared" si="14"/>
        <v>577.09283285388153</v>
      </c>
      <c r="AE21" s="8">
        <f t="shared" si="7"/>
        <v>-25536.104301435971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2411.3976776060103</v>
      </c>
      <c r="M22" s="14">
        <f t="shared" si="0"/>
        <v>769177</v>
      </c>
      <c r="N22" s="13"/>
      <c r="O22" s="13">
        <f>1000*(IF(I22&lt;18,VLOOKUP(I22,'[1]Mortality (No Interventions) L'!$B$10:$O$129,4),VLOOKUP(I22,'[1]Mortality (Interventions) L'!$B$9:$AV$128,4)))</f>
        <v>46.971145247618651</v>
      </c>
      <c r="P22" s="11">
        <v>0</v>
      </c>
      <c r="Q22" s="10">
        <f t="shared" si="9"/>
        <v>0.73315334346960148</v>
      </c>
      <c r="R22" s="10">
        <f t="shared" si="10"/>
        <v>3.4437052184887899E-2</v>
      </c>
      <c r="S22" s="10">
        <f t="shared" si="11"/>
        <v>0</v>
      </c>
      <c r="T22" s="9">
        <f t="shared" si="1"/>
        <v>0.69871629128471358</v>
      </c>
      <c r="U22" s="18"/>
      <c r="V22" s="8">
        <f t="shared" si="12"/>
        <v>5639.2468926991769</v>
      </c>
      <c r="W22" s="8">
        <f t="shared" si="2"/>
        <v>5374.3650078150213</v>
      </c>
      <c r="X22" s="18"/>
      <c r="Y22" s="8">
        <f t="shared" si="3"/>
        <v>0</v>
      </c>
      <c r="Z22" s="8">
        <f t="shared" si="4"/>
        <v>0</v>
      </c>
      <c r="AA22" s="8">
        <f t="shared" si="5"/>
        <v>-1684.8828421094429</v>
      </c>
      <c r="AB22" s="8">
        <f t="shared" si="13"/>
        <v>-26488.188488415519</v>
      </c>
      <c r="AC22" s="8">
        <f t="shared" si="6"/>
        <v>-28173.071330524963</v>
      </c>
      <c r="AD22" s="8">
        <f t="shared" si="14"/>
        <v>553.21012017378928</v>
      </c>
      <c r="AE22" s="8">
        <f t="shared" si="7"/>
        <v>-27619.861210351173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2411.3976776060103</v>
      </c>
      <c r="M23" s="14">
        <f t="shared" si="0"/>
        <v>769177</v>
      </c>
      <c r="N23" s="13"/>
      <c r="O23" s="13">
        <f>1000*(IF(I23&lt;18,VLOOKUP(I23,'[1]Mortality (No Interventions) L'!$B$10:$O$129,4),VLOOKUP(I23,'[1]Mortality (Interventions) L'!$B$9:$AV$128,4)))</f>
        <v>53.323548159016482</v>
      </c>
      <c r="P23" s="11">
        <v>0</v>
      </c>
      <c r="Q23" s="10">
        <f t="shared" si="9"/>
        <v>0.69871629128471358</v>
      </c>
      <c r="R23" s="10">
        <f t="shared" si="10"/>
        <v>3.7258031807809816E-2</v>
      </c>
      <c r="S23" s="10">
        <f t="shared" si="11"/>
        <v>0</v>
      </c>
      <c r="T23" s="9">
        <f t="shared" si="1"/>
        <v>0.66145825947690373</v>
      </c>
      <c r="U23" s="18"/>
      <c r="V23" s="8">
        <f t="shared" si="12"/>
        <v>5374.3650078150213</v>
      </c>
      <c r="W23" s="8">
        <f t="shared" si="2"/>
        <v>5087.7847964966641</v>
      </c>
      <c r="X23" s="18"/>
      <c r="Y23" s="8">
        <f t="shared" si="3"/>
        <v>0</v>
      </c>
      <c r="Z23" s="8">
        <f t="shared" si="4"/>
        <v>0</v>
      </c>
      <c r="AA23" s="8">
        <f t="shared" si="5"/>
        <v>-1595.0389107359194</v>
      </c>
      <c r="AB23" s="8">
        <f t="shared" si="13"/>
        <v>-28658.021131835732</v>
      </c>
      <c r="AC23" s="8">
        <f t="shared" si="6"/>
        <v>-30253.060042571651</v>
      </c>
      <c r="AD23" s="8">
        <f t="shared" si="14"/>
        <v>527.22520726665357</v>
      </c>
      <c r="AE23" s="8">
        <f t="shared" si="7"/>
        <v>-29725.834835304999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2411.3976776060103</v>
      </c>
      <c r="M24" s="14">
        <f t="shared" si="0"/>
        <v>769177</v>
      </c>
      <c r="N24" s="13"/>
      <c r="O24" s="13">
        <f>1000*(IF(I24&lt;18,VLOOKUP(I24,'[1]Mortality (No Interventions) L'!$B$10:$O$129,4),VLOOKUP(I24,'[1]Mortality (Interventions) L'!$B$9:$AV$128,4)))</f>
        <v>60.570401708852856</v>
      </c>
      <c r="P24" s="11">
        <v>0</v>
      </c>
      <c r="Q24" s="10">
        <f t="shared" si="9"/>
        <v>0.66145825947690373</v>
      </c>
      <c r="R24" s="10">
        <f t="shared" si="10"/>
        <v>4.006479249015469E-2</v>
      </c>
      <c r="S24" s="10">
        <f t="shared" si="11"/>
        <v>0</v>
      </c>
      <c r="T24" s="9">
        <f t="shared" si="1"/>
        <v>0.62139346698674902</v>
      </c>
      <c r="U24" s="18"/>
      <c r="V24" s="8">
        <f t="shared" si="12"/>
        <v>5087.7847964966641</v>
      </c>
      <c r="W24" s="8">
        <f t="shared" si="2"/>
        <v>4779.6156275646672</v>
      </c>
      <c r="X24" s="18"/>
      <c r="Y24" s="8">
        <f t="shared" si="3"/>
        <v>0</v>
      </c>
      <c r="Z24" s="8">
        <f t="shared" si="4"/>
        <v>0</v>
      </c>
      <c r="AA24" s="8">
        <f t="shared" si="5"/>
        <v>-1498.4267631713938</v>
      </c>
      <c r="AB24" s="8">
        <f t="shared" si="13"/>
        <v>-30816.916893199712</v>
      </c>
      <c r="AC24" s="8">
        <f t="shared" si="6"/>
        <v>-32315.343656371107</v>
      </c>
      <c r="AD24" s="8">
        <f t="shared" si="14"/>
        <v>499.11168853632279</v>
      </c>
      <c r="AE24" s="8">
        <f t="shared" si="7"/>
        <v>-31816.231967834785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2411.3976776060103</v>
      </c>
      <c r="M25" s="14">
        <f t="shared" si="0"/>
        <v>769177</v>
      </c>
      <c r="N25" s="13"/>
      <c r="O25" s="13">
        <f>1000*(IF(I25&lt;18,VLOOKUP(I25,'[1]Mortality (No Interventions) L'!$B$10:$O$129,4),VLOOKUP(I25,'[1]Mortality (Interventions) L'!$B$9:$AV$128,4)))</f>
        <v>68.521862041884958</v>
      </c>
      <c r="P25" s="11">
        <v>0</v>
      </c>
      <c r="Q25" s="10">
        <f t="shared" si="9"/>
        <v>0.62139346698674902</v>
      </c>
      <c r="R25" s="10">
        <f t="shared" si="10"/>
        <v>4.257903741859461E-2</v>
      </c>
      <c r="S25" s="10">
        <f t="shared" si="11"/>
        <v>0</v>
      </c>
      <c r="T25" s="9">
        <f t="shared" si="1"/>
        <v>0.57881442956815443</v>
      </c>
      <c r="U25" s="18"/>
      <c r="V25" s="8">
        <f t="shared" si="12"/>
        <v>4779.6156275646672</v>
      </c>
      <c r="W25" s="8">
        <f t="shared" si="2"/>
        <v>4452.1074649194434</v>
      </c>
      <c r="X25" s="18"/>
      <c r="Y25" s="8">
        <f t="shared" si="3"/>
        <v>0</v>
      </c>
      <c r="Z25" s="8">
        <f t="shared" si="4"/>
        <v>0</v>
      </c>
      <c r="AA25" s="8">
        <f t="shared" si="5"/>
        <v>-1395.7517712254953</v>
      </c>
      <c r="AB25" s="8">
        <f t="shared" si="13"/>
        <v>-32750.816264522346</v>
      </c>
      <c r="AC25" s="8">
        <f t="shared" si="6"/>
        <v>-34146.568035747841</v>
      </c>
      <c r="AD25" s="8">
        <f t="shared" si="14"/>
        <v>468.88029306409391</v>
      </c>
      <c r="AE25" s="8">
        <f t="shared" si="7"/>
        <v>-33677.687742683745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2411.3976776060103</v>
      </c>
      <c r="M26" s="14">
        <f t="shared" si="0"/>
        <v>769177</v>
      </c>
      <c r="N26" s="13"/>
      <c r="O26" s="13">
        <f>1000*(IF(I26&lt;18,VLOOKUP(I26,'[1]Mortality (No Interventions) L'!$B$10:$O$129,4),VLOOKUP(I26,'[1]Mortality (Interventions) L'!$B$9:$AV$128,4)))</f>
        <v>76.985921746051091</v>
      </c>
      <c r="P26" s="11">
        <v>0</v>
      </c>
      <c r="Q26" s="10">
        <f t="shared" si="9"/>
        <v>0.57881442956815443</v>
      </c>
      <c r="R26" s="10">
        <f t="shared" si="10"/>
        <v>4.4560562380219139E-2</v>
      </c>
      <c r="S26" s="10">
        <f t="shared" si="11"/>
        <v>0</v>
      </c>
      <c r="T26" s="9">
        <f t="shared" si="1"/>
        <v>0.53425386718793533</v>
      </c>
      <c r="U26" s="18"/>
      <c r="V26" s="8">
        <f t="shared" si="12"/>
        <v>4452.1074649194434</v>
      </c>
      <c r="W26" s="8">
        <f t="shared" si="2"/>
        <v>4109.3578680201454</v>
      </c>
      <c r="X26" s="18"/>
      <c r="Y26" s="8">
        <f t="shared" si="3"/>
        <v>0</v>
      </c>
      <c r="Z26" s="8">
        <f t="shared" si="4"/>
        <v>0</v>
      </c>
      <c r="AA26" s="8">
        <f t="shared" si="5"/>
        <v>-1288.2985345890172</v>
      </c>
      <c r="AB26" s="8">
        <f t="shared" si="13"/>
        <v>-34274.959689929819</v>
      </c>
      <c r="AC26" s="8">
        <f t="shared" si="6"/>
        <v>-35563.258224518839</v>
      </c>
      <c r="AD26" s="8">
        <f t="shared" si="14"/>
        <v>436.75174230859744</v>
      </c>
      <c r="AE26" s="8">
        <f t="shared" si="7"/>
        <v>-35126.506482210243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2411.3976776060103</v>
      </c>
      <c r="M27" s="14">
        <f t="shared" si="0"/>
        <v>769177</v>
      </c>
      <c r="N27" s="13"/>
      <c r="O27" s="13">
        <f>1000*(IF(I27&lt;18,VLOOKUP(I27,'[1]Mortality (No Interventions) L'!$B$10:$O$129,4),VLOOKUP(I27,'[1]Mortality (Interventions) L'!$B$9:$AV$128,4)))</f>
        <v>86.349548593238893</v>
      </c>
      <c r="P27" s="11">
        <v>0</v>
      </c>
      <c r="Q27" s="10">
        <f t="shared" si="9"/>
        <v>0.53425386718793533</v>
      </c>
      <c r="R27" s="10">
        <f t="shared" si="10"/>
        <v>4.6132580265870415E-2</v>
      </c>
      <c r="S27" s="10">
        <f t="shared" si="11"/>
        <v>0</v>
      </c>
      <c r="T27" s="9">
        <f t="shared" si="1"/>
        <v>0.48812128692206491</v>
      </c>
      <c r="U27" s="18"/>
      <c r="V27" s="8">
        <f t="shared" si="12"/>
        <v>4109.3578680201454</v>
      </c>
      <c r="W27" s="8">
        <f t="shared" si="2"/>
        <v>3754.5166711085312</v>
      </c>
      <c r="X27" s="18"/>
      <c r="Y27" s="8">
        <f t="shared" si="3"/>
        <v>0</v>
      </c>
      <c r="Z27" s="8">
        <f t="shared" si="4"/>
        <v>0</v>
      </c>
      <c r="AA27" s="8">
        <f t="shared" si="5"/>
        <v>-1177.0545376739244</v>
      </c>
      <c r="AB27" s="8">
        <f t="shared" si="13"/>
        <v>-35484.11969116141</v>
      </c>
      <c r="AC27" s="8">
        <f t="shared" si="6"/>
        <v>-36661.174228835334</v>
      </c>
      <c r="AD27" s="8">
        <f t="shared" si="14"/>
        <v>403.12800685277631</v>
      </c>
      <c r="AE27" s="8">
        <f t="shared" si="7"/>
        <v>-36258.046221982557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2411.3976776060103</v>
      </c>
      <c r="M28" s="14">
        <f t="shared" si="0"/>
        <v>769177</v>
      </c>
      <c r="N28" s="13"/>
      <c r="O28" s="13">
        <f>1000*(IF(I28&lt;18,VLOOKUP(I28,'[1]Mortality (No Interventions) L'!$B$10:$O$129,4),VLOOKUP(I28,'[1]Mortality (Interventions) L'!$B$9:$AV$128,4)))</f>
        <v>96.610469758259484</v>
      </c>
      <c r="P28" s="11">
        <v>0</v>
      </c>
      <c r="Q28" s="10">
        <f t="shared" si="9"/>
        <v>0.48812128692206491</v>
      </c>
      <c r="R28" s="10">
        <f t="shared" si="10"/>
        <v>4.715762682854685E-2</v>
      </c>
      <c r="S28" s="10">
        <f t="shared" si="11"/>
        <v>0</v>
      </c>
      <c r="T28" s="9">
        <f t="shared" si="1"/>
        <v>0.44096366009351806</v>
      </c>
      <c r="U28" s="18"/>
      <c r="V28" s="8">
        <f t="shared" si="12"/>
        <v>3754.5166711085312</v>
      </c>
      <c r="W28" s="8">
        <f t="shared" si="2"/>
        <v>3391.7910517975197</v>
      </c>
      <c r="X28" s="18"/>
      <c r="Y28" s="8">
        <f t="shared" si="3"/>
        <v>0</v>
      </c>
      <c r="Z28" s="8">
        <f t="shared" si="4"/>
        <v>0</v>
      </c>
      <c r="AA28" s="8">
        <f t="shared" si="5"/>
        <v>-1063.3387458581556</v>
      </c>
      <c r="AB28" s="8">
        <f t="shared" si="13"/>
        <v>-36272.561931101183</v>
      </c>
      <c r="AC28" s="8">
        <f t="shared" si="6"/>
        <v>-37335.90067695934</v>
      </c>
      <c r="AD28" s="8">
        <f t="shared" si="14"/>
        <v>368.31808543574692</v>
      </c>
      <c r="AE28" s="8">
        <f t="shared" si="7"/>
        <v>-36967.582591523591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2411.3976776060103</v>
      </c>
      <c r="M29" s="14">
        <f t="shared" si="0"/>
        <v>769177</v>
      </c>
      <c r="N29" s="13"/>
      <c r="O29" s="13">
        <f>1000*(IF(I29&lt;18,VLOOKUP(I29,'[1]Mortality (No Interventions) L'!$B$10:$O$129,4),VLOOKUP(I29,'[1]Mortality (Interventions) L'!$B$9:$AV$128,4)))</f>
        <v>108.0516583475716</v>
      </c>
      <c r="P29" s="11">
        <v>0</v>
      </c>
      <c r="Q29" s="10">
        <f t="shared" si="9"/>
        <v>0.44096366009351806</v>
      </c>
      <c r="R29" s="10">
        <f t="shared" si="10"/>
        <v>4.7646854744119511E-2</v>
      </c>
      <c r="S29" s="10">
        <f t="shared" si="11"/>
        <v>0</v>
      </c>
      <c r="T29" s="9">
        <f t="shared" si="1"/>
        <v>0.39331680534939856</v>
      </c>
      <c r="U29" s="18"/>
      <c r="V29" s="8">
        <f t="shared" si="12"/>
        <v>3391.7910517975197</v>
      </c>
      <c r="W29" s="8">
        <f t="shared" si="2"/>
        <v>3025.3024038823437</v>
      </c>
      <c r="X29" s="18"/>
      <c r="Y29" s="8">
        <f t="shared" si="3"/>
        <v>0</v>
      </c>
      <c r="Z29" s="8">
        <f t="shared" si="4"/>
        <v>0</v>
      </c>
      <c r="AA29" s="8">
        <f t="shared" si="5"/>
        <v>-948.4432309829549</v>
      </c>
      <c r="AB29" s="8">
        <f t="shared" si="13"/>
        <v>-36648.864791517612</v>
      </c>
      <c r="AC29" s="8">
        <f t="shared" si="6"/>
        <v>-37597.308022500569</v>
      </c>
      <c r="AD29" s="8">
        <f t="shared" si="14"/>
        <v>332.73470218133673</v>
      </c>
      <c r="AE29" s="8">
        <f t="shared" si="7"/>
        <v>-37264.573320319229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2411.3976776060103</v>
      </c>
      <c r="M30" s="14">
        <f t="shared" si="0"/>
        <v>769177</v>
      </c>
      <c r="N30" s="13"/>
      <c r="O30" s="13">
        <f>1000*(IF(I30&lt;18,VLOOKUP(I30,'[1]Mortality (No Interventions) L'!$B$10:$O$129,4),VLOOKUP(I30,'[1]Mortality (Interventions) L'!$B$9:$AV$128,4)))</f>
        <v>120.84862076187396</v>
      </c>
      <c r="P30" s="11">
        <v>0</v>
      </c>
      <c r="Q30" s="10">
        <f t="shared" si="9"/>
        <v>0.39331680534939856</v>
      </c>
      <c r="R30" s="10">
        <f t="shared" si="10"/>
        <v>4.7531793448941262E-2</v>
      </c>
      <c r="S30" s="10">
        <f t="shared" si="11"/>
        <v>0</v>
      </c>
      <c r="T30" s="9">
        <f t="shared" si="1"/>
        <v>0.3457850119004573</v>
      </c>
      <c r="U30" s="18"/>
      <c r="V30" s="8">
        <f t="shared" si="12"/>
        <v>3025.3024038823437</v>
      </c>
      <c r="W30" s="8">
        <f t="shared" si="2"/>
        <v>2659.6987809855805</v>
      </c>
      <c r="X30" s="18"/>
      <c r="Y30" s="8">
        <f t="shared" si="3"/>
        <v>0</v>
      </c>
      <c r="Z30" s="8">
        <f t="shared" si="4"/>
        <v>0</v>
      </c>
      <c r="AA30" s="8">
        <f t="shared" si="5"/>
        <v>-833.82517464772934</v>
      </c>
      <c r="AB30" s="8">
        <f t="shared" si="13"/>
        <v>-36560.36228967629</v>
      </c>
      <c r="AC30" s="8">
        <f t="shared" si="6"/>
        <v>-37394.187464324023</v>
      </c>
      <c r="AD30" s="8">
        <f t="shared" si="14"/>
        <v>296.78216582085793</v>
      </c>
      <c r="AE30" s="8">
        <f t="shared" si="7"/>
        <v>-37097.405298503167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2411.3976776060103</v>
      </c>
      <c r="M31" s="14">
        <f t="shared" si="0"/>
        <v>769177</v>
      </c>
      <c r="N31" s="13"/>
      <c r="O31" s="13">
        <f>1000*(IF(I31&lt;18,VLOOKUP(I31,'[1]Mortality (No Interventions) L'!$B$10:$O$129,4),VLOOKUP(I31,'[1]Mortality (Interventions) L'!$B$9:$AV$128,4)))</f>
        <v>133.85407302337427</v>
      </c>
      <c r="P31" s="11">
        <v>0</v>
      </c>
      <c r="Q31" s="10">
        <f t="shared" si="9"/>
        <v>0.3457850119004573</v>
      </c>
      <c r="R31" s="10">
        <f t="shared" si="10"/>
        <v>4.6284732233312149E-2</v>
      </c>
      <c r="S31" s="10">
        <f t="shared" si="11"/>
        <v>0</v>
      </c>
      <c r="T31" s="9">
        <f t="shared" si="1"/>
        <v>0.29950027966714515</v>
      </c>
      <c r="U31" s="18"/>
      <c r="V31" s="8">
        <f t="shared" si="12"/>
        <v>2659.6987809855805</v>
      </c>
      <c r="W31" s="8">
        <f t="shared" si="2"/>
        <v>2303.6872661353573</v>
      </c>
      <c r="X31" s="18"/>
      <c r="Y31" s="8">
        <f t="shared" si="3"/>
        <v>0</v>
      </c>
      <c r="Z31" s="8">
        <f t="shared" si="4"/>
        <v>0</v>
      </c>
      <c r="AA31" s="8">
        <f t="shared" si="5"/>
        <v>-722.21427883170441</v>
      </c>
      <c r="AB31" s="8">
        <f t="shared" si="13"/>
        <v>-35601.151485022339</v>
      </c>
      <c r="AC31" s="8">
        <f t="shared" si="6"/>
        <v>-36323.365763854046</v>
      </c>
      <c r="AD31" s="8">
        <f t="shared" si="14"/>
        <v>260.91645041468547</v>
      </c>
      <c r="AE31" s="8">
        <f t="shared" si="7"/>
        <v>-36062.449313439363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2411.3976776060103</v>
      </c>
      <c r="M32" s="14">
        <f t="shared" si="0"/>
        <v>769177</v>
      </c>
      <c r="N32" s="13"/>
      <c r="O32" s="13">
        <f>1000*(IF(I32&lt;18,VLOOKUP(I32,'[1]Mortality (No Interventions) L'!$B$10:$O$129,4),VLOOKUP(I32,'[1]Mortality (Interventions) L'!$B$9:$AV$128,4)))</f>
        <v>148.08002911556844</v>
      </c>
      <c r="P32" s="11">
        <v>0</v>
      </c>
      <c r="Q32" s="10">
        <f t="shared" si="9"/>
        <v>0.29950027966714515</v>
      </c>
      <c r="R32" s="10">
        <f t="shared" si="10"/>
        <v>4.435001013323174E-2</v>
      </c>
      <c r="S32" s="10">
        <f t="shared" si="11"/>
        <v>0</v>
      </c>
      <c r="T32" s="9">
        <f t="shared" si="1"/>
        <v>0.2551502695339134</v>
      </c>
      <c r="U32" s="18"/>
      <c r="V32" s="8">
        <f t="shared" si="12"/>
        <v>2303.6872661353573</v>
      </c>
      <c r="W32" s="8">
        <f t="shared" si="2"/>
        <v>1962.5571886928692</v>
      </c>
      <c r="X32" s="18"/>
      <c r="Y32" s="8">
        <f t="shared" si="3"/>
        <v>0</v>
      </c>
      <c r="Z32" s="8">
        <f t="shared" si="4"/>
        <v>0</v>
      </c>
      <c r="AA32" s="8">
        <f t="shared" si="5"/>
        <v>-615.26876739462637</v>
      </c>
      <c r="AB32" s="8">
        <f t="shared" si="13"/>
        <v>-34113.007744248789</v>
      </c>
      <c r="AC32" s="8">
        <f t="shared" si="6"/>
        <v>-34728.276511643417</v>
      </c>
      <c r="AD32" s="8">
        <f t="shared" si="14"/>
        <v>225.99172080787855</v>
      </c>
      <c r="AE32" s="8">
        <f t="shared" si="7"/>
        <v>-34502.28479083554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2411.3976776060103</v>
      </c>
      <c r="M33" s="14">
        <f t="shared" si="0"/>
        <v>769177</v>
      </c>
      <c r="N33" s="13"/>
      <c r="O33" s="13">
        <f>1000*(IF(I33&lt;18,VLOOKUP(I33,'[1]Mortality (No Interventions) L'!$B$10:$O$129,4),VLOOKUP(I33,'[1]Mortality (Interventions) L'!$B$9:$AV$128,4)))</f>
        <v>163.22832332258571</v>
      </c>
      <c r="P33" s="11">
        <v>0</v>
      </c>
      <c r="Q33" s="10">
        <f t="shared" si="9"/>
        <v>0.2551502695339134</v>
      </c>
      <c r="R33" s="10">
        <f t="shared" si="10"/>
        <v>4.1647750691326507E-2</v>
      </c>
      <c r="S33" s="10">
        <f t="shared" si="11"/>
        <v>0</v>
      </c>
      <c r="T33" s="9">
        <f t="shared" si="1"/>
        <v>0.21350251884258689</v>
      </c>
      <c r="U33" s="18"/>
      <c r="V33" s="8">
        <f t="shared" si="12"/>
        <v>1962.5571886928692</v>
      </c>
      <c r="W33" s="8">
        <f t="shared" si="2"/>
        <v>1642.2122693578447</v>
      </c>
      <c r="X33" s="18"/>
      <c r="Y33" s="8">
        <f t="shared" si="3"/>
        <v>0</v>
      </c>
      <c r="Z33" s="8">
        <f t="shared" si="4"/>
        <v>0</v>
      </c>
      <c r="AA33" s="8">
        <f t="shared" si="5"/>
        <v>-514.83947810004747</v>
      </c>
      <c r="AB33" s="8">
        <f t="shared" si="13"/>
        <v>-32034.49193350245</v>
      </c>
      <c r="AC33" s="8">
        <f t="shared" si="6"/>
        <v>-32549.331411602496</v>
      </c>
      <c r="AD33" s="8">
        <f t="shared" si="14"/>
        <v>192.52686021077048</v>
      </c>
      <c r="AE33" s="8">
        <f t="shared" si="7"/>
        <v>-32356.804551391724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2411.3976776060103</v>
      </c>
      <c r="M34" s="14">
        <f t="shared" si="0"/>
        <v>769177</v>
      </c>
      <c r="N34" s="13"/>
      <c r="O34" s="13">
        <f>1000*(IF(I34&lt;18,VLOOKUP(I34,'[1]Mortality (No Interventions) L'!$B$10:$O$129,4),VLOOKUP(I34,'[1]Mortality (Interventions) L'!$B$9:$AV$128,4)))</f>
        <v>179.15465844880922</v>
      </c>
      <c r="P34" s="11">
        <v>0</v>
      </c>
      <c r="Q34" s="10">
        <f t="shared" si="9"/>
        <v>0.21350251884258689</v>
      </c>
      <c r="R34" s="10">
        <f t="shared" si="10"/>
        <v>3.8249970841204108E-2</v>
      </c>
      <c r="S34" s="10">
        <f t="shared" si="11"/>
        <v>0</v>
      </c>
      <c r="T34" s="9">
        <f t="shared" si="1"/>
        <v>0.17525254800138279</v>
      </c>
      <c r="U34" s="18"/>
      <c r="V34" s="8">
        <f t="shared" si="12"/>
        <v>1642.2122693578447</v>
      </c>
      <c r="W34" s="8">
        <f t="shared" si="2"/>
        <v>1348.0022911405963</v>
      </c>
      <c r="X34" s="18"/>
      <c r="Y34" s="8">
        <f t="shared" si="3"/>
        <v>0</v>
      </c>
      <c r="Z34" s="8">
        <f t="shared" si="4"/>
        <v>0</v>
      </c>
      <c r="AA34" s="8">
        <f t="shared" si="5"/>
        <v>-422.60358724507029</v>
      </c>
      <c r="AB34" s="8">
        <f t="shared" si="13"/>
        <v>-29420.997821724854</v>
      </c>
      <c r="AC34" s="8">
        <f t="shared" si="6"/>
        <v>-29843.601408969924</v>
      </c>
      <c r="AD34" s="8">
        <f t="shared" si="14"/>
        <v>161.10102362400457</v>
      </c>
      <c r="AE34" s="8">
        <f t="shared" si="7"/>
        <v>-29682.50038534592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2411.3976776060103</v>
      </c>
      <c r="M35" s="14">
        <f t="shared" si="0"/>
        <v>769177</v>
      </c>
      <c r="N35" s="13"/>
      <c r="O35" s="13">
        <f>1000*(IF(I35&lt;18,VLOOKUP(I35,'[1]Mortality (No Interventions) L'!$B$10:$O$129,4),VLOOKUP(I35,'[1]Mortality (Interventions) L'!$B$9:$AV$128,4)))</f>
        <v>196.4542151692454</v>
      </c>
      <c r="P35" s="11">
        <v>0</v>
      </c>
      <c r="Q35" s="10">
        <f t="shared" si="9"/>
        <v>0.17525254800138279</v>
      </c>
      <c r="R35" s="10">
        <f t="shared" si="10"/>
        <v>3.4429101774022162E-2</v>
      </c>
      <c r="S35" s="10">
        <f t="shared" si="11"/>
        <v>0</v>
      </c>
      <c r="T35" s="9">
        <f t="shared" si="1"/>
        <v>0.14082344622736062</v>
      </c>
      <c r="U35" s="18"/>
      <c r="V35" s="8">
        <f t="shared" si="12"/>
        <v>1348.0022911405963</v>
      </c>
      <c r="W35" s="8">
        <f t="shared" si="2"/>
        <v>1083.1815589882256</v>
      </c>
      <c r="X35" s="18"/>
      <c r="Y35" s="8">
        <f t="shared" si="3"/>
        <v>0</v>
      </c>
      <c r="Z35" s="8">
        <f t="shared" si="4"/>
        <v>0</v>
      </c>
      <c r="AA35" s="8">
        <f t="shared" si="5"/>
        <v>-339.58133118513229</v>
      </c>
      <c r="AB35" s="8">
        <f t="shared" si="13"/>
        <v>-26482.073215237044</v>
      </c>
      <c r="AC35" s="8">
        <f t="shared" si="6"/>
        <v>-26821.654546422174</v>
      </c>
      <c r="AD35" s="8">
        <f t="shared" si="14"/>
        <v>132.23902476089251</v>
      </c>
      <c r="AE35" s="8">
        <f t="shared" si="7"/>
        <v>-26689.415521661282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2411.3976776060103</v>
      </c>
      <c r="M36" s="14">
        <f t="shared" ref="M36:M67" si="18">$E$11</f>
        <v>769177</v>
      </c>
      <c r="N36" s="13"/>
      <c r="O36" s="13">
        <f>1000*(IF(I36&lt;18,VLOOKUP(I36,'[1]Mortality (No Interventions) L'!$B$10:$O$129,4),VLOOKUP(I36,'[1]Mortality (Interventions) L'!$B$9:$AV$128,4)))</f>
        <v>214.56025235475229</v>
      </c>
      <c r="P36" s="11">
        <v>0</v>
      </c>
      <c r="Q36" s="10">
        <f t="shared" si="9"/>
        <v>0.14082344622736062</v>
      </c>
      <c r="R36" s="10">
        <f t="shared" si="10"/>
        <v>3.0215114160008383E-2</v>
      </c>
      <c r="S36" s="10">
        <f t="shared" si="11"/>
        <v>0</v>
      </c>
      <c r="T36" s="9">
        <f t="shared" ref="T36:T67" si="19">Q36-SUM(R36:S36)</f>
        <v>0.11060833206735224</v>
      </c>
      <c r="U36" s="18"/>
      <c r="V36" s="8">
        <f t="shared" si="12"/>
        <v>1083.1815589882256</v>
      </c>
      <c r="W36" s="8">
        <f t="shared" ref="W36:W67" si="20">$G$14*M36*T36</f>
        <v>850.77385034569795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-266.72067507108761</v>
      </c>
      <c r="AB36" s="8">
        <f t="shared" si="13"/>
        <v>-23240.770864252769</v>
      </c>
      <c r="AC36" s="8">
        <f t="shared" ref="AC36:AC67" si="24">IFERROR(_xlfn.IFNA(SUM(Y36:AB36),0),0)</f>
        <v>-23507.491539323855</v>
      </c>
      <c r="AD36" s="8">
        <f t="shared" si="14"/>
        <v>106.26011093674494</v>
      </c>
      <c r="AE36" s="8">
        <f t="shared" ref="AE36:AE67" si="25">IFERROR(_xlfn.IFNA(SUM(AC36:AD36),0),0)</f>
        <v>-23401.231428387109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2411.3976776060103</v>
      </c>
      <c r="M37" s="14">
        <f t="shared" si="18"/>
        <v>769177</v>
      </c>
      <c r="N37" s="13"/>
      <c r="O37" s="13">
        <f>1000*(IF(I37&lt;18,VLOOKUP(I37,'[1]Mortality (No Interventions) L'!$B$10:$O$129,4),VLOOKUP(I37,'[1]Mortality (Interventions) L'!$B$9:$AV$128,4)))</f>
        <v>233.99220207486673</v>
      </c>
      <c r="P37" s="11">
        <v>0</v>
      </c>
      <c r="Q37" s="10">
        <f t="shared" ref="Q37:Q68" si="27">T36</f>
        <v>0.11060833206735224</v>
      </c>
      <c r="R37" s="10">
        <f t="shared" ref="R37:R68" si="28">O37*Q37/1000</f>
        <v>2.5881487188267847E-2</v>
      </c>
      <c r="S37" s="10">
        <f t="shared" ref="S37:S68" si="29">MIN(P37*Q37,Q37-R37)</f>
        <v>0</v>
      </c>
      <c r="T37" s="9">
        <f t="shared" si="19"/>
        <v>8.4726844879084384E-2</v>
      </c>
      <c r="U37" s="18"/>
      <c r="V37" s="8">
        <f t="shared" ref="V37:V68" si="30">W36</f>
        <v>850.77385034569795</v>
      </c>
      <c r="W37" s="8">
        <f t="shared" si="20"/>
        <v>651.69940363559488</v>
      </c>
      <c r="X37" s="18"/>
      <c r="Y37" s="8">
        <f t="shared" si="21"/>
        <v>0</v>
      </c>
      <c r="Z37" s="8">
        <f t="shared" si="22"/>
        <v>0</v>
      </c>
      <c r="AA37" s="8">
        <f t="shared" si="23"/>
        <v>-204.31011697230878</v>
      </c>
      <c r="AB37" s="8">
        <f t="shared" ref="AB37:AB68" si="31">IFERROR(_xlfn.IFNA(-M37*R37,0),0)</f>
        <v>-19907.444671010297</v>
      </c>
      <c r="AC37" s="8">
        <f t="shared" si="24"/>
        <v>-20111.754787982605</v>
      </c>
      <c r="AD37" s="8">
        <f t="shared" ref="AD37:AD68" si="32">IFERROR(_xlfn.IFNA($D$6*SUM(V37:V37,Y37:Z37),0),0)</f>
        <v>83.460914718912974</v>
      </c>
      <c r="AE37" s="8">
        <f t="shared" si="25"/>
        <v>-20028.293873263694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2411.3976776060103</v>
      </c>
      <c r="M38" s="14">
        <f t="shared" si="18"/>
        <v>769177</v>
      </c>
      <c r="N38" s="13"/>
      <c r="O38" s="13">
        <f>1000*(IF(I38&lt;18,VLOOKUP(I38,'[1]Mortality (No Interventions) L'!$B$10:$O$129,4),VLOOKUP(I38,'[1]Mortality (Interventions) L'!$B$9:$AV$128,4)))</f>
        <v>254.83411528613203</v>
      </c>
      <c r="P38" s="11">
        <v>0</v>
      </c>
      <c r="Q38" s="10">
        <f t="shared" si="27"/>
        <v>8.4726844879084384E-2</v>
      </c>
      <c r="R38" s="10">
        <f t="shared" si="28"/>
        <v>2.1591290555746816E-2</v>
      </c>
      <c r="S38" s="10">
        <f t="shared" si="29"/>
        <v>0</v>
      </c>
      <c r="T38" s="9">
        <f t="shared" si="19"/>
        <v>6.3135554323337562E-2</v>
      </c>
      <c r="U38" s="18"/>
      <c r="V38" s="8">
        <f t="shared" si="30"/>
        <v>651.69940363559488</v>
      </c>
      <c r="W38" s="8">
        <f t="shared" si="20"/>
        <v>485.62416267761819</v>
      </c>
      <c r="X38" s="18"/>
      <c r="Y38" s="8">
        <f t="shared" si="21"/>
        <v>0</v>
      </c>
      <c r="Z38" s="8">
        <f t="shared" si="22"/>
        <v>0</v>
      </c>
      <c r="AA38" s="8">
        <f t="shared" si="23"/>
        <v>-152.24492906966429</v>
      </c>
      <c r="AB38" s="8">
        <f t="shared" si="31"/>
        <v>-16607.524095797668</v>
      </c>
      <c r="AC38" s="8">
        <f t="shared" si="24"/>
        <v>-16759.769024867332</v>
      </c>
      <c r="AD38" s="8">
        <f t="shared" si="32"/>
        <v>63.931711496651864</v>
      </c>
      <c r="AE38" s="8">
        <f t="shared" si="25"/>
        <v>-16695.837313370681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2411.3976776060103</v>
      </c>
      <c r="M39" s="14">
        <f t="shared" si="18"/>
        <v>769177</v>
      </c>
      <c r="N39" s="13"/>
      <c r="O39" s="13">
        <f>1000*(IF(I39&lt;18,VLOOKUP(I39,'[1]Mortality (No Interventions) L'!$B$10:$O$129,4),VLOOKUP(I39,'[1]Mortality (Interventions) L'!$B$9:$AV$128,4)))</f>
        <v>276.44769262826833</v>
      </c>
      <c r="P39" s="11">
        <v>0</v>
      </c>
      <c r="Q39" s="10">
        <f t="shared" si="27"/>
        <v>6.3135554323337562E-2</v>
      </c>
      <c r="R39" s="10">
        <f t="shared" si="28"/>
        <v>1.7453678315493361E-2</v>
      </c>
      <c r="S39" s="10">
        <f t="shared" si="29"/>
        <v>0</v>
      </c>
      <c r="T39" s="9">
        <f t="shared" si="19"/>
        <v>4.5681876007844201E-2</v>
      </c>
      <c r="U39" s="18"/>
      <c r="V39" s="8">
        <f t="shared" si="30"/>
        <v>485.62416267761819</v>
      </c>
      <c r="W39" s="8">
        <f t="shared" si="20"/>
        <v>351.37448342085582</v>
      </c>
      <c r="X39" s="18"/>
      <c r="Y39" s="8">
        <f t="shared" si="21"/>
        <v>0</v>
      </c>
      <c r="Z39" s="8">
        <f t="shared" si="22"/>
        <v>0</v>
      </c>
      <c r="AA39" s="8">
        <f t="shared" si="23"/>
        <v>-110.15716971400123</v>
      </c>
      <c r="AB39" s="8">
        <f t="shared" si="31"/>
        <v>-13424.967925676237</v>
      </c>
      <c r="AC39" s="8">
        <f t="shared" si="24"/>
        <v>-13535.125095390238</v>
      </c>
      <c r="AD39" s="8">
        <f t="shared" si="32"/>
        <v>47.639730358674349</v>
      </c>
      <c r="AE39" s="8">
        <f t="shared" si="25"/>
        <v>-13487.485365031564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2411.3976776060103</v>
      </c>
      <c r="M40" s="14">
        <f t="shared" si="18"/>
        <v>769177</v>
      </c>
      <c r="N40" s="13"/>
      <c r="O40" s="13">
        <f>1000*(IF(I40&lt;18,VLOOKUP(I40,'[1]Mortality (No Interventions) L'!$B$10:$O$129,4),VLOOKUP(I40,'[1]Mortality (Interventions) L'!$B$9:$AV$128,4)))</f>
        <v>299.35602761436445</v>
      </c>
      <c r="P40" s="11">
        <v>0</v>
      </c>
      <c r="Q40" s="10">
        <f t="shared" si="27"/>
        <v>4.5681876007844201E-2</v>
      </c>
      <c r="R40" s="10">
        <f t="shared" si="28"/>
        <v>1.3675144935680181E-2</v>
      </c>
      <c r="S40" s="10">
        <f t="shared" si="29"/>
        <v>0</v>
      </c>
      <c r="T40" s="9">
        <f t="shared" si="19"/>
        <v>3.2006731072164021E-2</v>
      </c>
      <c r="U40" s="18"/>
      <c r="V40" s="8">
        <f t="shared" si="30"/>
        <v>351.37448342085582</v>
      </c>
      <c r="W40" s="8">
        <f t="shared" si="20"/>
        <v>246.18841385893907</v>
      </c>
      <c r="X40" s="18"/>
      <c r="Y40" s="8">
        <f t="shared" si="21"/>
        <v>0</v>
      </c>
      <c r="Z40" s="8">
        <f t="shared" si="22"/>
        <v>0</v>
      </c>
      <c r="AA40" s="8">
        <f t="shared" si="23"/>
        <v>-77.180956975176457</v>
      </c>
      <c r="AB40" s="8">
        <f t="shared" si="31"/>
        <v>-10518.606956191674</v>
      </c>
      <c r="AC40" s="8">
        <f t="shared" si="24"/>
        <v>-10595.787913166851</v>
      </c>
      <c r="AD40" s="8">
        <f t="shared" si="32"/>
        <v>34.469836823585958</v>
      </c>
      <c r="AE40" s="8">
        <f t="shared" si="25"/>
        <v>-10561.318076343265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2411.3976776060103</v>
      </c>
      <c r="M41" s="14">
        <f t="shared" si="18"/>
        <v>769177</v>
      </c>
      <c r="N41" s="13"/>
      <c r="O41" s="13">
        <f>1000*(IF(I41&lt;18,VLOOKUP(I41,'[1]Mortality (No Interventions) L'!$B$10:$O$129,4),VLOOKUP(I41,'[1]Mortality (Interventions) L'!$B$9:$AV$128,4)))</f>
        <v>322.86489125586803</v>
      </c>
      <c r="P41" s="11">
        <v>0</v>
      </c>
      <c r="Q41" s="10">
        <f t="shared" si="27"/>
        <v>3.2006731072164021E-2</v>
      </c>
      <c r="R41" s="10">
        <f t="shared" si="28"/>
        <v>1.0333849747070049E-2</v>
      </c>
      <c r="S41" s="10">
        <f t="shared" si="29"/>
        <v>0</v>
      </c>
      <c r="T41" s="9">
        <f t="shared" si="19"/>
        <v>2.1672881325093971E-2</v>
      </c>
      <c r="U41" s="18"/>
      <c r="V41" s="8">
        <f t="shared" si="30"/>
        <v>246.18841385893907</v>
      </c>
      <c r="W41" s="8">
        <f t="shared" si="20"/>
        <v>166.70281838991806</v>
      </c>
      <c r="X41" s="18"/>
      <c r="Y41" s="8">
        <f t="shared" si="21"/>
        <v>0</v>
      </c>
      <c r="Z41" s="8">
        <f t="shared" si="22"/>
        <v>0</v>
      </c>
      <c r="AA41" s="8">
        <f t="shared" si="23"/>
        <v>-52.261935694362272</v>
      </c>
      <c r="AB41" s="8">
        <f t="shared" si="31"/>
        <v>-7948.5595469020991</v>
      </c>
      <c r="AC41" s="8">
        <f t="shared" si="24"/>
        <v>-8000.8214825964615</v>
      </c>
      <c r="AD41" s="8">
        <f t="shared" si="32"/>
        <v>24.151083399561923</v>
      </c>
      <c r="AE41" s="8">
        <f t="shared" si="25"/>
        <v>-7976.6703991968998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2411.3976776060103</v>
      </c>
      <c r="M42" s="14">
        <f t="shared" si="18"/>
        <v>769177</v>
      </c>
      <c r="N42" s="13"/>
      <c r="O42" s="13">
        <f>1000*(IF(I42&lt;18,VLOOKUP(I42,'[1]Mortality (No Interventions) L'!$B$10:$O$129,4),VLOOKUP(I42,'[1]Mortality (Interventions) L'!$B$9:$AV$128,4)))</f>
        <v>346.51487801602508</v>
      </c>
      <c r="P42" s="11">
        <v>0</v>
      </c>
      <c r="Q42" s="10">
        <f t="shared" si="27"/>
        <v>2.1672881325093971E-2</v>
      </c>
      <c r="R42" s="10">
        <f t="shared" si="28"/>
        <v>7.5099758286207245E-3</v>
      </c>
      <c r="S42" s="10">
        <f t="shared" si="29"/>
        <v>0</v>
      </c>
      <c r="T42" s="9">
        <f t="shared" si="19"/>
        <v>1.4162905496473246E-2</v>
      </c>
      <c r="U42" s="18"/>
      <c r="V42" s="8">
        <f t="shared" si="30"/>
        <v>166.70281838991806</v>
      </c>
      <c r="W42" s="8">
        <f t="shared" si="20"/>
        <v>108.93781161060802</v>
      </c>
      <c r="X42" s="18"/>
      <c r="Y42" s="8">
        <f t="shared" si="21"/>
        <v>0</v>
      </c>
      <c r="Z42" s="8">
        <f t="shared" si="22"/>
        <v>0</v>
      </c>
      <c r="AA42" s="8">
        <f t="shared" si="23"/>
        <v>-34.152397422348983</v>
      </c>
      <c r="AB42" s="8">
        <f t="shared" si="31"/>
        <v>-5776.5006779310033</v>
      </c>
      <c r="AC42" s="8">
        <f t="shared" si="24"/>
        <v>-5810.6530753533525</v>
      </c>
      <c r="AD42" s="8">
        <f t="shared" si="32"/>
        <v>16.353546484050963</v>
      </c>
      <c r="AE42" s="8">
        <f t="shared" si="25"/>
        <v>-5794.2995288693019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2411.3976776060103</v>
      </c>
      <c r="M43" s="14">
        <f t="shared" si="18"/>
        <v>769177</v>
      </c>
      <c r="N43" s="13"/>
      <c r="O43" s="13">
        <f>1000*(IF(I43&lt;18,VLOOKUP(I43,'[1]Mortality (No Interventions) L'!$B$10:$O$129,4),VLOOKUP(I43,'[1]Mortality (Interventions) L'!$B$9:$AV$128,4)))</f>
        <v>371.11644299504229</v>
      </c>
      <c r="P43" s="11">
        <v>0</v>
      </c>
      <c r="Q43" s="10">
        <f t="shared" si="27"/>
        <v>1.4162905496473246E-2</v>
      </c>
      <c r="R43" s="10">
        <f t="shared" si="28"/>
        <v>5.2560871103260846E-3</v>
      </c>
      <c r="S43" s="10">
        <f t="shared" si="29"/>
        <v>0</v>
      </c>
      <c r="T43" s="9">
        <f t="shared" si="19"/>
        <v>8.9068183861471615E-3</v>
      </c>
      <c r="U43" s="18"/>
      <c r="V43" s="8">
        <f t="shared" si="30"/>
        <v>108.93781161060802</v>
      </c>
      <c r="W43" s="8">
        <f t="shared" si="20"/>
        <v>68.509198458015163</v>
      </c>
      <c r="X43" s="18"/>
      <c r="Y43" s="8">
        <f t="shared" si="21"/>
        <v>0</v>
      </c>
      <c r="Z43" s="8">
        <f t="shared" si="22"/>
        <v>0</v>
      </c>
      <c r="AA43" s="8">
        <f t="shared" si="23"/>
        <v>-21.477881171213777</v>
      </c>
      <c r="AB43" s="8">
        <f t="shared" si="31"/>
        <v>-4042.8613152592866</v>
      </c>
      <c r="AC43" s="8">
        <f t="shared" si="24"/>
        <v>-4064.3391964305006</v>
      </c>
      <c r="AD43" s="8">
        <f t="shared" si="32"/>
        <v>10.686799319000647</v>
      </c>
      <c r="AE43" s="8">
        <f t="shared" si="25"/>
        <v>-4053.6523971114998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2411.3976776060103</v>
      </c>
      <c r="M44" s="14">
        <f t="shared" si="18"/>
        <v>769177</v>
      </c>
      <c r="N44" s="13"/>
      <c r="O44" s="13">
        <f>1000*(IF(I44&lt;18,VLOOKUP(I44,'[1]Mortality (No Interventions) L'!$B$10:$O$129,4),VLOOKUP(I44,'[1]Mortality (Interventions) L'!$B$9:$AV$128,4)))</f>
        <v>396.56730699113552</v>
      </c>
      <c r="P44" s="11">
        <v>0</v>
      </c>
      <c r="Q44" s="10">
        <f t="shared" si="27"/>
        <v>8.9068183861471615E-3</v>
      </c>
      <c r="R44" s="10">
        <f t="shared" si="28"/>
        <v>3.5321529812535118E-3</v>
      </c>
      <c r="S44" s="10">
        <f t="shared" si="29"/>
        <v>0</v>
      </c>
      <c r="T44" s="9">
        <f t="shared" si="19"/>
        <v>5.3746654048936497E-3</v>
      </c>
      <c r="U44" s="18"/>
      <c r="V44" s="8">
        <f t="shared" si="30"/>
        <v>68.509198458015163</v>
      </c>
      <c r="W44" s="8">
        <f t="shared" si="20"/>
        <v>41.340690121398829</v>
      </c>
      <c r="X44" s="18"/>
      <c r="Y44" s="8">
        <f t="shared" si="21"/>
        <v>0</v>
      </c>
      <c r="Z44" s="8">
        <f t="shared" si="22"/>
        <v>0</v>
      </c>
      <c r="AA44" s="8">
        <f t="shared" si="23"/>
        <v>-12.960455675269914</v>
      </c>
      <c r="AB44" s="8">
        <f t="shared" si="31"/>
        <v>-2716.8508336616324</v>
      </c>
      <c r="AC44" s="8">
        <f t="shared" si="24"/>
        <v>-2729.8112893369021</v>
      </c>
      <c r="AD44" s="8">
        <f t="shared" si="32"/>
        <v>6.7207523687312882</v>
      </c>
      <c r="AE44" s="8">
        <f t="shared" si="25"/>
        <v>-2723.0905369681709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2411.3976776060103</v>
      </c>
      <c r="M45" s="14">
        <f t="shared" si="18"/>
        <v>769177</v>
      </c>
      <c r="N45" s="13"/>
      <c r="O45" s="13">
        <f>1000*(IF(I45&lt;18,VLOOKUP(I45,'[1]Mortality (No Interventions) L'!$B$10:$O$129,4),VLOOKUP(I45,'[1]Mortality (Interventions) L'!$B$9:$AV$128,4)))</f>
        <v>422.74475922754038</v>
      </c>
      <c r="P45" s="11">
        <v>0</v>
      </c>
      <c r="Q45" s="10">
        <f t="shared" si="27"/>
        <v>5.3746654048936497E-3</v>
      </c>
      <c r="R45" s="10">
        <f t="shared" si="28"/>
        <v>2.2721116325203567E-3</v>
      </c>
      <c r="S45" s="10">
        <f t="shared" si="29"/>
        <v>0</v>
      </c>
      <c r="T45" s="9">
        <f t="shared" si="19"/>
        <v>3.102553772373293E-3</v>
      </c>
      <c r="U45" s="18"/>
      <c r="V45" s="8">
        <f t="shared" si="30"/>
        <v>41.340690121398829</v>
      </c>
      <c r="W45" s="8">
        <f t="shared" si="20"/>
        <v>23.864130029727725</v>
      </c>
      <c r="X45" s="18"/>
      <c r="Y45" s="8">
        <f t="shared" si="21"/>
        <v>0</v>
      </c>
      <c r="Z45" s="8">
        <f t="shared" si="22"/>
        <v>0</v>
      </c>
      <c r="AA45" s="8">
        <f t="shared" si="23"/>
        <v>-7.481490961348725</v>
      </c>
      <c r="AB45" s="8">
        <f t="shared" si="31"/>
        <v>-1747.6560091671104</v>
      </c>
      <c r="AC45" s="8">
        <f t="shared" si="24"/>
        <v>-1755.1375001284591</v>
      </c>
      <c r="AD45" s="8">
        <f t="shared" si="32"/>
        <v>4.0555217009092255</v>
      </c>
      <c r="AE45" s="8">
        <f t="shared" si="25"/>
        <v>-1751.08197842755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2411.3976776060103</v>
      </c>
      <c r="M46" s="14">
        <f t="shared" si="18"/>
        <v>769177</v>
      </c>
      <c r="N46" s="13"/>
      <c r="O46" s="13">
        <f>1000*(IF(I46&lt;18,VLOOKUP(I46,'[1]Mortality (No Interventions) L'!$B$10:$O$129,4),VLOOKUP(I46,'[1]Mortality (Interventions) L'!$B$9:$AV$128,4)))</f>
        <v>449.52008302059863</v>
      </c>
      <c r="P46" s="11">
        <v>0</v>
      </c>
      <c r="Q46" s="10">
        <f t="shared" si="27"/>
        <v>3.102553772373293E-3</v>
      </c>
      <c r="R46" s="10">
        <f t="shared" si="28"/>
        <v>1.3946602293331142E-3</v>
      </c>
      <c r="S46" s="10">
        <f t="shared" si="29"/>
        <v>0</v>
      </c>
      <c r="T46" s="9">
        <f t="shared" si="19"/>
        <v>1.7078935430401788E-3</v>
      </c>
      <c r="U46" s="18"/>
      <c r="V46" s="8">
        <f t="shared" si="30"/>
        <v>23.864130029727725</v>
      </c>
      <c r="W46" s="8">
        <f t="shared" si="20"/>
        <v>13.136724317550158</v>
      </c>
      <c r="X46" s="18"/>
      <c r="Y46" s="8">
        <f t="shared" si="21"/>
        <v>0</v>
      </c>
      <c r="Z46" s="8">
        <f t="shared" si="22"/>
        <v>0</v>
      </c>
      <c r="AA46" s="8">
        <f t="shared" si="23"/>
        <v>-4.1184105232853883</v>
      </c>
      <c r="AB46" s="8">
        <f t="shared" si="31"/>
        <v>-1072.7405712177567</v>
      </c>
      <c r="AC46" s="8">
        <f t="shared" si="24"/>
        <v>-1076.858981741042</v>
      </c>
      <c r="AD46" s="8">
        <f t="shared" si="32"/>
        <v>2.34107115591629</v>
      </c>
      <c r="AE46" s="8">
        <f t="shared" si="25"/>
        <v>-1074.5179105851257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2411.3976776060103</v>
      </c>
      <c r="M47" s="14">
        <f t="shared" si="18"/>
        <v>769177</v>
      </c>
      <c r="N47" s="13"/>
      <c r="O47" s="13">
        <f>1000*(IF(I47&lt;18,VLOOKUP(I47,'[1]Mortality (No Interventions) L'!$B$10:$O$129,4),VLOOKUP(I47,'[1]Mortality (Interventions) L'!$B$9:$AV$128,4)))</f>
        <v>476.92243858327242</v>
      </c>
      <c r="P47" s="11">
        <v>0</v>
      </c>
      <c r="Q47" s="10">
        <f t="shared" si="27"/>
        <v>1.7078935430401788E-3</v>
      </c>
      <c r="R47" s="10">
        <f t="shared" si="28"/>
        <v>8.1453275338734716E-4</v>
      </c>
      <c r="S47" s="10">
        <f t="shared" si="29"/>
        <v>0</v>
      </c>
      <c r="T47" s="9">
        <f t="shared" si="19"/>
        <v>8.9336078965283167E-4</v>
      </c>
      <c r="U47" s="18"/>
      <c r="V47" s="8">
        <f t="shared" si="30"/>
        <v>13.136724317550158</v>
      </c>
      <c r="W47" s="8">
        <f t="shared" si="20"/>
        <v>6.8715257210279619</v>
      </c>
      <c r="X47" s="18"/>
      <c r="Y47" s="8">
        <f t="shared" si="21"/>
        <v>0</v>
      </c>
      <c r="Z47" s="8">
        <f t="shared" si="22"/>
        <v>0</v>
      </c>
      <c r="AA47" s="8">
        <f t="shared" si="23"/>
        <v>-2.1542481334331098</v>
      </c>
      <c r="AB47" s="8">
        <f t="shared" si="31"/>
        <v>-626.51985965221957</v>
      </c>
      <c r="AC47" s="8">
        <f t="shared" si="24"/>
        <v>-628.67410778565272</v>
      </c>
      <c r="AD47" s="8">
        <f t="shared" si="32"/>
        <v>1.2887126555516706</v>
      </c>
      <c r="AE47" s="8">
        <f t="shared" si="25"/>
        <v>-627.38539513010107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2411.3976776060103</v>
      </c>
      <c r="M48" s="14">
        <f t="shared" si="18"/>
        <v>769177</v>
      </c>
      <c r="N48" s="13"/>
      <c r="O48" s="13">
        <f>1000*(IF(I48&lt;18,VLOOKUP(I48,'[1]Mortality (No Interventions) L'!$B$10:$O$129,4),VLOOKUP(I48,'[1]Mortality (Interventions) L'!$B$9:$AV$128,4)))</f>
        <v>505.00196558151623</v>
      </c>
      <c r="P48" s="11">
        <v>0</v>
      </c>
      <c r="Q48" s="10">
        <f t="shared" si="27"/>
        <v>8.9336078965283167E-4</v>
      </c>
      <c r="R48" s="10">
        <f t="shared" si="28"/>
        <v>4.5114895474813549E-4</v>
      </c>
      <c r="S48" s="10">
        <f t="shared" si="29"/>
        <v>0</v>
      </c>
      <c r="T48" s="9">
        <f t="shared" si="19"/>
        <v>4.4221183490469619E-4</v>
      </c>
      <c r="U48" s="18"/>
      <c r="V48" s="8">
        <f t="shared" si="30"/>
        <v>6.8715257210279619</v>
      </c>
      <c r="W48" s="8">
        <f t="shared" si="20"/>
        <v>3.4013917253648951</v>
      </c>
      <c r="X48" s="18"/>
      <c r="Y48" s="8">
        <f t="shared" si="21"/>
        <v>0</v>
      </c>
      <c r="Z48" s="8">
        <f t="shared" si="22"/>
        <v>0</v>
      </c>
      <c r="AA48" s="8">
        <f t="shared" si="23"/>
        <v>-1.0663485916990769</v>
      </c>
      <c r="AB48" s="8">
        <f t="shared" si="31"/>
        <v>-347.01339956630659</v>
      </c>
      <c r="AC48" s="8">
        <f t="shared" si="24"/>
        <v>-348.07974815800566</v>
      </c>
      <c r="AD48" s="8">
        <f t="shared" si="32"/>
        <v>0.67409667323284306</v>
      </c>
      <c r="AE48" s="8">
        <f t="shared" si="25"/>
        <v>-347.40565148477282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2411.3976776060103</v>
      </c>
      <c r="M49" s="14">
        <f t="shared" si="18"/>
        <v>769177</v>
      </c>
      <c r="N49" s="13"/>
      <c r="O49" s="13">
        <f>1000*(IF(I49&lt;18,VLOOKUP(I49,'[1]Mortality (No Interventions) L'!$B$10:$O$129,4),VLOOKUP(I49,'[1]Mortality (Interventions) L'!$B$9:$AV$128,4)))</f>
        <v>533.63460266671518</v>
      </c>
      <c r="P49" s="11">
        <v>0</v>
      </c>
      <c r="Q49" s="10">
        <f t="shared" si="27"/>
        <v>4.4221183490469619E-4</v>
      </c>
      <c r="R49" s="10">
        <f t="shared" si="28"/>
        <v>2.3597953681388662E-4</v>
      </c>
      <c r="S49" s="10">
        <f t="shared" si="29"/>
        <v>0</v>
      </c>
      <c r="T49" s="9">
        <f t="shared" si="19"/>
        <v>2.0623229809080956E-4</v>
      </c>
      <c r="U49" s="18"/>
      <c r="V49" s="8">
        <f t="shared" si="30"/>
        <v>3.4013917253648951</v>
      </c>
      <c r="W49" s="8">
        <f t="shared" si="20"/>
        <v>1.5862914034859463</v>
      </c>
      <c r="X49" s="18"/>
      <c r="Y49" s="8">
        <f t="shared" si="21"/>
        <v>0</v>
      </c>
      <c r="Z49" s="8">
        <f t="shared" si="22"/>
        <v>0</v>
      </c>
      <c r="AA49" s="8">
        <f t="shared" si="23"/>
        <v>-0.4973080846635286</v>
      </c>
      <c r="AB49" s="8">
        <f t="shared" si="31"/>
        <v>-181.51003218789486</v>
      </c>
      <c r="AC49" s="8">
        <f t="shared" si="24"/>
        <v>-182.00734027255839</v>
      </c>
      <c r="AD49" s="8">
        <f t="shared" si="32"/>
        <v>0.33367652825829625</v>
      </c>
      <c r="AE49" s="8">
        <f t="shared" si="25"/>
        <v>-181.67366374430009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2411.3976776060103</v>
      </c>
      <c r="M50" s="14">
        <f t="shared" si="18"/>
        <v>769177</v>
      </c>
      <c r="N50" s="13"/>
      <c r="O50" s="13">
        <f>1000*(IF(I50&lt;18,VLOOKUP(I50,'[1]Mortality (No Interventions) L'!$B$10:$O$129,4),VLOOKUP(I50,'[1]Mortality (Interventions) L'!$B$9:$AV$128,4)))</f>
        <v>562.69075595368099</v>
      </c>
      <c r="P50" s="11">
        <v>0</v>
      </c>
      <c r="Q50" s="10">
        <f t="shared" si="27"/>
        <v>2.0623229809080956E-4</v>
      </c>
      <c r="R50" s="10">
        <f t="shared" si="28"/>
        <v>1.1604500771478251E-4</v>
      </c>
      <c r="S50" s="10">
        <f t="shared" si="29"/>
        <v>0</v>
      </c>
      <c r="T50" s="9">
        <f t="shared" si="19"/>
        <v>9.0187290376027052E-5</v>
      </c>
      <c r="U50" s="18"/>
      <c r="V50" s="8">
        <f t="shared" si="30"/>
        <v>1.5862914034859463</v>
      </c>
      <c r="W50" s="8">
        <f t="shared" si="20"/>
        <v>0.69369989449561364</v>
      </c>
      <c r="X50" s="18"/>
      <c r="Y50" s="8">
        <f t="shared" si="21"/>
        <v>0</v>
      </c>
      <c r="Z50" s="8">
        <f t="shared" si="22"/>
        <v>0</v>
      </c>
      <c r="AA50" s="8">
        <f t="shared" si="23"/>
        <v>-0.21747742256233052</v>
      </c>
      <c r="AB50" s="8">
        <f t="shared" si="31"/>
        <v>-89.259150899033273</v>
      </c>
      <c r="AC50" s="8">
        <f t="shared" si="24"/>
        <v>-89.476628321595598</v>
      </c>
      <c r="AD50" s="8">
        <f t="shared" si="32"/>
        <v>0.15561518668197136</v>
      </c>
      <c r="AE50" s="8">
        <f t="shared" si="25"/>
        <v>-89.321013134913628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2411.3976776060103</v>
      </c>
      <c r="M51" s="14">
        <f t="shared" si="18"/>
        <v>769177</v>
      </c>
      <c r="N51" s="13"/>
      <c r="O51" s="13">
        <f>1000*(IF(I51&lt;18,VLOOKUP(I51,'[1]Mortality (No Interventions) L'!$B$10:$O$129,4),VLOOKUP(I51,'[1]Mortality (Interventions) L'!$B$9:$AV$128,4)))</f>
        <v>596.06414914966706</v>
      </c>
      <c r="P51" s="11">
        <v>0</v>
      </c>
      <c r="Q51" s="10">
        <f t="shared" si="27"/>
        <v>9.0187290376027052E-5</v>
      </c>
      <c r="R51" s="10">
        <f t="shared" si="28"/>
        <v>5.375741050210052E-5</v>
      </c>
      <c r="S51" s="10">
        <f t="shared" si="29"/>
        <v>0</v>
      </c>
      <c r="T51" s="9">
        <f t="shared" si="19"/>
        <v>3.6429879873926532E-5</v>
      </c>
      <c r="U51" s="18"/>
      <c r="V51" s="8">
        <f t="shared" si="30"/>
        <v>0.69369989449561364</v>
      </c>
      <c r="W51" s="8">
        <f t="shared" si="20"/>
        <v>0.2802102571178719</v>
      </c>
      <c r="X51" s="18"/>
      <c r="Y51" s="8">
        <f t="shared" si="21"/>
        <v>0</v>
      </c>
      <c r="Z51" s="8">
        <f t="shared" si="22"/>
        <v>0</v>
      </c>
      <c r="AA51" s="8">
        <f t="shared" si="23"/>
        <v>-8.7846927723452373E-2</v>
      </c>
      <c r="AB51" s="8">
        <f t="shared" si="31"/>
        <v>-41.34896373777417</v>
      </c>
      <c r="AC51" s="8">
        <f t="shared" si="24"/>
        <v>-41.436810665497624</v>
      </c>
      <c r="AD51" s="8">
        <f t="shared" si="32"/>
        <v>6.80519596500197E-2</v>
      </c>
      <c r="AE51" s="8">
        <f t="shared" si="25"/>
        <v>-41.368758705847604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2411.3976776060103</v>
      </c>
      <c r="M52" s="14">
        <f t="shared" si="18"/>
        <v>769177</v>
      </c>
      <c r="N52" s="13"/>
      <c r="O52" s="13">
        <f>1000*(IF(I52&lt;18,VLOOKUP(I52,'[1]Mortality (No Interventions) L'!$B$10:$O$129,4),VLOOKUP(I52,'[1]Mortality (Interventions) L'!$B$9:$AV$128,4)))</f>
        <v>629.89935658342836</v>
      </c>
      <c r="P52" s="11">
        <v>0</v>
      </c>
      <c r="Q52" s="10">
        <f t="shared" si="27"/>
        <v>3.6429879873926532E-5</v>
      </c>
      <c r="R52" s="10">
        <f t="shared" si="28"/>
        <v>2.2947157892997907E-5</v>
      </c>
      <c r="S52" s="10">
        <f t="shared" si="29"/>
        <v>0</v>
      </c>
      <c r="T52" s="9">
        <f t="shared" si="19"/>
        <v>1.3482721980928625E-5</v>
      </c>
      <c r="U52" s="18"/>
      <c r="V52" s="8">
        <f t="shared" si="30"/>
        <v>0.2802102571178719</v>
      </c>
      <c r="W52" s="8">
        <f t="shared" si="20"/>
        <v>0.10370599645124738</v>
      </c>
      <c r="X52" s="18"/>
      <c r="Y52" s="8">
        <f t="shared" si="21"/>
        <v>0</v>
      </c>
      <c r="Z52" s="8">
        <f t="shared" si="22"/>
        <v>0</v>
      </c>
      <c r="AA52" s="8">
        <f t="shared" si="23"/>
        <v>-3.2512204472618794E-2</v>
      </c>
      <c r="AB52" s="8">
        <f t="shared" si="31"/>
        <v>-17.650426066662451</v>
      </c>
      <c r="AC52" s="8">
        <f t="shared" si="24"/>
        <v>-17.682938271135068</v>
      </c>
      <c r="AD52" s="8">
        <f t="shared" si="32"/>
        <v>2.7488626223263236E-2</v>
      </c>
      <c r="AE52" s="8">
        <f t="shared" si="25"/>
        <v>-17.655449644911805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2411.3976776060103</v>
      </c>
      <c r="M53" s="14">
        <f t="shared" si="18"/>
        <v>769177</v>
      </c>
      <c r="N53" s="13"/>
      <c r="O53" s="13">
        <f>1000*(IF(I53&lt;18,VLOOKUP(I53,'[1]Mortality (No Interventions) L'!$B$10:$O$129,4),VLOOKUP(I53,'[1]Mortality (Interventions) L'!$B$9:$AV$128,4)))</f>
        <v>664.16140410606829</v>
      </c>
      <c r="P53" s="11">
        <v>0</v>
      </c>
      <c r="Q53" s="10">
        <f t="shared" si="27"/>
        <v>1.3482721980928625E-5</v>
      </c>
      <c r="R53" s="10">
        <f t="shared" si="28"/>
        <v>8.954703562025306E-6</v>
      </c>
      <c r="S53" s="10">
        <f t="shared" si="29"/>
        <v>0</v>
      </c>
      <c r="T53" s="9">
        <f t="shared" si="19"/>
        <v>4.5280184189033193E-6</v>
      </c>
      <c r="U53" s="18"/>
      <c r="V53" s="8">
        <f t="shared" si="30"/>
        <v>0.10370599645124738</v>
      </c>
      <c r="W53" s="8">
        <f t="shared" si="20"/>
        <v>3.4828476233967988E-2</v>
      </c>
      <c r="X53" s="18"/>
      <c r="Y53" s="8">
        <f t="shared" si="21"/>
        <v>0</v>
      </c>
      <c r="Z53" s="8">
        <f t="shared" si="22"/>
        <v>0</v>
      </c>
      <c r="AA53" s="8">
        <f t="shared" si="23"/>
        <v>-1.0918853099500704E-2</v>
      </c>
      <c r="AB53" s="8">
        <f t="shared" si="31"/>
        <v>-6.8877520217279384</v>
      </c>
      <c r="AC53" s="8">
        <f t="shared" si="24"/>
        <v>-6.898670874827439</v>
      </c>
      <c r="AD53" s="8">
        <f t="shared" si="32"/>
        <v>1.0173558251867368E-2</v>
      </c>
      <c r="AE53" s="8">
        <f t="shared" si="25"/>
        <v>-6.8884973165755721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2411.3976776060103</v>
      </c>
      <c r="M54" s="14">
        <f t="shared" si="18"/>
        <v>769177</v>
      </c>
      <c r="N54" s="13"/>
      <c r="O54" s="13">
        <f>1000*(IF(I54&lt;18,VLOOKUP(I54,'[1]Mortality (No Interventions) L'!$B$10:$O$129,4),VLOOKUP(I54,'[1]Mortality (Interventions) L'!$B$9:$AV$128,4)))</f>
        <v>698.81432016887948</v>
      </c>
      <c r="P54" s="11">
        <v>0</v>
      </c>
      <c r="Q54" s="10">
        <f t="shared" si="27"/>
        <v>4.5280184189033193E-6</v>
      </c>
      <c r="R54" s="10">
        <f t="shared" si="28"/>
        <v>3.1642441131180874E-6</v>
      </c>
      <c r="S54" s="10">
        <f t="shared" si="29"/>
        <v>0</v>
      </c>
      <c r="T54" s="9">
        <f t="shared" si="19"/>
        <v>1.363774305785232E-6</v>
      </c>
      <c r="U54" s="18"/>
      <c r="V54" s="8">
        <f t="shared" si="30"/>
        <v>3.4828476233967988E-2</v>
      </c>
      <c r="W54" s="8">
        <f t="shared" si="20"/>
        <v>1.0489838292009675E-2</v>
      </c>
      <c r="X54" s="18"/>
      <c r="Y54" s="8">
        <f t="shared" si="21"/>
        <v>0</v>
      </c>
      <c r="Z54" s="8">
        <f t="shared" si="22"/>
        <v>0</v>
      </c>
      <c r="AA54" s="8">
        <f t="shared" si="23"/>
        <v>-3.2886021937492574E-3</v>
      </c>
      <c r="AB54" s="8">
        <f t="shared" si="31"/>
        <v>-2.433863794195831</v>
      </c>
      <c r="AC54" s="8">
        <f t="shared" si="24"/>
        <v>-2.43715239638958</v>
      </c>
      <c r="AD54" s="8">
        <f t="shared" si="32"/>
        <v>3.41667351855226E-3</v>
      </c>
      <c r="AE54" s="8">
        <f t="shared" si="25"/>
        <v>-2.4337357228710279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2411.3976776060103</v>
      </c>
      <c r="M55" s="14">
        <f t="shared" si="18"/>
        <v>769177</v>
      </c>
      <c r="N55" s="13"/>
      <c r="O55" s="13">
        <f>1000*(IF(I55&lt;18,VLOOKUP(I55,'[1]Mortality (No Interventions) L'!$B$10:$O$129,4),VLOOKUP(I55,'[1]Mortality (Interventions) L'!$B$9:$AV$128,4)))</f>
        <v>733.82047737108076</v>
      </c>
      <c r="P55" s="11">
        <v>0</v>
      </c>
      <c r="Q55" s="10">
        <f t="shared" si="27"/>
        <v>1.363774305785232E-6</v>
      </c>
      <c r="R55" s="10">
        <f t="shared" si="28"/>
        <v>1.0007655120977333E-6</v>
      </c>
      <c r="S55" s="10">
        <f t="shared" si="29"/>
        <v>0</v>
      </c>
      <c r="T55" s="9">
        <f t="shared" si="19"/>
        <v>3.6300879368749872E-7</v>
      </c>
      <c r="U55" s="18"/>
      <c r="V55" s="8">
        <f t="shared" si="30"/>
        <v>1.0489838292009675E-2</v>
      </c>
      <c r="W55" s="8">
        <f t="shared" si="20"/>
        <v>2.7921801490216921E-3</v>
      </c>
      <c r="X55" s="18"/>
      <c r="Y55" s="8">
        <f t="shared" si="21"/>
        <v>0</v>
      </c>
      <c r="Z55" s="8">
        <f t="shared" si="22"/>
        <v>0</v>
      </c>
      <c r="AA55" s="8">
        <f t="shared" si="23"/>
        <v>-8.7535856204859377E-4</v>
      </c>
      <c r="AB55" s="8">
        <f t="shared" si="31"/>
        <v>-0.7697658142987982</v>
      </c>
      <c r="AC55" s="8">
        <f t="shared" si="24"/>
        <v>-0.77064117286084677</v>
      </c>
      <c r="AD55" s="8">
        <f t="shared" si="32"/>
        <v>1.0290531364461491E-3</v>
      </c>
      <c r="AE55" s="8">
        <f t="shared" si="25"/>
        <v>-0.76961211972440058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2411.3976776060103</v>
      </c>
      <c r="M56" s="14">
        <f t="shared" si="18"/>
        <v>769177</v>
      </c>
      <c r="N56" s="13"/>
      <c r="O56" s="13">
        <f>1000*(IF(I56&lt;18,VLOOKUP(I56,'[1]Mortality (No Interventions) L'!$B$10:$O$129,4),VLOOKUP(I56,'[1]Mortality (Interventions) L'!$B$9:$AV$128,4)))</f>
        <v>769.29519138456271</v>
      </c>
      <c r="P56" s="11">
        <v>0</v>
      </c>
      <c r="Q56" s="10">
        <f t="shared" si="27"/>
        <v>3.6300879368749872E-7</v>
      </c>
      <c r="R56" s="10">
        <f t="shared" si="28"/>
        <v>2.7926091941410358E-7</v>
      </c>
      <c r="S56" s="10">
        <f t="shared" si="29"/>
        <v>0</v>
      </c>
      <c r="T56" s="9">
        <f t="shared" si="19"/>
        <v>8.374787427339514E-8</v>
      </c>
      <c r="U56" s="18"/>
      <c r="V56" s="8">
        <f t="shared" si="30"/>
        <v>2.7921801490216921E-3</v>
      </c>
      <c r="W56" s="8">
        <f t="shared" si="20"/>
        <v>6.4416938689987259E-4</v>
      </c>
      <c r="X56" s="18"/>
      <c r="Y56" s="8">
        <f t="shared" si="21"/>
        <v>0</v>
      </c>
      <c r="Z56" s="8">
        <f t="shared" si="22"/>
        <v>0</v>
      </c>
      <c r="AA56" s="8">
        <f t="shared" si="23"/>
        <v>-2.0194942952730518E-4</v>
      </c>
      <c r="AB56" s="8">
        <f t="shared" si="31"/>
        <v>-0.21480107621218195</v>
      </c>
      <c r="AC56" s="8">
        <f t="shared" si="24"/>
        <v>-0.21500302564170926</v>
      </c>
      <c r="AD56" s="8">
        <f t="shared" si="32"/>
        <v>2.73912872619028E-4</v>
      </c>
      <c r="AE56" s="8">
        <f t="shared" si="25"/>
        <v>-0.21472911276909024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2411.3976776060103</v>
      </c>
      <c r="M57" s="14">
        <f t="shared" si="18"/>
        <v>769177</v>
      </c>
      <c r="N57" s="13"/>
      <c r="O57" s="13">
        <f>1000*(IF(I57&lt;18,VLOOKUP(I57,'[1]Mortality (No Interventions) L'!$B$10:$O$129,4),VLOOKUP(I57,'[1]Mortality (Interventions) L'!$B$9:$AV$128,4)))</f>
        <v>805.38216364289485</v>
      </c>
      <c r="P57" s="11">
        <v>0</v>
      </c>
      <c r="Q57" s="10">
        <f t="shared" si="27"/>
        <v>8.374787427339514E-8</v>
      </c>
      <c r="R57" s="10">
        <f t="shared" si="28"/>
        <v>6.7449044182800098E-8</v>
      </c>
      <c r="S57" s="10">
        <f t="shared" si="29"/>
        <v>0</v>
      </c>
      <c r="T57" s="9">
        <f t="shared" si="19"/>
        <v>1.6298830090595042E-8</v>
      </c>
      <c r="U57" s="18"/>
      <c r="V57" s="8">
        <f t="shared" si="30"/>
        <v>6.4416938689987259E-4</v>
      </c>
      <c r="W57" s="8">
        <f t="shared" si="20"/>
        <v>1.2536685232593622E-4</v>
      </c>
      <c r="X57" s="18"/>
      <c r="Y57" s="8">
        <f t="shared" si="21"/>
        <v>0</v>
      </c>
      <c r="Z57" s="8">
        <f t="shared" si="22"/>
        <v>0</v>
      </c>
      <c r="AA57" s="8">
        <f t="shared" si="23"/>
        <v>-3.9302961028155842E-5</v>
      </c>
      <c r="AB57" s="8">
        <f t="shared" si="31"/>
        <v>-5.1880253457393631E-2</v>
      </c>
      <c r="AC57" s="8">
        <f t="shared" si="24"/>
        <v>-5.1919556418421789E-2</v>
      </c>
      <c r="AD57" s="8">
        <f t="shared" si="32"/>
        <v>6.3193016854877509E-5</v>
      </c>
      <c r="AE57" s="8">
        <f t="shared" si="25"/>
        <v>-5.1856363401566914E-2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2411.3976776060103</v>
      </c>
      <c r="M58" s="14">
        <f t="shared" si="18"/>
        <v>769177</v>
      </c>
      <c r="N58" s="13"/>
      <c r="O58" s="13">
        <f>1000*(IF(I58&lt;18,VLOOKUP(I58,'[1]Mortality (No Interventions) L'!$B$10:$O$129,4),VLOOKUP(I58,'[1]Mortality (Interventions) L'!$B$9:$AV$128,4)))</f>
        <v>842.08538032993215</v>
      </c>
      <c r="P58" s="11">
        <v>0</v>
      </c>
      <c r="Q58" s="10">
        <f t="shared" si="27"/>
        <v>1.6298830090595042E-8</v>
      </c>
      <c r="R58" s="10">
        <f t="shared" si="28"/>
        <v>1.3725006535771668E-8</v>
      </c>
      <c r="S58" s="10">
        <f t="shared" si="29"/>
        <v>0</v>
      </c>
      <c r="T58" s="9">
        <f t="shared" si="19"/>
        <v>2.5738235548233741E-9</v>
      </c>
      <c r="U58" s="18"/>
      <c r="V58" s="8">
        <f t="shared" si="30"/>
        <v>1.2536685232593622E-4</v>
      </c>
      <c r="W58" s="8">
        <f t="shared" si="20"/>
        <v>1.9797258804283787E-5</v>
      </c>
      <c r="X58" s="18"/>
      <c r="Y58" s="8">
        <f t="shared" si="21"/>
        <v>0</v>
      </c>
      <c r="Z58" s="8">
        <f t="shared" si="22"/>
        <v>0</v>
      </c>
      <c r="AA58" s="8">
        <f t="shared" si="23"/>
        <v>-6.20651214266873E-6</v>
      </c>
      <c r="AB58" s="8">
        <f t="shared" si="31"/>
        <v>-1.0556959352165244E-2</v>
      </c>
      <c r="AC58" s="8">
        <f t="shared" si="24"/>
        <v>-1.0563165864307913E-2</v>
      </c>
      <c r="AD58" s="8">
        <f t="shared" si="32"/>
        <v>1.2298488213174344E-5</v>
      </c>
      <c r="AE58" s="8">
        <f t="shared" si="25"/>
        <v>-1.0550867376094739E-2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2411.3976776060103</v>
      </c>
      <c r="M59" s="14">
        <f t="shared" si="18"/>
        <v>769177</v>
      </c>
      <c r="N59" s="13"/>
      <c r="O59" s="13">
        <f>1000*(IF(I59&lt;18,VLOOKUP(I59,'[1]Mortality (No Interventions) L'!$B$10:$O$129,4),VLOOKUP(I59,'[1]Mortality (Interventions) L'!$B$9:$AV$128,4)))</f>
        <v>879.40882762952947</v>
      </c>
      <c r="P59" s="11">
        <v>0</v>
      </c>
      <c r="Q59" s="10">
        <f t="shared" si="27"/>
        <v>2.5738235548233741E-9</v>
      </c>
      <c r="R59" s="10">
        <f t="shared" si="28"/>
        <v>2.2634431548724912E-9</v>
      </c>
      <c r="S59" s="10">
        <f t="shared" si="29"/>
        <v>0</v>
      </c>
      <c r="T59" s="9">
        <f t="shared" si="19"/>
        <v>3.1038039995088288E-10</v>
      </c>
      <c r="U59" s="18"/>
      <c r="V59" s="8">
        <f t="shared" si="30"/>
        <v>1.9797258804283787E-5</v>
      </c>
      <c r="W59" s="8">
        <f t="shared" si="20"/>
        <v>2.3873746489302024E-6</v>
      </c>
      <c r="X59" s="18"/>
      <c r="Y59" s="8">
        <f t="shared" si="21"/>
        <v>0</v>
      </c>
      <c r="Z59" s="8">
        <f t="shared" si="22"/>
        <v>0</v>
      </c>
      <c r="AA59" s="8">
        <f t="shared" si="23"/>
        <v>-7.4845057561598362E-7</v>
      </c>
      <c r="AB59" s="8">
        <f t="shared" si="31"/>
        <v>-1.7409884155353582E-3</v>
      </c>
      <c r="AC59" s="8">
        <f t="shared" si="24"/>
        <v>-1.7417368661109742E-3</v>
      </c>
      <c r="AD59" s="8">
        <f t="shared" si="32"/>
        <v>1.9421110887002396E-6</v>
      </c>
      <c r="AE59" s="8">
        <f t="shared" si="25"/>
        <v>-1.7397947550222739E-3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2411.3976776060103</v>
      </c>
      <c r="M60" s="14">
        <f t="shared" si="18"/>
        <v>769177</v>
      </c>
      <c r="N60" s="13"/>
      <c r="O60" s="13">
        <f>1000*(IF(I60&lt;18,VLOOKUP(I60,'[1]Mortality (No Interventions) L'!$B$10:$O$129,4),VLOOKUP(I60,'[1]Mortality (Interventions) L'!$B$9:$AV$128,4)))</f>
        <v>1000</v>
      </c>
      <c r="P60" s="11">
        <v>0</v>
      </c>
      <c r="Q60" s="10">
        <f t="shared" si="27"/>
        <v>3.1038039995088288E-10</v>
      </c>
      <c r="R60" s="10">
        <f t="shared" si="28"/>
        <v>3.1038039995088288E-10</v>
      </c>
      <c r="S60" s="10">
        <f t="shared" si="29"/>
        <v>0</v>
      </c>
      <c r="T60" s="9">
        <f t="shared" si="19"/>
        <v>0</v>
      </c>
      <c r="U60" s="18"/>
      <c r="V60" s="8">
        <f t="shared" si="30"/>
        <v>2.3873746489302024E-6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-2.3873746489302025E-4</v>
      </c>
      <c r="AC60" s="8">
        <f t="shared" si="24"/>
        <v>-2.3873746489302025E-4</v>
      </c>
      <c r="AD60" s="8">
        <f t="shared" si="32"/>
        <v>2.3420145306005289E-7</v>
      </c>
      <c r="AE60" s="8">
        <f t="shared" si="25"/>
        <v>-2.3850326343996021E-4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2411.3976776060103</v>
      </c>
      <c r="M61" s="14">
        <f t="shared" si="18"/>
        <v>769177</v>
      </c>
      <c r="N61" s="13"/>
      <c r="O61" s="13" t="e">
        <f>1000*(IF(I61&lt;18,VLOOKUP(I61,'[1]Mortality (No Interventions) L'!$B$10:$O$129,4),VLOOKUP(I61,'[1]Mortality (Interventions) L'!$B$9:$AV$128,4)))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2411.3976776060103</v>
      </c>
      <c r="M62" s="14">
        <f t="shared" si="18"/>
        <v>769177</v>
      </c>
      <c r="N62" s="13"/>
      <c r="O62" s="13" t="e">
        <f>1000*(IF(I62&lt;18,VLOOKUP(I62,'[1]Mortality (No Interventions) L'!$B$10:$O$129,4),VLOOKUP(I62,'[1]Mortality (Interventions) L'!$B$9:$AV$128,4)))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2411.3976776060103</v>
      </c>
      <c r="M63" s="14">
        <f t="shared" si="18"/>
        <v>769177</v>
      </c>
      <c r="N63" s="13"/>
      <c r="O63" s="13" t="e">
        <f>1000*(IF(I63&lt;18,VLOOKUP(I63,'[1]Mortality (No Interventions) L'!$B$10:$O$129,4),VLOOKUP(I63,'[1]Mortality (Interventions) L'!$B$9:$AV$128,4)))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2411.3976776060103</v>
      </c>
      <c r="M64" s="14">
        <f t="shared" si="18"/>
        <v>769177</v>
      </c>
      <c r="N64" s="13"/>
      <c r="O64" s="13" t="e">
        <f>1000*(IF(I64&lt;18,VLOOKUP(I64,'[1]Mortality (No Interventions) L'!$B$10:$O$129,4),VLOOKUP(I64,'[1]Mortality (Interventions) L'!$B$9:$AV$128,4)))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2411.3976776060103</v>
      </c>
      <c r="M65" s="14">
        <f t="shared" si="18"/>
        <v>769177</v>
      </c>
      <c r="N65" s="13"/>
      <c r="O65" s="13" t="e">
        <f>1000*(IF(I65&lt;18,VLOOKUP(I65,'[1]Mortality (No Interventions) L'!$B$10:$O$129,4),VLOOKUP(I65,'[1]Mortality (Interventions) L'!$B$9:$AV$128,4)))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2411.3976776060103</v>
      </c>
      <c r="M66" s="14">
        <f t="shared" si="18"/>
        <v>769177</v>
      </c>
      <c r="N66" s="13"/>
      <c r="O66" s="13" t="e">
        <f>1000*(IF(I66&lt;18,VLOOKUP(I66,'[1]Mortality (No Interventions) L'!$B$10:$O$129,4),VLOOKUP(I66,'[1]Mortality (Interventions) L'!$B$9:$AV$128,4)))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2411.3976776060103</v>
      </c>
      <c r="M67" s="14">
        <f t="shared" si="18"/>
        <v>769177</v>
      </c>
      <c r="N67" s="13"/>
      <c r="O67" s="13" t="e">
        <f>1000*(IF(I67&lt;18,VLOOKUP(I67,'[1]Mortality (No Interventions) L'!$B$10:$O$129,4),VLOOKUP(I67,'[1]Mortality (Interventions) L'!$B$9:$AV$128,4)))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2411.3976776060103</v>
      </c>
      <c r="M68" s="14">
        <f t="shared" ref="M68:M99" si="36">$E$11</f>
        <v>769177</v>
      </c>
      <c r="N68" s="13"/>
      <c r="O68" s="13" t="e">
        <f>1000*(IF(I68&lt;18,VLOOKUP(I68,'[1]Mortality (No Interventions) L'!$B$10:$O$129,4),VLOOKUP(I68,'[1]Mortality (Interventions) L'!$B$9:$AV$128,4)))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2411.3976776060103</v>
      </c>
      <c r="M69" s="14">
        <f t="shared" si="36"/>
        <v>769177</v>
      </c>
      <c r="N69" s="13"/>
      <c r="O69" s="13" t="e">
        <f>1000*(IF(I69&lt;18,VLOOKUP(I69,'[1]Mortality (No Interventions) L'!$B$10:$O$129,4),VLOOKUP(I69,'[1]Mortality (Interventions) L'!$B$9:$AV$128,4)))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2411.3976776060103</v>
      </c>
      <c r="M70" s="14">
        <f t="shared" si="36"/>
        <v>769177</v>
      </c>
      <c r="N70" s="13"/>
      <c r="O70" s="13" t="e">
        <f>1000*(IF(I70&lt;18,VLOOKUP(I70,'[1]Mortality (No Interventions) L'!$B$10:$O$129,4),VLOOKUP(I70,'[1]Mortality (Interventions) L'!$B$9:$AV$128,4)))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2411.3976776060103</v>
      </c>
      <c r="M71" s="14">
        <f t="shared" si="36"/>
        <v>769177</v>
      </c>
      <c r="N71" s="13"/>
      <c r="O71" s="13" t="e">
        <f>1000*(IF(I71&lt;18,VLOOKUP(I71,'[1]Mortality (No Interventions) L'!$B$10:$O$129,4),VLOOKUP(I71,'[1]Mortality (Interventions) L'!$B$9:$AV$128,4)))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2411.3976776060103</v>
      </c>
      <c r="M72" s="14">
        <f t="shared" si="36"/>
        <v>769177</v>
      </c>
      <c r="N72" s="13"/>
      <c r="O72" s="13" t="e">
        <f>1000*(IF(I72&lt;18,VLOOKUP(I72,'[1]Mortality (No Interventions) L'!$B$10:$O$129,4),VLOOKUP(I72,'[1]Mortality (Interventions) L'!$B$9:$AV$128,4)))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2411.3976776060103</v>
      </c>
      <c r="M73" s="14">
        <f t="shared" si="36"/>
        <v>769177</v>
      </c>
      <c r="N73" s="13"/>
      <c r="O73" s="13" t="e">
        <f>1000*(IF(I73&lt;18,VLOOKUP(I73,'[1]Mortality (No Interventions) L'!$B$10:$O$129,4),VLOOKUP(I73,'[1]Mortality (Interventions) L'!$B$9:$AV$128,4)))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2411.3976776060103</v>
      </c>
      <c r="M74" s="14">
        <f t="shared" si="36"/>
        <v>769177</v>
      </c>
      <c r="N74" s="13"/>
      <c r="O74" s="13" t="e">
        <f>1000*(IF(I74&lt;18,VLOOKUP(I74,'[1]Mortality (No Interventions) L'!$B$10:$O$129,4),VLOOKUP(I74,'[1]Mortality (Interventions) L'!$B$9:$AV$128,4)))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2411.3976776060103</v>
      </c>
      <c r="M75" s="14">
        <f t="shared" si="36"/>
        <v>769177</v>
      </c>
      <c r="N75" s="13"/>
      <c r="O75" s="13" t="e">
        <f>1000*(IF(I75&lt;18,VLOOKUP(I75,'[1]Mortality (No Interventions) L'!$B$10:$O$129,4),VLOOKUP(I75,'[1]Mortality (Interventions) L'!$B$9:$AV$128,4)))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2411.3976776060103</v>
      </c>
      <c r="M76" s="14">
        <f t="shared" si="36"/>
        <v>769177</v>
      </c>
      <c r="N76" s="13"/>
      <c r="O76" s="13" t="e">
        <f>1000*(IF(I76&lt;18,VLOOKUP(I76,'[1]Mortality (No Interventions) L'!$B$10:$O$129,4),VLOOKUP(I76,'[1]Mortality (Interventions) L'!$B$9:$AV$128,4)))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2411.3976776060103</v>
      </c>
      <c r="M77" s="14">
        <f t="shared" si="36"/>
        <v>769177</v>
      </c>
      <c r="N77" s="13"/>
      <c r="O77" s="13" t="e">
        <f>1000*(IF(I77&lt;18,VLOOKUP(I77,'[1]Mortality (No Interventions) L'!$B$10:$O$129,4),VLOOKUP(I77,'[1]Mortality (Interventions) L'!$B$9:$AV$128,4)))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2411.3976776060103</v>
      </c>
      <c r="M78" s="14">
        <f t="shared" si="36"/>
        <v>769177</v>
      </c>
      <c r="N78" s="13"/>
      <c r="O78" s="13" t="e">
        <f>1000*(IF(I78&lt;18,VLOOKUP(I78,'[1]Mortality (No Interventions) L'!$B$10:$O$129,4),VLOOKUP(I78,'[1]Mortality (Interventions) L'!$B$9:$AV$128,4)))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2411.3976776060103</v>
      </c>
      <c r="M79" s="14">
        <f t="shared" si="36"/>
        <v>769177</v>
      </c>
      <c r="N79" s="13"/>
      <c r="O79" s="13" t="e">
        <f>1000*(IF(I79&lt;18,VLOOKUP(I79,'[1]Mortality (No Interventions) L'!$B$10:$O$129,4),VLOOKUP(I79,'[1]Mortality (Interventions) L'!$B$9:$AV$128,4)))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2411.3976776060103</v>
      </c>
      <c r="M80" s="14">
        <f t="shared" si="36"/>
        <v>769177</v>
      </c>
      <c r="O80" s="13" t="e">
        <f>1000*(IF(I80&lt;18,VLOOKUP(I80,'[1]Mortality (No Interventions) L'!$B$10:$O$129,4),VLOOKUP(I80,'[1]Mortality (Interventions) L'!$B$9:$AV$128,4)))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2411.3976776060103</v>
      </c>
      <c r="M81" s="14">
        <f t="shared" si="36"/>
        <v>769177</v>
      </c>
      <c r="O81" s="13" t="e">
        <f>1000*(IF(I81&lt;18,VLOOKUP(I81,'[1]Mortality (No Interventions) L'!$B$10:$O$129,4),VLOOKUP(I81,'[1]Mortality (Interventions) L'!$B$9:$AV$128,4)))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2411.3976776060103</v>
      </c>
      <c r="M82" s="14">
        <f t="shared" si="36"/>
        <v>769177</v>
      </c>
      <c r="O82" s="13" t="e">
        <f>1000*(IF(I82&lt;18,VLOOKUP(I82,'[1]Mortality (No Interventions) L'!$B$10:$O$129,4),VLOOKUP(I82,'[1]Mortality (Interventions) L'!$B$9:$AV$128,4)))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2411.3976776060103</v>
      </c>
      <c r="M83" s="14">
        <f t="shared" si="36"/>
        <v>769177</v>
      </c>
      <c r="O83" s="13" t="e">
        <f>1000*(IF(I83&lt;18,VLOOKUP(I83,'[1]Mortality (No Interventions) L'!$B$10:$O$129,4),VLOOKUP(I83,'[1]Mortality (Interventions) L'!$B$9:$AV$128,4)))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2411.3976776060103</v>
      </c>
      <c r="M84" s="14">
        <f t="shared" si="36"/>
        <v>769177</v>
      </c>
      <c r="O84" s="13" t="e">
        <f>1000*(IF(I84&lt;18,VLOOKUP(I84,'[1]Mortality (No Interventions) L'!$B$10:$O$129,4),VLOOKUP(I84,'[1]Mortality (Interventions) L'!$B$9:$AV$128,4)))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2411.3976776060103</v>
      </c>
      <c r="M85" s="14">
        <f t="shared" si="36"/>
        <v>769177</v>
      </c>
      <c r="O85" s="13" t="e">
        <f>1000*(IF(I85&lt;18,VLOOKUP(I85,'[1]Mortality (No Interventions) L'!$B$10:$O$129,4),VLOOKUP(I85,'[1]Mortality (Interventions) L'!$B$9:$AV$128,4)))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2411.3976776060103</v>
      </c>
      <c r="M86" s="14">
        <f t="shared" si="36"/>
        <v>769177</v>
      </c>
      <c r="O86" s="13" t="e">
        <f>1000*(IF(I86&lt;18,VLOOKUP(I86,'[1]Mortality (No Interventions) L'!$B$10:$O$129,4),VLOOKUP(I86,'[1]Mortality (Interventions) L'!$B$9:$AV$128,4)))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2411.3976776060103</v>
      </c>
      <c r="M87" s="14">
        <f t="shared" si="36"/>
        <v>769177</v>
      </c>
      <c r="O87" s="13" t="e">
        <f>1000*(IF(I87&lt;18,VLOOKUP(I87,'[1]Mortality (No Interventions) L'!$B$10:$O$129,4),VLOOKUP(I87,'[1]Mortality (Interventions) L'!$B$9:$AV$128,4)))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2411.3976776060103</v>
      </c>
      <c r="M88" s="14">
        <f t="shared" si="36"/>
        <v>769177</v>
      </c>
      <c r="O88" s="13" t="e">
        <f>1000*(IF(I88&lt;18,VLOOKUP(I88,'[1]Mortality (No Interventions) L'!$B$10:$O$129,4),VLOOKUP(I88,'[1]Mortality (Interventions) L'!$B$9:$AV$128,4)))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2411.3976776060103</v>
      </c>
      <c r="M89" s="14">
        <f t="shared" si="36"/>
        <v>769177</v>
      </c>
      <c r="O89" s="13" t="e">
        <f>1000*(IF(I89&lt;18,VLOOKUP(I89,'[1]Mortality (No Interventions) L'!$B$10:$O$129,4),VLOOKUP(I89,'[1]Mortality (Interventions) L'!$B$9:$AV$128,4)))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2411.3976776060103</v>
      </c>
      <c r="M90" s="14">
        <f t="shared" si="36"/>
        <v>769177</v>
      </c>
      <c r="O90" s="13" t="e">
        <f>1000*(IF(I90&lt;18,VLOOKUP(I90,'[1]Mortality (No Interventions) L'!$B$10:$O$129,4),VLOOKUP(I90,'[1]Mortality (Interventions) L'!$B$9:$AV$128,4)))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2411.3976776060103</v>
      </c>
      <c r="M91" s="14">
        <f t="shared" si="36"/>
        <v>769177</v>
      </c>
      <c r="O91" s="13" t="e">
        <f>1000*(IF(I91&lt;18,VLOOKUP(I91,'[1]Mortality (No Interventions) L'!$B$10:$O$129,4),VLOOKUP(I91,'[1]Mortality (Interventions) L'!$B$9:$AV$128,4)))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2411.3976776060103</v>
      </c>
      <c r="M92" s="14">
        <f t="shared" si="36"/>
        <v>769177</v>
      </c>
      <c r="O92" s="13" t="e">
        <f>1000*(IF(I92&lt;18,VLOOKUP(I92,'[1]Mortality (No Interventions) L'!$B$10:$O$129,4),VLOOKUP(I92,'[1]Mortality (Interventions) L'!$B$9:$AV$128,4)))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2411.3976776060103</v>
      </c>
      <c r="M93" s="14">
        <f t="shared" si="36"/>
        <v>769177</v>
      </c>
      <c r="O93" s="13" t="e">
        <f>1000*(IF(I93&lt;18,VLOOKUP(I93,'[1]Mortality (No Interventions) L'!$B$10:$O$129,4),VLOOKUP(I93,'[1]Mortality (Interventions) L'!$B$9:$AV$128,4)))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2411.3976776060103</v>
      </c>
      <c r="M94" s="14">
        <f t="shared" si="36"/>
        <v>769177</v>
      </c>
      <c r="O94" s="13" t="e">
        <f>1000*(IF(I94&lt;18,VLOOKUP(I94,'[1]Mortality (No Interventions) L'!$B$10:$O$129,4),VLOOKUP(I94,'[1]Mortality (Interventions) L'!$B$9:$AV$128,4)))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2411.3976776060103</v>
      </c>
      <c r="M95" s="14">
        <f t="shared" si="36"/>
        <v>769177</v>
      </c>
      <c r="O95" s="13" t="e">
        <f>1000*(IF(I95&lt;18,VLOOKUP(I95,'[1]Mortality (No Interventions) L'!$B$10:$O$129,4),VLOOKUP(I95,'[1]Mortality (Interventions) L'!$B$9:$AV$128,4)))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2411.3976776060103</v>
      </c>
      <c r="M96" s="14">
        <f t="shared" si="36"/>
        <v>769177</v>
      </c>
      <c r="O96" s="13" t="e">
        <f>1000*(IF(I96&lt;18,VLOOKUP(I96,'[1]Mortality (No Interventions) L'!$B$10:$O$129,4),VLOOKUP(I96,'[1]Mortality (Interventions) L'!$B$9:$AV$128,4)))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2411.3976776060103</v>
      </c>
      <c r="M97" s="14">
        <f t="shared" si="36"/>
        <v>769177</v>
      </c>
      <c r="O97" s="13" t="e">
        <f>1000*(IF(I97&lt;18,VLOOKUP(I97,'[1]Mortality (No Interventions) L'!$B$10:$O$129,4),VLOOKUP(I97,'[1]Mortality (Interventions) L'!$B$9:$AV$128,4)))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2411.3976776060103</v>
      </c>
      <c r="M98" s="14">
        <f t="shared" si="36"/>
        <v>769177</v>
      </c>
      <c r="O98" s="13" t="e">
        <f>1000*(IF(I98&lt;18,VLOOKUP(I98,'[1]Mortality (No Interventions) L'!$B$10:$O$129,4),VLOOKUP(I98,'[1]Mortality (Interventions) L'!$B$9:$AV$128,4)))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2411.3976776060103</v>
      </c>
      <c r="M99" s="14">
        <f t="shared" si="36"/>
        <v>769177</v>
      </c>
      <c r="O99" s="13" t="e">
        <f>1000*(IF(I99&lt;18,VLOOKUP(I99,'[1]Mortality (No Interventions) L'!$B$10:$O$129,4),VLOOKUP(I99,'[1]Mortality (Interventions) L'!$B$9:$AV$128,4)))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2411.3976776060103</v>
      </c>
      <c r="M100" s="14">
        <f t="shared" ref="M100:M124" si="54">$E$11</f>
        <v>769177</v>
      </c>
      <c r="O100" s="13" t="e">
        <f>1000*(IF(I100&lt;18,VLOOKUP(I100,'[1]Mortality (No Interventions) L'!$B$10:$O$129,4),VLOOKUP(I100,'[1]Mortality (Interventions) L'!$B$9:$AV$128,4)))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2411.3976776060103</v>
      </c>
      <c r="M101" s="14">
        <f t="shared" si="54"/>
        <v>769177</v>
      </c>
      <c r="O101" s="13" t="e">
        <f>1000*(IF(I101&lt;18,VLOOKUP(I101,'[1]Mortality (No Interventions) L'!$B$10:$O$129,4),VLOOKUP(I101,'[1]Mortality (Interventions) L'!$B$9:$AV$128,4)))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2411.3976776060103</v>
      </c>
      <c r="M102" s="14">
        <f t="shared" si="54"/>
        <v>769177</v>
      </c>
      <c r="O102" s="13" t="e">
        <f>1000*(IF(I102&lt;18,VLOOKUP(I102,'[1]Mortality (No Interventions) L'!$B$10:$O$129,4),VLOOKUP(I102,'[1]Mortality (Interventions) L'!$B$9:$AV$128,4)))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2411.3976776060103</v>
      </c>
      <c r="M103" s="14">
        <f t="shared" si="54"/>
        <v>769177</v>
      </c>
      <c r="O103" s="13" t="e">
        <f>1000*(IF(I103&lt;18,VLOOKUP(I103,'[1]Mortality (No Interventions) L'!$B$10:$O$129,4),VLOOKUP(I103,'[1]Mortality (Interventions) L'!$B$9:$AV$128,4)))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2411.3976776060103</v>
      </c>
      <c r="M104" s="14">
        <f t="shared" si="54"/>
        <v>769177</v>
      </c>
      <c r="O104" s="13" t="e">
        <f>1000*(IF(I104&lt;18,VLOOKUP(I104,'[1]Mortality (No Interventions) L'!$B$10:$O$129,4),VLOOKUP(I104,'[1]Mortality (Interventions) L'!$B$9:$AV$128,4)))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2411.3976776060103</v>
      </c>
      <c r="M105" s="14">
        <f t="shared" si="54"/>
        <v>769177</v>
      </c>
      <c r="O105" s="13" t="e">
        <f>1000*(IF(I105&lt;18,VLOOKUP(I105,'[1]Mortality (No Interventions) L'!$B$10:$O$129,4),VLOOKUP(I105,'[1]Mortality (Interventions) L'!$B$9:$AV$128,4)))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2411.3976776060103</v>
      </c>
      <c r="M106" s="14">
        <f t="shared" si="54"/>
        <v>769177</v>
      </c>
      <c r="O106" s="13" t="e">
        <f>1000*(IF(I106&lt;18,VLOOKUP(I106,'[1]Mortality (No Interventions) L'!$B$10:$O$129,4),VLOOKUP(I106,'[1]Mortality (Interventions) L'!$B$9:$AV$128,4)))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2411.3976776060103</v>
      </c>
      <c r="M107" s="14">
        <f t="shared" si="54"/>
        <v>769177</v>
      </c>
      <c r="O107" s="13" t="e">
        <f>1000*(IF(I107&lt;18,VLOOKUP(I107,'[1]Mortality (No Interventions) L'!$B$10:$O$129,4),VLOOKUP(I107,'[1]Mortality (Interventions) L'!$B$9:$AV$128,4)))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2411.3976776060103</v>
      </c>
      <c r="M108" s="14">
        <f t="shared" si="54"/>
        <v>769177</v>
      </c>
      <c r="O108" s="13" t="e">
        <f>1000*(IF(I108&lt;18,VLOOKUP(I108,'[1]Mortality (No Interventions) L'!$B$10:$O$129,4),VLOOKUP(I108,'[1]Mortality (Interventions) L'!$B$9:$AV$128,4)))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2411.3976776060103</v>
      </c>
      <c r="M109" s="14">
        <f t="shared" si="54"/>
        <v>769177</v>
      </c>
      <c r="O109" s="13" t="e">
        <f>1000*(IF(I109&lt;18,VLOOKUP(I109,'[1]Mortality (No Interventions) L'!$B$10:$O$129,4),VLOOKUP(I109,'[1]Mortality (Interventions) L'!$B$9:$AV$128,4)))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2411.3976776060103</v>
      </c>
      <c r="M110" s="14">
        <f t="shared" si="54"/>
        <v>769177</v>
      </c>
      <c r="O110" s="13" t="e">
        <f>1000*(IF(I110&lt;18,VLOOKUP(I110,'[1]Mortality (No Interventions) L'!$B$10:$O$129,4),VLOOKUP(I110,'[1]Mortality (Interventions) L'!$B$9:$AV$128,4)))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2411.3976776060103</v>
      </c>
      <c r="M111" s="14">
        <f t="shared" si="54"/>
        <v>769177</v>
      </c>
      <c r="O111" s="13" t="e">
        <f>1000*(IF(I111&lt;18,VLOOKUP(I111,'[1]Mortality (No Interventions) L'!$B$10:$O$129,4),VLOOKUP(I111,'[1]Mortality (Interventions) L'!$B$9:$AV$128,4)))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2411.3976776060103</v>
      </c>
      <c r="M112" s="14">
        <f t="shared" si="54"/>
        <v>769177</v>
      </c>
      <c r="O112" s="13" t="e">
        <f>1000*(IF(I112&lt;18,VLOOKUP(I112,'[1]Mortality (No Interventions) L'!$B$10:$O$129,4),VLOOKUP(I112,'[1]Mortality (Interventions) L'!$B$9:$AV$128,4)))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2411.3976776060103</v>
      </c>
      <c r="M113" s="14">
        <f t="shared" si="54"/>
        <v>769177</v>
      </c>
      <c r="O113" s="13" t="e">
        <f>1000*(IF(I113&lt;18,VLOOKUP(I113,'[1]Mortality (No Interventions) L'!$B$10:$O$129,4),VLOOKUP(I113,'[1]Mortality (Interventions) L'!$B$9:$AV$128,4)))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2411.3976776060103</v>
      </c>
      <c r="M114" s="14">
        <f t="shared" si="54"/>
        <v>769177</v>
      </c>
      <c r="O114" s="13" t="e">
        <f>1000*(IF(I114&lt;18,VLOOKUP(I114,'[1]Mortality (No Interventions) L'!$B$10:$O$129,4),VLOOKUP(I114,'[1]Mortality (Interventions) L'!$B$9:$AV$128,4)))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2411.3976776060103</v>
      </c>
      <c r="M115" s="14">
        <f t="shared" si="54"/>
        <v>769177</v>
      </c>
      <c r="O115" s="13" t="e">
        <f>1000*(IF(I115&lt;18,VLOOKUP(I115,'[1]Mortality (No Interventions) L'!$B$10:$O$129,4),VLOOKUP(I115,'[1]Mortality (Interventions) L'!$B$9:$AV$128,4)))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2411.3976776060103</v>
      </c>
      <c r="M116" s="14">
        <f t="shared" si="54"/>
        <v>769177</v>
      </c>
      <c r="O116" s="13" t="e">
        <f>1000*(IF(I116&lt;18,VLOOKUP(I116,'[1]Mortality (No Interventions) L'!$B$10:$O$129,4),VLOOKUP(I116,'[1]Mortality (Interventions) L'!$B$9:$AV$128,4)))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2411.3976776060103</v>
      </c>
      <c r="M117" s="14">
        <f t="shared" si="54"/>
        <v>769177</v>
      </c>
      <c r="O117" s="13" t="e">
        <f>1000*(IF(I117&lt;18,VLOOKUP(I117,'[1]Mortality (No Interventions) L'!$B$10:$O$129,4),VLOOKUP(I117,'[1]Mortality (Interventions) L'!$B$9:$AV$128,4)))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2411.3976776060103</v>
      </c>
      <c r="M118" s="14">
        <f t="shared" si="54"/>
        <v>769177</v>
      </c>
      <c r="O118" s="13" t="e">
        <f>1000*(IF(I118&lt;18,VLOOKUP(I118,'[1]Mortality (No Interventions) L'!$B$10:$O$129,4),VLOOKUP(I118,'[1]Mortality (Interventions) L'!$B$9:$AV$128,4)))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2411.3976776060103</v>
      </c>
      <c r="M119" s="14">
        <f t="shared" si="54"/>
        <v>769177</v>
      </c>
      <c r="O119" s="13" t="e">
        <f>1000*(IF(I119&lt;18,VLOOKUP(I119,'[1]Mortality (No Interventions) L'!$B$10:$O$129,4),VLOOKUP(I119,'[1]Mortality (Interventions) L'!$B$9:$AV$128,4)))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2411.3976776060103</v>
      </c>
      <c r="M120" s="14">
        <f t="shared" si="54"/>
        <v>769177</v>
      </c>
      <c r="O120" s="13" t="e">
        <f>1000*(IF(I120&lt;18,VLOOKUP(I120,'[1]Mortality (No Interventions) L'!$B$10:$O$129,4),VLOOKUP(I120,'[1]Mortality (Interventions) L'!$B$9:$AV$128,4)))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2411.3976776060103</v>
      </c>
      <c r="M121" s="14">
        <f t="shared" si="54"/>
        <v>769177</v>
      </c>
      <c r="O121" s="13" t="e">
        <f>1000*(IF(I121&lt;18,VLOOKUP(I121,'[1]Mortality (No Interventions) L'!$B$10:$O$129,4),VLOOKUP(I121,'[1]Mortality (Interventions) L'!$B$9:$AV$128,4)))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2411.3976776060103</v>
      </c>
      <c r="M122" s="14">
        <f t="shared" si="54"/>
        <v>769177</v>
      </c>
      <c r="O122" s="13" t="e">
        <f>1000*(IF(I122&lt;18,VLOOKUP(I122,'[1]Mortality (No Interventions) L'!$B$10:$O$129,4),VLOOKUP(I122,'[1]Mortality (Interventions) L'!$B$9:$AV$128,4)))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2411.3976776060103</v>
      </c>
      <c r="M123" s="14">
        <f t="shared" si="54"/>
        <v>769177</v>
      </c>
      <c r="O123" s="13" t="e">
        <f>1000*(IF(I123&lt;18,VLOOKUP(I123,'[1]Mortality (No Interventions) L'!$B$10:$O$129,4),VLOOKUP(I123,'[1]Mortality (Interventions) L'!$B$9:$AV$128,4)))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2411.3976776060103</v>
      </c>
      <c r="M124" s="14">
        <f t="shared" si="54"/>
        <v>769177</v>
      </c>
      <c r="O124" s="13" t="e">
        <f>1000*(IF(I124&lt;18,VLOOKUP(I124,'[1]Mortality (No Interventions) L'!$B$10:$O$129,4),VLOOKUP(I124,'[1]Mortality (Interventions) L'!$B$9:$AV$128,4)))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441275.11052120209</v>
      </c>
      <c r="Z129" s="2">
        <f t="shared" si="72"/>
        <v>-11031.877763030054</v>
      </c>
      <c r="AA129" s="2">
        <f t="shared" si="72"/>
        <v>-54021.096279199788</v>
      </c>
      <c r="AB129" s="2">
        <f t="shared" si="72"/>
        <v>-769177.00000000023</v>
      </c>
      <c r="AC129" s="2">
        <f t="shared" si="72"/>
        <v>-392954.86352102784</v>
      </c>
      <c r="AD129" s="2">
        <f t="shared" si="72"/>
        <v>16963.601143809374</v>
      </c>
      <c r="AE129" s="2">
        <f t="shared" si="72"/>
        <v>-375991.26237721829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441275.11052120209</v>
      </c>
      <c r="Z131" s="2">
        <f t="shared" si="73"/>
        <v>-11031.877763030054</v>
      </c>
      <c r="AA131" s="2">
        <f t="shared" si="73"/>
        <v>-22422.721569661706</v>
      </c>
      <c r="AB131" s="2">
        <f t="shared" si="73"/>
        <v>-130893.38843157452</v>
      </c>
      <c r="AC131" s="2">
        <f t="shared" si="73"/>
        <v>276927.12275693577</v>
      </c>
      <c r="AD131" s="2">
        <f t="shared" si="73"/>
        <v>6382.8361156842529</v>
      </c>
      <c r="AE131" s="2">
        <f t="shared" si="73"/>
        <v>283309.95887262002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441275.11052120209</v>
      </c>
      <c r="Z133" s="2">
        <f t="shared" si="74"/>
        <v>-11031.877763030054</v>
      </c>
      <c r="AA133" s="2">
        <f t="shared" si="74"/>
        <v>-36322.704199324515</v>
      </c>
      <c r="AB133" s="2">
        <f t="shared" si="74"/>
        <v>-360791.53849557647</v>
      </c>
      <c r="AC133" s="2">
        <f t="shared" si="74"/>
        <v>33128.990063270845</v>
      </c>
      <c r="AD133" s="2">
        <f t="shared" si="74"/>
        <v>10998.522901307993</v>
      </c>
      <c r="AE133" s="2">
        <f t="shared" si="74"/>
        <v>44127.512964578986</v>
      </c>
    </row>
    <row r="134" spans="1:40" ht="19" customHeight="1" x14ac:dyDescent="0.15">
      <c r="A134" s="1"/>
      <c r="G134" s="1" t="s">
        <v>11</v>
      </c>
      <c r="H134" s="50">
        <v>450078.28291604191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450078.28291604191</v>
      </c>
      <c r="K135" s="14">
        <f>J135*$C$10</f>
        <v>11251.957072901048</v>
      </c>
      <c r="L135" s="15">
        <f>$C$145</f>
        <v>4499.8327331911296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450078.28291604191</v>
      </c>
      <c r="Z135" s="8">
        <f t="shared" ref="Z135:Z166" si="79">IFERROR(_xlfn.IFNA(-$T135*K135,0),0)</f>
        <v>-11251.957072901048</v>
      </c>
      <c r="AA135" s="8">
        <f t="shared" ref="AA135:AA166" si="80">IFERROR(_xlfn.IFNA(-$T135*L135,0),0)</f>
        <v>-4499.8327331911296</v>
      </c>
      <c r="AB135" s="8"/>
      <c r="AC135" s="8">
        <f t="shared" ref="AC135:AC166" si="81">IFERROR(_xlfn.IFNA(SUM(Y135:AB135),0),0)</f>
        <v>434326.49310994969</v>
      </c>
      <c r="AD135" s="8"/>
      <c r="AE135" s="8">
        <f t="shared" ref="AE135:AE166" si="82">IFERROR(_xlfn.IFNA(SUM(AC135:AD135),0),0)</f>
        <v>434326.49310994969</v>
      </c>
      <c r="AG135" s="46">
        <f>AE264</f>
        <v>45007.862424338295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L'!$B$10:$O$129,4),VLOOKUP(I5,'[1]Mortality (Interventions) L'!$B$9:$AV$128,7)))</f>
        <v>7.2004551676059103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7.2004551676059106E-3</v>
      </c>
      <c r="S136" s="10">
        <f t="shared" ref="S136:S167" si="86">MIN(P136*Q136,Q136-R136)</f>
        <v>0</v>
      </c>
      <c r="T136" s="9">
        <f t="shared" si="76"/>
        <v>0.99279954483239408</v>
      </c>
      <c r="U136" s="18"/>
      <c r="V136" s="8">
        <f t="shared" ref="V136:V167" si="87">W135</f>
        <v>7691.77</v>
      </c>
      <c r="W136" s="8">
        <f t="shared" si="77"/>
        <v>7636.3857549554641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-5538.4245044536119</v>
      </c>
      <c r="AC136" s="8">
        <f t="shared" si="81"/>
        <v>-5538.4245044536119</v>
      </c>
      <c r="AD136" s="8">
        <f t="shared" ref="AD136:AD167" si="89">IFERROR(_xlfn.IFNA($D$6*SUM(V136:V136,Y136:Z136),0),0)</f>
        <v>754.56263700000011</v>
      </c>
      <c r="AE136" s="8">
        <f t="shared" si="82"/>
        <v>-4783.8618674536119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2249.4413186109196</v>
      </c>
      <c r="M137" s="14">
        <f t="shared" si="75"/>
        <v>769177</v>
      </c>
      <c r="N137" s="13"/>
      <c r="O137" s="13">
        <f>1000*(IF(I6&lt;18,VLOOKUP(I6,'[1]Mortality (No Interventions) L'!$B$10:$O$129,4),VLOOKUP(I6,'[1]Mortality (Interventions) L'!$B$9:$AV$128,7)))</f>
        <v>7.9906653053712295</v>
      </c>
      <c r="P137" s="11">
        <v>0</v>
      </c>
      <c r="Q137" s="10">
        <f t="shared" si="84"/>
        <v>0.99279954483239408</v>
      </c>
      <c r="R137" s="10">
        <f t="shared" si="85"/>
        <v>7.9331288780805607E-3</v>
      </c>
      <c r="S137" s="10">
        <f t="shared" si="86"/>
        <v>0</v>
      </c>
      <c r="T137" s="9">
        <f t="shared" si="76"/>
        <v>0.98486641595431357</v>
      </c>
      <c r="U137" s="18"/>
      <c r="V137" s="8">
        <f t="shared" si="87"/>
        <v>7636.3857549554641</v>
      </c>
      <c r="W137" s="8">
        <f t="shared" si="77"/>
        <v>7575.3659522449107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-2215.3992093598813</v>
      </c>
      <c r="AB137" s="8">
        <f t="shared" si="88"/>
        <v>-6101.9802710553713</v>
      </c>
      <c r="AC137" s="8">
        <f t="shared" si="81"/>
        <v>-8317.3794804152531</v>
      </c>
      <c r="AD137" s="8">
        <f t="shared" si="89"/>
        <v>749.1294425611311</v>
      </c>
      <c r="AE137" s="8">
        <f t="shared" si="82"/>
        <v>-7568.2500378541217</v>
      </c>
      <c r="AF137" s="1" t="s">
        <v>34</v>
      </c>
      <c r="AG137" s="44">
        <f>AE264/Y264</f>
        <v>0.10000007583732741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2249.4413186109196</v>
      </c>
      <c r="M138" s="14">
        <f t="shared" si="75"/>
        <v>769177</v>
      </c>
      <c r="N138" s="13"/>
      <c r="O138" s="13">
        <f>1000*(IF(I7&lt;18,VLOOKUP(I7,'[1]Mortality (No Interventions) L'!$B$10:$O$129,4),VLOOKUP(I7,'[1]Mortality (Interventions) L'!$B$9:$AV$128,7)))</f>
        <v>8.8447392640486058</v>
      </c>
      <c r="P138" s="11">
        <v>0</v>
      </c>
      <c r="Q138" s="10">
        <f t="shared" si="84"/>
        <v>0.98486641595431357</v>
      </c>
      <c r="R138" s="10">
        <f t="shared" si="85"/>
        <v>8.7108866590339448E-3</v>
      </c>
      <c r="S138" s="10">
        <f t="shared" si="86"/>
        <v>0</v>
      </c>
      <c r="T138" s="9">
        <f t="shared" si="76"/>
        <v>0.9761555292952796</v>
      </c>
      <c r="U138" s="18"/>
      <c r="V138" s="8">
        <f t="shared" si="87"/>
        <v>7575.3659522449107</v>
      </c>
      <c r="W138" s="8">
        <f t="shared" si="77"/>
        <v>7508.3638155675535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-2195.8045809873138</v>
      </c>
      <c r="AB138" s="8">
        <f t="shared" si="88"/>
        <v>-6700.2136677357521</v>
      </c>
      <c r="AC138" s="8">
        <f t="shared" si="81"/>
        <v>-8896.0182487230668</v>
      </c>
      <c r="AD138" s="8">
        <f t="shared" si="89"/>
        <v>743.14339991522581</v>
      </c>
      <c r="AE138" s="8">
        <f t="shared" si="82"/>
        <v>-8152.8748488078409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2249.4413186109196</v>
      </c>
      <c r="M139" s="14">
        <f t="shared" si="75"/>
        <v>769177</v>
      </c>
      <c r="N139" s="13"/>
      <c r="O139" s="13">
        <f>1000*(IF(I8&lt;18,VLOOKUP(I8,'[1]Mortality (No Interventions) L'!$B$10:$O$129,4),VLOOKUP(I8,'[1]Mortality (Interventions) L'!$B$9:$AV$128,7)))</f>
        <v>9.7643237742850477</v>
      </c>
      <c r="P139" s="11">
        <v>0</v>
      </c>
      <c r="Q139" s="10">
        <f t="shared" si="84"/>
        <v>0.9761555292952796</v>
      </c>
      <c r="R139" s="10">
        <f t="shared" si="85"/>
        <v>9.5314986420977025E-3</v>
      </c>
      <c r="S139" s="10">
        <f t="shared" si="86"/>
        <v>0</v>
      </c>
      <c r="T139" s="9">
        <f t="shared" si="76"/>
        <v>0.96662403065318192</v>
      </c>
      <c r="U139" s="18"/>
      <c r="V139" s="8">
        <f t="shared" si="87"/>
        <v>7508.3638155675535</v>
      </c>
      <c r="W139" s="8">
        <f t="shared" si="77"/>
        <v>7435.0497202572251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-2174.3640341134956</v>
      </c>
      <c r="AB139" s="8">
        <f t="shared" si="88"/>
        <v>-7331.4095310327848</v>
      </c>
      <c r="AC139" s="8">
        <f t="shared" si="81"/>
        <v>-9505.7735651462808</v>
      </c>
      <c r="AD139" s="8">
        <f t="shared" si="89"/>
        <v>736.57049030717701</v>
      </c>
      <c r="AE139" s="8">
        <f t="shared" si="82"/>
        <v>-8769.2030748391044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2249.4413186109196</v>
      </c>
      <c r="M140" s="14">
        <f t="shared" si="75"/>
        <v>769177</v>
      </c>
      <c r="N140" s="13"/>
      <c r="O140" s="13">
        <f>1000*(IF(I9&lt;18,VLOOKUP(I9,'[1]Mortality (No Interventions) L'!$B$10:$O$129,4),VLOOKUP(I9,'[1]Mortality (Interventions) L'!$B$9:$AV$128,7)))</f>
        <v>10.805875099398685</v>
      </c>
      <c r="P140" s="11">
        <v>0</v>
      </c>
      <c r="Q140" s="10">
        <f t="shared" si="84"/>
        <v>0.96662403065318192</v>
      </c>
      <c r="R140" s="10">
        <f t="shared" si="85"/>
        <v>1.044521854331561E-2</v>
      </c>
      <c r="S140" s="10">
        <f t="shared" si="86"/>
        <v>0</v>
      </c>
      <c r="T140" s="9">
        <f t="shared" si="76"/>
        <v>0.95617881210986633</v>
      </c>
      <c r="U140" s="18"/>
      <c r="V140" s="8">
        <f t="shared" si="87"/>
        <v>7435.0497202572251</v>
      </c>
      <c r="W140" s="8">
        <f t="shared" si="77"/>
        <v>7354.7075016223071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-2150.8681279402404</v>
      </c>
      <c r="AB140" s="8">
        <f t="shared" si="88"/>
        <v>-8034.2218634918709</v>
      </c>
      <c r="AC140" s="8">
        <f t="shared" si="81"/>
        <v>-10185.089991432111</v>
      </c>
      <c r="AD140" s="8">
        <f t="shared" si="89"/>
        <v>729.37837755723388</v>
      </c>
      <c r="AE140" s="8">
        <f t="shared" si="82"/>
        <v>-9455.711613874877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2249.4413186109196</v>
      </c>
      <c r="M141" s="14">
        <f t="shared" si="75"/>
        <v>769177</v>
      </c>
      <c r="N141" s="13"/>
      <c r="O141" s="13">
        <f>1000*(IF(I10&lt;18,VLOOKUP(I10,'[1]Mortality (No Interventions) L'!$B$10:$O$129,4),VLOOKUP(I10,'[1]Mortality (Interventions) L'!$B$9:$AV$128,7)))</f>
        <v>11.987602692103305</v>
      </c>
      <c r="P141" s="11">
        <v>0</v>
      </c>
      <c r="Q141" s="10">
        <f t="shared" si="84"/>
        <v>0.95617881210986633</v>
      </c>
      <c r="R141" s="10">
        <f t="shared" si="85"/>
        <v>1.1462291702180374E-2</v>
      </c>
      <c r="S141" s="10">
        <f t="shared" si="86"/>
        <v>0</v>
      </c>
      <c r="T141" s="9">
        <f t="shared" si="76"/>
        <v>0.94471652040768594</v>
      </c>
      <c r="U141" s="18"/>
      <c r="V141" s="8">
        <f t="shared" si="87"/>
        <v>7354.7075016223071</v>
      </c>
      <c r="W141" s="8">
        <f t="shared" si="77"/>
        <v>7266.5421901762265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-2125.0843753793847</v>
      </c>
      <c r="AB141" s="8">
        <f t="shared" si="88"/>
        <v>-8816.5311446079941</v>
      </c>
      <c r="AC141" s="8">
        <f t="shared" si="81"/>
        <v>-10941.615519987379</v>
      </c>
      <c r="AD141" s="8">
        <f t="shared" si="89"/>
        <v>721.49680590914841</v>
      </c>
      <c r="AE141" s="8">
        <f t="shared" si="82"/>
        <v>-10220.118714078231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2249.4413186109196</v>
      </c>
      <c r="M142" s="14">
        <f t="shared" si="75"/>
        <v>769177</v>
      </c>
      <c r="N142" s="13"/>
      <c r="O142" s="13">
        <f>1000*(IF(I11&lt;18,VLOOKUP(I11,'[1]Mortality (No Interventions) L'!$B$10:$O$129,4),VLOOKUP(I11,'[1]Mortality (Interventions) L'!$B$9:$AV$128,7)))</f>
        <v>13.348178576514451</v>
      </c>
      <c r="P142" s="11">
        <v>0</v>
      </c>
      <c r="Q142" s="10">
        <f t="shared" si="84"/>
        <v>0.94471652040768594</v>
      </c>
      <c r="R142" s="10">
        <f t="shared" si="85"/>
        <v>1.2610244818585151E-2</v>
      </c>
      <c r="S142" s="10">
        <f t="shared" si="86"/>
        <v>0</v>
      </c>
      <c r="T142" s="9">
        <f t="shared" si="76"/>
        <v>0.93210627558910075</v>
      </c>
      <c r="U142" s="18"/>
      <c r="V142" s="8">
        <f t="shared" si="87"/>
        <v>7266.5421901762265</v>
      </c>
      <c r="W142" s="8">
        <f t="shared" si="77"/>
        <v>7169.5470873879776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-2096.71836964666</v>
      </c>
      <c r="AB142" s="8">
        <f t="shared" si="88"/>
        <v>-9699.5102788248696</v>
      </c>
      <c r="AC142" s="8">
        <f t="shared" si="81"/>
        <v>-11796.22864847153</v>
      </c>
      <c r="AD142" s="8">
        <f t="shared" si="89"/>
        <v>712.84778885628782</v>
      </c>
      <c r="AE142" s="8">
        <f t="shared" si="82"/>
        <v>-11083.380859615241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2249.4413186109196</v>
      </c>
      <c r="M143" s="14">
        <f t="shared" si="75"/>
        <v>769177</v>
      </c>
      <c r="N143" s="13"/>
      <c r="O143" s="13">
        <f>1000*(IF(I12&lt;18,VLOOKUP(I12,'[1]Mortality (No Interventions) L'!$B$10:$O$129,4),VLOOKUP(I12,'[1]Mortality (Interventions) L'!$B$9:$AV$128,7)))</f>
        <v>14.925182095082295</v>
      </c>
      <c r="P143" s="11">
        <v>0</v>
      </c>
      <c r="Q143" s="10">
        <f t="shared" si="84"/>
        <v>0.93210627558910075</v>
      </c>
      <c r="R143" s="10">
        <f t="shared" si="85"/>
        <v>1.3911855895136289E-2</v>
      </c>
      <c r="S143" s="10">
        <f t="shared" si="86"/>
        <v>0</v>
      </c>
      <c r="T143" s="9">
        <f t="shared" si="76"/>
        <v>0.91819441969396443</v>
      </c>
      <c r="U143" s="18"/>
      <c r="V143" s="8">
        <f t="shared" si="87"/>
        <v>7169.5470873879776</v>
      </c>
      <c r="W143" s="8">
        <f t="shared" si="77"/>
        <v>7062.5402915694449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-2065.4244661775792</v>
      </c>
      <c r="AB143" s="8">
        <f t="shared" si="88"/>
        <v>-10700.679581853245</v>
      </c>
      <c r="AC143" s="8">
        <f t="shared" si="81"/>
        <v>-12766.104048030824</v>
      </c>
      <c r="AD143" s="8">
        <f t="shared" si="89"/>
        <v>703.33256927276068</v>
      </c>
      <c r="AE143" s="8">
        <f t="shared" si="82"/>
        <v>-12062.771478758063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2249.4413186109196</v>
      </c>
      <c r="M144" s="14">
        <f t="shared" si="75"/>
        <v>769177</v>
      </c>
      <c r="N144" s="13"/>
      <c r="O144" s="13">
        <f>1000*(IF(I13&lt;18,VLOOKUP(I13,'[1]Mortality (No Interventions) L'!$B$10:$O$129,4),VLOOKUP(I13,'[1]Mortality (Interventions) L'!$B$9:$AV$128,7)))</f>
        <v>16.754565374639228</v>
      </c>
      <c r="P144" s="11">
        <v>0</v>
      </c>
      <c r="Q144" s="10">
        <f t="shared" si="84"/>
        <v>0.91819441969396443</v>
      </c>
      <c r="R144" s="10">
        <f t="shared" si="85"/>
        <v>1.5383948431391455E-2</v>
      </c>
      <c r="S144" s="10">
        <f t="shared" si="86"/>
        <v>0</v>
      </c>
      <c r="T144" s="9">
        <f t="shared" si="76"/>
        <v>0.90281047126257297</v>
      </c>
      <c r="U144" s="18"/>
      <c r="V144" s="8">
        <f t="shared" si="87"/>
        <v>7062.5402915694449</v>
      </c>
      <c r="W144" s="8">
        <f t="shared" si="77"/>
        <v>6944.2104985433216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-2030.8191769326279</v>
      </c>
      <c r="AB144" s="8">
        <f t="shared" si="88"/>
        <v>-11832.979302612386</v>
      </c>
      <c r="AC144" s="8">
        <f t="shared" si="81"/>
        <v>-13863.798479545014</v>
      </c>
      <c r="AD144" s="8">
        <f t="shared" si="89"/>
        <v>692.83520260296257</v>
      </c>
      <c r="AE144" s="8">
        <f t="shared" si="82"/>
        <v>-13170.963276942051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4499.8327331911296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2249.4413186109196</v>
      </c>
      <c r="M145" s="14">
        <f t="shared" si="75"/>
        <v>769177</v>
      </c>
      <c r="N145" s="13"/>
      <c r="O145" s="13">
        <f>1000*(IF(I14&lt;18,VLOOKUP(I14,'[1]Mortality (No Interventions) L'!$B$10:$O$129,4),VLOOKUP(I14,'[1]Mortality (Interventions) L'!$B$9:$AV$128,7)))</f>
        <v>18.941142042245229</v>
      </c>
      <c r="P145" s="11">
        <v>0</v>
      </c>
      <c r="Q145" s="10">
        <f t="shared" si="84"/>
        <v>0.90281047126257297</v>
      </c>
      <c r="R145" s="10">
        <f t="shared" si="85"/>
        <v>1.7100261373410749E-2</v>
      </c>
      <c r="S145" s="10">
        <f t="shared" si="86"/>
        <v>0</v>
      </c>
      <c r="T145" s="9">
        <f t="shared" si="76"/>
        <v>0.88571020988916227</v>
      </c>
      <c r="U145" s="18"/>
      <c r="V145" s="8">
        <f t="shared" si="87"/>
        <v>6944.2104985433216</v>
      </c>
      <c r="W145" s="8">
        <f t="shared" si="77"/>
        <v>6812.6792211191623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-1992.3531424402315</v>
      </c>
      <c r="AB145" s="8">
        <f t="shared" si="88"/>
        <v>-13153.12774241596</v>
      </c>
      <c r="AC145" s="8">
        <f t="shared" si="81"/>
        <v>-15145.480884856192</v>
      </c>
      <c r="AD145" s="8">
        <f t="shared" si="89"/>
        <v>681.22704990709985</v>
      </c>
      <c r="AE145" s="8">
        <f t="shared" si="82"/>
        <v>-14464.253834949091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2249.4413186109196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2249.4413186109196</v>
      </c>
      <c r="M146" s="14">
        <f t="shared" si="75"/>
        <v>769177</v>
      </c>
      <c r="N146" s="13"/>
      <c r="O146" s="13">
        <f>1000*(IF(I15&lt;18,VLOOKUP(I15,'[1]Mortality (No Interventions) L'!$B$10:$O$129,4),VLOOKUP(I15,'[1]Mortality (Interventions) L'!$B$9:$AV$128,7)))</f>
        <v>21.479710802237541</v>
      </c>
      <c r="P146" s="11">
        <v>0</v>
      </c>
      <c r="Q146" s="10">
        <f t="shared" si="84"/>
        <v>0.88571020988916227</v>
      </c>
      <c r="R146" s="10">
        <f t="shared" si="85"/>
        <v>1.9024799163008317E-2</v>
      </c>
      <c r="S146" s="10">
        <f t="shared" si="86"/>
        <v>0</v>
      </c>
      <c r="T146" s="9">
        <f t="shared" si="76"/>
        <v>0.8666854107261539</v>
      </c>
      <c r="U146" s="18"/>
      <c r="V146" s="8">
        <f t="shared" si="87"/>
        <v>6812.6792211191623</v>
      </c>
      <c r="W146" s="8">
        <f t="shared" si="77"/>
        <v>6666.3448416611091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-1949.557973124686</v>
      </c>
      <c r="AB146" s="8">
        <f t="shared" si="88"/>
        <v>-14633.437945805248</v>
      </c>
      <c r="AC146" s="8">
        <f t="shared" si="81"/>
        <v>-16582.995918929933</v>
      </c>
      <c r="AD146" s="8">
        <f t="shared" si="89"/>
        <v>668.32383159178983</v>
      </c>
      <c r="AE146" s="8">
        <f t="shared" si="82"/>
        <v>-15914.672087338144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2249.4413186109196</v>
      </c>
      <c r="M147" s="14">
        <f t="shared" si="75"/>
        <v>769177</v>
      </c>
      <c r="N147" s="13"/>
      <c r="O147" s="13">
        <f>1000*(IF(I16&lt;18,VLOOKUP(I16,'[1]Mortality (No Interventions) L'!$B$10:$O$129,4),VLOOKUP(I16,'[1]Mortality (Interventions) L'!$B$9:$AV$128,7)))</f>
        <v>24.416555341235881</v>
      </c>
      <c r="P147" s="11">
        <v>0</v>
      </c>
      <c r="Q147" s="10">
        <f t="shared" si="84"/>
        <v>0.8666854107261539</v>
      </c>
      <c r="R147" s="10">
        <f t="shared" si="85"/>
        <v>2.1161472294436889E-2</v>
      </c>
      <c r="S147" s="10">
        <f t="shared" si="86"/>
        <v>0</v>
      </c>
      <c r="T147" s="9">
        <f t="shared" si="76"/>
        <v>0.84552393843171703</v>
      </c>
      <c r="U147" s="18"/>
      <c r="V147" s="8">
        <f t="shared" si="87"/>
        <v>6666.3448416611091</v>
      </c>
      <c r="W147" s="8">
        <f t="shared" si="77"/>
        <v>6503.5756639109286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-1901.9564829829394</v>
      </c>
      <c r="AB147" s="8">
        <f t="shared" si="88"/>
        <v>-16276.917775018082</v>
      </c>
      <c r="AC147" s="8">
        <f t="shared" si="81"/>
        <v>-18178.874258001022</v>
      </c>
      <c r="AD147" s="8">
        <f t="shared" si="89"/>
        <v>653.96842896695489</v>
      </c>
      <c r="AE147" s="8">
        <f t="shared" si="82"/>
        <v>-17524.905829034069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2249.4413186109196</v>
      </c>
      <c r="M148" s="14">
        <f t="shared" si="75"/>
        <v>769177</v>
      </c>
      <c r="N148" s="13"/>
      <c r="O148" s="13">
        <f>1000*(IF(I17&lt;18,VLOOKUP(I17,'[1]Mortality (No Interventions) L'!$B$10:$O$129,4),VLOOKUP(I17,'[1]Mortality (Interventions) L'!$B$9:$AV$128,7)))</f>
        <v>27.832920265265301</v>
      </c>
      <c r="P148" s="11">
        <v>0</v>
      </c>
      <c r="Q148" s="10">
        <f t="shared" si="84"/>
        <v>0.84552393843171703</v>
      </c>
      <c r="R148" s="10">
        <f t="shared" si="85"/>
        <v>2.3533400360743067E-2</v>
      </c>
      <c r="S148" s="10">
        <f t="shared" si="86"/>
        <v>0</v>
      </c>
      <c r="T148" s="9">
        <f t="shared" si="76"/>
        <v>0.821990538070974</v>
      </c>
      <c r="U148" s="18"/>
      <c r="V148" s="8">
        <f t="shared" si="87"/>
        <v>6503.5756639109286</v>
      </c>
      <c r="W148" s="8">
        <f t="shared" si="77"/>
        <v>6322.5621610181761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-1849.0194798440709</v>
      </c>
      <c r="AB148" s="8">
        <f t="shared" si="88"/>
        <v>-18101.350289275269</v>
      </c>
      <c r="AC148" s="8">
        <f t="shared" si="81"/>
        <v>-19950.369769119341</v>
      </c>
      <c r="AD148" s="8">
        <f t="shared" si="89"/>
        <v>638.00077262966215</v>
      </c>
      <c r="AE148" s="8">
        <f t="shared" si="82"/>
        <v>-19312.36899648968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2249.4413186109196</v>
      </c>
      <c r="M149" s="14">
        <f t="shared" si="75"/>
        <v>769177</v>
      </c>
      <c r="N149" s="13"/>
      <c r="O149" s="13">
        <f>1000*(IF(I18&lt;18,VLOOKUP(I18,'[1]Mortality (No Interventions) L'!$B$10:$O$129,4),VLOOKUP(I18,'[1]Mortality (Interventions) L'!$B$9:$AV$128,7)))</f>
        <v>31.688940618511637</v>
      </c>
      <c r="P149" s="11">
        <v>0</v>
      </c>
      <c r="Q149" s="10">
        <f t="shared" si="84"/>
        <v>0.821990538070974</v>
      </c>
      <c r="R149" s="10">
        <f t="shared" si="85"/>
        <v>2.6048009349909525E-2</v>
      </c>
      <c r="S149" s="10">
        <f t="shared" si="86"/>
        <v>0</v>
      </c>
      <c r="T149" s="9">
        <f t="shared" si="76"/>
        <v>0.79594252872106452</v>
      </c>
      <c r="U149" s="18"/>
      <c r="V149" s="8">
        <f t="shared" si="87"/>
        <v>6322.5621610181761</v>
      </c>
      <c r="W149" s="8">
        <f t="shared" si="77"/>
        <v>6122.2068641408232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-1790.4260113448211</v>
      </c>
      <c r="AB149" s="8">
        <f t="shared" si="88"/>
        <v>-20035.529687735358</v>
      </c>
      <c r="AC149" s="8">
        <f t="shared" si="81"/>
        <v>-21825.955699080179</v>
      </c>
      <c r="AD149" s="8">
        <f t="shared" si="89"/>
        <v>620.24334799588314</v>
      </c>
      <c r="AE149" s="8">
        <f t="shared" si="82"/>
        <v>-21205.712351084298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2249.4413186109196</v>
      </c>
      <c r="M150" s="14">
        <f t="shared" si="75"/>
        <v>769177</v>
      </c>
      <c r="N150" s="13"/>
      <c r="O150" s="13">
        <f>1000*(IF(I19&lt;18,VLOOKUP(I19,'[1]Mortality (No Interventions) L'!$B$10:$O$129,4),VLOOKUP(I19,'[1]Mortality (Interventions) L'!$B$9:$AV$128,7)))</f>
        <v>36.021089239123661</v>
      </c>
      <c r="P150" s="11">
        <v>0</v>
      </c>
      <c r="Q150" s="10">
        <f t="shared" si="84"/>
        <v>0.79594252872106452</v>
      </c>
      <c r="R150" s="10">
        <f t="shared" si="85"/>
        <v>2.8670716856275213E-2</v>
      </c>
      <c r="S150" s="10">
        <f t="shared" si="86"/>
        <v>0</v>
      </c>
      <c r="T150" s="9">
        <f t="shared" si="76"/>
        <v>0.76727181186478932</v>
      </c>
      <c r="U150" s="18"/>
      <c r="V150" s="8">
        <f t="shared" si="87"/>
        <v>6122.2068641408232</v>
      </c>
      <c r="W150" s="8">
        <f t="shared" si="77"/>
        <v>5901.6783043472306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-1725.9329162141212</v>
      </c>
      <c r="AB150" s="8">
        <f t="shared" si="88"/>
        <v>-22052.855979359199</v>
      </c>
      <c r="AC150" s="8">
        <f t="shared" si="81"/>
        <v>-23778.788895573321</v>
      </c>
      <c r="AD150" s="8">
        <f t="shared" si="89"/>
        <v>600.58849337221477</v>
      </c>
      <c r="AE150" s="8">
        <f t="shared" si="82"/>
        <v>-23178.200402201106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2249.4413186109196</v>
      </c>
      <c r="M151" s="14">
        <f t="shared" si="75"/>
        <v>769177</v>
      </c>
      <c r="N151" s="13"/>
      <c r="O151" s="13">
        <f>1000*(IF(I20&lt;18,VLOOKUP(I20,'[1]Mortality (No Interventions) L'!$B$10:$O$129,4),VLOOKUP(I20,'[1]Mortality (Interventions) L'!$B$9:$AV$128,7)))</f>
        <v>40.800356769306227</v>
      </c>
      <c r="P151" s="11">
        <v>0</v>
      </c>
      <c r="Q151" s="10">
        <f t="shared" si="84"/>
        <v>0.76727181186478932</v>
      </c>
      <c r="R151" s="10">
        <f t="shared" si="85"/>
        <v>3.1304963663115415E-2</v>
      </c>
      <c r="S151" s="10">
        <f t="shared" si="86"/>
        <v>0</v>
      </c>
      <c r="T151" s="9">
        <f t="shared" si="76"/>
        <v>0.73596684820167391</v>
      </c>
      <c r="U151" s="18"/>
      <c r="V151" s="8">
        <f t="shared" si="87"/>
        <v>5901.6783043472306</v>
      </c>
      <c r="W151" s="8">
        <f t="shared" si="77"/>
        <v>5660.8877239921894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-1655.5142374726959</v>
      </c>
      <c r="AB151" s="8">
        <f t="shared" si="88"/>
        <v>-24079.058035504124</v>
      </c>
      <c r="AC151" s="8">
        <f t="shared" si="81"/>
        <v>-25734.57227297682</v>
      </c>
      <c r="AD151" s="8">
        <f t="shared" si="89"/>
        <v>578.95464165646331</v>
      </c>
      <c r="AE151" s="8">
        <f t="shared" si="82"/>
        <v>-25155.617631320358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2249.4413186109196</v>
      </c>
      <c r="M152" s="14">
        <f t="shared" si="75"/>
        <v>769177</v>
      </c>
      <c r="N152" s="13"/>
      <c r="O152" s="13">
        <f>1000*(IF(I21&lt;18,VLOOKUP(I21,'[1]Mortality (No Interventions) L'!$B$10:$O$129,4),VLOOKUP(I21,'[1]Mortality (Interventions) L'!$B$9:$AV$128,7)))</f>
        <v>46.10615484618458</v>
      </c>
      <c r="P152" s="11">
        <v>0</v>
      </c>
      <c r="Q152" s="10">
        <f t="shared" si="84"/>
        <v>0.73596684820167391</v>
      </c>
      <c r="R152" s="10">
        <f t="shared" si="85"/>
        <v>3.3932601464844801E-2</v>
      </c>
      <c r="S152" s="10">
        <f t="shared" si="86"/>
        <v>0</v>
      </c>
      <c r="T152" s="9">
        <f t="shared" si="76"/>
        <v>0.70203424673682913</v>
      </c>
      <c r="U152" s="18"/>
      <c r="V152" s="8">
        <f t="shared" si="87"/>
        <v>5660.8877239921894</v>
      </c>
      <c r="W152" s="8">
        <f t="shared" si="77"/>
        <v>5399.88595802294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-1579.1848416897164</v>
      </c>
      <c r="AB152" s="8">
        <f t="shared" si="88"/>
        <v>-26100.176596924928</v>
      </c>
      <c r="AC152" s="8">
        <f t="shared" si="81"/>
        <v>-27679.361438614644</v>
      </c>
      <c r="AD152" s="8">
        <f t="shared" si="89"/>
        <v>555.33308572363387</v>
      </c>
      <c r="AE152" s="8">
        <f t="shared" si="82"/>
        <v>-27124.028352891011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2249.4413186109196</v>
      </c>
      <c r="M153" s="14">
        <f t="shared" si="75"/>
        <v>769177</v>
      </c>
      <c r="N153" s="13"/>
      <c r="O153" s="13">
        <f>1000*(IF(I22&lt;18,VLOOKUP(I22,'[1]Mortality (No Interventions) L'!$B$10:$O$129,4),VLOOKUP(I22,'[1]Mortality (Interventions) L'!$B$9:$AV$128,7)))</f>
        <v>52.123673356517571</v>
      </c>
      <c r="P153" s="11">
        <v>0</v>
      </c>
      <c r="Q153" s="10">
        <f t="shared" si="84"/>
        <v>0.70203424673682913</v>
      </c>
      <c r="R153" s="10">
        <f t="shared" si="85"/>
        <v>3.659260376199934E-2</v>
      </c>
      <c r="S153" s="10">
        <f t="shared" si="86"/>
        <v>0</v>
      </c>
      <c r="T153" s="9">
        <f t="shared" si="76"/>
        <v>0.66544164297482977</v>
      </c>
      <c r="U153" s="18"/>
      <c r="V153" s="8">
        <f t="shared" si="87"/>
        <v>5399.88595802294</v>
      </c>
      <c r="W153" s="8">
        <f t="shared" si="77"/>
        <v>5118.424066184507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-1496.8719268319178</v>
      </c>
      <c r="AB153" s="8">
        <f t="shared" si="88"/>
        <v>-28146.189183843366</v>
      </c>
      <c r="AC153" s="8">
        <f t="shared" si="81"/>
        <v>-29643.061110675284</v>
      </c>
      <c r="AD153" s="8">
        <f t="shared" si="89"/>
        <v>529.72881248205044</v>
      </c>
      <c r="AE153" s="8">
        <f t="shared" si="82"/>
        <v>-29113.332298193232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2249.4413186109196</v>
      </c>
      <c r="M154" s="14">
        <f t="shared" si="75"/>
        <v>769177</v>
      </c>
      <c r="N154" s="13"/>
      <c r="O154" s="13">
        <f>1000*(IF(I23&lt;18,VLOOKUP(I23,'[1]Mortality (No Interventions) L'!$B$10:$O$129,4),VLOOKUP(I23,'[1]Mortality (Interventions) L'!$B$9:$AV$128,7)))</f>
        <v>58.940335152071832</v>
      </c>
      <c r="P154" s="11">
        <v>0</v>
      </c>
      <c r="Q154" s="10">
        <f t="shared" si="84"/>
        <v>0.66544164297482977</v>
      </c>
      <c r="R154" s="10">
        <f t="shared" si="85"/>
        <v>3.9221353461081791E-2</v>
      </c>
      <c r="S154" s="10">
        <f t="shared" si="86"/>
        <v>0</v>
      </c>
      <c r="T154" s="9">
        <f t="shared" si="76"/>
        <v>0.62622028951374797</v>
      </c>
      <c r="U154" s="18"/>
      <c r="V154" s="8">
        <f t="shared" si="87"/>
        <v>5118.424066184507</v>
      </c>
      <c r="W154" s="8">
        <f t="shared" si="77"/>
        <v>4816.7424362731617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-1408.6457937847169</v>
      </c>
      <c r="AB154" s="8">
        <f t="shared" si="88"/>
        <v>-30168.162991134508</v>
      </c>
      <c r="AC154" s="8">
        <f t="shared" si="81"/>
        <v>-31576.808784919223</v>
      </c>
      <c r="AD154" s="8">
        <f t="shared" si="89"/>
        <v>502.11740089270018</v>
      </c>
      <c r="AE154" s="8">
        <f t="shared" si="82"/>
        <v>-31074.691384026522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2249.4413186109196</v>
      </c>
      <c r="M155" s="14">
        <f t="shared" si="75"/>
        <v>769177</v>
      </c>
      <c r="N155" s="13"/>
      <c r="O155" s="13">
        <f>1000*(IF(I24&lt;18,VLOOKUP(I24,'[1]Mortality (No Interventions) L'!$B$10:$O$129,4),VLOOKUP(I24,'[1]Mortality (Interventions) L'!$B$9:$AV$128,7)))</f>
        <v>66.688418794210193</v>
      </c>
      <c r="P155" s="11">
        <v>0</v>
      </c>
      <c r="Q155" s="10">
        <f t="shared" si="84"/>
        <v>0.62622028951374797</v>
      </c>
      <c r="R155" s="10">
        <f t="shared" si="85"/>
        <v>4.1761640924524376E-2</v>
      </c>
      <c r="S155" s="10">
        <f t="shared" si="86"/>
        <v>0</v>
      </c>
      <c r="T155" s="9">
        <f t="shared" si="76"/>
        <v>0.58445864858922358</v>
      </c>
      <c r="U155" s="18"/>
      <c r="V155" s="8">
        <f t="shared" si="87"/>
        <v>4816.7424362731617</v>
      </c>
      <c r="W155" s="8">
        <f t="shared" si="77"/>
        <v>4495.5214994591324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-1314.7054331560992</v>
      </c>
      <c r="AB155" s="8">
        <f t="shared" si="88"/>
        <v>-32122.093681402886</v>
      </c>
      <c r="AC155" s="8">
        <f t="shared" si="81"/>
        <v>-33436.799114558984</v>
      </c>
      <c r="AD155" s="8">
        <f t="shared" si="89"/>
        <v>472.52243299839722</v>
      </c>
      <c r="AE155" s="8">
        <f t="shared" si="82"/>
        <v>-32964.276681560586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2249.4413186109196</v>
      </c>
      <c r="M156" s="14">
        <f t="shared" si="75"/>
        <v>769177</v>
      </c>
      <c r="N156" s="13"/>
      <c r="O156" s="13">
        <f>1000*(IF(I25&lt;18,VLOOKUP(I25,'[1]Mortality (No Interventions) L'!$B$10:$O$129,4),VLOOKUP(I25,'[1]Mortality (Interventions) L'!$B$9:$AV$128,7)))</f>
        <v>75.148823184208823</v>
      </c>
      <c r="P156" s="11">
        <v>0</v>
      </c>
      <c r="Q156" s="10">
        <f t="shared" si="84"/>
        <v>0.58445864858922358</v>
      </c>
      <c r="R156" s="10">
        <f t="shared" si="85"/>
        <v>4.39213796413132E-2</v>
      </c>
      <c r="S156" s="10">
        <f t="shared" si="86"/>
        <v>0</v>
      </c>
      <c r="T156" s="9">
        <f t="shared" si="76"/>
        <v>0.54053726894791043</v>
      </c>
      <c r="U156" s="18"/>
      <c r="V156" s="8">
        <f t="shared" si="87"/>
        <v>4495.5214994591324</v>
      </c>
      <c r="W156" s="8">
        <f t="shared" si="77"/>
        <v>4157.6883491754688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-1215.9068670205329</v>
      </c>
      <c r="AB156" s="8">
        <f t="shared" si="88"/>
        <v>-33783.315028366364</v>
      </c>
      <c r="AC156" s="8">
        <f t="shared" si="81"/>
        <v>-34999.221895386894</v>
      </c>
      <c r="AD156" s="8">
        <f t="shared" si="89"/>
        <v>441.01065909694091</v>
      </c>
      <c r="AE156" s="8">
        <f t="shared" si="82"/>
        <v>-34558.21123628995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2249.4413186109196</v>
      </c>
      <c r="M157" s="14">
        <f t="shared" si="75"/>
        <v>769177</v>
      </c>
      <c r="N157" s="13"/>
      <c r="O157" s="13">
        <f>1000*(IF(I26&lt;18,VLOOKUP(I26,'[1]Mortality (No Interventions) L'!$B$10:$O$129,4),VLOOKUP(I26,'[1]Mortality (Interventions) L'!$B$9:$AV$128,7)))</f>
        <v>84.103488096157776</v>
      </c>
      <c r="P157" s="11">
        <v>0</v>
      </c>
      <c r="Q157" s="10">
        <f t="shared" si="84"/>
        <v>0.54053726894791043</v>
      </c>
      <c r="R157" s="10">
        <f t="shared" si="85"/>
        <v>4.5461069764490221E-2</v>
      </c>
      <c r="S157" s="10">
        <f t="shared" si="86"/>
        <v>0</v>
      </c>
      <c r="T157" s="9">
        <f t="shared" si="76"/>
        <v>0.49507619918342022</v>
      </c>
      <c r="U157" s="18"/>
      <c r="V157" s="8">
        <f t="shared" si="87"/>
        <v>4157.6883491754688</v>
      </c>
      <c r="W157" s="8">
        <f t="shared" si="77"/>
        <v>3808.0122565930565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-1113.6448583040351</v>
      </c>
      <c r="AB157" s="8">
        <f t="shared" si="88"/>
        <v>-34967.609258241297</v>
      </c>
      <c r="AC157" s="8">
        <f t="shared" si="81"/>
        <v>-36081.254116545329</v>
      </c>
      <c r="AD157" s="8">
        <f t="shared" si="89"/>
        <v>407.86922705411354</v>
      </c>
      <c r="AE157" s="8">
        <f t="shared" si="82"/>
        <v>-35673.384889491215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2249.4413186109196</v>
      </c>
      <c r="M158" s="14">
        <f t="shared" si="75"/>
        <v>769177</v>
      </c>
      <c r="N158" s="13"/>
      <c r="O158" s="13">
        <f>1000*(IF(I27&lt;18,VLOOKUP(I27,'[1]Mortality (No Interventions) L'!$B$10:$O$129,4),VLOOKUP(I27,'[1]Mortality (Interventions) L'!$B$9:$AV$128,7)))</f>
        <v>93.967784057849769</v>
      </c>
      <c r="P158" s="11">
        <v>0</v>
      </c>
      <c r="Q158" s="10">
        <f t="shared" si="84"/>
        <v>0.49507619918342022</v>
      </c>
      <c r="R158" s="10">
        <f t="shared" si="85"/>
        <v>4.6521213377048655E-2</v>
      </c>
      <c r="S158" s="10">
        <f t="shared" si="86"/>
        <v>0</v>
      </c>
      <c r="T158" s="9">
        <f t="shared" si="76"/>
        <v>0.44855498580637154</v>
      </c>
      <c r="U158" s="18"/>
      <c r="V158" s="8">
        <f t="shared" si="87"/>
        <v>3808.0122565930565</v>
      </c>
      <c r="W158" s="8">
        <f t="shared" si="77"/>
        <v>3450.1817831758744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-1008.9981187417867</v>
      </c>
      <c r="AB158" s="8">
        <f t="shared" si="88"/>
        <v>-35783.047341718157</v>
      </c>
      <c r="AC158" s="8">
        <f t="shared" si="81"/>
        <v>-36792.045460459944</v>
      </c>
      <c r="AD158" s="8">
        <f t="shared" si="89"/>
        <v>373.56600237177884</v>
      </c>
      <c r="AE158" s="8">
        <f t="shared" si="82"/>
        <v>-36418.479458088164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2249.4413186109196</v>
      </c>
      <c r="M159" s="14">
        <f t="shared" si="75"/>
        <v>769177</v>
      </c>
      <c r="N159" s="13"/>
      <c r="O159" s="13">
        <f>1000*(IF(I28&lt;18,VLOOKUP(I28,'[1]Mortality (No Interventions) L'!$B$10:$O$129,4),VLOOKUP(I28,'[1]Mortality (Interventions) L'!$B$9:$AV$128,7)))</f>
        <v>104.72872839543491</v>
      </c>
      <c r="P159" s="11">
        <v>0</v>
      </c>
      <c r="Q159" s="10">
        <f t="shared" si="84"/>
        <v>0.44855498580637154</v>
      </c>
      <c r="R159" s="10">
        <f t="shared" si="85"/>
        <v>4.6976593278933651E-2</v>
      </c>
      <c r="S159" s="10">
        <f t="shared" si="86"/>
        <v>0</v>
      </c>
      <c r="T159" s="9">
        <f t="shared" si="76"/>
        <v>0.40157839252743788</v>
      </c>
      <c r="U159" s="18"/>
      <c r="V159" s="8">
        <f t="shared" si="87"/>
        <v>3450.1817831758744</v>
      </c>
      <c r="W159" s="8">
        <f t="shared" si="77"/>
        <v>3088.8486322907711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-903.3270288125733</v>
      </c>
      <c r="AB159" s="8">
        <f t="shared" si="88"/>
        <v>-36133.315088510346</v>
      </c>
      <c r="AC159" s="8">
        <f t="shared" si="81"/>
        <v>-37036.642117322917</v>
      </c>
      <c r="AD159" s="8">
        <f t="shared" si="89"/>
        <v>338.46283292955331</v>
      </c>
      <c r="AE159" s="8">
        <f t="shared" si="82"/>
        <v>-36698.179284393365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2249.4413186109196</v>
      </c>
      <c r="M160" s="14">
        <f t="shared" si="75"/>
        <v>769177</v>
      </c>
      <c r="N160" s="13"/>
      <c r="O160" s="13">
        <f>1000*(IF(I29&lt;18,VLOOKUP(I29,'[1]Mortality (No Interventions) L'!$B$10:$O$129,4),VLOOKUP(I29,'[1]Mortality (Interventions) L'!$B$9:$AV$128,7)))</f>
        <v>116.68156589304974</v>
      </c>
      <c r="P160" s="11">
        <v>0</v>
      </c>
      <c r="Q160" s="10">
        <f t="shared" si="84"/>
        <v>0.40157839252743788</v>
      </c>
      <c r="R160" s="10">
        <f t="shared" si="85"/>
        <v>4.6856795668915235E-2</v>
      </c>
      <c r="S160" s="10">
        <f t="shared" si="86"/>
        <v>0</v>
      </c>
      <c r="T160" s="9">
        <f t="shared" si="76"/>
        <v>0.35472159685852267</v>
      </c>
      <c r="U160" s="18"/>
      <c r="V160" s="8">
        <f t="shared" si="87"/>
        <v>3088.8486322907711</v>
      </c>
      <c r="W160" s="8">
        <f t="shared" si="77"/>
        <v>2728.436937068479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-797.92541657720631</v>
      </c>
      <c r="AB160" s="8">
        <f t="shared" si="88"/>
        <v>-36041.169522229211</v>
      </c>
      <c r="AC160" s="8">
        <f t="shared" si="81"/>
        <v>-36839.094938806418</v>
      </c>
      <c r="AD160" s="8">
        <f t="shared" si="89"/>
        <v>303.01605082772465</v>
      </c>
      <c r="AE160" s="8">
        <f t="shared" si="82"/>
        <v>-36536.078887978692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2249.4413186109196</v>
      </c>
      <c r="M161" s="14">
        <f t="shared" si="75"/>
        <v>769177</v>
      </c>
      <c r="N161" s="13"/>
      <c r="O161" s="13">
        <f>1000*(IF(I30&lt;18,VLOOKUP(I30,'[1]Mortality (No Interventions) L'!$B$10:$O$129,4),VLOOKUP(I30,'[1]Mortality (Interventions) L'!$B$9:$AV$128,7)))</f>
        <v>130.00141794088816</v>
      </c>
      <c r="P161" s="11">
        <v>0</v>
      </c>
      <c r="Q161" s="10">
        <f t="shared" si="84"/>
        <v>0.35472159685852267</v>
      </c>
      <c r="R161" s="10">
        <f t="shared" si="85"/>
        <v>4.6114310565864042E-2</v>
      </c>
      <c r="S161" s="10">
        <f t="shared" si="86"/>
        <v>0</v>
      </c>
      <c r="T161" s="9">
        <f t="shared" si="76"/>
        <v>0.30860728629265866</v>
      </c>
      <c r="U161" s="18"/>
      <c r="V161" s="8">
        <f t="shared" si="87"/>
        <v>2728.436937068479</v>
      </c>
      <c r="W161" s="8">
        <f t="shared" si="77"/>
        <v>2373.736266487283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-694.19398101109562</v>
      </c>
      <c r="AB161" s="8">
        <f t="shared" si="88"/>
        <v>-35470.067058119603</v>
      </c>
      <c r="AC161" s="8">
        <f t="shared" si="81"/>
        <v>-36164.261039130695</v>
      </c>
      <c r="AD161" s="8">
        <f t="shared" si="89"/>
        <v>267.65966352641783</v>
      </c>
      <c r="AE161" s="8">
        <f t="shared" si="82"/>
        <v>-35896.601375604274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2249.4413186109196</v>
      </c>
      <c r="M162" s="14">
        <f t="shared" si="75"/>
        <v>769177</v>
      </c>
      <c r="N162" s="13"/>
      <c r="O162" s="13">
        <f>1000*(IF(I31&lt;18,VLOOKUP(I31,'[1]Mortality (No Interventions) L'!$B$10:$O$129,4),VLOOKUP(I31,'[1]Mortality (Interventions) L'!$B$9:$AV$128,7)))</f>
        <v>143.44318353501077</v>
      </c>
      <c r="P162" s="11">
        <v>0</v>
      </c>
      <c r="Q162" s="10">
        <f t="shared" si="84"/>
        <v>0.30860728629265866</v>
      </c>
      <c r="R162" s="10">
        <f t="shared" si="85"/>
        <v>4.4267611607919449E-2</v>
      </c>
      <c r="S162" s="10">
        <f t="shared" si="86"/>
        <v>0</v>
      </c>
      <c r="T162" s="9">
        <f t="shared" si="76"/>
        <v>0.26433967468473918</v>
      </c>
      <c r="U162" s="18"/>
      <c r="V162" s="8">
        <f t="shared" si="87"/>
        <v>2373.736266487283</v>
      </c>
      <c r="W162" s="8">
        <f t="shared" si="77"/>
        <v>2033.2399795498363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-594.61658638402116</v>
      </c>
      <c r="AB162" s="8">
        <f t="shared" si="88"/>
        <v>-34049.628693744657</v>
      </c>
      <c r="AC162" s="8">
        <f t="shared" si="81"/>
        <v>-34644.245280128678</v>
      </c>
      <c r="AD162" s="8">
        <f t="shared" si="89"/>
        <v>232.86352774240248</v>
      </c>
      <c r="AE162" s="8">
        <f t="shared" si="82"/>
        <v>-34411.381752386274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2249.4413186109196</v>
      </c>
      <c r="M163" s="14">
        <f t="shared" si="75"/>
        <v>769177</v>
      </c>
      <c r="N163" s="13"/>
      <c r="O163" s="13">
        <f>1000*(IF(I32&lt;18,VLOOKUP(I32,'[1]Mortality (No Interventions) L'!$B$10:$O$129,4),VLOOKUP(I32,'[1]Mortality (Interventions) L'!$B$9:$AV$128,7)))</f>
        <v>158.08587056231471</v>
      </c>
      <c r="P163" s="11">
        <v>0</v>
      </c>
      <c r="Q163" s="10">
        <f t="shared" si="84"/>
        <v>0.26433967468473918</v>
      </c>
      <c r="R163" s="10">
        <f t="shared" si="85"/>
        <v>4.1788367596696054E-2</v>
      </c>
      <c r="S163" s="10">
        <f t="shared" si="86"/>
        <v>0</v>
      </c>
      <c r="T163" s="9">
        <f t="shared" si="76"/>
        <v>0.22255130708804313</v>
      </c>
      <c r="U163" s="18"/>
      <c r="V163" s="8">
        <f t="shared" si="87"/>
        <v>2033.2399795498363</v>
      </c>
      <c r="W163" s="8">
        <f t="shared" si="77"/>
        <v>1711.8134673205975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-500.61610567471143</v>
      </c>
      <c r="AB163" s="8">
        <f t="shared" si="88"/>
        <v>-32142.65122292388</v>
      </c>
      <c r="AC163" s="8">
        <f t="shared" si="81"/>
        <v>-32643.267328598591</v>
      </c>
      <c r="AD163" s="8">
        <f t="shared" si="89"/>
        <v>199.46084199383895</v>
      </c>
      <c r="AE163" s="8">
        <f t="shared" si="82"/>
        <v>-32443.806486604753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2249.4413186109196</v>
      </c>
      <c r="M164" s="14">
        <f t="shared" si="75"/>
        <v>769177</v>
      </c>
      <c r="N164" s="13"/>
      <c r="O164" s="13">
        <f>1000*(IF(I33&lt;18,VLOOKUP(I33,'[1]Mortality (No Interventions) L'!$B$10:$O$129,4),VLOOKUP(I33,'[1]Mortality (Interventions) L'!$B$9:$AV$128,7)))</f>
        <v>173.59874516090898</v>
      </c>
      <c r="P164" s="11">
        <v>0</v>
      </c>
      <c r="Q164" s="10">
        <f t="shared" si="84"/>
        <v>0.22255130708804313</v>
      </c>
      <c r="R164" s="10">
        <f t="shared" si="85"/>
        <v>3.8634627644404396E-2</v>
      </c>
      <c r="S164" s="10">
        <f t="shared" si="86"/>
        <v>0</v>
      </c>
      <c r="T164" s="9">
        <f t="shared" si="76"/>
        <v>0.18391667944363874</v>
      </c>
      <c r="U164" s="18"/>
      <c r="V164" s="8">
        <f t="shared" si="87"/>
        <v>1711.8134673205975</v>
      </c>
      <c r="W164" s="8">
        <f t="shared" si="77"/>
        <v>1414.6447974441971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-413.70977792224051</v>
      </c>
      <c r="AB164" s="8">
        <f t="shared" si="88"/>
        <v>-29716.866987640038</v>
      </c>
      <c r="AC164" s="8">
        <f t="shared" si="81"/>
        <v>-30130.57676556228</v>
      </c>
      <c r="AD164" s="8">
        <f t="shared" si="89"/>
        <v>167.92890114415061</v>
      </c>
      <c r="AE164" s="8">
        <f t="shared" si="82"/>
        <v>-29962.64786441813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2249.4413186109196</v>
      </c>
      <c r="M165" s="14">
        <f t="shared" si="75"/>
        <v>769177</v>
      </c>
      <c r="N165" s="13"/>
      <c r="O165" s="13">
        <f>1000*(IF(I34&lt;18,VLOOKUP(I34,'[1]Mortality (No Interventions) L'!$B$10:$O$129,4),VLOOKUP(I34,'[1]Mortality (Interventions) L'!$B$9:$AV$128,7)))</f>
        <v>189.81908537261904</v>
      </c>
      <c r="P165" s="11">
        <v>0</v>
      </c>
      <c r="Q165" s="10">
        <f t="shared" si="84"/>
        <v>0.18391667944363874</v>
      </c>
      <c r="R165" s="10">
        <f t="shared" si="85"/>
        <v>3.4910895876760668E-2</v>
      </c>
      <c r="S165" s="10">
        <f t="shared" si="86"/>
        <v>0</v>
      </c>
      <c r="T165" s="9">
        <f t="shared" si="76"/>
        <v>0.14900578356687808</v>
      </c>
      <c r="U165" s="18"/>
      <c r="V165" s="8">
        <f t="shared" si="87"/>
        <v>1414.6447974441971</v>
      </c>
      <c r="W165" s="8">
        <f t="shared" si="77"/>
        <v>1146.1182158662059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-335.1797662673315</v>
      </c>
      <c r="AB165" s="8">
        <f t="shared" si="88"/>
        <v>-26852.658157799142</v>
      </c>
      <c r="AC165" s="8">
        <f t="shared" si="81"/>
        <v>-27187.837924066473</v>
      </c>
      <c r="AD165" s="8">
        <f t="shared" si="89"/>
        <v>138.77665462927575</v>
      </c>
      <c r="AE165" s="8">
        <f t="shared" si="82"/>
        <v>-27049.061269437196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2249.4413186109196</v>
      </c>
      <c r="M166" s="14">
        <f t="shared" si="75"/>
        <v>769177</v>
      </c>
      <c r="N166" s="13"/>
      <c r="O166" s="13">
        <f>1000*(IF(I35&lt;18,VLOOKUP(I35,'[1]Mortality (No Interventions) L'!$B$10:$O$129,4),VLOOKUP(I35,'[1]Mortality (Interventions) L'!$B$9:$AV$128,7)))</f>
        <v>207.36716781886162</v>
      </c>
      <c r="P166" s="11">
        <v>0</v>
      </c>
      <c r="Q166" s="10">
        <f t="shared" si="84"/>
        <v>0.14900578356687808</v>
      </c>
      <c r="R166" s="10">
        <f t="shared" si="85"/>
        <v>3.0898907326893776E-2</v>
      </c>
      <c r="S166" s="10">
        <f t="shared" si="86"/>
        <v>0</v>
      </c>
      <c r="T166" s="9">
        <f t="shared" si="76"/>
        <v>0.1181068762399843</v>
      </c>
      <c r="U166" s="18"/>
      <c r="V166" s="8">
        <f t="shared" si="87"/>
        <v>1146.1182158662059</v>
      </c>
      <c r="W166" s="8">
        <f t="shared" si="77"/>
        <v>908.4509274564241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-265.67448742628699</v>
      </c>
      <c r="AB166" s="8">
        <f t="shared" si="88"/>
        <v>-23766.728840978172</v>
      </c>
      <c r="AC166" s="8">
        <f t="shared" si="81"/>
        <v>-24032.40332840446</v>
      </c>
      <c r="AD166" s="8">
        <f t="shared" si="89"/>
        <v>112.43419697647481</v>
      </c>
      <c r="AE166" s="8">
        <f t="shared" si="82"/>
        <v>-23919.969131427984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2249.4413186109196</v>
      </c>
      <c r="M167" s="14">
        <f t="shared" ref="M167:M198" si="93">$E$11</f>
        <v>769177</v>
      </c>
      <c r="N167" s="13"/>
      <c r="O167" s="13">
        <f>1000*(IF(I36&lt;18,VLOOKUP(I36,'[1]Mortality (No Interventions) L'!$B$10:$O$129,4),VLOOKUP(I36,'[1]Mortality (Interventions) L'!$B$9:$AV$128,7)))</f>
        <v>225.63211153075093</v>
      </c>
      <c r="P167" s="11">
        <v>0</v>
      </c>
      <c r="Q167" s="10">
        <f t="shared" si="84"/>
        <v>0.1181068762399843</v>
      </c>
      <c r="R167" s="10">
        <f t="shared" si="85"/>
        <v>2.6648703872328736E-2</v>
      </c>
      <c r="S167" s="10">
        <f t="shared" si="86"/>
        <v>0</v>
      </c>
      <c r="T167" s="9">
        <f t="shared" ref="T167:T198" si="94">Q167-SUM(R167:S167)</f>
        <v>9.1458172367655563E-2</v>
      </c>
      <c r="U167" s="18"/>
      <c r="V167" s="8">
        <f t="shared" si="87"/>
        <v>908.4509274564241</v>
      </c>
      <c r="W167" s="8">
        <f t="shared" ref="W167:W198" si="95">$G$14*M167*T167</f>
        <v>703.47522647236212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-205.72979184844391</v>
      </c>
      <c r="AB167" s="8">
        <f t="shared" si="88"/>
        <v>-20497.570098406199</v>
      </c>
      <c r="AC167" s="8">
        <f t="shared" ref="AC167:AC198" si="99">IFERROR(_xlfn.IFNA(SUM(Y167:AB167),0),0)</f>
        <v>-20703.299890254642</v>
      </c>
      <c r="AD167" s="8">
        <f t="shared" si="89"/>
        <v>89.119035983475214</v>
      </c>
      <c r="AE167" s="8">
        <f t="shared" ref="AE167:AE198" si="100">IFERROR(_xlfn.IFNA(SUM(AC167:AD167),0),0)</f>
        <v>-20614.180854271166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2249.4413186109196</v>
      </c>
      <c r="M168" s="14">
        <f t="shared" si="93"/>
        <v>769177</v>
      </c>
      <c r="N168" s="13"/>
      <c r="O168" s="13">
        <f>1000*(IF(I37&lt;18,VLOOKUP(I37,'[1]Mortality (No Interventions) L'!$B$10:$O$129,4),VLOOKUP(I37,'[1]Mortality (Interventions) L'!$B$9:$AV$128,7)))</f>
        <v>245.15010590983667</v>
      </c>
      <c r="P168" s="11">
        <v>0</v>
      </c>
      <c r="Q168" s="10">
        <f t="shared" ref="Q168:Q199" si="102">T167</f>
        <v>9.1458172367655563E-2</v>
      </c>
      <c r="R168" s="10">
        <f t="shared" ref="R168:R199" si="103">O168*Q168/1000</f>
        <v>2.2420980642250857E-2</v>
      </c>
      <c r="S168" s="10">
        <f t="shared" ref="S168:S199" si="104">MIN(P168*Q168,Q168-R168)</f>
        <v>0</v>
      </c>
      <c r="T168" s="9">
        <f t="shared" si="94"/>
        <v>6.9037191725404706E-2</v>
      </c>
      <c r="U168" s="18"/>
      <c r="V168" s="8">
        <f t="shared" ref="V168:V199" si="105">W167</f>
        <v>703.47522647236212</v>
      </c>
      <c r="W168" s="8">
        <f t="shared" si="95"/>
        <v>531.01820019771617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-155.29511158798923</v>
      </c>
      <c r="AB168" s="8">
        <f t="shared" ref="AB168:AB199" si="106">IFERROR(_xlfn.IFNA(-M168*R168,0),0)</f>
        <v>-17245.702627464587</v>
      </c>
      <c r="AC168" s="8">
        <f t="shared" si="99"/>
        <v>-17400.997739052575</v>
      </c>
      <c r="AD168" s="8">
        <f t="shared" ref="AD168:AD199" si="107">IFERROR(_xlfn.IFNA($D$6*SUM(V168:V168,Y168:Z168),0),0)</f>
        <v>69.01091971693873</v>
      </c>
      <c r="AE168" s="8">
        <f t="shared" si="100"/>
        <v>-17331.986819335634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2249.4413186109196</v>
      </c>
      <c r="M169" s="14">
        <f t="shared" si="93"/>
        <v>769177</v>
      </c>
      <c r="N169" s="13"/>
      <c r="O169" s="13">
        <f>1000*(IF(I38&lt;18,VLOOKUP(I38,'[1]Mortality (No Interventions) L'!$B$10:$O$129,4),VLOOKUP(I38,'[1]Mortality (Interventions) L'!$B$9:$AV$128,7)))</f>
        <v>265.99493072761396</v>
      </c>
      <c r="P169" s="11">
        <v>0</v>
      </c>
      <c r="Q169" s="10">
        <f t="shared" si="102"/>
        <v>6.9037191725404706E-2</v>
      </c>
      <c r="R169" s="10">
        <f t="shared" si="103"/>
        <v>1.8363543030628031E-2</v>
      </c>
      <c r="S169" s="10">
        <f t="shared" si="104"/>
        <v>0</v>
      </c>
      <c r="T169" s="9">
        <f t="shared" si="94"/>
        <v>5.0673648694776675E-2</v>
      </c>
      <c r="U169" s="18"/>
      <c r="V169" s="8">
        <f t="shared" si="105"/>
        <v>531.01820019771617</v>
      </c>
      <c r="W169" s="8">
        <f t="shared" si="95"/>
        <v>389.77005082102244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-113.98739913880495</v>
      </c>
      <c r="AB169" s="8">
        <f t="shared" si="106"/>
        <v>-14124.814937669376</v>
      </c>
      <c r="AC169" s="8">
        <f t="shared" si="99"/>
        <v>-14238.802336808181</v>
      </c>
      <c r="AD169" s="8">
        <f t="shared" si="107"/>
        <v>52.092885439395957</v>
      </c>
      <c r="AE169" s="8">
        <f t="shared" si="100"/>
        <v>-14186.709451368786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2249.4413186109196</v>
      </c>
      <c r="M170" s="14">
        <f t="shared" si="93"/>
        <v>769177</v>
      </c>
      <c r="N170" s="13"/>
      <c r="O170" s="13">
        <f>1000*(IF(I39&lt;18,VLOOKUP(I39,'[1]Mortality (No Interventions) L'!$B$10:$O$129,4),VLOOKUP(I39,'[1]Mortality (Interventions) L'!$B$9:$AV$128,7)))</f>
        <v>287.48807591548319</v>
      </c>
      <c r="P170" s="11">
        <v>0</v>
      </c>
      <c r="Q170" s="10">
        <f t="shared" si="102"/>
        <v>5.0673648694776675E-2</v>
      </c>
      <c r="R170" s="10">
        <f t="shared" si="103"/>
        <v>1.4568069762878484E-2</v>
      </c>
      <c r="S170" s="10">
        <f t="shared" si="104"/>
        <v>0</v>
      </c>
      <c r="T170" s="9">
        <f t="shared" si="94"/>
        <v>3.610557893189819E-2</v>
      </c>
      <c r="U170" s="18"/>
      <c r="V170" s="8">
        <f t="shared" si="105"/>
        <v>389.77005082102244</v>
      </c>
      <c r="W170" s="8">
        <f t="shared" si="95"/>
        <v>277.71580886100656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-81.217381081779706</v>
      </c>
      <c r="AB170" s="8">
        <f t="shared" si="106"/>
        <v>-11205.424196001584</v>
      </c>
      <c r="AC170" s="8">
        <f t="shared" si="99"/>
        <v>-11286.641577083365</v>
      </c>
      <c r="AD170" s="8">
        <f t="shared" si="107"/>
        <v>38.236441985542307</v>
      </c>
      <c r="AE170" s="8">
        <f t="shared" si="100"/>
        <v>-11248.405135097822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2249.4413186109196</v>
      </c>
      <c r="M171" s="14">
        <f t="shared" si="93"/>
        <v>769177</v>
      </c>
      <c r="N171" s="13"/>
      <c r="O171" s="13">
        <f>1000*(IF(I40&lt;18,VLOOKUP(I40,'[1]Mortality (No Interventions) L'!$B$10:$O$129,4),VLOOKUP(I40,'[1]Mortality (Interventions) L'!$B$9:$AV$128,7)))</f>
        <v>310.16435576928342</v>
      </c>
      <c r="P171" s="11">
        <v>0</v>
      </c>
      <c r="Q171" s="10">
        <f t="shared" si="102"/>
        <v>3.610557893189819E-2</v>
      </c>
      <c r="R171" s="10">
        <f t="shared" si="103"/>
        <v>1.1198663629089214E-2</v>
      </c>
      <c r="S171" s="10">
        <f t="shared" si="104"/>
        <v>0</v>
      </c>
      <c r="T171" s="9">
        <f t="shared" si="94"/>
        <v>2.4906915302808974E-2</v>
      </c>
      <c r="U171" s="18"/>
      <c r="V171" s="8">
        <f t="shared" si="105"/>
        <v>277.71580886100656</v>
      </c>
      <c r="W171" s="8">
        <f t="shared" si="95"/>
        <v>191.57826391868699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-56.026644401281111</v>
      </c>
      <c r="AB171" s="8">
        <f t="shared" si="106"/>
        <v>-8613.7544942319546</v>
      </c>
      <c r="AC171" s="8">
        <f t="shared" si="99"/>
        <v>-8669.781138633236</v>
      </c>
      <c r="AD171" s="8">
        <f t="shared" si="107"/>
        <v>27.243920849264747</v>
      </c>
      <c r="AE171" s="8">
        <f t="shared" si="100"/>
        <v>-8642.5372177839708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2249.4413186109196</v>
      </c>
      <c r="M172" s="14">
        <f t="shared" si="93"/>
        <v>769177</v>
      </c>
      <c r="N172" s="13"/>
      <c r="O172" s="13">
        <f>1000*(IF(I41&lt;18,VLOOKUP(I41,'[1]Mortality (No Interventions) L'!$B$10:$O$129,4),VLOOKUP(I41,'[1]Mortality (Interventions) L'!$B$9:$AV$128,7)))</f>
        <v>333.29408753345695</v>
      </c>
      <c r="P172" s="11">
        <v>0</v>
      </c>
      <c r="Q172" s="10">
        <f t="shared" si="102"/>
        <v>2.4906915302808974E-2</v>
      </c>
      <c r="R172" s="10">
        <f t="shared" si="103"/>
        <v>8.3013276091228137E-3</v>
      </c>
      <c r="S172" s="10">
        <f t="shared" si="104"/>
        <v>0</v>
      </c>
      <c r="T172" s="9">
        <f t="shared" si="94"/>
        <v>1.6605587693686162E-2</v>
      </c>
      <c r="U172" s="18"/>
      <c r="V172" s="8">
        <f t="shared" si="105"/>
        <v>191.57826391868699</v>
      </c>
      <c r="W172" s="8">
        <f t="shared" si="95"/>
        <v>127.72636125466443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-37.353295077994659</v>
      </c>
      <c r="AB172" s="8">
        <f t="shared" si="106"/>
        <v>-6385.1902664022582</v>
      </c>
      <c r="AC172" s="8">
        <f t="shared" si="99"/>
        <v>-6422.5435614802527</v>
      </c>
      <c r="AD172" s="8">
        <f t="shared" si="107"/>
        <v>18.793827690423196</v>
      </c>
      <c r="AE172" s="8">
        <f t="shared" si="100"/>
        <v>-6403.7497337898294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2249.4413186109196</v>
      </c>
      <c r="M173" s="14">
        <f t="shared" si="93"/>
        <v>769177</v>
      </c>
      <c r="N173" s="13"/>
      <c r="O173" s="13">
        <f>1000*(IF(I42&lt;18,VLOOKUP(I42,'[1]Mortality (No Interventions) L'!$B$10:$O$129,4),VLOOKUP(I42,'[1]Mortality (Interventions) L'!$B$9:$AV$128,7)))</f>
        <v>356.39978519453899</v>
      </c>
      <c r="P173" s="11">
        <v>0</v>
      </c>
      <c r="Q173" s="10">
        <f t="shared" si="102"/>
        <v>1.6605587693686162E-2</v>
      </c>
      <c r="R173" s="10">
        <f t="shared" si="103"/>
        <v>5.9182278870588282E-3</v>
      </c>
      <c r="S173" s="10">
        <f t="shared" si="104"/>
        <v>0</v>
      </c>
      <c r="T173" s="9">
        <f t="shared" si="94"/>
        <v>1.0687359806627335E-2</v>
      </c>
      <c r="U173" s="18"/>
      <c r="V173" s="8">
        <f t="shared" si="105"/>
        <v>127.72636125466443</v>
      </c>
      <c r="W173" s="8">
        <f t="shared" si="95"/>
        <v>82.204713539821938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-24.040588735889134</v>
      </c>
      <c r="AB173" s="8">
        <f t="shared" si="106"/>
        <v>-4552.1647714842484</v>
      </c>
      <c r="AC173" s="8">
        <f t="shared" si="99"/>
        <v>-4576.2053602201377</v>
      </c>
      <c r="AD173" s="8">
        <f t="shared" si="107"/>
        <v>12.529956039082581</v>
      </c>
      <c r="AE173" s="8">
        <f t="shared" si="100"/>
        <v>-4563.6754041810555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2249.4413186109196</v>
      </c>
      <c r="M174" s="14">
        <f t="shared" si="93"/>
        <v>769177</v>
      </c>
      <c r="N174" s="13"/>
      <c r="O174" s="13">
        <f>1000*(IF(I43&lt;18,VLOOKUP(I43,'[1]Mortality (No Interventions) L'!$B$10:$O$129,4),VLOOKUP(I43,'[1]Mortality (Interventions) L'!$B$9:$AV$128,7)))</f>
        <v>380.3122486621765</v>
      </c>
      <c r="P174" s="11">
        <v>0</v>
      </c>
      <c r="Q174" s="10">
        <f t="shared" si="102"/>
        <v>1.0687359806627335E-2</v>
      </c>
      <c r="R174" s="10">
        <f t="shared" si="103"/>
        <v>4.0645338403202053E-3</v>
      </c>
      <c r="S174" s="10">
        <f t="shared" si="104"/>
        <v>0</v>
      </c>
      <c r="T174" s="9">
        <f t="shared" si="94"/>
        <v>6.6228259663071295E-3</v>
      </c>
      <c r="U174" s="18"/>
      <c r="V174" s="8">
        <f t="shared" si="105"/>
        <v>82.204713539821938</v>
      </c>
      <c r="W174" s="8">
        <f t="shared" si="95"/>
        <v>50.941254082862194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-14.897658374580548</v>
      </c>
      <c r="AB174" s="8">
        <f t="shared" si="106"/>
        <v>-3126.3459456959745</v>
      </c>
      <c r="AC174" s="8">
        <f t="shared" si="99"/>
        <v>-3141.2436040705552</v>
      </c>
      <c r="AD174" s="8">
        <f t="shared" si="107"/>
        <v>8.0642823982565321</v>
      </c>
      <c r="AE174" s="8">
        <f t="shared" si="100"/>
        <v>-3133.1793216722986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2249.4413186109196</v>
      </c>
      <c r="M175" s="14">
        <f t="shared" si="93"/>
        <v>769177</v>
      </c>
      <c r="N175" s="13"/>
      <c r="O175" s="13">
        <f>1000*(IF(I44&lt;18,VLOOKUP(I44,'[1]Mortality (No Interventions) L'!$B$10:$O$129,4),VLOOKUP(I44,'[1]Mortality (Interventions) L'!$B$9:$AV$128,7)))</f>
        <v>404.91825754292023</v>
      </c>
      <c r="P175" s="11">
        <v>0</v>
      </c>
      <c r="Q175" s="10">
        <f t="shared" si="102"/>
        <v>6.6228259663071295E-3</v>
      </c>
      <c r="R175" s="10">
        <f t="shared" si="103"/>
        <v>2.6817031502870898E-3</v>
      </c>
      <c r="S175" s="10">
        <f t="shared" si="104"/>
        <v>0</v>
      </c>
      <c r="T175" s="9">
        <f t="shared" si="94"/>
        <v>3.9411228160200398E-3</v>
      </c>
      <c r="U175" s="18"/>
      <c r="V175" s="8">
        <f t="shared" si="105"/>
        <v>50.941254082862194</v>
      </c>
      <c r="W175" s="8">
        <f t="shared" si="95"/>
        <v>30.314210242578461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-8.8653245040756996</v>
      </c>
      <c r="AB175" s="8">
        <f t="shared" si="106"/>
        <v>-2062.7043840283727</v>
      </c>
      <c r="AC175" s="8">
        <f t="shared" si="99"/>
        <v>-2071.5697085324482</v>
      </c>
      <c r="AD175" s="8">
        <f t="shared" si="107"/>
        <v>4.9973370255287817</v>
      </c>
      <c r="AE175" s="8">
        <f t="shared" si="100"/>
        <v>-2066.5723715069194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2249.4413186109196</v>
      </c>
      <c r="M176" s="14">
        <f t="shared" si="93"/>
        <v>769177</v>
      </c>
      <c r="N176" s="13"/>
      <c r="O176" s="13">
        <f>1000*(IF(I45&lt;18,VLOOKUP(I45,'[1]Mortality (No Interventions) L'!$B$10:$O$129,4),VLOOKUP(I45,'[1]Mortality (Interventions) L'!$B$9:$AV$128,7)))</f>
        <v>430.08544341877877</v>
      </c>
      <c r="P176" s="11">
        <v>0</v>
      </c>
      <c r="Q176" s="10">
        <f t="shared" si="102"/>
        <v>3.9411228160200398E-3</v>
      </c>
      <c r="R176" s="10">
        <f t="shared" si="103"/>
        <v>1.6950195538958449E-3</v>
      </c>
      <c r="S176" s="10">
        <f t="shared" si="104"/>
        <v>0</v>
      </c>
      <c r="T176" s="9">
        <f t="shared" si="94"/>
        <v>2.2461032621241949E-3</v>
      </c>
      <c r="U176" s="18"/>
      <c r="V176" s="8">
        <f t="shared" si="105"/>
        <v>30.314210242578461</v>
      </c>
      <c r="W176" s="8">
        <f t="shared" si="95"/>
        <v>17.276509688509019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-5.0524774836889366</v>
      </c>
      <c r="AB176" s="8">
        <f t="shared" si="106"/>
        <v>-1303.7700554069443</v>
      </c>
      <c r="AC176" s="8">
        <f t="shared" si="99"/>
        <v>-1308.8225328906333</v>
      </c>
      <c r="AD176" s="8">
        <f t="shared" si="107"/>
        <v>2.9738240247969472</v>
      </c>
      <c r="AE176" s="8">
        <f t="shared" si="100"/>
        <v>-1305.8487088658364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2249.4413186109196</v>
      </c>
      <c r="M177" s="14">
        <f t="shared" si="93"/>
        <v>769177</v>
      </c>
      <c r="N177" s="13"/>
      <c r="O177" s="13">
        <f>1000*(IF(I46&lt;18,VLOOKUP(I46,'[1]Mortality (No Interventions) L'!$B$10:$O$129,4),VLOOKUP(I46,'[1]Mortality (Interventions) L'!$B$9:$AV$128,7)))</f>
        <v>455.6772582051243</v>
      </c>
      <c r="P177" s="11">
        <v>0</v>
      </c>
      <c r="Q177" s="10">
        <f t="shared" si="102"/>
        <v>2.2461032621241949E-3</v>
      </c>
      <c r="R177" s="10">
        <f t="shared" si="103"/>
        <v>1.0234981761303387E-3</v>
      </c>
      <c r="S177" s="10">
        <f t="shared" si="104"/>
        <v>0</v>
      </c>
      <c r="T177" s="9">
        <f t="shared" si="94"/>
        <v>1.2226050859938562E-3</v>
      </c>
      <c r="U177" s="18"/>
      <c r="V177" s="8">
        <f t="shared" si="105"/>
        <v>17.276509688509019</v>
      </c>
      <c r="W177" s="8">
        <f t="shared" si="95"/>
        <v>9.4039971222949639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-2.7501783967784368</v>
      </c>
      <c r="AB177" s="8">
        <f t="shared" si="106"/>
        <v>-787.25125662140556</v>
      </c>
      <c r="AC177" s="8">
        <f t="shared" si="99"/>
        <v>-790.001435018184</v>
      </c>
      <c r="AD177" s="8">
        <f t="shared" si="107"/>
        <v>1.6948256004427349</v>
      </c>
      <c r="AE177" s="8">
        <f t="shared" si="100"/>
        <v>-788.30660941774124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2249.4413186109196</v>
      </c>
      <c r="M178" s="14">
        <f t="shared" si="93"/>
        <v>769177</v>
      </c>
      <c r="N178" s="13"/>
      <c r="O178" s="13">
        <f>1000*(IF(I47&lt;18,VLOOKUP(I47,'[1]Mortality (No Interventions) L'!$B$10:$O$129,4),VLOOKUP(I47,'[1]Mortality (Interventions) L'!$B$9:$AV$128,7)))</f>
        <v>481.71858008980564</v>
      </c>
      <c r="P178" s="11">
        <v>0</v>
      </c>
      <c r="Q178" s="10">
        <f t="shared" si="102"/>
        <v>1.2226050859938562E-3</v>
      </c>
      <c r="R178" s="10">
        <f t="shared" si="103"/>
        <v>5.8895158603553509E-4</v>
      </c>
      <c r="S178" s="10">
        <f t="shared" si="104"/>
        <v>0</v>
      </c>
      <c r="T178" s="9">
        <f t="shared" si="94"/>
        <v>6.3365349995832113E-4</v>
      </c>
      <c r="U178" s="18"/>
      <c r="V178" s="8">
        <f t="shared" si="105"/>
        <v>9.4039971222949639</v>
      </c>
      <c r="W178" s="8">
        <f t="shared" si="95"/>
        <v>4.8739169813744159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-1.42536636448867</v>
      </c>
      <c r="AB178" s="8">
        <f t="shared" si="106"/>
        <v>-453.00801409205479</v>
      </c>
      <c r="AC178" s="8">
        <f t="shared" si="99"/>
        <v>-454.43338045654349</v>
      </c>
      <c r="AD178" s="8">
        <f t="shared" si="107"/>
        <v>0.92253211769713606</v>
      </c>
      <c r="AE178" s="8">
        <f t="shared" si="100"/>
        <v>-453.51084833884636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2249.4413186109196</v>
      </c>
      <c r="M179" s="14">
        <f t="shared" si="93"/>
        <v>769177</v>
      </c>
      <c r="N179" s="13"/>
      <c r="O179" s="13">
        <f>1000*(IF(I48&lt;18,VLOOKUP(I48,'[1]Mortality (No Interventions) L'!$B$10:$O$129,4),VLOOKUP(I48,'[1]Mortality (Interventions) L'!$B$9:$AV$128,7)))</f>
        <v>508.25504572790084</v>
      </c>
      <c r="P179" s="11">
        <v>0</v>
      </c>
      <c r="Q179" s="10">
        <f t="shared" si="102"/>
        <v>6.3365349995832113E-4</v>
      </c>
      <c r="R179" s="10">
        <f t="shared" si="103"/>
        <v>3.2205758859696094E-4</v>
      </c>
      <c r="S179" s="10">
        <f t="shared" si="104"/>
        <v>0</v>
      </c>
      <c r="T179" s="9">
        <f t="shared" si="94"/>
        <v>3.115959113613602E-4</v>
      </c>
      <c r="U179" s="18"/>
      <c r="V179" s="8">
        <f t="shared" si="105"/>
        <v>4.8739169813744159</v>
      </c>
      <c r="W179" s="8">
        <f t="shared" si="95"/>
        <v>2.3967240831319696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-0.70091671772646924</v>
      </c>
      <c r="AB179" s="8">
        <f t="shared" si="106"/>
        <v>-247.71928982424461</v>
      </c>
      <c r="AC179" s="8">
        <f t="shared" si="99"/>
        <v>-248.42020654197108</v>
      </c>
      <c r="AD179" s="8">
        <f t="shared" si="107"/>
        <v>0.47813125587283023</v>
      </c>
      <c r="AE179" s="8">
        <f t="shared" si="100"/>
        <v>-247.94207528609826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2249.4413186109196</v>
      </c>
      <c r="M180" s="14">
        <f t="shared" si="93"/>
        <v>769177</v>
      </c>
      <c r="N180" s="13"/>
      <c r="O180" s="13">
        <f>1000*(IF(I49&lt;18,VLOOKUP(I49,'[1]Mortality (No Interventions) L'!$B$10:$O$129,4),VLOOKUP(I49,'[1]Mortality (Interventions) L'!$B$9:$AV$128,7)))</f>
        <v>535.1569428475276</v>
      </c>
      <c r="P180" s="11">
        <v>0</v>
      </c>
      <c r="Q180" s="10">
        <f t="shared" si="102"/>
        <v>3.115959113613602E-4</v>
      </c>
      <c r="R180" s="10">
        <f t="shared" si="103"/>
        <v>1.6675271532793474E-4</v>
      </c>
      <c r="S180" s="10">
        <f t="shared" si="104"/>
        <v>0</v>
      </c>
      <c r="T180" s="9">
        <f t="shared" si="94"/>
        <v>1.4484319603342546E-4</v>
      </c>
      <c r="U180" s="18"/>
      <c r="V180" s="8">
        <f t="shared" si="105"/>
        <v>2.3967240831319696</v>
      </c>
      <c r="W180" s="8">
        <f t="shared" si="95"/>
        <v>1.1141005499540211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-0.32581626987724849</v>
      </c>
      <c r="AB180" s="8">
        <f t="shared" si="106"/>
        <v>-128.26235331779486</v>
      </c>
      <c r="AC180" s="8">
        <f t="shared" si="99"/>
        <v>-128.5881695876721</v>
      </c>
      <c r="AD180" s="8">
        <f t="shared" si="107"/>
        <v>0.23511863255524623</v>
      </c>
      <c r="AE180" s="8">
        <f t="shared" si="100"/>
        <v>-128.35305095511686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2249.4413186109196</v>
      </c>
      <c r="M181" s="14">
        <f t="shared" si="93"/>
        <v>769177</v>
      </c>
      <c r="N181" s="13"/>
      <c r="O181" s="13">
        <f>1000*(IF(I50&lt;18,VLOOKUP(I50,'[1]Mortality (No Interventions) L'!$B$10:$O$129,4),VLOOKUP(I50,'[1]Mortality (Interventions) L'!$B$9:$AV$128,7)))</f>
        <v>562.29087419818154</v>
      </c>
      <c r="P181" s="11">
        <v>0</v>
      </c>
      <c r="Q181" s="10">
        <f t="shared" si="102"/>
        <v>1.4484319603342546E-4</v>
      </c>
      <c r="R181" s="10">
        <f t="shared" si="103"/>
        <v>8.144400731929338E-5</v>
      </c>
      <c r="S181" s="10">
        <f t="shared" si="104"/>
        <v>0</v>
      </c>
      <c r="T181" s="9">
        <f t="shared" si="94"/>
        <v>6.3399188714132084E-5</v>
      </c>
      <c r="U181" s="18"/>
      <c r="V181" s="8">
        <f t="shared" si="105"/>
        <v>1.1141005499540211</v>
      </c>
      <c r="W181" s="8">
        <f t="shared" si="95"/>
        <v>0.48765197777569974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-0.1426127546599798</v>
      </c>
      <c r="AB181" s="8">
        <f t="shared" si="106"/>
        <v>-62.644857217832126</v>
      </c>
      <c r="AC181" s="8">
        <f t="shared" si="99"/>
        <v>-62.787469972492104</v>
      </c>
      <c r="AD181" s="8">
        <f t="shared" si="107"/>
        <v>0.10929326395048948</v>
      </c>
      <c r="AE181" s="8">
        <f t="shared" si="100"/>
        <v>-62.678176708541613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2249.4413186109196</v>
      </c>
      <c r="M182" s="14">
        <f t="shared" si="93"/>
        <v>769177</v>
      </c>
      <c r="N182" s="13"/>
      <c r="O182" s="13">
        <f>1000*(IF(I51&lt;18,VLOOKUP(I51,'[1]Mortality (No Interventions) L'!$B$10:$O$129,4),VLOOKUP(I51,'[1]Mortality (Interventions) L'!$B$9:$AV$128,7)))</f>
        <v>593.53155488924426</v>
      </c>
      <c r="P182" s="11">
        <v>0</v>
      </c>
      <c r="Q182" s="10">
        <f t="shared" si="102"/>
        <v>6.3399188714132084E-5</v>
      </c>
      <c r="R182" s="10">
        <f t="shared" si="103"/>
        <v>3.7629419056215437E-5</v>
      </c>
      <c r="S182" s="10">
        <f t="shared" si="104"/>
        <v>0</v>
      </c>
      <c r="T182" s="9">
        <f t="shared" si="94"/>
        <v>2.5769769657916647E-5</v>
      </c>
      <c r="U182" s="18"/>
      <c r="V182" s="8">
        <f t="shared" si="105"/>
        <v>0.48765197777569974</v>
      </c>
      <c r="W182" s="8">
        <f t="shared" si="95"/>
        <v>0.19821514116167355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-5.7967584639603685E-2</v>
      </c>
      <c r="AB182" s="8">
        <f t="shared" si="106"/>
        <v>-28.94368366140262</v>
      </c>
      <c r="AC182" s="8">
        <f t="shared" si="99"/>
        <v>-29.001651246042222</v>
      </c>
      <c r="AD182" s="8">
        <f t="shared" si="107"/>
        <v>4.7838659019796149E-2</v>
      </c>
      <c r="AE182" s="8">
        <f t="shared" si="100"/>
        <v>-28.953812587022426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2249.4413186109196</v>
      </c>
      <c r="M183" s="14">
        <f t="shared" si="93"/>
        <v>769177</v>
      </c>
      <c r="N183" s="13"/>
      <c r="O183" s="13">
        <f>1000*(IF(I52&lt;18,VLOOKUP(I52,'[1]Mortality (No Interventions) L'!$B$10:$O$129,4),VLOOKUP(I52,'[1]Mortality (Interventions) L'!$B$9:$AV$128,7)))</f>
        <v>625.01001681962623</v>
      </c>
      <c r="P183" s="11">
        <v>0</v>
      </c>
      <c r="Q183" s="10">
        <f t="shared" si="102"/>
        <v>2.5769769657916647E-5</v>
      </c>
      <c r="R183" s="10">
        <f t="shared" si="103"/>
        <v>1.6106364167332379E-5</v>
      </c>
      <c r="S183" s="10">
        <f t="shared" si="104"/>
        <v>0</v>
      </c>
      <c r="T183" s="9">
        <f t="shared" si="94"/>
        <v>9.663405490584268E-6</v>
      </c>
      <c r="U183" s="18"/>
      <c r="V183" s="8">
        <f t="shared" si="105"/>
        <v>0.19821514116167355</v>
      </c>
      <c r="W183" s="8">
        <f t="shared" si="95"/>
        <v>7.4328692450311359E-2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-2.1737263589011877E-2</v>
      </c>
      <c r="AB183" s="8">
        <f t="shared" si="106"/>
        <v>-12.388644871136217</v>
      </c>
      <c r="AC183" s="8">
        <f t="shared" si="99"/>
        <v>-12.410382134725229</v>
      </c>
      <c r="AD183" s="8">
        <f t="shared" si="107"/>
        <v>1.9444905347960176E-2</v>
      </c>
      <c r="AE183" s="8">
        <f t="shared" si="100"/>
        <v>-12.390937229377268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2249.4413186109196</v>
      </c>
      <c r="M184" s="14">
        <f t="shared" si="93"/>
        <v>769177</v>
      </c>
      <c r="N184" s="13"/>
      <c r="O184" s="13">
        <f>1000*(IF(I53&lt;18,VLOOKUP(I53,'[1]Mortality (No Interventions) L'!$B$10:$O$129,4),VLOOKUP(I53,'[1]Mortality (Interventions) L'!$B$9:$AV$128,7)))</f>
        <v>656.68917133260049</v>
      </c>
      <c r="P184" s="11">
        <v>0</v>
      </c>
      <c r="Q184" s="10">
        <f t="shared" si="102"/>
        <v>9.663405490584268E-6</v>
      </c>
      <c r="R184" s="10">
        <f t="shared" si="103"/>
        <v>6.3458537438626845E-6</v>
      </c>
      <c r="S184" s="10">
        <f t="shared" si="104"/>
        <v>0</v>
      </c>
      <c r="T184" s="9">
        <f t="shared" si="94"/>
        <v>3.3175517467215834E-6</v>
      </c>
      <c r="U184" s="18"/>
      <c r="V184" s="8">
        <f t="shared" si="105"/>
        <v>7.4328692450311359E-2</v>
      </c>
      <c r="W184" s="8">
        <f t="shared" si="95"/>
        <v>2.5517844998880674E-2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-7.4626379757053579E-3</v>
      </c>
      <c r="AB184" s="8">
        <f t="shared" si="106"/>
        <v>-4.8810847451430677</v>
      </c>
      <c r="AC184" s="8">
        <f t="shared" si="99"/>
        <v>-4.8885473831187731</v>
      </c>
      <c r="AD184" s="8">
        <f t="shared" si="107"/>
        <v>7.2916447293755451E-3</v>
      </c>
      <c r="AE184" s="8">
        <f t="shared" si="100"/>
        <v>-4.881255738389398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2249.4413186109196</v>
      </c>
      <c r="M185" s="14">
        <f t="shared" si="93"/>
        <v>769177</v>
      </c>
      <c r="N185" s="13"/>
      <c r="O185" s="13">
        <f>1000*(IF(I54&lt;18,VLOOKUP(I54,'[1]Mortality (No Interventions) L'!$B$10:$O$129,4),VLOOKUP(I54,'[1]Mortality (Interventions) L'!$B$9:$AV$128,7)))</f>
        <v>688.53146680903785</v>
      </c>
      <c r="P185" s="11">
        <v>0</v>
      </c>
      <c r="Q185" s="10">
        <f t="shared" si="102"/>
        <v>3.3175517467215834E-6</v>
      </c>
      <c r="R185" s="10">
        <f t="shared" si="103"/>
        <v>2.2842387703850975E-6</v>
      </c>
      <c r="S185" s="10">
        <f t="shared" si="104"/>
        <v>0</v>
      </c>
      <c r="T185" s="9">
        <f t="shared" si="94"/>
        <v>1.0333129763364859E-6</v>
      </c>
      <c r="U185" s="18"/>
      <c r="V185" s="8">
        <f t="shared" si="105"/>
        <v>2.5517844998880674E-2</v>
      </c>
      <c r="W185" s="8">
        <f t="shared" si="95"/>
        <v>7.9480057519956925E-3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-2.3243769040281188E-3</v>
      </c>
      <c r="AB185" s="8">
        <f t="shared" si="106"/>
        <v>-1.7569839246884982</v>
      </c>
      <c r="AC185" s="8">
        <f t="shared" si="99"/>
        <v>-1.7593083015925264</v>
      </c>
      <c r="AD185" s="8">
        <f t="shared" si="107"/>
        <v>2.5033005943901942E-3</v>
      </c>
      <c r="AE185" s="8">
        <f t="shared" si="100"/>
        <v>-1.7568050009981362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2249.4413186109196</v>
      </c>
      <c r="M186" s="14">
        <f t="shared" si="93"/>
        <v>769177</v>
      </c>
      <c r="N186" s="13"/>
      <c r="O186" s="13">
        <f>1000*(IF(I55&lt;18,VLOOKUP(I55,'[1]Mortality (No Interventions) L'!$B$10:$O$129,4),VLOOKUP(I55,'[1]Mortality (Interventions) L'!$B$9:$AV$128,7)))</f>
        <v>720.49825025072892</v>
      </c>
      <c r="P186" s="11">
        <v>0</v>
      </c>
      <c r="Q186" s="10">
        <f t="shared" si="102"/>
        <v>1.0333129763364859E-6</v>
      </c>
      <c r="R186" s="10">
        <f t="shared" si="103"/>
        <v>7.4450019141181088E-7</v>
      </c>
      <c r="S186" s="10">
        <f t="shared" si="104"/>
        <v>0</v>
      </c>
      <c r="T186" s="9">
        <f t="shared" si="94"/>
        <v>2.8881278492467505E-7</v>
      </c>
      <c r="U186" s="18"/>
      <c r="V186" s="8">
        <f t="shared" si="105"/>
        <v>7.9480057519956925E-3</v>
      </c>
      <c r="W186" s="8">
        <f t="shared" si="95"/>
        <v>2.2214815147000681E-3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-6.4966741175265295E-4</v>
      </c>
      <c r="AB186" s="8">
        <f t="shared" si="106"/>
        <v>-0.57265242372956249</v>
      </c>
      <c r="AC186" s="8">
        <f t="shared" si="99"/>
        <v>-0.57330209114131514</v>
      </c>
      <c r="AD186" s="8">
        <f t="shared" si="107"/>
        <v>7.7969936427077751E-4</v>
      </c>
      <c r="AE186" s="8">
        <f t="shared" si="100"/>
        <v>-0.57252239177704434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2249.4413186109196</v>
      </c>
      <c r="M187" s="14">
        <f t="shared" si="93"/>
        <v>769177</v>
      </c>
      <c r="N187" s="13"/>
      <c r="O187" s="13">
        <f>1000*(IF(I56&lt;18,VLOOKUP(I56,'[1]Mortality (No Interventions) L'!$B$10:$O$129,4),VLOOKUP(I56,'[1]Mortality (Interventions) L'!$B$9:$AV$128,7)))</f>
        <v>752.70105057636772</v>
      </c>
      <c r="P187" s="11">
        <v>0</v>
      </c>
      <c r="Q187" s="10">
        <f t="shared" si="102"/>
        <v>2.8881278492467505E-7</v>
      </c>
      <c r="R187" s="10">
        <f t="shared" si="103"/>
        <v>2.1738968663268945E-7</v>
      </c>
      <c r="S187" s="10">
        <f t="shared" si="104"/>
        <v>0</v>
      </c>
      <c r="T187" s="9">
        <f t="shared" si="94"/>
        <v>7.14230982919856E-8</v>
      </c>
      <c r="U187" s="18"/>
      <c r="V187" s="8">
        <f t="shared" si="105"/>
        <v>2.2214815147000681E-3</v>
      </c>
      <c r="W187" s="8">
        <f t="shared" si="95"/>
        <v>5.4937004474934614E-4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-1.606620684012014E-4</v>
      </c>
      <c r="AB187" s="8">
        <f t="shared" si="106"/>
        <v>-0.16721114699507217</v>
      </c>
      <c r="AC187" s="8">
        <f t="shared" si="99"/>
        <v>-0.16737180906347338</v>
      </c>
      <c r="AD187" s="8">
        <f t="shared" si="107"/>
        <v>2.179273365920767E-4</v>
      </c>
      <c r="AE187" s="8">
        <f t="shared" si="100"/>
        <v>-0.16715388172688131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2249.4413186109196</v>
      </c>
      <c r="M188" s="14">
        <f t="shared" si="93"/>
        <v>769177</v>
      </c>
      <c r="N188" s="13"/>
      <c r="O188" s="13">
        <f>1000*(IF(I57&lt;18,VLOOKUP(I57,'[1]Mortality (No Interventions) L'!$B$10:$O$129,4),VLOOKUP(I57,'[1]Mortality (Interventions) L'!$B$9:$AV$128,7)))</f>
        <v>785.27752716562895</v>
      </c>
      <c r="P188" s="11">
        <v>0</v>
      </c>
      <c r="Q188" s="10">
        <f t="shared" si="102"/>
        <v>7.14230982919856E-8</v>
      </c>
      <c r="R188" s="10">
        <f t="shared" si="103"/>
        <v>5.6086954009238108E-8</v>
      </c>
      <c r="S188" s="10">
        <f t="shared" si="104"/>
        <v>0</v>
      </c>
      <c r="T188" s="9">
        <f t="shared" si="94"/>
        <v>1.5336144282747491E-8</v>
      </c>
      <c r="U188" s="18"/>
      <c r="V188" s="8">
        <f t="shared" si="105"/>
        <v>5.4937004474934614E-4</v>
      </c>
      <c r="W188" s="8">
        <f t="shared" si="95"/>
        <v>1.1796209450970867E-4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-3.4497756617790832E-5</v>
      </c>
      <c r="AB188" s="8">
        <f t="shared" si="106"/>
        <v>-4.3140795023963743E-2</v>
      </c>
      <c r="AC188" s="8">
        <f t="shared" si="99"/>
        <v>-4.3175292780581534E-2</v>
      </c>
      <c r="AD188" s="8">
        <f t="shared" si="107"/>
        <v>5.3893201389910859E-5</v>
      </c>
      <c r="AE188" s="8">
        <f t="shared" si="100"/>
        <v>-4.3121399579191623E-2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2249.4413186109196</v>
      </c>
      <c r="M189" s="14">
        <f t="shared" si="93"/>
        <v>769177</v>
      </c>
      <c r="N189" s="13"/>
      <c r="O189" s="13">
        <f>1000*(IF(I58&lt;18,VLOOKUP(I58,'[1]Mortality (No Interventions) L'!$B$10:$O$129,4),VLOOKUP(I58,'[1]Mortality (Interventions) L'!$B$9:$AV$128,7)))</f>
        <v>818.22768001851261</v>
      </c>
      <c r="P189" s="11">
        <v>0</v>
      </c>
      <c r="Q189" s="10">
        <f t="shared" si="102"/>
        <v>1.5336144282747491E-8</v>
      </c>
      <c r="R189" s="10">
        <f t="shared" si="103"/>
        <v>1.2548457756901656E-8</v>
      </c>
      <c r="S189" s="10">
        <f t="shared" si="104"/>
        <v>0</v>
      </c>
      <c r="T189" s="9">
        <f t="shared" si="94"/>
        <v>2.7876865258458348E-9</v>
      </c>
      <c r="U189" s="18"/>
      <c r="V189" s="8">
        <f t="shared" si="105"/>
        <v>1.1796209450970867E-4</v>
      </c>
      <c r="W189" s="8">
        <f t="shared" si="95"/>
        <v>2.1442243588905217E-5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-6.2707372545725483E-6</v>
      </c>
      <c r="AB189" s="8">
        <f t="shared" si="106"/>
        <v>-9.6519850920803452E-3</v>
      </c>
      <c r="AC189" s="8">
        <f t="shared" si="99"/>
        <v>-9.6582558293349177E-3</v>
      </c>
      <c r="AD189" s="8">
        <f t="shared" si="107"/>
        <v>1.1572081471402421E-5</v>
      </c>
      <c r="AE189" s="8">
        <f t="shared" si="100"/>
        <v>-9.6466837478635156E-3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2249.4413186109196</v>
      </c>
      <c r="M190" s="14">
        <f t="shared" si="93"/>
        <v>769177</v>
      </c>
      <c r="N190" s="13"/>
      <c r="O190" s="13">
        <f>1000*(IF(I59&lt;18,VLOOKUP(I59,'[1]Mortality (No Interventions) L'!$B$10:$O$129,4),VLOOKUP(I59,'[1]Mortality (Interventions) L'!$B$9:$AV$128,7)))</f>
        <v>851.55150913501893</v>
      </c>
      <c r="P190" s="11">
        <v>0</v>
      </c>
      <c r="Q190" s="10">
        <f t="shared" si="102"/>
        <v>2.7876865258458348E-9</v>
      </c>
      <c r="R190" s="10">
        <f t="shared" si="103"/>
        <v>2.3738586680793788E-9</v>
      </c>
      <c r="S190" s="10">
        <f t="shared" si="104"/>
        <v>0</v>
      </c>
      <c r="T190" s="9">
        <f t="shared" si="94"/>
        <v>4.13827857766456E-10</v>
      </c>
      <c r="U190" s="18"/>
      <c r="V190" s="8">
        <f t="shared" si="105"/>
        <v>2.1442243588905217E-5</v>
      </c>
      <c r="W190" s="8">
        <f t="shared" si="95"/>
        <v>3.1830687015322932E-6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-9.3088148205210884E-7</v>
      </c>
      <c r="AB190" s="8">
        <f t="shared" si="106"/>
        <v>-1.8259174887372924E-3</v>
      </c>
      <c r="AC190" s="8">
        <f t="shared" si="99"/>
        <v>-1.8268483702193446E-3</v>
      </c>
      <c r="AD190" s="8">
        <f t="shared" si="107"/>
        <v>2.103484096071602E-6</v>
      </c>
      <c r="AE190" s="8">
        <f t="shared" si="100"/>
        <v>-1.824744886123273E-3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2249.4413186109196</v>
      </c>
      <c r="M191" s="14">
        <f t="shared" si="93"/>
        <v>769177</v>
      </c>
      <c r="N191" s="13"/>
      <c r="O191" s="13">
        <f>1000*(IF(I60&lt;18,VLOOKUP(I60,'[1]Mortality (No Interventions) L'!$B$10:$O$129,4),VLOOKUP(I60,'[1]Mortality (Interventions) L'!$B$9:$AV$128,7)))</f>
        <v>1000</v>
      </c>
      <c r="P191" s="11">
        <v>0</v>
      </c>
      <c r="Q191" s="10">
        <f t="shared" si="102"/>
        <v>4.13827857766456E-10</v>
      </c>
      <c r="R191" s="10">
        <f t="shared" si="103"/>
        <v>4.13827857766456E-10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3.1830687015322932E-6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-3.1830687015322934E-4</v>
      </c>
      <c r="AC191" s="8">
        <f t="shared" si="99"/>
        <v>-3.1830687015322934E-4</v>
      </c>
      <c r="AD191" s="8">
        <f t="shared" si="107"/>
        <v>3.1225903962031799E-7</v>
      </c>
      <c r="AE191" s="8">
        <f t="shared" si="100"/>
        <v>-3.1799461111360904E-4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2249.4413186109196</v>
      </c>
      <c r="M192" s="14">
        <f t="shared" si="93"/>
        <v>769177</v>
      </c>
      <c r="N192" s="13"/>
      <c r="O192" s="13" t="e">
        <f>1000*(IF(I61&lt;18,VLOOKUP(I61,'[1]Mortality (No Interventions) L'!$B$10:$O$129,4),VLOOKUP(I61,'[1]Mortality (Interventions) L'!$B$9:$AV$128,7)))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2249.4413186109196</v>
      </c>
      <c r="M193" s="14">
        <f t="shared" si="93"/>
        <v>769177</v>
      </c>
      <c r="N193" s="13"/>
      <c r="O193" s="13" t="e">
        <f>1000*(IF(I62&lt;18,VLOOKUP(I62,'[1]Mortality (No Interventions) L'!$B$10:$O$129,4),VLOOKUP(I62,'[1]Mortality (Interventions) L'!$B$9:$AV$128,7)))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2249.4413186109196</v>
      </c>
      <c r="M194" s="14">
        <f t="shared" si="93"/>
        <v>769177</v>
      </c>
      <c r="N194" s="13"/>
      <c r="O194" s="13" t="e">
        <f>1000*(IF(I63&lt;18,VLOOKUP(I63,'[1]Mortality (No Interventions) L'!$B$10:$O$129,4),VLOOKUP(I63,'[1]Mortality (Interventions) L'!$B$9:$AV$128,7)))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2249.4413186109196</v>
      </c>
      <c r="M195" s="14">
        <f t="shared" si="93"/>
        <v>769177</v>
      </c>
      <c r="N195" s="13"/>
      <c r="O195" s="13" t="e">
        <f>1000*(IF(I64&lt;18,VLOOKUP(I64,'[1]Mortality (No Interventions) L'!$B$10:$O$129,4),VLOOKUP(I64,'[1]Mortality (Interventions) L'!$B$9:$AV$128,7)))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2249.4413186109196</v>
      </c>
      <c r="M196" s="14">
        <f t="shared" si="93"/>
        <v>769177</v>
      </c>
      <c r="N196" s="13"/>
      <c r="O196" s="13" t="e">
        <f>1000*(IF(I65&lt;18,VLOOKUP(I65,'[1]Mortality (No Interventions) L'!$B$10:$O$129,4),VLOOKUP(I65,'[1]Mortality (Interventions) L'!$B$9:$AV$128,7)))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2249.4413186109196</v>
      </c>
      <c r="M197" s="14">
        <f t="shared" si="93"/>
        <v>769177</v>
      </c>
      <c r="N197" s="13"/>
      <c r="O197" s="13" t="e">
        <f>1000*(IF(I66&lt;18,VLOOKUP(I66,'[1]Mortality (No Interventions) L'!$B$10:$O$129,4),VLOOKUP(I66,'[1]Mortality (Interventions) L'!$B$9:$AV$128,7)))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2249.4413186109196</v>
      </c>
      <c r="M198" s="14">
        <f t="shared" si="93"/>
        <v>769177</v>
      </c>
      <c r="N198" s="13"/>
      <c r="O198" s="13" t="e">
        <f>1000*(IF(I67&lt;18,VLOOKUP(I67,'[1]Mortality (No Interventions) L'!$B$10:$O$129,4),VLOOKUP(I67,'[1]Mortality (Interventions) L'!$B$9:$AV$128,7)))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2249.4413186109196</v>
      </c>
      <c r="M199" s="14">
        <f t="shared" ref="M199:M230" si="111">$E$11</f>
        <v>769177</v>
      </c>
      <c r="N199" s="13"/>
      <c r="O199" s="13" t="e">
        <f>1000*(IF(I68&lt;18,VLOOKUP(I68,'[1]Mortality (No Interventions) L'!$B$10:$O$129,4),VLOOKUP(I68,'[1]Mortality (Interventions) L'!$B$9:$AV$128,7)))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2249.4413186109196</v>
      </c>
      <c r="M200" s="14">
        <f t="shared" si="111"/>
        <v>769177</v>
      </c>
      <c r="N200" s="13"/>
      <c r="O200" s="13" t="e">
        <f>1000*(IF(I69&lt;18,VLOOKUP(I69,'[1]Mortality (No Interventions) L'!$B$10:$O$129,4),VLOOKUP(I69,'[1]Mortality (Interventions) L'!$B$9:$AV$128,7)))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2249.4413186109196</v>
      </c>
      <c r="M201" s="14">
        <f t="shared" si="111"/>
        <v>769177</v>
      </c>
      <c r="N201" s="13"/>
      <c r="O201" s="13" t="e">
        <f>1000*(IF(I70&lt;18,VLOOKUP(I70,'[1]Mortality (No Interventions) L'!$B$10:$O$129,4),VLOOKUP(I70,'[1]Mortality (Interventions) L'!$B$9:$AV$128,7)))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2249.4413186109196</v>
      </c>
      <c r="M202" s="14">
        <f t="shared" si="111"/>
        <v>769177</v>
      </c>
      <c r="N202" s="13"/>
      <c r="O202" s="13" t="e">
        <f>1000*(IF(I71&lt;18,VLOOKUP(I71,'[1]Mortality (No Interventions) L'!$B$10:$O$129,4),VLOOKUP(I71,'[1]Mortality (Interventions) L'!$B$9:$AV$128,7)))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2249.4413186109196</v>
      </c>
      <c r="M203" s="14">
        <f t="shared" si="111"/>
        <v>769177</v>
      </c>
      <c r="N203" s="13"/>
      <c r="O203" s="13" t="e">
        <f>1000*(IF(I72&lt;18,VLOOKUP(I72,'[1]Mortality (No Interventions) L'!$B$10:$O$129,4),VLOOKUP(I72,'[1]Mortality (Interventions) L'!$B$9:$AV$128,7)))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2249.4413186109196</v>
      </c>
      <c r="M204" s="14">
        <f t="shared" si="111"/>
        <v>769177</v>
      </c>
      <c r="N204" s="13"/>
      <c r="O204" s="13" t="e">
        <f>1000*(IF(I73&lt;18,VLOOKUP(I73,'[1]Mortality (No Interventions) L'!$B$10:$O$129,4),VLOOKUP(I73,'[1]Mortality (Interventions) L'!$B$9:$AV$128,7)))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2249.4413186109196</v>
      </c>
      <c r="M205" s="14">
        <f t="shared" si="111"/>
        <v>769177</v>
      </c>
      <c r="N205" s="13"/>
      <c r="O205" s="13" t="e">
        <f>1000*(IF(I74&lt;18,VLOOKUP(I74,'[1]Mortality (No Interventions) L'!$B$10:$O$129,4),VLOOKUP(I74,'[1]Mortality (Interventions) L'!$B$9:$AV$128,7)))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2249.4413186109196</v>
      </c>
      <c r="M206" s="14">
        <f t="shared" si="111"/>
        <v>769177</v>
      </c>
      <c r="N206" s="13"/>
      <c r="O206" s="13" t="e">
        <f>1000*(IF(I75&lt;18,VLOOKUP(I75,'[1]Mortality (No Interventions) L'!$B$10:$O$129,4),VLOOKUP(I75,'[1]Mortality (Interventions) L'!$B$9:$AV$128,7)))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2249.4413186109196</v>
      </c>
      <c r="M207" s="14">
        <f t="shared" si="111"/>
        <v>769177</v>
      </c>
      <c r="N207" s="13"/>
      <c r="O207" s="13" t="e">
        <f>1000*(IF(I76&lt;18,VLOOKUP(I76,'[1]Mortality (No Interventions) L'!$B$10:$O$129,4),VLOOKUP(I76,'[1]Mortality (Interventions) L'!$B$9:$AV$128,7)))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2249.4413186109196</v>
      </c>
      <c r="M208" s="14">
        <f t="shared" si="111"/>
        <v>769177</v>
      </c>
      <c r="N208" s="13"/>
      <c r="O208" s="13" t="e">
        <f>1000*(IF(I77&lt;18,VLOOKUP(I77,'[1]Mortality (No Interventions) L'!$B$10:$O$129,4),VLOOKUP(I77,'[1]Mortality (Interventions) L'!$B$9:$AV$128,7)))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2249.4413186109196</v>
      </c>
      <c r="M209" s="14">
        <f t="shared" si="111"/>
        <v>769177</v>
      </c>
      <c r="N209" s="13"/>
      <c r="O209" s="13" t="e">
        <f>1000*(IF(I78&lt;18,VLOOKUP(I78,'[1]Mortality (No Interventions) L'!$B$10:$O$129,4),VLOOKUP(I78,'[1]Mortality (Interventions) L'!$B$9:$AV$128,7)))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2249.4413186109196</v>
      </c>
      <c r="M210" s="14">
        <f t="shared" si="111"/>
        <v>769177</v>
      </c>
      <c r="N210" s="13"/>
      <c r="O210" s="13" t="e">
        <f>1000*(IF(I79&lt;18,VLOOKUP(I79,'[1]Mortality (No Interventions) L'!$B$10:$O$129,4),VLOOKUP(I79,'[1]Mortality (Interventions) L'!$B$9:$AV$128,7)))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2249.4413186109196</v>
      </c>
      <c r="M211" s="14">
        <f t="shared" si="111"/>
        <v>769177</v>
      </c>
      <c r="O211" s="13" t="e">
        <f>1000*(IF(I80&lt;18,VLOOKUP(I80,'[1]Mortality (No Interventions) L'!$B$10:$O$129,4),VLOOKUP(I80,'[1]Mortality (Interventions) L'!$B$9:$AV$128,7)))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2249.4413186109196</v>
      </c>
      <c r="M212" s="14">
        <f t="shared" si="111"/>
        <v>769177</v>
      </c>
      <c r="O212" s="13" t="e">
        <f>1000*(IF(I81&lt;18,VLOOKUP(I81,'[1]Mortality (No Interventions) L'!$B$10:$O$129,4),VLOOKUP(I81,'[1]Mortality (Interventions) L'!$B$9:$AV$128,7)))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2249.4413186109196</v>
      </c>
      <c r="M213" s="14">
        <f t="shared" si="111"/>
        <v>769177</v>
      </c>
      <c r="O213" s="13" t="e">
        <f>1000*(IF(I82&lt;18,VLOOKUP(I82,'[1]Mortality (No Interventions) L'!$B$10:$O$129,4),VLOOKUP(I82,'[1]Mortality (Interventions) L'!$B$9:$AV$128,7)))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2249.4413186109196</v>
      </c>
      <c r="M214" s="14">
        <f t="shared" si="111"/>
        <v>769177</v>
      </c>
      <c r="O214" s="13" t="e">
        <f>1000*(IF(I83&lt;18,VLOOKUP(I83,'[1]Mortality (No Interventions) L'!$B$10:$O$129,4),VLOOKUP(I83,'[1]Mortality (Interventions) L'!$B$9:$AV$128,7)))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2249.4413186109196</v>
      </c>
      <c r="M215" s="14">
        <f t="shared" si="111"/>
        <v>769177</v>
      </c>
      <c r="O215" s="13" t="e">
        <f>1000*(IF(I84&lt;18,VLOOKUP(I84,'[1]Mortality (No Interventions) L'!$B$10:$O$129,4),VLOOKUP(I84,'[1]Mortality (Interventions) L'!$B$9:$AV$128,7)))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2249.4413186109196</v>
      </c>
      <c r="M216" s="14">
        <f t="shared" si="111"/>
        <v>769177</v>
      </c>
      <c r="O216" s="13" t="e">
        <f>1000*(IF(I85&lt;18,VLOOKUP(I85,'[1]Mortality (No Interventions) L'!$B$10:$O$129,4),VLOOKUP(I85,'[1]Mortality (Interventions) L'!$B$9:$AV$128,7)))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2249.4413186109196</v>
      </c>
      <c r="M217" s="14">
        <f t="shared" si="111"/>
        <v>769177</v>
      </c>
      <c r="O217" s="13" t="e">
        <f>1000*(IF(I86&lt;18,VLOOKUP(I86,'[1]Mortality (No Interventions) L'!$B$10:$O$129,4),VLOOKUP(I86,'[1]Mortality (Interventions) L'!$B$9:$AV$128,7)))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2249.4413186109196</v>
      </c>
      <c r="M218" s="14">
        <f t="shared" si="111"/>
        <v>769177</v>
      </c>
      <c r="O218" s="13" t="e">
        <f>1000*(IF(I87&lt;18,VLOOKUP(I87,'[1]Mortality (No Interventions) L'!$B$10:$O$129,4),VLOOKUP(I87,'[1]Mortality (Interventions) L'!$B$9:$AV$128,7)))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2249.4413186109196</v>
      </c>
      <c r="M219" s="14">
        <f t="shared" si="111"/>
        <v>769177</v>
      </c>
      <c r="O219" s="13" t="e">
        <f>1000*(IF(I88&lt;18,VLOOKUP(I88,'[1]Mortality (No Interventions) L'!$B$10:$O$129,4),VLOOKUP(I88,'[1]Mortality (Interventions) L'!$B$9:$AV$128,7)))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2249.4413186109196</v>
      </c>
      <c r="M220" s="14">
        <f t="shared" si="111"/>
        <v>769177</v>
      </c>
      <c r="O220" s="13" t="e">
        <f>1000*(IF(I89&lt;18,VLOOKUP(I89,'[1]Mortality (No Interventions) L'!$B$10:$O$129,4),VLOOKUP(I89,'[1]Mortality (Interventions) L'!$B$9:$AV$128,7)))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2249.4413186109196</v>
      </c>
      <c r="M221" s="14">
        <f t="shared" si="111"/>
        <v>769177</v>
      </c>
      <c r="O221" s="13" t="e">
        <f>1000*(IF(I90&lt;18,VLOOKUP(I90,'[1]Mortality (No Interventions) L'!$B$10:$O$129,4),VLOOKUP(I90,'[1]Mortality (Interventions) L'!$B$9:$AV$128,7)))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2249.4413186109196</v>
      </c>
      <c r="M222" s="14">
        <f t="shared" si="111"/>
        <v>769177</v>
      </c>
      <c r="O222" s="13" t="e">
        <f>1000*(IF(I91&lt;18,VLOOKUP(I91,'[1]Mortality (No Interventions) L'!$B$10:$O$129,4),VLOOKUP(I91,'[1]Mortality (Interventions) L'!$B$9:$AV$128,7)))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2249.4413186109196</v>
      </c>
      <c r="M223" s="14">
        <f t="shared" si="111"/>
        <v>769177</v>
      </c>
      <c r="O223" s="13" t="e">
        <f>1000*(IF(I92&lt;18,VLOOKUP(I92,'[1]Mortality (No Interventions) L'!$B$10:$O$129,4),VLOOKUP(I92,'[1]Mortality (Interventions) L'!$B$9:$AV$128,7)))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2249.4413186109196</v>
      </c>
      <c r="M224" s="14">
        <f t="shared" si="111"/>
        <v>769177</v>
      </c>
      <c r="O224" s="13" t="e">
        <f>1000*(IF(I93&lt;18,VLOOKUP(I93,'[1]Mortality (No Interventions) L'!$B$10:$O$129,4),VLOOKUP(I93,'[1]Mortality (Interventions) L'!$B$9:$AV$128,7)))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2249.4413186109196</v>
      </c>
      <c r="M225" s="14">
        <f t="shared" si="111"/>
        <v>769177</v>
      </c>
      <c r="O225" s="13" t="e">
        <f>1000*(IF(I94&lt;18,VLOOKUP(I94,'[1]Mortality (No Interventions) L'!$B$10:$O$129,4),VLOOKUP(I94,'[1]Mortality (Interventions) L'!$B$9:$AV$128,7)))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2249.4413186109196</v>
      </c>
      <c r="M226" s="14">
        <f t="shared" si="111"/>
        <v>769177</v>
      </c>
      <c r="O226" s="13" t="e">
        <f>1000*(IF(I95&lt;18,VLOOKUP(I95,'[1]Mortality (No Interventions) L'!$B$10:$O$129,4),VLOOKUP(I95,'[1]Mortality (Interventions) L'!$B$9:$AV$128,7)))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2249.4413186109196</v>
      </c>
      <c r="M227" s="14">
        <f t="shared" si="111"/>
        <v>769177</v>
      </c>
      <c r="O227" s="13" t="e">
        <f>1000*(IF(I96&lt;18,VLOOKUP(I96,'[1]Mortality (No Interventions) L'!$B$10:$O$129,4),VLOOKUP(I96,'[1]Mortality (Interventions) L'!$B$9:$AV$128,7)))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2249.4413186109196</v>
      </c>
      <c r="M228" s="14">
        <f t="shared" si="111"/>
        <v>769177</v>
      </c>
      <c r="O228" s="13" t="e">
        <f>1000*(IF(I97&lt;18,VLOOKUP(I97,'[1]Mortality (No Interventions) L'!$B$10:$O$129,4),VLOOKUP(I97,'[1]Mortality (Interventions) L'!$B$9:$AV$128,7)))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2249.4413186109196</v>
      </c>
      <c r="M229" s="14">
        <f t="shared" si="111"/>
        <v>769177</v>
      </c>
      <c r="O229" s="13" t="e">
        <f>1000*(IF(I98&lt;18,VLOOKUP(I98,'[1]Mortality (No Interventions) L'!$B$10:$O$129,4),VLOOKUP(I98,'[1]Mortality (Interventions) L'!$B$9:$AV$128,7)))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2249.4413186109196</v>
      </c>
      <c r="M230" s="14">
        <f t="shared" si="111"/>
        <v>769177</v>
      </c>
      <c r="O230" s="13" t="e">
        <f>1000*(IF(I99&lt;18,VLOOKUP(I99,'[1]Mortality (No Interventions) L'!$B$10:$O$129,4),VLOOKUP(I99,'[1]Mortality (Interventions) L'!$B$9:$AV$128,7)))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2249.4413186109196</v>
      </c>
      <c r="M231" s="14">
        <f t="shared" ref="M231:M255" si="129">$E$11</f>
        <v>769177</v>
      </c>
      <c r="O231" s="13" t="e">
        <f>1000*(IF(I100&lt;18,VLOOKUP(I100,'[1]Mortality (No Interventions) L'!$B$10:$O$129,4),VLOOKUP(I100,'[1]Mortality (Interventions) L'!$B$9:$AV$128,7)))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2249.4413186109196</v>
      </c>
      <c r="M232" s="14">
        <f t="shared" si="129"/>
        <v>769177</v>
      </c>
      <c r="O232" s="13" t="e">
        <f>1000*(IF(I101&lt;18,VLOOKUP(I101,'[1]Mortality (No Interventions) L'!$B$10:$O$129,4),VLOOKUP(I101,'[1]Mortality (Interventions) L'!$B$9:$AV$128,7)))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2249.4413186109196</v>
      </c>
      <c r="M233" s="14">
        <f t="shared" si="129"/>
        <v>769177</v>
      </c>
      <c r="O233" s="13" t="e">
        <f>1000*(IF(I102&lt;18,VLOOKUP(I102,'[1]Mortality (No Interventions) L'!$B$10:$O$129,4),VLOOKUP(I102,'[1]Mortality (Interventions) L'!$B$9:$AV$128,7)))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2249.4413186109196</v>
      </c>
      <c r="M234" s="14">
        <f t="shared" si="129"/>
        <v>769177</v>
      </c>
      <c r="O234" s="13" t="e">
        <f>1000*(IF(I103&lt;18,VLOOKUP(I103,'[1]Mortality (No Interventions) L'!$B$10:$O$129,4),VLOOKUP(I103,'[1]Mortality (Interventions) L'!$B$9:$AV$128,7)))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2249.4413186109196</v>
      </c>
      <c r="M235" s="14">
        <f t="shared" si="129"/>
        <v>769177</v>
      </c>
      <c r="O235" s="13" t="e">
        <f>1000*(IF(I104&lt;18,VLOOKUP(I104,'[1]Mortality (No Interventions) L'!$B$10:$O$129,4),VLOOKUP(I104,'[1]Mortality (Interventions) L'!$B$9:$AV$128,7)))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2249.4413186109196</v>
      </c>
      <c r="M236" s="14">
        <f t="shared" si="129"/>
        <v>769177</v>
      </c>
      <c r="O236" s="13" t="e">
        <f>1000*(IF(I105&lt;18,VLOOKUP(I105,'[1]Mortality (No Interventions) L'!$B$10:$O$129,4),VLOOKUP(I105,'[1]Mortality (Interventions) L'!$B$9:$AV$128,7)))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2249.4413186109196</v>
      </c>
      <c r="M237" s="14">
        <f t="shared" si="129"/>
        <v>769177</v>
      </c>
      <c r="O237" s="13" t="e">
        <f>1000*(IF(I106&lt;18,VLOOKUP(I106,'[1]Mortality (No Interventions) L'!$B$10:$O$129,4),VLOOKUP(I106,'[1]Mortality (Interventions) L'!$B$9:$AV$128,7)))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2249.4413186109196</v>
      </c>
      <c r="M238" s="14">
        <f t="shared" si="129"/>
        <v>769177</v>
      </c>
      <c r="O238" s="13" t="e">
        <f>1000*(IF(I107&lt;18,VLOOKUP(I107,'[1]Mortality (No Interventions) L'!$B$10:$O$129,4),VLOOKUP(I107,'[1]Mortality (Interventions) L'!$B$9:$AV$128,7)))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2249.4413186109196</v>
      </c>
      <c r="M239" s="14">
        <f t="shared" si="129"/>
        <v>769177</v>
      </c>
      <c r="O239" s="13" t="e">
        <f>1000*(IF(I108&lt;18,VLOOKUP(I108,'[1]Mortality (No Interventions) L'!$B$10:$O$129,4),VLOOKUP(I108,'[1]Mortality (Interventions) L'!$B$9:$AV$128,7)))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2249.4413186109196</v>
      </c>
      <c r="M240" s="14">
        <f t="shared" si="129"/>
        <v>769177</v>
      </c>
      <c r="O240" s="13" t="e">
        <f>1000*(IF(I109&lt;18,VLOOKUP(I109,'[1]Mortality (No Interventions) L'!$B$10:$O$129,4),VLOOKUP(I109,'[1]Mortality (Interventions) L'!$B$9:$AV$128,7)))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2249.4413186109196</v>
      </c>
      <c r="M241" s="14">
        <f t="shared" si="129"/>
        <v>769177</v>
      </c>
      <c r="O241" s="13" t="e">
        <f>1000*(IF(I110&lt;18,VLOOKUP(I110,'[1]Mortality (No Interventions) L'!$B$10:$O$129,4),VLOOKUP(I110,'[1]Mortality (Interventions) L'!$B$9:$AV$128,7)))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2249.4413186109196</v>
      </c>
      <c r="M242" s="14">
        <f t="shared" si="129"/>
        <v>769177</v>
      </c>
      <c r="O242" s="13" t="e">
        <f>1000*(IF(I111&lt;18,VLOOKUP(I111,'[1]Mortality (No Interventions) L'!$B$10:$O$129,4),VLOOKUP(I111,'[1]Mortality (Interventions) L'!$B$9:$AV$128,7)))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2249.4413186109196</v>
      </c>
      <c r="M243" s="14">
        <f t="shared" si="129"/>
        <v>769177</v>
      </c>
      <c r="O243" s="13" t="e">
        <f>1000*(IF(I112&lt;18,VLOOKUP(I112,'[1]Mortality (No Interventions) L'!$B$10:$O$129,4),VLOOKUP(I112,'[1]Mortality (Interventions) L'!$B$9:$AV$128,7)))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2249.4413186109196</v>
      </c>
      <c r="M244" s="14">
        <f t="shared" si="129"/>
        <v>769177</v>
      </c>
      <c r="O244" s="13" t="e">
        <f>1000*(IF(I113&lt;18,VLOOKUP(I113,'[1]Mortality (No Interventions) L'!$B$10:$O$129,4),VLOOKUP(I113,'[1]Mortality (Interventions) L'!$B$9:$AV$128,7)))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2249.4413186109196</v>
      </c>
      <c r="M245" s="14">
        <f t="shared" si="129"/>
        <v>769177</v>
      </c>
      <c r="O245" s="13" t="e">
        <f>1000*(IF(I114&lt;18,VLOOKUP(I114,'[1]Mortality (No Interventions) L'!$B$10:$O$129,4),VLOOKUP(I114,'[1]Mortality (Interventions) L'!$B$9:$AV$128,7)))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2249.4413186109196</v>
      </c>
      <c r="M246" s="14">
        <f t="shared" si="129"/>
        <v>769177</v>
      </c>
      <c r="O246" s="13" t="e">
        <f>1000*(IF(I115&lt;18,VLOOKUP(I115,'[1]Mortality (No Interventions) L'!$B$10:$O$129,4),VLOOKUP(I115,'[1]Mortality (Interventions) L'!$B$9:$AV$128,7)))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2249.4413186109196</v>
      </c>
      <c r="M247" s="14">
        <f t="shared" si="129"/>
        <v>769177</v>
      </c>
      <c r="O247" s="13" t="e">
        <f>1000*(IF(I116&lt;18,VLOOKUP(I116,'[1]Mortality (No Interventions) L'!$B$10:$O$129,4),VLOOKUP(I116,'[1]Mortality (Interventions) L'!$B$9:$AV$128,7)))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2249.4413186109196</v>
      </c>
      <c r="M248" s="14">
        <f t="shared" si="129"/>
        <v>769177</v>
      </c>
      <c r="O248" s="13" t="e">
        <f>1000*(IF(I117&lt;18,VLOOKUP(I117,'[1]Mortality (No Interventions) L'!$B$10:$O$129,4),VLOOKUP(I117,'[1]Mortality (Interventions) L'!$B$9:$AV$128,7)))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2249.4413186109196</v>
      </c>
      <c r="M249" s="14">
        <f t="shared" si="129"/>
        <v>769177</v>
      </c>
      <c r="O249" s="13" t="e">
        <f>1000*(IF(I118&lt;18,VLOOKUP(I118,'[1]Mortality (No Interventions) L'!$B$10:$O$129,4),VLOOKUP(I118,'[1]Mortality (Interventions) L'!$B$9:$AV$128,7)))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2249.4413186109196</v>
      </c>
      <c r="M250" s="14">
        <f t="shared" si="129"/>
        <v>769177</v>
      </c>
      <c r="O250" s="13" t="e">
        <f>1000*(IF(I119&lt;18,VLOOKUP(I119,'[1]Mortality (No Interventions) L'!$B$10:$O$129,4),VLOOKUP(I119,'[1]Mortality (Interventions) L'!$B$9:$AV$128,7)))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2249.4413186109196</v>
      </c>
      <c r="M251" s="14">
        <f t="shared" si="129"/>
        <v>769177</v>
      </c>
      <c r="O251" s="13" t="e">
        <f>1000*(IF(I120&lt;18,VLOOKUP(I120,'[1]Mortality (No Interventions) L'!$B$10:$O$129,4),VLOOKUP(I120,'[1]Mortality (Interventions) L'!$B$9:$AV$128,7)))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2249.4413186109196</v>
      </c>
      <c r="M252" s="14">
        <f t="shared" si="129"/>
        <v>769177</v>
      </c>
      <c r="O252" s="13" t="e">
        <f>1000*(IF(I121&lt;18,VLOOKUP(I121,'[1]Mortality (No Interventions) L'!$B$10:$O$129,4),VLOOKUP(I121,'[1]Mortality (Interventions) L'!$B$9:$AV$128,7)))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2249.4413186109196</v>
      </c>
      <c r="M253" s="14">
        <f t="shared" si="129"/>
        <v>769177</v>
      </c>
      <c r="O253" s="13" t="e">
        <f>1000*(IF(I122&lt;18,VLOOKUP(I122,'[1]Mortality (No Interventions) L'!$B$10:$O$129,4),VLOOKUP(I122,'[1]Mortality (Interventions) L'!$B$9:$AV$128,7)))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2249.4413186109196</v>
      </c>
      <c r="M254" s="14">
        <f t="shared" si="129"/>
        <v>769177</v>
      </c>
      <c r="O254" s="13" t="e">
        <f>1000*(IF(I123&lt;18,VLOOKUP(I123,'[1]Mortality (No Interventions) L'!$B$10:$O$129,4),VLOOKUP(I123,'[1]Mortality (Interventions) L'!$B$9:$AV$128,7)))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2249.4413186109196</v>
      </c>
      <c r="M255" s="14">
        <f t="shared" si="129"/>
        <v>769177</v>
      </c>
      <c r="O255" s="13" t="e">
        <f>1000*(IF(I124&lt;18,VLOOKUP(I124,'[1]Mortality (No Interventions) L'!$B$10:$O$129,4),VLOOKUP(I124,'[1]Mortality (Interventions) L'!$B$9:$AV$128,7)))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450078.28291604191</v>
      </c>
      <c r="Z260" s="2">
        <f t="shared" si="147"/>
        <v>-11251.957072901048</v>
      </c>
      <c r="AA260" s="2">
        <f t="shared" si="147"/>
        <v>-48770.177213386189</v>
      </c>
      <c r="AB260" s="2">
        <f t="shared" si="147"/>
        <v>-769177.00000000023</v>
      </c>
      <c r="AC260" s="2">
        <f t="shared" si="147"/>
        <v>-379120.85137024545</v>
      </c>
      <c r="AD260" s="2">
        <f t="shared" si="147"/>
        <v>16353.934046532095</v>
      </c>
      <c r="AE260" s="2">
        <f t="shared" si="147"/>
        <v>-362766.91732371325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450078.28291604191</v>
      </c>
      <c r="Z262" s="2">
        <f t="shared" si="148"/>
        <v>-11251.957072901048</v>
      </c>
      <c r="AA262" s="2">
        <f t="shared" si="148"/>
        <v>-20791.623686651634</v>
      </c>
      <c r="AB262" s="2">
        <f t="shared" si="148"/>
        <v>-140658.75592399971</v>
      </c>
      <c r="AC262" s="2">
        <f t="shared" si="148"/>
        <v>277375.94623248954</v>
      </c>
      <c r="AD262" s="2">
        <f t="shared" si="148"/>
        <v>6285.182440759997</v>
      </c>
      <c r="AE262" s="2">
        <f t="shared" si="148"/>
        <v>283661.12867324951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450078.28291604191</v>
      </c>
      <c r="Z264" s="2">
        <f t="shared" si="149"/>
        <v>-11251.957072901048</v>
      </c>
      <c r="AA264" s="2">
        <f t="shared" si="149"/>
        <v>-33200.745710869043</v>
      </c>
      <c r="AB264" s="2">
        <f t="shared" si="149"/>
        <v>-371332.35820427618</v>
      </c>
      <c r="AC264" s="2">
        <f t="shared" si="149"/>
        <v>34293.221927995328</v>
      </c>
      <c r="AD264" s="2">
        <f t="shared" si="149"/>
        <v>10714.640496342809</v>
      </c>
      <c r="AE264" s="2">
        <f t="shared" si="149"/>
        <v>45007.862424338295</v>
      </c>
    </row>
    <row r="268" spans="1:40" ht="19" customHeight="1" x14ac:dyDescent="0.15">
      <c r="A268" s="1"/>
      <c r="G268" s="1" t="s">
        <v>11</v>
      </c>
      <c r="H268" s="50">
        <v>448843.93339717068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448843.93339717068</v>
      </c>
      <c r="K269" s="14">
        <f>J269*$C$10</f>
        <v>11221.098334929267</v>
      </c>
      <c r="L269" s="15">
        <f>$C$279</f>
        <v>4483.8678577136752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448843.93339717068</v>
      </c>
      <c r="Z269" s="8">
        <f t="shared" ref="Z269:Z300" si="154">IFERROR(_xlfn.IFNA(-$T269*K269,0),0)</f>
        <v>-11221.098334929267</v>
      </c>
      <c r="AA269" s="8">
        <f t="shared" ref="AA269:AA300" si="155">IFERROR(_xlfn.IFNA(-$T269*L269,0),0)</f>
        <v>-4483.8678577136752</v>
      </c>
      <c r="AB269" s="8"/>
      <c r="AC269" s="8">
        <f t="shared" ref="AC269:AC300" si="156">IFERROR(_xlfn.IFNA(SUM(Y269:AB269),0),0)</f>
        <v>433138.96720452775</v>
      </c>
      <c r="AD269" s="8"/>
      <c r="AE269" s="8">
        <f t="shared" ref="AE269:AE300" si="157">IFERROR(_xlfn.IFNA(SUM(AC269:AD269),0),0)</f>
        <v>433138.96720452775</v>
      </c>
      <c r="AG269" s="46">
        <f>AE398</f>
        <v>44884.427868359955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L'!$B$10:$O$129,4),VLOOKUP(I5,'[1]Mortality (Interventions) L'!$B$9:$AV$128,10)))</f>
        <v>7.0139148782896958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7.0139148782896957E-3</v>
      </c>
      <c r="S270" s="10">
        <f t="shared" ref="S270:S301" si="161">MIN(P270*Q270,Q270-R270)</f>
        <v>0</v>
      </c>
      <c r="T270" s="9">
        <f t="shared" si="151"/>
        <v>0.99298608512171027</v>
      </c>
      <c r="U270" s="18"/>
      <c r="V270" s="8">
        <f t="shared" ref="V270:V301" si="162">W269</f>
        <v>7691.77</v>
      </c>
      <c r="W270" s="8">
        <f t="shared" si="152"/>
        <v>7637.8205799566176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-5394.9420043382333</v>
      </c>
      <c r="AC270" s="8">
        <f t="shared" si="156"/>
        <v>-5394.9420043382333</v>
      </c>
      <c r="AD270" s="8">
        <f t="shared" ref="AD270:AD301" si="164">IFERROR(_xlfn.IFNA($D$6*SUM(V270:V270,Y270:Z270),0),0)</f>
        <v>754.56263700000011</v>
      </c>
      <c r="AE270" s="8">
        <f t="shared" si="157"/>
        <v>-4640.3793673382334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2239.6481907278212</v>
      </c>
      <c r="M271" s="14">
        <f t="shared" si="150"/>
        <v>769177</v>
      </c>
      <c r="N271" s="13"/>
      <c r="O271" s="12">
        <f>1000*(IF(I6&lt;18,VLOOKUP(I6,'[1]Mortality (No Interventions) L'!$B$10:$O$129,4),VLOOKUP(I6,'[1]Mortality (Interventions) L'!$B$9:$AV$128,10)))</f>
        <v>7.7836532508279328</v>
      </c>
      <c r="P271" s="11">
        <v>0</v>
      </c>
      <c r="Q271" s="10">
        <f t="shared" si="159"/>
        <v>0.99298608512171027</v>
      </c>
      <c r="R271" s="10">
        <f t="shared" si="160"/>
        <v>7.7290593694845028E-3</v>
      </c>
      <c r="S271" s="10">
        <f t="shared" si="161"/>
        <v>0</v>
      </c>
      <c r="T271" s="9">
        <f t="shared" si="151"/>
        <v>0.98525702575222573</v>
      </c>
      <c r="U271" s="18"/>
      <c r="V271" s="8">
        <f t="shared" si="162"/>
        <v>7637.8205799566176</v>
      </c>
      <c r="W271" s="8">
        <f t="shared" si="152"/>
        <v>7578.3704329701977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-2206.6291151278465</v>
      </c>
      <c r="AB271" s="8">
        <f t="shared" si="163"/>
        <v>-5945.0146986419813</v>
      </c>
      <c r="AC271" s="8">
        <f t="shared" si="156"/>
        <v>-8151.6438137698278</v>
      </c>
      <c r="AD271" s="8">
        <f t="shared" si="164"/>
        <v>749.27019889374424</v>
      </c>
      <c r="AE271" s="8">
        <f t="shared" si="157"/>
        <v>-7402.3736148760836</v>
      </c>
      <c r="AF271" s="1" t="s">
        <v>34</v>
      </c>
      <c r="AG271" s="44">
        <f>AE398/Y398</f>
        <v>0.10000007692794827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2239.6481907278212</v>
      </c>
      <c r="M272" s="14">
        <f t="shared" si="150"/>
        <v>769177</v>
      </c>
      <c r="N272" s="13"/>
      <c r="O272" s="12">
        <f>1000*(IF(I7&lt;18,VLOOKUP(I7,'[1]Mortality (No Interventions) L'!$B$10:$O$129,4),VLOOKUP(I7,'[1]Mortality (Interventions) L'!$B$9:$AV$128,10)))</f>
        <v>8.615600941145793</v>
      </c>
      <c r="P272" s="11">
        <v>0</v>
      </c>
      <c r="Q272" s="10">
        <f t="shared" si="159"/>
        <v>0.98525702575222573</v>
      </c>
      <c r="R272" s="10">
        <f t="shared" si="160"/>
        <v>8.4885813583413811E-3</v>
      </c>
      <c r="S272" s="10">
        <f t="shared" si="161"/>
        <v>0</v>
      </c>
      <c r="T272" s="9">
        <f t="shared" si="151"/>
        <v>0.97676844439388433</v>
      </c>
      <c r="U272" s="18"/>
      <c r="V272" s="8">
        <f t="shared" si="162"/>
        <v>7578.3704329701977</v>
      </c>
      <c r="W272" s="8">
        <f t="shared" si="152"/>
        <v>7513.078217535548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-2187.6176792467913</v>
      </c>
      <c r="AB272" s="8">
        <f t="shared" si="163"/>
        <v>-6529.2215434649488</v>
      </c>
      <c r="AC272" s="8">
        <f t="shared" si="156"/>
        <v>-8716.8392227117401</v>
      </c>
      <c r="AD272" s="8">
        <f t="shared" si="164"/>
        <v>743.4381394743765</v>
      </c>
      <c r="AE272" s="8">
        <f t="shared" si="157"/>
        <v>-7973.4010832373633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2239.6481907278212</v>
      </c>
      <c r="M273" s="14">
        <f t="shared" si="150"/>
        <v>769177</v>
      </c>
      <c r="N273" s="13"/>
      <c r="O273" s="12">
        <f>1000*(IF(I8&lt;18,VLOOKUP(I8,'[1]Mortality (No Interventions) L'!$B$10:$O$129,4),VLOOKUP(I8,'[1]Mortality (Interventions) L'!$B$9:$AV$128,10)))</f>
        <v>9.5113620184745535</v>
      </c>
      <c r="P273" s="11">
        <v>0</v>
      </c>
      <c r="Q273" s="10">
        <f t="shared" si="159"/>
        <v>0.97676844439388433</v>
      </c>
      <c r="R273" s="10">
        <f t="shared" si="160"/>
        <v>9.2903982828524655E-3</v>
      </c>
      <c r="S273" s="10">
        <f t="shared" si="161"/>
        <v>0</v>
      </c>
      <c r="T273" s="9">
        <f t="shared" si="151"/>
        <v>0.96747804611103183</v>
      </c>
      <c r="U273" s="18"/>
      <c r="V273" s="8">
        <f t="shared" si="162"/>
        <v>7513.078217535548</v>
      </c>
      <c r="W273" s="8">
        <f t="shared" si="152"/>
        <v>7441.6186107354515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-2166.8104555414602</v>
      </c>
      <c r="AB273" s="8">
        <f t="shared" si="163"/>
        <v>-7145.9606800096108</v>
      </c>
      <c r="AC273" s="8">
        <f t="shared" si="156"/>
        <v>-9312.771135551071</v>
      </c>
      <c r="AD273" s="8">
        <f t="shared" si="164"/>
        <v>737.03297314023735</v>
      </c>
      <c r="AE273" s="8">
        <f t="shared" si="157"/>
        <v>-8575.738162410833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2239.6481907278212</v>
      </c>
      <c r="M274" s="14">
        <f t="shared" si="150"/>
        <v>769177</v>
      </c>
      <c r="N274" s="13"/>
      <c r="O274" s="12">
        <f>1000*(IF(I9&lt;18,VLOOKUP(I9,'[1]Mortality (No Interventions) L'!$B$10:$O$129,4),VLOOKUP(I9,'[1]Mortality (Interventions) L'!$B$9:$AV$128,10)))</f>
        <v>10.525930148637061</v>
      </c>
      <c r="P274" s="11">
        <v>0</v>
      </c>
      <c r="Q274" s="10">
        <f t="shared" si="159"/>
        <v>0.96747804611103183</v>
      </c>
      <c r="R274" s="10">
        <f t="shared" si="160"/>
        <v>1.0183606333704586E-2</v>
      </c>
      <c r="S274" s="10">
        <f t="shared" si="161"/>
        <v>0</v>
      </c>
      <c r="T274" s="9">
        <f t="shared" si="151"/>
        <v>0.9572944397773272</v>
      </c>
      <c r="U274" s="18"/>
      <c r="V274" s="8">
        <f t="shared" si="162"/>
        <v>7441.6186107354515</v>
      </c>
      <c r="W274" s="8">
        <f t="shared" si="152"/>
        <v>7363.2886530460528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-2144.002760041094</v>
      </c>
      <c r="AB274" s="8">
        <f t="shared" si="163"/>
        <v>-7832.9957689398925</v>
      </c>
      <c r="AC274" s="8">
        <f t="shared" si="156"/>
        <v>-9976.9985289809865</v>
      </c>
      <c r="AD274" s="8">
        <f t="shared" si="164"/>
        <v>730.02278571314787</v>
      </c>
      <c r="AE274" s="8">
        <f t="shared" si="157"/>
        <v>-9246.975743267838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2239.6481907278212</v>
      </c>
      <c r="M275" s="14">
        <f t="shared" si="150"/>
        <v>769177</v>
      </c>
      <c r="N275" s="13"/>
      <c r="O275" s="12">
        <f>1000*(IF(I10&lt;18,VLOOKUP(I10,'[1]Mortality (No Interventions) L'!$B$10:$O$129,4),VLOOKUP(I10,'[1]Mortality (Interventions) L'!$B$9:$AV$128,10)))</f>
        <v>11.801266898961805</v>
      </c>
      <c r="P275" s="11">
        <v>0</v>
      </c>
      <c r="Q275" s="10">
        <f t="shared" si="159"/>
        <v>0.9572944397773272</v>
      </c>
      <c r="R275" s="10">
        <f t="shared" si="160"/>
        <v>1.1297287184704356E-2</v>
      </c>
      <c r="S275" s="10">
        <f t="shared" si="161"/>
        <v>0</v>
      </c>
      <c r="T275" s="9">
        <f t="shared" si="151"/>
        <v>0.94599715259262285</v>
      </c>
      <c r="U275" s="18"/>
      <c r="V275" s="8">
        <f t="shared" si="162"/>
        <v>7363.2886530460528</v>
      </c>
      <c r="W275" s="8">
        <f t="shared" si="152"/>
        <v>7276.3925183973588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-2118.7008112377384</v>
      </c>
      <c r="AB275" s="8">
        <f t="shared" si="163"/>
        <v>-8689.6134648693424</v>
      </c>
      <c r="AC275" s="8">
        <f t="shared" si="156"/>
        <v>-10808.314276107081</v>
      </c>
      <c r="AD275" s="8">
        <f t="shared" si="164"/>
        <v>722.33861686381783</v>
      </c>
      <c r="AE275" s="8">
        <f t="shared" si="157"/>
        <v>-10085.975659243264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2239.6481907278212</v>
      </c>
      <c r="M276" s="14">
        <f t="shared" si="150"/>
        <v>769177</v>
      </c>
      <c r="N276" s="13"/>
      <c r="O276" s="12">
        <f>1000*(IF(I11&lt;18,VLOOKUP(I11,'[1]Mortality (No Interventions) L'!$B$10:$O$129,4),VLOOKUP(I11,'[1]Mortality (Interventions) L'!$B$9:$AV$128,10)))</f>
        <v>13.140693935428734</v>
      </c>
      <c r="P276" s="11">
        <v>0</v>
      </c>
      <c r="Q276" s="10">
        <f t="shared" si="159"/>
        <v>0.94599715259262285</v>
      </c>
      <c r="R276" s="10">
        <f t="shared" si="160"/>
        <v>1.2431059046006731E-2</v>
      </c>
      <c r="S276" s="10">
        <f t="shared" si="161"/>
        <v>0</v>
      </c>
      <c r="T276" s="9">
        <f t="shared" si="151"/>
        <v>0.93356609354661613</v>
      </c>
      <c r="U276" s="18"/>
      <c r="V276" s="8">
        <f t="shared" si="162"/>
        <v>7276.3925183973588</v>
      </c>
      <c r="W276" s="8">
        <f t="shared" si="152"/>
        <v>7180.7756713590561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-2090.8596123365187</v>
      </c>
      <c r="AB276" s="8">
        <f t="shared" si="163"/>
        <v>-9561.6847038303185</v>
      </c>
      <c r="AC276" s="8">
        <f t="shared" si="156"/>
        <v>-11652.544316166837</v>
      </c>
      <c r="AD276" s="8">
        <f t="shared" si="164"/>
        <v>713.81410605478095</v>
      </c>
      <c r="AE276" s="8">
        <f t="shared" si="157"/>
        <v>-10938.730210112057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2239.6481907278212</v>
      </c>
      <c r="M277" s="14">
        <f t="shared" si="150"/>
        <v>769177</v>
      </c>
      <c r="N277" s="13"/>
      <c r="O277" s="12">
        <f>1000*(IF(I12&lt;18,VLOOKUP(I12,'[1]Mortality (No Interventions) L'!$B$10:$O$129,4),VLOOKUP(I12,'[1]Mortality (Interventions) L'!$B$9:$AV$128,10)))</f>
        <v>14.693184445935938</v>
      </c>
      <c r="P277" s="11">
        <v>0</v>
      </c>
      <c r="Q277" s="10">
        <f t="shared" si="159"/>
        <v>0.93356609354661613</v>
      </c>
      <c r="R277" s="10">
        <f t="shared" si="160"/>
        <v>1.3717058804952314E-2</v>
      </c>
      <c r="S277" s="10">
        <f t="shared" si="161"/>
        <v>0</v>
      </c>
      <c r="T277" s="9">
        <f t="shared" si="151"/>
        <v>0.9198490347416638</v>
      </c>
      <c r="U277" s="18"/>
      <c r="V277" s="8">
        <f t="shared" si="162"/>
        <v>7180.7756713590561</v>
      </c>
      <c r="W277" s="8">
        <f t="shared" si="152"/>
        <v>7075.2672099548881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-2060.1382264019003</v>
      </c>
      <c r="AB277" s="8">
        <f t="shared" si="163"/>
        <v>-10550.846140416807</v>
      </c>
      <c r="AC277" s="8">
        <f t="shared" si="156"/>
        <v>-12610.984366818706</v>
      </c>
      <c r="AD277" s="8">
        <f t="shared" si="164"/>
        <v>704.43409336032346</v>
      </c>
      <c r="AE277" s="8">
        <f t="shared" si="157"/>
        <v>-11906.550273458382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2239.6481907278212</v>
      </c>
      <c r="M278" s="14">
        <f t="shared" si="150"/>
        <v>769177</v>
      </c>
      <c r="N278" s="13"/>
      <c r="O278" s="12">
        <f>1000*(IF(I13&lt;18,VLOOKUP(I13,'[1]Mortality (No Interventions) L'!$B$10:$O$129,4),VLOOKUP(I13,'[1]Mortality (Interventions) L'!$B$9:$AV$128,10)))</f>
        <v>16.494131715966081</v>
      </c>
      <c r="P278" s="11">
        <v>0</v>
      </c>
      <c r="Q278" s="10">
        <f t="shared" si="159"/>
        <v>0.9198490347416638</v>
      </c>
      <c r="R278" s="10">
        <f t="shared" si="160"/>
        <v>1.5172111137833262E-2</v>
      </c>
      <c r="S278" s="10">
        <f t="shared" si="161"/>
        <v>0</v>
      </c>
      <c r="T278" s="9">
        <f t="shared" si="151"/>
        <v>0.90467692360383056</v>
      </c>
      <c r="U278" s="18"/>
      <c r="V278" s="8">
        <f t="shared" si="162"/>
        <v>7075.2672099548881</v>
      </c>
      <c r="W278" s="8">
        <f t="shared" si="152"/>
        <v>6958.5668206682358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-2026.1580351425305</v>
      </c>
      <c r="AB278" s="8">
        <f t="shared" si="163"/>
        <v>-11670.038928665175</v>
      </c>
      <c r="AC278" s="8">
        <f t="shared" si="156"/>
        <v>-13696.196963807706</v>
      </c>
      <c r="AD278" s="8">
        <f t="shared" si="164"/>
        <v>694.08371329657462</v>
      </c>
      <c r="AE278" s="8">
        <f t="shared" si="157"/>
        <v>-13002.113250511131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4483.8678577136752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2239.6481907278212</v>
      </c>
      <c r="M279" s="14">
        <f t="shared" si="150"/>
        <v>769177</v>
      </c>
      <c r="N279" s="13"/>
      <c r="O279" s="12">
        <f>1000*(IF(I14&lt;18,VLOOKUP(I14,'[1]Mortality (No Interventions) L'!$B$10:$O$129,4),VLOOKUP(I14,'[1]Mortality (Interventions) L'!$B$9:$AV$128,10)))</f>
        <v>18.646720145215511</v>
      </c>
      <c r="P279" s="11">
        <v>0</v>
      </c>
      <c r="Q279" s="10">
        <f t="shared" si="159"/>
        <v>0.90467692360383056</v>
      </c>
      <c r="R279" s="10">
        <f t="shared" si="160"/>
        <v>1.6869257416275141E-2</v>
      </c>
      <c r="S279" s="10">
        <f t="shared" si="161"/>
        <v>0</v>
      </c>
      <c r="T279" s="9">
        <f t="shared" si="151"/>
        <v>0.88780766618755547</v>
      </c>
      <c r="U279" s="18"/>
      <c r="V279" s="8">
        <f t="shared" si="162"/>
        <v>6958.5668206682358</v>
      </c>
      <c r="W279" s="8">
        <f t="shared" si="152"/>
        <v>6828.8123725514542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-1988.376833291248</v>
      </c>
      <c r="AB279" s="8">
        <f t="shared" si="163"/>
        <v>-12975.444811678264</v>
      </c>
      <c r="AC279" s="8">
        <f t="shared" si="156"/>
        <v>-14963.821644969512</v>
      </c>
      <c r="AD279" s="8">
        <f t="shared" si="164"/>
        <v>682.63540510755399</v>
      </c>
      <c r="AE279" s="8">
        <f t="shared" si="157"/>
        <v>-14281.186239861958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2239.6481907278212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2239.6481907278212</v>
      </c>
      <c r="M280" s="14">
        <f t="shared" si="150"/>
        <v>769177</v>
      </c>
      <c r="N280" s="13"/>
      <c r="O280" s="12">
        <f>1000*(IF(I15&lt;18,VLOOKUP(I15,'[1]Mortality (No Interventions) L'!$B$10:$O$129,4),VLOOKUP(I15,'[1]Mortality (Interventions) L'!$B$9:$AV$128,10)))</f>
        <v>21.145829287176852</v>
      </c>
      <c r="P280" s="11">
        <v>0</v>
      </c>
      <c r="Q280" s="10">
        <f t="shared" si="159"/>
        <v>0.88780766618755547</v>
      </c>
      <c r="R280" s="10">
        <f t="shared" si="160"/>
        <v>1.877342934904894E-2</v>
      </c>
      <c r="S280" s="10">
        <f t="shared" si="161"/>
        <v>0</v>
      </c>
      <c r="T280" s="9">
        <f t="shared" si="151"/>
        <v>0.86903423683850656</v>
      </c>
      <c r="U280" s="18"/>
      <c r="V280" s="8">
        <f t="shared" si="162"/>
        <v>6828.8123725514542</v>
      </c>
      <c r="W280" s="8">
        <f t="shared" si="152"/>
        <v>6684.4114718873197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-1946.330956215894</v>
      </c>
      <c r="AB280" s="8">
        <f t="shared" si="163"/>
        <v>-14440.090066413417</v>
      </c>
      <c r="AC280" s="8">
        <f t="shared" si="156"/>
        <v>-16386.421022629311</v>
      </c>
      <c r="AD280" s="8">
        <f t="shared" si="164"/>
        <v>669.90649374729776</v>
      </c>
      <c r="AE280" s="8">
        <f t="shared" si="157"/>
        <v>-15716.514528882013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2239.6481907278212</v>
      </c>
      <c r="M281" s="14">
        <f t="shared" si="150"/>
        <v>769177</v>
      </c>
      <c r="N281" s="13"/>
      <c r="O281" s="12">
        <f>1000*(IF(I16&lt;18,VLOOKUP(I16,'[1]Mortality (No Interventions) L'!$B$10:$O$129,4),VLOOKUP(I16,'[1]Mortality (Interventions) L'!$B$9:$AV$128,10)))</f>
        <v>24.037023392926514</v>
      </c>
      <c r="P281" s="11">
        <v>0</v>
      </c>
      <c r="Q281" s="10">
        <f t="shared" si="159"/>
        <v>0.86903423683850656</v>
      </c>
      <c r="R281" s="10">
        <f t="shared" si="160"/>
        <v>2.0888996280141223E-2</v>
      </c>
      <c r="S281" s="10">
        <f t="shared" si="161"/>
        <v>0</v>
      </c>
      <c r="T281" s="9">
        <f t="shared" si="151"/>
        <v>0.84814524055836538</v>
      </c>
      <c r="U281" s="18"/>
      <c r="V281" s="8">
        <f t="shared" si="162"/>
        <v>6684.4114718873197</v>
      </c>
      <c r="W281" s="8">
        <f t="shared" si="152"/>
        <v>6523.7381169696182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-1899.5469534909557</v>
      </c>
      <c r="AB281" s="8">
        <f t="shared" si="163"/>
        <v>-16067.335491770185</v>
      </c>
      <c r="AC281" s="8">
        <f t="shared" si="156"/>
        <v>-17966.882445261141</v>
      </c>
      <c r="AD281" s="8">
        <f t="shared" si="164"/>
        <v>655.74076539214616</v>
      </c>
      <c r="AE281" s="8">
        <f t="shared" si="157"/>
        <v>-17311.141679868993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2239.6481907278212</v>
      </c>
      <c r="M282" s="14">
        <f t="shared" si="150"/>
        <v>769177</v>
      </c>
      <c r="N282" s="13"/>
      <c r="O282" s="12">
        <f>1000*(IF(I17&lt;18,VLOOKUP(I17,'[1]Mortality (No Interventions) L'!$B$10:$O$129,4),VLOOKUP(I17,'[1]Mortality (Interventions) L'!$B$9:$AV$128,10)))</f>
        <v>27.400284198965839</v>
      </c>
      <c r="P282" s="11">
        <v>0</v>
      </c>
      <c r="Q282" s="10">
        <f t="shared" si="159"/>
        <v>0.84814524055836538</v>
      </c>
      <c r="R282" s="10">
        <f t="shared" si="160"/>
        <v>2.3239420633299458E-2</v>
      </c>
      <c r="S282" s="10">
        <f t="shared" si="161"/>
        <v>0</v>
      </c>
      <c r="T282" s="9">
        <f t="shared" si="151"/>
        <v>0.82490581992506595</v>
      </c>
      <c r="U282" s="18"/>
      <c r="V282" s="8">
        <f t="shared" si="162"/>
        <v>6523.7381169696182</v>
      </c>
      <c r="W282" s="8">
        <f t="shared" si="152"/>
        <v>6344.9858385250245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-1847.4988271160239</v>
      </c>
      <c r="AB282" s="8">
        <f t="shared" si="163"/>
        <v>-17875.227844459376</v>
      </c>
      <c r="AC282" s="8">
        <f t="shared" si="156"/>
        <v>-19722.726671575401</v>
      </c>
      <c r="AD282" s="8">
        <f t="shared" si="164"/>
        <v>639.97870927471956</v>
      </c>
      <c r="AE282" s="8">
        <f t="shared" si="157"/>
        <v>-19082.74796230068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2239.6481907278212</v>
      </c>
      <c r="M283" s="14">
        <f t="shared" si="150"/>
        <v>769177</v>
      </c>
      <c r="N283" s="13"/>
      <c r="O283" s="12">
        <f>1000*(IF(I18&lt;18,VLOOKUP(I18,'[1]Mortality (No Interventions) L'!$B$10:$O$129,4),VLOOKUP(I18,'[1]Mortality (Interventions) L'!$B$9:$AV$128,10)))</f>
        <v>31.196366412006277</v>
      </c>
      <c r="P283" s="11">
        <v>0</v>
      </c>
      <c r="Q283" s="10">
        <f t="shared" si="159"/>
        <v>0.82490581992506595</v>
      </c>
      <c r="R283" s="10">
        <f t="shared" si="160"/>
        <v>2.5734064213778825E-2</v>
      </c>
      <c r="S283" s="10">
        <f t="shared" si="161"/>
        <v>0</v>
      </c>
      <c r="T283" s="9">
        <f t="shared" si="151"/>
        <v>0.79917175571128718</v>
      </c>
      <c r="U283" s="18"/>
      <c r="V283" s="8">
        <f t="shared" si="162"/>
        <v>6344.9858385250245</v>
      </c>
      <c r="W283" s="8">
        <f t="shared" si="152"/>
        <v>6147.0453354274077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-1789.8635767595606</v>
      </c>
      <c r="AB283" s="8">
        <f t="shared" si="163"/>
        <v>-19794.050309761755</v>
      </c>
      <c r="AC283" s="8">
        <f t="shared" si="156"/>
        <v>-21583.913886521317</v>
      </c>
      <c r="AD283" s="8">
        <f t="shared" si="164"/>
        <v>622.443110759305</v>
      </c>
      <c r="AE283" s="8">
        <f t="shared" si="157"/>
        <v>-20961.470775762013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2239.6481907278212</v>
      </c>
      <c r="M284" s="14">
        <f t="shared" si="150"/>
        <v>769177</v>
      </c>
      <c r="N284" s="13"/>
      <c r="O284" s="12">
        <f>1000*(IF(I19&lt;18,VLOOKUP(I19,'[1]Mortality (No Interventions) L'!$B$10:$O$129,4),VLOOKUP(I19,'[1]Mortality (Interventions) L'!$B$9:$AV$128,10)))</f>
        <v>35.46117593488858</v>
      </c>
      <c r="P284" s="11">
        <v>0</v>
      </c>
      <c r="Q284" s="10">
        <f t="shared" si="159"/>
        <v>0.79917175571128718</v>
      </c>
      <c r="R284" s="10">
        <f t="shared" si="160"/>
        <v>2.8339570231471749E-2</v>
      </c>
      <c r="S284" s="10">
        <f t="shared" si="161"/>
        <v>0</v>
      </c>
      <c r="T284" s="9">
        <f t="shared" si="151"/>
        <v>0.77083218547981547</v>
      </c>
      <c r="U284" s="18"/>
      <c r="V284" s="8">
        <f t="shared" si="162"/>
        <v>6147.0453354274077</v>
      </c>
      <c r="W284" s="8">
        <f t="shared" si="152"/>
        <v>5929.0638793080807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-1726.3929095646411</v>
      </c>
      <c r="AB284" s="8">
        <f t="shared" si="163"/>
        <v>-21798.145611932745</v>
      </c>
      <c r="AC284" s="8">
        <f t="shared" si="156"/>
        <v>-23524.538521497387</v>
      </c>
      <c r="AD284" s="8">
        <f t="shared" si="164"/>
        <v>603.0251474054287</v>
      </c>
      <c r="AE284" s="8">
        <f t="shared" si="157"/>
        <v>-22921.513374091959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2239.6481907278212</v>
      </c>
      <c r="M285" s="14">
        <f t="shared" si="150"/>
        <v>769177</v>
      </c>
      <c r="N285" s="13"/>
      <c r="O285" s="12">
        <f>1000*(IF(I20&lt;18,VLOOKUP(I20,'[1]Mortality (No Interventions) L'!$B$10:$O$129,4),VLOOKUP(I20,'[1]Mortality (Interventions) L'!$B$9:$AV$128,10)))</f>
        <v>40.166154332477632</v>
      </c>
      <c r="P285" s="11">
        <v>0</v>
      </c>
      <c r="Q285" s="10">
        <f t="shared" si="159"/>
        <v>0.77083218547981547</v>
      </c>
      <c r="R285" s="10">
        <f t="shared" si="160"/>
        <v>3.0961364526423292E-2</v>
      </c>
      <c r="S285" s="10">
        <f t="shared" si="161"/>
        <v>0</v>
      </c>
      <c r="T285" s="9">
        <f t="shared" si="151"/>
        <v>0.73987082095339218</v>
      </c>
      <c r="U285" s="18"/>
      <c r="V285" s="8">
        <f t="shared" si="162"/>
        <v>5929.0638793080807</v>
      </c>
      <c r="W285" s="8">
        <f t="shared" si="152"/>
        <v>5690.916184484674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-1657.0503455205726</v>
      </c>
      <c r="AB285" s="8">
        <f t="shared" si="163"/>
        <v>-23814.769482340689</v>
      </c>
      <c r="AC285" s="8">
        <f t="shared" si="156"/>
        <v>-25471.819827861262</v>
      </c>
      <c r="AD285" s="8">
        <f t="shared" si="164"/>
        <v>581.64116656012277</v>
      </c>
      <c r="AE285" s="8">
        <f t="shared" si="157"/>
        <v>-24890.178661301139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2239.6481907278212</v>
      </c>
      <c r="M286" s="14">
        <f t="shared" si="150"/>
        <v>769177</v>
      </c>
      <c r="N286" s="13"/>
      <c r="O286" s="12">
        <f>1000*(IF(I21&lt;18,VLOOKUP(I21,'[1]Mortality (No Interventions) L'!$B$10:$O$129,4),VLOOKUP(I21,'[1]Mortality (Interventions) L'!$B$9:$AV$128,10)))</f>
        <v>45.389478864119539</v>
      </c>
      <c r="P286" s="11">
        <v>0</v>
      </c>
      <c r="Q286" s="10">
        <f t="shared" si="159"/>
        <v>0.73987082095339218</v>
      </c>
      <c r="R286" s="10">
        <f t="shared" si="160"/>
        <v>3.3582350989842767E-2</v>
      </c>
      <c r="S286" s="10">
        <f t="shared" si="161"/>
        <v>0</v>
      </c>
      <c r="T286" s="9">
        <f t="shared" si="151"/>
        <v>0.70628846996354944</v>
      </c>
      <c r="U286" s="18"/>
      <c r="V286" s="8">
        <f t="shared" si="162"/>
        <v>5690.916184484674</v>
      </c>
      <c r="W286" s="8">
        <f t="shared" si="152"/>
        <v>5432.6084646115305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-1581.8376938857846</v>
      </c>
      <c r="AB286" s="8">
        <f t="shared" si="163"/>
        <v>-25830.771987314289</v>
      </c>
      <c r="AC286" s="8">
        <f t="shared" si="156"/>
        <v>-27412.609681200072</v>
      </c>
      <c r="AD286" s="8">
        <f t="shared" si="164"/>
        <v>558.27887769794654</v>
      </c>
      <c r="AE286" s="8">
        <f t="shared" si="157"/>
        <v>-26854.330803502125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2239.6481907278212</v>
      </c>
      <c r="M287" s="14">
        <f t="shared" si="150"/>
        <v>769177</v>
      </c>
      <c r="N287" s="13"/>
      <c r="O287" s="12">
        <f>1000*(IF(I22&lt;18,VLOOKUP(I22,'[1]Mortality (No Interventions) L'!$B$10:$O$129,4),VLOOKUP(I22,'[1]Mortality (Interventions) L'!$B$9:$AV$128,10)))</f>
        <v>51.313460817297084</v>
      </c>
      <c r="P287" s="11">
        <v>0</v>
      </c>
      <c r="Q287" s="10">
        <f t="shared" si="159"/>
        <v>0.70628846996354944</v>
      </c>
      <c r="R287" s="10">
        <f t="shared" si="160"/>
        <v>3.6242105729183301E-2</v>
      </c>
      <c r="S287" s="10">
        <f t="shared" si="161"/>
        <v>0</v>
      </c>
      <c r="T287" s="9">
        <f t="shared" si="151"/>
        <v>0.67004636423436614</v>
      </c>
      <c r="U287" s="18"/>
      <c r="V287" s="8">
        <f t="shared" si="162"/>
        <v>5432.6084646115305</v>
      </c>
      <c r="W287" s="8">
        <f t="shared" si="152"/>
        <v>5153.8425230269704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-1500.6681273612528</v>
      </c>
      <c r="AB287" s="8">
        <f t="shared" si="163"/>
        <v>-27876.594158456024</v>
      </c>
      <c r="AC287" s="8">
        <f t="shared" si="156"/>
        <v>-29377.262285817276</v>
      </c>
      <c r="AD287" s="8">
        <f t="shared" si="164"/>
        <v>532.93889037839119</v>
      </c>
      <c r="AE287" s="8">
        <f t="shared" si="157"/>
        <v>-28844.323395438885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2239.6481907278212</v>
      </c>
      <c r="M288" s="14">
        <f t="shared" si="150"/>
        <v>769177</v>
      </c>
      <c r="N288" s="13"/>
      <c r="O288" s="12">
        <f>1000*(IF(I23&lt;18,VLOOKUP(I23,'[1]Mortality (No Interventions) L'!$B$10:$O$129,4),VLOOKUP(I23,'[1]Mortality (Interventions) L'!$B$9:$AV$128,10)))</f>
        <v>58.024164139345324</v>
      </c>
      <c r="P288" s="11">
        <v>0</v>
      </c>
      <c r="Q288" s="10">
        <f t="shared" si="159"/>
        <v>0.67004636423436614</v>
      </c>
      <c r="R288" s="10">
        <f t="shared" si="160"/>
        <v>3.8878880219306425E-2</v>
      </c>
      <c r="S288" s="10">
        <f t="shared" si="161"/>
        <v>0</v>
      </c>
      <c r="T288" s="9">
        <f t="shared" si="151"/>
        <v>0.63116748401505973</v>
      </c>
      <c r="U288" s="18"/>
      <c r="V288" s="8">
        <f t="shared" si="162"/>
        <v>5153.8425230269704</v>
      </c>
      <c r="W288" s="8">
        <f t="shared" si="152"/>
        <v>4854.7951185225165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-1413.5931136205595</v>
      </c>
      <c r="AB288" s="8">
        <f t="shared" si="163"/>
        <v>-29904.740450445457</v>
      </c>
      <c r="AC288" s="8">
        <f t="shared" si="156"/>
        <v>-31318.333564066015</v>
      </c>
      <c r="AD288" s="8">
        <f t="shared" si="164"/>
        <v>505.59195150894584</v>
      </c>
      <c r="AE288" s="8">
        <f t="shared" si="157"/>
        <v>-30812.741612557071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2239.6481907278212</v>
      </c>
      <c r="M289" s="14">
        <f t="shared" si="150"/>
        <v>769177</v>
      </c>
      <c r="N289" s="13"/>
      <c r="O289" s="12">
        <f>1000*(IF(I24&lt;18,VLOOKUP(I24,'[1]Mortality (No Interventions) L'!$B$10:$O$129,4),VLOOKUP(I24,'[1]Mortality (Interventions) L'!$B$9:$AV$128,10)))</f>
        <v>65.651811248186192</v>
      </c>
      <c r="P289" s="11">
        <v>0</v>
      </c>
      <c r="Q289" s="10">
        <f t="shared" si="159"/>
        <v>0.63116748401505973</v>
      </c>
      <c r="R289" s="10">
        <f t="shared" si="160"/>
        <v>4.1437288526549272E-2</v>
      </c>
      <c r="S289" s="10">
        <f t="shared" si="161"/>
        <v>0</v>
      </c>
      <c r="T289" s="9">
        <f t="shared" si="151"/>
        <v>0.58973019548851047</v>
      </c>
      <c r="U289" s="18"/>
      <c r="V289" s="8">
        <f t="shared" si="162"/>
        <v>4854.7951185225165</v>
      </c>
      <c r="W289" s="8">
        <f t="shared" si="152"/>
        <v>4536.0690257526603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-1320.7881653434067</v>
      </c>
      <c r="AB289" s="8">
        <f t="shared" si="163"/>
        <v>-31872.60927698559</v>
      </c>
      <c r="AC289" s="8">
        <f t="shared" si="156"/>
        <v>-33193.397442328998</v>
      </c>
      <c r="AD289" s="8">
        <f t="shared" si="164"/>
        <v>476.25540112705892</v>
      </c>
      <c r="AE289" s="8">
        <f t="shared" si="157"/>
        <v>-32717.14204120194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2239.6481907278212</v>
      </c>
      <c r="M290" s="14">
        <f t="shared" si="150"/>
        <v>769177</v>
      </c>
      <c r="N290" s="13"/>
      <c r="O290" s="12">
        <f>1000*(IF(I25&lt;18,VLOOKUP(I25,'[1]Mortality (No Interventions) L'!$B$10:$O$129,4),VLOOKUP(I25,'[1]Mortality (Interventions) L'!$B$9:$AV$128,10)))</f>
        <v>73.98070676165635</v>
      </c>
      <c r="P290" s="11">
        <v>0</v>
      </c>
      <c r="Q290" s="10">
        <f t="shared" si="159"/>
        <v>0.58973019548851047</v>
      </c>
      <c r="R290" s="10">
        <f t="shared" si="160"/>
        <v>4.3628656660929771E-2</v>
      </c>
      <c r="S290" s="10">
        <f t="shared" si="161"/>
        <v>0</v>
      </c>
      <c r="T290" s="9">
        <f t="shared" si="151"/>
        <v>0.54610153882758072</v>
      </c>
      <c r="U290" s="18"/>
      <c r="V290" s="8">
        <f t="shared" si="162"/>
        <v>4536.0690257526603</v>
      </c>
      <c r="W290" s="8">
        <f t="shared" si="152"/>
        <v>4200.4874333078205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-1223.0753233888702</v>
      </c>
      <c r="AB290" s="8">
        <f t="shared" si="163"/>
        <v>-33558.159244483977</v>
      </c>
      <c r="AC290" s="8">
        <f t="shared" si="156"/>
        <v>-34781.234567872845</v>
      </c>
      <c r="AD290" s="8">
        <f t="shared" si="164"/>
        <v>444.98837142633602</v>
      </c>
      <c r="AE290" s="8">
        <f t="shared" si="157"/>
        <v>-34336.246196446511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2239.6481907278212</v>
      </c>
      <c r="M291" s="14">
        <f t="shared" si="150"/>
        <v>769177</v>
      </c>
      <c r="N291" s="13"/>
      <c r="O291" s="12">
        <f>1000*(IF(I26&lt;18,VLOOKUP(I26,'[1]Mortality (No Interventions) L'!$B$10:$O$129,4),VLOOKUP(I26,'[1]Mortality (Interventions) L'!$B$9:$AV$128,10)))</f>
        <v>82.796179991036155</v>
      </c>
      <c r="P291" s="11">
        <v>0</v>
      </c>
      <c r="Q291" s="10">
        <f t="shared" si="159"/>
        <v>0.54610153882758072</v>
      </c>
      <c r="R291" s="10">
        <f t="shared" si="160"/>
        <v>4.5215121302150198E-2</v>
      </c>
      <c r="S291" s="10">
        <f t="shared" si="161"/>
        <v>0</v>
      </c>
      <c r="T291" s="9">
        <f t="shared" si="151"/>
        <v>0.50088641752543051</v>
      </c>
      <c r="U291" s="18"/>
      <c r="V291" s="8">
        <f t="shared" si="162"/>
        <v>4200.4874333078205</v>
      </c>
      <c r="W291" s="8">
        <f t="shared" si="152"/>
        <v>3852.703119729581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-1121.8093587709704</v>
      </c>
      <c r="AB291" s="8">
        <f t="shared" si="163"/>
        <v>-34778.431357823982</v>
      </c>
      <c r="AC291" s="8">
        <f t="shared" si="156"/>
        <v>-35900.240716594955</v>
      </c>
      <c r="AD291" s="8">
        <f t="shared" si="164"/>
        <v>412.06781720749723</v>
      </c>
      <c r="AE291" s="8">
        <f t="shared" si="157"/>
        <v>-35488.172899387457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2239.6481907278212</v>
      </c>
      <c r="M292" s="14">
        <f t="shared" si="150"/>
        <v>769177</v>
      </c>
      <c r="N292" s="13"/>
      <c r="O292" s="12">
        <f>1000*(IF(I27&lt;18,VLOOKUP(I27,'[1]Mortality (No Interventions) L'!$B$10:$O$129,4),VLOOKUP(I27,'[1]Mortality (Interventions) L'!$B$9:$AV$128,10)))</f>
        <v>92.50714492741686</v>
      </c>
      <c r="P292" s="11">
        <v>0</v>
      </c>
      <c r="Q292" s="10">
        <f t="shared" si="159"/>
        <v>0.50088641752543051</v>
      </c>
      <c r="R292" s="10">
        <f t="shared" si="160"/>
        <v>4.6335572418199633E-2</v>
      </c>
      <c r="S292" s="10">
        <f t="shared" si="161"/>
        <v>0</v>
      </c>
      <c r="T292" s="9">
        <f t="shared" si="151"/>
        <v>0.45455084510723087</v>
      </c>
      <c r="U292" s="18"/>
      <c r="V292" s="8">
        <f t="shared" si="162"/>
        <v>3852.703119729581</v>
      </c>
      <c r="W292" s="8">
        <f t="shared" si="152"/>
        <v>3496.3005538704456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-1018.0339778382117</v>
      </c>
      <c r="AB292" s="8">
        <f t="shared" si="163"/>
        <v>-35640.256585913536</v>
      </c>
      <c r="AC292" s="8">
        <f t="shared" si="156"/>
        <v>-36658.290563751747</v>
      </c>
      <c r="AD292" s="8">
        <f t="shared" si="164"/>
        <v>377.95017604547189</v>
      </c>
      <c r="AE292" s="8">
        <f t="shared" si="157"/>
        <v>-36280.340387706274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2239.6481907278212</v>
      </c>
      <c r="M293" s="14">
        <f t="shared" si="150"/>
        <v>769177</v>
      </c>
      <c r="N293" s="13"/>
      <c r="O293" s="12">
        <f>1000*(IF(I28&lt;18,VLOOKUP(I28,'[1]Mortality (No Interventions) L'!$B$10:$O$129,4),VLOOKUP(I28,'[1]Mortality (Interventions) L'!$B$9:$AV$128,10)))</f>
        <v>103.10082070016908</v>
      </c>
      <c r="P293" s="11">
        <v>0</v>
      </c>
      <c r="Q293" s="10">
        <f t="shared" si="159"/>
        <v>0.45455084510723087</v>
      </c>
      <c r="R293" s="10">
        <f t="shared" si="160"/>
        <v>4.6864565180510936E-2</v>
      </c>
      <c r="S293" s="10">
        <f t="shared" si="161"/>
        <v>0</v>
      </c>
      <c r="T293" s="9">
        <f t="shared" si="151"/>
        <v>0.40768627992671991</v>
      </c>
      <c r="U293" s="18"/>
      <c r="V293" s="8">
        <f t="shared" si="162"/>
        <v>3496.3005538704456</v>
      </c>
      <c r="W293" s="8">
        <f t="shared" si="152"/>
        <v>3135.8290973519465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-913.07383922243434</v>
      </c>
      <c r="AB293" s="8">
        <f t="shared" si="163"/>
        <v>-36047.14565184986</v>
      </c>
      <c r="AC293" s="8">
        <f t="shared" si="156"/>
        <v>-36960.219491072297</v>
      </c>
      <c r="AD293" s="8">
        <f t="shared" si="164"/>
        <v>342.98708433469073</v>
      </c>
      <c r="AE293" s="8">
        <f t="shared" si="157"/>
        <v>-36617.232406737603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2239.6481907278212</v>
      </c>
      <c r="M294" s="14">
        <f t="shared" si="150"/>
        <v>769177</v>
      </c>
      <c r="N294" s="13"/>
      <c r="O294" s="12">
        <f>1000*(IF(I29&lt;18,VLOOKUP(I29,'[1]Mortality (No Interventions) L'!$B$10:$O$129,4),VLOOKUP(I29,'[1]Mortality (Interventions) L'!$B$9:$AV$128,10)))</f>
        <v>114.86786279626658</v>
      </c>
      <c r="P294" s="11">
        <v>0</v>
      </c>
      <c r="Q294" s="10">
        <f t="shared" si="159"/>
        <v>0.40768627992671991</v>
      </c>
      <c r="R294" s="10">
        <f t="shared" si="160"/>
        <v>4.6830051666542791E-2</v>
      </c>
      <c r="S294" s="10">
        <f t="shared" si="161"/>
        <v>0</v>
      </c>
      <c r="T294" s="9">
        <f t="shared" si="151"/>
        <v>0.3608562282601771</v>
      </c>
      <c r="U294" s="18"/>
      <c r="V294" s="8">
        <f t="shared" si="162"/>
        <v>3135.8290973519465</v>
      </c>
      <c r="W294" s="8">
        <f t="shared" si="152"/>
        <v>2775.6231108447828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-808.19099873577136</v>
      </c>
      <c r="AB294" s="8">
        <f t="shared" si="163"/>
        <v>-36020.598650716383</v>
      </c>
      <c r="AC294" s="8">
        <f t="shared" si="156"/>
        <v>-36828.789649452156</v>
      </c>
      <c r="AD294" s="8">
        <f t="shared" si="164"/>
        <v>307.62483445022599</v>
      </c>
      <c r="AE294" s="8">
        <f t="shared" si="157"/>
        <v>-36521.164815001932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2239.6481907278212</v>
      </c>
      <c r="M295" s="14">
        <f t="shared" si="150"/>
        <v>769177</v>
      </c>
      <c r="N295" s="13"/>
      <c r="O295" s="12">
        <f>1000*(IF(I30&lt;18,VLOOKUP(I30,'[1]Mortality (No Interventions) L'!$B$10:$O$129,4),VLOOKUP(I30,'[1]Mortality (Interventions) L'!$B$9:$AV$128,10)))</f>
        <v>134.71649527553177</v>
      </c>
      <c r="P295" s="11">
        <v>0</v>
      </c>
      <c r="Q295" s="10">
        <f t="shared" si="159"/>
        <v>0.3608562282601771</v>
      </c>
      <c r="R295" s="10">
        <f t="shared" si="160"/>
        <v>4.8613286369558362E-2</v>
      </c>
      <c r="S295" s="10">
        <f t="shared" si="161"/>
        <v>0</v>
      </c>
      <c r="T295" s="9">
        <f t="shared" si="151"/>
        <v>0.31224294189061874</v>
      </c>
      <c r="U295" s="18"/>
      <c r="V295" s="8">
        <f t="shared" si="162"/>
        <v>2775.6231108447828</v>
      </c>
      <c r="W295" s="8">
        <f t="shared" si="152"/>
        <v>2401.7008931460045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-699.31433987285652</v>
      </c>
      <c r="AB295" s="8">
        <f t="shared" si="163"/>
        <v>-37392.221769877789</v>
      </c>
      <c r="AC295" s="8">
        <f t="shared" si="156"/>
        <v>-38091.536109750647</v>
      </c>
      <c r="AD295" s="8">
        <f t="shared" si="164"/>
        <v>272.28862717387324</v>
      </c>
      <c r="AE295" s="8">
        <f t="shared" si="157"/>
        <v>-37819.247482576771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2239.6481907278212</v>
      </c>
      <c r="M296" s="14">
        <f t="shared" si="150"/>
        <v>769177</v>
      </c>
      <c r="N296" s="13"/>
      <c r="O296" s="12">
        <f>1000*(IF(I31&lt;18,VLOOKUP(I31,'[1]Mortality (No Interventions) L'!$B$10:$O$129,4),VLOOKUP(I31,'[1]Mortality (Interventions) L'!$B$9:$AV$128,10)))</f>
        <v>148.64578604664331</v>
      </c>
      <c r="P296" s="11">
        <v>0</v>
      </c>
      <c r="Q296" s="10">
        <f t="shared" si="159"/>
        <v>0.31224294189061874</v>
      </c>
      <c r="R296" s="10">
        <f t="shared" si="160"/>
        <v>4.6413597534847389E-2</v>
      </c>
      <c r="S296" s="10">
        <f t="shared" si="161"/>
        <v>0</v>
      </c>
      <c r="T296" s="9">
        <f t="shared" si="151"/>
        <v>0.26582934435577132</v>
      </c>
      <c r="U296" s="18"/>
      <c r="V296" s="8">
        <f t="shared" si="162"/>
        <v>2401.7008931460045</v>
      </c>
      <c r="W296" s="8">
        <f t="shared" si="152"/>
        <v>2044.6981760353913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-595.36421012876622</v>
      </c>
      <c r="AB296" s="8">
        <f t="shared" si="163"/>
        <v>-35700.271711061308</v>
      </c>
      <c r="AC296" s="8">
        <f t="shared" si="156"/>
        <v>-36295.635921190078</v>
      </c>
      <c r="AD296" s="8">
        <f t="shared" si="164"/>
        <v>235.60685761762306</v>
      </c>
      <c r="AE296" s="8">
        <f t="shared" si="157"/>
        <v>-36060.029063572452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2239.6481907278212</v>
      </c>
      <c r="M297" s="14">
        <f t="shared" si="150"/>
        <v>769177</v>
      </c>
      <c r="N297" s="13"/>
      <c r="O297" s="12">
        <f>1000*(IF(I32&lt;18,VLOOKUP(I32,'[1]Mortality (No Interventions) L'!$B$10:$O$129,4),VLOOKUP(I32,'[1]Mortality (Interventions) L'!$B$9:$AV$128,10)))</f>
        <v>163.81955498685463</v>
      </c>
      <c r="P297" s="11">
        <v>0</v>
      </c>
      <c r="Q297" s="10">
        <f t="shared" si="159"/>
        <v>0.26582934435577132</v>
      </c>
      <c r="R297" s="10">
        <f t="shared" si="160"/>
        <v>4.354804489480979E-2</v>
      </c>
      <c r="S297" s="10">
        <f t="shared" si="161"/>
        <v>0</v>
      </c>
      <c r="T297" s="9">
        <f t="shared" si="151"/>
        <v>0.22228129946096153</v>
      </c>
      <c r="U297" s="18"/>
      <c r="V297" s="8">
        <f t="shared" si="162"/>
        <v>2044.6981760353913</v>
      </c>
      <c r="W297" s="8">
        <f t="shared" si="152"/>
        <v>1709.7366307548402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-497.83191017037154</v>
      </c>
      <c r="AB297" s="8">
        <f t="shared" si="163"/>
        <v>-33496.154528055107</v>
      </c>
      <c r="AC297" s="8">
        <f t="shared" si="156"/>
        <v>-33993.986438225482</v>
      </c>
      <c r="AD297" s="8">
        <f t="shared" si="164"/>
        <v>200.58489106907189</v>
      </c>
      <c r="AE297" s="8">
        <f t="shared" si="157"/>
        <v>-33793.401547156413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2239.6481907278212</v>
      </c>
      <c r="M298" s="14">
        <f t="shared" si="150"/>
        <v>769177</v>
      </c>
      <c r="N298" s="13"/>
      <c r="O298" s="12">
        <f>1000*(IF(I33&lt;18,VLOOKUP(I33,'[1]Mortality (No Interventions) L'!$B$10:$O$129,4),VLOOKUP(I33,'[1]Mortality (Interventions) L'!$B$9:$AV$128,10)))</f>
        <v>179.89507270560517</v>
      </c>
      <c r="P298" s="11">
        <v>0</v>
      </c>
      <c r="Q298" s="10">
        <f t="shared" si="159"/>
        <v>0.22228129946096153</v>
      </c>
      <c r="R298" s="10">
        <f t="shared" si="160"/>
        <v>3.9987310527626073E-2</v>
      </c>
      <c r="S298" s="10">
        <f t="shared" si="161"/>
        <v>0</v>
      </c>
      <c r="T298" s="9">
        <f t="shared" si="151"/>
        <v>0.18229398893333545</v>
      </c>
      <c r="U298" s="18"/>
      <c r="V298" s="8">
        <f t="shared" si="162"/>
        <v>1709.7366307548402</v>
      </c>
      <c r="W298" s="8">
        <f t="shared" si="152"/>
        <v>1402.1634352577616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-408.27440249510221</v>
      </c>
      <c r="AB298" s="8">
        <f t="shared" si="163"/>
        <v>-30757.319549707841</v>
      </c>
      <c r="AC298" s="8">
        <f t="shared" si="156"/>
        <v>-31165.593952202944</v>
      </c>
      <c r="AD298" s="8">
        <f t="shared" si="164"/>
        <v>167.72516347704985</v>
      </c>
      <c r="AE298" s="8">
        <f t="shared" si="157"/>
        <v>-30997.868788725893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2239.6481907278212</v>
      </c>
      <c r="M299" s="14">
        <f t="shared" si="150"/>
        <v>769177</v>
      </c>
      <c r="N299" s="13"/>
      <c r="O299" s="12">
        <f>1000*(IF(I34&lt;18,VLOOKUP(I34,'[1]Mortality (No Interventions) L'!$B$10:$O$129,4),VLOOKUP(I34,'[1]Mortality (Interventions) L'!$B$9:$AV$128,10)))</f>
        <v>196.70371541204045</v>
      </c>
      <c r="P299" s="11">
        <v>0</v>
      </c>
      <c r="Q299" s="10">
        <f t="shared" si="159"/>
        <v>0.18229398893333545</v>
      </c>
      <c r="R299" s="10">
        <f t="shared" si="160"/>
        <v>3.5857904920468468E-2</v>
      </c>
      <c r="S299" s="10">
        <f t="shared" si="161"/>
        <v>0</v>
      </c>
      <c r="T299" s="9">
        <f t="shared" si="151"/>
        <v>0.14643608401286698</v>
      </c>
      <c r="U299" s="18"/>
      <c r="V299" s="8">
        <f t="shared" si="162"/>
        <v>1402.1634352577616</v>
      </c>
      <c r="W299" s="8">
        <f t="shared" si="152"/>
        <v>1126.3526779276499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-327.96531061668475</v>
      </c>
      <c r="AB299" s="8">
        <f t="shared" si="163"/>
        <v>-27581.075733011174</v>
      </c>
      <c r="AC299" s="8">
        <f t="shared" si="156"/>
        <v>-27909.041043627858</v>
      </c>
      <c r="AD299" s="8">
        <f t="shared" si="164"/>
        <v>137.55223299878642</v>
      </c>
      <c r="AE299" s="8">
        <f t="shared" si="157"/>
        <v>-27771.488810629071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2239.6481907278212</v>
      </c>
      <c r="M300" s="14">
        <f t="shared" si="150"/>
        <v>769177</v>
      </c>
      <c r="N300" s="13"/>
      <c r="O300" s="12">
        <f>1000*(IF(I35&lt;18,VLOOKUP(I35,'[1]Mortality (No Interventions) L'!$B$10:$O$129,4),VLOOKUP(I35,'[1]Mortality (Interventions) L'!$B$9:$AV$128,10)))</f>
        <v>214.88825680711048</v>
      </c>
      <c r="P300" s="11">
        <v>0</v>
      </c>
      <c r="Q300" s="10">
        <f t="shared" si="159"/>
        <v>0.14643608401286698</v>
      </c>
      <c r="R300" s="10">
        <f t="shared" si="160"/>
        <v>3.1467394827184567E-2</v>
      </c>
      <c r="S300" s="10">
        <f t="shared" si="161"/>
        <v>0</v>
      </c>
      <c r="T300" s="9">
        <f t="shared" si="151"/>
        <v>0.11496868918568241</v>
      </c>
      <c r="U300" s="18"/>
      <c r="V300" s="8">
        <f t="shared" si="162"/>
        <v>1126.3526779276499</v>
      </c>
      <c r="W300" s="8">
        <f t="shared" si="152"/>
        <v>884.31271441775641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-257.48941672506282</v>
      </c>
      <c r="AB300" s="8">
        <f t="shared" si="163"/>
        <v>-24203.996350989342</v>
      </c>
      <c r="AC300" s="8">
        <f t="shared" si="156"/>
        <v>-24461.485767714406</v>
      </c>
      <c r="AD300" s="8">
        <f t="shared" si="164"/>
        <v>110.49519770470246</v>
      </c>
      <c r="AE300" s="8">
        <f t="shared" si="157"/>
        <v>-24350.990570009704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2239.6481907278212</v>
      </c>
      <c r="M301" s="14">
        <f t="shared" ref="M301:M332" si="167">$E$11</f>
        <v>769177</v>
      </c>
      <c r="N301" s="13"/>
      <c r="O301" s="12">
        <f>1000*(IF(I36&lt;18,VLOOKUP(I36,'[1]Mortality (No Interventions) L'!$B$10:$O$129,4),VLOOKUP(I36,'[1]Mortality (Interventions) L'!$B$9:$AV$128,10)))</f>
        <v>233.81565961735851</v>
      </c>
      <c r="P301" s="11">
        <v>0</v>
      </c>
      <c r="Q301" s="10">
        <f t="shared" si="159"/>
        <v>0.11496868918568241</v>
      </c>
      <c r="R301" s="10">
        <f t="shared" si="160"/>
        <v>2.6881479897293406E-2</v>
      </c>
      <c r="S301" s="10">
        <f t="shared" si="161"/>
        <v>0</v>
      </c>
      <c r="T301" s="9">
        <f t="shared" ref="T301:T332" si="168">Q301-SUM(R301:S301)</f>
        <v>8.8087209288389007E-2</v>
      </c>
      <c r="U301" s="18"/>
      <c r="V301" s="8">
        <f t="shared" si="162"/>
        <v>884.31271441775641</v>
      </c>
      <c r="W301" s="8">
        <f t="shared" ref="W301:W332" si="169">$G$14*M301*T301</f>
        <v>677.54655378815198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-197.28435890900337</v>
      </c>
      <c r="AB301" s="8">
        <f t="shared" si="163"/>
        <v>-20676.616062960449</v>
      </c>
      <c r="AC301" s="8">
        <f t="shared" ref="AC301:AC332" si="173">IFERROR(_xlfn.IFNA(SUM(Y301:AB301),0),0)</f>
        <v>-20873.900421869454</v>
      </c>
      <c r="AD301" s="8">
        <f t="shared" si="164"/>
        <v>86.751077284381907</v>
      </c>
      <c r="AE301" s="8">
        <f t="shared" ref="AE301:AE332" si="174">IFERROR(_xlfn.IFNA(SUM(AC301:AD301),0),0)</f>
        <v>-20787.149344585072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2239.6481907278212</v>
      </c>
      <c r="M302" s="14">
        <f t="shared" si="167"/>
        <v>769177</v>
      </c>
      <c r="N302" s="13"/>
      <c r="O302" s="12">
        <f>1000*(IF(I37&lt;18,VLOOKUP(I37,'[1]Mortality (No Interventions) L'!$B$10:$O$129,4),VLOOKUP(I37,'[1]Mortality (Interventions) L'!$B$9:$AV$128,10)))</f>
        <v>254.04156052832815</v>
      </c>
      <c r="P302" s="11">
        <v>0</v>
      </c>
      <c r="Q302" s="10">
        <f t="shared" ref="Q302:Q333" si="176">T301</f>
        <v>8.8087209288389007E-2</v>
      </c>
      <c r="R302" s="10">
        <f t="shared" ref="R302:R333" si="177">O302*Q302/1000</f>
        <v>2.2377812110207784E-2</v>
      </c>
      <c r="S302" s="10">
        <f t="shared" ref="S302:S333" si="178">MIN(P302*Q302,Q302-R302)</f>
        <v>0</v>
      </c>
      <c r="T302" s="9">
        <f t="shared" si="168"/>
        <v>6.5709397178181222E-2</v>
      </c>
      <c r="U302" s="18"/>
      <c r="V302" s="8">
        <f t="shared" ref="V302:V333" si="179">W301</f>
        <v>677.54655378815198</v>
      </c>
      <c r="W302" s="8">
        <f t="shared" si="169"/>
        <v>505.42156993321902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-147.16593250392938</v>
      </c>
      <c r="AB302" s="8">
        <f t="shared" ref="AB302:AB333" si="180">IFERROR(_xlfn.IFNA(-M302*R302,0),0)</f>
        <v>-17212.498385493294</v>
      </c>
      <c r="AC302" s="8">
        <f t="shared" si="173"/>
        <v>-17359.664317997223</v>
      </c>
      <c r="AD302" s="8">
        <f t="shared" ref="AD302:AD333" si="181">IFERROR(_xlfn.IFNA($D$6*SUM(V302:V302,Y302:Z302),0),0)</f>
        <v>66.467316926617713</v>
      </c>
      <c r="AE302" s="8">
        <f t="shared" si="174"/>
        <v>-17293.197001070606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2239.6481907278212</v>
      </c>
      <c r="M303" s="14">
        <f t="shared" si="167"/>
        <v>769177</v>
      </c>
      <c r="N303" s="13"/>
      <c r="O303" s="12">
        <f>1000*(IF(I38&lt;18,VLOOKUP(I38,'[1]Mortality (No Interventions) L'!$B$10:$O$129,4),VLOOKUP(I38,'[1]Mortality (Interventions) L'!$B$9:$AV$128,10)))</f>
        <v>275.64241526177619</v>
      </c>
      <c r="P303" s="11">
        <v>0</v>
      </c>
      <c r="Q303" s="10">
        <f t="shared" si="176"/>
        <v>6.5709397178181222E-2</v>
      </c>
      <c r="R303" s="10">
        <f t="shared" si="177"/>
        <v>1.8112296943589214E-2</v>
      </c>
      <c r="S303" s="10">
        <f t="shared" si="178"/>
        <v>0</v>
      </c>
      <c r="T303" s="9">
        <f t="shared" si="168"/>
        <v>4.7597100234592009E-2</v>
      </c>
      <c r="U303" s="18"/>
      <c r="V303" s="8">
        <f t="shared" si="179"/>
        <v>505.42156993321902</v>
      </c>
      <c r="W303" s="8">
        <f t="shared" si="169"/>
        <v>366.10594767142777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-106.60075942429475</v>
      </c>
      <c r="AB303" s="8">
        <f t="shared" si="180"/>
        <v>-13931.562226179121</v>
      </c>
      <c r="AC303" s="8">
        <f t="shared" si="173"/>
        <v>-14038.162985603416</v>
      </c>
      <c r="AD303" s="8">
        <f t="shared" si="181"/>
        <v>49.581856010448789</v>
      </c>
      <c r="AE303" s="8">
        <f t="shared" si="174"/>
        <v>-13988.581129592967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2239.6481907278212</v>
      </c>
      <c r="M304" s="14">
        <f t="shared" si="167"/>
        <v>769177</v>
      </c>
      <c r="N304" s="13"/>
      <c r="O304" s="12">
        <f>1000*(IF(I39&lt;18,VLOOKUP(I39,'[1]Mortality (No Interventions) L'!$B$10:$O$129,4),VLOOKUP(I39,'[1]Mortality (Interventions) L'!$B$9:$AV$128,10)))</f>
        <v>297.91510457563027</v>
      </c>
      <c r="P304" s="11">
        <v>0</v>
      </c>
      <c r="Q304" s="10">
        <f t="shared" si="176"/>
        <v>4.7597100234592009E-2</v>
      </c>
      <c r="R304" s="10">
        <f t="shared" si="177"/>
        <v>1.4179895093885234E-2</v>
      </c>
      <c r="S304" s="10">
        <f t="shared" si="178"/>
        <v>0</v>
      </c>
      <c r="T304" s="9">
        <f t="shared" si="168"/>
        <v>3.3417205140706771E-2</v>
      </c>
      <c r="U304" s="18"/>
      <c r="V304" s="8">
        <f t="shared" si="179"/>
        <v>366.10594767142777</v>
      </c>
      <c r="W304" s="8">
        <f t="shared" si="169"/>
        <v>257.03745598513416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-74.84278303256437</v>
      </c>
      <c r="AB304" s="8">
        <f t="shared" si="180"/>
        <v>-10906.849168629364</v>
      </c>
      <c r="AC304" s="8">
        <f t="shared" si="173"/>
        <v>-10981.691951661927</v>
      </c>
      <c r="AD304" s="8">
        <f t="shared" si="181"/>
        <v>35.914993466567068</v>
      </c>
      <c r="AE304" s="8">
        <f t="shared" si="174"/>
        <v>-10945.77695819536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2239.6481907278212</v>
      </c>
      <c r="M305" s="14">
        <f t="shared" si="167"/>
        <v>769177</v>
      </c>
      <c r="N305" s="13"/>
      <c r="O305" s="12">
        <f>1000*(IF(I40&lt;18,VLOOKUP(I40,'[1]Mortality (No Interventions) L'!$B$10:$O$129,4),VLOOKUP(I40,'[1]Mortality (Interventions) L'!$B$9:$AV$128,10)))</f>
        <v>321.41384017542322</v>
      </c>
      <c r="P305" s="11">
        <v>0</v>
      </c>
      <c r="Q305" s="10">
        <f t="shared" si="176"/>
        <v>3.3417205140706771E-2</v>
      </c>
      <c r="R305" s="10">
        <f t="shared" si="177"/>
        <v>1.0740752232204456E-2</v>
      </c>
      <c r="S305" s="10">
        <f t="shared" si="178"/>
        <v>0</v>
      </c>
      <c r="T305" s="9">
        <f t="shared" si="168"/>
        <v>2.2676452908502315E-2</v>
      </c>
      <c r="U305" s="18"/>
      <c r="V305" s="8">
        <f t="shared" si="179"/>
        <v>257.03745598513416</v>
      </c>
      <c r="W305" s="8">
        <f t="shared" si="169"/>
        <v>174.42206018803085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-50.787276728651847</v>
      </c>
      <c r="AB305" s="8">
        <f t="shared" si="180"/>
        <v>-8261.5395797103265</v>
      </c>
      <c r="AC305" s="8">
        <f t="shared" si="173"/>
        <v>-8312.3268564389782</v>
      </c>
      <c r="AD305" s="8">
        <f t="shared" si="181"/>
        <v>25.215374432141662</v>
      </c>
      <c r="AE305" s="8">
        <f t="shared" si="174"/>
        <v>-8287.111482006836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2239.6481907278212</v>
      </c>
      <c r="M306" s="14">
        <f t="shared" si="167"/>
        <v>769177</v>
      </c>
      <c r="N306" s="13"/>
      <c r="O306" s="12">
        <f>1000*(IF(I41&lt;18,VLOOKUP(I41,'[1]Mortality (No Interventions) L'!$B$10:$O$129,4),VLOOKUP(I41,'[1]Mortality (Interventions) L'!$B$9:$AV$128,10)))</f>
        <v>345.3824741279347</v>
      </c>
      <c r="P306" s="11">
        <v>0</v>
      </c>
      <c r="Q306" s="10">
        <f t="shared" si="176"/>
        <v>2.2676452908502315E-2</v>
      </c>
      <c r="R306" s="10">
        <f t="shared" si="177"/>
        <v>7.8320494099841306E-3</v>
      </c>
      <c r="S306" s="10">
        <f t="shared" si="178"/>
        <v>0</v>
      </c>
      <c r="T306" s="9">
        <f t="shared" si="168"/>
        <v>1.4844403498518184E-2</v>
      </c>
      <c r="U306" s="18"/>
      <c r="V306" s="8">
        <f t="shared" si="179"/>
        <v>174.42206018803085</v>
      </c>
      <c r="W306" s="8">
        <f t="shared" si="169"/>
        <v>114.17973749779722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-33.246241437889992</v>
      </c>
      <c r="AB306" s="8">
        <f t="shared" si="180"/>
        <v>-6024.2322690233641</v>
      </c>
      <c r="AC306" s="8">
        <f t="shared" si="173"/>
        <v>-6057.4785104612538</v>
      </c>
      <c r="AD306" s="8">
        <f t="shared" si="181"/>
        <v>17.11080410444583</v>
      </c>
      <c r="AE306" s="8">
        <f t="shared" si="174"/>
        <v>-6040.3677063568084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2239.6481907278212</v>
      </c>
      <c r="M307" s="14">
        <f t="shared" si="167"/>
        <v>769177</v>
      </c>
      <c r="N307" s="13"/>
      <c r="O307" s="12">
        <f>1000*(IF(I42&lt;18,VLOOKUP(I42,'[1]Mortality (No Interventions) L'!$B$10:$O$129,4),VLOOKUP(I42,'[1]Mortality (Interventions) L'!$B$9:$AV$128,10)))</f>
        <v>369.32620227413372</v>
      </c>
      <c r="P307" s="11">
        <v>0</v>
      </c>
      <c r="Q307" s="10">
        <f t="shared" si="176"/>
        <v>1.4844403498518184E-2</v>
      </c>
      <c r="R307" s="10">
        <f t="shared" si="177"/>
        <v>5.4824271691325845E-3</v>
      </c>
      <c r="S307" s="10">
        <f t="shared" si="178"/>
        <v>0</v>
      </c>
      <c r="T307" s="9">
        <f t="shared" si="168"/>
        <v>9.3619763293855997E-3</v>
      </c>
      <c r="U307" s="18"/>
      <c r="V307" s="8">
        <f t="shared" si="179"/>
        <v>114.17973749779722</v>
      </c>
      <c r="W307" s="8">
        <f t="shared" si="169"/>
        <v>72.010168671078276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-20.967533347745146</v>
      </c>
      <c r="AB307" s="8">
        <f t="shared" si="180"/>
        <v>-4216.9568826718942</v>
      </c>
      <c r="AC307" s="8">
        <f t="shared" si="173"/>
        <v>-4237.9244160196395</v>
      </c>
      <c r="AD307" s="8">
        <f t="shared" si="181"/>
        <v>11.201032248533908</v>
      </c>
      <c r="AE307" s="8">
        <f t="shared" si="174"/>
        <v>-4226.7233837711055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2239.6481907278212</v>
      </c>
      <c r="M308" s="14">
        <f t="shared" si="167"/>
        <v>769177</v>
      </c>
      <c r="N308" s="13"/>
      <c r="O308" s="12">
        <f>1000*(IF(I43&lt;18,VLOOKUP(I43,'[1]Mortality (No Interventions) L'!$B$10:$O$129,4),VLOOKUP(I43,'[1]Mortality (Interventions) L'!$B$9:$AV$128,10)))</f>
        <v>394.10595716287725</v>
      </c>
      <c r="P308" s="11">
        <v>0</v>
      </c>
      <c r="Q308" s="10">
        <f t="shared" si="176"/>
        <v>9.3619763293855997E-3</v>
      </c>
      <c r="R308" s="10">
        <f t="shared" si="177"/>
        <v>3.6896106422287119E-3</v>
      </c>
      <c r="S308" s="10">
        <f t="shared" si="178"/>
        <v>0</v>
      </c>
      <c r="T308" s="9">
        <f t="shared" si="168"/>
        <v>5.6723656871568873E-3</v>
      </c>
      <c r="U308" s="18"/>
      <c r="V308" s="8">
        <f t="shared" si="179"/>
        <v>72.010168671078276</v>
      </c>
      <c r="W308" s="8">
        <f t="shared" si="169"/>
        <v>43.630532221502733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-12.704103548387497</v>
      </c>
      <c r="AB308" s="8">
        <f t="shared" si="180"/>
        <v>-2837.9636449575542</v>
      </c>
      <c r="AC308" s="8">
        <f t="shared" si="173"/>
        <v>-2850.6677485059417</v>
      </c>
      <c r="AD308" s="8">
        <f t="shared" si="181"/>
        <v>7.0641975466327791</v>
      </c>
      <c r="AE308" s="8">
        <f t="shared" si="174"/>
        <v>-2843.6035509593089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2239.6481907278212</v>
      </c>
      <c r="M309" s="14">
        <f t="shared" si="167"/>
        <v>769177</v>
      </c>
      <c r="N309" s="13"/>
      <c r="O309" s="12">
        <f>1000*(IF(I44&lt;18,VLOOKUP(I44,'[1]Mortality (No Interventions) L'!$B$10:$O$129,4),VLOOKUP(I44,'[1]Mortality (Interventions) L'!$B$9:$AV$128,10)))</f>
        <v>419.60441196157541</v>
      </c>
      <c r="P309" s="11">
        <v>0</v>
      </c>
      <c r="Q309" s="10">
        <f t="shared" si="176"/>
        <v>5.6723656871568873E-3</v>
      </c>
      <c r="R309" s="10">
        <f t="shared" si="177"/>
        <v>2.3801496685904831E-3</v>
      </c>
      <c r="S309" s="10">
        <f t="shared" si="178"/>
        <v>0</v>
      </c>
      <c r="T309" s="9">
        <f t="shared" si="168"/>
        <v>3.2922160185664042E-3</v>
      </c>
      <c r="U309" s="18"/>
      <c r="V309" s="8">
        <f t="shared" si="179"/>
        <v>43.630532221502733</v>
      </c>
      <c r="W309" s="8">
        <f t="shared" si="169"/>
        <v>25.322968405128513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-7.3734056494673981</v>
      </c>
      <c r="AB309" s="8">
        <f t="shared" si="180"/>
        <v>-1830.756381637422</v>
      </c>
      <c r="AC309" s="8">
        <f t="shared" si="173"/>
        <v>-1838.1297872868895</v>
      </c>
      <c r="AD309" s="8">
        <f t="shared" si="181"/>
        <v>4.2801552109294185</v>
      </c>
      <c r="AE309" s="8">
        <f t="shared" si="174"/>
        <v>-1833.84963207596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2239.6481907278212</v>
      </c>
      <c r="M310" s="14">
        <f t="shared" si="167"/>
        <v>769177</v>
      </c>
      <c r="N310" s="13"/>
      <c r="O310" s="12">
        <f>1000*(IF(I45&lt;18,VLOOKUP(I45,'[1]Mortality (No Interventions) L'!$B$10:$O$129,4),VLOOKUP(I45,'[1]Mortality (Interventions) L'!$B$9:$AV$128,10)))</f>
        <v>445.68439732515935</v>
      </c>
      <c r="P310" s="11">
        <v>0</v>
      </c>
      <c r="Q310" s="10">
        <f t="shared" si="176"/>
        <v>3.2922160185664042E-3</v>
      </c>
      <c r="R310" s="10">
        <f t="shared" si="177"/>
        <v>1.4672893120990036E-3</v>
      </c>
      <c r="S310" s="10">
        <f t="shared" si="178"/>
        <v>0</v>
      </c>
      <c r="T310" s="9">
        <f t="shared" si="168"/>
        <v>1.8249267064674006E-3</v>
      </c>
      <c r="U310" s="18"/>
      <c r="V310" s="8">
        <f t="shared" si="179"/>
        <v>25.322968405128513</v>
      </c>
      <c r="W310" s="8">
        <f t="shared" si="169"/>
        <v>14.036916493004759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-4.0871937963505953</v>
      </c>
      <c r="AB310" s="8">
        <f t="shared" si="180"/>
        <v>-1128.6051912123753</v>
      </c>
      <c r="AC310" s="8">
        <f t="shared" si="173"/>
        <v>-1132.692385008726</v>
      </c>
      <c r="AD310" s="8">
        <f t="shared" si="181"/>
        <v>2.4841832005431073</v>
      </c>
      <c r="AE310" s="8">
        <f t="shared" si="174"/>
        <v>-1130.2082018081828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2239.6481907278212</v>
      </c>
      <c r="M311" s="14">
        <f t="shared" si="167"/>
        <v>769177</v>
      </c>
      <c r="N311" s="13"/>
      <c r="O311" s="12">
        <f>1000*(IF(I46&lt;18,VLOOKUP(I46,'[1]Mortality (No Interventions) L'!$B$10:$O$129,4),VLOOKUP(I46,'[1]Mortality (Interventions) L'!$B$9:$AV$128,10)))</f>
        <v>472.2044126477972</v>
      </c>
      <c r="P311" s="11">
        <v>0</v>
      </c>
      <c r="Q311" s="10">
        <f t="shared" si="176"/>
        <v>1.8249267064674006E-3</v>
      </c>
      <c r="R311" s="10">
        <f t="shared" si="177"/>
        <v>8.6173844355271791E-4</v>
      </c>
      <c r="S311" s="10">
        <f t="shared" si="178"/>
        <v>0</v>
      </c>
      <c r="T311" s="9">
        <f t="shared" si="168"/>
        <v>9.6318826291468267E-4</v>
      </c>
      <c r="U311" s="18"/>
      <c r="V311" s="8">
        <f t="shared" si="179"/>
        <v>14.036916493004759</v>
      </c>
      <c r="W311" s="8">
        <f t="shared" si="169"/>
        <v>7.4086225850392688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-2.1572028503671419</v>
      </c>
      <c r="AB311" s="8">
        <f t="shared" si="180"/>
        <v>-662.82939079654886</v>
      </c>
      <c r="AC311" s="8">
        <f t="shared" si="173"/>
        <v>-664.98659364691605</v>
      </c>
      <c r="AD311" s="8">
        <f t="shared" si="181"/>
        <v>1.3770215079637669</v>
      </c>
      <c r="AE311" s="8">
        <f t="shared" si="174"/>
        <v>-663.60957213895233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2239.6481907278212</v>
      </c>
      <c r="M312" s="14">
        <f t="shared" si="167"/>
        <v>769177</v>
      </c>
      <c r="N312" s="13"/>
      <c r="O312" s="12">
        <f>1000*(IF(I47&lt;18,VLOOKUP(I47,'[1]Mortality (No Interventions) L'!$B$10:$O$129,4),VLOOKUP(I47,'[1]Mortality (Interventions) L'!$B$9:$AV$128,10)))</f>
        <v>499.19023843503174</v>
      </c>
      <c r="P312" s="11">
        <v>0</v>
      </c>
      <c r="Q312" s="10">
        <f t="shared" si="176"/>
        <v>9.6318826291468267E-4</v>
      </c>
      <c r="R312" s="10">
        <f t="shared" si="177"/>
        <v>4.8081417862220447E-4</v>
      </c>
      <c r="S312" s="10">
        <f t="shared" si="178"/>
        <v>0</v>
      </c>
      <c r="T312" s="9">
        <f t="shared" si="168"/>
        <v>4.823740842924782E-4</v>
      </c>
      <c r="U312" s="18"/>
      <c r="V312" s="8">
        <f t="shared" si="179"/>
        <v>7.4086225850392688</v>
      </c>
      <c r="W312" s="8">
        <f t="shared" si="169"/>
        <v>3.7103105103383553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-1.0803482451396382</v>
      </c>
      <c r="AB312" s="8">
        <f t="shared" si="180"/>
        <v>-369.83120747009139</v>
      </c>
      <c r="AC312" s="8">
        <f t="shared" si="173"/>
        <v>-370.91155571523103</v>
      </c>
      <c r="AD312" s="8">
        <f t="shared" si="181"/>
        <v>0.7267858755923523</v>
      </c>
      <c r="AE312" s="8">
        <f t="shared" si="174"/>
        <v>-370.1847698396387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2239.6481907278212</v>
      </c>
      <c r="M313" s="14">
        <f t="shared" si="167"/>
        <v>769177</v>
      </c>
      <c r="N313" s="13"/>
      <c r="O313" s="12">
        <f>1000*(IF(I48&lt;18,VLOOKUP(I48,'[1]Mortality (No Interventions) L'!$B$10:$O$129,4),VLOOKUP(I48,'[1]Mortality (Interventions) L'!$B$9:$AV$128,10)))</f>
        <v>526.6891665574102</v>
      </c>
      <c r="P313" s="11">
        <v>0</v>
      </c>
      <c r="Q313" s="10">
        <f t="shared" si="176"/>
        <v>4.823740842924782E-4</v>
      </c>
      <c r="R313" s="10">
        <f t="shared" si="177"/>
        <v>2.5406120442489924E-4</v>
      </c>
      <c r="S313" s="10">
        <f t="shared" si="178"/>
        <v>0</v>
      </c>
      <c r="T313" s="9">
        <f t="shared" si="168"/>
        <v>2.2831287986757896E-4</v>
      </c>
      <c r="U313" s="18"/>
      <c r="V313" s="8">
        <f t="shared" si="179"/>
        <v>3.7103105103383553</v>
      </c>
      <c r="W313" s="8">
        <f t="shared" si="169"/>
        <v>1.756130159979048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-0.51134052831528165</v>
      </c>
      <c r="AB313" s="8">
        <f t="shared" si="180"/>
        <v>-195.41803503593073</v>
      </c>
      <c r="AC313" s="8">
        <f t="shared" si="173"/>
        <v>-195.92937556424602</v>
      </c>
      <c r="AD313" s="8">
        <f t="shared" si="181"/>
        <v>0.36398146106419266</v>
      </c>
      <c r="AE313" s="8">
        <f t="shared" si="174"/>
        <v>-195.56539410318183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2239.6481907278212</v>
      </c>
      <c r="M314" s="14">
        <f t="shared" si="167"/>
        <v>769177</v>
      </c>
      <c r="N314" s="13"/>
      <c r="O314" s="12">
        <f>1000*(IF(I49&lt;18,VLOOKUP(I49,'[1]Mortality (No Interventions) L'!$B$10:$O$129,4),VLOOKUP(I49,'[1]Mortality (Interventions) L'!$B$9:$AV$128,10)))</f>
        <v>554.56678015287832</v>
      </c>
      <c r="P314" s="11">
        <v>0</v>
      </c>
      <c r="Q314" s="10">
        <f t="shared" si="176"/>
        <v>2.2831287986757896E-4</v>
      </c>
      <c r="R314" s="10">
        <f t="shared" si="177"/>
        <v>1.266147386555942E-4</v>
      </c>
      <c r="S314" s="10">
        <f t="shared" si="178"/>
        <v>0</v>
      </c>
      <c r="T314" s="9">
        <f t="shared" si="168"/>
        <v>1.0169814121198476E-4</v>
      </c>
      <c r="U314" s="18"/>
      <c r="V314" s="8">
        <f t="shared" si="179"/>
        <v>1.756130159979048</v>
      </c>
      <c r="W314" s="8">
        <f t="shared" si="169"/>
        <v>0.78223871163010805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-0.22776805796580413</v>
      </c>
      <c r="AB314" s="8">
        <f t="shared" si="180"/>
        <v>-97.389144834893983</v>
      </c>
      <c r="AC314" s="8">
        <f t="shared" si="173"/>
        <v>-97.616912892859787</v>
      </c>
      <c r="AD314" s="8">
        <f t="shared" si="181"/>
        <v>0.17227636869394461</v>
      </c>
      <c r="AE314" s="8">
        <f t="shared" si="174"/>
        <v>-97.444636524165844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2239.6481907278212</v>
      </c>
      <c r="M315" s="14">
        <f t="shared" si="167"/>
        <v>769177</v>
      </c>
      <c r="N315" s="13"/>
      <c r="O315" s="12">
        <f>1000*(IF(I50&lt;18,VLOOKUP(I50,'[1]Mortality (No Interventions) L'!$B$10:$O$129,4),VLOOKUP(I50,'[1]Mortality (Interventions) L'!$B$9:$AV$128,10)))</f>
        <v>582.68484372868556</v>
      </c>
      <c r="P315" s="11">
        <v>0</v>
      </c>
      <c r="Q315" s="10">
        <f t="shared" si="176"/>
        <v>1.0169814121198476E-4</v>
      </c>
      <c r="R315" s="10">
        <f t="shared" si="177"/>
        <v>5.9257965519603137E-5</v>
      </c>
      <c r="S315" s="10">
        <f t="shared" si="178"/>
        <v>0</v>
      </c>
      <c r="T315" s="9">
        <f t="shared" si="168"/>
        <v>4.2440175692381623E-5</v>
      </c>
      <c r="U315" s="18"/>
      <c r="V315" s="8">
        <f t="shared" si="179"/>
        <v>0.78223871163010805</v>
      </c>
      <c r="W315" s="8">
        <f t="shared" si="169"/>
        <v>0.32644007018539023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-9.5051062703613354E-2</v>
      </c>
      <c r="AB315" s="8">
        <f t="shared" si="180"/>
        <v>-45.579864144471784</v>
      </c>
      <c r="AC315" s="8">
        <f t="shared" si="173"/>
        <v>-45.674915207175395</v>
      </c>
      <c r="AD315" s="8">
        <f t="shared" si="181"/>
        <v>7.6737617610913605E-2</v>
      </c>
      <c r="AE315" s="8">
        <f t="shared" si="174"/>
        <v>-45.598177589564479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2239.6481907278212</v>
      </c>
      <c r="M316" s="14">
        <f t="shared" si="167"/>
        <v>769177</v>
      </c>
      <c r="N316" s="13"/>
      <c r="O316" s="12">
        <f>1000*(IF(I51&lt;18,VLOOKUP(I51,'[1]Mortality (No Interventions) L'!$B$10:$O$129,4),VLOOKUP(I51,'[1]Mortality (Interventions) L'!$B$9:$AV$128,10)))</f>
        <v>615.05860610284378</v>
      </c>
      <c r="P316" s="11">
        <v>0</v>
      </c>
      <c r="Q316" s="10">
        <f t="shared" si="176"/>
        <v>4.2440175692381623E-5</v>
      </c>
      <c r="R316" s="10">
        <f t="shared" si="177"/>
        <v>2.6103195304116033E-5</v>
      </c>
      <c r="S316" s="10">
        <f t="shared" si="178"/>
        <v>0</v>
      </c>
      <c r="T316" s="9">
        <f t="shared" si="168"/>
        <v>1.633698038826559E-5</v>
      </c>
      <c r="U316" s="18"/>
      <c r="V316" s="8">
        <f t="shared" si="179"/>
        <v>0.32644007018539023</v>
      </c>
      <c r="W316" s="8">
        <f t="shared" si="169"/>
        <v>0.12566029564104964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-3.6589088568534926E-2</v>
      </c>
      <c r="AB316" s="8">
        <f t="shared" si="180"/>
        <v>-20.077977454434059</v>
      </c>
      <c r="AC316" s="8">
        <f t="shared" si="173"/>
        <v>-20.114566543002592</v>
      </c>
      <c r="AD316" s="8">
        <f t="shared" si="181"/>
        <v>3.2023770885186785E-2</v>
      </c>
      <c r="AE316" s="8">
        <f t="shared" si="174"/>
        <v>-20.082542772117407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2239.6481907278212</v>
      </c>
      <c r="M317" s="14">
        <f t="shared" si="167"/>
        <v>769177</v>
      </c>
      <c r="N317" s="13"/>
      <c r="O317" s="12">
        <f>1000*(IF(I52&lt;18,VLOOKUP(I52,'[1]Mortality (No Interventions) L'!$B$10:$O$129,4),VLOOKUP(I52,'[1]Mortality (Interventions) L'!$B$9:$AV$128,10)))</f>
        <v>647.6787739063484</v>
      </c>
      <c r="P317" s="11">
        <v>0</v>
      </c>
      <c r="Q317" s="10">
        <f t="shared" si="176"/>
        <v>1.633698038826559E-5</v>
      </c>
      <c r="R317" s="10">
        <f t="shared" si="177"/>
        <v>1.0581115427203917E-5</v>
      </c>
      <c r="S317" s="10">
        <f t="shared" si="178"/>
        <v>0</v>
      </c>
      <c r="T317" s="9">
        <f t="shared" si="168"/>
        <v>5.755864961061673E-6</v>
      </c>
      <c r="U317" s="18"/>
      <c r="V317" s="8">
        <f t="shared" si="179"/>
        <v>0.12566029564104964</v>
      </c>
      <c r="W317" s="8">
        <f t="shared" si="169"/>
        <v>4.4272789431545348E-2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-1.2891112546115437E-2</v>
      </c>
      <c r="AB317" s="8">
        <f t="shared" si="180"/>
        <v>-8.138750620950427</v>
      </c>
      <c r="AC317" s="8">
        <f t="shared" si="173"/>
        <v>-8.1516417334965432</v>
      </c>
      <c r="AD317" s="8">
        <f t="shared" si="181"/>
        <v>1.2327275002386969E-2</v>
      </c>
      <c r="AE317" s="8">
        <f t="shared" si="174"/>
        <v>-8.139314458494157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2239.6481907278212</v>
      </c>
      <c r="M318" s="14">
        <f t="shared" si="167"/>
        <v>769177</v>
      </c>
      <c r="N318" s="13"/>
      <c r="O318" s="12">
        <f>1000*(IF(I53&lt;18,VLOOKUP(I53,'[1]Mortality (No Interventions) L'!$B$10:$O$129,4),VLOOKUP(I53,'[1]Mortality (Interventions) L'!$B$9:$AV$128,10)))</f>
        <v>680.50691329803158</v>
      </c>
      <c r="P318" s="11">
        <v>0</v>
      </c>
      <c r="Q318" s="10">
        <f t="shared" si="176"/>
        <v>5.755864961061673E-6</v>
      </c>
      <c r="R318" s="10">
        <f t="shared" si="177"/>
        <v>3.916905898012374E-6</v>
      </c>
      <c r="S318" s="10">
        <f t="shared" si="178"/>
        <v>0</v>
      </c>
      <c r="T318" s="9">
        <f t="shared" si="168"/>
        <v>1.8389590630492989E-6</v>
      </c>
      <c r="U318" s="18"/>
      <c r="V318" s="8">
        <f t="shared" si="179"/>
        <v>4.4272789431545348E-2</v>
      </c>
      <c r="W318" s="8">
        <f t="shared" si="169"/>
        <v>1.4144850152390706E-2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-4.1186213383808913E-3</v>
      </c>
      <c r="AB318" s="8">
        <f t="shared" si="180"/>
        <v>-3.0127939279154639</v>
      </c>
      <c r="AC318" s="8">
        <f t="shared" si="173"/>
        <v>-3.0169125492538447</v>
      </c>
      <c r="AD318" s="8">
        <f t="shared" si="181"/>
        <v>4.3431606432345988E-3</v>
      </c>
      <c r="AE318" s="8">
        <f t="shared" si="174"/>
        <v>-3.01256938861061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2239.6481907278212</v>
      </c>
      <c r="M319" s="14">
        <f t="shared" si="167"/>
        <v>769177</v>
      </c>
      <c r="N319" s="13"/>
      <c r="O319" s="12">
        <f>1000*(IF(I54&lt;18,VLOOKUP(I54,'[1]Mortality (No Interventions) L'!$B$10:$O$129,4),VLOOKUP(I54,'[1]Mortality (Interventions) L'!$B$9:$AV$128,10)))</f>
        <v>713.50411068294079</v>
      </c>
      <c r="P319" s="11">
        <v>0</v>
      </c>
      <c r="Q319" s="10">
        <f t="shared" si="176"/>
        <v>1.8389590630492989E-6</v>
      </c>
      <c r="R319" s="10">
        <f t="shared" si="177"/>
        <v>1.3121048508633241E-6</v>
      </c>
      <c r="S319" s="10">
        <f t="shared" si="178"/>
        <v>0</v>
      </c>
      <c r="T319" s="9">
        <f t="shared" si="168"/>
        <v>5.2685421218597489E-7</v>
      </c>
      <c r="U319" s="18"/>
      <c r="V319" s="8">
        <f t="shared" si="179"/>
        <v>1.4144850152390706E-2</v>
      </c>
      <c r="W319" s="8">
        <f t="shared" si="169"/>
        <v>4.0524414236657166E-3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-1.1799680830996502E-3</v>
      </c>
      <c r="AB319" s="8">
        <f t="shared" si="180"/>
        <v>-1.0092408728724991</v>
      </c>
      <c r="AC319" s="8">
        <f t="shared" si="173"/>
        <v>-1.0104208409555988</v>
      </c>
      <c r="AD319" s="8">
        <f t="shared" si="181"/>
        <v>1.3876097999495284E-3</v>
      </c>
      <c r="AE319" s="8">
        <f t="shared" si="174"/>
        <v>-1.0090332311556494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2239.6481907278212</v>
      </c>
      <c r="M320" s="14">
        <f t="shared" si="167"/>
        <v>769177</v>
      </c>
      <c r="N320" s="13"/>
      <c r="O320" s="12">
        <f>1000*(IF(I55&lt;18,VLOOKUP(I55,'[1]Mortality (No Interventions) L'!$B$10:$O$129,4),VLOOKUP(I55,'[1]Mortality (Interventions) L'!$B$9:$AV$128,10)))</f>
        <v>746.63031114065166</v>
      </c>
      <c r="P320" s="11">
        <v>0</v>
      </c>
      <c r="Q320" s="10">
        <f t="shared" si="176"/>
        <v>5.2685421218597489E-7</v>
      </c>
      <c r="R320" s="10">
        <f t="shared" si="177"/>
        <v>3.9336532437017734E-7</v>
      </c>
      <c r="S320" s="10">
        <f t="shared" si="178"/>
        <v>0</v>
      </c>
      <c r="T320" s="9">
        <f t="shared" si="168"/>
        <v>1.3348888781579755E-7</v>
      </c>
      <c r="U320" s="18"/>
      <c r="V320" s="8">
        <f t="shared" si="179"/>
        <v>4.0524414236657166E-3</v>
      </c>
      <c r="W320" s="8">
        <f t="shared" si="169"/>
        <v>1.0267658226349172E-3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-2.9896814607892005E-4</v>
      </c>
      <c r="AB320" s="8">
        <f t="shared" si="180"/>
        <v>-0.30256756010307989</v>
      </c>
      <c r="AC320" s="8">
        <f t="shared" si="173"/>
        <v>-0.30286652824915883</v>
      </c>
      <c r="AD320" s="8">
        <f t="shared" si="181"/>
        <v>3.9754450366160683E-4</v>
      </c>
      <c r="AE320" s="8">
        <f t="shared" si="174"/>
        <v>-0.30246898374549724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2239.6481907278212</v>
      </c>
      <c r="M321" s="14">
        <f t="shared" si="167"/>
        <v>769177</v>
      </c>
      <c r="N321" s="13"/>
      <c r="O321" s="12">
        <f>1000*(IF(I56&lt;18,VLOOKUP(I56,'[1]Mortality (No Interventions) L'!$B$10:$O$129,4),VLOOKUP(I56,'[1]Mortality (Interventions) L'!$B$9:$AV$128,10)))</f>
        <v>780.00108868017378</v>
      </c>
      <c r="P321" s="11">
        <v>0</v>
      </c>
      <c r="Q321" s="10">
        <f t="shared" si="176"/>
        <v>1.3348888781579755E-7</v>
      </c>
      <c r="R321" s="10">
        <f t="shared" si="177"/>
        <v>1.0412147782302767E-7</v>
      </c>
      <c r="S321" s="10">
        <f t="shared" si="178"/>
        <v>0</v>
      </c>
      <c r="T321" s="9">
        <f t="shared" si="168"/>
        <v>2.9367409992769878E-8</v>
      </c>
      <c r="U321" s="18"/>
      <c r="V321" s="8">
        <f t="shared" si="179"/>
        <v>1.0267658226349172E-3</v>
      </c>
      <c r="W321" s="8">
        <f t="shared" si="169"/>
        <v>2.2588736316008759E-4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-6.5772666656669192E-5</v>
      </c>
      <c r="AB321" s="8">
        <f t="shared" si="180"/>
        <v>-8.0087845947482958E-2</v>
      </c>
      <c r="AC321" s="8">
        <f t="shared" si="173"/>
        <v>-8.0153618614139624E-2</v>
      </c>
      <c r="AD321" s="8">
        <f t="shared" si="181"/>
        <v>1.0072572720048538E-4</v>
      </c>
      <c r="AE321" s="8">
        <f t="shared" si="174"/>
        <v>-8.0052892886939134E-2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2239.6481907278212</v>
      </c>
      <c r="M322" s="14">
        <f t="shared" si="167"/>
        <v>769177</v>
      </c>
      <c r="N322" s="13"/>
      <c r="O322" s="12">
        <f>1000*(IF(I57&lt;18,VLOOKUP(I57,'[1]Mortality (No Interventions) L'!$B$10:$O$129,4),VLOOKUP(I57,'[1]Mortality (Interventions) L'!$B$9:$AV$128,10)))</f>
        <v>813.75909550842368</v>
      </c>
      <c r="P322" s="11">
        <v>0</v>
      </c>
      <c r="Q322" s="10">
        <f t="shared" si="176"/>
        <v>2.9367409992769878E-8</v>
      </c>
      <c r="R322" s="10">
        <f t="shared" si="177"/>
        <v>2.3897996993141457E-8</v>
      </c>
      <c r="S322" s="10">
        <f t="shared" si="178"/>
        <v>0</v>
      </c>
      <c r="T322" s="9">
        <f t="shared" si="168"/>
        <v>5.4694129996284207E-9</v>
      </c>
      <c r="U322" s="18"/>
      <c r="V322" s="8">
        <f t="shared" si="179"/>
        <v>2.2588736316008759E-4</v>
      </c>
      <c r="W322" s="8">
        <f t="shared" si="169"/>
        <v>4.20694668281519E-5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-1.2249560928961017E-5</v>
      </c>
      <c r="AB322" s="8">
        <f t="shared" si="180"/>
        <v>-1.8381789633193566E-2</v>
      </c>
      <c r="AC322" s="8">
        <f t="shared" si="173"/>
        <v>-1.8394039194122528E-2</v>
      </c>
      <c r="AD322" s="8">
        <f t="shared" si="181"/>
        <v>2.2159550326004594E-5</v>
      </c>
      <c r="AE322" s="8">
        <f t="shared" si="174"/>
        <v>-1.8371879643796524E-2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2239.6481907278212</v>
      </c>
      <c r="M323" s="14">
        <f t="shared" si="167"/>
        <v>769177</v>
      </c>
      <c r="N323" s="13"/>
      <c r="O323" s="12">
        <f>1000*(IF(I58&lt;18,VLOOKUP(I58,'[1]Mortality (No Interventions) L'!$B$10:$O$129,4),VLOOKUP(I58,'[1]Mortality (Interventions) L'!$B$9:$AV$128,10)))</f>
        <v>847.90433162540171</v>
      </c>
      <c r="P323" s="11">
        <v>0</v>
      </c>
      <c r="Q323" s="10">
        <f t="shared" si="176"/>
        <v>5.4694129996284207E-9</v>
      </c>
      <c r="R323" s="10">
        <f t="shared" si="177"/>
        <v>4.6375389738332193E-9</v>
      </c>
      <c r="S323" s="10">
        <f t="shared" si="178"/>
        <v>0</v>
      </c>
      <c r="T323" s="9">
        <f t="shared" si="168"/>
        <v>8.3187402579520138E-10</v>
      </c>
      <c r="U323" s="18"/>
      <c r="V323" s="8">
        <f t="shared" si="179"/>
        <v>4.20694668281519E-5</v>
      </c>
      <c r="W323" s="8">
        <f t="shared" si="169"/>
        <v>6.3985836753907568E-6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-1.8631051567856917E-6</v>
      </c>
      <c r="AB323" s="8">
        <f t="shared" si="180"/>
        <v>-3.5670883152761142E-3</v>
      </c>
      <c r="AC323" s="8">
        <f t="shared" si="173"/>
        <v>-3.5689514204328998E-3</v>
      </c>
      <c r="AD323" s="8">
        <f t="shared" si="181"/>
        <v>4.1270146958417018E-6</v>
      </c>
      <c r="AE323" s="8">
        <f t="shared" si="174"/>
        <v>-3.564824405737058E-3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2239.6481907278212</v>
      </c>
      <c r="M324" s="14">
        <f t="shared" si="167"/>
        <v>769177</v>
      </c>
      <c r="N324" s="13"/>
      <c r="O324" s="12">
        <f>1000*(IF(I59&lt;18,VLOOKUP(I59,'[1]Mortality (No Interventions) L'!$B$10:$O$129,4),VLOOKUP(I59,'[1]Mortality (Interventions) L'!$B$9:$AV$128,10)))</f>
        <v>882.43679703110774</v>
      </c>
      <c r="P324" s="11">
        <v>0</v>
      </c>
      <c r="Q324" s="10">
        <f t="shared" si="176"/>
        <v>8.3187402579520138E-10</v>
      </c>
      <c r="R324" s="10">
        <f t="shared" si="177"/>
        <v>7.3407625085609063E-10</v>
      </c>
      <c r="S324" s="10">
        <f t="shared" si="178"/>
        <v>0</v>
      </c>
      <c r="T324" s="9">
        <f t="shared" si="168"/>
        <v>9.7797774939110746E-11</v>
      </c>
      <c r="U324" s="18"/>
      <c r="V324" s="8">
        <f t="shared" si="179"/>
        <v>6.3985836753907568E-6</v>
      </c>
      <c r="W324" s="8">
        <f t="shared" si="169"/>
        <v>7.5223799134340392E-7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-2.1903260969958604E-7</v>
      </c>
      <c r="AB324" s="8">
        <f t="shared" si="180"/>
        <v>-5.6463456840473523E-4</v>
      </c>
      <c r="AC324" s="8">
        <f t="shared" si="173"/>
        <v>-5.6485360101443476E-4</v>
      </c>
      <c r="AD324" s="8">
        <f t="shared" si="181"/>
        <v>6.2770105855583325E-7</v>
      </c>
      <c r="AE324" s="8">
        <f t="shared" si="174"/>
        <v>-5.6422589995587893E-4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2239.6481907278212</v>
      </c>
      <c r="M325" s="14">
        <f t="shared" si="167"/>
        <v>769177</v>
      </c>
      <c r="N325" s="13"/>
      <c r="O325" s="12">
        <f>1000*(IF(I60&lt;18,VLOOKUP(I60,'[1]Mortality (No Interventions) L'!$B$10:$O$129,4),VLOOKUP(I60,'[1]Mortality (Interventions) L'!$B$9:$AV$128,10)))</f>
        <v>1000</v>
      </c>
      <c r="P325" s="11">
        <v>0</v>
      </c>
      <c r="Q325" s="10">
        <f t="shared" si="176"/>
        <v>9.7797774939110746E-11</v>
      </c>
      <c r="R325" s="10">
        <f t="shared" si="177"/>
        <v>9.7797774939110746E-11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7.5223799134340392E-7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-7.5223799134340388E-5</v>
      </c>
      <c r="AC325" s="8">
        <f t="shared" si="173"/>
        <v>-7.5223799134340388E-5</v>
      </c>
      <c r="AD325" s="8">
        <f t="shared" si="181"/>
        <v>7.3794546950787933E-8</v>
      </c>
      <c r="AE325" s="8">
        <f t="shared" si="174"/>
        <v>-7.5150004587389602E-5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2239.6481907278212</v>
      </c>
      <c r="M326" s="14">
        <f t="shared" si="167"/>
        <v>769177</v>
      </c>
      <c r="N326" s="13"/>
      <c r="O326" s="12" t="e">
        <f>1000*(IF(I61&lt;18,VLOOKUP(I61,'[1]Mortality (No Interventions) L'!$B$10:$O$129,4),VLOOKUP(I61,'[1]Mortality (Interventions) L'!$B$9:$AV$128,10)))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2239.6481907278212</v>
      </c>
      <c r="M327" s="14">
        <f t="shared" si="167"/>
        <v>769177</v>
      </c>
      <c r="N327" s="13"/>
      <c r="O327" s="12" t="e">
        <f>1000*(IF(I62&lt;18,VLOOKUP(I62,'[1]Mortality (No Interventions) L'!$B$10:$O$129,4),VLOOKUP(I62,'[1]Mortality (Interventions) L'!$B$9:$AV$128,10)))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2239.6481907278212</v>
      </c>
      <c r="M328" s="14">
        <f t="shared" si="167"/>
        <v>769177</v>
      </c>
      <c r="N328" s="13"/>
      <c r="O328" s="12" t="e">
        <f>1000*(IF(I63&lt;18,VLOOKUP(I63,'[1]Mortality (No Interventions) L'!$B$10:$O$129,4),VLOOKUP(I63,'[1]Mortality (Interventions) L'!$B$9:$AV$128,10)))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2239.6481907278212</v>
      </c>
      <c r="M329" s="14">
        <f t="shared" si="167"/>
        <v>769177</v>
      </c>
      <c r="N329" s="13"/>
      <c r="O329" s="12" t="e">
        <f>1000*(IF(I64&lt;18,VLOOKUP(I64,'[1]Mortality (No Interventions) L'!$B$10:$O$129,4),VLOOKUP(I64,'[1]Mortality (Interventions) L'!$B$9:$AV$128,10)))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2239.6481907278212</v>
      </c>
      <c r="M330" s="14">
        <f t="shared" si="167"/>
        <v>769177</v>
      </c>
      <c r="N330" s="13"/>
      <c r="O330" s="12" t="e">
        <f>1000*(IF(I65&lt;18,VLOOKUP(I65,'[1]Mortality (No Interventions) L'!$B$10:$O$129,4),VLOOKUP(I65,'[1]Mortality (Interventions) L'!$B$9:$AV$128,10)))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2239.6481907278212</v>
      </c>
      <c r="M331" s="14">
        <f t="shared" si="167"/>
        <v>769177</v>
      </c>
      <c r="N331" s="13"/>
      <c r="O331" s="12" t="e">
        <f>1000*(IF(I66&lt;18,VLOOKUP(I66,'[1]Mortality (No Interventions) L'!$B$10:$O$129,4),VLOOKUP(I66,'[1]Mortality (Interventions) L'!$B$9:$AV$128,10)))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2239.6481907278212</v>
      </c>
      <c r="M332" s="14">
        <f t="shared" si="167"/>
        <v>769177</v>
      </c>
      <c r="N332" s="13"/>
      <c r="O332" s="12" t="e">
        <f>1000*(IF(I67&lt;18,VLOOKUP(I67,'[1]Mortality (No Interventions) L'!$B$10:$O$129,4),VLOOKUP(I67,'[1]Mortality (Interventions) L'!$B$9:$AV$128,10)))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2239.6481907278212</v>
      </c>
      <c r="M333" s="14">
        <f t="shared" ref="M333:M364" si="184">$E$11</f>
        <v>769177</v>
      </c>
      <c r="N333" s="13"/>
      <c r="O333" s="12" t="e">
        <f>1000*(IF(I68&lt;18,VLOOKUP(I68,'[1]Mortality (No Interventions) L'!$B$10:$O$129,4),VLOOKUP(I68,'[1]Mortality (Interventions) L'!$B$9:$AV$128,10)))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2239.6481907278212</v>
      </c>
      <c r="M334" s="14">
        <f t="shared" si="184"/>
        <v>769177</v>
      </c>
      <c r="N334" s="13"/>
      <c r="O334" s="12" t="e">
        <f>1000*(IF(I69&lt;18,VLOOKUP(I69,'[1]Mortality (No Interventions) L'!$B$10:$O$129,4),VLOOKUP(I69,'[1]Mortality (Interventions) L'!$B$9:$AV$128,10)))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2239.6481907278212</v>
      </c>
      <c r="M335" s="14">
        <f t="shared" si="184"/>
        <v>769177</v>
      </c>
      <c r="N335" s="13"/>
      <c r="O335" s="12" t="e">
        <f>1000*(IF(I70&lt;18,VLOOKUP(I70,'[1]Mortality (No Interventions) L'!$B$10:$O$129,4),VLOOKUP(I70,'[1]Mortality (Interventions) L'!$B$9:$AV$128,10)))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2239.6481907278212</v>
      </c>
      <c r="M336" s="14">
        <f t="shared" si="184"/>
        <v>769177</v>
      </c>
      <c r="N336" s="13"/>
      <c r="O336" s="12" t="e">
        <f>1000*(IF(I71&lt;18,VLOOKUP(I71,'[1]Mortality (No Interventions) L'!$B$10:$O$129,4),VLOOKUP(I71,'[1]Mortality (Interventions) L'!$B$9:$AV$128,10)))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2239.6481907278212</v>
      </c>
      <c r="M337" s="14">
        <f t="shared" si="184"/>
        <v>769177</v>
      </c>
      <c r="N337" s="13"/>
      <c r="O337" s="12" t="e">
        <f>1000*(IF(I72&lt;18,VLOOKUP(I72,'[1]Mortality (No Interventions) L'!$B$10:$O$129,4),VLOOKUP(I72,'[1]Mortality (Interventions) L'!$B$9:$AV$128,10)))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2239.6481907278212</v>
      </c>
      <c r="M338" s="14">
        <f t="shared" si="184"/>
        <v>769177</v>
      </c>
      <c r="N338" s="13"/>
      <c r="O338" s="12" t="e">
        <f>1000*(IF(I73&lt;18,VLOOKUP(I73,'[1]Mortality (No Interventions) L'!$B$10:$O$129,4),VLOOKUP(I73,'[1]Mortality (Interventions) L'!$B$9:$AV$128,10)))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2239.6481907278212</v>
      </c>
      <c r="M339" s="14">
        <f t="shared" si="184"/>
        <v>769177</v>
      </c>
      <c r="N339" s="13"/>
      <c r="O339" s="12" t="e">
        <f>1000*(IF(I74&lt;18,VLOOKUP(I74,'[1]Mortality (No Interventions) L'!$B$10:$O$129,4),VLOOKUP(I74,'[1]Mortality (Interventions) L'!$B$9:$AV$128,10)))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2239.6481907278212</v>
      </c>
      <c r="M340" s="14">
        <f t="shared" si="184"/>
        <v>769177</v>
      </c>
      <c r="N340" s="13"/>
      <c r="O340" s="12" t="e">
        <f>1000*(IF(I75&lt;18,VLOOKUP(I75,'[1]Mortality (No Interventions) L'!$B$10:$O$129,4),VLOOKUP(I75,'[1]Mortality (Interventions) L'!$B$9:$AV$128,10)))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2239.6481907278212</v>
      </c>
      <c r="M341" s="14">
        <f t="shared" si="184"/>
        <v>769177</v>
      </c>
      <c r="N341" s="13"/>
      <c r="O341" s="12" t="e">
        <f>1000*(IF(I76&lt;18,VLOOKUP(I76,'[1]Mortality (No Interventions) L'!$B$10:$O$129,4),VLOOKUP(I76,'[1]Mortality (Interventions) L'!$B$9:$AV$128,10)))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2239.6481907278212</v>
      </c>
      <c r="M342" s="14">
        <f t="shared" si="184"/>
        <v>769177</v>
      </c>
      <c r="N342" s="13"/>
      <c r="O342" s="12" t="e">
        <f>1000*(IF(I77&lt;18,VLOOKUP(I77,'[1]Mortality (No Interventions) L'!$B$10:$O$129,4),VLOOKUP(I77,'[1]Mortality (Interventions) L'!$B$9:$AV$128,10)))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2239.6481907278212</v>
      </c>
      <c r="M343" s="14">
        <f t="shared" si="184"/>
        <v>769177</v>
      </c>
      <c r="N343" s="13"/>
      <c r="O343" s="12" t="e">
        <f>1000*(IF(I78&lt;18,VLOOKUP(I78,'[1]Mortality (No Interventions) L'!$B$10:$O$129,4),VLOOKUP(I78,'[1]Mortality (Interventions) L'!$B$9:$AV$128,10)))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2239.6481907278212</v>
      </c>
      <c r="M344" s="14">
        <f t="shared" si="184"/>
        <v>769177</v>
      </c>
      <c r="N344" s="13"/>
      <c r="O344" s="12" t="e">
        <f>1000*(IF(I79&lt;18,VLOOKUP(I79,'[1]Mortality (No Interventions) L'!$B$10:$O$129,4),VLOOKUP(I79,'[1]Mortality (Interventions) L'!$B$9:$AV$128,10)))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2239.6481907278212</v>
      </c>
      <c r="M345" s="14">
        <f t="shared" si="184"/>
        <v>769177</v>
      </c>
      <c r="O345" s="12" t="e">
        <f>1000*(IF(I80&lt;18,VLOOKUP(I80,'[1]Mortality (No Interventions) L'!$B$10:$O$129,4),VLOOKUP(I80,'[1]Mortality (Interventions) L'!$B$9:$AV$128,10)))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2239.6481907278212</v>
      </c>
      <c r="M346" s="14">
        <f t="shared" si="184"/>
        <v>769177</v>
      </c>
      <c r="O346" s="12" t="e">
        <f>1000*(IF(I81&lt;18,VLOOKUP(I81,'[1]Mortality (No Interventions) L'!$B$10:$O$129,4),VLOOKUP(I81,'[1]Mortality (Interventions) L'!$B$9:$AV$128,10)))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2239.6481907278212</v>
      </c>
      <c r="M347" s="14">
        <f t="shared" si="184"/>
        <v>769177</v>
      </c>
      <c r="O347" s="12" t="e">
        <f>1000*(IF(I82&lt;18,VLOOKUP(I82,'[1]Mortality (No Interventions) L'!$B$10:$O$129,4),VLOOKUP(I82,'[1]Mortality (Interventions) L'!$B$9:$AV$128,10)))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2239.6481907278212</v>
      </c>
      <c r="M348" s="14">
        <f t="shared" si="184"/>
        <v>769177</v>
      </c>
      <c r="O348" s="12" t="e">
        <f>1000*(IF(I83&lt;18,VLOOKUP(I83,'[1]Mortality (No Interventions) L'!$B$10:$O$129,4),VLOOKUP(I83,'[1]Mortality (Interventions) L'!$B$9:$AV$128,10)))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2239.6481907278212</v>
      </c>
      <c r="M349" s="14">
        <f t="shared" si="184"/>
        <v>769177</v>
      </c>
      <c r="O349" s="12" t="e">
        <f>1000*(IF(I84&lt;18,VLOOKUP(I84,'[1]Mortality (No Interventions) L'!$B$10:$O$129,4),VLOOKUP(I84,'[1]Mortality (Interventions) L'!$B$9:$AV$128,10)))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2239.6481907278212</v>
      </c>
      <c r="M350" s="14">
        <f t="shared" si="184"/>
        <v>769177</v>
      </c>
      <c r="O350" s="12" t="e">
        <f>1000*(IF(I85&lt;18,VLOOKUP(I85,'[1]Mortality (No Interventions) L'!$B$10:$O$129,4),VLOOKUP(I85,'[1]Mortality (Interventions) L'!$B$9:$AV$128,10)))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2239.6481907278212</v>
      </c>
      <c r="M351" s="14">
        <f t="shared" si="184"/>
        <v>769177</v>
      </c>
      <c r="O351" s="12" t="e">
        <f>1000*(IF(I86&lt;18,VLOOKUP(I86,'[1]Mortality (No Interventions) L'!$B$10:$O$129,4),VLOOKUP(I86,'[1]Mortality (Interventions) L'!$B$9:$AV$128,10)))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2239.6481907278212</v>
      </c>
      <c r="M352" s="14">
        <f t="shared" si="184"/>
        <v>769177</v>
      </c>
      <c r="O352" s="12" t="e">
        <f>1000*(IF(I87&lt;18,VLOOKUP(I87,'[1]Mortality (No Interventions) L'!$B$10:$O$129,4),VLOOKUP(I87,'[1]Mortality (Interventions) L'!$B$9:$AV$128,10)))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2239.6481907278212</v>
      </c>
      <c r="M353" s="14">
        <f t="shared" si="184"/>
        <v>769177</v>
      </c>
      <c r="O353" s="12" t="e">
        <f>1000*(IF(I88&lt;18,VLOOKUP(I88,'[1]Mortality (No Interventions) L'!$B$10:$O$129,4),VLOOKUP(I88,'[1]Mortality (Interventions) L'!$B$9:$AV$128,10)))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2239.6481907278212</v>
      </c>
      <c r="M354" s="14">
        <f t="shared" si="184"/>
        <v>769177</v>
      </c>
      <c r="O354" s="12" t="e">
        <f>1000*(IF(I89&lt;18,VLOOKUP(I89,'[1]Mortality (No Interventions) L'!$B$10:$O$129,4),VLOOKUP(I89,'[1]Mortality (Interventions) L'!$B$9:$AV$128,10)))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2239.6481907278212</v>
      </c>
      <c r="M355" s="14">
        <f t="shared" si="184"/>
        <v>769177</v>
      </c>
      <c r="O355" s="12" t="e">
        <f>1000*(IF(I90&lt;18,VLOOKUP(I90,'[1]Mortality (No Interventions) L'!$B$10:$O$129,4),VLOOKUP(I90,'[1]Mortality (Interventions) L'!$B$9:$AV$128,10)))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2239.6481907278212</v>
      </c>
      <c r="M356" s="14">
        <f t="shared" si="184"/>
        <v>769177</v>
      </c>
      <c r="O356" s="12" t="e">
        <f>1000*(IF(I91&lt;18,VLOOKUP(I91,'[1]Mortality (No Interventions) L'!$B$10:$O$129,4),VLOOKUP(I91,'[1]Mortality (Interventions) L'!$B$9:$AV$128,10)))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2239.6481907278212</v>
      </c>
      <c r="M357" s="14">
        <f t="shared" si="184"/>
        <v>769177</v>
      </c>
      <c r="O357" s="12" t="e">
        <f>1000*(IF(I92&lt;18,VLOOKUP(I92,'[1]Mortality (No Interventions) L'!$B$10:$O$129,4),VLOOKUP(I92,'[1]Mortality (Interventions) L'!$B$9:$AV$128,10)))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2239.6481907278212</v>
      </c>
      <c r="M358" s="14">
        <f t="shared" si="184"/>
        <v>769177</v>
      </c>
      <c r="O358" s="12" t="e">
        <f>1000*(IF(I93&lt;18,VLOOKUP(I93,'[1]Mortality (No Interventions) L'!$B$10:$O$129,4),VLOOKUP(I93,'[1]Mortality (Interventions) L'!$B$9:$AV$128,10)))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2239.6481907278212</v>
      </c>
      <c r="M359" s="14">
        <f t="shared" si="184"/>
        <v>769177</v>
      </c>
      <c r="O359" s="12" t="e">
        <f>1000*(IF(I94&lt;18,VLOOKUP(I94,'[1]Mortality (No Interventions) L'!$B$10:$O$129,4),VLOOKUP(I94,'[1]Mortality (Interventions) L'!$B$9:$AV$128,10)))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2239.6481907278212</v>
      </c>
      <c r="M360" s="14">
        <f t="shared" si="184"/>
        <v>769177</v>
      </c>
      <c r="O360" s="12" t="e">
        <f>1000*(IF(I95&lt;18,VLOOKUP(I95,'[1]Mortality (No Interventions) L'!$B$10:$O$129,4),VLOOKUP(I95,'[1]Mortality (Interventions) L'!$B$9:$AV$128,10)))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2239.6481907278212</v>
      </c>
      <c r="M361" s="14">
        <f t="shared" si="184"/>
        <v>769177</v>
      </c>
      <c r="O361" s="12" t="e">
        <f>1000*(IF(I96&lt;18,VLOOKUP(I96,'[1]Mortality (No Interventions) L'!$B$10:$O$129,4),VLOOKUP(I96,'[1]Mortality (Interventions) L'!$B$9:$AV$128,10)))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2239.6481907278212</v>
      </c>
      <c r="M362" s="14">
        <f t="shared" si="184"/>
        <v>769177</v>
      </c>
      <c r="O362" s="12" t="e">
        <f>1000*(IF(I97&lt;18,VLOOKUP(I97,'[1]Mortality (No Interventions) L'!$B$10:$O$129,4),VLOOKUP(I97,'[1]Mortality (Interventions) L'!$B$9:$AV$128,10)))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2239.6481907278212</v>
      </c>
      <c r="M363" s="14">
        <f t="shared" si="184"/>
        <v>769177</v>
      </c>
      <c r="O363" s="12" t="e">
        <f>1000*(IF(I98&lt;18,VLOOKUP(I98,'[1]Mortality (No Interventions) L'!$B$10:$O$129,4),VLOOKUP(I98,'[1]Mortality (Interventions) L'!$B$9:$AV$128,10)))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2239.6481907278212</v>
      </c>
      <c r="M364" s="14">
        <f t="shared" si="184"/>
        <v>769177</v>
      </c>
      <c r="O364" s="12" t="e">
        <f>1000*(IF(I99&lt;18,VLOOKUP(I99,'[1]Mortality (No Interventions) L'!$B$10:$O$129,4),VLOOKUP(I99,'[1]Mortality (Interventions) L'!$B$9:$AV$128,10)))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2239.6481907278212</v>
      </c>
      <c r="M365" s="14">
        <f t="shared" ref="M365:M389" si="201">$E$11</f>
        <v>769177</v>
      </c>
      <c r="O365" s="12" t="e">
        <f>1000*(IF(I100&lt;18,VLOOKUP(I100,'[1]Mortality (No Interventions) L'!$B$10:$O$129,4),VLOOKUP(I100,'[1]Mortality (Interventions) L'!$B$9:$AV$128,10)))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2239.6481907278212</v>
      </c>
      <c r="M366" s="14">
        <f t="shared" si="201"/>
        <v>769177</v>
      </c>
      <c r="O366" s="12" t="e">
        <f>1000*(IF(I101&lt;18,VLOOKUP(I101,'[1]Mortality (No Interventions) L'!$B$10:$O$129,4),VLOOKUP(I101,'[1]Mortality (Interventions) L'!$B$9:$AV$128,10)))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2239.6481907278212</v>
      </c>
      <c r="M367" s="14">
        <f t="shared" si="201"/>
        <v>769177</v>
      </c>
      <c r="O367" s="12" t="e">
        <f>1000*(IF(I102&lt;18,VLOOKUP(I102,'[1]Mortality (No Interventions) L'!$B$10:$O$129,4),VLOOKUP(I102,'[1]Mortality (Interventions) L'!$B$9:$AV$128,10)))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2239.6481907278212</v>
      </c>
      <c r="M368" s="14">
        <f t="shared" si="201"/>
        <v>769177</v>
      </c>
      <c r="O368" s="12" t="e">
        <f>1000*(IF(I103&lt;18,VLOOKUP(I103,'[1]Mortality (No Interventions) L'!$B$10:$O$129,4),VLOOKUP(I103,'[1]Mortality (Interventions) L'!$B$9:$AV$128,10)))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2239.6481907278212</v>
      </c>
      <c r="M369" s="14">
        <f t="shared" si="201"/>
        <v>769177</v>
      </c>
      <c r="O369" s="12" t="e">
        <f>1000*(IF(I104&lt;18,VLOOKUP(I104,'[1]Mortality (No Interventions) L'!$B$10:$O$129,4),VLOOKUP(I104,'[1]Mortality (Interventions) L'!$B$9:$AV$128,10)))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2239.6481907278212</v>
      </c>
      <c r="M370" s="14">
        <f t="shared" si="201"/>
        <v>769177</v>
      </c>
      <c r="O370" s="12" t="e">
        <f>1000*(IF(I105&lt;18,VLOOKUP(I105,'[1]Mortality (No Interventions) L'!$B$10:$O$129,4),VLOOKUP(I105,'[1]Mortality (Interventions) L'!$B$9:$AV$128,10)))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2239.6481907278212</v>
      </c>
      <c r="M371" s="14">
        <f t="shared" si="201"/>
        <v>769177</v>
      </c>
      <c r="O371" s="12" t="e">
        <f>1000*(IF(I106&lt;18,VLOOKUP(I106,'[1]Mortality (No Interventions) L'!$B$10:$O$129,4),VLOOKUP(I106,'[1]Mortality (Interventions) L'!$B$9:$AV$128,10)))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2239.6481907278212</v>
      </c>
      <c r="M372" s="14">
        <f t="shared" si="201"/>
        <v>769177</v>
      </c>
      <c r="O372" s="12" t="e">
        <f>1000*(IF(I107&lt;18,VLOOKUP(I107,'[1]Mortality (No Interventions) L'!$B$10:$O$129,4),VLOOKUP(I107,'[1]Mortality (Interventions) L'!$B$9:$AV$128,10)))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2239.6481907278212</v>
      </c>
      <c r="M373" s="14">
        <f t="shared" si="201"/>
        <v>769177</v>
      </c>
      <c r="O373" s="12" t="e">
        <f>1000*(IF(I108&lt;18,VLOOKUP(I108,'[1]Mortality (No Interventions) L'!$B$10:$O$129,4),VLOOKUP(I108,'[1]Mortality (Interventions) L'!$B$9:$AV$128,10)))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2239.6481907278212</v>
      </c>
      <c r="M374" s="14">
        <f t="shared" si="201"/>
        <v>769177</v>
      </c>
      <c r="O374" s="12" t="e">
        <f>1000*(IF(I109&lt;18,VLOOKUP(I109,'[1]Mortality (No Interventions) L'!$B$10:$O$129,4),VLOOKUP(I109,'[1]Mortality (Interventions) L'!$B$9:$AV$128,10)))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2239.6481907278212</v>
      </c>
      <c r="M375" s="14">
        <f t="shared" si="201"/>
        <v>769177</v>
      </c>
      <c r="O375" s="12" t="e">
        <f>1000*(IF(I110&lt;18,VLOOKUP(I110,'[1]Mortality (No Interventions) L'!$B$10:$O$129,4),VLOOKUP(I110,'[1]Mortality (Interventions) L'!$B$9:$AV$128,10)))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2239.6481907278212</v>
      </c>
      <c r="M376" s="14">
        <f t="shared" si="201"/>
        <v>769177</v>
      </c>
      <c r="O376" s="12" t="e">
        <f>1000*(IF(I111&lt;18,VLOOKUP(I111,'[1]Mortality (No Interventions) L'!$B$10:$O$129,4),VLOOKUP(I111,'[1]Mortality (Interventions) L'!$B$9:$AV$128,10)))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2239.6481907278212</v>
      </c>
      <c r="M377" s="14">
        <f t="shared" si="201"/>
        <v>769177</v>
      </c>
      <c r="O377" s="12" t="e">
        <f>1000*(IF(I112&lt;18,VLOOKUP(I112,'[1]Mortality (No Interventions) L'!$B$10:$O$129,4),VLOOKUP(I112,'[1]Mortality (Interventions) L'!$B$9:$AV$128,10)))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2239.6481907278212</v>
      </c>
      <c r="M378" s="14">
        <f t="shared" si="201"/>
        <v>769177</v>
      </c>
      <c r="O378" s="12" t="e">
        <f>1000*(IF(I113&lt;18,VLOOKUP(I113,'[1]Mortality (No Interventions) L'!$B$10:$O$129,4),VLOOKUP(I113,'[1]Mortality (Interventions) L'!$B$9:$AV$128,10)))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2239.6481907278212</v>
      </c>
      <c r="M379" s="14">
        <f t="shared" si="201"/>
        <v>769177</v>
      </c>
      <c r="O379" s="12" t="e">
        <f>1000*(IF(I114&lt;18,VLOOKUP(I114,'[1]Mortality (No Interventions) L'!$B$10:$O$129,4),VLOOKUP(I114,'[1]Mortality (Interventions) L'!$B$9:$AV$128,10)))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2239.6481907278212</v>
      </c>
      <c r="M380" s="14">
        <f t="shared" si="201"/>
        <v>769177</v>
      </c>
      <c r="O380" s="12" t="e">
        <f>1000*(IF(I115&lt;18,VLOOKUP(I115,'[1]Mortality (No Interventions) L'!$B$10:$O$129,4),VLOOKUP(I115,'[1]Mortality (Interventions) L'!$B$9:$AV$128,10)))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2239.6481907278212</v>
      </c>
      <c r="M381" s="14">
        <f t="shared" si="201"/>
        <v>769177</v>
      </c>
      <c r="O381" s="12" t="e">
        <f>1000*(IF(I116&lt;18,VLOOKUP(I116,'[1]Mortality (No Interventions) L'!$B$10:$O$129,4),VLOOKUP(I116,'[1]Mortality (Interventions) L'!$B$9:$AV$128,10)))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2239.6481907278212</v>
      </c>
      <c r="M382" s="14">
        <f t="shared" si="201"/>
        <v>769177</v>
      </c>
      <c r="O382" s="12" t="e">
        <f>1000*(IF(I117&lt;18,VLOOKUP(I117,'[1]Mortality (No Interventions) L'!$B$10:$O$129,4),VLOOKUP(I117,'[1]Mortality (Interventions) L'!$B$9:$AV$128,10)))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2239.6481907278212</v>
      </c>
      <c r="M383" s="14">
        <f t="shared" si="201"/>
        <v>769177</v>
      </c>
      <c r="O383" s="12" t="e">
        <f>1000*(IF(I118&lt;18,VLOOKUP(I118,'[1]Mortality (No Interventions) L'!$B$10:$O$129,4),VLOOKUP(I118,'[1]Mortality (Interventions) L'!$B$9:$AV$128,10)))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2239.6481907278212</v>
      </c>
      <c r="M384" s="14">
        <f t="shared" si="201"/>
        <v>769177</v>
      </c>
      <c r="O384" s="12" t="e">
        <f>1000*(IF(I119&lt;18,VLOOKUP(I119,'[1]Mortality (No Interventions) L'!$B$10:$O$129,4),VLOOKUP(I119,'[1]Mortality (Interventions) L'!$B$9:$AV$128,10)))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2239.6481907278212</v>
      </c>
      <c r="M385" s="14">
        <f t="shared" si="201"/>
        <v>769177</v>
      </c>
      <c r="O385" s="12" t="e">
        <f>1000*(IF(I120&lt;18,VLOOKUP(I120,'[1]Mortality (No Interventions) L'!$B$10:$O$129,4),VLOOKUP(I120,'[1]Mortality (Interventions) L'!$B$9:$AV$128,10)))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2239.6481907278212</v>
      </c>
      <c r="M386" s="14">
        <f t="shared" si="201"/>
        <v>769177</v>
      </c>
      <c r="O386" s="12" t="e">
        <f>1000*(IF(I121&lt;18,VLOOKUP(I121,'[1]Mortality (No Interventions) L'!$B$10:$O$129,4),VLOOKUP(I121,'[1]Mortality (Interventions) L'!$B$9:$AV$128,10)))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2239.6481907278212</v>
      </c>
      <c r="M387" s="14">
        <f t="shared" si="201"/>
        <v>769177</v>
      </c>
      <c r="O387" s="12" t="e">
        <f>1000*(IF(I122&lt;18,VLOOKUP(I122,'[1]Mortality (No Interventions) L'!$B$10:$O$129,4),VLOOKUP(I122,'[1]Mortality (Interventions) L'!$B$9:$AV$128,10)))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2239.6481907278212</v>
      </c>
      <c r="M388" s="14">
        <f t="shared" si="201"/>
        <v>769177</v>
      </c>
      <c r="O388" s="12" t="e">
        <f>1000*(IF(I123&lt;18,VLOOKUP(I123,'[1]Mortality (No Interventions) L'!$B$10:$O$129,4),VLOOKUP(I123,'[1]Mortality (Interventions) L'!$B$9:$AV$128,10)))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2239.6481907278212</v>
      </c>
      <c r="M389" s="14">
        <f t="shared" si="201"/>
        <v>769177</v>
      </c>
      <c r="O389" s="12" t="e">
        <f>1000*(IF(I124&lt;18,VLOOKUP(I124,'[1]Mortality (No Interventions) L'!$B$10:$O$129,4),VLOOKUP(I124,'[1]Mortality (Interventions) L'!$B$9:$AV$128,10)))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448843.93339717068</v>
      </c>
      <c r="Z394" s="2">
        <f t="shared" si="218"/>
        <v>-11221.098334929267</v>
      </c>
      <c r="AA394" s="2">
        <f t="shared" si="218"/>
        <v>-48686.341599910382</v>
      </c>
      <c r="AB394" s="2">
        <f t="shared" si="218"/>
        <v>-769177.00000000012</v>
      </c>
      <c r="AC394" s="2">
        <f t="shared" si="218"/>
        <v>-380240.50653766922</v>
      </c>
      <c r="AD394" s="2">
        <f t="shared" si="218"/>
        <v>16396.142836598032</v>
      </c>
      <c r="AE394" s="2">
        <f t="shared" si="218"/>
        <v>-363844.36370107095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448843.93339717068</v>
      </c>
      <c r="Z396" s="2">
        <f t="shared" si="219"/>
        <v>-11221.098334929267</v>
      </c>
      <c r="AA396" s="2">
        <f t="shared" si="219"/>
        <v>-20743.194250677356</v>
      </c>
      <c r="AB396" s="2">
        <f t="shared" si="219"/>
        <v>-139466.98563593253</v>
      </c>
      <c r="AC396" s="2">
        <f t="shared" si="219"/>
        <v>277412.65517563152</v>
      </c>
      <c r="AD396" s="2">
        <f t="shared" si="219"/>
        <v>6297.1001436406677</v>
      </c>
      <c r="AE396" s="2">
        <f t="shared" si="219"/>
        <v>283709.75531927228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448843.93339717068</v>
      </c>
      <c r="Z398" s="2">
        <f t="shared" si="220"/>
        <v>-11221.098334929267</v>
      </c>
      <c r="AA398" s="2">
        <f t="shared" si="220"/>
        <v>-33141.805656035925</v>
      </c>
      <c r="AB398" s="2">
        <f t="shared" si="220"/>
        <v>-370338.02123892482</v>
      </c>
      <c r="AC398" s="2">
        <f t="shared" si="220"/>
        <v>34143.008167280932</v>
      </c>
      <c r="AD398" s="2">
        <f t="shared" si="220"/>
        <v>10741.419701079298</v>
      </c>
      <c r="AE398" s="2">
        <f t="shared" si="220"/>
        <v>44884.427868359955</v>
      </c>
    </row>
    <row r="401" spans="1:40" ht="19" customHeight="1" x14ac:dyDescent="0.15">
      <c r="A401" s="1"/>
      <c r="G401" s="1" t="s">
        <v>11</v>
      </c>
      <c r="H401" s="50">
        <v>445399.6773402961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445399.6773402961</v>
      </c>
      <c r="K402" s="14">
        <f>J402*$C$10</f>
        <v>11134.991933507403</v>
      </c>
      <c r="L402" s="15">
        <f>$C$412</f>
        <v>4452.8768535164554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445399.6773402961</v>
      </c>
      <c r="Z402" s="8">
        <f t="shared" ref="Z402:Z433" si="225">IFERROR(_xlfn.IFNA(-$T402*K402,0),0)</f>
        <v>-11134.991933507403</v>
      </c>
      <c r="AA402" s="8">
        <f t="shared" ref="AA402:AA433" si="226">IFERROR(_xlfn.IFNA(-$T402*L402,0),0)</f>
        <v>-4452.8768535164554</v>
      </c>
      <c r="AB402" s="8"/>
      <c r="AC402" s="8">
        <f t="shared" ref="AC402:AC433" si="227">IFERROR(_xlfn.IFNA(SUM(Y402:AB402),0),0)</f>
        <v>429811.80855327228</v>
      </c>
      <c r="AD402" s="8"/>
      <c r="AE402" s="8">
        <f t="shared" ref="AE402:AE433" si="228">IFERROR(_xlfn.IFNA(SUM(AC402:AD402),0),0)</f>
        <v>429811.80855327228</v>
      </c>
      <c r="AG402" s="46">
        <f>AE531</f>
        <v>44540.002061104868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L'!$B$10:$O$129,4),VLOOKUP(I5,'[1]Mortality (Interventions) L'!$B$26:$AV$128,13)))</f>
        <v>6.9019907046999673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6.901990704699967E-3</v>
      </c>
      <c r="S403" s="10">
        <f t="shared" ref="S403:S434" si="232">MIN(P403*Q403,Q403-R403)</f>
        <v>0</v>
      </c>
      <c r="T403" s="9">
        <f t="shared" si="222"/>
        <v>0.99309800929530001</v>
      </c>
      <c r="U403" s="18"/>
      <c r="V403" s="8">
        <f t="shared" ref="V403:V434" si="233">W402</f>
        <v>7691.77</v>
      </c>
      <c r="W403" s="8">
        <f t="shared" si="223"/>
        <v>7638.6814749573105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-5308.8525042690062</v>
      </c>
      <c r="AC403" s="8">
        <f t="shared" si="227"/>
        <v>-5308.8525042690062</v>
      </c>
      <c r="AD403" s="8">
        <f t="shared" ref="AD403:AD434" si="235">IFERROR(_xlfn.IFNA($D$6*SUM(V403:V403,Y403:Z403),0),0)</f>
        <v>754.56263700000011</v>
      </c>
      <c r="AE403" s="8">
        <f t="shared" si="228"/>
        <v>-4554.2898672690062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2225.8784668149747</v>
      </c>
      <c r="M404" s="14">
        <f t="shared" si="221"/>
        <v>769177</v>
      </c>
      <c r="N404" s="13"/>
      <c r="O404" s="12">
        <f>1000*(IF(I6&lt;18,VLOOKUP(I6,'[1]Mortality (No Interventions) L'!$B$10:$O$129,4),VLOOKUP(I6,'[1]Mortality (Interventions) L'!$B$26:$AV$128,13)))</f>
        <v>7.6594460181019564</v>
      </c>
      <c r="P404" s="11">
        <v>0</v>
      </c>
      <c r="Q404" s="10">
        <f t="shared" si="230"/>
        <v>0.99309800929530001</v>
      </c>
      <c r="R404" s="10">
        <f t="shared" si="231"/>
        <v>7.6065805928818651E-3</v>
      </c>
      <c r="S404" s="10">
        <f t="shared" si="232"/>
        <v>0</v>
      </c>
      <c r="T404" s="9">
        <f t="shared" si="222"/>
        <v>0.98549142870241813</v>
      </c>
      <c r="U404" s="18"/>
      <c r="V404" s="8">
        <f t="shared" si="233"/>
        <v>7638.6814749573105</v>
      </c>
      <c r="W404" s="8">
        <f t="shared" si="223"/>
        <v>7580.1734065503988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-2193.5841503794372</v>
      </c>
      <c r="AB404" s="8">
        <f t="shared" si="234"/>
        <v>-5850.8068406910943</v>
      </c>
      <c r="AC404" s="8">
        <f t="shared" si="227"/>
        <v>-8044.3909910705315</v>
      </c>
      <c r="AD404" s="8">
        <f t="shared" si="235"/>
        <v>749.35465269331223</v>
      </c>
      <c r="AE404" s="8">
        <f t="shared" si="228"/>
        <v>-7295.0363383772192</v>
      </c>
      <c r="AF404" s="1" t="s">
        <v>34</v>
      </c>
      <c r="AG404" s="44">
        <f>AE531/Y531</f>
        <v>0.1000000770702742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2225.8784668149747</v>
      </c>
      <c r="M405" s="14">
        <f t="shared" si="221"/>
        <v>769177</v>
      </c>
      <c r="N405" s="13"/>
      <c r="O405" s="12">
        <f>1000*(IF(I7&lt;18,VLOOKUP(I7,'[1]Mortality (No Interventions) L'!$B$10:$O$129,4),VLOOKUP(I7,'[1]Mortality (Interventions) L'!$B$26:$AV$128,13)))</f>
        <v>8.4781179474041046</v>
      </c>
      <c r="P405" s="11">
        <v>0</v>
      </c>
      <c r="Q405" s="10">
        <f t="shared" si="230"/>
        <v>0.98549142870241813</v>
      </c>
      <c r="R405" s="10">
        <f t="shared" si="231"/>
        <v>8.3551125686948825E-3</v>
      </c>
      <c r="S405" s="10">
        <f t="shared" si="232"/>
        <v>0</v>
      </c>
      <c r="T405" s="9">
        <f t="shared" si="222"/>
        <v>0.9771363161337232</v>
      </c>
      <c r="U405" s="18"/>
      <c r="V405" s="8">
        <f t="shared" si="233"/>
        <v>7580.1734065503988</v>
      </c>
      <c r="W405" s="8">
        <f t="shared" si="223"/>
        <v>7515.9078023478887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-2174.9866852249643</v>
      </c>
      <c r="AB405" s="8">
        <f t="shared" si="234"/>
        <v>-6426.560420251024</v>
      </c>
      <c r="AC405" s="8">
        <f t="shared" si="227"/>
        <v>-8601.5471054759873</v>
      </c>
      <c r="AD405" s="8">
        <f t="shared" si="235"/>
        <v>743.61501118259412</v>
      </c>
      <c r="AE405" s="8">
        <f t="shared" si="228"/>
        <v>-7857.9320942933937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2225.8784668149747</v>
      </c>
      <c r="M406" s="14">
        <f t="shared" si="221"/>
        <v>769177</v>
      </c>
      <c r="N406" s="13"/>
      <c r="O406" s="12">
        <f>1000*(IF(I8&lt;18,VLOOKUP(I8,'[1]Mortality (No Interventions) L'!$B$10:$O$129,4),VLOOKUP(I8,'[1]Mortality (Interventions) L'!$B$26:$AV$128,13)))</f>
        <v>9.3595849649882581</v>
      </c>
      <c r="P406" s="11">
        <v>0</v>
      </c>
      <c r="Q406" s="10">
        <f t="shared" si="230"/>
        <v>0.9771363161337232</v>
      </c>
      <c r="R406" s="10">
        <f t="shared" si="231"/>
        <v>9.14559037322921E-3</v>
      </c>
      <c r="S406" s="10">
        <f t="shared" si="232"/>
        <v>0</v>
      </c>
      <c r="T406" s="9">
        <f t="shared" si="222"/>
        <v>0.96799072576049394</v>
      </c>
      <c r="U406" s="18"/>
      <c r="V406" s="8">
        <f t="shared" si="233"/>
        <v>7515.9078023478887</v>
      </c>
      <c r="W406" s="8">
        <f t="shared" si="223"/>
        <v>7445.5620246827948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-2154.6297125468827</v>
      </c>
      <c r="AB406" s="8">
        <f t="shared" si="234"/>
        <v>-7034.5777665093237</v>
      </c>
      <c r="AC406" s="8">
        <f t="shared" si="227"/>
        <v>-9189.2074790562074</v>
      </c>
      <c r="AD406" s="8">
        <f t="shared" si="235"/>
        <v>737.31055541032788</v>
      </c>
      <c r="AE406" s="8">
        <f t="shared" si="228"/>
        <v>-8451.8969236458797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2225.8784668149747</v>
      </c>
      <c r="M407" s="14">
        <f t="shared" si="221"/>
        <v>769177</v>
      </c>
      <c r="N407" s="13"/>
      <c r="O407" s="12">
        <f>1000*(IF(I9&lt;18,VLOOKUP(I9,'[1]Mortality (No Interventions) L'!$B$10:$O$129,4),VLOOKUP(I9,'[1]Mortality (Interventions) L'!$B$26:$AV$128,13)))</f>
        <v>10.357963178180087</v>
      </c>
      <c r="P407" s="11">
        <v>0</v>
      </c>
      <c r="Q407" s="10">
        <f t="shared" si="230"/>
        <v>0.96799072576049394</v>
      </c>
      <c r="R407" s="10">
        <f t="shared" si="231"/>
        <v>1.0026412294247014E-2</v>
      </c>
      <c r="S407" s="10">
        <f t="shared" si="232"/>
        <v>0</v>
      </c>
      <c r="T407" s="9">
        <f t="shared" si="222"/>
        <v>0.95796431346624689</v>
      </c>
      <c r="U407" s="18"/>
      <c r="V407" s="8">
        <f t="shared" si="233"/>
        <v>7445.5620246827948</v>
      </c>
      <c r="W407" s="8">
        <f t="shared" si="223"/>
        <v>7368.4411673902741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-2132.3121373217095</v>
      </c>
      <c r="AB407" s="8">
        <f t="shared" si="234"/>
        <v>-7712.0857292520359</v>
      </c>
      <c r="AC407" s="8">
        <f t="shared" si="227"/>
        <v>-9844.397866573745</v>
      </c>
      <c r="AD407" s="8">
        <f t="shared" si="235"/>
        <v>730.40963462138222</v>
      </c>
      <c r="AE407" s="8">
        <f t="shared" si="228"/>
        <v>-9113.9882319523622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2225.8784668149747</v>
      </c>
      <c r="M408" s="14">
        <f t="shared" si="221"/>
        <v>769177</v>
      </c>
      <c r="N408" s="13"/>
      <c r="O408" s="12">
        <f>1000*(IF(I10&lt;18,VLOOKUP(I10,'[1]Mortality (No Interventions) L'!$B$10:$O$129,4),VLOOKUP(I10,'[1]Mortality (Interventions) L'!$B$26:$AV$128,13)))</f>
        <v>11.490707243725968</v>
      </c>
      <c r="P408" s="11">
        <v>0</v>
      </c>
      <c r="Q408" s="10">
        <f t="shared" si="230"/>
        <v>0.95796431346624689</v>
      </c>
      <c r="R408" s="10">
        <f t="shared" si="231"/>
        <v>1.1007687475977575E-2</v>
      </c>
      <c r="S408" s="10">
        <f t="shared" si="232"/>
        <v>0</v>
      </c>
      <c r="T408" s="9">
        <f t="shared" si="222"/>
        <v>0.94695662599026931</v>
      </c>
      <c r="U408" s="18"/>
      <c r="V408" s="8">
        <f t="shared" si="233"/>
        <v>7368.4411673902741</v>
      </c>
      <c r="W408" s="8">
        <f t="shared" si="223"/>
        <v>7283.7725670931741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-2107.8103627995019</v>
      </c>
      <c r="AB408" s="8">
        <f t="shared" si="234"/>
        <v>-8466.8600297100038</v>
      </c>
      <c r="AC408" s="8">
        <f t="shared" si="227"/>
        <v>-10574.670392509506</v>
      </c>
      <c r="AD408" s="8">
        <f t="shared" si="235"/>
        <v>722.84407852098593</v>
      </c>
      <c r="AE408" s="8">
        <f t="shared" si="228"/>
        <v>-9851.8263139885203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2225.8784668149747</v>
      </c>
      <c r="M409" s="14">
        <f t="shared" si="221"/>
        <v>769177</v>
      </c>
      <c r="N409" s="13"/>
      <c r="O409" s="12">
        <f>1000*(IF(I11&lt;18,VLOOKUP(I11,'[1]Mortality (No Interventions) L'!$B$10:$O$129,4),VLOOKUP(I11,'[1]Mortality (Interventions) L'!$B$26:$AV$128,13)))</f>
        <v>12.794886200285875</v>
      </c>
      <c r="P409" s="11">
        <v>0</v>
      </c>
      <c r="Q409" s="10">
        <f t="shared" si="230"/>
        <v>0.94695662599026931</v>
      </c>
      <c r="R409" s="10">
        <f t="shared" si="231"/>
        <v>1.2116202266152169E-2</v>
      </c>
      <c r="S409" s="10">
        <f t="shared" si="232"/>
        <v>0</v>
      </c>
      <c r="T409" s="9">
        <f t="shared" si="222"/>
        <v>0.93484042372411713</v>
      </c>
      <c r="U409" s="18"/>
      <c r="V409" s="8">
        <f t="shared" si="233"/>
        <v>7283.7725670931741</v>
      </c>
      <c r="W409" s="8">
        <f t="shared" si="223"/>
        <v>7190.5775259884531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-2080.8411690756993</v>
      </c>
      <c r="AB409" s="8">
        <f t="shared" si="234"/>
        <v>-9319.5041104721276</v>
      </c>
      <c r="AC409" s="8">
        <f t="shared" si="227"/>
        <v>-11400.345279547826</v>
      </c>
      <c r="AD409" s="8">
        <f t="shared" si="235"/>
        <v>714.53808883184047</v>
      </c>
      <c r="AE409" s="8">
        <f t="shared" si="228"/>
        <v>-10685.807190715987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2225.8784668149747</v>
      </c>
      <c r="M410" s="14">
        <f t="shared" si="221"/>
        <v>769177</v>
      </c>
      <c r="N410" s="13"/>
      <c r="O410" s="12">
        <f>1000*(IF(I12&lt;18,VLOOKUP(I12,'[1]Mortality (No Interventions) L'!$B$10:$O$129,4),VLOOKUP(I12,'[1]Mortality (Interventions) L'!$B$26:$AV$128,13)))</f>
        <v>14.306521697358678</v>
      </c>
      <c r="P410" s="11">
        <v>0</v>
      </c>
      <c r="Q410" s="10">
        <f t="shared" si="230"/>
        <v>0.93484042372411713</v>
      </c>
      <c r="R410" s="10">
        <f t="shared" si="231"/>
        <v>1.3374314805577062E-2</v>
      </c>
      <c r="S410" s="10">
        <f t="shared" si="232"/>
        <v>0</v>
      </c>
      <c r="T410" s="9">
        <f t="shared" si="222"/>
        <v>0.92146610891854008</v>
      </c>
      <c r="U410" s="18"/>
      <c r="V410" s="8">
        <f t="shared" si="233"/>
        <v>7190.5775259884531</v>
      </c>
      <c r="W410" s="8">
        <f t="shared" si="223"/>
        <v>7087.7053725963597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-2051.0715697415603</v>
      </c>
      <c r="AB410" s="8">
        <f t="shared" si="234"/>
        <v>-10287.215339209348</v>
      </c>
      <c r="AC410" s="8">
        <f t="shared" si="227"/>
        <v>-12338.286908950908</v>
      </c>
      <c r="AD410" s="8">
        <f t="shared" si="235"/>
        <v>705.39565529946731</v>
      </c>
      <c r="AE410" s="8">
        <f t="shared" si="228"/>
        <v>-11632.89125365144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2225.8784668149747</v>
      </c>
      <c r="M411" s="14">
        <f t="shared" si="221"/>
        <v>769177</v>
      </c>
      <c r="N411" s="13"/>
      <c r="O411" s="12">
        <f>1000*(IF(I13&lt;18,VLOOKUP(I13,'[1]Mortality (No Interventions) L'!$B$10:$O$129,4),VLOOKUP(I13,'[1]Mortality (Interventions) L'!$B$26:$AV$128,13)))</f>
        <v>16.060075618177503</v>
      </c>
      <c r="P411" s="11">
        <v>0</v>
      </c>
      <c r="Q411" s="10">
        <f t="shared" si="230"/>
        <v>0.92146610891854008</v>
      </c>
      <c r="R411" s="10">
        <f t="shared" si="231"/>
        <v>1.4798815388819541E-2</v>
      </c>
      <c r="S411" s="10">
        <f t="shared" si="232"/>
        <v>0</v>
      </c>
      <c r="T411" s="9">
        <f t="shared" si="222"/>
        <v>0.90666729352972053</v>
      </c>
      <c r="U411" s="18"/>
      <c r="V411" s="8">
        <f t="shared" si="233"/>
        <v>7087.7053725963597</v>
      </c>
      <c r="W411" s="8">
        <f t="shared" si="223"/>
        <v>6973.876288353099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-2018.1312052332169</v>
      </c>
      <c r="AB411" s="8">
        <f t="shared" si="234"/>
        <v>-11382.908424326048</v>
      </c>
      <c r="AC411" s="8">
        <f t="shared" si="227"/>
        <v>-13401.039629559265</v>
      </c>
      <c r="AD411" s="8">
        <f t="shared" si="235"/>
        <v>695.30389705170296</v>
      </c>
      <c r="AE411" s="8">
        <f t="shared" si="228"/>
        <v>-12705.735732507563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4452.8768535164554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2225.8784668149747</v>
      </c>
      <c r="M412" s="14">
        <f t="shared" si="221"/>
        <v>769177</v>
      </c>
      <c r="N412" s="13"/>
      <c r="O412" s="12">
        <f>1000*(IF(I14&lt;18,VLOOKUP(I14,'[1]Mortality (No Interventions) L'!$B$10:$O$129,4),VLOOKUP(I14,'[1]Mortality (Interventions) L'!$B$26:$AV$128,13)))</f>
        <v>18.156016983499317</v>
      </c>
      <c r="P412" s="11">
        <v>0</v>
      </c>
      <c r="Q412" s="10">
        <f t="shared" si="230"/>
        <v>0.90666729352972053</v>
      </c>
      <c r="R412" s="10">
        <f t="shared" si="231"/>
        <v>1.6461466779708969E-2</v>
      </c>
      <c r="S412" s="10">
        <f t="shared" si="232"/>
        <v>0</v>
      </c>
      <c r="T412" s="9">
        <f t="shared" si="222"/>
        <v>0.89020582675001159</v>
      </c>
      <c r="U412" s="18"/>
      <c r="V412" s="8">
        <f t="shared" si="233"/>
        <v>6973.876288353099</v>
      </c>
      <c r="W412" s="8">
        <f t="shared" si="223"/>
        <v>6847.258472020937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-1981.4899807960728</v>
      </c>
      <c r="AB412" s="8">
        <f t="shared" si="234"/>
        <v>-12661.781633216206</v>
      </c>
      <c r="AC412" s="8">
        <f t="shared" si="227"/>
        <v>-14643.271614012279</v>
      </c>
      <c r="AD412" s="8">
        <f t="shared" si="235"/>
        <v>684.13726388743908</v>
      </c>
      <c r="AE412" s="8">
        <f t="shared" si="228"/>
        <v>-13959.134350124841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2225.8784668149747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2225.8784668149747</v>
      </c>
      <c r="M413" s="14">
        <f t="shared" si="221"/>
        <v>769177</v>
      </c>
      <c r="N413" s="13"/>
      <c r="O413" s="12">
        <f>1000*(IF(I15&lt;18,VLOOKUP(I15,'[1]Mortality (No Interventions) L'!$B$10:$O$129,4),VLOOKUP(I15,'[1]Mortality (Interventions) L'!$B$26:$AV$128,13)))</f>
        <v>20.589360095409042</v>
      </c>
      <c r="P413" s="11">
        <v>0</v>
      </c>
      <c r="Q413" s="10">
        <f t="shared" si="230"/>
        <v>0.89020582675001159</v>
      </c>
      <c r="R413" s="10">
        <f t="shared" si="231"/>
        <v>1.8328768325987305E-2</v>
      </c>
      <c r="S413" s="10">
        <f t="shared" si="232"/>
        <v>0</v>
      </c>
      <c r="T413" s="9">
        <f t="shared" si="222"/>
        <v>0.8718770584240243</v>
      </c>
      <c r="U413" s="18"/>
      <c r="V413" s="8">
        <f t="shared" si="233"/>
        <v>6847.258472020937</v>
      </c>
      <c r="W413" s="8">
        <f t="shared" si="223"/>
        <v>6706.2778016741577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-1940.6923700560174</v>
      </c>
      <c r="AB413" s="8">
        <f t="shared" si="234"/>
        <v>-14098.067034677937</v>
      </c>
      <c r="AC413" s="8">
        <f t="shared" si="227"/>
        <v>-16038.759404733955</v>
      </c>
      <c r="AD413" s="8">
        <f t="shared" si="235"/>
        <v>671.71605610525398</v>
      </c>
      <c r="AE413" s="8">
        <f t="shared" si="228"/>
        <v>-15367.043348628702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2225.8784668149747</v>
      </c>
      <c r="M414" s="14">
        <f t="shared" si="221"/>
        <v>769177</v>
      </c>
      <c r="N414" s="13"/>
      <c r="O414" s="12">
        <f>1000*(IF(I16&lt;18,VLOOKUP(I16,'[1]Mortality (No Interventions) L'!$B$10:$O$129,4),VLOOKUP(I16,'[1]Mortality (Interventions) L'!$B$26:$AV$128,13)))</f>
        <v>23.404470145744241</v>
      </c>
      <c r="P414" s="11">
        <v>0</v>
      </c>
      <c r="Q414" s="10">
        <f t="shared" si="230"/>
        <v>0.8718770584240243</v>
      </c>
      <c r="R414" s="10">
        <f t="shared" si="231"/>
        <v>2.0405820584644383E-2</v>
      </c>
      <c r="S414" s="10">
        <f t="shared" si="232"/>
        <v>0</v>
      </c>
      <c r="T414" s="9">
        <f t="shared" si="222"/>
        <v>0.85147123783937995</v>
      </c>
      <c r="U414" s="18"/>
      <c r="V414" s="8">
        <f t="shared" si="233"/>
        <v>6706.2778016741577</v>
      </c>
      <c r="W414" s="8">
        <f t="shared" si="223"/>
        <v>6549.3209230758075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-1895.2714934189678</v>
      </c>
      <c r="AB414" s="8">
        <f t="shared" si="234"/>
        <v>-15695.687859835012</v>
      </c>
      <c r="AC414" s="8">
        <f t="shared" si="227"/>
        <v>-17590.95935325398</v>
      </c>
      <c r="AD414" s="8">
        <f t="shared" si="235"/>
        <v>657.88585234423488</v>
      </c>
      <c r="AE414" s="8">
        <f t="shared" si="228"/>
        <v>-16933.073500909744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2225.8784668149747</v>
      </c>
      <c r="M415" s="14">
        <f t="shared" si="221"/>
        <v>769177</v>
      </c>
      <c r="N415" s="13"/>
      <c r="O415" s="12">
        <f>1000*(IF(I17&lt;18,VLOOKUP(I17,'[1]Mortality (No Interventions) L'!$B$10:$O$129,4),VLOOKUP(I17,'[1]Mortality (Interventions) L'!$B$26:$AV$128,13)))</f>
        <v>26.679224088466739</v>
      </c>
      <c r="P415" s="11">
        <v>0</v>
      </c>
      <c r="Q415" s="10">
        <f t="shared" si="230"/>
        <v>0.85147123783937995</v>
      </c>
      <c r="R415" s="10">
        <f t="shared" si="231"/>
        <v>2.271659195920098E-2</v>
      </c>
      <c r="S415" s="10">
        <f t="shared" si="232"/>
        <v>0</v>
      </c>
      <c r="T415" s="9">
        <f t="shared" si="222"/>
        <v>0.828754645880179</v>
      </c>
      <c r="U415" s="18"/>
      <c r="V415" s="8">
        <f t="shared" si="233"/>
        <v>6549.3209230758075</v>
      </c>
      <c r="W415" s="8">
        <f t="shared" si="223"/>
        <v>6374.5901225417847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-1844.7071205375601</v>
      </c>
      <c r="AB415" s="8">
        <f t="shared" si="234"/>
        <v>-17473.080053402333</v>
      </c>
      <c r="AC415" s="8">
        <f t="shared" si="227"/>
        <v>-19317.787173939894</v>
      </c>
      <c r="AD415" s="8">
        <f t="shared" si="235"/>
        <v>642.48838255373676</v>
      </c>
      <c r="AE415" s="8">
        <f t="shared" si="228"/>
        <v>-18675.298791386158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2225.8784668149747</v>
      </c>
      <c r="M416" s="14">
        <f t="shared" si="221"/>
        <v>769177</v>
      </c>
      <c r="N416" s="13"/>
      <c r="O416" s="12">
        <f>1000*(IF(I18&lt;18,VLOOKUP(I18,'[1]Mortality (No Interventions) L'!$B$10:$O$129,4),VLOOKUP(I18,'[1]Mortality (Interventions) L'!$B$26:$AV$128,13)))</f>
        <v>30.375409401164006</v>
      </c>
      <c r="P416" s="11">
        <v>0</v>
      </c>
      <c r="Q416" s="10">
        <f t="shared" si="230"/>
        <v>0.828754645880179</v>
      </c>
      <c r="R416" s="10">
        <f t="shared" si="231"/>
        <v>2.5173761661727138E-2</v>
      </c>
      <c r="S416" s="10">
        <f t="shared" si="232"/>
        <v>0</v>
      </c>
      <c r="T416" s="9">
        <f t="shared" si="222"/>
        <v>0.80358088421845186</v>
      </c>
      <c r="U416" s="18"/>
      <c r="V416" s="8">
        <f t="shared" si="233"/>
        <v>6374.5901225417847</v>
      </c>
      <c r="W416" s="8">
        <f t="shared" si="223"/>
        <v>6180.9593378049622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-1788.6733865259894</v>
      </c>
      <c r="AB416" s="8">
        <f t="shared" si="234"/>
        <v>-19363.078473682293</v>
      </c>
      <c r="AC416" s="8">
        <f t="shared" si="227"/>
        <v>-21151.751860208282</v>
      </c>
      <c r="AD416" s="8">
        <f t="shared" si="235"/>
        <v>625.34729102134906</v>
      </c>
      <c r="AE416" s="8">
        <f t="shared" si="228"/>
        <v>-20526.404569186932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2225.8784668149747</v>
      </c>
      <c r="M417" s="14">
        <f t="shared" si="221"/>
        <v>769177</v>
      </c>
      <c r="N417" s="13"/>
      <c r="O417" s="12">
        <f>1000*(IF(I19&lt;18,VLOOKUP(I19,'[1]Mortality (No Interventions) L'!$B$10:$O$129,4),VLOOKUP(I19,'[1]Mortality (Interventions) L'!$B$26:$AV$128,13)))</f>
        <v>34.52798709449678</v>
      </c>
      <c r="P417" s="11">
        <v>0</v>
      </c>
      <c r="Q417" s="10">
        <f t="shared" si="230"/>
        <v>0.80358088421845186</v>
      </c>
      <c r="R417" s="10">
        <f t="shared" si="231"/>
        <v>2.7746030399679017E-2</v>
      </c>
      <c r="S417" s="10">
        <f t="shared" si="232"/>
        <v>0</v>
      </c>
      <c r="T417" s="9">
        <f t="shared" si="222"/>
        <v>0.77583485381877282</v>
      </c>
      <c r="U417" s="18"/>
      <c r="V417" s="8">
        <f t="shared" si="233"/>
        <v>6180.9593378049622</v>
      </c>
      <c r="W417" s="8">
        <f t="shared" si="223"/>
        <v>5967.5432535576228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-1726.9140949197501</v>
      </c>
      <c r="AB417" s="8">
        <f t="shared" si="234"/>
        <v>-21341.608424733906</v>
      </c>
      <c r="AC417" s="8">
        <f t="shared" si="227"/>
        <v>-23068.522519653656</v>
      </c>
      <c r="AD417" s="8">
        <f t="shared" si="235"/>
        <v>606.35211103866686</v>
      </c>
      <c r="AE417" s="8">
        <f t="shared" si="228"/>
        <v>-22462.170408614988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2225.8784668149747</v>
      </c>
      <c r="M418" s="14">
        <f t="shared" si="221"/>
        <v>769177</v>
      </c>
      <c r="N418" s="13"/>
      <c r="O418" s="12">
        <f>1000*(IF(I20&lt;18,VLOOKUP(I20,'[1]Mortality (No Interventions) L'!$B$10:$O$129,4),VLOOKUP(I20,'[1]Mortality (Interventions) L'!$B$26:$AV$128,13)))</f>
        <v>39.109150271096638</v>
      </c>
      <c r="P418" s="11">
        <v>0</v>
      </c>
      <c r="Q418" s="10">
        <f t="shared" si="230"/>
        <v>0.77583485381877282</v>
      </c>
      <c r="R418" s="10">
        <f t="shared" si="231"/>
        <v>3.0342241883552681E-2</v>
      </c>
      <c r="S418" s="10">
        <f t="shared" si="232"/>
        <v>0</v>
      </c>
      <c r="T418" s="9">
        <f t="shared" si="222"/>
        <v>0.7454926119352201</v>
      </c>
      <c r="U418" s="18"/>
      <c r="V418" s="8">
        <f t="shared" si="233"/>
        <v>5967.5432535576228</v>
      </c>
      <c r="W418" s="8">
        <f t="shared" si="223"/>
        <v>5734.1577077049678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-1659.3759520762585</v>
      </c>
      <c r="AB418" s="8">
        <f t="shared" si="234"/>
        <v>-23338.5545852654</v>
      </c>
      <c r="AC418" s="8">
        <f t="shared" si="227"/>
        <v>-24997.930537341657</v>
      </c>
      <c r="AD418" s="8">
        <f t="shared" si="235"/>
        <v>585.41599317400289</v>
      </c>
      <c r="AE418" s="8">
        <f t="shared" si="228"/>
        <v>-24412.514544167654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2225.8784668149747</v>
      </c>
      <c r="M419" s="14">
        <f t="shared" si="221"/>
        <v>769177</v>
      </c>
      <c r="N419" s="13"/>
      <c r="O419" s="12">
        <f>1000*(IF(I21&lt;18,VLOOKUP(I21,'[1]Mortality (No Interventions) L'!$B$10:$O$129,4),VLOOKUP(I21,'[1]Mortality (Interventions) L'!$B$26:$AV$128,13)))</f>
        <v>44.195018894011135</v>
      </c>
      <c r="P419" s="11">
        <v>0</v>
      </c>
      <c r="Q419" s="10">
        <f t="shared" si="230"/>
        <v>0.7454926119352201</v>
      </c>
      <c r="R419" s="10">
        <f t="shared" si="231"/>
        <v>3.2947060069822759E-2</v>
      </c>
      <c r="S419" s="10">
        <f t="shared" si="232"/>
        <v>0</v>
      </c>
      <c r="T419" s="9">
        <f t="shared" si="222"/>
        <v>0.71254555186539736</v>
      </c>
      <c r="U419" s="18"/>
      <c r="V419" s="8">
        <f t="shared" si="233"/>
        <v>5734.1577077049678</v>
      </c>
      <c r="W419" s="8">
        <f t="shared" si="223"/>
        <v>5480.7364994717082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-1586.0398005219806</v>
      </c>
      <c r="AB419" s="8">
        <f t="shared" si="234"/>
        <v>-25342.120823326059</v>
      </c>
      <c r="AC419" s="8">
        <f t="shared" si="227"/>
        <v>-26928.160623848038</v>
      </c>
      <c r="AD419" s="8">
        <f t="shared" si="235"/>
        <v>562.52087112585741</v>
      </c>
      <c r="AE419" s="8">
        <f t="shared" si="228"/>
        <v>-26365.639752722182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2225.8784668149747</v>
      </c>
      <c r="M420" s="14">
        <f t="shared" si="221"/>
        <v>769177</v>
      </c>
      <c r="N420" s="13"/>
      <c r="O420" s="12">
        <f>1000*(IF(I22&lt;18,VLOOKUP(I22,'[1]Mortality (No Interventions) L'!$B$10:$O$129,4),VLOOKUP(I22,'[1]Mortality (Interventions) L'!$B$26:$AV$128,13)))</f>
        <v>49.963106585262956</v>
      </c>
      <c r="P420" s="11">
        <v>0</v>
      </c>
      <c r="Q420" s="10">
        <f t="shared" si="230"/>
        <v>0.71254555186539736</v>
      </c>
      <c r="R420" s="10">
        <f t="shared" si="231"/>
        <v>3.5600989354705861E-2</v>
      </c>
      <c r="S420" s="10">
        <f t="shared" si="232"/>
        <v>0</v>
      </c>
      <c r="T420" s="9">
        <f t="shared" si="222"/>
        <v>0.67694456251069146</v>
      </c>
      <c r="U420" s="18"/>
      <c r="V420" s="8">
        <f t="shared" si="233"/>
        <v>5480.7364994717082</v>
      </c>
      <c r="W420" s="8">
        <f t="shared" si="223"/>
        <v>5206.9018775828617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-1506.7963249200318</v>
      </c>
      <c r="AB420" s="8">
        <f t="shared" si="234"/>
        <v>-27383.46218888459</v>
      </c>
      <c r="AC420" s="8">
        <f t="shared" si="227"/>
        <v>-28890.258513804623</v>
      </c>
      <c r="AD420" s="8">
        <f t="shared" si="235"/>
        <v>537.66025059817457</v>
      </c>
      <c r="AE420" s="8">
        <f t="shared" si="228"/>
        <v>-28352.598263206448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2225.8784668149747</v>
      </c>
      <c r="M421" s="14">
        <f t="shared" si="221"/>
        <v>769177</v>
      </c>
      <c r="N421" s="13"/>
      <c r="O421" s="12">
        <f>1000*(IF(I23&lt;18,VLOOKUP(I23,'[1]Mortality (No Interventions) L'!$B$10:$O$129,4),VLOOKUP(I23,'[1]Mortality (Interventions) L'!$B$26:$AV$128,13)))</f>
        <v>56.497212451467817</v>
      </c>
      <c r="P421" s="11">
        <v>0</v>
      </c>
      <c r="Q421" s="10">
        <f t="shared" si="230"/>
        <v>0.67694456251069146</v>
      </c>
      <c r="R421" s="10">
        <f t="shared" si="231"/>
        <v>3.8245480766032472E-2</v>
      </c>
      <c r="S421" s="10">
        <f t="shared" si="232"/>
        <v>0</v>
      </c>
      <c r="T421" s="9">
        <f t="shared" si="222"/>
        <v>0.63869908174465895</v>
      </c>
      <c r="U421" s="18"/>
      <c r="V421" s="8">
        <f t="shared" si="233"/>
        <v>5206.9018775828617</v>
      </c>
      <c r="W421" s="8">
        <f t="shared" si="223"/>
        <v>4912.726435991116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-1421.6665328299337</v>
      </c>
      <c r="AB421" s="8">
        <f t="shared" si="234"/>
        <v>-29417.544159174558</v>
      </c>
      <c r="AC421" s="8">
        <f t="shared" si="227"/>
        <v>-30839.210692004493</v>
      </c>
      <c r="AD421" s="8">
        <f t="shared" si="235"/>
        <v>510.79707419087879</v>
      </c>
      <c r="AE421" s="8">
        <f t="shared" si="228"/>
        <v>-30328.413617813614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2225.8784668149747</v>
      </c>
      <c r="M422" s="14">
        <f t="shared" si="221"/>
        <v>769177</v>
      </c>
      <c r="N422" s="13"/>
      <c r="O422" s="12">
        <f>1000*(IF(I24&lt;18,VLOOKUP(I24,'[1]Mortality (No Interventions) L'!$B$10:$O$129,4),VLOOKUP(I24,'[1]Mortality (Interventions) L'!$B$26:$AV$128,13)))</f>
        <v>63.924132004812883</v>
      </c>
      <c r="P422" s="11">
        <v>0</v>
      </c>
      <c r="Q422" s="10">
        <f t="shared" si="230"/>
        <v>0.63869908174465895</v>
      </c>
      <c r="R422" s="10">
        <f t="shared" si="231"/>
        <v>4.082828441279835E-2</v>
      </c>
      <c r="S422" s="10">
        <f t="shared" si="232"/>
        <v>0</v>
      </c>
      <c r="T422" s="9">
        <f t="shared" si="222"/>
        <v>0.59787079733186055</v>
      </c>
      <c r="U422" s="18"/>
      <c r="V422" s="8">
        <f t="shared" si="233"/>
        <v>4912.726435991116</v>
      </c>
      <c r="W422" s="8">
        <f t="shared" si="223"/>
        <v>4598.6846627932855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-1330.7877337184882</v>
      </c>
      <c r="AB422" s="8">
        <f t="shared" si="234"/>
        <v>-31404.177319782997</v>
      </c>
      <c r="AC422" s="8">
        <f t="shared" si="227"/>
        <v>-32734.965053501484</v>
      </c>
      <c r="AD422" s="8">
        <f t="shared" si="235"/>
        <v>481.93846337072853</v>
      </c>
      <c r="AE422" s="8">
        <f t="shared" si="228"/>
        <v>-32253.026590130758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2225.8784668149747</v>
      </c>
      <c r="M423" s="14">
        <f t="shared" si="221"/>
        <v>769177</v>
      </c>
      <c r="N423" s="13"/>
      <c r="O423" s="12">
        <f>1000*(IF(I25&lt;18,VLOOKUP(I25,'[1]Mortality (No Interventions) L'!$B$10:$O$129,4),VLOOKUP(I25,'[1]Mortality (Interventions) L'!$B$26:$AV$128,13)))</f>
        <v>72.033846057402243</v>
      </c>
      <c r="P423" s="11">
        <v>0</v>
      </c>
      <c r="Q423" s="10">
        <f t="shared" si="230"/>
        <v>0.59787079733186055</v>
      </c>
      <c r="R423" s="10">
        <f t="shared" si="231"/>
        <v>4.3066932977219578E-2</v>
      </c>
      <c r="S423" s="10">
        <f t="shared" si="232"/>
        <v>0</v>
      </c>
      <c r="T423" s="9">
        <f t="shared" si="222"/>
        <v>0.55480386435464102</v>
      </c>
      <c r="U423" s="18"/>
      <c r="V423" s="8">
        <f t="shared" si="233"/>
        <v>4598.6846627932855</v>
      </c>
      <c r="W423" s="8">
        <f t="shared" si="223"/>
        <v>4267.4237197270977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-1234.9259749727316</v>
      </c>
      <c r="AB423" s="8">
        <f t="shared" si="234"/>
        <v>-33126.094306618827</v>
      </c>
      <c r="AC423" s="8">
        <f t="shared" si="227"/>
        <v>-34361.020281591555</v>
      </c>
      <c r="AD423" s="8">
        <f t="shared" si="235"/>
        <v>451.13096542002131</v>
      </c>
      <c r="AE423" s="8">
        <f t="shared" si="228"/>
        <v>-33909.889316171531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2225.8784668149747</v>
      </c>
      <c r="M424" s="14">
        <f t="shared" si="221"/>
        <v>769177</v>
      </c>
      <c r="N424" s="13"/>
      <c r="O424" s="12">
        <f>1000*(IF(I26&lt;18,VLOOKUP(I26,'[1]Mortality (No Interventions) L'!$B$10:$O$129,4),VLOOKUP(I26,'[1]Mortality (Interventions) L'!$B$26:$AV$128,13)))</f>
        <v>80.617333149166782</v>
      </c>
      <c r="P424" s="11">
        <v>0</v>
      </c>
      <c r="Q424" s="10">
        <f t="shared" si="230"/>
        <v>0.55480386435464102</v>
      </c>
      <c r="R424" s="10">
        <f t="shared" si="231"/>
        <v>4.4726807965123239E-2</v>
      </c>
      <c r="S424" s="10">
        <f t="shared" si="232"/>
        <v>0</v>
      </c>
      <c r="T424" s="9">
        <f t="shared" si="222"/>
        <v>0.51007705638951784</v>
      </c>
      <c r="U424" s="18"/>
      <c r="V424" s="8">
        <f t="shared" si="233"/>
        <v>4267.4237197270977</v>
      </c>
      <c r="W424" s="8">
        <f t="shared" si="223"/>
        <v>3923.395400025202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-1135.3695362337953</v>
      </c>
      <c r="AB424" s="8">
        <f t="shared" si="234"/>
        <v>-34402.831970189596</v>
      </c>
      <c r="AC424" s="8">
        <f t="shared" si="227"/>
        <v>-35538.201506423393</v>
      </c>
      <c r="AD424" s="8">
        <f t="shared" si="235"/>
        <v>418.63426690522829</v>
      </c>
      <c r="AE424" s="8">
        <f t="shared" si="228"/>
        <v>-35119.567239518161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2225.8784668149747</v>
      </c>
      <c r="M425" s="14">
        <f t="shared" si="221"/>
        <v>769177</v>
      </c>
      <c r="N425" s="13"/>
      <c r="O425" s="12">
        <f>1000*(IF(I27&lt;18,VLOOKUP(I27,'[1]Mortality (No Interventions) L'!$B$10:$O$129,4),VLOOKUP(I27,'[1]Mortality (Interventions) L'!$B$26:$AV$128,13)))</f>
        <v>90.072746376695378</v>
      </c>
      <c r="P425" s="11">
        <v>0</v>
      </c>
      <c r="Q425" s="10">
        <f t="shared" si="230"/>
        <v>0.51007705638951784</v>
      </c>
      <c r="R425" s="10">
        <f t="shared" si="231"/>
        <v>4.5944041332744386E-2</v>
      </c>
      <c r="S425" s="10">
        <f t="shared" si="232"/>
        <v>0</v>
      </c>
      <c r="T425" s="9">
        <f t="shared" si="222"/>
        <v>0.46413301505677346</v>
      </c>
      <c r="U425" s="18"/>
      <c r="V425" s="8">
        <f t="shared" si="233"/>
        <v>3923.395400025202</v>
      </c>
      <c r="W425" s="8">
        <f t="shared" si="223"/>
        <v>3570.0044012232388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-1033.1036839527824</v>
      </c>
      <c r="AB425" s="8">
        <f t="shared" si="234"/>
        <v>-35339.099880196329</v>
      </c>
      <c r="AC425" s="8">
        <f t="shared" si="227"/>
        <v>-36372.203564149109</v>
      </c>
      <c r="AD425" s="8">
        <f t="shared" si="235"/>
        <v>384.88508874247236</v>
      </c>
      <c r="AE425" s="8">
        <f t="shared" si="228"/>
        <v>-35987.318475406639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2225.8784668149747</v>
      </c>
      <c r="M426" s="14">
        <f t="shared" si="221"/>
        <v>769177</v>
      </c>
      <c r="N426" s="13"/>
      <c r="O426" s="12">
        <f>1000*(IF(I28&lt;18,VLOOKUP(I28,'[1]Mortality (No Interventions) L'!$B$10:$O$129,4),VLOOKUP(I28,'[1]Mortality (Interventions) L'!$B$26:$AV$128,13)))</f>
        <v>100.38764120805939</v>
      </c>
      <c r="P426" s="11">
        <v>0</v>
      </c>
      <c r="Q426" s="10">
        <f t="shared" si="230"/>
        <v>0.46413301505677346</v>
      </c>
      <c r="R426" s="10">
        <f t="shared" si="231"/>
        <v>4.65932185883342E-2</v>
      </c>
      <c r="S426" s="10">
        <f t="shared" si="232"/>
        <v>0</v>
      </c>
      <c r="T426" s="9">
        <f t="shared" si="222"/>
        <v>0.41753979646843925</v>
      </c>
      <c r="U426" s="18"/>
      <c r="V426" s="8">
        <f t="shared" si="233"/>
        <v>3570.0044012232388</v>
      </c>
      <c r="W426" s="8">
        <f t="shared" si="223"/>
        <v>3211.6200802820472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-929.39284199740609</v>
      </c>
      <c r="AB426" s="8">
        <f t="shared" si="234"/>
        <v>-35838.432094119133</v>
      </c>
      <c r="AC426" s="8">
        <f t="shared" si="227"/>
        <v>-36767.824936116536</v>
      </c>
      <c r="AD426" s="8">
        <f t="shared" si="235"/>
        <v>350.21743175999973</v>
      </c>
      <c r="AE426" s="8">
        <f t="shared" si="228"/>
        <v>-36417.607504356536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2225.8784668149747</v>
      </c>
      <c r="M427" s="14">
        <f t="shared" si="221"/>
        <v>769177</v>
      </c>
      <c r="N427" s="13"/>
      <c r="O427" s="12">
        <f>1000*(IF(I29&lt;18,VLOOKUP(I29,'[1]Mortality (No Interventions) L'!$B$10:$O$129,4),VLOOKUP(I29,'[1]Mortality (Interventions) L'!$B$26:$AV$128,13)))</f>
        <v>111.84502430162799</v>
      </c>
      <c r="P427" s="11">
        <v>0</v>
      </c>
      <c r="Q427" s="10">
        <f t="shared" si="230"/>
        <v>0.41753979646843925</v>
      </c>
      <c r="R427" s="10">
        <f t="shared" si="231"/>
        <v>4.6699748682909395E-2</v>
      </c>
      <c r="S427" s="10">
        <f t="shared" si="232"/>
        <v>0</v>
      </c>
      <c r="T427" s="9">
        <f t="shared" si="222"/>
        <v>0.37084004778552987</v>
      </c>
      <c r="U427" s="18"/>
      <c r="V427" s="8">
        <f t="shared" si="233"/>
        <v>3211.6200802820472</v>
      </c>
      <c r="W427" s="8">
        <f t="shared" si="223"/>
        <v>2852.4163543553054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-825.44487699844717</v>
      </c>
      <c r="AB427" s="8">
        <f t="shared" si="234"/>
        <v>-35920.372592674197</v>
      </c>
      <c r="AC427" s="8">
        <f t="shared" si="227"/>
        <v>-36745.817469672642</v>
      </c>
      <c r="AD427" s="8">
        <f t="shared" si="235"/>
        <v>315.05992987566884</v>
      </c>
      <c r="AE427" s="8">
        <f t="shared" si="228"/>
        <v>-36430.75753979697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2225.8784668149747</v>
      </c>
      <c r="M428" s="14">
        <f t="shared" si="221"/>
        <v>769177</v>
      </c>
      <c r="N428" s="13"/>
      <c r="O428" s="12">
        <f>1000*(IF(I30&lt;18,VLOOKUP(I30,'[1]Mortality (No Interventions) L'!$B$10:$O$129,4),VLOOKUP(I30,'[1]Mortality (Interventions) L'!$B$26:$AV$128,13)))</f>
        <v>124.61275812986689</v>
      </c>
      <c r="P428" s="11">
        <v>0</v>
      </c>
      <c r="Q428" s="10">
        <f t="shared" si="230"/>
        <v>0.37084004778552987</v>
      </c>
      <c r="R428" s="10">
        <f t="shared" si="231"/>
        <v>4.6211401179566514E-2</v>
      </c>
      <c r="S428" s="10">
        <f t="shared" si="232"/>
        <v>0</v>
      </c>
      <c r="T428" s="9">
        <f t="shared" si="222"/>
        <v>0.32462864660596336</v>
      </c>
      <c r="U428" s="18"/>
      <c r="V428" s="8">
        <f t="shared" si="233"/>
        <v>2852.4163543553054</v>
      </c>
      <c r="W428" s="8">
        <f t="shared" si="223"/>
        <v>2496.9688851043511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-722.58391419150189</v>
      </c>
      <c r="AB428" s="8">
        <f t="shared" si="234"/>
        <v>-35544.746925095431</v>
      </c>
      <c r="AC428" s="8">
        <f t="shared" si="227"/>
        <v>-36267.330839286929</v>
      </c>
      <c r="AD428" s="8">
        <f t="shared" si="235"/>
        <v>279.8220443622555</v>
      </c>
      <c r="AE428" s="8">
        <f t="shared" si="228"/>
        <v>-35987.508794924674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2225.8784668149747</v>
      </c>
      <c r="M429" s="14">
        <f t="shared" si="221"/>
        <v>769177</v>
      </c>
      <c r="N429" s="13"/>
      <c r="O429" s="12">
        <f>1000*(IF(I31&lt;18,VLOOKUP(I31,'[1]Mortality (No Interventions) L'!$B$10:$O$129,4),VLOOKUP(I31,'[1]Mortality (Interventions) L'!$B$26:$AV$128,13)))</f>
        <v>137.49735209314505</v>
      </c>
      <c r="P429" s="11">
        <v>0</v>
      </c>
      <c r="Q429" s="10">
        <f t="shared" si="230"/>
        <v>0.32462864660596336</v>
      </c>
      <c r="R429" s="10">
        <f t="shared" si="231"/>
        <v>4.4635579321901306E-2</v>
      </c>
      <c r="S429" s="10">
        <f t="shared" si="232"/>
        <v>0</v>
      </c>
      <c r="T429" s="9">
        <f t="shared" si="222"/>
        <v>0.27999306728406204</v>
      </c>
      <c r="U429" s="18"/>
      <c r="V429" s="8">
        <f t="shared" si="233"/>
        <v>2496.9688851043511</v>
      </c>
      <c r="W429" s="8">
        <f t="shared" si="223"/>
        <v>2153.6422751435298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-623.23053932507003</v>
      </c>
      <c r="AB429" s="8">
        <f t="shared" si="234"/>
        <v>-34332.660996082079</v>
      </c>
      <c r="AC429" s="8">
        <f t="shared" si="227"/>
        <v>-34955.891535407151</v>
      </c>
      <c r="AD429" s="8">
        <f t="shared" si="235"/>
        <v>244.95264762873686</v>
      </c>
      <c r="AE429" s="8">
        <f t="shared" si="228"/>
        <v>-34710.938887778415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2225.8784668149747</v>
      </c>
      <c r="M430" s="14">
        <f t="shared" si="221"/>
        <v>769177</v>
      </c>
      <c r="N430" s="13"/>
      <c r="O430" s="12">
        <f>1000*(IF(I32&lt;18,VLOOKUP(I32,'[1]Mortality (No Interventions) L'!$B$10:$O$129,4),VLOOKUP(I32,'[1]Mortality (Interventions) L'!$B$26:$AV$128,13)))</f>
        <v>151.53308836284054</v>
      </c>
      <c r="P430" s="11">
        <v>0</v>
      </c>
      <c r="Q430" s="10">
        <f t="shared" si="230"/>
        <v>0.27999306728406204</v>
      </c>
      <c r="R430" s="10">
        <f t="shared" si="231"/>
        <v>4.2428214205738529E-2</v>
      </c>
      <c r="S430" s="10">
        <f t="shared" si="232"/>
        <v>0</v>
      </c>
      <c r="T430" s="9">
        <f t="shared" si="222"/>
        <v>0.23756485307832351</v>
      </c>
      <c r="U430" s="18"/>
      <c r="V430" s="8">
        <f t="shared" si="233"/>
        <v>2153.6422751435298</v>
      </c>
      <c r="W430" s="8">
        <f t="shared" si="223"/>
        <v>1827.2942099622564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-528.79049093910339</v>
      </c>
      <c r="AB430" s="8">
        <f t="shared" si="234"/>
        <v>-32634.806518127345</v>
      </c>
      <c r="AC430" s="8">
        <f t="shared" si="227"/>
        <v>-33163.597009066449</v>
      </c>
      <c r="AD430" s="8">
        <f t="shared" si="235"/>
        <v>211.2723071915803</v>
      </c>
      <c r="AE430" s="8">
        <f t="shared" si="228"/>
        <v>-32952.324701874866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2225.8784668149747</v>
      </c>
      <c r="M431" s="14">
        <f t="shared" si="221"/>
        <v>769177</v>
      </c>
      <c r="N431" s="13"/>
      <c r="O431" s="12">
        <f>1000*(IF(I33&lt;18,VLOOKUP(I33,'[1]Mortality (No Interventions) L'!$B$10:$O$129,4),VLOOKUP(I33,'[1]Mortality (Interventions) L'!$B$26:$AV$128,13)))</f>
        <v>166.4029422526848</v>
      </c>
      <c r="P431" s="11">
        <v>0</v>
      </c>
      <c r="Q431" s="10">
        <f t="shared" si="230"/>
        <v>0.23756485307832351</v>
      </c>
      <c r="R431" s="10">
        <f t="shared" si="231"/>
        <v>3.9531490528059814E-2</v>
      </c>
      <c r="S431" s="10">
        <f t="shared" si="232"/>
        <v>0</v>
      </c>
      <c r="T431" s="9">
        <f t="shared" si="222"/>
        <v>0.19803336255026369</v>
      </c>
      <c r="U431" s="18"/>
      <c r="V431" s="8">
        <f t="shared" si="233"/>
        <v>1827.2942099622564</v>
      </c>
      <c r="W431" s="8">
        <f t="shared" si="223"/>
        <v>1523.2270770632417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-440.79819741159497</v>
      </c>
      <c r="AB431" s="8">
        <f t="shared" si="234"/>
        <v>-30406.713289901465</v>
      </c>
      <c r="AC431" s="8">
        <f t="shared" si="227"/>
        <v>-30847.511487313059</v>
      </c>
      <c r="AD431" s="8">
        <f t="shared" si="235"/>
        <v>179.25756199729736</v>
      </c>
      <c r="AE431" s="8">
        <f t="shared" si="228"/>
        <v>-30668.253925315763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2225.8784668149747</v>
      </c>
      <c r="M432" s="14">
        <f t="shared" si="221"/>
        <v>769177</v>
      </c>
      <c r="N432" s="13"/>
      <c r="O432" s="12">
        <f>1000*(IF(I34&lt;18,VLOOKUP(I34,'[1]Mortality (No Interventions) L'!$B$10:$O$129,4),VLOOKUP(I34,'[1]Mortality (Interventions) L'!$B$26:$AV$128,13)))</f>
        <v>181.95093675613745</v>
      </c>
      <c r="P432" s="11">
        <v>0</v>
      </c>
      <c r="Q432" s="10">
        <f t="shared" si="230"/>
        <v>0.19803336255026369</v>
      </c>
      <c r="R432" s="10">
        <f t="shared" si="231"/>
        <v>3.6032355824988267E-2</v>
      </c>
      <c r="S432" s="10">
        <f t="shared" si="232"/>
        <v>0</v>
      </c>
      <c r="T432" s="9">
        <f t="shared" si="222"/>
        <v>0.16200100672527543</v>
      </c>
      <c r="U432" s="18"/>
      <c r="V432" s="8">
        <f t="shared" si="233"/>
        <v>1523.2270770632417</v>
      </c>
      <c r="W432" s="8">
        <f t="shared" si="223"/>
        <v>1246.0744834992718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-360.59455247213845</v>
      </c>
      <c r="AB432" s="8">
        <f t="shared" si="234"/>
        <v>-27715.259356397</v>
      </c>
      <c r="AC432" s="8">
        <f t="shared" si="227"/>
        <v>-28075.85390886914</v>
      </c>
      <c r="AD432" s="8">
        <f t="shared" si="235"/>
        <v>149.42857625990402</v>
      </c>
      <c r="AE432" s="8">
        <f t="shared" si="228"/>
        <v>-27926.425332609237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2225.8784668149747</v>
      </c>
      <c r="M433" s="14">
        <f t="shared" si="221"/>
        <v>769177</v>
      </c>
      <c r="N433" s="13"/>
      <c r="O433" s="12">
        <f>1000*(IF(I35&lt;18,VLOOKUP(I35,'[1]Mortality (No Interventions) L'!$B$10:$O$129,4),VLOOKUP(I35,'[1]Mortality (Interventions) L'!$B$26:$AV$128,13)))</f>
        <v>198.77163754657721</v>
      </c>
      <c r="P433" s="11">
        <v>0</v>
      </c>
      <c r="Q433" s="10">
        <f t="shared" si="230"/>
        <v>0.16200100672527543</v>
      </c>
      <c r="R433" s="10">
        <f t="shared" si="231"/>
        <v>3.2201205390977067E-2</v>
      </c>
      <c r="S433" s="10">
        <f t="shared" si="232"/>
        <v>0</v>
      </c>
      <c r="T433" s="9">
        <f t="shared" si="222"/>
        <v>0.12979980133429836</v>
      </c>
      <c r="U433" s="18"/>
      <c r="V433" s="8">
        <f t="shared" si="233"/>
        <v>1246.0744834992718</v>
      </c>
      <c r="W433" s="8">
        <f t="shared" si="223"/>
        <v>998.39021790911613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-288.91858278687636</v>
      </c>
      <c r="AB433" s="8">
        <f t="shared" si="234"/>
        <v>-24768.426559015566</v>
      </c>
      <c r="AC433" s="8">
        <f t="shared" si="227"/>
        <v>-25057.345141802442</v>
      </c>
      <c r="AD433" s="8">
        <f t="shared" si="235"/>
        <v>122.23990683127857</v>
      </c>
      <c r="AE433" s="8">
        <f t="shared" si="228"/>
        <v>-24935.105234971164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2225.8784668149747</v>
      </c>
      <c r="M434" s="14">
        <f t="shared" ref="M434:M465" si="238">$E$11</f>
        <v>769177</v>
      </c>
      <c r="N434" s="13"/>
      <c r="O434" s="12">
        <f>1000*(IF(I36&lt;18,VLOOKUP(I36,'[1]Mortality (No Interventions) L'!$B$10:$O$129,4),VLOOKUP(I36,'[1]Mortality (Interventions) L'!$B$26:$AV$128,13)))</f>
        <v>216.27948514605663</v>
      </c>
      <c r="P434" s="11">
        <v>0</v>
      </c>
      <c r="Q434" s="10">
        <f t="shared" si="230"/>
        <v>0.12979980133429836</v>
      </c>
      <c r="R434" s="10">
        <f t="shared" si="231"/>
        <v>2.8073034204642484E-2</v>
      </c>
      <c r="S434" s="10">
        <f t="shared" si="232"/>
        <v>0</v>
      </c>
      <c r="T434" s="9">
        <f t="shared" ref="T434:T465" si="239">Q434-SUM(R434:S434)</f>
        <v>0.10172676712965588</v>
      </c>
      <c r="U434" s="18"/>
      <c r="V434" s="8">
        <f t="shared" si="233"/>
        <v>998.39021790911613</v>
      </c>
      <c r="W434" s="8">
        <f t="shared" ref="W434:W465" si="240">$G$14*M434*T434</f>
        <v>782.45889560487319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-226.4314204526024</v>
      </c>
      <c r="AB434" s="8">
        <f t="shared" si="234"/>
        <v>-21593.132230424293</v>
      </c>
      <c r="AC434" s="8">
        <f t="shared" ref="AC434:AC465" si="244">IFERROR(_xlfn.IFNA(SUM(Y434:AB434),0),0)</f>
        <v>-21819.563650876895</v>
      </c>
      <c r="AD434" s="8">
        <f t="shared" si="235"/>
        <v>97.942080376884306</v>
      </c>
      <c r="AE434" s="8">
        <f t="shared" ref="AE434:AE465" si="245">IFERROR(_xlfn.IFNA(SUM(AC434:AD434),0),0)</f>
        <v>-21721.62157050001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2225.8784668149747</v>
      </c>
      <c r="M435" s="14">
        <f t="shared" si="238"/>
        <v>769177</v>
      </c>
      <c r="N435" s="13"/>
      <c r="O435" s="12">
        <f>1000*(IF(I37&lt;18,VLOOKUP(I37,'[1]Mortality (No Interventions) L'!$B$10:$O$129,4),VLOOKUP(I37,'[1]Mortality (Interventions) L'!$B$26:$AV$128,13)))</f>
        <v>234.98844348870358</v>
      </c>
      <c r="P435" s="11">
        <v>0</v>
      </c>
      <c r="Q435" s="10">
        <f t="shared" ref="Q435:Q466" si="247">T434</f>
        <v>0.10172676712965588</v>
      </c>
      <c r="R435" s="10">
        <f t="shared" ref="R435:R466" si="248">O435*Q435/1000</f>
        <v>2.3904614668935651E-2</v>
      </c>
      <c r="S435" s="10">
        <f t="shared" ref="S435:S466" si="249">MIN(P435*Q435,Q435-R435)</f>
        <v>0</v>
      </c>
      <c r="T435" s="9">
        <f t="shared" si="239"/>
        <v>7.7822152460720231E-2</v>
      </c>
      <c r="U435" s="18"/>
      <c r="V435" s="8">
        <f t="shared" ref="V435:V466" si="250">W434</f>
        <v>782.45889560487319</v>
      </c>
      <c r="W435" s="8">
        <f t="shared" si="240"/>
        <v>598.59009763279414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-173.22265340350916</v>
      </c>
      <c r="AB435" s="8">
        <f t="shared" ref="AB435:AB466" si="251">IFERROR(_xlfn.IFNA(-M435*R435,0),0)</f>
        <v>-18386.879797207916</v>
      </c>
      <c r="AC435" s="8">
        <f t="shared" si="244"/>
        <v>-18560.102450611426</v>
      </c>
      <c r="AD435" s="8">
        <f t="shared" ref="AD435:AD466" si="252">IFERROR(_xlfn.IFNA($D$6*SUM(V435:V435,Y435:Z435),0),0)</f>
        <v>76.759217658838068</v>
      </c>
      <c r="AE435" s="8">
        <f t="shared" si="245"/>
        <v>-18483.343232952589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2225.8784668149747</v>
      </c>
      <c r="M436" s="14">
        <f t="shared" si="238"/>
        <v>769177</v>
      </c>
      <c r="N436" s="13"/>
      <c r="O436" s="12">
        <f>1000*(IF(I38&lt;18,VLOOKUP(I38,'[1]Mortality (No Interventions) L'!$B$10:$O$129,4),VLOOKUP(I38,'[1]Mortality (Interventions) L'!$B$26:$AV$128,13)))</f>
        <v>254.969234117143</v>
      </c>
      <c r="P436" s="11">
        <v>0</v>
      </c>
      <c r="Q436" s="10">
        <f t="shared" si="247"/>
        <v>7.7822152460720231E-2</v>
      </c>
      <c r="R436" s="10">
        <f t="shared" si="248"/>
        <v>1.9842254610257373E-2</v>
      </c>
      <c r="S436" s="10">
        <f t="shared" si="249"/>
        <v>0</v>
      </c>
      <c r="T436" s="9">
        <f t="shared" si="239"/>
        <v>5.7979897850462855E-2</v>
      </c>
      <c r="U436" s="18"/>
      <c r="V436" s="8">
        <f t="shared" si="250"/>
        <v>598.59009763279414</v>
      </c>
      <c r="W436" s="8">
        <f t="shared" si="240"/>
        <v>445.96803888925473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-129.0562061334771</v>
      </c>
      <c r="AB436" s="8">
        <f t="shared" si="251"/>
        <v>-15262.205874353935</v>
      </c>
      <c r="AC436" s="8">
        <f t="shared" si="244"/>
        <v>-15391.262080487411</v>
      </c>
      <c r="AD436" s="8">
        <f t="shared" si="252"/>
        <v>58.721688577777108</v>
      </c>
      <c r="AE436" s="8">
        <f t="shared" si="245"/>
        <v>-15332.540391909633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2225.8784668149747</v>
      </c>
      <c r="M437" s="14">
        <f t="shared" si="238"/>
        <v>769177</v>
      </c>
      <c r="N437" s="13"/>
      <c r="O437" s="12">
        <f>1000*(IF(I39&lt;18,VLOOKUP(I39,'[1]Mortality (No Interventions) L'!$B$10:$O$129,4),VLOOKUP(I39,'[1]Mortality (Interventions) L'!$B$26:$AV$128,13)))</f>
        <v>275.57147173245801</v>
      </c>
      <c r="P437" s="11">
        <v>0</v>
      </c>
      <c r="Q437" s="10">
        <f t="shared" si="247"/>
        <v>5.7979897850462855E-2</v>
      </c>
      <c r="R437" s="10">
        <f t="shared" si="248"/>
        <v>1.5977605781549626E-2</v>
      </c>
      <c r="S437" s="10">
        <f t="shared" si="249"/>
        <v>0</v>
      </c>
      <c r="T437" s="9">
        <f t="shared" si="239"/>
        <v>4.2002292068913233E-2</v>
      </c>
      <c r="U437" s="18"/>
      <c r="V437" s="8">
        <f t="shared" si="250"/>
        <v>445.96803888925473</v>
      </c>
      <c r="W437" s="8">
        <f t="shared" si="240"/>
        <v>323.07197006690478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-93.491997473067357</v>
      </c>
      <c r="AB437" s="8">
        <f t="shared" si="251"/>
        <v>-12289.606882234997</v>
      </c>
      <c r="AC437" s="8">
        <f t="shared" si="244"/>
        <v>-12383.098879708064</v>
      </c>
      <c r="AD437" s="8">
        <f t="shared" si="252"/>
        <v>43.74946461503589</v>
      </c>
      <c r="AE437" s="8">
        <f t="shared" si="245"/>
        <v>-12339.349415093029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2225.8784668149747</v>
      </c>
      <c r="M438" s="14">
        <f t="shared" si="238"/>
        <v>769177</v>
      </c>
      <c r="N438" s="13"/>
      <c r="O438" s="12">
        <f>1000*(IF(I40&lt;18,VLOOKUP(I40,'[1]Mortality (No Interventions) L'!$B$10:$O$129,4),VLOOKUP(I40,'[1]Mortality (Interventions) L'!$B$26:$AV$128,13)))</f>
        <v>297.30780216226651</v>
      </c>
      <c r="P438" s="11">
        <v>0</v>
      </c>
      <c r="Q438" s="10">
        <f t="shared" si="247"/>
        <v>4.2002292068913233E-2</v>
      </c>
      <c r="R438" s="10">
        <f t="shared" si="248"/>
        <v>1.248760914078619E-2</v>
      </c>
      <c r="S438" s="10">
        <f t="shared" si="249"/>
        <v>0</v>
      </c>
      <c r="T438" s="9">
        <f t="shared" si="239"/>
        <v>2.9514682928127041E-2</v>
      </c>
      <c r="U438" s="18"/>
      <c r="V438" s="8">
        <f t="shared" si="250"/>
        <v>323.07197006690478</v>
      </c>
      <c r="W438" s="8">
        <f t="shared" si="240"/>
        <v>227.02015270607976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-65.696097184589519</v>
      </c>
      <c r="AB438" s="8">
        <f t="shared" si="251"/>
        <v>-9605.1817360824989</v>
      </c>
      <c r="AC438" s="8">
        <f t="shared" si="244"/>
        <v>-9670.8778332670881</v>
      </c>
      <c r="AD438" s="8">
        <f t="shared" si="252"/>
        <v>31.69336026356336</v>
      </c>
      <c r="AE438" s="8">
        <f t="shared" si="245"/>
        <v>-9639.1844730035245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2225.8784668149747</v>
      </c>
      <c r="M439" s="14">
        <f t="shared" si="238"/>
        <v>769177</v>
      </c>
      <c r="N439" s="13"/>
      <c r="O439" s="12">
        <f>1000*(IF(I41&lt;18,VLOOKUP(I41,'[1]Mortality (No Interventions) L'!$B$10:$O$129,4),VLOOKUP(I41,'[1]Mortality (Interventions) L'!$B$26:$AV$128,13)))</f>
        <v>319.47878856833961</v>
      </c>
      <c r="P439" s="11">
        <v>0</v>
      </c>
      <c r="Q439" s="10">
        <f t="shared" si="247"/>
        <v>2.9514682928127041E-2</v>
      </c>
      <c r="R439" s="10">
        <f t="shared" si="248"/>
        <v>9.4293151468566819E-3</v>
      </c>
      <c r="S439" s="10">
        <f t="shared" si="249"/>
        <v>0</v>
      </c>
      <c r="T439" s="9">
        <f t="shared" si="239"/>
        <v>2.0085367781270361E-2</v>
      </c>
      <c r="U439" s="18"/>
      <c r="V439" s="8">
        <f t="shared" si="250"/>
        <v>227.02015270607976</v>
      </c>
      <c r="W439" s="8">
        <f t="shared" si="240"/>
        <v>154.49202933894193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-44.707587642388958</v>
      </c>
      <c r="AB439" s="8">
        <f t="shared" si="251"/>
        <v>-7252.8123367137823</v>
      </c>
      <c r="AC439" s="8">
        <f t="shared" si="244"/>
        <v>-7297.519924356171</v>
      </c>
      <c r="AD439" s="8">
        <f t="shared" si="252"/>
        <v>22.270676980466426</v>
      </c>
      <c r="AE439" s="8">
        <f t="shared" si="245"/>
        <v>-7275.2492473757047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2225.8784668149747</v>
      </c>
      <c r="M440" s="14">
        <f t="shared" si="238"/>
        <v>769177</v>
      </c>
      <c r="N440" s="13"/>
      <c r="O440" s="12">
        <f>1000*(IF(I42&lt;18,VLOOKUP(I42,'[1]Mortality (No Interventions) L'!$B$10:$O$129,4),VLOOKUP(I42,'[1]Mortality (Interventions) L'!$B$26:$AV$128,13)))</f>
        <v>341.6267371035737</v>
      </c>
      <c r="P440" s="11">
        <v>0</v>
      </c>
      <c r="Q440" s="10">
        <f t="shared" si="247"/>
        <v>2.0085367781270361E-2</v>
      </c>
      <c r="R440" s="10">
        <f t="shared" si="248"/>
        <v>6.8616986586406388E-3</v>
      </c>
      <c r="S440" s="10">
        <f t="shared" si="249"/>
        <v>0</v>
      </c>
      <c r="T440" s="9">
        <f t="shared" si="239"/>
        <v>1.3223669122629723E-2</v>
      </c>
      <c r="U440" s="18"/>
      <c r="V440" s="8">
        <f t="shared" si="250"/>
        <v>154.49202933894193</v>
      </c>
      <c r="W440" s="8">
        <f t="shared" si="240"/>
        <v>101.71342144736963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-29.434280352347567</v>
      </c>
      <c r="AB440" s="8">
        <f t="shared" si="251"/>
        <v>-5277.860789157231</v>
      </c>
      <c r="AC440" s="8">
        <f t="shared" si="244"/>
        <v>-5307.2950695095788</v>
      </c>
      <c r="AD440" s="8">
        <f t="shared" si="252"/>
        <v>15.155668078150205</v>
      </c>
      <c r="AE440" s="8">
        <f t="shared" si="245"/>
        <v>-5292.1394014314283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2225.8784668149747</v>
      </c>
      <c r="M441" s="14">
        <f t="shared" si="238"/>
        <v>769177</v>
      </c>
      <c r="N441" s="13"/>
      <c r="O441" s="12">
        <f>1000*(IF(I43&lt;18,VLOOKUP(I43,'[1]Mortality (No Interventions) L'!$B$10:$O$129,4),VLOOKUP(I43,'[1]Mortality (Interventions) L'!$B$26:$AV$128,13)))</f>
        <v>364.54801037566142</v>
      </c>
      <c r="P441" s="11">
        <v>0</v>
      </c>
      <c r="Q441" s="10">
        <f t="shared" si="247"/>
        <v>1.3223669122629723E-2</v>
      </c>
      <c r="R441" s="10">
        <f t="shared" si="248"/>
        <v>4.8206622685207342E-3</v>
      </c>
      <c r="S441" s="10">
        <f t="shared" si="249"/>
        <v>0</v>
      </c>
      <c r="T441" s="9">
        <f t="shared" si="239"/>
        <v>8.4030068541089895E-3</v>
      </c>
      <c r="U441" s="18"/>
      <c r="V441" s="8">
        <f t="shared" si="250"/>
        <v>101.71342144736963</v>
      </c>
      <c r="W441" s="8">
        <f t="shared" si="240"/>
        <v>64.633996030229909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-18.704072013059839</v>
      </c>
      <c r="AB441" s="8">
        <f t="shared" si="251"/>
        <v>-3707.9425417139728</v>
      </c>
      <c r="AC441" s="8">
        <f t="shared" si="244"/>
        <v>-3726.6466137270327</v>
      </c>
      <c r="AD441" s="8">
        <f t="shared" si="252"/>
        <v>9.9780866439869609</v>
      </c>
      <c r="AE441" s="8">
        <f t="shared" si="245"/>
        <v>-3716.6685270830458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2225.8784668149747</v>
      </c>
      <c r="M442" s="14">
        <f t="shared" si="238"/>
        <v>769177</v>
      </c>
      <c r="N442" s="13"/>
      <c r="O442" s="12">
        <f>1000*(IF(I44&lt;18,VLOOKUP(I44,'[1]Mortality (No Interventions) L'!$B$10:$O$129,4),VLOOKUP(I44,'[1]Mortality (Interventions) L'!$B$26:$AV$128,13)))</f>
        <v>388.13408106445723</v>
      </c>
      <c r="P442" s="11">
        <v>0</v>
      </c>
      <c r="Q442" s="10">
        <f t="shared" si="247"/>
        <v>8.4030068541089895E-3</v>
      </c>
      <c r="R442" s="10">
        <f t="shared" si="248"/>
        <v>3.2614933434979279E-3</v>
      </c>
      <c r="S442" s="10">
        <f t="shared" si="249"/>
        <v>0</v>
      </c>
      <c r="T442" s="9">
        <f t="shared" si="239"/>
        <v>5.1415135106110616E-3</v>
      </c>
      <c r="U442" s="18"/>
      <c r="V442" s="8">
        <f t="shared" si="250"/>
        <v>64.633996030229909</v>
      </c>
      <c r="W442" s="8">
        <f t="shared" si="240"/>
        <v>39.547339375512848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-11.444384210107428</v>
      </c>
      <c r="AB442" s="8">
        <f t="shared" si="251"/>
        <v>-2508.6656654717058</v>
      </c>
      <c r="AC442" s="8">
        <f t="shared" si="244"/>
        <v>-2520.1100496818131</v>
      </c>
      <c r="AD442" s="8">
        <f t="shared" si="252"/>
        <v>6.3405950105655542</v>
      </c>
      <c r="AE442" s="8">
        <f t="shared" si="245"/>
        <v>-2513.7694546712473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2225.8784668149747</v>
      </c>
      <c r="M443" s="14">
        <f t="shared" si="238"/>
        <v>769177</v>
      </c>
      <c r="N443" s="13"/>
      <c r="O443" s="12">
        <f>1000*(IF(I45&lt;18,VLOOKUP(I45,'[1]Mortality (No Interventions) L'!$B$10:$O$129,4),VLOOKUP(I45,'[1]Mortality (Interventions) L'!$B$26:$AV$128,13)))</f>
        <v>412.25806752577245</v>
      </c>
      <c r="P443" s="11">
        <v>0</v>
      </c>
      <c r="Q443" s="10">
        <f t="shared" si="247"/>
        <v>5.1415135106110616E-3</v>
      </c>
      <c r="R443" s="10">
        <f t="shared" si="248"/>
        <v>2.1196304240421663E-3</v>
      </c>
      <c r="S443" s="10">
        <f t="shared" si="249"/>
        <v>0</v>
      </c>
      <c r="T443" s="9">
        <f t="shared" si="239"/>
        <v>3.0218830865688952E-3</v>
      </c>
      <c r="U443" s="18"/>
      <c r="V443" s="8">
        <f t="shared" si="250"/>
        <v>39.547339375512848</v>
      </c>
      <c r="W443" s="8">
        <f t="shared" si="240"/>
        <v>23.243629668778034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-6.7263444916260759</v>
      </c>
      <c r="AB443" s="8">
        <f t="shared" si="251"/>
        <v>-1630.3709706734815</v>
      </c>
      <c r="AC443" s="8">
        <f t="shared" si="244"/>
        <v>-1637.0973151651076</v>
      </c>
      <c r="AD443" s="8">
        <f t="shared" si="252"/>
        <v>3.8795939927378105</v>
      </c>
      <c r="AE443" s="8">
        <f t="shared" si="245"/>
        <v>-1633.2177211723697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2225.8784668149747</v>
      </c>
      <c r="M444" s="14">
        <f t="shared" si="238"/>
        <v>769177</v>
      </c>
      <c r="N444" s="13"/>
      <c r="O444" s="12">
        <f>1000*(IF(I46&lt;18,VLOOKUP(I46,'[1]Mortality (No Interventions) L'!$B$10:$O$129,4),VLOOKUP(I46,'[1]Mortality (Interventions) L'!$B$26:$AV$128,13)))</f>
        <v>436.78908169921243</v>
      </c>
      <c r="P444" s="11">
        <v>0</v>
      </c>
      <c r="Q444" s="10">
        <f t="shared" si="247"/>
        <v>3.0218830865688952E-3</v>
      </c>
      <c r="R444" s="10">
        <f t="shared" si="248"/>
        <v>1.3199255383848094E-3</v>
      </c>
      <c r="S444" s="10">
        <f t="shared" si="249"/>
        <v>0</v>
      </c>
      <c r="T444" s="9">
        <f t="shared" si="239"/>
        <v>1.7019575481840858E-3</v>
      </c>
      <c r="U444" s="18"/>
      <c r="V444" s="8">
        <f t="shared" si="250"/>
        <v>23.243629668778034</v>
      </c>
      <c r="W444" s="8">
        <f t="shared" si="240"/>
        <v>13.091066010395906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-3.7883506579361663</v>
      </c>
      <c r="AB444" s="8">
        <f t="shared" si="251"/>
        <v>-1015.2563658382126</v>
      </c>
      <c r="AC444" s="8">
        <f t="shared" si="244"/>
        <v>-1019.0447164961487</v>
      </c>
      <c r="AD444" s="8">
        <f t="shared" si="252"/>
        <v>2.2802000705071253</v>
      </c>
      <c r="AE444" s="8">
        <f t="shared" si="245"/>
        <v>-1016.7645164256415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2225.8784668149747</v>
      </c>
      <c r="M445" s="14">
        <f t="shared" si="238"/>
        <v>769177</v>
      </c>
      <c r="N445" s="13"/>
      <c r="O445" s="12">
        <f>1000*(IF(I47&lt;18,VLOOKUP(I47,'[1]Mortality (No Interventions) L'!$B$10:$O$129,4),VLOOKUP(I47,'[1]Mortality (Interventions) L'!$B$26:$AV$128,13)))</f>
        <v>461.7509705524044</v>
      </c>
      <c r="P445" s="11">
        <v>0</v>
      </c>
      <c r="Q445" s="10">
        <f t="shared" si="247"/>
        <v>1.7019575481840858E-3</v>
      </c>
      <c r="R445" s="10">
        <f t="shared" si="248"/>
        <v>7.8588054971299223E-4</v>
      </c>
      <c r="S445" s="10">
        <f t="shared" si="249"/>
        <v>0</v>
      </c>
      <c r="T445" s="9">
        <f t="shared" si="239"/>
        <v>9.1607699847109361E-4</v>
      </c>
      <c r="U445" s="18"/>
      <c r="V445" s="8">
        <f t="shared" si="250"/>
        <v>13.091066010395906</v>
      </c>
      <c r="W445" s="8">
        <f t="shared" si="240"/>
        <v>7.0462535745300041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-2.0390760648413018</v>
      </c>
      <c r="AB445" s="8">
        <f t="shared" si="251"/>
        <v>-604.48124358659027</v>
      </c>
      <c r="AC445" s="8">
        <f t="shared" si="244"/>
        <v>-606.52031965143158</v>
      </c>
      <c r="AD445" s="8">
        <f t="shared" si="252"/>
        <v>1.2842335756198384</v>
      </c>
      <c r="AE445" s="8">
        <f t="shared" si="245"/>
        <v>-605.23608607581173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2225.8784668149747</v>
      </c>
      <c r="M446" s="14">
        <f t="shared" si="238"/>
        <v>769177</v>
      </c>
      <c r="N446" s="13"/>
      <c r="O446" s="12">
        <f>1000*(IF(I48&lt;18,VLOOKUP(I48,'[1]Mortality (No Interventions) L'!$B$10:$O$129,4),VLOOKUP(I48,'[1]Mortality (Interventions) L'!$B$26:$AV$128,13)))</f>
        <v>487.18747906560446</v>
      </c>
      <c r="P446" s="11">
        <v>0</v>
      </c>
      <c r="Q446" s="10">
        <f t="shared" si="247"/>
        <v>9.1607699847109361E-4</v>
      </c>
      <c r="R446" s="10">
        <f t="shared" si="248"/>
        <v>4.4630124351511771E-4</v>
      </c>
      <c r="S446" s="10">
        <f t="shared" si="249"/>
        <v>0</v>
      </c>
      <c r="T446" s="9">
        <f t="shared" si="239"/>
        <v>4.697757549559759E-4</v>
      </c>
      <c r="U446" s="18"/>
      <c r="V446" s="8">
        <f t="shared" si="250"/>
        <v>7.0462535745300041</v>
      </c>
      <c r="W446" s="8">
        <f t="shared" si="240"/>
        <v>3.6134070586977272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-1.0456637371882549</v>
      </c>
      <c r="AB446" s="8">
        <f t="shared" si="251"/>
        <v>-343.28465158322769</v>
      </c>
      <c r="AC446" s="8">
        <f t="shared" si="244"/>
        <v>-344.33031532041593</v>
      </c>
      <c r="AD446" s="8">
        <f t="shared" si="252"/>
        <v>0.69123747566139349</v>
      </c>
      <c r="AE446" s="8">
        <f t="shared" si="245"/>
        <v>-343.63907784475452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2225.8784668149747</v>
      </c>
      <c r="M447" s="14">
        <f t="shared" si="238"/>
        <v>769177</v>
      </c>
      <c r="N447" s="13"/>
      <c r="O447" s="12">
        <f>1000*(IF(I49&lt;18,VLOOKUP(I49,'[1]Mortality (No Interventions) L'!$B$10:$O$129,4),VLOOKUP(I49,'[1]Mortality (Interventions) L'!$B$26:$AV$128,13)))</f>
        <v>512.97427164141243</v>
      </c>
      <c r="P447" s="11">
        <v>0</v>
      </c>
      <c r="Q447" s="10">
        <f t="shared" si="247"/>
        <v>4.697757549559759E-4</v>
      </c>
      <c r="R447" s="10">
        <f t="shared" si="248"/>
        <v>2.4098287573333637E-4</v>
      </c>
      <c r="S447" s="10">
        <f t="shared" si="249"/>
        <v>0</v>
      </c>
      <c r="T447" s="9">
        <f t="shared" si="239"/>
        <v>2.2879287922263953E-4</v>
      </c>
      <c r="U447" s="18"/>
      <c r="V447" s="8">
        <f t="shared" si="250"/>
        <v>3.6134070586977272</v>
      </c>
      <c r="W447" s="8">
        <f t="shared" si="240"/>
        <v>1.7598222046183223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-0.50926514322227256</v>
      </c>
      <c r="AB447" s="8">
        <f t="shared" si="251"/>
        <v>-185.35848540794046</v>
      </c>
      <c r="AC447" s="8">
        <f t="shared" si="244"/>
        <v>-185.86775055116274</v>
      </c>
      <c r="AD447" s="8">
        <f t="shared" si="252"/>
        <v>0.35447523245824708</v>
      </c>
      <c r="AE447" s="8">
        <f t="shared" si="245"/>
        <v>-185.5132753187045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2225.8784668149747</v>
      </c>
      <c r="M448" s="14">
        <f t="shared" si="238"/>
        <v>769177</v>
      </c>
      <c r="N448" s="13"/>
      <c r="O448" s="12">
        <f>1000*(IF(I50&lt;18,VLOOKUP(I50,'[1]Mortality (No Interventions) L'!$B$10:$O$129,4),VLOOKUP(I50,'[1]Mortality (Interventions) L'!$B$26:$AV$128,13)))</f>
        <v>538.98348044903423</v>
      </c>
      <c r="P448" s="11">
        <v>0</v>
      </c>
      <c r="Q448" s="10">
        <f t="shared" si="247"/>
        <v>2.2879287922263953E-4</v>
      </c>
      <c r="R448" s="10">
        <f t="shared" si="248"/>
        <v>1.2331558234537378E-4</v>
      </c>
      <c r="S448" s="10">
        <f t="shared" si="249"/>
        <v>0</v>
      </c>
      <c r="T448" s="9">
        <f t="shared" si="239"/>
        <v>1.0547729687726575E-4</v>
      </c>
      <c r="U448" s="18"/>
      <c r="V448" s="8">
        <f t="shared" si="250"/>
        <v>1.7598222046183223</v>
      </c>
      <c r="W448" s="8">
        <f t="shared" si="240"/>
        <v>0.81130710780164639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-0.23477964385695621</v>
      </c>
      <c r="AB448" s="8">
        <f t="shared" si="251"/>
        <v>-94.851509681667565</v>
      </c>
      <c r="AC448" s="8">
        <f t="shared" si="244"/>
        <v>-95.086289325524518</v>
      </c>
      <c r="AD448" s="8">
        <f t="shared" si="252"/>
        <v>0.17263855827305744</v>
      </c>
      <c r="AE448" s="8">
        <f t="shared" si="245"/>
        <v>-94.913650767251454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2225.8784668149747</v>
      </c>
      <c r="M449" s="14">
        <f t="shared" si="238"/>
        <v>769177</v>
      </c>
      <c r="N449" s="13"/>
      <c r="O449" s="12">
        <f>1000*(IF(I51&lt;18,VLOOKUP(I51,'[1]Mortality (No Interventions) L'!$B$10:$O$129,4),VLOOKUP(I51,'[1]Mortality (Interventions) L'!$B$26:$AV$128,13)))</f>
        <v>568.92921064513052</v>
      </c>
      <c r="P449" s="11">
        <v>0</v>
      </c>
      <c r="Q449" s="10">
        <f t="shared" si="247"/>
        <v>1.0547729687726575E-4</v>
      </c>
      <c r="R449" s="10">
        <f t="shared" si="248"/>
        <v>6.000911525336489E-5</v>
      </c>
      <c r="S449" s="10">
        <f t="shared" si="249"/>
        <v>0</v>
      </c>
      <c r="T449" s="9">
        <f t="shared" si="239"/>
        <v>4.5468181623900861E-5</v>
      </c>
      <c r="U449" s="18"/>
      <c r="V449" s="8">
        <f t="shared" si="250"/>
        <v>0.81130710780164639</v>
      </c>
      <c r="W449" s="8">
        <f t="shared" si="240"/>
        <v>0.34973079536927193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-0.10120664640187325</v>
      </c>
      <c r="AB449" s="8">
        <f t="shared" si="251"/>
        <v>-46.157631243237446</v>
      </c>
      <c r="AC449" s="8">
        <f t="shared" si="244"/>
        <v>-46.258837889639317</v>
      </c>
      <c r="AD449" s="8">
        <f t="shared" si="252"/>
        <v>7.9589227275341512E-2</v>
      </c>
      <c r="AE449" s="8">
        <f t="shared" si="245"/>
        <v>-46.179248662363975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2225.8784668149747</v>
      </c>
      <c r="M450" s="14">
        <f t="shared" si="238"/>
        <v>769177</v>
      </c>
      <c r="N450" s="13"/>
      <c r="O450" s="12">
        <f>1000*(IF(I52&lt;18,VLOOKUP(I52,'[1]Mortality (No Interventions) L'!$B$10:$O$129,4),VLOOKUP(I52,'[1]Mortality (Interventions) L'!$B$26:$AV$128,13)))</f>
        <v>599.10286586337236</v>
      </c>
      <c r="P450" s="11">
        <v>0</v>
      </c>
      <c r="Q450" s="10">
        <f t="shared" si="247"/>
        <v>4.5468181623900861E-5</v>
      </c>
      <c r="R450" s="10">
        <f t="shared" si="248"/>
        <v>2.7240117916475331E-5</v>
      </c>
      <c r="S450" s="10">
        <f t="shared" si="249"/>
        <v>0</v>
      </c>
      <c r="T450" s="9">
        <f t="shared" si="239"/>
        <v>1.822806370742553E-5</v>
      </c>
      <c r="U450" s="18"/>
      <c r="V450" s="8">
        <f t="shared" si="250"/>
        <v>0.34973079536927193</v>
      </c>
      <c r="W450" s="8">
        <f t="shared" si="240"/>
        <v>0.14020607358286449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-4.0573454498090022E-2</v>
      </c>
      <c r="AB450" s="8">
        <f t="shared" si="251"/>
        <v>-20.952472178640747</v>
      </c>
      <c r="AC450" s="8">
        <f t="shared" si="244"/>
        <v>-20.993045633138838</v>
      </c>
      <c r="AD450" s="8">
        <f t="shared" si="252"/>
        <v>3.4308591025725581E-2</v>
      </c>
      <c r="AE450" s="8">
        <f t="shared" si="245"/>
        <v>-20.958737042113111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2225.8784668149747</v>
      </c>
      <c r="M451" s="14">
        <f t="shared" si="238"/>
        <v>769177</v>
      </c>
      <c r="N451" s="13"/>
      <c r="O451" s="12">
        <f>1000*(IF(I53&lt;18,VLOOKUP(I53,'[1]Mortality (No Interventions) L'!$B$10:$O$129,4),VLOOKUP(I53,'[1]Mortality (Interventions) L'!$B$26:$AV$128,13)))</f>
        <v>629.46889480067921</v>
      </c>
      <c r="P451" s="11">
        <v>0</v>
      </c>
      <c r="Q451" s="10">
        <f t="shared" si="247"/>
        <v>1.822806370742553E-5</v>
      </c>
      <c r="R451" s="10">
        <f t="shared" si="248"/>
        <v>1.147399911626952E-5</v>
      </c>
      <c r="S451" s="10">
        <f t="shared" si="249"/>
        <v>0</v>
      </c>
      <c r="T451" s="9">
        <f t="shared" si="239"/>
        <v>6.7540645911560102E-6</v>
      </c>
      <c r="U451" s="18"/>
      <c r="V451" s="8">
        <f t="shared" si="250"/>
        <v>0.14020607358286449</v>
      </c>
      <c r="W451" s="8">
        <f t="shared" si="240"/>
        <v>5.1950711400316069E-2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-1.5033726936931649E-2</v>
      </c>
      <c r="AB451" s="8">
        <f t="shared" si="251"/>
        <v>-8.8255362182548414</v>
      </c>
      <c r="AC451" s="8">
        <f t="shared" si="244"/>
        <v>-8.8405699451917723</v>
      </c>
      <c r="AD451" s="8">
        <f t="shared" si="252"/>
        <v>1.3754215818479007E-2</v>
      </c>
      <c r="AE451" s="8">
        <f t="shared" si="245"/>
        <v>-8.8268157293732941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2225.8784668149747</v>
      </c>
      <c r="M452" s="14">
        <f t="shared" si="238"/>
        <v>769177</v>
      </c>
      <c r="N452" s="13"/>
      <c r="O452" s="12">
        <f>1000*(IF(I54&lt;18,VLOOKUP(I54,'[1]Mortality (No Interventions) L'!$B$10:$O$129,4),VLOOKUP(I54,'[1]Mortality (Interventions) L'!$B$26:$AV$128,13)))</f>
        <v>659.99130238172029</v>
      </c>
      <c r="P452" s="11">
        <v>0</v>
      </c>
      <c r="Q452" s="10">
        <f t="shared" si="247"/>
        <v>6.7540645911560102E-6</v>
      </c>
      <c r="R452" s="10">
        <f t="shared" si="248"/>
        <v>4.4576238858873166E-6</v>
      </c>
      <c r="S452" s="10">
        <f t="shared" si="249"/>
        <v>0</v>
      </c>
      <c r="T452" s="9">
        <f t="shared" si="239"/>
        <v>2.2964407052686936E-6</v>
      </c>
      <c r="U452" s="18"/>
      <c r="V452" s="8">
        <f t="shared" si="250"/>
        <v>5.1950711400316069E-2</v>
      </c>
      <c r="W452" s="8">
        <f t="shared" si="240"/>
        <v>1.7663693723564581E-2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-5.1115979161749786E-3</v>
      </c>
      <c r="AB452" s="8">
        <f t="shared" si="251"/>
        <v>-3.4287017676751486</v>
      </c>
      <c r="AC452" s="8">
        <f t="shared" si="244"/>
        <v>-3.4338133655913237</v>
      </c>
      <c r="AD452" s="8">
        <f t="shared" si="252"/>
        <v>5.0963647883710064E-3</v>
      </c>
      <c r="AE452" s="8">
        <f t="shared" si="245"/>
        <v>-3.4287170008029526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2225.8784668149747</v>
      </c>
      <c r="M453" s="14">
        <f t="shared" si="238"/>
        <v>769177</v>
      </c>
      <c r="N453" s="13"/>
      <c r="O453" s="12">
        <f>1000*(IF(I55&lt;18,VLOOKUP(I55,'[1]Mortality (No Interventions) L'!$B$10:$O$129,4),VLOOKUP(I55,'[1]Mortality (Interventions) L'!$B$26:$AV$128,13)))</f>
        <v>690.63303780510284</v>
      </c>
      <c r="P453" s="11">
        <v>0</v>
      </c>
      <c r="Q453" s="10">
        <f t="shared" si="247"/>
        <v>2.2964407052686936E-6</v>
      </c>
      <c r="R453" s="10">
        <f t="shared" si="248"/>
        <v>1.5859978204190108E-6</v>
      </c>
      <c r="S453" s="10">
        <f t="shared" si="249"/>
        <v>0</v>
      </c>
      <c r="T453" s="9">
        <f t="shared" si="239"/>
        <v>7.1044288484968282E-7</v>
      </c>
      <c r="U453" s="18"/>
      <c r="V453" s="8">
        <f t="shared" si="250"/>
        <v>1.7663693723564581E-2</v>
      </c>
      <c r="W453" s="8">
        <f t="shared" si="240"/>
        <v>5.4645632684002451E-3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-1.5813595192888197E-3</v>
      </c>
      <c r="AB453" s="8">
        <f t="shared" si="251"/>
        <v>-1.2199130455164335</v>
      </c>
      <c r="AC453" s="8">
        <f t="shared" si="244"/>
        <v>-1.2214944050357224</v>
      </c>
      <c r="AD453" s="8">
        <f t="shared" si="252"/>
        <v>1.7328083542816855E-3</v>
      </c>
      <c r="AE453" s="8">
        <f t="shared" si="245"/>
        <v>-1.2197615966814408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2225.8784668149747</v>
      </c>
      <c r="M454" s="14">
        <f t="shared" si="238"/>
        <v>769177</v>
      </c>
      <c r="N454" s="13"/>
      <c r="O454" s="12">
        <f>1000*(IF(I56&lt;18,VLOOKUP(I56,'[1]Mortality (No Interventions) L'!$B$10:$O$129,4),VLOOKUP(I56,'[1]Mortality (Interventions) L'!$B$26:$AV$128,13)))</f>
        <v>721.50100702916086</v>
      </c>
      <c r="P454" s="11">
        <v>0</v>
      </c>
      <c r="Q454" s="10">
        <f t="shared" si="247"/>
        <v>7.1044288484968282E-7</v>
      </c>
      <c r="R454" s="10">
        <f t="shared" si="248"/>
        <v>5.1258525685574834E-7</v>
      </c>
      <c r="S454" s="10">
        <f t="shared" si="249"/>
        <v>0</v>
      </c>
      <c r="T454" s="9">
        <f t="shared" si="239"/>
        <v>1.9785762799393447E-7</v>
      </c>
      <c r="U454" s="18"/>
      <c r="V454" s="8">
        <f t="shared" si="250"/>
        <v>5.4645632684002451E-3</v>
      </c>
      <c r="W454" s="8">
        <f t="shared" si="240"/>
        <v>1.5218753672749054E-3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-4.404070336467865E-4</v>
      </c>
      <c r="AB454" s="8">
        <f t="shared" si="251"/>
        <v>-0.39426879011253396</v>
      </c>
      <c r="AC454" s="8">
        <f t="shared" si="244"/>
        <v>-0.39470919714618075</v>
      </c>
      <c r="AD454" s="8">
        <f t="shared" si="252"/>
        <v>5.360736566300641E-4</v>
      </c>
      <c r="AE454" s="8">
        <f t="shared" si="245"/>
        <v>-0.39417312348955069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2225.8784668149747</v>
      </c>
      <c r="M455" s="14">
        <f t="shared" si="238"/>
        <v>769177</v>
      </c>
      <c r="N455" s="13"/>
      <c r="O455" s="12">
        <f>1000*(IF(I57&lt;18,VLOOKUP(I57,'[1]Mortality (No Interventions) L'!$B$10:$O$129,4),VLOOKUP(I57,'[1]Mortality (Interventions) L'!$B$26:$AV$128,13)))</f>
        <v>752.72716334529196</v>
      </c>
      <c r="P455" s="11">
        <v>0</v>
      </c>
      <c r="Q455" s="10">
        <f t="shared" si="247"/>
        <v>1.9785762799393447E-7</v>
      </c>
      <c r="R455" s="10">
        <f t="shared" si="248"/>
        <v>1.4893281106610232E-7</v>
      </c>
      <c r="S455" s="10">
        <f t="shared" si="249"/>
        <v>0</v>
      </c>
      <c r="T455" s="9">
        <f t="shared" si="239"/>
        <v>4.8924816927832152E-8</v>
      </c>
      <c r="U455" s="18"/>
      <c r="V455" s="8">
        <f t="shared" si="250"/>
        <v>1.5218753672749054E-3</v>
      </c>
      <c r="W455" s="8">
        <f t="shared" si="240"/>
        <v>3.7631843910099151E-4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-1.0890069649252635E-4</v>
      </c>
      <c r="AB455" s="8">
        <f t="shared" si="251"/>
        <v>-0.11455569281739139</v>
      </c>
      <c r="AC455" s="8">
        <f t="shared" si="244"/>
        <v>-0.11466459351388392</v>
      </c>
      <c r="AD455" s="8">
        <f t="shared" si="252"/>
        <v>1.4929597352966823E-4</v>
      </c>
      <c r="AE455" s="8">
        <f t="shared" si="245"/>
        <v>-0.11451529754035425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2225.8784668149747</v>
      </c>
      <c r="M456" s="14">
        <f t="shared" si="238"/>
        <v>769177</v>
      </c>
      <c r="N456" s="13"/>
      <c r="O456" s="12">
        <f>1000*(IF(I58&lt;18,VLOOKUP(I58,'[1]Mortality (No Interventions) L'!$B$10:$O$129,4),VLOOKUP(I58,'[1]Mortality (Interventions) L'!$B$26:$AV$128,13)))</f>
        <v>784.31150675349659</v>
      </c>
      <c r="P456" s="11">
        <v>0</v>
      </c>
      <c r="Q456" s="10">
        <f t="shared" si="247"/>
        <v>4.8924816927832152E-8</v>
      </c>
      <c r="R456" s="10">
        <f t="shared" si="248"/>
        <v>3.8372296882307015E-8</v>
      </c>
      <c r="S456" s="10">
        <f t="shared" si="249"/>
        <v>0</v>
      </c>
      <c r="T456" s="9">
        <f t="shared" si="239"/>
        <v>1.0552520045525137E-8</v>
      </c>
      <c r="U456" s="18"/>
      <c r="V456" s="8">
        <f t="shared" si="250"/>
        <v>3.7631843910099151E-4</v>
      </c>
      <c r="W456" s="8">
        <f t="shared" si="240"/>
        <v>8.116755711056889E-5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-2.3488627139967778E-5</v>
      </c>
      <c r="AB456" s="8">
        <f t="shared" si="251"/>
        <v>-2.9515088199042264E-2</v>
      </c>
      <c r="AC456" s="8">
        <f t="shared" si="244"/>
        <v>-2.9538576826182231E-2</v>
      </c>
      <c r="AD456" s="8">
        <f t="shared" si="252"/>
        <v>3.6916838875807269E-5</v>
      </c>
      <c r="AE456" s="8">
        <f t="shared" si="245"/>
        <v>-2.9501659987306424E-2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2225.8784668149747</v>
      </c>
      <c r="M457" s="14">
        <f t="shared" si="238"/>
        <v>769177</v>
      </c>
      <c r="N457" s="13"/>
      <c r="O457" s="12">
        <f>1000*(IF(I59&lt;18,VLOOKUP(I59,'[1]Mortality (No Interventions) L'!$B$10:$O$129,4),VLOOKUP(I59,'[1]Mortality (Interventions) L'!$B$26:$AV$128,13)))</f>
        <v>816.25403725377475</v>
      </c>
      <c r="P457" s="11">
        <v>0</v>
      </c>
      <c r="Q457" s="10">
        <f t="shared" si="247"/>
        <v>1.0552520045525137E-8</v>
      </c>
      <c r="R457" s="10">
        <f t="shared" si="248"/>
        <v>8.6135370903612795E-9</v>
      </c>
      <c r="S457" s="10">
        <f t="shared" si="249"/>
        <v>0</v>
      </c>
      <c r="T457" s="9">
        <f t="shared" si="239"/>
        <v>1.9389829551638573E-9</v>
      </c>
      <c r="U457" s="18"/>
      <c r="V457" s="8">
        <f t="shared" si="250"/>
        <v>8.116755711056889E-5</v>
      </c>
      <c r="W457" s="8">
        <f t="shared" si="240"/>
        <v>1.4914210925040703E-5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-4.3159404074204953E-6</v>
      </c>
      <c r="AB457" s="8">
        <f t="shared" si="251"/>
        <v>-6.6253346185528176E-3</v>
      </c>
      <c r="AC457" s="8">
        <f t="shared" si="244"/>
        <v>-6.6296505589602383E-3</v>
      </c>
      <c r="AD457" s="8">
        <f t="shared" si="252"/>
        <v>7.9625373525468084E-6</v>
      </c>
      <c r="AE457" s="8">
        <f t="shared" si="245"/>
        <v>-6.6216880216076919E-3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2225.8784668149747</v>
      </c>
      <c r="M458" s="14">
        <f t="shared" si="238"/>
        <v>769177</v>
      </c>
      <c r="N458" s="13"/>
      <c r="O458" s="12">
        <f>1000*(IF(I60&lt;18,VLOOKUP(I60,'[1]Mortality (No Interventions) L'!$B$10:$O$129,4),VLOOKUP(I60,'[1]Mortality (Interventions) L'!$B$26:$AV$128,13)))</f>
        <v>1000</v>
      </c>
      <c r="P458" s="11">
        <v>0</v>
      </c>
      <c r="Q458" s="10">
        <f t="shared" si="247"/>
        <v>1.9389829551638573E-9</v>
      </c>
      <c r="R458" s="10">
        <f t="shared" si="248"/>
        <v>1.9389829551638573E-9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1.4914210925040703E-5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-1.4914210925040703E-3</v>
      </c>
      <c r="AC458" s="8">
        <f t="shared" si="244"/>
        <v>-1.4914210925040703E-3</v>
      </c>
      <c r="AD458" s="8">
        <f t="shared" si="252"/>
        <v>1.4630840917464931E-6</v>
      </c>
      <c r="AE458" s="8">
        <f t="shared" si="245"/>
        <v>-1.4899580084123238E-3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2225.8784668149747</v>
      </c>
      <c r="M459" s="14">
        <f t="shared" si="238"/>
        <v>769177</v>
      </c>
      <c r="N459" s="13"/>
      <c r="O459" s="12" t="e">
        <f>1000*(IF(I61&lt;18,VLOOKUP(I61,'[1]Mortality (No Interventions) L'!$B$10:$O$129,4),VLOOKUP(I61,'[1]Mortality (Interventions) L'!$B$26:$AV$128,13)))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2225.8784668149747</v>
      </c>
      <c r="M460" s="14">
        <f t="shared" si="238"/>
        <v>769177</v>
      </c>
      <c r="N460" s="13"/>
      <c r="O460" s="12" t="e">
        <f>1000*(IF(I62&lt;18,VLOOKUP(I62,'[1]Mortality (No Interventions) L'!$B$10:$O$129,4),VLOOKUP(I62,'[1]Mortality (Interventions) L'!$B$26:$AV$128,13)))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2225.8784668149747</v>
      </c>
      <c r="M461" s="14">
        <f t="shared" si="238"/>
        <v>769177</v>
      </c>
      <c r="N461" s="13"/>
      <c r="O461" s="12" t="e">
        <f>1000*(IF(I63&lt;18,VLOOKUP(I63,'[1]Mortality (No Interventions) L'!$B$10:$O$129,4),VLOOKUP(I63,'[1]Mortality (Interventions) L'!$B$26:$AV$128,13)))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2225.8784668149747</v>
      </c>
      <c r="M462" s="14">
        <f t="shared" si="238"/>
        <v>769177</v>
      </c>
      <c r="N462" s="13"/>
      <c r="O462" s="12" t="e">
        <f>1000*(IF(I64&lt;18,VLOOKUP(I64,'[1]Mortality (No Interventions) L'!$B$10:$O$129,4),VLOOKUP(I64,'[1]Mortality (Interventions) L'!$B$26:$AV$128,13)))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2225.8784668149747</v>
      </c>
      <c r="M463" s="14">
        <f t="shared" si="238"/>
        <v>769177</v>
      </c>
      <c r="N463" s="13"/>
      <c r="O463" s="12" t="e">
        <f>1000*(IF(I65&lt;18,VLOOKUP(I65,'[1]Mortality (No Interventions) L'!$B$10:$O$129,4),VLOOKUP(I65,'[1]Mortality (Interventions) L'!$B$26:$AV$128,13)))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2225.8784668149747</v>
      </c>
      <c r="M464" s="14">
        <f t="shared" si="238"/>
        <v>769177</v>
      </c>
      <c r="N464" s="13"/>
      <c r="O464" s="12" t="e">
        <f>1000*(IF(I66&lt;18,VLOOKUP(I66,'[1]Mortality (No Interventions) L'!$B$10:$O$129,4),VLOOKUP(I66,'[1]Mortality (Interventions) L'!$B$26:$AV$128,13)))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2225.8784668149747</v>
      </c>
      <c r="M465" s="14">
        <f t="shared" si="238"/>
        <v>769177</v>
      </c>
      <c r="N465" s="13"/>
      <c r="O465" s="12" t="e">
        <f>1000*(IF(I67&lt;18,VLOOKUP(I67,'[1]Mortality (No Interventions) L'!$B$10:$O$129,4),VLOOKUP(I67,'[1]Mortality (Interventions) L'!$B$26:$AV$128,13)))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2225.8784668149747</v>
      </c>
      <c r="M466" s="14">
        <f t="shared" ref="M466:M497" si="255">$E$11</f>
        <v>769177</v>
      </c>
      <c r="N466" s="13"/>
      <c r="O466" s="12" t="e">
        <f>1000*(IF(I68&lt;18,VLOOKUP(I68,'[1]Mortality (No Interventions) L'!$B$10:$O$129,4),VLOOKUP(I68,'[1]Mortality (Interventions) L'!$B$26:$AV$128,13)))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2225.8784668149747</v>
      </c>
      <c r="M467" s="14">
        <f t="shared" si="255"/>
        <v>769177</v>
      </c>
      <c r="N467" s="13"/>
      <c r="O467" s="12" t="e">
        <f>1000*(IF(I69&lt;18,VLOOKUP(I69,'[1]Mortality (No Interventions) L'!$B$10:$O$129,4),VLOOKUP(I69,'[1]Mortality (Interventions) L'!$B$26:$AV$128,13)))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2225.8784668149747</v>
      </c>
      <c r="M468" s="14">
        <f t="shared" si="255"/>
        <v>769177</v>
      </c>
      <c r="N468" s="13"/>
      <c r="O468" s="12" t="e">
        <f>1000*(IF(I70&lt;18,VLOOKUP(I70,'[1]Mortality (No Interventions) L'!$B$10:$O$129,4),VLOOKUP(I70,'[1]Mortality (Interventions) L'!$B$26:$AV$128,13)))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2225.8784668149747</v>
      </c>
      <c r="M469" s="14">
        <f t="shared" si="255"/>
        <v>769177</v>
      </c>
      <c r="N469" s="13"/>
      <c r="O469" s="12" t="e">
        <f>1000*(IF(I71&lt;18,VLOOKUP(I71,'[1]Mortality (No Interventions) L'!$B$10:$O$129,4),VLOOKUP(I71,'[1]Mortality (Interventions) L'!$B$26:$AV$128,13)))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2225.8784668149747</v>
      </c>
      <c r="M470" s="14">
        <f t="shared" si="255"/>
        <v>769177</v>
      </c>
      <c r="N470" s="13"/>
      <c r="O470" s="12" t="e">
        <f>1000*(IF(I72&lt;18,VLOOKUP(I72,'[1]Mortality (No Interventions) L'!$B$10:$O$129,4),VLOOKUP(I72,'[1]Mortality (Interventions) L'!$B$26:$AV$128,13)))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2225.8784668149747</v>
      </c>
      <c r="M471" s="14">
        <f t="shared" si="255"/>
        <v>769177</v>
      </c>
      <c r="N471" s="13"/>
      <c r="O471" s="12" t="e">
        <f>1000*(IF(I73&lt;18,VLOOKUP(I73,'[1]Mortality (No Interventions) L'!$B$10:$O$129,4),VLOOKUP(I73,'[1]Mortality (Interventions) L'!$B$26:$AV$128,13)))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2225.8784668149747</v>
      </c>
      <c r="M472" s="14">
        <f t="shared" si="255"/>
        <v>769177</v>
      </c>
      <c r="N472" s="13"/>
      <c r="O472" s="12" t="e">
        <f>1000*(IF(I74&lt;18,VLOOKUP(I74,'[1]Mortality (No Interventions) L'!$B$10:$O$129,4),VLOOKUP(I74,'[1]Mortality (Interventions) L'!$B$26:$AV$128,13)))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2225.8784668149747</v>
      </c>
      <c r="M473" s="14">
        <f t="shared" si="255"/>
        <v>769177</v>
      </c>
      <c r="N473" s="13"/>
      <c r="O473" s="12" t="e">
        <f>1000*(IF(I75&lt;18,VLOOKUP(I75,'[1]Mortality (No Interventions) L'!$B$10:$O$129,4),VLOOKUP(I75,'[1]Mortality (Interventions) L'!$B$26:$AV$128,13)))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2225.8784668149747</v>
      </c>
      <c r="M474" s="14">
        <f t="shared" si="255"/>
        <v>769177</v>
      </c>
      <c r="N474" s="13"/>
      <c r="O474" s="12" t="e">
        <f>1000*(IF(I76&lt;18,VLOOKUP(I76,'[1]Mortality (No Interventions) L'!$B$10:$O$129,4),VLOOKUP(I76,'[1]Mortality (Interventions) L'!$B$26:$AV$128,13)))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2225.8784668149747</v>
      </c>
      <c r="M475" s="14">
        <f t="shared" si="255"/>
        <v>769177</v>
      </c>
      <c r="N475" s="13"/>
      <c r="O475" s="12" t="e">
        <f>1000*(IF(I77&lt;18,VLOOKUP(I77,'[1]Mortality (No Interventions) L'!$B$10:$O$129,4),VLOOKUP(I77,'[1]Mortality (Interventions) L'!$B$26:$AV$128,13)))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2225.8784668149747</v>
      </c>
      <c r="M476" s="14">
        <f t="shared" si="255"/>
        <v>769177</v>
      </c>
      <c r="N476" s="13"/>
      <c r="O476" s="12" t="e">
        <f>1000*(IF(I78&lt;18,VLOOKUP(I78,'[1]Mortality (No Interventions) L'!$B$10:$O$129,4),VLOOKUP(I78,'[1]Mortality (Interventions) L'!$B$26:$AV$128,13)))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2225.8784668149747</v>
      </c>
      <c r="M477" s="14">
        <f t="shared" si="255"/>
        <v>769177</v>
      </c>
      <c r="N477" s="13"/>
      <c r="O477" s="12" t="e">
        <f>1000*(IF(I79&lt;18,VLOOKUP(I79,'[1]Mortality (No Interventions) L'!$B$10:$O$129,4),VLOOKUP(I79,'[1]Mortality (Interventions) L'!$B$26:$AV$128,13)))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2225.8784668149747</v>
      </c>
      <c r="M478" s="14">
        <f t="shared" si="255"/>
        <v>769177</v>
      </c>
      <c r="O478" s="12" t="e">
        <f>1000*(IF(I80&lt;18,VLOOKUP(I80,'[1]Mortality (No Interventions) L'!$B$10:$O$129,4),VLOOKUP(I80,'[1]Mortality (Interventions) L'!$B$26:$AV$128,13)))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2225.8784668149747</v>
      </c>
      <c r="M479" s="14">
        <f t="shared" si="255"/>
        <v>769177</v>
      </c>
      <c r="O479" s="12" t="e">
        <f>1000*(IF(I81&lt;18,VLOOKUP(I81,'[1]Mortality (No Interventions) L'!$B$10:$O$129,4),VLOOKUP(I81,'[1]Mortality (Interventions) L'!$B$26:$AV$128,13)))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2225.8784668149747</v>
      </c>
      <c r="M480" s="14">
        <f t="shared" si="255"/>
        <v>769177</v>
      </c>
      <c r="O480" s="12" t="e">
        <f>1000*(IF(I82&lt;18,VLOOKUP(I82,'[1]Mortality (No Interventions) L'!$B$10:$O$129,4),VLOOKUP(I82,'[1]Mortality (Interventions) L'!$B$26:$AV$128,13)))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2225.8784668149747</v>
      </c>
      <c r="M481" s="14">
        <f t="shared" si="255"/>
        <v>769177</v>
      </c>
      <c r="O481" s="12" t="e">
        <f>1000*(IF(I83&lt;18,VLOOKUP(I83,'[1]Mortality (No Interventions) L'!$B$10:$O$129,4),VLOOKUP(I83,'[1]Mortality (Interventions) L'!$B$26:$AV$128,13)))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2225.8784668149747</v>
      </c>
      <c r="M482" s="14">
        <f t="shared" si="255"/>
        <v>769177</v>
      </c>
      <c r="O482" s="12" t="e">
        <f>1000*(IF(I84&lt;18,VLOOKUP(I84,'[1]Mortality (No Interventions) L'!$B$10:$O$129,4),VLOOKUP(I84,'[1]Mortality (Interventions) L'!$B$26:$AV$128,13)))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2225.8784668149747</v>
      </c>
      <c r="M483" s="14">
        <f t="shared" si="255"/>
        <v>769177</v>
      </c>
      <c r="O483" s="12" t="e">
        <f>1000*(IF(I85&lt;18,VLOOKUP(I85,'[1]Mortality (No Interventions) L'!$B$10:$O$129,4),VLOOKUP(I85,'[1]Mortality (Interventions) L'!$B$26:$AV$128,13)))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2225.8784668149747</v>
      </c>
      <c r="M484" s="14">
        <f t="shared" si="255"/>
        <v>769177</v>
      </c>
      <c r="O484" s="12" t="e">
        <f>1000*(IF(I86&lt;18,VLOOKUP(I86,'[1]Mortality (No Interventions) L'!$B$10:$O$129,4),VLOOKUP(I86,'[1]Mortality (Interventions) L'!$B$26:$AV$128,13)))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2225.8784668149747</v>
      </c>
      <c r="M485" s="14">
        <f t="shared" si="255"/>
        <v>769177</v>
      </c>
      <c r="O485" s="12" t="e">
        <f>1000*(IF(I87&lt;18,VLOOKUP(I87,'[1]Mortality (No Interventions) L'!$B$10:$O$129,4),VLOOKUP(I87,'[1]Mortality (Interventions) L'!$B$26:$AV$128,13)))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2225.8784668149747</v>
      </c>
      <c r="M486" s="14">
        <f t="shared" si="255"/>
        <v>769177</v>
      </c>
      <c r="O486" s="12" t="e">
        <f>1000*(IF(I88&lt;18,VLOOKUP(I88,'[1]Mortality (No Interventions) L'!$B$10:$O$129,4),VLOOKUP(I88,'[1]Mortality (Interventions) L'!$B$26:$AV$128,13)))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2225.8784668149747</v>
      </c>
      <c r="M487" s="14">
        <f t="shared" si="255"/>
        <v>769177</v>
      </c>
      <c r="O487" s="12" t="e">
        <f>1000*(IF(I89&lt;18,VLOOKUP(I89,'[1]Mortality (No Interventions) L'!$B$10:$O$129,4),VLOOKUP(I89,'[1]Mortality (Interventions) L'!$B$26:$AV$128,13)))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2225.8784668149747</v>
      </c>
      <c r="M488" s="14">
        <f t="shared" si="255"/>
        <v>769177</v>
      </c>
      <c r="O488" s="12" t="e">
        <f>1000*(IF(I90&lt;18,VLOOKUP(I90,'[1]Mortality (No Interventions) L'!$B$10:$O$129,4),VLOOKUP(I90,'[1]Mortality (Interventions) L'!$B$26:$AV$128,13)))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2225.8784668149747</v>
      </c>
      <c r="M489" s="14">
        <f t="shared" si="255"/>
        <v>769177</v>
      </c>
      <c r="O489" s="12" t="e">
        <f>1000*(IF(I91&lt;18,VLOOKUP(I91,'[1]Mortality (No Interventions) L'!$B$10:$O$129,4),VLOOKUP(I91,'[1]Mortality (Interventions) L'!$B$26:$AV$128,13)))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2225.8784668149747</v>
      </c>
      <c r="M490" s="14">
        <f t="shared" si="255"/>
        <v>769177</v>
      </c>
      <c r="O490" s="12" t="e">
        <f>1000*(IF(I92&lt;18,VLOOKUP(I92,'[1]Mortality (No Interventions) L'!$B$10:$O$129,4),VLOOKUP(I92,'[1]Mortality (Interventions) L'!$B$26:$AV$128,13)))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2225.8784668149747</v>
      </c>
      <c r="M491" s="14">
        <f t="shared" si="255"/>
        <v>769177</v>
      </c>
      <c r="O491" s="12" t="e">
        <f>1000*(IF(I93&lt;18,VLOOKUP(I93,'[1]Mortality (No Interventions) L'!$B$10:$O$129,4),VLOOKUP(I93,'[1]Mortality (Interventions) L'!$B$26:$AV$128,13)))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2225.8784668149747</v>
      </c>
      <c r="M492" s="14">
        <f t="shared" si="255"/>
        <v>769177</v>
      </c>
      <c r="O492" s="12" t="e">
        <f>1000*(IF(I94&lt;18,VLOOKUP(I94,'[1]Mortality (No Interventions) L'!$B$10:$O$129,4),VLOOKUP(I94,'[1]Mortality (Interventions) L'!$B$26:$AV$128,13)))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2225.8784668149747</v>
      </c>
      <c r="M493" s="14">
        <f t="shared" si="255"/>
        <v>769177</v>
      </c>
      <c r="O493" s="12" t="e">
        <f>1000*(IF(I95&lt;18,VLOOKUP(I95,'[1]Mortality (No Interventions) L'!$B$10:$O$129,4),VLOOKUP(I95,'[1]Mortality (Interventions) L'!$B$26:$AV$128,13)))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2225.8784668149747</v>
      </c>
      <c r="M494" s="14">
        <f t="shared" si="255"/>
        <v>769177</v>
      </c>
      <c r="O494" s="12" t="e">
        <f>1000*(IF(I96&lt;18,VLOOKUP(I96,'[1]Mortality (No Interventions) L'!$B$10:$O$129,4),VLOOKUP(I96,'[1]Mortality (Interventions) L'!$B$26:$AV$128,13)))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2225.8784668149747</v>
      </c>
      <c r="M495" s="14">
        <f t="shared" si="255"/>
        <v>769177</v>
      </c>
      <c r="O495" s="12" t="e">
        <f>1000*(IF(I97&lt;18,VLOOKUP(I97,'[1]Mortality (No Interventions) L'!$B$10:$O$129,4),VLOOKUP(I97,'[1]Mortality (Interventions) L'!$B$26:$AV$128,13)))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2225.8784668149747</v>
      </c>
      <c r="M496" s="14">
        <f t="shared" si="255"/>
        <v>769177</v>
      </c>
      <c r="O496" s="12" t="e">
        <f>1000*(IF(I98&lt;18,VLOOKUP(I98,'[1]Mortality (No Interventions) L'!$B$10:$O$129,4),VLOOKUP(I98,'[1]Mortality (Interventions) L'!$B$26:$AV$128,13)))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2225.8784668149747</v>
      </c>
      <c r="M497" s="14">
        <f t="shared" si="255"/>
        <v>769177</v>
      </c>
      <c r="O497" s="12" t="e">
        <f>1000*(IF(I99&lt;18,VLOOKUP(I99,'[1]Mortality (No Interventions) L'!$B$10:$O$129,4),VLOOKUP(I99,'[1]Mortality (Interventions) L'!$B$26:$AV$128,13)))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2225.8784668149747</v>
      </c>
      <c r="M498" s="14">
        <f t="shared" ref="M498:M522" si="272">$E$11</f>
        <v>769177</v>
      </c>
      <c r="O498" s="12" t="e">
        <f>1000*(IF(I100&lt;18,VLOOKUP(I100,'[1]Mortality (No Interventions) L'!$B$10:$O$129,4),VLOOKUP(I100,'[1]Mortality (Interventions) L'!$B$26:$AV$128,13)))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2225.8784668149747</v>
      </c>
      <c r="M499" s="14">
        <f t="shared" si="272"/>
        <v>769177</v>
      </c>
      <c r="O499" s="12" t="e">
        <f>1000*(IF(I101&lt;18,VLOOKUP(I101,'[1]Mortality (No Interventions) L'!$B$10:$O$129,4),VLOOKUP(I101,'[1]Mortality (Interventions) L'!$B$26:$AV$128,13)))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2225.8784668149747</v>
      </c>
      <c r="M500" s="14">
        <f t="shared" si="272"/>
        <v>769177</v>
      </c>
      <c r="O500" s="12" t="e">
        <f>1000*(IF(I102&lt;18,VLOOKUP(I102,'[1]Mortality (No Interventions) L'!$B$10:$O$129,4),VLOOKUP(I102,'[1]Mortality (Interventions) L'!$B$26:$AV$128,13)))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2225.8784668149747</v>
      </c>
      <c r="M501" s="14">
        <f t="shared" si="272"/>
        <v>769177</v>
      </c>
      <c r="O501" s="12" t="e">
        <f>1000*(IF(I103&lt;18,VLOOKUP(I103,'[1]Mortality (No Interventions) L'!$B$10:$O$129,4),VLOOKUP(I103,'[1]Mortality (Interventions) L'!$B$26:$AV$128,13)))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2225.8784668149747</v>
      </c>
      <c r="M502" s="14">
        <f t="shared" si="272"/>
        <v>769177</v>
      </c>
      <c r="O502" s="12" t="e">
        <f>1000*(IF(I104&lt;18,VLOOKUP(I104,'[1]Mortality (No Interventions) L'!$B$10:$O$129,4),VLOOKUP(I104,'[1]Mortality (Interventions) L'!$B$26:$AV$128,13)))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2225.8784668149747</v>
      </c>
      <c r="M503" s="14">
        <f t="shared" si="272"/>
        <v>769177</v>
      </c>
      <c r="O503" s="12" t="e">
        <f>1000*(IF(I105&lt;18,VLOOKUP(I105,'[1]Mortality (No Interventions) L'!$B$10:$O$129,4),VLOOKUP(I105,'[1]Mortality (Interventions) L'!$B$26:$AV$128,13)))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2225.8784668149747</v>
      </c>
      <c r="M504" s="14">
        <f t="shared" si="272"/>
        <v>769177</v>
      </c>
      <c r="O504" s="12" t="e">
        <f>1000*(IF(I106&lt;18,VLOOKUP(I106,'[1]Mortality (No Interventions) L'!$B$10:$O$129,4),VLOOKUP(I106,'[1]Mortality (Interventions) L'!$B$26:$AV$128,13)))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2225.8784668149747</v>
      </c>
      <c r="M505" s="14">
        <f t="shared" si="272"/>
        <v>769177</v>
      </c>
      <c r="O505" s="12" t="e">
        <f>1000*(IF(I107&lt;18,VLOOKUP(I107,'[1]Mortality (No Interventions) L'!$B$10:$O$129,4),VLOOKUP(I107,'[1]Mortality (Interventions) L'!$B$26:$AV$128,13)))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2225.8784668149747</v>
      </c>
      <c r="M506" s="14">
        <f t="shared" si="272"/>
        <v>769177</v>
      </c>
      <c r="O506" s="12" t="e">
        <f>1000*(IF(I108&lt;18,VLOOKUP(I108,'[1]Mortality (No Interventions) L'!$B$10:$O$129,4),VLOOKUP(I108,'[1]Mortality (Interventions) L'!$B$26:$AV$128,13)))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2225.8784668149747</v>
      </c>
      <c r="M507" s="14">
        <f t="shared" si="272"/>
        <v>769177</v>
      </c>
      <c r="O507" s="12" t="e">
        <f>1000*(IF(I109&lt;18,VLOOKUP(I109,'[1]Mortality (No Interventions) L'!$B$10:$O$129,4),VLOOKUP(I109,'[1]Mortality (Interventions) L'!$B$26:$AV$128,13)))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2225.8784668149747</v>
      </c>
      <c r="M508" s="14">
        <f t="shared" si="272"/>
        <v>769177</v>
      </c>
      <c r="O508" s="12" t="e">
        <f>1000*(IF(I110&lt;18,VLOOKUP(I110,'[1]Mortality (No Interventions) L'!$B$10:$O$129,4),VLOOKUP(I110,'[1]Mortality (Interventions) L'!$B$26:$AV$128,13)))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2225.8784668149747</v>
      </c>
      <c r="M509" s="14">
        <f t="shared" si="272"/>
        <v>769177</v>
      </c>
      <c r="O509" s="12" t="e">
        <f>1000*(IF(I111&lt;18,VLOOKUP(I111,'[1]Mortality (No Interventions) L'!$B$10:$O$129,4),VLOOKUP(I111,'[1]Mortality (Interventions) L'!$B$26:$AV$128,13)))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2225.8784668149747</v>
      </c>
      <c r="M510" s="14">
        <f t="shared" si="272"/>
        <v>769177</v>
      </c>
      <c r="O510" s="12" t="e">
        <f>1000*(IF(I112&lt;18,VLOOKUP(I112,'[1]Mortality (No Interventions) L'!$B$10:$O$129,4),VLOOKUP(I112,'[1]Mortality (Interventions) L'!$B$26:$AV$128,13)))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2225.8784668149747</v>
      </c>
      <c r="M511" s="14">
        <f t="shared" si="272"/>
        <v>769177</v>
      </c>
      <c r="O511" s="12" t="e">
        <f>1000*(IF(I113&lt;18,VLOOKUP(I113,'[1]Mortality (No Interventions) L'!$B$10:$O$129,4),VLOOKUP(I113,'[1]Mortality (Interventions) L'!$B$26:$AV$128,13)))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2225.8784668149747</v>
      </c>
      <c r="M512" s="14">
        <f t="shared" si="272"/>
        <v>769177</v>
      </c>
      <c r="O512" s="12" t="e">
        <f>1000*(IF(I114&lt;18,VLOOKUP(I114,'[1]Mortality (No Interventions) L'!$B$10:$O$129,4),VLOOKUP(I114,'[1]Mortality (Interventions) L'!$B$26:$AV$128,13)))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2225.8784668149747</v>
      </c>
      <c r="M513" s="14">
        <f t="shared" si="272"/>
        <v>769177</v>
      </c>
      <c r="O513" s="12" t="e">
        <f>1000*(IF(I115&lt;18,VLOOKUP(I115,'[1]Mortality (No Interventions) L'!$B$10:$O$129,4),VLOOKUP(I115,'[1]Mortality (Interventions) L'!$B$26:$AV$128,13)))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2225.8784668149747</v>
      </c>
      <c r="M514" s="14">
        <f t="shared" si="272"/>
        <v>769177</v>
      </c>
      <c r="O514" s="12" t="e">
        <f>1000*(IF(I116&lt;18,VLOOKUP(I116,'[1]Mortality (No Interventions) L'!$B$10:$O$129,4),VLOOKUP(I116,'[1]Mortality (Interventions) L'!$B$26:$AV$128,13)))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2225.8784668149747</v>
      </c>
      <c r="M515" s="14">
        <f t="shared" si="272"/>
        <v>769177</v>
      </c>
      <c r="O515" s="12" t="e">
        <f>1000*(IF(I117&lt;18,VLOOKUP(I117,'[1]Mortality (No Interventions) L'!$B$10:$O$129,4),VLOOKUP(I117,'[1]Mortality (Interventions) L'!$B$26:$AV$128,13)))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2225.8784668149747</v>
      </c>
      <c r="M516" s="14">
        <f t="shared" si="272"/>
        <v>769177</v>
      </c>
      <c r="O516" s="12" t="e">
        <f>1000*(IF(I118&lt;18,VLOOKUP(I118,'[1]Mortality (No Interventions) L'!$B$10:$O$129,4),VLOOKUP(I118,'[1]Mortality (Interventions) L'!$B$26:$AV$128,13)))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2225.8784668149747</v>
      </c>
      <c r="M517" s="14">
        <f t="shared" si="272"/>
        <v>769177</v>
      </c>
      <c r="O517" s="12" t="e">
        <f>1000*(IF(I119&lt;18,VLOOKUP(I119,'[1]Mortality (No Interventions) L'!$B$10:$O$129,4),VLOOKUP(I119,'[1]Mortality (Interventions) L'!$B$26:$AV$128,13)))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2225.8784668149747</v>
      </c>
      <c r="M518" s="14">
        <f t="shared" si="272"/>
        <v>769177</v>
      </c>
      <c r="O518" s="12" t="e">
        <f>1000*(IF(I120&lt;18,VLOOKUP(I120,'[1]Mortality (No Interventions) L'!$B$10:$O$129,4),VLOOKUP(I120,'[1]Mortality (Interventions) L'!$B$26:$AV$128,13)))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2225.8784668149747</v>
      </c>
      <c r="M519" s="14">
        <f t="shared" si="272"/>
        <v>769177</v>
      </c>
      <c r="O519" s="12" t="e">
        <f>1000*(IF(I121&lt;18,VLOOKUP(I121,'[1]Mortality (No Interventions) L'!$B$10:$O$129,4),VLOOKUP(I121,'[1]Mortality (Interventions) L'!$B$26:$AV$128,13)))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2225.8784668149747</v>
      </c>
      <c r="M520" s="14">
        <f t="shared" si="272"/>
        <v>769177</v>
      </c>
      <c r="O520" s="12" t="e">
        <f>1000*(IF(I122&lt;18,VLOOKUP(I122,'[1]Mortality (No Interventions) L'!$B$10:$O$129,4),VLOOKUP(I122,'[1]Mortality (Interventions) L'!$B$26:$AV$128,13)))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2225.8784668149747</v>
      </c>
      <c r="M521" s="14">
        <f t="shared" si="272"/>
        <v>769177</v>
      </c>
      <c r="O521" s="12" t="e">
        <f>1000*(IF(I123&lt;18,VLOOKUP(I123,'[1]Mortality (No Interventions) L'!$B$10:$O$129,4),VLOOKUP(I123,'[1]Mortality (Interventions) L'!$B$26:$AV$128,13)))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2225.8784668149747</v>
      </c>
      <c r="M522" s="14">
        <f t="shared" si="272"/>
        <v>769177</v>
      </c>
      <c r="O522" s="12" t="e">
        <f>1000*(IF(I124&lt;18,VLOOKUP(I124,'[1]Mortality (No Interventions) L'!$B$10:$O$129,4),VLOOKUP(I124,'[1]Mortality (Interventions) L'!$B$26:$AV$128,13)))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445399.6773402961</v>
      </c>
      <c r="Z527" s="2">
        <f t="shared" si="289"/>
        <v>-11134.991933507403</v>
      </c>
      <c r="AA527" s="2">
        <f t="shared" si="289"/>
        <v>-48978.508089943323</v>
      </c>
      <c r="AB527" s="2">
        <f t="shared" si="289"/>
        <v>-769176.99999999988</v>
      </c>
      <c r="AC527" s="2">
        <f t="shared" si="289"/>
        <v>-383890.82268315426</v>
      </c>
      <c r="AD527" s="2">
        <f t="shared" si="289"/>
        <v>16597.902977026271</v>
      </c>
      <c r="AE527" s="2">
        <f t="shared" si="289"/>
        <v>-367292.91970612825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445399.6773402961</v>
      </c>
      <c r="Z529" s="2">
        <f t="shared" si="290"/>
        <v>-11134.991933507403</v>
      </c>
      <c r="AA529" s="2">
        <f t="shared" si="290"/>
        <v>-20681.954972627103</v>
      </c>
      <c r="AB529" s="2">
        <f t="shared" si="290"/>
        <v>-137307.75045893539</v>
      </c>
      <c r="AC529" s="2">
        <f t="shared" si="290"/>
        <v>276274.97997522622</v>
      </c>
      <c r="AD529" s="2">
        <f t="shared" si="290"/>
        <v>6318.6924954106389</v>
      </c>
      <c r="AE529" s="2">
        <f t="shared" si="290"/>
        <v>282593.67247063678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445399.6773402961</v>
      </c>
      <c r="Z531" s="2">
        <f t="shared" si="291"/>
        <v>-11134.991933507403</v>
      </c>
      <c r="AA531" s="2">
        <f t="shared" si="291"/>
        <v>-33179.003904732563</v>
      </c>
      <c r="AB531" s="2">
        <f t="shared" si="291"/>
        <v>-367367.11086827802</v>
      </c>
      <c r="AC531" s="2">
        <f t="shared" si="291"/>
        <v>33718.570633778407</v>
      </c>
      <c r="AD531" s="2">
        <f t="shared" si="291"/>
        <v>10821.431427326654</v>
      </c>
      <c r="AE531" s="2">
        <f t="shared" si="291"/>
        <v>44540.002061104868</v>
      </c>
    </row>
    <row r="536" spans="1:40" ht="19" customHeight="1" x14ac:dyDescent="0.15">
      <c r="A536" s="1"/>
      <c r="G536" s="1" t="s">
        <v>11</v>
      </c>
      <c r="H536" s="50">
        <v>437461.38108524255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437461.38108524255</v>
      </c>
      <c r="K537" s="14">
        <f>J537*$C$10</f>
        <v>10936.534527131065</v>
      </c>
      <c r="L537" s="15">
        <f>$C$547</f>
        <v>4578.6858398831355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437461.38108524255</v>
      </c>
      <c r="Z537" s="8">
        <f t="shared" ref="Z537:Z568" si="296">IFERROR(_xlfn.IFNA(-$T537*K537,0),0)</f>
        <v>-10936.534527131065</v>
      </c>
      <c r="AA537" s="8">
        <f t="shared" ref="AA537:AA568" si="297">IFERROR(_xlfn.IFNA(-$T537*L537,0),0)</f>
        <v>-4578.6858398831355</v>
      </c>
      <c r="AB537" s="8"/>
      <c r="AC537" s="8">
        <f t="shared" ref="AC537:AC568" si="298">IFERROR(_xlfn.IFNA(SUM(Y537:AB537),0),0)</f>
        <v>421946.16071822838</v>
      </c>
      <c r="AD537" s="8"/>
      <c r="AE537" s="8">
        <f t="shared" ref="AE537:AE568" si="299">IFERROR(_xlfn.IFNA(SUM(AC537:AD537),0),0)</f>
        <v>421946.16071822838</v>
      </c>
      <c r="AG537" s="46">
        <f>AE666</f>
        <v>43746.140036624682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L'!$B$10:$O$129,4),VLOOKUP(I5,'[1]Mortality (Interventions) L'!$B$26:$AV$128,16)))</f>
        <v>5.8415457364645951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5.8415457364645951E-3</v>
      </c>
      <c r="S538" s="10">
        <f t="shared" ref="S538:S569" si="303">MIN(P538*Q538,Q538-R538)</f>
        <v>0</v>
      </c>
      <c r="T538" s="9">
        <f t="shared" si="293"/>
        <v>0.99415845426353544</v>
      </c>
      <c r="U538" s="18"/>
      <c r="V538" s="8">
        <f t="shared" ref="V538:V569" si="304">W537</f>
        <v>7691.77</v>
      </c>
      <c r="W538" s="8">
        <f t="shared" si="294"/>
        <v>7646.8381737506343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-4493.1826249366277</v>
      </c>
      <c r="AC538" s="8">
        <f t="shared" si="298"/>
        <v>-4493.1826249366277</v>
      </c>
      <c r="AD538" s="8">
        <f t="shared" ref="AD538:AD569" si="306">IFERROR(_xlfn.IFNA($D$6*SUM(V538:V538,Y538:Z538),0),0)</f>
        <v>754.56263700000011</v>
      </c>
      <c r="AE538" s="8">
        <f t="shared" si="299"/>
        <v>-3738.6199879366277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2391.3789344569232</v>
      </c>
      <c r="M539" s="14">
        <f t="shared" si="292"/>
        <v>769177</v>
      </c>
      <c r="N539" s="13"/>
      <c r="O539" s="12">
        <f>1000*(IF(I6&lt;18,VLOOKUP(I6,'[1]Mortality (No Interventions) L'!$B$10:$O$129,4),VLOOKUP(I6,'[1]Mortality (Interventions) L'!$B$26:$AV$128,16)))</f>
        <v>6.5100420281994964</v>
      </c>
      <c r="P539" s="11">
        <v>0</v>
      </c>
      <c r="Q539" s="10">
        <f t="shared" si="301"/>
        <v>0.99415845426353544</v>
      </c>
      <c r="R539" s="10">
        <f t="shared" si="302"/>
        <v>6.4720133199454629E-3</v>
      </c>
      <c r="S539" s="10">
        <f t="shared" si="303"/>
        <v>0</v>
      </c>
      <c r="T539" s="9">
        <f t="shared" si="293"/>
        <v>0.98768644094358993</v>
      </c>
      <c r="U539" s="18"/>
      <c r="V539" s="8">
        <f t="shared" si="304"/>
        <v>7646.8381737506343</v>
      </c>
      <c r="W539" s="8">
        <f t="shared" si="294"/>
        <v>7597.0569358566772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-2361.9325487212327</v>
      </c>
      <c r="AB539" s="8">
        <f t="shared" si="305"/>
        <v>-4978.1237893956913</v>
      </c>
      <c r="AC539" s="8">
        <f t="shared" si="298"/>
        <v>-7340.0563381169241</v>
      </c>
      <c r="AD539" s="8">
        <f t="shared" si="306"/>
        <v>750.15482484493725</v>
      </c>
      <c r="AE539" s="8">
        <f t="shared" si="299"/>
        <v>-6589.9015132719869</v>
      </c>
      <c r="AF539" s="1" t="s">
        <v>34</v>
      </c>
      <c r="AG539" s="44">
        <f>AE666/Y666</f>
        <v>0.10000000440747575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2391.3789344569232</v>
      </c>
      <c r="M540" s="14">
        <f t="shared" si="292"/>
        <v>769177</v>
      </c>
      <c r="N540" s="13"/>
      <c r="O540" s="12">
        <f>1000*(IF(I7&lt;18,VLOOKUP(I7,'[1]Mortality (No Interventions) L'!$B$10:$O$129,4),VLOOKUP(I7,'[1]Mortality (Interventions) L'!$B$26:$AV$128,16)))</f>
        <v>7.2362107018123112</v>
      </c>
      <c r="P540" s="11">
        <v>0</v>
      </c>
      <c r="Q540" s="10">
        <f t="shared" si="301"/>
        <v>0.98768644094358993</v>
      </c>
      <c r="R540" s="10">
        <f t="shared" si="302"/>
        <v>7.1471071939909186E-3</v>
      </c>
      <c r="S540" s="10">
        <f t="shared" si="303"/>
        <v>0</v>
      </c>
      <c r="T540" s="9">
        <f t="shared" si="293"/>
        <v>0.98053933374959901</v>
      </c>
      <c r="U540" s="18"/>
      <c r="V540" s="8">
        <f t="shared" si="304"/>
        <v>7597.0569358566772</v>
      </c>
      <c r="W540" s="8">
        <f t="shared" si="294"/>
        <v>7542.0830311551535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-2344.8411071352175</v>
      </c>
      <c r="AB540" s="8">
        <f t="shared" si="305"/>
        <v>-5497.3904701523525</v>
      </c>
      <c r="AC540" s="8">
        <f t="shared" si="298"/>
        <v>-7842.23157728757</v>
      </c>
      <c r="AD540" s="8">
        <f t="shared" si="306"/>
        <v>745.27128540754006</v>
      </c>
      <c r="AE540" s="8">
        <f t="shared" si="299"/>
        <v>-7096.9602918800301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2391.3789344569232</v>
      </c>
      <c r="M541" s="14">
        <f t="shared" si="292"/>
        <v>769177</v>
      </c>
      <c r="N541" s="13"/>
      <c r="O541" s="12">
        <f>1000*(IF(I8&lt;18,VLOOKUP(I8,'[1]Mortality (No Interventions) L'!$B$10:$O$129,4),VLOOKUP(I8,'[1]Mortality (Interventions) L'!$B$26:$AV$128,16)))</f>
        <v>8.0220620812263359</v>
      </c>
      <c r="P541" s="11">
        <v>0</v>
      </c>
      <c r="Q541" s="10">
        <f t="shared" si="301"/>
        <v>0.98053933374959901</v>
      </c>
      <c r="R541" s="10">
        <f t="shared" si="302"/>
        <v>7.8659474084235934E-3</v>
      </c>
      <c r="S541" s="10">
        <f t="shared" si="303"/>
        <v>0</v>
      </c>
      <c r="T541" s="9">
        <f t="shared" si="293"/>
        <v>0.97267338634117539</v>
      </c>
      <c r="U541" s="18"/>
      <c r="V541" s="8">
        <f t="shared" si="304"/>
        <v>7542.0830311551535</v>
      </c>
      <c r="W541" s="8">
        <f t="shared" si="294"/>
        <v>7481.579972857463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-2326.0306462031672</v>
      </c>
      <c r="AB541" s="8">
        <f t="shared" si="305"/>
        <v>-6050.3058297690341</v>
      </c>
      <c r="AC541" s="8">
        <f t="shared" si="298"/>
        <v>-8376.3364759722008</v>
      </c>
      <c r="AD541" s="8">
        <f t="shared" si="306"/>
        <v>739.87834535632066</v>
      </c>
      <c r="AE541" s="8">
        <f t="shared" si="299"/>
        <v>-7636.4581306158798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2391.3789344569232</v>
      </c>
      <c r="M542" s="14">
        <f t="shared" si="292"/>
        <v>769177</v>
      </c>
      <c r="N542" s="13"/>
      <c r="O542" s="12">
        <f>1000*(IF(I9&lt;18,VLOOKUP(I9,'[1]Mortality (No Interventions) L'!$B$10:$O$129,4),VLOOKUP(I9,'[1]Mortality (Interventions) L'!$B$26:$AV$128,16)))</f>
        <v>8.9148469570039097</v>
      </c>
      <c r="P542" s="11">
        <v>0</v>
      </c>
      <c r="Q542" s="10">
        <f t="shared" si="301"/>
        <v>0.97267338634117539</v>
      </c>
      <c r="R542" s="10">
        <f t="shared" si="302"/>
        <v>8.671234378382315E-3</v>
      </c>
      <c r="S542" s="10">
        <f t="shared" si="303"/>
        <v>0</v>
      </c>
      <c r="T542" s="9">
        <f t="shared" si="293"/>
        <v>0.96400215196279304</v>
      </c>
      <c r="U542" s="18"/>
      <c r="V542" s="8">
        <f t="shared" si="304"/>
        <v>7481.579972857463</v>
      </c>
      <c r="W542" s="8">
        <f t="shared" si="294"/>
        <v>7414.8828324028527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-2305.294438974965</v>
      </c>
      <c r="AB542" s="8">
        <f t="shared" si="305"/>
        <v>-6669.7140454609735</v>
      </c>
      <c r="AC542" s="8">
        <f t="shared" si="298"/>
        <v>-8975.008484435939</v>
      </c>
      <c r="AD542" s="8">
        <f t="shared" si="306"/>
        <v>733.94299533731714</v>
      </c>
      <c r="AE542" s="8">
        <f t="shared" si="299"/>
        <v>-8241.0654890986225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2391.3789344569232</v>
      </c>
      <c r="M543" s="14">
        <f t="shared" si="292"/>
        <v>769177</v>
      </c>
      <c r="N543" s="13"/>
      <c r="O543" s="12">
        <f>1000*(IF(I10&lt;18,VLOOKUP(I10,'[1]Mortality (No Interventions) L'!$B$10:$O$129,4),VLOOKUP(I10,'[1]Mortality (Interventions) L'!$B$26:$AV$128,16)))</f>
        <v>9.9309061517914561</v>
      </c>
      <c r="P543" s="11">
        <v>0</v>
      </c>
      <c r="Q543" s="10">
        <f t="shared" si="301"/>
        <v>0.96400215196279304</v>
      </c>
      <c r="R543" s="10">
        <f t="shared" si="302"/>
        <v>9.5734149012675022E-3</v>
      </c>
      <c r="S543" s="10">
        <f t="shared" si="303"/>
        <v>0</v>
      </c>
      <c r="T543" s="9">
        <f t="shared" si="293"/>
        <v>0.95442873706152553</v>
      </c>
      <c r="U543" s="18"/>
      <c r="V543" s="8">
        <f t="shared" si="304"/>
        <v>7414.8828324028527</v>
      </c>
      <c r="W543" s="8">
        <f t="shared" si="294"/>
        <v>7341.2463268677311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-2282.4007762492579</v>
      </c>
      <c r="AB543" s="8">
        <f t="shared" si="305"/>
        <v>-7363.6505535122333</v>
      </c>
      <c r="AC543" s="8">
        <f t="shared" si="298"/>
        <v>-9646.0513297614907</v>
      </c>
      <c r="AD543" s="8">
        <f t="shared" si="306"/>
        <v>727.40000585871985</v>
      </c>
      <c r="AE543" s="8">
        <f t="shared" si="299"/>
        <v>-8918.6513239027699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2391.3789344569232</v>
      </c>
      <c r="M544" s="14">
        <f t="shared" si="292"/>
        <v>769177</v>
      </c>
      <c r="N544" s="13"/>
      <c r="O544" s="12">
        <f>1000*(IF(I11&lt;18,VLOOKUP(I11,'[1]Mortality (No Interventions) L'!$B$10:$O$129,4),VLOOKUP(I11,'[1]Mortality (Interventions) L'!$B$26:$AV$128,16)))</f>
        <v>11.10385247271814</v>
      </c>
      <c r="P544" s="11">
        <v>0</v>
      </c>
      <c r="Q544" s="10">
        <f t="shared" si="301"/>
        <v>0.95442873706152553</v>
      </c>
      <c r="R544" s="10">
        <f t="shared" si="302"/>
        <v>1.0597835892053872E-2</v>
      </c>
      <c r="S544" s="10">
        <f t="shared" si="303"/>
        <v>0</v>
      </c>
      <c r="T544" s="9">
        <f t="shared" si="293"/>
        <v>0.94383090116947166</v>
      </c>
      <c r="U544" s="18"/>
      <c r="V544" s="8">
        <f t="shared" si="304"/>
        <v>7341.2463268677311</v>
      </c>
      <c r="W544" s="8">
        <f t="shared" si="294"/>
        <v>7259.7302106883071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-2257.0573347461686</v>
      </c>
      <c r="AB544" s="8">
        <f t="shared" si="305"/>
        <v>-8151.6116179423207</v>
      </c>
      <c r="AC544" s="8">
        <f t="shared" si="298"/>
        <v>-10408.668952688489</v>
      </c>
      <c r="AD544" s="8">
        <f t="shared" si="306"/>
        <v>720.17626466572449</v>
      </c>
      <c r="AE544" s="8">
        <f t="shared" si="299"/>
        <v>-9688.4926880227649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2391.3789344569232</v>
      </c>
      <c r="M545" s="14">
        <f t="shared" si="292"/>
        <v>769177</v>
      </c>
      <c r="N545" s="13"/>
      <c r="O545" s="12">
        <f>1000*(IF(I12&lt;18,VLOOKUP(I12,'[1]Mortality (No Interventions) L'!$B$10:$O$129,4),VLOOKUP(I12,'[1]Mortality (Interventions) L'!$B$26:$AV$128,16)))</f>
        <v>12.466916808833437</v>
      </c>
      <c r="P545" s="11">
        <v>0</v>
      </c>
      <c r="Q545" s="10">
        <f t="shared" si="301"/>
        <v>0.94383090116947166</v>
      </c>
      <c r="R545" s="10">
        <f t="shared" si="302"/>
        <v>1.1766661326486096E-2</v>
      </c>
      <c r="S545" s="10">
        <f t="shared" si="303"/>
        <v>0</v>
      </c>
      <c r="T545" s="9">
        <f t="shared" si="293"/>
        <v>0.93206423984298559</v>
      </c>
      <c r="U545" s="18"/>
      <c r="V545" s="8">
        <f t="shared" si="304"/>
        <v>7259.7302106883071</v>
      </c>
      <c r="W545" s="8">
        <f t="shared" si="294"/>
        <v>7169.2237580970814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-2228.918788721121</v>
      </c>
      <c r="AB545" s="8">
        <f t="shared" si="305"/>
        <v>-9050.6452591225952</v>
      </c>
      <c r="AC545" s="8">
        <f t="shared" si="298"/>
        <v>-11279.564047843716</v>
      </c>
      <c r="AD545" s="8">
        <f t="shared" si="306"/>
        <v>712.17953366852294</v>
      </c>
      <c r="AE545" s="8">
        <f t="shared" si="299"/>
        <v>-10567.384514175194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2391.3789344569232</v>
      </c>
      <c r="M546" s="14">
        <f t="shared" si="292"/>
        <v>769177</v>
      </c>
      <c r="N546" s="13"/>
      <c r="O546" s="12">
        <f>1000*(IF(I13&lt;18,VLOOKUP(I13,'[1]Mortality (No Interventions) L'!$B$10:$O$129,4),VLOOKUP(I13,'[1]Mortality (Interventions) L'!$B$26:$AV$128,16)))</f>
        <v>14.052481056866519</v>
      </c>
      <c r="P546" s="11">
        <v>0</v>
      </c>
      <c r="Q546" s="10">
        <f t="shared" si="301"/>
        <v>0.93206423984298559</v>
      </c>
      <c r="R546" s="10">
        <f t="shared" si="302"/>
        <v>1.3097815074176246E-2</v>
      </c>
      <c r="S546" s="10">
        <f t="shared" si="303"/>
        <v>0</v>
      </c>
      <c r="T546" s="9">
        <f t="shared" si="293"/>
        <v>0.9189664247688093</v>
      </c>
      <c r="U546" s="18"/>
      <c r="V546" s="8">
        <f t="shared" si="304"/>
        <v>7169.2237580970814</v>
      </c>
      <c r="W546" s="8">
        <f t="shared" si="294"/>
        <v>7068.4783770439844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-2197.5969496653233</v>
      </c>
      <c r="AB546" s="8">
        <f t="shared" si="305"/>
        <v>-10074.538105309663</v>
      </c>
      <c r="AC546" s="8">
        <f t="shared" si="298"/>
        <v>-12272.135054974986</v>
      </c>
      <c r="AD546" s="8">
        <f t="shared" si="306"/>
        <v>703.30085066932372</v>
      </c>
      <c r="AE546" s="8">
        <f t="shared" si="299"/>
        <v>-11568.834204305662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4578.6858398831355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2391.3789344569232</v>
      </c>
      <c r="M547" s="14">
        <f t="shared" si="292"/>
        <v>769177</v>
      </c>
      <c r="N547" s="13"/>
      <c r="O547" s="12">
        <f>1000*(IF(I14&lt;18,VLOOKUP(I14,'[1]Mortality (No Interventions) L'!$B$10:$O$129,4),VLOOKUP(I14,'[1]Mortality (Interventions) L'!$B$26:$AV$128,16)))</f>
        <v>15.951412759106512</v>
      </c>
      <c r="P547" s="11">
        <v>0</v>
      </c>
      <c r="Q547" s="10">
        <f t="shared" si="301"/>
        <v>0.9189664247688093</v>
      </c>
      <c r="R547" s="10">
        <f t="shared" si="302"/>
        <v>1.4658812753247678E-2</v>
      </c>
      <c r="S547" s="10">
        <f t="shared" si="303"/>
        <v>0</v>
      </c>
      <c r="T547" s="9">
        <f t="shared" si="293"/>
        <v>0.90430761201556165</v>
      </c>
      <c r="U547" s="18"/>
      <c r="V547" s="8">
        <f t="shared" si="304"/>
        <v>7068.4783770439844</v>
      </c>
      <c r="W547" s="8">
        <f t="shared" si="294"/>
        <v>6955.7261608729368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-2162.5421736430585</v>
      </c>
      <c r="AB547" s="8">
        <f t="shared" si="305"/>
        <v>-11275.221617104789</v>
      </c>
      <c r="AC547" s="8">
        <f t="shared" si="298"/>
        <v>-13437.763790747847</v>
      </c>
      <c r="AD547" s="8">
        <f t="shared" si="306"/>
        <v>693.41772878801487</v>
      </c>
      <c r="AE547" s="8">
        <f t="shared" si="299"/>
        <v>-12744.346061959832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2391.3789344569232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2391.3789344569232</v>
      </c>
      <c r="M548" s="14">
        <f t="shared" si="292"/>
        <v>769177</v>
      </c>
      <c r="N548" s="13"/>
      <c r="O548" s="12">
        <f>1000*(IF(I15&lt;18,VLOOKUP(I15,'[1]Mortality (No Interventions) L'!$B$10:$O$129,4),VLOOKUP(I15,'[1]Mortality (Interventions) L'!$B$26:$AV$128,16)))</f>
        <v>18.162990751892025</v>
      </c>
      <c r="P548" s="11">
        <v>0</v>
      </c>
      <c r="Q548" s="10">
        <f t="shared" si="301"/>
        <v>0.90430761201556165</v>
      </c>
      <c r="R548" s="10">
        <f t="shared" si="302"/>
        <v>1.6424930793904207E-2</v>
      </c>
      <c r="S548" s="10">
        <f t="shared" si="303"/>
        <v>0</v>
      </c>
      <c r="T548" s="9">
        <f t="shared" si="293"/>
        <v>0.88788268122165748</v>
      </c>
      <c r="U548" s="18"/>
      <c r="V548" s="8">
        <f t="shared" si="304"/>
        <v>6955.7261608729368</v>
      </c>
      <c r="W548" s="8">
        <f t="shared" si="294"/>
        <v>6829.3893709403092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-2123.2639401426031</v>
      </c>
      <c r="AB548" s="8">
        <f t="shared" si="305"/>
        <v>-12633.678993262856</v>
      </c>
      <c r="AC548" s="8">
        <f t="shared" si="298"/>
        <v>-14756.942933405458</v>
      </c>
      <c r="AD548" s="8">
        <f t="shared" si="306"/>
        <v>682.35673638163519</v>
      </c>
      <c r="AE548" s="8">
        <f t="shared" si="299"/>
        <v>-14074.586197023824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2391.3789344569232</v>
      </c>
      <c r="M549" s="14">
        <f t="shared" si="292"/>
        <v>769177</v>
      </c>
      <c r="N549" s="13"/>
      <c r="O549" s="12">
        <f>1000*(IF(I16&lt;18,VLOOKUP(I16,'[1]Mortality (No Interventions) L'!$B$10:$O$129,4),VLOOKUP(I16,'[1]Mortality (Interventions) L'!$B$26:$AV$128,16)))</f>
        <v>20.730134240696326</v>
      </c>
      <c r="P549" s="11">
        <v>0</v>
      </c>
      <c r="Q549" s="10">
        <f t="shared" si="301"/>
        <v>0.88788268122165748</v>
      </c>
      <c r="R549" s="10">
        <f t="shared" si="302"/>
        <v>1.8405927171714343E-2</v>
      </c>
      <c r="S549" s="10">
        <f t="shared" si="303"/>
        <v>0</v>
      </c>
      <c r="T549" s="9">
        <f t="shared" si="293"/>
        <v>0.86947675404994318</v>
      </c>
      <c r="U549" s="18"/>
      <c r="V549" s="8">
        <f t="shared" si="304"/>
        <v>6829.3893709403092</v>
      </c>
      <c r="W549" s="8">
        <f t="shared" si="294"/>
        <v>6687.8152124987319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-2079.2483936350172</v>
      </c>
      <c r="AB549" s="8">
        <f t="shared" si="305"/>
        <v>-14157.415844157724</v>
      </c>
      <c r="AC549" s="8">
        <f t="shared" si="298"/>
        <v>-16236.664237792742</v>
      </c>
      <c r="AD549" s="8">
        <f t="shared" si="306"/>
        <v>669.96309728924439</v>
      </c>
      <c r="AE549" s="8">
        <f t="shared" si="299"/>
        <v>-15566.701140503497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2391.3789344569232</v>
      </c>
      <c r="M550" s="14">
        <f t="shared" si="292"/>
        <v>769177</v>
      </c>
      <c r="N550" s="13"/>
      <c r="O550" s="12">
        <f>1000*(IF(I17&lt;18,VLOOKUP(I17,'[1]Mortality (No Interventions) L'!$B$10:$O$129,4),VLOOKUP(I17,'[1]Mortality (Interventions) L'!$B$26:$AV$128,16)))</f>
        <v>23.726200167302117</v>
      </c>
      <c r="P550" s="11">
        <v>0</v>
      </c>
      <c r="Q550" s="10">
        <f t="shared" si="301"/>
        <v>0.86947675404994318</v>
      </c>
      <c r="R550" s="10">
        <f t="shared" si="302"/>
        <v>2.0629379507405066E-2</v>
      </c>
      <c r="S550" s="10">
        <f t="shared" si="303"/>
        <v>0</v>
      </c>
      <c r="T550" s="9">
        <f t="shared" si="293"/>
        <v>0.84884737454253811</v>
      </c>
      <c r="U550" s="18"/>
      <c r="V550" s="8">
        <f t="shared" si="304"/>
        <v>6687.8152124987319</v>
      </c>
      <c r="W550" s="8">
        <f t="shared" si="294"/>
        <v>6529.1387700850592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-2029.9157300500915</v>
      </c>
      <c r="AB550" s="8">
        <f t="shared" si="305"/>
        <v>-15867.644241367307</v>
      </c>
      <c r="AC550" s="8">
        <f t="shared" si="298"/>
        <v>-17897.559971417399</v>
      </c>
      <c r="AD550" s="8">
        <f t="shared" si="306"/>
        <v>656.07467234612568</v>
      </c>
      <c r="AE550" s="8">
        <f t="shared" si="299"/>
        <v>-17241.485299071272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2391.3789344569232</v>
      </c>
      <c r="M551" s="14">
        <f t="shared" si="292"/>
        <v>769177</v>
      </c>
      <c r="N551" s="13"/>
      <c r="O551" s="12">
        <f>1000*(IF(I18&lt;18,VLOOKUP(I18,'[1]Mortality (No Interventions) L'!$B$10:$O$129,4),VLOOKUP(I18,'[1]Mortality (Interventions) L'!$B$26:$AV$128,16)))</f>
        <v>27.122005058784936</v>
      </c>
      <c r="P551" s="11">
        <v>0</v>
      </c>
      <c r="Q551" s="10">
        <f t="shared" si="301"/>
        <v>0.84884737454253811</v>
      </c>
      <c r="R551" s="10">
        <f t="shared" si="302"/>
        <v>2.3022442786479028E-2</v>
      </c>
      <c r="S551" s="10">
        <f t="shared" si="303"/>
        <v>0</v>
      </c>
      <c r="T551" s="9">
        <f t="shared" si="293"/>
        <v>0.82582493175605909</v>
      </c>
      <c r="U551" s="18"/>
      <c r="V551" s="8">
        <f t="shared" si="304"/>
        <v>6529.1387700850592</v>
      </c>
      <c r="W551" s="8">
        <f t="shared" si="294"/>
        <v>6352.0554353333027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-1974.8603453507658</v>
      </c>
      <c r="AB551" s="8">
        <f t="shared" si="305"/>
        <v>-17708.333475175579</v>
      </c>
      <c r="AC551" s="8">
        <f t="shared" si="298"/>
        <v>-19683.193820526343</v>
      </c>
      <c r="AD551" s="8">
        <f t="shared" si="306"/>
        <v>640.50851334534434</v>
      </c>
      <c r="AE551" s="8">
        <f t="shared" si="299"/>
        <v>-19042.685307181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2391.3789344569232</v>
      </c>
      <c r="M552" s="14">
        <f t="shared" si="292"/>
        <v>769177</v>
      </c>
      <c r="N552" s="13"/>
      <c r="O552" s="12">
        <f>1000*(IF(I19&lt;18,VLOOKUP(I19,'[1]Mortality (No Interventions) L'!$B$10:$O$129,4),VLOOKUP(I19,'[1]Mortality (Interventions) L'!$B$26:$AV$128,16)))</f>
        <v>30.953416390286144</v>
      </c>
      <c r="P552" s="11">
        <v>0</v>
      </c>
      <c r="Q552" s="10">
        <f t="shared" si="301"/>
        <v>0.82582493175605909</v>
      </c>
      <c r="R552" s="10">
        <f t="shared" si="302"/>
        <v>2.5562102978124938E-2</v>
      </c>
      <c r="S552" s="10">
        <f t="shared" si="303"/>
        <v>0</v>
      </c>
      <c r="T552" s="9">
        <f t="shared" si="293"/>
        <v>0.8002628287779342</v>
      </c>
      <c r="U552" s="18"/>
      <c r="V552" s="8">
        <f t="shared" si="304"/>
        <v>6352.0554353333027</v>
      </c>
      <c r="W552" s="8">
        <f t="shared" si="294"/>
        <v>6155.4376185092515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-1913.7316707684595</v>
      </c>
      <c r="AB552" s="8">
        <f t="shared" si="305"/>
        <v>-19661.781682405206</v>
      </c>
      <c r="AC552" s="8">
        <f t="shared" si="298"/>
        <v>-21575.513353173665</v>
      </c>
      <c r="AD552" s="8">
        <f t="shared" si="306"/>
        <v>623.13663820619706</v>
      </c>
      <c r="AE552" s="8">
        <f t="shared" si="299"/>
        <v>-20952.376714967468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2391.3789344569232</v>
      </c>
      <c r="M553" s="14">
        <f t="shared" si="292"/>
        <v>769177</v>
      </c>
      <c r="N553" s="13"/>
      <c r="O553" s="12">
        <f>1000*(IF(I20&lt;18,VLOOKUP(I20,'[1]Mortality (No Interventions) L'!$B$10:$O$129,4),VLOOKUP(I20,'[1]Mortality (Interventions) L'!$B$26:$AV$128,16)))</f>
        <v>35.200307800970045</v>
      </c>
      <c r="P553" s="11">
        <v>0</v>
      </c>
      <c r="Q553" s="10">
        <f t="shared" si="301"/>
        <v>0.8002628287779342</v>
      </c>
      <c r="R553" s="10">
        <f t="shared" si="302"/>
        <v>2.8169497894658269E-2</v>
      </c>
      <c r="S553" s="10">
        <f t="shared" si="303"/>
        <v>0</v>
      </c>
      <c r="T553" s="9">
        <f t="shared" si="293"/>
        <v>0.77209333088327592</v>
      </c>
      <c r="U553" s="18"/>
      <c r="V553" s="8">
        <f t="shared" si="304"/>
        <v>6155.4376185092515</v>
      </c>
      <c r="W553" s="8">
        <f t="shared" si="294"/>
        <v>5938.7643196880554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-1846.3677269089449</v>
      </c>
      <c r="AB553" s="8">
        <f t="shared" si="305"/>
        <v>-21667.329882119564</v>
      </c>
      <c r="AC553" s="8">
        <f t="shared" si="298"/>
        <v>-23513.69760902851</v>
      </c>
      <c r="AD553" s="8">
        <f t="shared" si="306"/>
        <v>603.84843037575763</v>
      </c>
      <c r="AE553" s="8">
        <f t="shared" si="299"/>
        <v>-22909.849178652752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2391.3789344569232</v>
      </c>
      <c r="M554" s="14">
        <f t="shared" si="292"/>
        <v>769177</v>
      </c>
      <c r="N554" s="13"/>
      <c r="O554" s="12">
        <f>1000*(IF(I21&lt;18,VLOOKUP(I21,'[1]Mortality (No Interventions) L'!$B$10:$O$129,4),VLOOKUP(I21,'[1]Mortality (Interventions) L'!$B$26:$AV$128,16)))</f>
        <v>39.936066477062788</v>
      </c>
      <c r="P554" s="11">
        <v>0</v>
      </c>
      <c r="Q554" s="10">
        <f t="shared" si="301"/>
        <v>0.77209333088327592</v>
      </c>
      <c r="R554" s="10">
        <f t="shared" si="302"/>
        <v>3.0834370588651343E-2</v>
      </c>
      <c r="S554" s="10">
        <f t="shared" si="303"/>
        <v>0</v>
      </c>
      <c r="T554" s="9">
        <f t="shared" si="293"/>
        <v>0.74125896029462457</v>
      </c>
      <c r="U554" s="18"/>
      <c r="V554" s="8">
        <f t="shared" si="304"/>
        <v>5938.7643196880554</v>
      </c>
      <c r="W554" s="8">
        <f t="shared" si="294"/>
        <v>5701.5934330253849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-1772.631062626006</v>
      </c>
      <c r="AB554" s="8">
        <f t="shared" si="305"/>
        <v>-23717.088666267075</v>
      </c>
      <c r="AC554" s="8">
        <f t="shared" si="298"/>
        <v>-25489.71972889308</v>
      </c>
      <c r="AD554" s="8">
        <f t="shared" si="306"/>
        <v>582.59277976139822</v>
      </c>
      <c r="AE554" s="8">
        <f t="shared" si="299"/>
        <v>-24907.126949131682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2391.3789344569232</v>
      </c>
      <c r="M555" s="14">
        <f t="shared" si="292"/>
        <v>769177</v>
      </c>
      <c r="N555" s="13"/>
      <c r="O555" s="12">
        <f>1000*(IF(I22&lt;18,VLOOKUP(I22,'[1]Mortality (No Interventions) L'!$B$10:$O$129,4),VLOOKUP(I22,'[1]Mortality (Interventions) L'!$B$26:$AV$128,16)))</f>
        <v>45.327155163952</v>
      </c>
      <c r="P555" s="11">
        <v>0</v>
      </c>
      <c r="Q555" s="10">
        <f t="shared" si="301"/>
        <v>0.74125896029462457</v>
      </c>
      <c r="R555" s="10">
        <f t="shared" si="302"/>
        <v>3.3599159909944186E-2</v>
      </c>
      <c r="S555" s="10">
        <f t="shared" si="303"/>
        <v>0</v>
      </c>
      <c r="T555" s="9">
        <f t="shared" si="293"/>
        <v>0.70765980038468035</v>
      </c>
      <c r="U555" s="18"/>
      <c r="V555" s="8">
        <f t="shared" si="304"/>
        <v>5701.5934330253849</v>
      </c>
      <c r="W555" s="8">
        <f t="shared" si="294"/>
        <v>5443.1564228048728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-1692.2827394019159</v>
      </c>
      <c r="AB555" s="8">
        <f t="shared" si="305"/>
        <v>-25843.70102205114</v>
      </c>
      <c r="AC555" s="8">
        <f t="shared" si="298"/>
        <v>-27535.983761453055</v>
      </c>
      <c r="AD555" s="8">
        <f t="shared" si="306"/>
        <v>559.32631577979032</v>
      </c>
      <c r="AE555" s="8">
        <f t="shared" si="299"/>
        <v>-26976.657445673263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2391.3789344569232</v>
      </c>
      <c r="M556" s="14">
        <f t="shared" si="292"/>
        <v>769177</v>
      </c>
      <c r="N556" s="13"/>
      <c r="O556" s="12">
        <f>1000*(IF(I23&lt;18,VLOOKUP(I23,'[1]Mortality (No Interventions) L'!$B$10:$O$129,4),VLOOKUP(I23,'[1]Mortality (Interventions) L'!$B$26:$AV$128,16)))</f>
        <v>51.457223973450901</v>
      </c>
      <c r="P556" s="11">
        <v>0</v>
      </c>
      <c r="Q556" s="10">
        <f t="shared" si="301"/>
        <v>0.70765980038468035</v>
      </c>
      <c r="R556" s="10">
        <f t="shared" si="302"/>
        <v>3.641420884540205E-2</v>
      </c>
      <c r="S556" s="10">
        <f t="shared" si="303"/>
        <v>0</v>
      </c>
      <c r="T556" s="9">
        <f t="shared" si="293"/>
        <v>0.67124559153927832</v>
      </c>
      <c r="U556" s="18"/>
      <c r="V556" s="8">
        <f t="shared" si="304"/>
        <v>5443.1564228048728</v>
      </c>
      <c r="W556" s="8">
        <f t="shared" si="294"/>
        <v>5163.0667036340747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-1605.2025674541064</v>
      </c>
      <c r="AB556" s="8">
        <f t="shared" si="305"/>
        <v>-28008.971917079813</v>
      </c>
      <c r="AC556" s="8">
        <f t="shared" si="298"/>
        <v>-29614.17448453392</v>
      </c>
      <c r="AD556" s="8">
        <f t="shared" si="306"/>
        <v>533.97364507715804</v>
      </c>
      <c r="AE556" s="8">
        <f t="shared" si="299"/>
        <v>-29080.20083945676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2391.3789344569232</v>
      </c>
      <c r="M557" s="14">
        <f t="shared" si="292"/>
        <v>769177</v>
      </c>
      <c r="N557" s="13"/>
      <c r="O557" s="12">
        <f>1000*(IF(I24&lt;18,VLOOKUP(I24,'[1]Mortality (No Interventions) L'!$B$10:$O$129,4),VLOOKUP(I24,'[1]Mortality (Interventions) L'!$B$26:$AV$128,16)))</f>
        <v>58.450437649043003</v>
      </c>
      <c r="P557" s="11">
        <v>0</v>
      </c>
      <c r="Q557" s="10">
        <f t="shared" si="301"/>
        <v>0.67124559153927832</v>
      </c>
      <c r="R557" s="10">
        <f t="shared" si="302"/>
        <v>3.9234598595461578E-2</v>
      </c>
      <c r="S557" s="10">
        <f t="shared" si="303"/>
        <v>0</v>
      </c>
      <c r="T557" s="9">
        <f t="shared" si="293"/>
        <v>0.63201099294381669</v>
      </c>
      <c r="U557" s="18"/>
      <c r="V557" s="8">
        <f t="shared" si="304"/>
        <v>5163.0667036340747</v>
      </c>
      <c r="W557" s="8">
        <f t="shared" si="294"/>
        <v>4861.2831951954613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-1511.3777748710463</v>
      </c>
      <c r="AB557" s="8">
        <f t="shared" si="305"/>
        <v>-30178.35084386135</v>
      </c>
      <c r="AC557" s="8">
        <f t="shared" si="298"/>
        <v>-31689.728618732395</v>
      </c>
      <c r="AD557" s="8">
        <f t="shared" si="306"/>
        <v>506.49684362650277</v>
      </c>
      <c r="AE557" s="8">
        <f t="shared" si="299"/>
        <v>-31183.231775105891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2391.3789344569232</v>
      </c>
      <c r="M558" s="14">
        <f t="shared" si="292"/>
        <v>769177</v>
      </c>
      <c r="N558" s="13"/>
      <c r="O558" s="12">
        <f>1000*(IF(I25&lt;18,VLOOKUP(I25,'[1]Mortality (No Interventions) L'!$B$10:$O$129,4),VLOOKUP(I25,'[1]Mortality (Interventions) L'!$B$26:$AV$128,16)))</f>
        <v>66.123596870418979</v>
      </c>
      <c r="P558" s="11">
        <v>0</v>
      </c>
      <c r="Q558" s="10">
        <f t="shared" si="301"/>
        <v>0.63201099294381669</v>
      </c>
      <c r="R558" s="10">
        <f t="shared" si="302"/>
        <v>4.1790840115090148E-2</v>
      </c>
      <c r="S558" s="10">
        <f t="shared" si="303"/>
        <v>0</v>
      </c>
      <c r="T558" s="9">
        <f t="shared" si="293"/>
        <v>0.59022015282872653</v>
      </c>
      <c r="U558" s="18"/>
      <c r="V558" s="8">
        <f t="shared" si="304"/>
        <v>4861.2831951954613</v>
      </c>
      <c r="W558" s="8">
        <f t="shared" si="294"/>
        <v>4539.8376649234142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-1411.4400401665623</v>
      </c>
      <c r="AB558" s="8">
        <f t="shared" si="305"/>
        <v>-32144.553027204696</v>
      </c>
      <c r="AC558" s="8">
        <f t="shared" si="298"/>
        <v>-33555.993067371259</v>
      </c>
      <c r="AD558" s="8">
        <f t="shared" si="306"/>
        <v>476.89188144867478</v>
      </c>
      <c r="AE558" s="8">
        <f t="shared" si="299"/>
        <v>-33079.101185922584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2391.3789344569232</v>
      </c>
      <c r="M559" s="14">
        <f t="shared" si="292"/>
        <v>769177</v>
      </c>
      <c r="N559" s="13"/>
      <c r="O559" s="12">
        <f>1000*(IF(I26&lt;18,VLOOKUP(I26,'[1]Mortality (No Interventions) L'!$B$10:$O$129,4),VLOOKUP(I26,'[1]Mortality (Interventions) L'!$B$26:$AV$128,16)))</f>
        <v>74.29141448493931</v>
      </c>
      <c r="P559" s="11">
        <v>0</v>
      </c>
      <c r="Q559" s="10">
        <f t="shared" si="301"/>
        <v>0.59022015282872653</v>
      </c>
      <c r="R559" s="10">
        <f t="shared" si="302"/>
        <v>4.3848290011163145E-2</v>
      </c>
      <c r="S559" s="10">
        <f t="shared" si="303"/>
        <v>0</v>
      </c>
      <c r="T559" s="9">
        <f t="shared" si="293"/>
        <v>0.54637186281756334</v>
      </c>
      <c r="U559" s="18"/>
      <c r="V559" s="8">
        <f t="shared" si="304"/>
        <v>4539.8376649234142</v>
      </c>
      <c r="W559" s="8">
        <f t="shared" si="294"/>
        <v>4202.5667032642496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-1306.5821631219087</v>
      </c>
      <c r="AB559" s="8">
        <f t="shared" si="305"/>
        <v>-33727.096165916431</v>
      </c>
      <c r="AC559" s="8">
        <f t="shared" si="298"/>
        <v>-35033.678329038339</v>
      </c>
      <c r="AD559" s="8">
        <f t="shared" si="306"/>
        <v>445.35807492898698</v>
      </c>
      <c r="AE559" s="8">
        <f t="shared" si="299"/>
        <v>-34588.320254109349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2391.3789344569232</v>
      </c>
      <c r="M560" s="14">
        <f t="shared" si="292"/>
        <v>769177</v>
      </c>
      <c r="N560" s="13"/>
      <c r="O560" s="12">
        <f>1000*(IF(I27&lt;18,VLOOKUP(I27,'[1]Mortality (No Interventions) L'!$B$10:$O$129,4),VLOOKUP(I27,'[1]Mortality (Interventions) L'!$B$26:$AV$128,16)))</f>
        <v>83.327314392475529</v>
      </c>
      <c r="P560" s="11">
        <v>0</v>
      </c>
      <c r="Q560" s="10">
        <f t="shared" si="301"/>
        <v>0.54637186281756334</v>
      </c>
      <c r="R560" s="10">
        <f t="shared" si="302"/>
        <v>4.5527699988201609E-2</v>
      </c>
      <c r="S560" s="10">
        <f t="shared" si="303"/>
        <v>0</v>
      </c>
      <c r="T560" s="9">
        <f t="shared" si="293"/>
        <v>0.50084416282936173</v>
      </c>
      <c r="U560" s="18"/>
      <c r="V560" s="8">
        <f t="shared" si="304"/>
        <v>4202.5667032642496</v>
      </c>
      <c r="W560" s="8">
        <f t="shared" si="294"/>
        <v>3852.3781063259999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-1197.7081804358488</v>
      </c>
      <c r="AB560" s="8">
        <f t="shared" si="305"/>
        <v>-35018.859693824947</v>
      </c>
      <c r="AC560" s="8">
        <f t="shared" si="298"/>
        <v>-36216.567874260792</v>
      </c>
      <c r="AD560" s="8">
        <f t="shared" si="306"/>
        <v>412.2717935902229</v>
      </c>
      <c r="AE560" s="8">
        <f t="shared" si="299"/>
        <v>-35804.296080670567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2391.3789344569232</v>
      </c>
      <c r="M561" s="14">
        <f t="shared" si="292"/>
        <v>769177</v>
      </c>
      <c r="N561" s="13"/>
      <c r="O561" s="12">
        <f>1000*(IF(I28&lt;18,VLOOKUP(I28,'[1]Mortality (No Interventions) L'!$B$10:$O$129,4),VLOOKUP(I28,'[1]Mortality (Interventions) L'!$B$26:$AV$128,16)))</f>
        <v>93.229103316720412</v>
      </c>
      <c r="P561" s="11">
        <v>0</v>
      </c>
      <c r="Q561" s="10">
        <f t="shared" si="301"/>
        <v>0.50084416282936173</v>
      </c>
      <c r="R561" s="10">
        <f t="shared" si="302"/>
        <v>4.6693252201994911E-2</v>
      </c>
      <c r="S561" s="10">
        <f t="shared" si="303"/>
        <v>0</v>
      </c>
      <c r="T561" s="9">
        <f t="shared" si="293"/>
        <v>0.45415091062736679</v>
      </c>
      <c r="U561" s="18"/>
      <c r="V561" s="8">
        <f t="shared" si="304"/>
        <v>3852.3781063259999</v>
      </c>
      <c r="W561" s="8">
        <f t="shared" si="294"/>
        <v>3493.2243498362614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-1086.0469207387137</v>
      </c>
      <c r="AB561" s="8">
        <f t="shared" si="305"/>
        <v>-35915.375648973837</v>
      </c>
      <c r="AC561" s="8">
        <f t="shared" si="298"/>
        <v>-37001.422569712551</v>
      </c>
      <c r="AD561" s="8">
        <f t="shared" si="306"/>
        <v>377.91829223058062</v>
      </c>
      <c r="AE561" s="8">
        <f t="shared" si="299"/>
        <v>-36623.504277481974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2391.3789344569232</v>
      </c>
      <c r="M562" s="14">
        <f t="shared" si="292"/>
        <v>769177</v>
      </c>
      <c r="N562" s="13"/>
      <c r="O562" s="12">
        <f>1000*(IF(I29&lt;18,VLOOKUP(I29,'[1]Mortality (No Interventions) L'!$B$10:$O$129,4),VLOOKUP(I29,'[1]Mortality (Interventions) L'!$B$26:$AV$128,16)))</f>
        <v>104.26985030540661</v>
      </c>
      <c r="P562" s="11">
        <v>0</v>
      </c>
      <c r="Q562" s="10">
        <f t="shared" si="301"/>
        <v>0.45415091062736679</v>
      </c>
      <c r="R562" s="10">
        <f t="shared" si="302"/>
        <v>4.735424746717963E-2</v>
      </c>
      <c r="S562" s="10">
        <f t="shared" si="303"/>
        <v>0</v>
      </c>
      <c r="T562" s="9">
        <f t="shared" si="293"/>
        <v>0.40679666316018714</v>
      </c>
      <c r="U562" s="18"/>
      <c r="V562" s="8">
        <f t="shared" si="304"/>
        <v>3493.2243498362614</v>
      </c>
      <c r="W562" s="8">
        <f t="shared" si="294"/>
        <v>3128.986369795633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-972.80497088864024</v>
      </c>
      <c r="AB562" s="8">
        <f t="shared" si="305"/>
        <v>-36423.798004062824</v>
      </c>
      <c r="AC562" s="8">
        <f t="shared" si="298"/>
        <v>-37396.602974951464</v>
      </c>
      <c r="AD562" s="8">
        <f t="shared" si="306"/>
        <v>342.68530871893728</v>
      </c>
      <c r="AE562" s="8">
        <f t="shared" si="299"/>
        <v>-37053.917666232526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2391.3789344569232</v>
      </c>
      <c r="M563" s="14">
        <f t="shared" si="292"/>
        <v>769177</v>
      </c>
      <c r="N563" s="13"/>
      <c r="O563" s="12">
        <f>1000*(IF(I30&lt;18,VLOOKUP(I30,'[1]Mortality (No Interventions) L'!$B$10:$O$129,4),VLOOKUP(I30,'[1]Mortality (Interventions) L'!$B$26:$AV$128,16)))</f>
        <v>116.61891903520836</v>
      </c>
      <c r="P563" s="11">
        <v>0</v>
      </c>
      <c r="Q563" s="10">
        <f t="shared" si="301"/>
        <v>0.40679666316018714</v>
      </c>
      <c r="R563" s="10">
        <f t="shared" si="302"/>
        <v>4.7440187124870796E-2</v>
      </c>
      <c r="S563" s="10">
        <f t="shared" si="303"/>
        <v>0</v>
      </c>
      <c r="T563" s="9">
        <f t="shared" si="293"/>
        <v>0.35935647603531634</v>
      </c>
      <c r="U563" s="18"/>
      <c r="V563" s="8">
        <f t="shared" si="304"/>
        <v>3128.986369795633</v>
      </c>
      <c r="W563" s="8">
        <f t="shared" si="294"/>
        <v>2764.0873616741655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-859.35750675152963</v>
      </c>
      <c r="AB563" s="8">
        <f t="shared" si="305"/>
        <v>-36489.900812146741</v>
      </c>
      <c r="AC563" s="8">
        <f t="shared" si="298"/>
        <v>-37349.258318898268</v>
      </c>
      <c r="AD563" s="8">
        <f t="shared" si="306"/>
        <v>306.95356287695159</v>
      </c>
      <c r="AE563" s="8">
        <f t="shared" si="299"/>
        <v>-37042.304756021316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2391.3789344569232</v>
      </c>
      <c r="M564" s="14">
        <f t="shared" si="292"/>
        <v>769177</v>
      </c>
      <c r="N564" s="13"/>
      <c r="O564" s="12">
        <f>1000*(IF(I31&lt;18,VLOOKUP(I31,'[1]Mortality (No Interventions) L'!$B$10:$O$129,4),VLOOKUP(I31,'[1]Mortality (Interventions) L'!$B$26:$AV$128,16)))</f>
        <v>129.16918046755615</v>
      </c>
      <c r="P564" s="11">
        <v>0</v>
      </c>
      <c r="Q564" s="10">
        <f t="shared" si="301"/>
        <v>0.35935647603531634</v>
      </c>
      <c r="R564" s="10">
        <f t="shared" si="302"/>
        <v>4.641778150519079E-2</v>
      </c>
      <c r="S564" s="10">
        <f t="shared" si="303"/>
        <v>0</v>
      </c>
      <c r="T564" s="9">
        <f t="shared" si="293"/>
        <v>0.31293869453012557</v>
      </c>
      <c r="U564" s="18"/>
      <c r="V564" s="8">
        <f t="shared" si="304"/>
        <v>2764.0873616741655</v>
      </c>
      <c r="W564" s="8">
        <f t="shared" si="294"/>
        <v>2407.0524624259842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-748.35500187579225</v>
      </c>
      <c r="AB564" s="8">
        <f t="shared" si="305"/>
        <v>-35703.489924818139</v>
      </c>
      <c r="AC564" s="8">
        <f t="shared" si="298"/>
        <v>-36451.844926693928</v>
      </c>
      <c r="AD564" s="8">
        <f t="shared" si="306"/>
        <v>271.15697018023565</v>
      </c>
      <c r="AE564" s="8">
        <f t="shared" si="299"/>
        <v>-36180.687956513691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2391.3789344569232</v>
      </c>
      <c r="M565" s="14">
        <f t="shared" si="292"/>
        <v>769177</v>
      </c>
      <c r="N565" s="13"/>
      <c r="O565" s="12">
        <f>1000*(IF(I32&lt;18,VLOOKUP(I32,'[1]Mortality (No Interventions) L'!$B$10:$O$129,4),VLOOKUP(I32,'[1]Mortality (Interventions) L'!$B$26:$AV$128,16)))</f>
        <v>142.89722809652355</v>
      </c>
      <c r="P565" s="11">
        <v>0</v>
      </c>
      <c r="Q565" s="10">
        <f t="shared" si="301"/>
        <v>0.31293869453012557</v>
      </c>
      <c r="R565" s="10">
        <f t="shared" si="302"/>
        <v>4.4718072012499659E-2</v>
      </c>
      <c r="S565" s="10">
        <f t="shared" si="303"/>
        <v>0</v>
      </c>
      <c r="T565" s="9">
        <f t="shared" si="293"/>
        <v>0.26822062251762591</v>
      </c>
      <c r="U565" s="18"/>
      <c r="V565" s="8">
        <f t="shared" si="304"/>
        <v>2407.0524624259842</v>
      </c>
      <c r="W565" s="8">
        <f t="shared" si="294"/>
        <v>2063.0913376623994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-641.41714647557285</v>
      </c>
      <c r="AB565" s="8">
        <f t="shared" si="305"/>
        <v>-34396.112476358452</v>
      </c>
      <c r="AC565" s="8">
        <f t="shared" si="298"/>
        <v>-35037.529622834023</v>
      </c>
      <c r="AD565" s="8">
        <f t="shared" si="306"/>
        <v>236.13184656398906</v>
      </c>
      <c r="AE565" s="8">
        <f t="shared" si="299"/>
        <v>-34801.397776270031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2391.3789344569232</v>
      </c>
      <c r="M566" s="14">
        <f t="shared" si="292"/>
        <v>769177</v>
      </c>
      <c r="N566" s="13"/>
      <c r="O566" s="12">
        <f>1000*(IF(I33&lt;18,VLOOKUP(I33,'[1]Mortality (No Interventions) L'!$B$10:$O$129,4),VLOOKUP(I33,'[1]Mortality (Interventions) L'!$B$26:$AV$128,16)))</f>
        <v>157.51533200629521</v>
      </c>
      <c r="P566" s="11">
        <v>0</v>
      </c>
      <c r="Q566" s="10">
        <f t="shared" si="301"/>
        <v>0.26822062251762591</v>
      </c>
      <c r="R566" s="10">
        <f t="shared" si="302"/>
        <v>4.2248860406799024E-2</v>
      </c>
      <c r="S566" s="10">
        <f t="shared" si="303"/>
        <v>0</v>
      </c>
      <c r="T566" s="9">
        <f t="shared" si="293"/>
        <v>0.22597176211082687</v>
      </c>
      <c r="U566" s="18"/>
      <c r="V566" s="8">
        <f t="shared" si="304"/>
        <v>2063.0913376623994</v>
      </c>
      <c r="W566" s="8">
        <f t="shared" si="294"/>
        <v>1738.1228206511948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-540.38411169394249</v>
      </c>
      <c r="AB566" s="8">
        <f t="shared" si="305"/>
        <v>-32496.851701120453</v>
      </c>
      <c r="AC566" s="8">
        <f t="shared" si="298"/>
        <v>-33037.235812814397</v>
      </c>
      <c r="AD566" s="8">
        <f t="shared" si="306"/>
        <v>202.38926022468138</v>
      </c>
      <c r="AE566" s="8">
        <f t="shared" si="299"/>
        <v>-32834.846552589719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2391.3789344569232</v>
      </c>
      <c r="M567" s="14">
        <f t="shared" si="292"/>
        <v>769177</v>
      </c>
      <c r="N567" s="13"/>
      <c r="O567" s="12">
        <f>1000*(IF(I34&lt;18,VLOOKUP(I34,'[1]Mortality (No Interventions) L'!$B$10:$O$129,4),VLOOKUP(I34,'[1]Mortality (Interventions) L'!$B$26:$AV$128,16)))</f>
        <v>172.88424540310089</v>
      </c>
      <c r="P567" s="11">
        <v>0</v>
      </c>
      <c r="Q567" s="10">
        <f t="shared" si="301"/>
        <v>0.22597176211082687</v>
      </c>
      <c r="R567" s="10">
        <f t="shared" si="302"/>
        <v>3.9066957574939332E-2</v>
      </c>
      <c r="S567" s="10">
        <f t="shared" si="303"/>
        <v>0</v>
      </c>
      <c r="T567" s="9">
        <f t="shared" si="293"/>
        <v>0.18690480453588754</v>
      </c>
      <c r="U567" s="18"/>
      <c r="V567" s="8">
        <f t="shared" si="304"/>
        <v>1738.1228206511948</v>
      </c>
      <c r="W567" s="8">
        <f t="shared" si="294"/>
        <v>1437.6287683850037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-446.96021231591021</v>
      </c>
      <c r="AB567" s="8">
        <f t="shared" si="305"/>
        <v>-30049.40522661911</v>
      </c>
      <c r="AC567" s="8">
        <f t="shared" si="298"/>
        <v>-30496.365438935019</v>
      </c>
      <c r="AD567" s="8">
        <f t="shared" si="306"/>
        <v>170.50984870588223</v>
      </c>
      <c r="AE567" s="8">
        <f t="shared" si="299"/>
        <v>-30325.855590229137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2391.3789344569232</v>
      </c>
      <c r="M568" s="14">
        <f t="shared" si="292"/>
        <v>769177</v>
      </c>
      <c r="N568" s="13"/>
      <c r="O568" s="12">
        <f>1000*(IF(I35&lt;18,VLOOKUP(I35,'[1]Mortality (No Interventions) L'!$B$10:$O$129,4),VLOOKUP(I35,'[1]Mortality (Interventions) L'!$B$26:$AV$128,16)))</f>
        <v>189.57831763832183</v>
      </c>
      <c r="P568" s="11">
        <v>0</v>
      </c>
      <c r="Q568" s="10">
        <f t="shared" si="301"/>
        <v>0.18690480453588754</v>
      </c>
      <c r="R568" s="10">
        <f t="shared" si="302"/>
        <v>3.5433098402432937E-2</v>
      </c>
      <c r="S568" s="10">
        <f t="shared" si="303"/>
        <v>0</v>
      </c>
      <c r="T568" s="9">
        <f t="shared" si="293"/>
        <v>0.15147170613345459</v>
      </c>
      <c r="U568" s="18"/>
      <c r="V568" s="8">
        <f t="shared" si="304"/>
        <v>1437.6287683850037</v>
      </c>
      <c r="W568" s="8">
        <f t="shared" si="294"/>
        <v>1165.0855250861221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-362.22624721379282</v>
      </c>
      <c r="AB568" s="8">
        <f t="shared" si="305"/>
        <v>-27254.324329888161</v>
      </c>
      <c r="AC568" s="8">
        <f t="shared" si="298"/>
        <v>-27616.550577101953</v>
      </c>
      <c r="AD568" s="8">
        <f t="shared" si="306"/>
        <v>141.03138217856886</v>
      </c>
      <c r="AE568" s="8">
        <f t="shared" si="299"/>
        <v>-27475.519194923385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2391.3789344569232</v>
      </c>
      <c r="M569" s="14">
        <f t="shared" ref="M569:M600" si="309">$E$11</f>
        <v>769177</v>
      </c>
      <c r="N569" s="13"/>
      <c r="O569" s="12">
        <f>1000*(IF(I36&lt;18,VLOOKUP(I36,'[1]Mortality (No Interventions) L'!$B$10:$O$129,4),VLOOKUP(I36,'[1]Mortality (Interventions) L'!$B$26:$AV$128,16)))</f>
        <v>207.05064352233595</v>
      </c>
      <c r="P569" s="11">
        <v>0</v>
      </c>
      <c r="Q569" s="10">
        <f t="shared" si="301"/>
        <v>0.15147170613345459</v>
      </c>
      <c r="R569" s="10">
        <f t="shared" si="302"/>
        <v>3.1362314230357936E-2</v>
      </c>
      <c r="S569" s="10">
        <f t="shared" si="303"/>
        <v>0</v>
      </c>
      <c r="T569" s="9">
        <f t="shared" ref="T569:T600" si="310">Q569-SUM(R569:S569)</f>
        <v>0.12010939190309666</v>
      </c>
      <c r="U569" s="18"/>
      <c r="V569" s="8">
        <f t="shared" si="304"/>
        <v>1165.0855250861221</v>
      </c>
      <c r="W569" s="8">
        <f t="shared" ref="W569:W600" si="311">$G$14*M569*T569</f>
        <v>923.85381735848182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-287.22706962749629</v>
      </c>
      <c r="AB569" s="8">
        <f t="shared" si="305"/>
        <v>-24123.170772764028</v>
      </c>
      <c r="AC569" s="8">
        <f t="shared" ref="AC569:AC600" si="315">IFERROR(_xlfn.IFNA(SUM(Y569:AB569),0),0)</f>
        <v>-24410.397842391525</v>
      </c>
      <c r="AD569" s="8">
        <f t="shared" si="306"/>
        <v>114.29489001094858</v>
      </c>
      <c r="AE569" s="8">
        <f t="shared" ref="AE569:AE600" si="316">IFERROR(_xlfn.IFNA(SUM(AC569:AD569),0),0)</f>
        <v>-24296.102952380577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2391.3789344569232</v>
      </c>
      <c r="M570" s="14">
        <f t="shared" si="309"/>
        <v>769177</v>
      </c>
      <c r="N570" s="13"/>
      <c r="O570" s="12">
        <f>1000*(IF(I37&lt;18,VLOOKUP(I37,'[1]Mortality (No Interventions) L'!$B$10:$O$129,4),VLOOKUP(I37,'[1]Mortality (Interventions) L'!$B$26:$AV$128,16)))</f>
        <v>225.80247500224638</v>
      </c>
      <c r="P570" s="11">
        <v>0</v>
      </c>
      <c r="Q570" s="10">
        <f t="shared" ref="Q570:Q601" si="318">T569</f>
        <v>0.12010939190309666</v>
      </c>
      <c r="R570" s="10">
        <f t="shared" ref="R570:R601" si="319">O570*Q570/1000</f>
        <v>2.7120997962733998E-2</v>
      </c>
      <c r="S570" s="10">
        <f t="shared" ref="S570:S601" si="320">MIN(P570*Q570,Q570-R570)</f>
        <v>0</v>
      </c>
      <c r="T570" s="9">
        <f t="shared" si="310"/>
        <v>9.2988393940362665E-2</v>
      </c>
      <c r="U570" s="18"/>
      <c r="V570" s="8">
        <f t="shared" ref="V570:V601" si="321">W569</f>
        <v>923.85381735848182</v>
      </c>
      <c r="W570" s="8">
        <f t="shared" si="311"/>
        <v>715.24533885866333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-222.37048641796508</v>
      </c>
      <c r="AB570" s="8">
        <f t="shared" ref="AB570:AB601" si="322">IFERROR(_xlfn.IFNA(-M570*R570,0),0)</f>
        <v>-20860.847849981848</v>
      </c>
      <c r="AC570" s="8">
        <f t="shared" si="315"/>
        <v>-21083.218336399812</v>
      </c>
      <c r="AD570" s="8">
        <f t="shared" ref="AD570:AD601" si="323">IFERROR(_xlfn.IFNA($D$6*SUM(V570:V570,Y570:Z570),0),0)</f>
        <v>90.630059482867068</v>
      </c>
      <c r="AE570" s="8">
        <f t="shared" si="316"/>
        <v>-20992.588276916944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2391.3789344569232</v>
      </c>
      <c r="M571" s="14">
        <f t="shared" si="309"/>
        <v>769177</v>
      </c>
      <c r="N571" s="13"/>
      <c r="O571" s="12">
        <f>1000*(IF(I38&lt;18,VLOOKUP(I38,'[1]Mortality (No Interventions) L'!$B$10:$O$129,4),VLOOKUP(I38,'[1]Mortality (Interventions) L'!$B$26:$AV$128,16)))</f>
        <v>245.91492125111742</v>
      </c>
      <c r="P571" s="11">
        <v>0</v>
      </c>
      <c r="Q571" s="10">
        <f t="shared" si="318"/>
        <v>9.2988393940362665E-2</v>
      </c>
      <c r="R571" s="10">
        <f t="shared" si="319"/>
        <v>2.286723357311217E-2</v>
      </c>
      <c r="S571" s="10">
        <f t="shared" si="320"/>
        <v>0</v>
      </c>
      <c r="T571" s="9">
        <f t="shared" si="310"/>
        <v>7.0121160367250496E-2</v>
      </c>
      <c r="U571" s="18"/>
      <c r="V571" s="8">
        <f t="shared" si="321"/>
        <v>715.24533885866333</v>
      </c>
      <c r="W571" s="8">
        <f t="shared" si="311"/>
        <v>539.35583767800642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-167.68626576191852</v>
      </c>
      <c r="AB571" s="8">
        <f t="shared" si="322"/>
        <v>-17588.950118065699</v>
      </c>
      <c r="AC571" s="8">
        <f t="shared" si="315"/>
        <v>-17756.636383827616</v>
      </c>
      <c r="AD571" s="8">
        <f t="shared" si="323"/>
        <v>70.165567742034881</v>
      </c>
      <c r="AE571" s="8">
        <f t="shared" si="316"/>
        <v>-17686.470816085581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2391.3789344569232</v>
      </c>
      <c r="M572" s="14">
        <f t="shared" si="309"/>
        <v>769177</v>
      </c>
      <c r="N572" s="13"/>
      <c r="O572" s="12">
        <f>1000*(IF(I39&lt;18,VLOOKUP(I39,'[1]Mortality (No Interventions) L'!$B$10:$O$129,4),VLOOKUP(I39,'[1]Mortality (Interventions) L'!$B$26:$AV$128,16)))</f>
        <v>266.77202338627899</v>
      </c>
      <c r="P572" s="11">
        <v>0</v>
      </c>
      <c r="Q572" s="10">
        <f t="shared" si="318"/>
        <v>7.0121160367250496E-2</v>
      </c>
      <c r="R572" s="10">
        <f t="shared" si="319"/>
        <v>1.8706363833365169E-2</v>
      </c>
      <c r="S572" s="10">
        <f t="shared" si="320"/>
        <v>0</v>
      </c>
      <c r="T572" s="9">
        <f t="shared" si="310"/>
        <v>5.1414796533885324E-2</v>
      </c>
      <c r="U572" s="18"/>
      <c r="V572" s="8">
        <f t="shared" si="321"/>
        <v>539.35583767800642</v>
      </c>
      <c r="W572" s="8">
        <f t="shared" si="311"/>
        <v>395.47078953544315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-122.95226135052219</v>
      </c>
      <c r="AB572" s="8">
        <f t="shared" si="322"/>
        <v>-14388.504814256321</v>
      </c>
      <c r="AC572" s="8">
        <f t="shared" si="315"/>
        <v>-14511.457075606842</v>
      </c>
      <c r="AD572" s="8">
        <f t="shared" si="323"/>
        <v>52.910807676212436</v>
      </c>
      <c r="AE572" s="8">
        <f t="shared" si="316"/>
        <v>-14458.546267930629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2391.3789344569232</v>
      </c>
      <c r="M573" s="14">
        <f t="shared" si="309"/>
        <v>769177</v>
      </c>
      <c r="N573" s="13"/>
      <c r="O573" s="12">
        <f>1000*(IF(I40&lt;18,VLOOKUP(I40,'[1]Mortality (No Interventions) L'!$B$10:$O$129,4),VLOOKUP(I40,'[1]Mortality (Interventions) L'!$B$26:$AV$128,16)))</f>
        <v>288.8785666478617</v>
      </c>
      <c r="P573" s="11">
        <v>0</v>
      </c>
      <c r="Q573" s="10">
        <f t="shared" si="318"/>
        <v>5.1414796533885324E-2</v>
      </c>
      <c r="R573" s="10">
        <f t="shared" si="319"/>
        <v>1.4852632727200242E-2</v>
      </c>
      <c r="S573" s="10">
        <f t="shared" si="320"/>
        <v>0</v>
      </c>
      <c r="T573" s="9">
        <f t="shared" si="310"/>
        <v>3.6562163806685082E-2</v>
      </c>
      <c r="U573" s="18"/>
      <c r="V573" s="8">
        <f t="shared" si="321"/>
        <v>395.47078953544315</v>
      </c>
      <c r="W573" s="8">
        <f t="shared" si="311"/>
        <v>281.22775470334614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-87.433988325470054</v>
      </c>
      <c r="AB573" s="8">
        <f t="shared" si="322"/>
        <v>-11424.3034832097</v>
      </c>
      <c r="AC573" s="8">
        <f t="shared" si="315"/>
        <v>-11511.737471535171</v>
      </c>
      <c r="AD573" s="8">
        <f t="shared" si="323"/>
        <v>38.795684453426972</v>
      </c>
      <c r="AE573" s="8">
        <f t="shared" si="316"/>
        <v>-11472.941787081743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2391.3789344569232</v>
      </c>
      <c r="M574" s="14">
        <f t="shared" si="309"/>
        <v>769177</v>
      </c>
      <c r="N574" s="13"/>
      <c r="O574" s="12">
        <f>1000*(IF(I41&lt;18,VLOOKUP(I41,'[1]Mortality (No Interventions) L'!$B$10:$O$129,4),VLOOKUP(I41,'[1]Mortality (Interventions) L'!$B$26:$AV$128,16)))</f>
        <v>311.56462006191265</v>
      </c>
      <c r="P574" s="11">
        <v>0</v>
      </c>
      <c r="Q574" s="10">
        <f t="shared" si="318"/>
        <v>3.6562163806685082E-2</v>
      </c>
      <c r="R574" s="10">
        <f t="shared" si="319"/>
        <v>1.1391476675071252E-2</v>
      </c>
      <c r="S574" s="10">
        <f t="shared" si="320"/>
        <v>0</v>
      </c>
      <c r="T574" s="9">
        <f t="shared" si="310"/>
        <v>2.5170687131613828E-2</v>
      </c>
      <c r="U574" s="18"/>
      <c r="V574" s="8">
        <f t="shared" si="321"/>
        <v>281.22775470334614</v>
      </c>
      <c r="W574" s="8">
        <f t="shared" si="311"/>
        <v>193.6071361583333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-60.192650972347266</v>
      </c>
      <c r="AB574" s="8">
        <f t="shared" si="322"/>
        <v>-8762.0618545012803</v>
      </c>
      <c r="AC574" s="8">
        <f t="shared" si="315"/>
        <v>-8822.2545054736274</v>
      </c>
      <c r="AD574" s="8">
        <f t="shared" si="323"/>
        <v>27.588442736398257</v>
      </c>
      <c r="AE574" s="8">
        <f t="shared" si="316"/>
        <v>-8794.6660627372294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2391.3789344569232</v>
      </c>
      <c r="M575" s="14">
        <f t="shared" si="309"/>
        <v>769177</v>
      </c>
      <c r="N575" s="13"/>
      <c r="O575" s="12">
        <f>1000*(IF(I42&lt;18,VLOOKUP(I42,'[1]Mortality (No Interventions) L'!$B$10:$O$129,4),VLOOKUP(I42,'[1]Mortality (Interventions) L'!$B$26:$AV$128,16)))</f>
        <v>334.3868572854642</v>
      </c>
      <c r="P575" s="11">
        <v>0</v>
      </c>
      <c r="Q575" s="10">
        <f t="shared" si="318"/>
        <v>2.5170687131613828E-2</v>
      </c>
      <c r="R575" s="10">
        <f t="shared" si="319"/>
        <v>8.4167469656560249E-3</v>
      </c>
      <c r="S575" s="10">
        <f t="shared" si="320"/>
        <v>0</v>
      </c>
      <c r="T575" s="9">
        <f t="shared" si="310"/>
        <v>1.6753940165957805E-2</v>
      </c>
      <c r="U575" s="18"/>
      <c r="V575" s="8">
        <f t="shared" si="321"/>
        <v>193.6071361583333</v>
      </c>
      <c r="W575" s="8">
        <f t="shared" si="311"/>
        <v>128.86745435030926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-40.065019582023218</v>
      </c>
      <c r="AB575" s="8">
        <f t="shared" si="322"/>
        <v>-6473.9681808024043</v>
      </c>
      <c r="AC575" s="8">
        <f t="shared" si="315"/>
        <v>-6514.0332003844278</v>
      </c>
      <c r="AD575" s="8">
        <f t="shared" si="323"/>
        <v>18.9928600571325</v>
      </c>
      <c r="AE575" s="8">
        <f t="shared" si="316"/>
        <v>-6495.0403403272949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2391.3789344569232</v>
      </c>
      <c r="M576" s="14">
        <f t="shared" si="309"/>
        <v>769177</v>
      </c>
      <c r="N576" s="13"/>
      <c r="O576" s="12">
        <f>1000*(IF(I43&lt;18,VLOOKUP(I43,'[1]Mortality (No Interventions) L'!$B$10:$O$129,4),VLOOKUP(I43,'[1]Mortality (Interventions) L'!$B$26:$AV$128,16)))</f>
        <v>358.12736749021582</v>
      </c>
      <c r="P576" s="11">
        <v>0</v>
      </c>
      <c r="Q576" s="10">
        <f t="shared" si="318"/>
        <v>1.6753940165957805E-2</v>
      </c>
      <c r="R576" s="10">
        <f t="shared" si="319"/>
        <v>6.0000444867230581E-3</v>
      </c>
      <c r="S576" s="10">
        <f t="shared" si="320"/>
        <v>0</v>
      </c>
      <c r="T576" s="9">
        <f t="shared" si="310"/>
        <v>1.0753895679234748E-2</v>
      </c>
      <c r="U576" s="18"/>
      <c r="V576" s="8">
        <f t="shared" si="321"/>
        <v>128.86745435030926</v>
      </c>
      <c r="W576" s="8">
        <f t="shared" si="311"/>
        <v>82.716492168667457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-25.716639590669303</v>
      </c>
      <c r="AB576" s="8">
        <f t="shared" si="322"/>
        <v>-4615.0962181641817</v>
      </c>
      <c r="AC576" s="8">
        <f t="shared" si="315"/>
        <v>-4640.8128577548514</v>
      </c>
      <c r="AD576" s="8">
        <f t="shared" si="323"/>
        <v>12.641897271765339</v>
      </c>
      <c r="AE576" s="8">
        <f t="shared" si="316"/>
        <v>-4628.1709604830858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2391.3789344569232</v>
      </c>
      <c r="M577" s="14">
        <f t="shared" si="309"/>
        <v>769177</v>
      </c>
      <c r="N577" s="13"/>
      <c r="O577" s="12">
        <f>1000*(IF(I44&lt;18,VLOOKUP(I44,'[1]Mortality (No Interventions) L'!$B$10:$O$129,4),VLOOKUP(I44,'[1]Mortality (Interventions) L'!$B$26:$AV$128,16)))</f>
        <v>382.68745124644579</v>
      </c>
      <c r="P577" s="11">
        <v>0</v>
      </c>
      <c r="Q577" s="10">
        <f t="shared" si="318"/>
        <v>1.0753895679234748E-2</v>
      </c>
      <c r="R577" s="10">
        <f t="shared" si="319"/>
        <v>4.1153809284565114E-3</v>
      </c>
      <c r="S577" s="10">
        <f t="shared" si="320"/>
        <v>0</v>
      </c>
      <c r="T577" s="9">
        <f t="shared" si="310"/>
        <v>6.6385147507782363E-3</v>
      </c>
      <c r="U577" s="18"/>
      <c r="V577" s="8">
        <f t="shared" si="321"/>
        <v>82.716492168667457</v>
      </c>
      <c r="W577" s="8">
        <f t="shared" si="311"/>
        <v>51.061928604593518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-15.875204331092625</v>
      </c>
      <c r="AB577" s="8">
        <f t="shared" si="322"/>
        <v>-3165.4563564073942</v>
      </c>
      <c r="AC577" s="8">
        <f t="shared" si="315"/>
        <v>-3181.331560738487</v>
      </c>
      <c r="AD577" s="8">
        <f t="shared" si="323"/>
        <v>8.1144878817462782</v>
      </c>
      <c r="AE577" s="8">
        <f t="shared" si="316"/>
        <v>-3173.2170728567407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2391.3789344569232</v>
      </c>
      <c r="M578" s="14">
        <f t="shared" si="309"/>
        <v>769177</v>
      </c>
      <c r="N578" s="13"/>
      <c r="O578" s="12">
        <f>1000*(IF(I45&lt;18,VLOOKUP(I45,'[1]Mortality (No Interventions) L'!$B$10:$O$129,4),VLOOKUP(I45,'[1]Mortality (Interventions) L'!$B$26:$AV$128,16)))</f>
        <v>407.94869265457646</v>
      </c>
      <c r="P578" s="11">
        <v>0</v>
      </c>
      <c r="Q578" s="10">
        <f t="shared" si="318"/>
        <v>6.6385147507782363E-3</v>
      </c>
      <c r="R578" s="10">
        <f t="shared" si="319"/>
        <v>2.708173413748103E-3</v>
      </c>
      <c r="S578" s="10">
        <f t="shared" si="320"/>
        <v>0</v>
      </c>
      <c r="T578" s="9">
        <f t="shared" si="310"/>
        <v>3.9303413370301334E-3</v>
      </c>
      <c r="U578" s="18"/>
      <c r="V578" s="8">
        <f t="shared" si="321"/>
        <v>51.061928604593518</v>
      </c>
      <c r="W578" s="8">
        <f t="shared" si="311"/>
        <v>30.231281585928272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-9.3989354785991193</v>
      </c>
      <c r="AB578" s="8">
        <f t="shared" si="322"/>
        <v>-2083.0647018665245</v>
      </c>
      <c r="AC578" s="8">
        <f t="shared" si="315"/>
        <v>-2092.4636373451235</v>
      </c>
      <c r="AD578" s="8">
        <f t="shared" si="323"/>
        <v>5.0091751961106246</v>
      </c>
      <c r="AE578" s="8">
        <f t="shared" si="316"/>
        <v>-2087.4544621490127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2391.3789344569232</v>
      </c>
      <c r="M579" s="14">
        <f t="shared" si="309"/>
        <v>769177</v>
      </c>
      <c r="N579" s="13"/>
      <c r="O579" s="12">
        <f>1000*(IF(I46&lt;18,VLOOKUP(I46,'[1]Mortality (No Interventions) L'!$B$10:$O$129,4),VLOOKUP(I46,'[1]Mortality (Interventions) L'!$B$26:$AV$128,16)))</f>
        <v>433.78688011487765</v>
      </c>
      <c r="P579" s="11">
        <v>0</v>
      </c>
      <c r="Q579" s="10">
        <f t="shared" si="318"/>
        <v>3.9303413370301334E-3</v>
      </c>
      <c r="R579" s="10">
        <f t="shared" si="319"/>
        <v>1.7049305063768384E-3</v>
      </c>
      <c r="S579" s="10">
        <f t="shared" si="320"/>
        <v>0</v>
      </c>
      <c r="T579" s="9">
        <f t="shared" si="310"/>
        <v>2.225410830653295E-3</v>
      </c>
      <c r="U579" s="18"/>
      <c r="V579" s="8">
        <f t="shared" si="321"/>
        <v>30.231281585928272</v>
      </c>
      <c r="W579" s="8">
        <f t="shared" si="311"/>
        <v>17.117348264894098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-5.3218005809365732</v>
      </c>
      <c r="AB579" s="8">
        <f t="shared" si="322"/>
        <v>-1311.3933321034174</v>
      </c>
      <c r="AC579" s="8">
        <f t="shared" si="315"/>
        <v>-1316.7151326843539</v>
      </c>
      <c r="AD579" s="8">
        <f t="shared" si="323"/>
        <v>2.9656887235795639</v>
      </c>
      <c r="AE579" s="8">
        <f t="shared" si="316"/>
        <v>-1313.7494439607742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2391.3789344569232</v>
      </c>
      <c r="M580" s="14">
        <f t="shared" si="309"/>
        <v>769177</v>
      </c>
      <c r="N580" s="13"/>
      <c r="O580" s="12">
        <f>1000*(IF(I47&lt;18,VLOOKUP(I47,'[1]Mortality (No Interventions) L'!$B$10:$O$129,4),VLOOKUP(I47,'[1]Mortality (Interventions) L'!$B$26:$AV$128,16)))</f>
        <v>460.2301532328579</v>
      </c>
      <c r="P580" s="11">
        <v>0</v>
      </c>
      <c r="Q580" s="10">
        <f t="shared" si="318"/>
        <v>2.225410830653295E-3</v>
      </c>
      <c r="R580" s="10">
        <f t="shared" si="319"/>
        <v>1.0242011675976274E-3</v>
      </c>
      <c r="S580" s="10">
        <f t="shared" si="320"/>
        <v>0</v>
      </c>
      <c r="T580" s="9">
        <f t="shared" si="310"/>
        <v>1.2012096630556676E-3</v>
      </c>
      <c r="U580" s="18"/>
      <c r="V580" s="8">
        <f t="shared" si="321"/>
        <v>17.117348264894098</v>
      </c>
      <c r="W580" s="8">
        <f t="shared" si="311"/>
        <v>9.239428450001693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-2.8725474840974221</v>
      </c>
      <c r="AB580" s="8">
        <f t="shared" si="322"/>
        <v>-787.79198148924024</v>
      </c>
      <c r="AC580" s="8">
        <f t="shared" si="315"/>
        <v>-790.66452897333761</v>
      </c>
      <c r="AD580" s="8">
        <f t="shared" si="323"/>
        <v>1.6792118647861112</v>
      </c>
      <c r="AE580" s="8">
        <f t="shared" si="316"/>
        <v>-788.9853171085515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2391.3789344569232</v>
      </c>
      <c r="M581" s="14">
        <f t="shared" si="309"/>
        <v>769177</v>
      </c>
      <c r="N581" s="13"/>
      <c r="O581" s="12">
        <f>1000*(IF(I48&lt;18,VLOOKUP(I48,'[1]Mortality (No Interventions) L'!$B$10:$O$129,4),VLOOKUP(I48,'[1]Mortality (Interventions) L'!$B$26:$AV$128,16)))</f>
        <v>487.32689678616316</v>
      </c>
      <c r="P581" s="11">
        <v>0</v>
      </c>
      <c r="Q581" s="10">
        <f t="shared" si="318"/>
        <v>1.2012096630556676E-3</v>
      </c>
      <c r="R581" s="10">
        <f t="shared" si="319"/>
        <v>5.8538177748647109E-4</v>
      </c>
      <c r="S581" s="10">
        <f t="shared" si="320"/>
        <v>0</v>
      </c>
      <c r="T581" s="9">
        <f t="shared" si="310"/>
        <v>6.1582788556919653E-4</v>
      </c>
      <c r="U581" s="18"/>
      <c r="V581" s="8">
        <f t="shared" si="321"/>
        <v>9.239428450001693</v>
      </c>
      <c r="W581" s="8">
        <f t="shared" si="311"/>
        <v>4.7368064553845795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-1.4726778328013252</v>
      </c>
      <c r="AB581" s="8">
        <f t="shared" si="322"/>
        <v>-450.26219946171136</v>
      </c>
      <c r="AC581" s="8">
        <f t="shared" si="315"/>
        <v>-451.73487729451267</v>
      </c>
      <c r="AD581" s="8">
        <f t="shared" si="323"/>
        <v>0.90638793094516612</v>
      </c>
      <c r="AE581" s="8">
        <f t="shared" si="316"/>
        <v>-450.82848936356748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2391.3789344569232</v>
      </c>
      <c r="M582" s="14">
        <f t="shared" si="309"/>
        <v>769177</v>
      </c>
      <c r="N582" s="13"/>
      <c r="O582" s="12">
        <f>1000*(IF(I49&lt;18,VLOOKUP(I49,'[1]Mortality (No Interventions) L'!$B$10:$O$129,4),VLOOKUP(I49,'[1]Mortality (Interventions) L'!$B$26:$AV$128,16)))</f>
        <v>514.95739157338016</v>
      </c>
      <c r="P582" s="11">
        <v>0</v>
      </c>
      <c r="Q582" s="10">
        <f t="shared" si="318"/>
        <v>6.1582788556919653E-4</v>
      </c>
      <c r="R582" s="10">
        <f t="shared" si="319"/>
        <v>3.1712512161086349E-4</v>
      </c>
      <c r="S582" s="10">
        <f t="shared" si="320"/>
        <v>0</v>
      </c>
      <c r="T582" s="9">
        <f t="shared" si="310"/>
        <v>2.9870276395833304E-4</v>
      </c>
      <c r="U582" s="18"/>
      <c r="V582" s="8">
        <f t="shared" si="321"/>
        <v>4.7368064553845795</v>
      </c>
      <c r="W582" s="8">
        <f t="shared" si="311"/>
        <v>2.2975529587317873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-0.71431149739401634</v>
      </c>
      <c r="AB582" s="8">
        <f t="shared" si="322"/>
        <v>-243.92534966527916</v>
      </c>
      <c r="AC582" s="8">
        <f t="shared" si="315"/>
        <v>-244.63966116267318</v>
      </c>
      <c r="AD582" s="8">
        <f t="shared" si="323"/>
        <v>0.4646807132732273</v>
      </c>
      <c r="AE582" s="8">
        <f t="shared" si="316"/>
        <v>-244.17498044939995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2391.3789344569232</v>
      </c>
      <c r="M583" s="14">
        <f t="shared" si="309"/>
        <v>769177</v>
      </c>
      <c r="N583" s="13"/>
      <c r="O583" s="12">
        <f>1000*(IF(I50&lt;18,VLOOKUP(I50,'[1]Mortality (No Interventions) L'!$B$10:$O$129,4),VLOOKUP(I50,'[1]Mortality (Interventions) L'!$B$26:$AV$128,16)))</f>
        <v>542.99657949530206</v>
      </c>
      <c r="P583" s="11">
        <v>0</v>
      </c>
      <c r="Q583" s="10">
        <f t="shared" si="318"/>
        <v>2.9870276395833304E-4</v>
      </c>
      <c r="R583" s="10">
        <f t="shared" si="319"/>
        <v>1.6219457911516744E-4</v>
      </c>
      <c r="S583" s="10">
        <f t="shared" si="320"/>
        <v>0</v>
      </c>
      <c r="T583" s="9">
        <f t="shared" si="310"/>
        <v>1.365081848431656E-4</v>
      </c>
      <c r="U583" s="18"/>
      <c r="V583" s="8">
        <f t="shared" si="321"/>
        <v>2.2975529587317873</v>
      </c>
      <c r="W583" s="8">
        <f t="shared" si="311"/>
        <v>1.0499895609311158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-0.32644279761489803</v>
      </c>
      <c r="AB583" s="8">
        <f t="shared" si="322"/>
        <v>-124.75633978006715</v>
      </c>
      <c r="AC583" s="8">
        <f t="shared" si="315"/>
        <v>-125.08278257768205</v>
      </c>
      <c r="AD583" s="8">
        <f t="shared" si="323"/>
        <v>0.22538994525158834</v>
      </c>
      <c r="AE583" s="8">
        <f t="shared" si="316"/>
        <v>-124.85739263243046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2391.3789344569232</v>
      </c>
      <c r="M584" s="14">
        <f t="shared" si="309"/>
        <v>769177</v>
      </c>
      <c r="N584" s="13"/>
      <c r="O584" s="12">
        <f>1000*(IF(I51&lt;18,VLOOKUP(I51,'[1]Mortality (No Interventions) L'!$B$10:$O$129,4),VLOOKUP(I51,'[1]Mortality (Interventions) L'!$B$26:$AV$128,16)))</f>
        <v>575.20190392942868</v>
      </c>
      <c r="P584" s="11">
        <v>0</v>
      </c>
      <c r="Q584" s="10">
        <f t="shared" si="318"/>
        <v>1.365081848431656E-4</v>
      </c>
      <c r="R584" s="10">
        <f t="shared" si="319"/>
        <v>7.8519767823739239E-5</v>
      </c>
      <c r="S584" s="10">
        <f t="shared" si="320"/>
        <v>0</v>
      </c>
      <c r="T584" s="9">
        <f t="shared" si="310"/>
        <v>5.7988417019426357E-5</v>
      </c>
      <c r="U584" s="18"/>
      <c r="V584" s="8">
        <f t="shared" si="321"/>
        <v>1.0499895609311158</v>
      </c>
      <c r="W584" s="8">
        <f t="shared" si="311"/>
        <v>0.44603356637751307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-0.13867227890275952</v>
      </c>
      <c r="AB584" s="8">
        <f t="shared" si="322"/>
        <v>-60.395599455360276</v>
      </c>
      <c r="AC584" s="8">
        <f t="shared" si="315"/>
        <v>-60.534271734263037</v>
      </c>
      <c r="AD584" s="8">
        <f t="shared" si="323"/>
        <v>0.10300397592734246</v>
      </c>
      <c r="AE584" s="8">
        <f t="shared" si="316"/>
        <v>-60.431267758335693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2391.3789344569232</v>
      </c>
      <c r="M585" s="14">
        <f t="shared" si="309"/>
        <v>769177</v>
      </c>
      <c r="N585" s="13"/>
      <c r="O585" s="12">
        <f>1000*(IF(I52&lt;18,VLOOKUP(I52,'[1]Mortality (No Interventions) L'!$B$10:$O$129,4),VLOOKUP(I52,'[1]Mortality (Interventions) L'!$B$26:$AV$128,16)))</f>
        <v>607.85287910300838</v>
      </c>
      <c r="P585" s="11">
        <v>0</v>
      </c>
      <c r="Q585" s="10">
        <f t="shared" si="318"/>
        <v>5.7988417019426357E-5</v>
      </c>
      <c r="R585" s="10">
        <f t="shared" si="319"/>
        <v>3.52484262398842E-5</v>
      </c>
      <c r="S585" s="10">
        <f t="shared" si="320"/>
        <v>0</v>
      </c>
      <c r="T585" s="9">
        <f t="shared" si="310"/>
        <v>2.2739990779542157E-5</v>
      </c>
      <c r="U585" s="18"/>
      <c r="V585" s="8">
        <f t="shared" si="321"/>
        <v>0.44603356637751307</v>
      </c>
      <c r="W585" s="8">
        <f t="shared" si="311"/>
        <v>0.17491077887835899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-5.437993491994178E-2</v>
      </c>
      <c r="AB585" s="8">
        <f t="shared" si="322"/>
        <v>-27.112278749915408</v>
      </c>
      <c r="AC585" s="8">
        <f t="shared" si="315"/>
        <v>-27.166658684835351</v>
      </c>
      <c r="AD585" s="8">
        <f t="shared" si="323"/>
        <v>4.3755892861634033E-2</v>
      </c>
      <c r="AE585" s="8">
        <f t="shared" si="316"/>
        <v>-27.122902791973718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2391.3789344569232</v>
      </c>
      <c r="M586" s="14">
        <f t="shared" si="309"/>
        <v>769177</v>
      </c>
      <c r="N586" s="13"/>
      <c r="O586" s="12">
        <f>1000*(IF(I53&lt;18,VLOOKUP(I53,'[1]Mortality (No Interventions) L'!$B$10:$O$129,4),VLOOKUP(I53,'[1]Mortality (Interventions) L'!$B$26:$AV$128,16)))</f>
        <v>640.91575496235589</v>
      </c>
      <c r="P586" s="11">
        <v>0</v>
      </c>
      <c r="Q586" s="10">
        <f t="shared" si="318"/>
        <v>2.2739990779542157E-5</v>
      </c>
      <c r="R586" s="10">
        <f t="shared" si="319"/>
        <v>1.4574418358307273E-5</v>
      </c>
      <c r="S586" s="10">
        <f t="shared" si="320"/>
        <v>0</v>
      </c>
      <c r="T586" s="9">
        <f t="shared" si="310"/>
        <v>8.165572421234884E-6</v>
      </c>
      <c r="U586" s="18"/>
      <c r="V586" s="8">
        <f t="shared" si="321"/>
        <v>0.17491077887835899</v>
      </c>
      <c r="W586" s="8">
        <f t="shared" si="311"/>
        <v>6.2807704982481852E-2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-1.9526977875923515E-2</v>
      </c>
      <c r="AB586" s="8">
        <f t="shared" si="322"/>
        <v>-11.210307389587713</v>
      </c>
      <c r="AC586" s="8">
        <f t="shared" si="315"/>
        <v>-11.229834367463637</v>
      </c>
      <c r="AD586" s="8">
        <f t="shared" si="323"/>
        <v>1.7158747407967016E-2</v>
      </c>
      <c r="AE586" s="8">
        <f t="shared" si="316"/>
        <v>-11.21267562005567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2391.3789344569232</v>
      </c>
      <c r="M587" s="14">
        <f t="shared" si="309"/>
        <v>769177</v>
      </c>
      <c r="N587" s="13"/>
      <c r="O587" s="12">
        <f>1000*(IF(I54&lt;18,VLOOKUP(I54,'[1]Mortality (No Interventions) L'!$B$10:$O$129,4),VLOOKUP(I54,'[1]Mortality (Interventions) L'!$B$26:$AV$128,16)))</f>
        <v>674.35581896296867</v>
      </c>
      <c r="P587" s="11">
        <v>0</v>
      </c>
      <c r="Q587" s="10">
        <f t="shared" si="318"/>
        <v>8.165572421234884E-6</v>
      </c>
      <c r="R587" s="10">
        <f t="shared" si="319"/>
        <v>5.506501277423281E-6</v>
      </c>
      <c r="S587" s="10">
        <f t="shared" si="320"/>
        <v>0</v>
      </c>
      <c r="T587" s="9">
        <f t="shared" si="310"/>
        <v>2.659071143811603E-6</v>
      </c>
      <c r="U587" s="18"/>
      <c r="V587" s="8">
        <f t="shared" si="321"/>
        <v>6.2807704982481852E-2</v>
      </c>
      <c r="W587" s="8">
        <f t="shared" si="311"/>
        <v>2.0452963651835774E-2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-6.3588467185333427E-3</v>
      </c>
      <c r="AB587" s="8">
        <f t="shared" si="322"/>
        <v>-4.2354741330646073</v>
      </c>
      <c r="AC587" s="8">
        <f t="shared" si="315"/>
        <v>-4.2418329797831404</v>
      </c>
      <c r="AD587" s="8">
        <f t="shared" si="323"/>
        <v>6.1614358587814702E-3</v>
      </c>
      <c r="AE587" s="8">
        <f t="shared" si="316"/>
        <v>-4.2356715439243589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2391.3789344569232</v>
      </c>
      <c r="M588" s="14">
        <f t="shared" si="309"/>
        <v>769177</v>
      </c>
      <c r="N588" s="13"/>
      <c r="O588" s="12">
        <f>1000*(IF(I55&lt;18,VLOOKUP(I55,'[1]Mortality (No Interventions) L'!$B$10:$O$129,4),VLOOKUP(I55,'[1]Mortality (Interventions) L'!$B$26:$AV$128,16)))</f>
        <v>708.1367606630929</v>
      </c>
      <c r="P588" s="11">
        <v>0</v>
      </c>
      <c r="Q588" s="10">
        <f t="shared" si="318"/>
        <v>2.659071143811603E-6</v>
      </c>
      <c r="R588" s="10">
        <f t="shared" si="319"/>
        <v>1.8829860261514537E-6</v>
      </c>
      <c r="S588" s="10">
        <f t="shared" si="320"/>
        <v>0</v>
      </c>
      <c r="T588" s="9">
        <f t="shared" si="310"/>
        <v>7.7608511766014929E-7</v>
      </c>
      <c r="U588" s="18"/>
      <c r="V588" s="8">
        <f t="shared" si="321"/>
        <v>2.0452963651835774E-2</v>
      </c>
      <c r="W588" s="8">
        <f t="shared" si="311"/>
        <v>5.9694682254648069E-3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-1.8559136017180036E-3</v>
      </c>
      <c r="AB588" s="8">
        <f t="shared" si="322"/>
        <v>-1.4483495426370967</v>
      </c>
      <c r="AC588" s="8">
        <f t="shared" si="315"/>
        <v>-1.4502054562388147</v>
      </c>
      <c r="AD588" s="8">
        <f t="shared" si="323"/>
        <v>2.0064357342450896E-3</v>
      </c>
      <c r="AE588" s="8">
        <f t="shared" si="316"/>
        <v>-1.4481990205045696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2391.3789344569232</v>
      </c>
      <c r="M589" s="14">
        <f t="shared" si="309"/>
        <v>769177</v>
      </c>
      <c r="N589" s="13"/>
      <c r="O589" s="12">
        <f>1000*(IF(I56&lt;18,VLOOKUP(I56,'[1]Mortality (No Interventions) L'!$B$10:$O$129,4),VLOOKUP(I56,'[1]Mortality (Interventions) L'!$B$26:$AV$128,16)))</f>
        <v>742.36985968610293</v>
      </c>
      <c r="P589" s="11">
        <v>0</v>
      </c>
      <c r="Q589" s="10">
        <f t="shared" si="318"/>
        <v>7.7608511766014929E-7</v>
      </c>
      <c r="R589" s="10">
        <f t="shared" si="319"/>
        <v>5.7614219990183763E-7</v>
      </c>
      <c r="S589" s="10">
        <f t="shared" si="320"/>
        <v>0</v>
      </c>
      <c r="T589" s="9">
        <f t="shared" si="310"/>
        <v>1.9994291775831167E-7</v>
      </c>
      <c r="U589" s="18"/>
      <c r="V589" s="8">
        <f t="shared" si="321"/>
        <v>5.9694682254648069E-3</v>
      </c>
      <c r="W589" s="8">
        <f t="shared" si="311"/>
        <v>1.5379149365258491E-3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-4.7813928162107958E-4</v>
      </c>
      <c r="AB589" s="8">
        <f t="shared" si="322"/>
        <v>-0.44315532889389575</v>
      </c>
      <c r="AC589" s="8">
        <f t="shared" si="315"/>
        <v>-0.44363346817551685</v>
      </c>
      <c r="AD589" s="8">
        <f t="shared" si="323"/>
        <v>5.8560483291809754E-4</v>
      </c>
      <c r="AE589" s="8">
        <f t="shared" si="316"/>
        <v>-0.44304786334259877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2391.3789344569232</v>
      </c>
      <c r="M590" s="14">
        <f t="shared" si="309"/>
        <v>769177</v>
      </c>
      <c r="N590" s="13"/>
      <c r="O590" s="12">
        <f>1000*(IF(I57&lt;18,VLOOKUP(I57,'[1]Mortality (No Interventions) L'!$B$10:$O$129,4),VLOOKUP(I57,'[1]Mortality (Interventions) L'!$B$26:$AV$128,16)))</f>
        <v>777.19378791539361</v>
      </c>
      <c r="P590" s="11">
        <v>0</v>
      </c>
      <c r="Q590" s="10">
        <f t="shared" si="318"/>
        <v>1.9994291775831167E-7</v>
      </c>
      <c r="R590" s="10">
        <f t="shared" si="319"/>
        <v>1.5539439361943826E-7</v>
      </c>
      <c r="S590" s="10">
        <f t="shared" si="320"/>
        <v>0</v>
      </c>
      <c r="T590" s="9">
        <f t="shared" si="310"/>
        <v>4.4548524138873412E-8</v>
      </c>
      <c r="U590" s="18"/>
      <c r="V590" s="8">
        <f t="shared" si="321"/>
        <v>1.5379149365258491E-3</v>
      </c>
      <c r="W590" s="8">
        <f t="shared" si="311"/>
        <v>3.4265700151566239E-4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-1.0653240218684762E-4</v>
      </c>
      <c r="AB590" s="8">
        <f t="shared" si="322"/>
        <v>-0.11952579350101866</v>
      </c>
      <c r="AC590" s="8">
        <f t="shared" si="315"/>
        <v>-0.11963232590320551</v>
      </c>
      <c r="AD590" s="8">
        <f t="shared" si="323"/>
        <v>1.508694552731858E-4</v>
      </c>
      <c r="AE590" s="8">
        <f t="shared" si="316"/>
        <v>-0.11948145644793232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2391.3789344569232</v>
      </c>
      <c r="M591" s="14">
        <f t="shared" si="309"/>
        <v>769177</v>
      </c>
      <c r="N591" s="13"/>
      <c r="O591" s="12">
        <f>1000*(IF(I58&lt;18,VLOOKUP(I58,'[1]Mortality (No Interventions) L'!$B$10:$O$129,4),VLOOKUP(I58,'[1]Mortality (Interventions) L'!$B$26:$AV$128,16)))</f>
        <v>812.61239201838453</v>
      </c>
      <c r="P591" s="11">
        <v>0</v>
      </c>
      <c r="Q591" s="10">
        <f t="shared" si="318"/>
        <v>4.4548524138873412E-8</v>
      </c>
      <c r="R591" s="10">
        <f t="shared" si="319"/>
        <v>3.6200682761378672E-8</v>
      </c>
      <c r="S591" s="10">
        <f t="shared" si="320"/>
        <v>0</v>
      </c>
      <c r="T591" s="9">
        <f t="shared" si="310"/>
        <v>8.3478413774947403E-9</v>
      </c>
      <c r="U591" s="18"/>
      <c r="V591" s="8">
        <f t="shared" si="321"/>
        <v>3.4265700151566239E-4</v>
      </c>
      <c r="W591" s="8">
        <f t="shared" si="311"/>
        <v>6.4209675872172717E-5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-1.9962852018328787E-5</v>
      </c>
      <c r="AB591" s="8">
        <f t="shared" si="322"/>
        <v>-2.7844732564348964E-2</v>
      </c>
      <c r="AC591" s="8">
        <f t="shared" si="315"/>
        <v>-2.7864695416367293E-2</v>
      </c>
      <c r="AD591" s="8">
        <f t="shared" si="323"/>
        <v>3.3614651848686486E-5</v>
      </c>
      <c r="AE591" s="8">
        <f t="shared" si="316"/>
        <v>-2.7831080764518606E-2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2391.3789344569232</v>
      </c>
      <c r="M592" s="14">
        <f t="shared" si="309"/>
        <v>769177</v>
      </c>
      <c r="N592" s="13"/>
      <c r="O592" s="12">
        <f>1000*(IF(I59&lt;18,VLOOKUP(I59,'[1]Mortality (No Interventions) L'!$B$10:$O$129,4),VLOOKUP(I59,'[1]Mortality (Interventions) L'!$B$26:$AV$128,16)))</f>
        <v>848.6295186624958</v>
      </c>
      <c r="P592" s="11">
        <v>0</v>
      </c>
      <c r="Q592" s="10">
        <f t="shared" si="318"/>
        <v>8.3478413774947403E-9</v>
      </c>
      <c r="R592" s="10">
        <f t="shared" si="319"/>
        <v>7.0842246100542269E-9</v>
      </c>
      <c r="S592" s="10">
        <f t="shared" si="320"/>
        <v>0</v>
      </c>
      <c r="T592" s="9">
        <f t="shared" si="310"/>
        <v>1.2636167674405135E-9</v>
      </c>
      <c r="U592" s="18"/>
      <c r="V592" s="8">
        <f t="shared" si="321"/>
        <v>6.4209675872172717E-5</v>
      </c>
      <c r="W592" s="8">
        <f t="shared" si="311"/>
        <v>9.7194495432959189E-6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-3.0217865188837967E-6</v>
      </c>
      <c r="AB592" s="8">
        <f t="shared" si="322"/>
        <v>-5.4490226328876802E-3</v>
      </c>
      <c r="AC592" s="8">
        <f t="shared" si="315"/>
        <v>-5.4520444194065638E-3</v>
      </c>
      <c r="AD592" s="8">
        <f t="shared" si="323"/>
        <v>6.2989692030601439E-6</v>
      </c>
      <c r="AE592" s="8">
        <f t="shared" si="316"/>
        <v>-5.4457454502035039E-3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2391.3789344569232</v>
      </c>
      <c r="M593" s="14">
        <f t="shared" si="309"/>
        <v>769177</v>
      </c>
      <c r="N593" s="13"/>
      <c r="O593" s="12">
        <f>1000*(IF(I60&lt;18,VLOOKUP(I60,'[1]Mortality (No Interventions) L'!$B$10:$O$129,4),VLOOKUP(I60,'[1]Mortality (Interventions) L'!$B$26:$AV$128,16)))</f>
        <v>1000</v>
      </c>
      <c r="P593" s="11">
        <v>0</v>
      </c>
      <c r="Q593" s="10">
        <f t="shared" si="318"/>
        <v>1.2636167674405135E-9</v>
      </c>
      <c r="R593" s="10">
        <f t="shared" si="319"/>
        <v>1.2636167674405135E-9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9.7194495432959189E-6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-9.7194495432959178E-4</v>
      </c>
      <c r="AC593" s="8">
        <f t="shared" si="315"/>
        <v>-9.7194495432959178E-4</v>
      </c>
      <c r="AD593" s="8">
        <f t="shared" si="323"/>
        <v>9.5347800019732975E-7</v>
      </c>
      <c r="AE593" s="8">
        <f t="shared" si="316"/>
        <v>-9.7099147632939448E-4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2391.3789344569232</v>
      </c>
      <c r="M594" s="14">
        <f t="shared" si="309"/>
        <v>769177</v>
      </c>
      <c r="N594" s="13"/>
      <c r="O594" s="12" t="e">
        <f>1000*(IF(I61&lt;18,VLOOKUP(I61,'[1]Mortality (No Interventions) L'!$B$10:$O$129,4),VLOOKUP(I61,'[1]Mortality (Interventions) L'!$B$26:$AV$128,16)))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2391.3789344569232</v>
      </c>
      <c r="M595" s="14">
        <f t="shared" si="309"/>
        <v>769177</v>
      </c>
      <c r="N595" s="13"/>
      <c r="O595" s="12" t="e">
        <f>1000*(IF(I62&lt;18,VLOOKUP(I62,'[1]Mortality (No Interventions) L'!$B$10:$O$129,4),VLOOKUP(I62,'[1]Mortality (Interventions) L'!$B$26:$AV$128,16)))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2391.3789344569232</v>
      </c>
      <c r="M596" s="14">
        <f t="shared" si="309"/>
        <v>769177</v>
      </c>
      <c r="N596" s="13"/>
      <c r="O596" s="12" t="e">
        <f>1000*(IF(I63&lt;18,VLOOKUP(I63,'[1]Mortality (No Interventions) L'!$B$10:$O$129,4),VLOOKUP(I63,'[1]Mortality (Interventions) L'!$B$26:$AV$128,16)))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2391.3789344569232</v>
      </c>
      <c r="M597" s="14">
        <f t="shared" si="309"/>
        <v>769177</v>
      </c>
      <c r="N597" s="13"/>
      <c r="O597" s="12" t="e">
        <f>1000*(IF(I64&lt;18,VLOOKUP(I64,'[1]Mortality (No Interventions) L'!$B$10:$O$129,4),VLOOKUP(I64,'[1]Mortality (Interventions) L'!$B$26:$AV$128,16)))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2391.3789344569232</v>
      </c>
      <c r="M598" s="14">
        <f t="shared" si="309"/>
        <v>769177</v>
      </c>
      <c r="N598" s="13"/>
      <c r="O598" s="12" t="e">
        <f>1000*(IF(I65&lt;18,VLOOKUP(I65,'[1]Mortality (No Interventions) L'!$B$10:$O$129,4),VLOOKUP(I65,'[1]Mortality (Interventions) L'!$B$26:$AV$128,16)))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2391.3789344569232</v>
      </c>
      <c r="M599" s="14">
        <f t="shared" si="309"/>
        <v>769177</v>
      </c>
      <c r="N599" s="13"/>
      <c r="O599" s="12" t="e">
        <f>1000*(IF(I66&lt;18,VLOOKUP(I66,'[1]Mortality (No Interventions) L'!$B$10:$O$129,4),VLOOKUP(I66,'[1]Mortality (Interventions) L'!$B$26:$AV$128,16)))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2391.3789344569232</v>
      </c>
      <c r="M600" s="14">
        <f t="shared" si="309"/>
        <v>769177</v>
      </c>
      <c r="N600" s="13"/>
      <c r="O600" s="12" t="e">
        <f>1000*(IF(I67&lt;18,VLOOKUP(I67,'[1]Mortality (No Interventions) L'!$B$10:$O$129,4),VLOOKUP(I67,'[1]Mortality (Interventions) L'!$B$26:$AV$128,16)))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2391.3789344569232</v>
      </c>
      <c r="M601" s="14">
        <f t="shared" ref="M601:M632" si="326">$E$11</f>
        <v>769177</v>
      </c>
      <c r="N601" s="13"/>
      <c r="O601" s="12" t="e">
        <f>1000*(IF(I68&lt;18,VLOOKUP(I68,'[1]Mortality (No Interventions) L'!$B$10:$O$129,4),VLOOKUP(I68,'[1]Mortality (Interventions) L'!$B$26:$AV$128,16)))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2391.3789344569232</v>
      </c>
      <c r="M602" s="14">
        <f t="shared" si="326"/>
        <v>769177</v>
      </c>
      <c r="N602" s="13"/>
      <c r="O602" s="12" t="e">
        <f>1000*(IF(I69&lt;18,VLOOKUP(I69,'[1]Mortality (No Interventions) L'!$B$10:$O$129,4),VLOOKUP(I69,'[1]Mortality (Interventions) L'!$B$26:$AV$128,16)))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2391.3789344569232</v>
      </c>
      <c r="M603" s="14">
        <f t="shared" si="326"/>
        <v>769177</v>
      </c>
      <c r="N603" s="13"/>
      <c r="O603" s="12" t="e">
        <f>1000*(IF(I70&lt;18,VLOOKUP(I70,'[1]Mortality (No Interventions) L'!$B$10:$O$129,4),VLOOKUP(I70,'[1]Mortality (Interventions) L'!$B$26:$AV$128,16)))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2391.3789344569232</v>
      </c>
      <c r="M604" s="14">
        <f t="shared" si="326"/>
        <v>769177</v>
      </c>
      <c r="N604" s="13"/>
      <c r="O604" s="12" t="e">
        <f>1000*(IF(I71&lt;18,VLOOKUP(I71,'[1]Mortality (No Interventions) L'!$B$10:$O$129,4),VLOOKUP(I71,'[1]Mortality (Interventions) L'!$B$26:$AV$128,16)))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2391.3789344569232</v>
      </c>
      <c r="M605" s="14">
        <f t="shared" si="326"/>
        <v>769177</v>
      </c>
      <c r="N605" s="13"/>
      <c r="O605" s="12" t="e">
        <f>1000*(IF(I72&lt;18,VLOOKUP(I72,'[1]Mortality (No Interventions) L'!$B$10:$O$129,4),VLOOKUP(I72,'[1]Mortality (Interventions) L'!$B$26:$AV$128,16)))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2391.3789344569232</v>
      </c>
      <c r="M606" s="14">
        <f t="shared" si="326"/>
        <v>769177</v>
      </c>
      <c r="N606" s="13"/>
      <c r="O606" s="12" t="e">
        <f>1000*(IF(I73&lt;18,VLOOKUP(I73,'[1]Mortality (No Interventions) L'!$B$10:$O$129,4),VLOOKUP(I73,'[1]Mortality (Interventions) L'!$B$26:$AV$128,16)))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2391.3789344569232</v>
      </c>
      <c r="M607" s="14">
        <f t="shared" si="326"/>
        <v>769177</v>
      </c>
      <c r="N607" s="13"/>
      <c r="O607" s="12" t="e">
        <f>1000*(IF(I74&lt;18,VLOOKUP(I74,'[1]Mortality (No Interventions) L'!$B$10:$O$129,4),VLOOKUP(I74,'[1]Mortality (Interventions) L'!$B$26:$AV$128,16)))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2391.3789344569232</v>
      </c>
      <c r="M608" s="14">
        <f t="shared" si="326"/>
        <v>769177</v>
      </c>
      <c r="N608" s="13"/>
      <c r="O608" s="12" t="e">
        <f>1000*(IF(I75&lt;18,VLOOKUP(I75,'[1]Mortality (No Interventions) L'!$B$10:$O$129,4),VLOOKUP(I75,'[1]Mortality (Interventions) L'!$B$26:$AV$128,16)))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2391.3789344569232</v>
      </c>
      <c r="M609" s="14">
        <f t="shared" si="326"/>
        <v>769177</v>
      </c>
      <c r="N609" s="13"/>
      <c r="O609" s="12" t="e">
        <f>1000*(IF(I76&lt;18,VLOOKUP(I76,'[1]Mortality (No Interventions) L'!$B$10:$O$129,4),VLOOKUP(I76,'[1]Mortality (Interventions) L'!$B$26:$AV$128,16)))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2391.3789344569232</v>
      </c>
      <c r="M610" s="14">
        <f t="shared" si="326"/>
        <v>769177</v>
      </c>
      <c r="N610" s="13"/>
      <c r="O610" s="12" t="e">
        <f>1000*(IF(I77&lt;18,VLOOKUP(I77,'[1]Mortality (No Interventions) L'!$B$10:$O$129,4),VLOOKUP(I77,'[1]Mortality (Interventions) L'!$B$26:$AV$128,16)))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2391.3789344569232</v>
      </c>
      <c r="M611" s="14">
        <f t="shared" si="326"/>
        <v>769177</v>
      </c>
      <c r="N611" s="13"/>
      <c r="O611" s="12" t="e">
        <f>1000*(IF(I78&lt;18,VLOOKUP(I78,'[1]Mortality (No Interventions) L'!$B$10:$O$129,4),VLOOKUP(I78,'[1]Mortality (Interventions) L'!$B$26:$AV$128,16)))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2391.3789344569232</v>
      </c>
      <c r="M612" s="14">
        <f t="shared" si="326"/>
        <v>769177</v>
      </c>
      <c r="N612" s="13"/>
      <c r="O612" s="12" t="e">
        <f>1000*(IF(I79&lt;18,VLOOKUP(I79,'[1]Mortality (No Interventions) L'!$B$10:$O$129,4),VLOOKUP(I79,'[1]Mortality (Interventions) L'!$B$26:$AV$128,16)))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2391.3789344569232</v>
      </c>
      <c r="M613" s="14">
        <f t="shared" si="326"/>
        <v>769177</v>
      </c>
      <c r="O613" s="12" t="e">
        <f>1000*(IF(I80&lt;18,VLOOKUP(I80,'[1]Mortality (No Interventions) L'!$B$10:$O$129,4),VLOOKUP(I80,'[1]Mortality (Interventions) L'!$B$26:$AV$128,16)))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2391.3789344569232</v>
      </c>
      <c r="M614" s="14">
        <f t="shared" si="326"/>
        <v>769177</v>
      </c>
      <c r="O614" s="12" t="e">
        <f>1000*(IF(I81&lt;18,VLOOKUP(I81,'[1]Mortality (No Interventions) L'!$B$10:$O$129,4),VLOOKUP(I81,'[1]Mortality (Interventions) L'!$B$26:$AV$128,16)))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2391.3789344569232</v>
      </c>
      <c r="M615" s="14">
        <f t="shared" si="326"/>
        <v>769177</v>
      </c>
      <c r="O615" s="12" t="e">
        <f>1000*(IF(I82&lt;18,VLOOKUP(I82,'[1]Mortality (No Interventions) L'!$B$10:$O$129,4),VLOOKUP(I82,'[1]Mortality (Interventions) L'!$B$26:$AV$128,16)))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2391.3789344569232</v>
      </c>
      <c r="M616" s="14">
        <f t="shared" si="326"/>
        <v>769177</v>
      </c>
      <c r="O616" s="12" t="e">
        <f>1000*(IF(I83&lt;18,VLOOKUP(I83,'[1]Mortality (No Interventions) L'!$B$10:$O$129,4),VLOOKUP(I83,'[1]Mortality (Interventions) L'!$B$26:$AV$128,16)))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2391.3789344569232</v>
      </c>
      <c r="M617" s="14">
        <f t="shared" si="326"/>
        <v>769177</v>
      </c>
      <c r="O617" s="12" t="e">
        <f>1000*(IF(I84&lt;18,VLOOKUP(I84,'[1]Mortality (No Interventions) L'!$B$10:$O$129,4),VLOOKUP(I84,'[1]Mortality (Interventions) L'!$B$26:$AV$128,16)))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2391.3789344569232</v>
      </c>
      <c r="M618" s="14">
        <f t="shared" si="326"/>
        <v>769177</v>
      </c>
      <c r="O618" s="12" t="e">
        <f>1000*(IF(I85&lt;18,VLOOKUP(I85,'[1]Mortality (No Interventions) L'!$B$10:$O$129,4),VLOOKUP(I85,'[1]Mortality (Interventions) L'!$B$26:$AV$128,16)))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2391.3789344569232</v>
      </c>
      <c r="M619" s="14">
        <f t="shared" si="326"/>
        <v>769177</v>
      </c>
      <c r="O619" s="12" t="e">
        <f>1000*(IF(I86&lt;18,VLOOKUP(I86,'[1]Mortality (No Interventions) L'!$B$10:$O$129,4),VLOOKUP(I86,'[1]Mortality (Interventions) L'!$B$26:$AV$128,16)))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2391.3789344569232</v>
      </c>
      <c r="M620" s="14">
        <f t="shared" si="326"/>
        <v>769177</v>
      </c>
      <c r="O620" s="12" t="e">
        <f>1000*(IF(I87&lt;18,VLOOKUP(I87,'[1]Mortality (No Interventions) L'!$B$10:$O$129,4),VLOOKUP(I87,'[1]Mortality (Interventions) L'!$B$26:$AV$128,16)))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2391.3789344569232</v>
      </c>
      <c r="M621" s="14">
        <f t="shared" si="326"/>
        <v>769177</v>
      </c>
      <c r="O621" s="12" t="e">
        <f>1000*(IF(I88&lt;18,VLOOKUP(I88,'[1]Mortality (No Interventions) L'!$B$10:$O$129,4),VLOOKUP(I88,'[1]Mortality (Interventions) L'!$B$26:$AV$128,16)))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2391.3789344569232</v>
      </c>
      <c r="M622" s="14">
        <f t="shared" si="326"/>
        <v>769177</v>
      </c>
      <c r="O622" s="12" t="e">
        <f>1000*(IF(I89&lt;18,VLOOKUP(I89,'[1]Mortality (No Interventions) L'!$B$10:$O$129,4),VLOOKUP(I89,'[1]Mortality (Interventions) L'!$B$26:$AV$128,16)))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2391.3789344569232</v>
      </c>
      <c r="M623" s="14">
        <f t="shared" si="326"/>
        <v>769177</v>
      </c>
      <c r="O623" s="12" t="e">
        <f>1000*(IF(I90&lt;18,VLOOKUP(I90,'[1]Mortality (No Interventions) L'!$B$10:$O$129,4),VLOOKUP(I90,'[1]Mortality (Interventions) L'!$B$26:$AV$128,16)))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2391.3789344569232</v>
      </c>
      <c r="M624" s="14">
        <f t="shared" si="326"/>
        <v>769177</v>
      </c>
      <c r="O624" s="12" t="e">
        <f>1000*(IF(I91&lt;18,VLOOKUP(I91,'[1]Mortality (No Interventions) L'!$B$10:$O$129,4),VLOOKUP(I91,'[1]Mortality (Interventions) L'!$B$26:$AV$128,16)))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2391.3789344569232</v>
      </c>
      <c r="M625" s="14">
        <f t="shared" si="326"/>
        <v>769177</v>
      </c>
      <c r="O625" s="12" t="e">
        <f>1000*(IF(I92&lt;18,VLOOKUP(I92,'[1]Mortality (No Interventions) L'!$B$10:$O$129,4),VLOOKUP(I92,'[1]Mortality (Interventions) L'!$B$26:$AV$128,16)))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2391.3789344569232</v>
      </c>
      <c r="M626" s="14">
        <f t="shared" si="326"/>
        <v>769177</v>
      </c>
      <c r="O626" s="12" t="e">
        <f>1000*(IF(I93&lt;18,VLOOKUP(I93,'[1]Mortality (No Interventions) L'!$B$10:$O$129,4),VLOOKUP(I93,'[1]Mortality (Interventions) L'!$B$26:$AV$128,16)))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2391.3789344569232</v>
      </c>
      <c r="M627" s="14">
        <f t="shared" si="326"/>
        <v>769177</v>
      </c>
      <c r="O627" s="12" t="e">
        <f>1000*(IF(I94&lt;18,VLOOKUP(I94,'[1]Mortality (No Interventions) L'!$B$10:$O$129,4),VLOOKUP(I94,'[1]Mortality (Interventions) L'!$B$26:$AV$128,16)))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2391.3789344569232</v>
      </c>
      <c r="M628" s="14">
        <f t="shared" si="326"/>
        <v>769177</v>
      </c>
      <c r="O628" s="12" t="e">
        <f>1000*(IF(I95&lt;18,VLOOKUP(I95,'[1]Mortality (No Interventions) L'!$B$10:$O$129,4),VLOOKUP(I95,'[1]Mortality (Interventions) L'!$B$26:$AV$128,16)))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2391.3789344569232</v>
      </c>
      <c r="M629" s="14">
        <f t="shared" si="326"/>
        <v>769177</v>
      </c>
      <c r="O629" s="12" t="e">
        <f>1000*(IF(I96&lt;18,VLOOKUP(I96,'[1]Mortality (No Interventions) L'!$B$10:$O$129,4),VLOOKUP(I96,'[1]Mortality (Interventions) L'!$B$26:$AV$128,16)))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2391.3789344569232</v>
      </c>
      <c r="M630" s="14">
        <f t="shared" si="326"/>
        <v>769177</v>
      </c>
      <c r="O630" s="12" t="e">
        <f>1000*(IF(I97&lt;18,VLOOKUP(I97,'[1]Mortality (No Interventions) L'!$B$10:$O$129,4),VLOOKUP(I97,'[1]Mortality (Interventions) L'!$B$26:$AV$128,16)))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2391.3789344569232</v>
      </c>
      <c r="M631" s="14">
        <f t="shared" si="326"/>
        <v>769177</v>
      </c>
      <c r="O631" s="12" t="e">
        <f>1000*(IF(I98&lt;18,VLOOKUP(I98,'[1]Mortality (No Interventions) L'!$B$10:$O$129,4),VLOOKUP(I98,'[1]Mortality (Interventions) L'!$B$26:$AV$128,16)))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2391.3789344569232</v>
      </c>
      <c r="M632" s="14">
        <f t="shared" si="326"/>
        <v>769177</v>
      </c>
      <c r="O632" s="12" t="e">
        <f>1000*(IF(I99&lt;18,VLOOKUP(I99,'[1]Mortality (No Interventions) L'!$B$10:$O$129,4),VLOOKUP(I99,'[1]Mortality (Interventions) L'!$B$26:$AV$128,16)))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2391.3789344569232</v>
      </c>
      <c r="M633" s="14">
        <f t="shared" ref="M633:M657" si="343">$E$11</f>
        <v>769177</v>
      </c>
      <c r="O633" s="12" t="e">
        <f>1000*(IF(I100&lt;18,VLOOKUP(I100,'[1]Mortality (No Interventions) L'!$B$10:$O$129,4),VLOOKUP(I100,'[1]Mortality (Interventions) L'!$B$26:$AV$128,16)))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2391.3789344569232</v>
      </c>
      <c r="M634" s="14">
        <f t="shared" si="343"/>
        <v>769177</v>
      </c>
      <c r="O634" s="12" t="e">
        <f>1000*(IF(I101&lt;18,VLOOKUP(I101,'[1]Mortality (No Interventions) L'!$B$10:$O$129,4),VLOOKUP(I101,'[1]Mortality (Interventions) L'!$B$26:$AV$128,16)))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2391.3789344569232</v>
      </c>
      <c r="M635" s="14">
        <f t="shared" si="343"/>
        <v>769177</v>
      </c>
      <c r="O635" s="12" t="e">
        <f>1000*(IF(I102&lt;18,VLOOKUP(I102,'[1]Mortality (No Interventions) L'!$B$10:$O$129,4),VLOOKUP(I102,'[1]Mortality (Interventions) L'!$B$26:$AV$128,16)))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2391.3789344569232</v>
      </c>
      <c r="M636" s="14">
        <f t="shared" si="343"/>
        <v>769177</v>
      </c>
      <c r="O636" s="12" t="e">
        <f>1000*(IF(I103&lt;18,VLOOKUP(I103,'[1]Mortality (No Interventions) L'!$B$10:$O$129,4),VLOOKUP(I103,'[1]Mortality (Interventions) L'!$B$26:$AV$128,16)))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2391.3789344569232</v>
      </c>
      <c r="M637" s="14">
        <f t="shared" si="343"/>
        <v>769177</v>
      </c>
      <c r="O637" s="12" t="e">
        <f>1000*(IF(I104&lt;18,VLOOKUP(I104,'[1]Mortality (No Interventions) L'!$B$10:$O$129,4),VLOOKUP(I104,'[1]Mortality (Interventions) L'!$B$26:$AV$128,16)))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2391.3789344569232</v>
      </c>
      <c r="M638" s="14">
        <f t="shared" si="343"/>
        <v>769177</v>
      </c>
      <c r="O638" s="12" t="e">
        <f>1000*(IF(I105&lt;18,VLOOKUP(I105,'[1]Mortality (No Interventions) L'!$B$10:$O$129,4),VLOOKUP(I105,'[1]Mortality (Interventions) L'!$B$26:$AV$128,16)))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2391.3789344569232</v>
      </c>
      <c r="M639" s="14">
        <f t="shared" si="343"/>
        <v>769177</v>
      </c>
      <c r="O639" s="12" t="e">
        <f>1000*(IF(I106&lt;18,VLOOKUP(I106,'[1]Mortality (No Interventions) L'!$B$10:$O$129,4),VLOOKUP(I106,'[1]Mortality (Interventions) L'!$B$26:$AV$128,16)))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2391.3789344569232</v>
      </c>
      <c r="M640" s="14">
        <f t="shared" si="343"/>
        <v>769177</v>
      </c>
      <c r="O640" s="12" t="e">
        <f>1000*(IF(I107&lt;18,VLOOKUP(I107,'[1]Mortality (No Interventions) L'!$B$10:$O$129,4),VLOOKUP(I107,'[1]Mortality (Interventions) L'!$B$26:$AV$128,16)))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2391.3789344569232</v>
      </c>
      <c r="M641" s="14">
        <f t="shared" si="343"/>
        <v>769177</v>
      </c>
      <c r="O641" s="12" t="e">
        <f>1000*(IF(I108&lt;18,VLOOKUP(I108,'[1]Mortality (No Interventions) L'!$B$10:$O$129,4),VLOOKUP(I108,'[1]Mortality (Interventions) L'!$B$26:$AV$128,16)))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2391.3789344569232</v>
      </c>
      <c r="M642" s="14">
        <f t="shared" si="343"/>
        <v>769177</v>
      </c>
      <c r="O642" s="12" t="e">
        <f>1000*(IF(I109&lt;18,VLOOKUP(I109,'[1]Mortality (No Interventions) L'!$B$10:$O$129,4),VLOOKUP(I109,'[1]Mortality (Interventions) L'!$B$26:$AV$128,16)))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2391.3789344569232</v>
      </c>
      <c r="M643" s="14">
        <f t="shared" si="343"/>
        <v>769177</v>
      </c>
      <c r="O643" s="12" t="e">
        <f>1000*(IF(I110&lt;18,VLOOKUP(I110,'[1]Mortality (No Interventions) L'!$B$10:$O$129,4),VLOOKUP(I110,'[1]Mortality (Interventions) L'!$B$26:$AV$128,16)))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2391.3789344569232</v>
      </c>
      <c r="M644" s="14">
        <f t="shared" si="343"/>
        <v>769177</v>
      </c>
      <c r="O644" s="12" t="e">
        <f>1000*(IF(I111&lt;18,VLOOKUP(I111,'[1]Mortality (No Interventions) L'!$B$10:$O$129,4),VLOOKUP(I111,'[1]Mortality (Interventions) L'!$B$26:$AV$128,16)))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2391.3789344569232</v>
      </c>
      <c r="M645" s="14">
        <f t="shared" si="343"/>
        <v>769177</v>
      </c>
      <c r="O645" s="12" t="e">
        <f>1000*(IF(I112&lt;18,VLOOKUP(I112,'[1]Mortality (No Interventions) L'!$B$10:$O$129,4),VLOOKUP(I112,'[1]Mortality (Interventions) L'!$B$26:$AV$128,16)))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2391.3789344569232</v>
      </c>
      <c r="M646" s="14">
        <f t="shared" si="343"/>
        <v>769177</v>
      </c>
      <c r="O646" s="12" t="e">
        <f>1000*(IF(I113&lt;18,VLOOKUP(I113,'[1]Mortality (No Interventions) L'!$B$10:$O$129,4),VLOOKUP(I113,'[1]Mortality (Interventions) L'!$B$26:$AV$128,16)))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2391.3789344569232</v>
      </c>
      <c r="M647" s="14">
        <f t="shared" si="343"/>
        <v>769177</v>
      </c>
      <c r="O647" s="12" t="e">
        <f>1000*(IF(I114&lt;18,VLOOKUP(I114,'[1]Mortality (No Interventions) L'!$B$10:$O$129,4),VLOOKUP(I114,'[1]Mortality (Interventions) L'!$B$26:$AV$128,16)))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2391.3789344569232</v>
      </c>
      <c r="M648" s="14">
        <f t="shared" si="343"/>
        <v>769177</v>
      </c>
      <c r="O648" s="12" t="e">
        <f>1000*(IF(I115&lt;18,VLOOKUP(I115,'[1]Mortality (No Interventions) L'!$B$10:$O$129,4),VLOOKUP(I115,'[1]Mortality (Interventions) L'!$B$26:$AV$128,16)))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2391.3789344569232</v>
      </c>
      <c r="M649" s="14">
        <f t="shared" si="343"/>
        <v>769177</v>
      </c>
      <c r="O649" s="12" t="e">
        <f>1000*(IF(I116&lt;18,VLOOKUP(I116,'[1]Mortality (No Interventions) L'!$B$10:$O$129,4),VLOOKUP(I116,'[1]Mortality (Interventions) L'!$B$26:$AV$128,16)))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2391.3789344569232</v>
      </c>
      <c r="M650" s="14">
        <f t="shared" si="343"/>
        <v>769177</v>
      </c>
      <c r="O650" s="12" t="e">
        <f>1000*(IF(I117&lt;18,VLOOKUP(I117,'[1]Mortality (No Interventions) L'!$B$10:$O$129,4),VLOOKUP(I117,'[1]Mortality (Interventions) L'!$B$26:$AV$128,16)))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2391.3789344569232</v>
      </c>
      <c r="M651" s="14">
        <f t="shared" si="343"/>
        <v>769177</v>
      </c>
      <c r="O651" s="12" t="e">
        <f>1000*(IF(I118&lt;18,VLOOKUP(I118,'[1]Mortality (No Interventions) L'!$B$10:$O$129,4),VLOOKUP(I118,'[1]Mortality (Interventions) L'!$B$26:$AV$128,16)))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2391.3789344569232</v>
      </c>
      <c r="M652" s="14">
        <f t="shared" si="343"/>
        <v>769177</v>
      </c>
      <c r="O652" s="12" t="e">
        <f>1000*(IF(I119&lt;18,VLOOKUP(I119,'[1]Mortality (No Interventions) L'!$B$10:$O$129,4),VLOOKUP(I119,'[1]Mortality (Interventions) L'!$B$26:$AV$128,16)))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2391.3789344569232</v>
      </c>
      <c r="M653" s="14">
        <f t="shared" si="343"/>
        <v>769177</v>
      </c>
      <c r="O653" s="12" t="e">
        <f>1000*(IF(I120&lt;18,VLOOKUP(I120,'[1]Mortality (No Interventions) L'!$B$10:$O$129,4),VLOOKUP(I120,'[1]Mortality (Interventions) L'!$B$26:$AV$128,16)))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2391.3789344569232</v>
      </c>
      <c r="M654" s="14">
        <f t="shared" si="343"/>
        <v>769177</v>
      </c>
      <c r="O654" s="12" t="e">
        <f>1000*(IF(I121&lt;18,VLOOKUP(I121,'[1]Mortality (No Interventions) L'!$B$10:$O$129,4),VLOOKUP(I121,'[1]Mortality (Interventions) L'!$B$26:$AV$128,16)))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2391.3789344569232</v>
      </c>
      <c r="M655" s="14">
        <f t="shared" si="343"/>
        <v>769177</v>
      </c>
      <c r="O655" s="12" t="e">
        <f>1000*(IF(I122&lt;18,VLOOKUP(I122,'[1]Mortality (No Interventions) L'!$B$10:$O$129,4),VLOOKUP(I122,'[1]Mortality (Interventions) L'!$B$26:$AV$128,16)))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2391.3789344569232</v>
      </c>
      <c r="M656" s="14">
        <f t="shared" si="343"/>
        <v>769177</v>
      </c>
      <c r="O656" s="12" t="e">
        <f>1000*(IF(I123&lt;18,VLOOKUP(I123,'[1]Mortality (No Interventions) L'!$B$10:$O$129,4),VLOOKUP(I123,'[1]Mortality (Interventions) L'!$B$26:$AV$128,16)))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2391.3789344569232</v>
      </c>
      <c r="M657" s="14">
        <f t="shared" si="343"/>
        <v>769177</v>
      </c>
      <c r="O657" s="12" t="e">
        <f>1000*(IF(I124&lt;18,VLOOKUP(I124,'[1]Mortality (No Interventions) L'!$B$10:$O$129,4),VLOOKUP(I124,'[1]Mortality (Interventions) L'!$B$26:$AV$128,16)))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437461.38108524255</v>
      </c>
      <c r="Z662" s="2">
        <f t="shared" si="360"/>
        <v>-10936.534527131065</v>
      </c>
      <c r="AA662" s="2">
        <f t="shared" si="360"/>
        <v>-54217.312760069122</v>
      </c>
      <c r="AB662" s="2">
        <f t="shared" si="360"/>
        <v>-769176.99999999988</v>
      </c>
      <c r="AC662" s="2">
        <f t="shared" si="360"/>
        <v>-396869.46620195761</v>
      </c>
      <c r="AD662" s="2">
        <f t="shared" si="360"/>
        <v>17167.418460948949</v>
      </c>
      <c r="AE662" s="2">
        <f t="shared" si="360"/>
        <v>-379702.04774100834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437461.38108524255</v>
      </c>
      <c r="Z664" s="2">
        <f t="shared" si="361"/>
        <v>-10936.534527131065</v>
      </c>
      <c r="AA664" s="2">
        <f t="shared" si="361"/>
        <v>-22327.038158666215</v>
      </c>
      <c r="AB664" s="2">
        <f t="shared" si="361"/>
        <v>-128259.08643689701</v>
      </c>
      <c r="AC664" s="2">
        <f t="shared" si="361"/>
        <v>275938.72196254821</v>
      </c>
      <c r="AD664" s="2">
        <f t="shared" si="361"/>
        <v>6409.1791356310268</v>
      </c>
      <c r="AE664" s="2">
        <f t="shared" si="361"/>
        <v>282347.9010981794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437461.38108524255</v>
      </c>
      <c r="Z666" s="2">
        <f t="shared" si="362"/>
        <v>-10936.534527131065</v>
      </c>
      <c r="AA666" s="2">
        <f t="shared" si="362"/>
        <v>-36305.934125088606</v>
      </c>
      <c r="AB666" s="2">
        <f t="shared" si="362"/>
        <v>-357558.37008407759</v>
      </c>
      <c r="AC666" s="2">
        <f t="shared" si="362"/>
        <v>32660.54234894563</v>
      </c>
      <c r="AD666" s="2">
        <f t="shared" si="362"/>
        <v>11085.597687679332</v>
      </c>
      <c r="AE666" s="2">
        <f t="shared" si="362"/>
        <v>43746.140036624682</v>
      </c>
    </row>
    <row r="671" spans="1:40" ht="19" customHeight="1" x14ac:dyDescent="0.15">
      <c r="A671" s="1"/>
      <c r="G671" s="1" t="s">
        <v>11</v>
      </c>
      <c r="H671" s="50">
        <v>436441.68090550386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436441.68090550386</v>
      </c>
      <c r="K672" s="14">
        <f>J672*$C$10</f>
        <v>10911.042022637597</v>
      </c>
      <c r="L672" s="15">
        <f>$C$682</f>
        <v>4564.867457797006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436441.68090550386</v>
      </c>
      <c r="Z672" s="8">
        <f t="shared" ref="Z672:Z703" si="367">IFERROR(_xlfn.IFNA(-$T672*K672,0),0)</f>
        <v>-10911.042022637597</v>
      </c>
      <c r="AA672" s="8">
        <f t="shared" ref="AA672:AA703" si="368">IFERROR(_xlfn.IFNA(-$T672*L672,0),0)</f>
        <v>-4564.867457797006</v>
      </c>
      <c r="AB672" s="8"/>
      <c r="AC672" s="8">
        <f t="shared" ref="AC672:AC703" si="369">IFERROR(_xlfn.IFNA(SUM(Y672:AB672),0),0)</f>
        <v>420965.77142506925</v>
      </c>
      <c r="AD672" s="8"/>
      <c r="AE672" s="8">
        <f t="shared" ref="AE672:AE703" si="370">IFERROR(_xlfn.IFNA(SUM(AC672:AD672),0),0)</f>
        <v>420965.77142506925</v>
      </c>
      <c r="AG672" s="46">
        <f>AE801</f>
        <v>43644.170047378342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L'!$B$10:$O$129,4),VLOOKUP(I5,'[1]Mortality (Interventions) L'!$B$26:$AV$128,19)))</f>
        <v>5.6902103546909011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5.690210354690901E-3</v>
      </c>
      <c r="S673" s="10">
        <f t="shared" ref="S673:S704" si="374">MIN(P673*Q673,Q673-R673)</f>
        <v>0</v>
      </c>
      <c r="T673" s="9">
        <f t="shared" si="364"/>
        <v>0.99430978964530914</v>
      </c>
      <c r="U673" s="18"/>
      <c r="V673" s="8">
        <f t="shared" ref="V673:V704" si="375">W672</f>
        <v>7691.77</v>
      </c>
      <c r="W673" s="8">
        <f t="shared" si="365"/>
        <v>7648.0022107000996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-4376.7789299900833</v>
      </c>
      <c r="AC673" s="8">
        <f t="shared" si="369"/>
        <v>-4376.7789299900833</v>
      </c>
      <c r="AD673" s="8">
        <f t="shared" ref="AD673:AD704" si="377">IFERROR(_xlfn.IFNA($D$6*SUM(V673:V673,Y673:Z673),0),0)</f>
        <v>754.56263700000011</v>
      </c>
      <c r="AE673" s="8">
        <f t="shared" si="370"/>
        <v>-3622.2162929900833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2382.6590532694868</v>
      </c>
      <c r="M674" s="14">
        <f t="shared" si="363"/>
        <v>769177</v>
      </c>
      <c r="N674" s="13"/>
      <c r="O674" s="12">
        <f>1000*(IF(I6&lt;18,VLOOKUP(I6,'[1]Mortality (No Interventions) L'!$B$10:$O$129,4),VLOOKUP(I6,'[1]Mortality (Interventions) L'!$B$26:$AV$128,19)))</f>
        <v>6.3413880896451058</v>
      </c>
      <c r="P674" s="11">
        <v>0</v>
      </c>
      <c r="Q674" s="10">
        <f t="shared" si="372"/>
        <v>0.99430978964530914</v>
      </c>
      <c r="R674" s="10">
        <f t="shared" si="373"/>
        <v>6.3053042574742939E-3</v>
      </c>
      <c r="S674" s="10">
        <f t="shared" si="374"/>
        <v>0</v>
      </c>
      <c r="T674" s="9">
        <f t="shared" si="364"/>
        <v>0.98800448538783481</v>
      </c>
      <c r="U674" s="18"/>
      <c r="V674" s="8">
        <f t="shared" si="375"/>
        <v>7648.0022107000996</v>
      </c>
      <c r="W674" s="8">
        <f t="shared" si="365"/>
        <v>7599.5032605715869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-2354.0778317801851</v>
      </c>
      <c r="AB674" s="8">
        <f t="shared" si="376"/>
        <v>-4849.8950128513052</v>
      </c>
      <c r="AC674" s="8">
        <f t="shared" si="369"/>
        <v>-7203.9728446314903</v>
      </c>
      <c r="AD674" s="8">
        <f t="shared" si="377"/>
        <v>750.26901686967983</v>
      </c>
      <c r="AE674" s="8">
        <f t="shared" si="370"/>
        <v>-6453.7038277618103</v>
      </c>
      <c r="AF674" s="1" t="s">
        <v>34</v>
      </c>
      <c r="AG674" s="44">
        <f>AE801/Y801</f>
        <v>0.1000000044835955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2382.6590532694868</v>
      </c>
      <c r="M675" s="14">
        <f t="shared" si="363"/>
        <v>769177</v>
      </c>
      <c r="N675" s="13"/>
      <c r="O675" s="12">
        <f>1000*(IF(I7&lt;18,VLOOKUP(I7,'[1]Mortality (No Interventions) L'!$B$10:$O$129,4),VLOOKUP(I7,'[1]Mortality (Interventions) L'!$B$26:$AV$128,19)))</f>
        <v>7.0487441033197635</v>
      </c>
      <c r="P675" s="11">
        <v>0</v>
      </c>
      <c r="Q675" s="10">
        <f t="shared" si="372"/>
        <v>0.98800448538783481</v>
      </c>
      <c r="R675" s="10">
        <f t="shared" si="373"/>
        <v>6.9641907904309779E-3</v>
      </c>
      <c r="S675" s="10">
        <f t="shared" si="374"/>
        <v>0</v>
      </c>
      <c r="T675" s="9">
        <f t="shared" si="364"/>
        <v>0.98104029459740383</v>
      </c>
      <c r="U675" s="18"/>
      <c r="V675" s="8">
        <f t="shared" si="375"/>
        <v>7599.5032605715869</v>
      </c>
      <c r="W675" s="8">
        <f t="shared" si="365"/>
        <v>7545.936306775473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-2337.4845395446687</v>
      </c>
      <c r="AB675" s="8">
        <f t="shared" si="376"/>
        <v>-5356.6953796113285</v>
      </c>
      <c r="AC675" s="8">
        <f t="shared" si="369"/>
        <v>-7694.1799191559967</v>
      </c>
      <c r="AD675" s="8">
        <f t="shared" si="377"/>
        <v>745.51126986207271</v>
      </c>
      <c r="AE675" s="8">
        <f t="shared" si="370"/>
        <v>-6948.6686492939243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2382.6590532694868</v>
      </c>
      <c r="M676" s="14">
        <f t="shared" si="363"/>
        <v>769177</v>
      </c>
      <c r="N676" s="13"/>
      <c r="O676" s="12">
        <f>1000*(IF(I8&lt;18,VLOOKUP(I8,'[1]Mortality (No Interventions) L'!$B$10:$O$129,4),VLOOKUP(I8,'[1]Mortality (Interventions) L'!$B$26:$AV$128,19)))</f>
        <v>7.8142366387075199</v>
      </c>
      <c r="P676" s="11">
        <v>0</v>
      </c>
      <c r="Q676" s="10">
        <f t="shared" si="372"/>
        <v>0.98104029459740383</v>
      </c>
      <c r="R676" s="10">
        <f t="shared" si="373"/>
        <v>7.6660810140914519E-3</v>
      </c>
      <c r="S676" s="10">
        <f t="shared" si="374"/>
        <v>0</v>
      </c>
      <c r="T676" s="9">
        <f t="shared" si="364"/>
        <v>0.97337421358331233</v>
      </c>
      <c r="U676" s="18"/>
      <c r="V676" s="8">
        <f t="shared" si="375"/>
        <v>7545.936306775473</v>
      </c>
      <c r="W676" s="8">
        <f t="shared" si="365"/>
        <v>7486.9705748137148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-2319.2188822133462</v>
      </c>
      <c r="AB676" s="8">
        <f t="shared" si="376"/>
        <v>-5896.5731961758211</v>
      </c>
      <c r="AC676" s="8">
        <f t="shared" si="369"/>
        <v>-8215.7920783891677</v>
      </c>
      <c r="AD676" s="8">
        <f t="shared" si="377"/>
        <v>740.25635169467398</v>
      </c>
      <c r="AE676" s="8">
        <f t="shared" si="370"/>
        <v>-7475.5357266944939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2382.6590532694868</v>
      </c>
      <c r="M677" s="14">
        <f t="shared" si="363"/>
        <v>769177</v>
      </c>
      <c r="N677" s="13"/>
      <c r="O677" s="12">
        <f>1000*(IF(I9&lt;18,VLOOKUP(I9,'[1]Mortality (No Interventions) L'!$B$10:$O$129,4),VLOOKUP(I9,'[1]Mortality (Interventions) L'!$B$26:$AV$128,19)))</f>
        <v>8.6838923726255697</v>
      </c>
      <c r="P677" s="11">
        <v>0</v>
      </c>
      <c r="Q677" s="10">
        <f t="shared" si="372"/>
        <v>0.97337421358331233</v>
      </c>
      <c r="R677" s="10">
        <f t="shared" si="373"/>
        <v>8.4526769090465387E-3</v>
      </c>
      <c r="S677" s="10">
        <f t="shared" si="374"/>
        <v>0</v>
      </c>
      <c r="T677" s="9">
        <f t="shared" si="364"/>
        <v>0.96492153667426583</v>
      </c>
      <c r="U677" s="18"/>
      <c r="V677" s="8">
        <f t="shared" si="375"/>
        <v>7486.9705748137148</v>
      </c>
      <c r="W677" s="8">
        <f t="shared" si="365"/>
        <v>7421.9545281450182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-2299.0790350516445</v>
      </c>
      <c r="AB677" s="8">
        <f t="shared" si="376"/>
        <v>-6501.604666869689</v>
      </c>
      <c r="AC677" s="8">
        <f t="shared" si="369"/>
        <v>-8800.6837019213344</v>
      </c>
      <c r="AD677" s="8">
        <f t="shared" si="377"/>
        <v>734.47181338922553</v>
      </c>
      <c r="AE677" s="8">
        <f t="shared" si="370"/>
        <v>-8066.2118885321088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2382.6590532694868</v>
      </c>
      <c r="M678" s="14">
        <f t="shared" si="363"/>
        <v>769177</v>
      </c>
      <c r="N678" s="13"/>
      <c r="O678" s="12">
        <f>1000*(IF(I10&lt;18,VLOOKUP(I10,'[1]Mortality (No Interventions) L'!$B$10:$O$129,4),VLOOKUP(I10,'[1]Mortality (Interventions) L'!$B$26:$AV$128,19)))</f>
        <v>9.7765397349242331</v>
      </c>
      <c r="P678" s="11">
        <v>0</v>
      </c>
      <c r="Q678" s="10">
        <f t="shared" si="372"/>
        <v>0.96492153667426583</v>
      </c>
      <c r="R678" s="10">
        <f t="shared" si="373"/>
        <v>9.4335937443801119E-3</v>
      </c>
      <c r="S678" s="10">
        <f t="shared" si="374"/>
        <v>0</v>
      </c>
      <c r="T678" s="9">
        <f t="shared" si="364"/>
        <v>0.9554879429298857</v>
      </c>
      <c r="U678" s="18"/>
      <c r="V678" s="8">
        <f t="shared" si="375"/>
        <v>7421.9545281450182</v>
      </c>
      <c r="W678" s="8">
        <f t="shared" si="365"/>
        <v>7349.3934947898069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-2276.601997511731</v>
      </c>
      <c r="AB678" s="8">
        <f t="shared" si="376"/>
        <v>-7256.1033355210611</v>
      </c>
      <c r="AC678" s="8">
        <f t="shared" si="369"/>
        <v>-9532.7053330327926</v>
      </c>
      <c r="AD678" s="8">
        <f t="shared" si="377"/>
        <v>728.09373921102633</v>
      </c>
      <c r="AE678" s="8">
        <f t="shared" si="370"/>
        <v>-8804.6115938217663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2382.6590532694868</v>
      </c>
      <c r="M679" s="14">
        <f t="shared" si="363"/>
        <v>769177</v>
      </c>
      <c r="N679" s="13"/>
      <c r="O679" s="12">
        <f>1000*(IF(I11&lt;18,VLOOKUP(I11,'[1]Mortality (No Interventions) L'!$B$10:$O$129,4),VLOOKUP(I11,'[1]Mortality (Interventions) L'!$B$26:$AV$128,19)))</f>
        <v>10.931253729618895</v>
      </c>
      <c r="P679" s="11">
        <v>0</v>
      </c>
      <c r="Q679" s="10">
        <f t="shared" si="372"/>
        <v>0.9554879429298857</v>
      </c>
      <c r="R679" s="10">
        <f t="shared" si="373"/>
        <v>1.0444681139758199E-2</v>
      </c>
      <c r="S679" s="10">
        <f t="shared" si="374"/>
        <v>0</v>
      </c>
      <c r="T679" s="9">
        <f t="shared" si="364"/>
        <v>0.94504326179012754</v>
      </c>
      <c r="U679" s="18"/>
      <c r="V679" s="8">
        <f t="shared" si="375"/>
        <v>7349.3934947898069</v>
      </c>
      <c r="W679" s="8">
        <f t="shared" si="365"/>
        <v>7269.0554097394497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-2251.7158834355732</v>
      </c>
      <c r="AB679" s="8">
        <f t="shared" si="376"/>
        <v>-8033.8085050357922</v>
      </c>
      <c r="AC679" s="8">
        <f t="shared" si="369"/>
        <v>-10285.524388471365</v>
      </c>
      <c r="AD679" s="8">
        <f t="shared" si="377"/>
        <v>720.97550183888006</v>
      </c>
      <c r="AE679" s="8">
        <f t="shared" si="370"/>
        <v>-9564.5488866324849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2382.6590532694868</v>
      </c>
      <c r="M680" s="14">
        <f t="shared" si="363"/>
        <v>769177</v>
      </c>
      <c r="N680" s="13"/>
      <c r="O680" s="12">
        <f>1000*(IF(I12&lt;18,VLOOKUP(I12,'[1]Mortality (No Interventions) L'!$B$10:$O$129,4),VLOOKUP(I12,'[1]Mortality (Interventions) L'!$B$26:$AV$128,19)))</f>
        <v>12.273130537193538</v>
      </c>
      <c r="P680" s="11">
        <v>0</v>
      </c>
      <c r="Q680" s="10">
        <f t="shared" si="372"/>
        <v>0.94504326179012754</v>
      </c>
      <c r="R680" s="10">
        <f t="shared" si="373"/>
        <v>1.1598639315245402E-2</v>
      </c>
      <c r="S680" s="10">
        <f t="shared" si="374"/>
        <v>0</v>
      </c>
      <c r="T680" s="9">
        <f t="shared" si="364"/>
        <v>0.93344462247488214</v>
      </c>
      <c r="U680" s="18"/>
      <c r="V680" s="8">
        <f t="shared" si="375"/>
        <v>7269.0554097394497</v>
      </c>
      <c r="W680" s="8">
        <f t="shared" si="365"/>
        <v>7179.8413438136249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-2224.0802804654963</v>
      </c>
      <c r="AB680" s="8">
        <f t="shared" si="376"/>
        <v>-8921.4065925825125</v>
      </c>
      <c r="AC680" s="8">
        <f t="shared" si="369"/>
        <v>-11145.486873048008</v>
      </c>
      <c r="AD680" s="8">
        <f t="shared" si="377"/>
        <v>713.09433569544001</v>
      </c>
      <c r="AE680" s="8">
        <f t="shared" si="370"/>
        <v>-10432.392537352569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2382.6590532694868</v>
      </c>
      <c r="M681" s="14">
        <f t="shared" si="363"/>
        <v>769177</v>
      </c>
      <c r="N681" s="13"/>
      <c r="O681" s="12">
        <f>1000*(IF(I13&lt;18,VLOOKUP(I13,'[1]Mortality (No Interventions) L'!$B$10:$O$129,4),VLOOKUP(I13,'[1]Mortality (Interventions) L'!$B$26:$AV$128,19)))</f>
        <v>13.834048708832322</v>
      </c>
      <c r="P681" s="11">
        <v>0</v>
      </c>
      <c r="Q681" s="10">
        <f t="shared" si="372"/>
        <v>0.93344462247488214</v>
      </c>
      <c r="R681" s="10">
        <f t="shared" si="373"/>
        <v>1.2913318374315117E-2</v>
      </c>
      <c r="S681" s="10">
        <f t="shared" si="374"/>
        <v>0</v>
      </c>
      <c r="T681" s="9">
        <f t="shared" si="364"/>
        <v>0.92053130410056705</v>
      </c>
      <c r="U681" s="18"/>
      <c r="V681" s="8">
        <f t="shared" si="375"/>
        <v>7179.8413438136249</v>
      </c>
      <c r="W681" s="8">
        <f t="shared" si="365"/>
        <v>7080.5150689416187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-2193.3122455331832</v>
      </c>
      <c r="AB681" s="8">
        <f t="shared" si="376"/>
        <v>-9932.6274872005797</v>
      </c>
      <c r="AC681" s="8">
        <f t="shared" si="369"/>
        <v>-12125.939732733763</v>
      </c>
      <c r="AD681" s="8">
        <f t="shared" si="377"/>
        <v>704.34243582811666</v>
      </c>
      <c r="AE681" s="8">
        <f t="shared" si="370"/>
        <v>-11421.597296905646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4564.867457797006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2382.6590532694868</v>
      </c>
      <c r="M682" s="14">
        <f t="shared" si="363"/>
        <v>769177</v>
      </c>
      <c r="N682" s="13"/>
      <c r="O682" s="12">
        <f>1000*(IF(I14&lt;18,VLOOKUP(I14,'[1]Mortality (No Interventions) L'!$B$10:$O$129,4),VLOOKUP(I14,'[1]Mortality (Interventions) L'!$B$26:$AV$128,19)))</f>
        <v>15.703463337980502</v>
      </c>
      <c r="P682" s="11">
        <v>0</v>
      </c>
      <c r="Q682" s="10">
        <f t="shared" si="372"/>
        <v>0.92053130410056705</v>
      </c>
      <c r="R682" s="10">
        <f t="shared" si="373"/>
        <v>1.4455529585406636E-2</v>
      </c>
      <c r="S682" s="10">
        <f t="shared" si="374"/>
        <v>0</v>
      </c>
      <c r="T682" s="9">
        <f t="shared" si="364"/>
        <v>0.90607577451516041</v>
      </c>
      <c r="U682" s="18"/>
      <c r="V682" s="8">
        <f t="shared" si="375"/>
        <v>7080.5150689416187</v>
      </c>
      <c r="W682" s="8">
        <f t="shared" si="365"/>
        <v>6969.3264601424762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-2158.8696470967093</v>
      </c>
      <c r="AB682" s="8">
        <f t="shared" si="376"/>
        <v>-11118.86087991432</v>
      </c>
      <c r="AC682" s="8">
        <f t="shared" si="369"/>
        <v>-13277.73052701103</v>
      </c>
      <c r="AD682" s="8">
        <f t="shared" si="377"/>
        <v>694.59852826317285</v>
      </c>
      <c r="AE682" s="8">
        <f t="shared" si="370"/>
        <v>-12583.131998747856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2382.6590532694868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2382.6590532694868</v>
      </c>
      <c r="M683" s="14">
        <f t="shared" si="363"/>
        <v>769177</v>
      </c>
      <c r="N683" s="13"/>
      <c r="O683" s="12">
        <f>1000*(IF(I15&lt;18,VLOOKUP(I15,'[1]Mortality (No Interventions) L'!$B$10:$O$129,4),VLOOKUP(I15,'[1]Mortality (Interventions) L'!$B$26:$AV$128,19)))</f>
        <v>17.88066447077453</v>
      </c>
      <c r="P683" s="11">
        <v>0</v>
      </c>
      <c r="Q683" s="10">
        <f t="shared" si="372"/>
        <v>0.90607577451516041</v>
      </c>
      <c r="R683" s="10">
        <f t="shared" si="373"/>
        <v>1.6201236909202745E-2</v>
      </c>
      <c r="S683" s="10">
        <f t="shared" si="374"/>
        <v>0</v>
      </c>
      <c r="T683" s="9">
        <f t="shared" si="364"/>
        <v>0.88987453760595769</v>
      </c>
      <c r="U683" s="18"/>
      <c r="V683" s="8">
        <f t="shared" si="375"/>
        <v>6969.3264601424762</v>
      </c>
      <c r="W683" s="8">
        <f t="shared" si="365"/>
        <v>6844.7102721213778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-2120.2676233008333</v>
      </c>
      <c r="AB683" s="8">
        <f t="shared" si="376"/>
        <v>-12461.618802109841</v>
      </c>
      <c r="AC683" s="8">
        <f t="shared" si="369"/>
        <v>-14581.886425410674</v>
      </c>
      <c r="AD683" s="8">
        <f t="shared" si="377"/>
        <v>683.69092573997693</v>
      </c>
      <c r="AE683" s="8">
        <f t="shared" si="370"/>
        <v>-13898.195499670697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2382.6590532694868</v>
      </c>
      <c r="M684" s="14">
        <f t="shared" si="363"/>
        <v>769177</v>
      </c>
      <c r="N684" s="13"/>
      <c r="O684" s="12">
        <f>1000*(IF(I16&lt;18,VLOOKUP(I16,'[1]Mortality (No Interventions) L'!$B$10:$O$129,4),VLOOKUP(I16,'[1]Mortality (Interventions) L'!$B$26:$AV$128,19)))</f>
        <v>20.407904174778768</v>
      </c>
      <c r="P684" s="11">
        <v>0</v>
      </c>
      <c r="Q684" s="10">
        <f t="shared" si="372"/>
        <v>0.88987453760595769</v>
      </c>
      <c r="R684" s="10">
        <f t="shared" si="373"/>
        <v>1.816047429103795E-2</v>
      </c>
      <c r="S684" s="10">
        <f t="shared" si="374"/>
        <v>0</v>
      </c>
      <c r="T684" s="9">
        <f t="shared" si="364"/>
        <v>0.87171406331491974</v>
      </c>
      <c r="U684" s="18"/>
      <c r="V684" s="8">
        <f t="shared" si="375"/>
        <v>6844.7102721213778</v>
      </c>
      <c r="W684" s="8">
        <f t="shared" si="365"/>
        <v>6705.0240807838009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-2076.9974048196241</v>
      </c>
      <c r="AB684" s="8">
        <f t="shared" si="376"/>
        <v>-13968.619133757697</v>
      </c>
      <c r="AC684" s="8">
        <f t="shared" si="369"/>
        <v>-16045.61653857732</v>
      </c>
      <c r="AD684" s="8">
        <f t="shared" si="377"/>
        <v>671.46607769510717</v>
      </c>
      <c r="AE684" s="8">
        <f t="shared" si="370"/>
        <v>-15374.150460882212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2382.6590532694868</v>
      </c>
      <c r="M685" s="14">
        <f t="shared" si="363"/>
        <v>769177</v>
      </c>
      <c r="N685" s="13"/>
      <c r="O685" s="12">
        <f>1000*(IF(I17&lt;18,VLOOKUP(I17,'[1]Mortality (No Interventions) L'!$B$10:$O$129,4),VLOOKUP(I17,'[1]Mortality (Interventions) L'!$B$26:$AV$128,19)))</f>
        <v>23.357399128432135</v>
      </c>
      <c r="P685" s="11">
        <v>0</v>
      </c>
      <c r="Q685" s="10">
        <f t="shared" si="372"/>
        <v>0.87171406331491974</v>
      </c>
      <c r="R685" s="10">
        <f t="shared" si="373"/>
        <v>2.0360973302713942E-2</v>
      </c>
      <c r="S685" s="10">
        <f t="shared" si="374"/>
        <v>0</v>
      </c>
      <c r="T685" s="9">
        <f t="shared" si="364"/>
        <v>0.85135309001220583</v>
      </c>
      <c r="U685" s="18"/>
      <c r="V685" s="8">
        <f t="shared" si="375"/>
        <v>6705.0240807838009</v>
      </c>
      <c r="W685" s="8">
        <f t="shared" si="365"/>
        <v>6548.4121571631849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-2028.4841474465345</v>
      </c>
      <c r="AB685" s="8">
        <f t="shared" si="376"/>
        <v>-15661.192362061602</v>
      </c>
      <c r="AC685" s="8">
        <f t="shared" si="369"/>
        <v>-17689.676509508135</v>
      </c>
      <c r="AD685" s="8">
        <f t="shared" si="377"/>
        <v>657.76286232489088</v>
      </c>
      <c r="AE685" s="8">
        <f t="shared" si="370"/>
        <v>-17031.913647183246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2382.6590532694868</v>
      </c>
      <c r="M686" s="14">
        <f t="shared" si="363"/>
        <v>769177</v>
      </c>
      <c r="N686" s="13"/>
      <c r="O686" s="12">
        <f>1000*(IF(I18&lt;18,VLOOKUP(I18,'[1]Mortality (No Interventions) L'!$B$10:$O$129,4),VLOOKUP(I18,'[1]Mortality (Interventions) L'!$B$26:$AV$128,19)))</f>
        <v>26.700419487922993</v>
      </c>
      <c r="P686" s="11">
        <v>0</v>
      </c>
      <c r="Q686" s="10">
        <f t="shared" si="372"/>
        <v>0.85135309001220583</v>
      </c>
      <c r="R686" s="10">
        <f t="shared" si="373"/>
        <v>2.2731484635665357E-2</v>
      </c>
      <c r="S686" s="10">
        <f t="shared" si="374"/>
        <v>0</v>
      </c>
      <c r="T686" s="9">
        <f t="shared" si="364"/>
        <v>0.8286216053765405</v>
      </c>
      <c r="U686" s="18"/>
      <c r="V686" s="8">
        <f t="shared" si="375"/>
        <v>6548.4121571631849</v>
      </c>
      <c r="W686" s="8">
        <f t="shared" si="365"/>
        <v>6373.5668055871129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-1974.3227697851103</v>
      </c>
      <c r="AB686" s="8">
        <f t="shared" si="376"/>
        <v>-17484.535157607173</v>
      </c>
      <c r="AC686" s="8">
        <f t="shared" si="369"/>
        <v>-19458.857927392284</v>
      </c>
      <c r="AD686" s="8">
        <f t="shared" si="377"/>
        <v>642.39923261770844</v>
      </c>
      <c r="AE686" s="8">
        <f t="shared" si="370"/>
        <v>-18816.458694774577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2382.6590532694868</v>
      </c>
      <c r="M687" s="14">
        <f t="shared" si="363"/>
        <v>769177</v>
      </c>
      <c r="N687" s="13"/>
      <c r="O687" s="12">
        <f>1000*(IF(I19&lt;18,VLOOKUP(I19,'[1]Mortality (No Interventions) L'!$B$10:$O$129,4),VLOOKUP(I19,'[1]Mortality (Interventions) L'!$B$26:$AV$128,19)))</f>
        <v>30.472275202872368</v>
      </c>
      <c r="P687" s="11">
        <v>0</v>
      </c>
      <c r="Q687" s="10">
        <f t="shared" si="372"/>
        <v>0.8286216053765405</v>
      </c>
      <c r="R687" s="10">
        <f t="shared" si="373"/>
        <v>2.5249985598079849E-2</v>
      </c>
      <c r="S687" s="10">
        <f t="shared" si="374"/>
        <v>0</v>
      </c>
      <c r="T687" s="9">
        <f t="shared" si="364"/>
        <v>0.80337161977846061</v>
      </c>
      <c r="U687" s="18"/>
      <c r="V687" s="8">
        <f t="shared" si="375"/>
        <v>6373.5668055871129</v>
      </c>
      <c r="W687" s="8">
        <f t="shared" si="365"/>
        <v>6179.3497238633699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-1914.1606630049212</v>
      </c>
      <c r="AB687" s="8">
        <f t="shared" si="376"/>
        <v>-19421.708172374263</v>
      </c>
      <c r="AC687" s="8">
        <f t="shared" si="369"/>
        <v>-21335.868835379184</v>
      </c>
      <c r="AD687" s="8">
        <f t="shared" si="377"/>
        <v>625.24690362809577</v>
      </c>
      <c r="AE687" s="8">
        <f t="shared" si="370"/>
        <v>-20710.621931751088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2382.6590532694868</v>
      </c>
      <c r="M688" s="14">
        <f t="shared" si="363"/>
        <v>769177</v>
      </c>
      <c r="N688" s="13"/>
      <c r="O688" s="12">
        <f>1000*(IF(I20&lt;18,VLOOKUP(I20,'[1]Mortality (No Interventions) L'!$B$10:$O$129,4),VLOOKUP(I20,'[1]Mortality (Interventions) L'!$B$26:$AV$128,19)))</f>
        <v>34.653152757431648</v>
      </c>
      <c r="P688" s="11">
        <v>0</v>
      </c>
      <c r="Q688" s="10">
        <f t="shared" si="372"/>
        <v>0.80337161977846061</v>
      </c>
      <c r="R688" s="10">
        <f t="shared" si="373"/>
        <v>2.7839359461168292E-2</v>
      </c>
      <c r="S688" s="10">
        <f t="shared" si="374"/>
        <v>0</v>
      </c>
      <c r="T688" s="9">
        <f t="shared" si="364"/>
        <v>0.77553226031729228</v>
      </c>
      <c r="U688" s="18"/>
      <c r="V688" s="8">
        <f t="shared" si="375"/>
        <v>6179.3497238633699</v>
      </c>
      <c r="W688" s="8">
        <f t="shared" si="365"/>
        <v>5965.2157739407394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-1847.8289611475448</v>
      </c>
      <c r="AB688" s="8">
        <f t="shared" si="376"/>
        <v>-21413.394992263042</v>
      </c>
      <c r="AC688" s="8">
        <f t="shared" si="369"/>
        <v>-23261.223953410587</v>
      </c>
      <c r="AD688" s="8">
        <f t="shared" si="377"/>
        <v>606.19420791099662</v>
      </c>
      <c r="AE688" s="8">
        <f t="shared" si="370"/>
        <v>-22655.029745499589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2382.6590532694868</v>
      </c>
      <c r="M689" s="14">
        <f t="shared" si="363"/>
        <v>769177</v>
      </c>
      <c r="N689" s="13"/>
      <c r="O689" s="12">
        <f>1000*(IF(I21&lt;18,VLOOKUP(I21,'[1]Mortality (No Interventions) L'!$B$10:$O$129,4),VLOOKUP(I21,'[1]Mortality (Interventions) L'!$B$26:$AV$128,19)))</f>
        <v>39.315298604362333</v>
      </c>
      <c r="P689" s="11">
        <v>0</v>
      </c>
      <c r="Q689" s="10">
        <f t="shared" si="372"/>
        <v>0.77553226031729228</v>
      </c>
      <c r="R689" s="10">
        <f t="shared" si="373"/>
        <v>3.0490282391690406E-2</v>
      </c>
      <c r="S689" s="10">
        <f t="shared" si="374"/>
        <v>0</v>
      </c>
      <c r="T689" s="9">
        <f t="shared" si="364"/>
        <v>0.74504197792560189</v>
      </c>
      <c r="U689" s="18"/>
      <c r="V689" s="8">
        <f t="shared" si="375"/>
        <v>5965.2157739407394</v>
      </c>
      <c r="W689" s="8">
        <f t="shared" si="365"/>
        <v>5730.6915345488069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-1775.1810137702405</v>
      </c>
      <c r="AB689" s="8">
        <f t="shared" si="376"/>
        <v>-23452.423939193253</v>
      </c>
      <c r="AC689" s="8">
        <f t="shared" si="369"/>
        <v>-25227.604952963495</v>
      </c>
      <c r="AD689" s="8">
        <f t="shared" si="377"/>
        <v>585.18766742358662</v>
      </c>
      <c r="AE689" s="8">
        <f t="shared" si="370"/>
        <v>-24642.417285539908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2382.6590532694868</v>
      </c>
      <c r="M690" s="14">
        <f t="shared" si="363"/>
        <v>769177</v>
      </c>
      <c r="N690" s="13"/>
      <c r="O690" s="12">
        <f>1000*(IF(I22&lt;18,VLOOKUP(I22,'[1]Mortality (No Interventions) L'!$B$10:$O$129,4),VLOOKUP(I22,'[1]Mortality (Interventions) L'!$B$26:$AV$128,19)))</f>
        <v>44.622587985237722</v>
      </c>
      <c r="P690" s="11">
        <v>0</v>
      </c>
      <c r="Q690" s="10">
        <f t="shared" si="372"/>
        <v>0.74504197792560189</v>
      </c>
      <c r="R690" s="10">
        <f t="shared" si="373"/>
        <v>3.3245701212680716E-2</v>
      </c>
      <c r="S690" s="10">
        <f t="shared" si="374"/>
        <v>0</v>
      </c>
      <c r="T690" s="9">
        <f t="shared" si="364"/>
        <v>0.71179627671292123</v>
      </c>
      <c r="U690" s="18"/>
      <c r="V690" s="8">
        <f t="shared" si="375"/>
        <v>5730.6915345488069</v>
      </c>
      <c r="W690" s="8">
        <f t="shared" si="365"/>
        <v>5474.9732473321465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-1695.9678427935546</v>
      </c>
      <c r="AB690" s="8">
        <f t="shared" si="376"/>
        <v>-25571.828721666116</v>
      </c>
      <c r="AC690" s="8">
        <f t="shared" si="369"/>
        <v>-27267.79656445967</v>
      </c>
      <c r="AD690" s="8">
        <f t="shared" si="377"/>
        <v>562.18083953923804</v>
      </c>
      <c r="AE690" s="8">
        <f t="shared" si="370"/>
        <v>-26705.615724920433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2382.6590532694868</v>
      </c>
      <c r="M691" s="14">
        <f t="shared" si="363"/>
        <v>769177</v>
      </c>
      <c r="N691" s="13"/>
      <c r="O691" s="12">
        <f>1000*(IF(I23&lt;18,VLOOKUP(I23,'[1]Mortality (No Interventions) L'!$B$10:$O$129,4),VLOOKUP(I23,'[1]Mortality (Interventions) L'!$B$26:$AV$128,19)))</f>
        <v>50.657370751065649</v>
      </c>
      <c r="P691" s="11">
        <v>0</v>
      </c>
      <c r="Q691" s="10">
        <f t="shared" si="372"/>
        <v>0.71179627671292123</v>
      </c>
      <c r="R691" s="10">
        <f t="shared" si="373"/>
        <v>3.6057727888674569E-2</v>
      </c>
      <c r="S691" s="10">
        <f t="shared" si="374"/>
        <v>0</v>
      </c>
      <c r="T691" s="9">
        <f t="shared" si="364"/>
        <v>0.67573854882424667</v>
      </c>
      <c r="U691" s="18"/>
      <c r="V691" s="8">
        <f t="shared" si="375"/>
        <v>5474.9732473321465</v>
      </c>
      <c r="W691" s="8">
        <f t="shared" si="365"/>
        <v>5197.6254976898763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-1610.0545709992764</v>
      </c>
      <c r="AB691" s="8">
        <f t="shared" si="376"/>
        <v>-27734.774964227039</v>
      </c>
      <c r="AC691" s="8">
        <f t="shared" si="369"/>
        <v>-29344.829535226316</v>
      </c>
      <c r="AD691" s="8">
        <f t="shared" si="377"/>
        <v>537.09487556328361</v>
      </c>
      <c r="AE691" s="8">
        <f t="shared" si="370"/>
        <v>-28807.73465966303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2382.6590532694868</v>
      </c>
      <c r="M692" s="14">
        <f t="shared" si="363"/>
        <v>769177</v>
      </c>
      <c r="N692" s="13"/>
      <c r="O692" s="12">
        <f>1000*(IF(I24&lt;18,VLOOKUP(I24,'[1]Mortality (No Interventions) L'!$B$10:$O$129,4),VLOOKUP(I24,'[1]Mortality (Interventions) L'!$B$26:$AV$128,19)))</f>
        <v>57.541881623410205</v>
      </c>
      <c r="P692" s="11">
        <v>0</v>
      </c>
      <c r="Q692" s="10">
        <f t="shared" si="372"/>
        <v>0.67573854882424667</v>
      </c>
      <c r="R692" s="10">
        <f t="shared" si="373"/>
        <v>3.8883267584819796E-2</v>
      </c>
      <c r="S692" s="10">
        <f t="shared" si="374"/>
        <v>0</v>
      </c>
      <c r="T692" s="9">
        <f t="shared" si="364"/>
        <v>0.63685528123942692</v>
      </c>
      <c r="U692" s="18"/>
      <c r="V692" s="8">
        <f t="shared" si="375"/>
        <v>5197.6254976898763</v>
      </c>
      <c r="W692" s="8">
        <f t="shared" si="365"/>
        <v>4898.5443465789867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-1517.4090014676058</v>
      </c>
      <c r="AB692" s="8">
        <f t="shared" si="376"/>
        <v>-29908.115111088937</v>
      </c>
      <c r="AC692" s="8">
        <f t="shared" si="369"/>
        <v>-31425.524112556544</v>
      </c>
      <c r="AD692" s="8">
        <f t="shared" si="377"/>
        <v>509.88706132337688</v>
      </c>
      <c r="AE692" s="8">
        <f t="shared" si="370"/>
        <v>-30915.637051233167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2382.6590532694868</v>
      </c>
      <c r="M693" s="14">
        <f t="shared" si="363"/>
        <v>769177</v>
      </c>
      <c r="N693" s="13"/>
      <c r="O693" s="12">
        <f>1000*(IF(I25&lt;18,VLOOKUP(I25,'[1]Mortality (No Interventions) L'!$B$10:$O$129,4),VLOOKUP(I25,'[1]Mortality (Interventions) L'!$B$26:$AV$128,19)))</f>
        <v>65.095768939790702</v>
      </c>
      <c r="P693" s="11">
        <v>0</v>
      </c>
      <c r="Q693" s="10">
        <f t="shared" si="372"/>
        <v>0.63685528123942692</v>
      </c>
      <c r="R693" s="10">
        <f t="shared" si="373"/>
        <v>4.1456584235647159E-2</v>
      </c>
      <c r="S693" s="10">
        <f t="shared" si="374"/>
        <v>0</v>
      </c>
      <c r="T693" s="9">
        <f t="shared" si="364"/>
        <v>0.59539869700377979</v>
      </c>
      <c r="U693" s="18"/>
      <c r="V693" s="8">
        <f t="shared" si="375"/>
        <v>4898.5443465789867</v>
      </c>
      <c r="W693" s="8">
        <f t="shared" si="365"/>
        <v>4579.6698356527631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-1418.632095720912</v>
      </c>
      <c r="AB693" s="8">
        <f t="shared" si="376"/>
        <v>-31887.451092622374</v>
      </c>
      <c r="AC693" s="8">
        <f t="shared" si="369"/>
        <v>-33306.083188343284</v>
      </c>
      <c r="AD693" s="8">
        <f t="shared" si="377"/>
        <v>480.5472003993986</v>
      </c>
      <c r="AE693" s="8">
        <f t="shared" si="370"/>
        <v>-32825.535987943884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2382.6590532694868</v>
      </c>
      <c r="M694" s="14">
        <f t="shared" si="363"/>
        <v>769177</v>
      </c>
      <c r="N694" s="13"/>
      <c r="O694" s="12">
        <f>1000*(IF(I26&lt;18,VLOOKUP(I26,'[1]Mortality (No Interventions) L'!$B$10:$O$129,4),VLOOKUP(I26,'[1]Mortality (Interventions) L'!$B$26:$AV$128,19)))</f>
        <v>73.136625658748542</v>
      </c>
      <c r="P694" s="11">
        <v>0</v>
      </c>
      <c r="Q694" s="10">
        <f t="shared" si="372"/>
        <v>0.59539869700377979</v>
      </c>
      <c r="R694" s="10">
        <f t="shared" si="373"/>
        <v>4.3545451620472096E-2</v>
      </c>
      <c r="S694" s="10">
        <f t="shared" si="374"/>
        <v>0</v>
      </c>
      <c r="T694" s="9">
        <f t="shared" si="364"/>
        <v>0.55185324538330771</v>
      </c>
      <c r="U694" s="18"/>
      <c r="V694" s="8">
        <f t="shared" si="375"/>
        <v>4579.6698356527631</v>
      </c>
      <c r="W694" s="8">
        <f t="shared" si="365"/>
        <v>4244.728237241965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-1314.8781311886858</v>
      </c>
      <c r="AB694" s="8">
        <f t="shared" si="376"/>
        <v>-33494.159841079869</v>
      </c>
      <c r="AC694" s="8">
        <f t="shared" si="369"/>
        <v>-34809.037972268554</v>
      </c>
      <c r="AD694" s="8">
        <f t="shared" si="377"/>
        <v>449.26561087753612</v>
      </c>
      <c r="AE694" s="8">
        <f t="shared" si="370"/>
        <v>-34359.77236139102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2382.6590532694868</v>
      </c>
      <c r="M695" s="14">
        <f t="shared" si="363"/>
        <v>769177</v>
      </c>
      <c r="N695" s="13"/>
      <c r="O695" s="12">
        <f>1000*(IF(I27&lt;18,VLOOKUP(I27,'[1]Mortality (No Interventions) L'!$B$10:$O$129,4),VLOOKUP(I27,'[1]Mortality (Interventions) L'!$B$26:$AV$128,19)))</f>
        <v>82.032071163576944</v>
      </c>
      <c r="P695" s="11">
        <v>0</v>
      </c>
      <c r="Q695" s="10">
        <f t="shared" si="372"/>
        <v>0.55185324538330771</v>
      </c>
      <c r="R695" s="10">
        <f t="shared" si="373"/>
        <v>4.5269664697134386E-2</v>
      </c>
      <c r="S695" s="10">
        <f t="shared" si="374"/>
        <v>0</v>
      </c>
      <c r="T695" s="9">
        <f t="shared" si="364"/>
        <v>0.50658358068617337</v>
      </c>
      <c r="U695" s="18"/>
      <c r="V695" s="8">
        <f t="shared" si="375"/>
        <v>4244.728237241965</v>
      </c>
      <c r="W695" s="8">
        <f t="shared" si="365"/>
        <v>3896.5243884144879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-1207.0159547595845</v>
      </c>
      <c r="AB695" s="8">
        <f t="shared" si="376"/>
        <v>-34820.384882747734</v>
      </c>
      <c r="AC695" s="8">
        <f t="shared" si="369"/>
        <v>-36027.400837507317</v>
      </c>
      <c r="AD695" s="8">
        <f t="shared" si="377"/>
        <v>416.40784007343677</v>
      </c>
      <c r="AE695" s="8">
        <f t="shared" si="370"/>
        <v>-35610.992997433881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2382.6590532694868</v>
      </c>
      <c r="M696" s="14">
        <f t="shared" si="363"/>
        <v>769177</v>
      </c>
      <c r="N696" s="13"/>
      <c r="O696" s="12">
        <f>1000*(IF(I28&lt;18,VLOOKUP(I28,'[1]Mortality (No Interventions) L'!$B$10:$O$129,4),VLOOKUP(I28,'[1]Mortality (Interventions) L'!$B$26:$AV$128,19)))</f>
        <v>91.779946270346514</v>
      </c>
      <c r="P696" s="11">
        <v>0</v>
      </c>
      <c r="Q696" s="10">
        <f t="shared" si="372"/>
        <v>0.50658358068617337</v>
      </c>
      <c r="R696" s="10">
        <f t="shared" si="373"/>
        <v>4.6494213816816739E-2</v>
      </c>
      <c r="S696" s="10">
        <f t="shared" si="374"/>
        <v>0</v>
      </c>
      <c r="T696" s="9">
        <f t="shared" si="364"/>
        <v>0.46008936686935664</v>
      </c>
      <c r="U696" s="18"/>
      <c r="V696" s="8">
        <f t="shared" si="375"/>
        <v>3896.5243884144879</v>
      </c>
      <c r="W696" s="8">
        <f t="shared" si="365"/>
        <v>3538.9015894047116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-1096.2360952842989</v>
      </c>
      <c r="AB696" s="8">
        <f t="shared" si="376"/>
        <v>-35762.27990097765</v>
      </c>
      <c r="AC696" s="8">
        <f t="shared" si="369"/>
        <v>-36858.515996261951</v>
      </c>
      <c r="AD696" s="8">
        <f t="shared" si="377"/>
        <v>382.24904250346128</v>
      </c>
      <c r="AE696" s="8">
        <f t="shared" si="370"/>
        <v>-36476.266953758488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2382.6590532694868</v>
      </c>
      <c r="M697" s="14">
        <f t="shared" si="363"/>
        <v>769177</v>
      </c>
      <c r="N697" s="13"/>
      <c r="O697" s="12">
        <f>1000*(IF(I29&lt;18,VLOOKUP(I29,'[1]Mortality (No Interventions) L'!$B$10:$O$129,4),VLOOKUP(I29,'[1]Mortality (Interventions) L'!$B$26:$AV$128,19)))</f>
        <v>102.64907543019302</v>
      </c>
      <c r="P697" s="11">
        <v>0</v>
      </c>
      <c r="Q697" s="10">
        <f t="shared" si="372"/>
        <v>0.46008936686935664</v>
      </c>
      <c r="R697" s="10">
        <f t="shared" si="373"/>
        <v>4.7227748124402343E-2</v>
      </c>
      <c r="S697" s="10">
        <f t="shared" si="374"/>
        <v>0</v>
      </c>
      <c r="T697" s="9">
        <f t="shared" si="364"/>
        <v>0.41286161874495431</v>
      </c>
      <c r="U697" s="18"/>
      <c r="V697" s="8">
        <f t="shared" si="375"/>
        <v>3538.9015894047116</v>
      </c>
      <c r="W697" s="8">
        <f t="shared" si="365"/>
        <v>3175.6366132138774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-983.70847365016061</v>
      </c>
      <c r="AB697" s="8">
        <f t="shared" si="376"/>
        <v>-36326.49761908342</v>
      </c>
      <c r="AC697" s="8">
        <f t="shared" si="369"/>
        <v>-37310.206092733584</v>
      </c>
      <c r="AD697" s="8">
        <f t="shared" si="377"/>
        <v>347.16624592060225</v>
      </c>
      <c r="AE697" s="8">
        <f t="shared" si="370"/>
        <v>-36963.039846812979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2382.6590532694868</v>
      </c>
      <c r="M698" s="14">
        <f t="shared" si="363"/>
        <v>769177</v>
      </c>
      <c r="N698" s="13"/>
      <c r="O698" s="12">
        <f>1000*(IF(I30&lt;18,VLOOKUP(I30,'[1]Mortality (No Interventions) L'!$B$10:$O$129,4),VLOOKUP(I30,'[1]Mortality (Interventions) L'!$B$26:$AV$128,19)))</f>
        <v>120.84862076187396</v>
      </c>
      <c r="P698" s="11">
        <v>0</v>
      </c>
      <c r="Q698" s="10">
        <f t="shared" si="372"/>
        <v>0.41286161874495431</v>
      </c>
      <c r="R698" s="10">
        <f t="shared" si="373"/>
        <v>4.989375719084238E-2</v>
      </c>
      <c r="S698" s="10">
        <f t="shared" si="374"/>
        <v>0</v>
      </c>
      <c r="T698" s="9">
        <f t="shared" si="364"/>
        <v>0.36296786155411193</v>
      </c>
      <c r="U698" s="18"/>
      <c r="V698" s="8">
        <f t="shared" si="375"/>
        <v>3175.6366132138774</v>
      </c>
      <c r="W698" s="8">
        <f t="shared" si="365"/>
        <v>2791.8653084660718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-864.82866137777046</v>
      </c>
      <c r="AB698" s="8">
        <f t="shared" si="376"/>
        <v>-38377.13047478057</v>
      </c>
      <c r="AC698" s="8">
        <f t="shared" si="369"/>
        <v>-39241.959136158337</v>
      </c>
      <c r="AD698" s="8">
        <f t="shared" si="377"/>
        <v>311.52995175628138</v>
      </c>
      <c r="AE698" s="8">
        <f t="shared" si="370"/>
        <v>-38930.429184402055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2382.6590532694868</v>
      </c>
      <c r="M699" s="14">
        <f t="shared" si="363"/>
        <v>769177</v>
      </c>
      <c r="N699" s="13"/>
      <c r="O699" s="12">
        <f>1000*(IF(I31&lt;18,VLOOKUP(I31,'[1]Mortality (No Interventions) L'!$B$10:$O$129,4),VLOOKUP(I31,'[1]Mortality (Interventions) L'!$B$26:$AV$128,19)))</f>
        <v>133.85407302337427</v>
      </c>
      <c r="P699" s="11">
        <v>0</v>
      </c>
      <c r="Q699" s="10">
        <f t="shared" si="372"/>
        <v>0.36296786155411193</v>
      </c>
      <c r="R699" s="10">
        <f t="shared" si="373"/>
        <v>4.8584726645602101E-2</v>
      </c>
      <c r="S699" s="10">
        <f t="shared" si="374"/>
        <v>0</v>
      </c>
      <c r="T699" s="9">
        <f t="shared" si="364"/>
        <v>0.31438313490850983</v>
      </c>
      <c r="U699" s="18"/>
      <c r="V699" s="8">
        <f t="shared" si="375"/>
        <v>2791.8653084660718</v>
      </c>
      <c r="W699" s="8">
        <f t="shared" si="365"/>
        <v>2418.1627655952288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-749.06782258500334</v>
      </c>
      <c r="AB699" s="8">
        <f t="shared" si="376"/>
        <v>-37370.254287084288</v>
      </c>
      <c r="AC699" s="8">
        <f t="shared" si="369"/>
        <v>-38119.322109669294</v>
      </c>
      <c r="AD699" s="8">
        <f t="shared" si="377"/>
        <v>273.88198676052167</v>
      </c>
      <c r="AE699" s="8">
        <f t="shared" si="370"/>
        <v>-37845.440122908774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2382.6590532694868</v>
      </c>
      <c r="M700" s="14">
        <f t="shared" si="363"/>
        <v>769177</v>
      </c>
      <c r="N700" s="13"/>
      <c r="O700" s="12">
        <f>1000*(IF(I32&lt;18,VLOOKUP(I32,'[1]Mortality (No Interventions) L'!$B$10:$O$129,4),VLOOKUP(I32,'[1]Mortality (Interventions) L'!$B$26:$AV$128,19)))</f>
        <v>148.08002911556844</v>
      </c>
      <c r="P700" s="11">
        <v>0</v>
      </c>
      <c r="Q700" s="10">
        <f t="shared" si="372"/>
        <v>0.31438313490850983</v>
      </c>
      <c r="R700" s="10">
        <f t="shared" si="373"/>
        <v>4.6553863770695814E-2</v>
      </c>
      <c r="S700" s="10">
        <f t="shared" si="374"/>
        <v>0</v>
      </c>
      <c r="T700" s="9">
        <f t="shared" si="364"/>
        <v>0.26782927113781402</v>
      </c>
      <c r="U700" s="18"/>
      <c r="V700" s="8">
        <f t="shared" si="375"/>
        <v>2418.1627655952288</v>
      </c>
      <c r="W700" s="8">
        <f t="shared" si="365"/>
        <v>2060.0811528597037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-638.14583760708058</v>
      </c>
      <c r="AB700" s="8">
        <f t="shared" si="376"/>
        <v>-35808.16127355249</v>
      </c>
      <c r="AC700" s="8">
        <f t="shared" si="369"/>
        <v>-36446.307111159571</v>
      </c>
      <c r="AD700" s="8">
        <f t="shared" si="377"/>
        <v>237.22176730489196</v>
      </c>
      <c r="AE700" s="8">
        <f t="shared" si="370"/>
        <v>-36209.085343854676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2382.6590532694868</v>
      </c>
      <c r="M701" s="14">
        <f t="shared" si="363"/>
        <v>769177</v>
      </c>
      <c r="N701" s="13"/>
      <c r="O701" s="12">
        <f>1000*(IF(I33&lt;18,VLOOKUP(I33,'[1]Mortality (No Interventions) L'!$B$10:$O$129,4),VLOOKUP(I33,'[1]Mortality (Interventions) L'!$B$26:$AV$128,19)))</f>
        <v>163.22832332258571</v>
      </c>
      <c r="P701" s="11">
        <v>0</v>
      </c>
      <c r="Q701" s="10">
        <f t="shared" si="372"/>
        <v>0.26782927113781402</v>
      </c>
      <c r="R701" s="10">
        <f t="shared" si="373"/>
        <v>4.3717322864535585E-2</v>
      </c>
      <c r="S701" s="10">
        <f t="shared" si="374"/>
        <v>0</v>
      </c>
      <c r="T701" s="9">
        <f t="shared" si="364"/>
        <v>0.22411194827327843</v>
      </c>
      <c r="U701" s="18"/>
      <c r="V701" s="8">
        <f t="shared" si="375"/>
        <v>2060.0811528597037</v>
      </c>
      <c r="W701" s="8">
        <f t="shared" si="365"/>
        <v>1723.8175603699549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-533.98236249918978</v>
      </c>
      <c r="AB701" s="8">
        <f t="shared" si="376"/>
        <v>-33626.359248974884</v>
      </c>
      <c r="AC701" s="8">
        <f t="shared" si="369"/>
        <v>-34160.341611474076</v>
      </c>
      <c r="AD701" s="8">
        <f t="shared" si="377"/>
        <v>202.09396109553694</v>
      </c>
      <c r="AE701" s="8">
        <f t="shared" si="370"/>
        <v>-33958.247650378536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2382.6590532694868</v>
      </c>
      <c r="M702" s="14">
        <f t="shared" si="363"/>
        <v>769177</v>
      </c>
      <c r="N702" s="13"/>
      <c r="O702" s="12">
        <f>1000*(IF(I34&lt;18,VLOOKUP(I34,'[1]Mortality (No Interventions) L'!$B$10:$O$129,4),VLOOKUP(I34,'[1]Mortality (Interventions) L'!$B$26:$AV$128,19)))</f>
        <v>179.15465844880922</v>
      </c>
      <c r="P702" s="11">
        <v>0</v>
      </c>
      <c r="Q702" s="10">
        <f t="shared" si="372"/>
        <v>0.22411194827327843</v>
      </c>
      <c r="R702" s="10">
        <f t="shared" si="373"/>
        <v>4.0150699547196397E-2</v>
      </c>
      <c r="S702" s="10">
        <f t="shared" si="374"/>
        <v>0</v>
      </c>
      <c r="T702" s="9">
        <f t="shared" si="364"/>
        <v>0.18396124872608205</v>
      </c>
      <c r="U702" s="18"/>
      <c r="V702" s="8">
        <f t="shared" si="375"/>
        <v>1723.8175603699549</v>
      </c>
      <c r="W702" s="8">
        <f t="shared" si="365"/>
        <v>1414.9876141138161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-438.31693472795922</v>
      </c>
      <c r="AB702" s="8">
        <f t="shared" si="376"/>
        <v>-30882.994625613883</v>
      </c>
      <c r="AC702" s="8">
        <f t="shared" si="369"/>
        <v>-31321.311560341841</v>
      </c>
      <c r="AD702" s="8">
        <f t="shared" si="377"/>
        <v>169.10650267229258</v>
      </c>
      <c r="AE702" s="8">
        <f t="shared" si="370"/>
        <v>-31152.205057669547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2382.6590532694868</v>
      </c>
      <c r="M703" s="14">
        <f t="shared" si="363"/>
        <v>769177</v>
      </c>
      <c r="N703" s="13"/>
      <c r="O703" s="12">
        <f>1000*(IF(I35&lt;18,VLOOKUP(I35,'[1]Mortality (No Interventions) L'!$B$10:$O$129,4),VLOOKUP(I35,'[1]Mortality (Interventions) L'!$B$26:$AV$128,19)))</f>
        <v>196.4542151692454</v>
      </c>
      <c r="P703" s="11">
        <v>0</v>
      </c>
      <c r="Q703" s="10">
        <f t="shared" si="372"/>
        <v>0.18396124872608205</v>
      </c>
      <c r="R703" s="10">
        <f t="shared" si="373"/>
        <v>3.6139962740036793E-2</v>
      </c>
      <c r="S703" s="10">
        <f t="shared" si="374"/>
        <v>0</v>
      </c>
      <c r="T703" s="9">
        <f t="shared" si="364"/>
        <v>0.14782128598604527</v>
      </c>
      <c r="U703" s="18"/>
      <c r="V703" s="8">
        <f t="shared" si="375"/>
        <v>1414.9876141138161</v>
      </c>
      <c r="W703" s="8">
        <f t="shared" si="365"/>
        <v>1137.0073329088834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-352.20772532058868</v>
      </c>
      <c r="AB703" s="8">
        <f t="shared" si="376"/>
        <v>-27798.02812049328</v>
      </c>
      <c r="AC703" s="8">
        <f t="shared" si="369"/>
        <v>-28150.23584581387</v>
      </c>
      <c r="AD703" s="8">
        <f t="shared" si="377"/>
        <v>138.81028494456538</v>
      </c>
      <c r="AE703" s="8">
        <f t="shared" si="370"/>
        <v>-28011.425560869306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2382.6590532694868</v>
      </c>
      <c r="M704" s="14">
        <f t="shared" ref="M704:M735" si="380">$E$11</f>
        <v>769177</v>
      </c>
      <c r="N704" s="13"/>
      <c r="O704" s="12">
        <f>1000*(IF(I36&lt;18,VLOOKUP(I36,'[1]Mortality (No Interventions) L'!$B$10:$O$129,4),VLOOKUP(I36,'[1]Mortality (Interventions) L'!$B$26:$AV$128,19)))</f>
        <v>214.56025235475229</v>
      </c>
      <c r="P704" s="11">
        <v>0</v>
      </c>
      <c r="Q704" s="10">
        <f t="shared" si="372"/>
        <v>0.14782128598604527</v>
      </c>
      <c r="R704" s="10">
        <f t="shared" si="373"/>
        <v>3.1716572424569885E-2</v>
      </c>
      <c r="S704" s="10">
        <f t="shared" si="374"/>
        <v>0</v>
      </c>
      <c r="T704" s="9">
        <f t="shared" ref="T704:T735" si="381">Q704-SUM(R704:S704)</f>
        <v>0.11610471356147539</v>
      </c>
      <c r="U704" s="18"/>
      <c r="V704" s="8">
        <f t="shared" si="375"/>
        <v>1137.0073329088834</v>
      </c>
      <c r="W704" s="8">
        <f t="shared" ref="W704:W735" si="382">$G$14*M704*T704</f>
        <v>893.05075263074968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-276.63794689450992</v>
      </c>
      <c r="AB704" s="8">
        <f t="shared" si="376"/>
        <v>-24395.658027813392</v>
      </c>
      <c r="AC704" s="8">
        <f t="shared" ref="AC704:AC735" si="386">IFERROR(_xlfn.IFNA(SUM(Y704:AB704),0),0)</f>
        <v>-24672.2959747079</v>
      </c>
      <c r="AD704" s="8">
        <f t="shared" si="377"/>
        <v>111.54041935836148</v>
      </c>
      <c r="AE704" s="8">
        <f t="shared" ref="AE704:AE735" si="387">IFERROR(_xlfn.IFNA(SUM(AC704:AD704),0),0)</f>
        <v>-24560.75555534954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2382.6590532694868</v>
      </c>
      <c r="M705" s="14">
        <f t="shared" si="380"/>
        <v>769177</v>
      </c>
      <c r="N705" s="13"/>
      <c r="O705" s="12">
        <f>1000*(IF(I37&lt;18,VLOOKUP(I37,'[1]Mortality (No Interventions) L'!$B$10:$O$129,4),VLOOKUP(I37,'[1]Mortality (Interventions) L'!$B$26:$AV$128,19)))</f>
        <v>233.99220207486673</v>
      </c>
      <c r="P705" s="11">
        <v>0</v>
      </c>
      <c r="Q705" s="10">
        <f t="shared" ref="Q705:Q736" si="389">T704</f>
        <v>0.11610471356147539</v>
      </c>
      <c r="R705" s="10">
        <f t="shared" ref="R705:R736" si="390">O705*Q705/1000</f>
        <v>2.716759759752127E-2</v>
      </c>
      <c r="S705" s="10">
        <f t="shared" ref="S705:S736" si="391">MIN(P705*Q705,Q705-R705)</f>
        <v>0</v>
      </c>
      <c r="T705" s="9">
        <f t="shared" si="381"/>
        <v>8.8937115963954122E-2</v>
      </c>
      <c r="U705" s="18"/>
      <c r="V705" s="8">
        <f t="shared" ref="V705:V736" si="392">W704</f>
        <v>893.05075263074968</v>
      </c>
      <c r="W705" s="8">
        <f t="shared" si="382"/>
        <v>684.08384045806349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-211.90682452319348</v>
      </c>
      <c r="AB705" s="8">
        <f t="shared" ref="AB705:AB736" si="393">IFERROR(_xlfn.IFNA(-M705*R705,0),0)</f>
        <v>-20896.691217268617</v>
      </c>
      <c r="AC705" s="8">
        <f t="shared" si="386"/>
        <v>-21108.598041791811</v>
      </c>
      <c r="AD705" s="8">
        <f t="shared" ref="AD705:AD736" si="394">IFERROR(_xlfn.IFNA($D$6*SUM(V705:V705,Y705:Z705),0),0)</f>
        <v>87.608278833076554</v>
      </c>
      <c r="AE705" s="8">
        <f t="shared" si="387"/>
        <v>-21020.989762958736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2382.6590532694868</v>
      </c>
      <c r="M706" s="14">
        <f t="shared" si="380"/>
        <v>769177</v>
      </c>
      <c r="N706" s="13"/>
      <c r="O706" s="12">
        <f>1000*(IF(I38&lt;18,VLOOKUP(I38,'[1]Mortality (No Interventions) L'!$B$10:$O$129,4),VLOOKUP(I38,'[1]Mortality (Interventions) L'!$B$26:$AV$128,19)))</f>
        <v>254.83411528613203</v>
      </c>
      <c r="P706" s="11">
        <v>0</v>
      </c>
      <c r="Q706" s="10">
        <f t="shared" si="389"/>
        <v>8.8937115963954122E-2</v>
      </c>
      <c r="R706" s="10">
        <f t="shared" si="390"/>
        <v>2.2664211262774379E-2</v>
      </c>
      <c r="S706" s="10">
        <f t="shared" si="391"/>
        <v>0</v>
      </c>
      <c r="T706" s="9">
        <f t="shared" si="381"/>
        <v>6.6272904701179747E-2</v>
      </c>
      <c r="U706" s="18"/>
      <c r="V706" s="8">
        <f t="shared" si="392"/>
        <v>684.08384045806349</v>
      </c>
      <c r="W706" s="8">
        <f t="shared" si="382"/>
        <v>509.75594019339337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-157.90573637273187</v>
      </c>
      <c r="AB706" s="8">
        <f t="shared" si="393"/>
        <v>-17432.79002646701</v>
      </c>
      <c r="AC706" s="8">
        <f t="shared" si="386"/>
        <v>-17590.695762839743</v>
      </c>
      <c r="AD706" s="8">
        <f t="shared" si="394"/>
        <v>67.108624748936037</v>
      </c>
      <c r="AE706" s="8">
        <f t="shared" si="387"/>
        <v>-17523.587138090807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2382.6590532694868</v>
      </c>
      <c r="M707" s="14">
        <f t="shared" si="380"/>
        <v>769177</v>
      </c>
      <c r="N707" s="13"/>
      <c r="O707" s="12">
        <f>1000*(IF(I39&lt;18,VLOOKUP(I39,'[1]Mortality (No Interventions) L'!$B$10:$O$129,4),VLOOKUP(I39,'[1]Mortality (Interventions) L'!$B$26:$AV$128,19)))</f>
        <v>276.44769262826833</v>
      </c>
      <c r="P707" s="11">
        <v>0</v>
      </c>
      <c r="Q707" s="10">
        <f t="shared" si="389"/>
        <v>6.6272904701179747E-2</v>
      </c>
      <c r="R707" s="10">
        <f t="shared" si="390"/>
        <v>1.832099158841426E-2</v>
      </c>
      <c r="S707" s="10">
        <f t="shared" si="391"/>
        <v>0</v>
      </c>
      <c r="T707" s="9">
        <f t="shared" si="381"/>
        <v>4.795191311276549E-2</v>
      </c>
      <c r="U707" s="18"/>
      <c r="V707" s="8">
        <f t="shared" si="392"/>
        <v>509.75594019339337</v>
      </c>
      <c r="W707" s="8">
        <f t="shared" si="382"/>
        <v>368.83508672337621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-114.25305989972252</v>
      </c>
      <c r="AB707" s="8">
        <f t="shared" si="393"/>
        <v>-14092.085347001715</v>
      </c>
      <c r="AC707" s="8">
        <f t="shared" si="386"/>
        <v>-14206.338406901437</v>
      </c>
      <c r="AD707" s="8">
        <f t="shared" si="394"/>
        <v>50.007057732971894</v>
      </c>
      <c r="AE707" s="8">
        <f t="shared" si="387"/>
        <v>-14156.331349168466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2382.6590532694868</v>
      </c>
      <c r="M708" s="14">
        <f t="shared" si="380"/>
        <v>769177</v>
      </c>
      <c r="N708" s="13"/>
      <c r="O708" s="12">
        <f>1000*(IF(I40&lt;18,VLOOKUP(I40,'[1]Mortality (No Interventions) L'!$B$10:$O$129,4),VLOOKUP(I40,'[1]Mortality (Interventions) L'!$B$26:$AV$128,19)))</f>
        <v>299.35602761436445</v>
      </c>
      <c r="P708" s="11">
        <v>0</v>
      </c>
      <c r="Q708" s="10">
        <f t="shared" si="389"/>
        <v>4.795191311276549E-2</v>
      </c>
      <c r="R708" s="10">
        <f t="shared" si="390"/>
        <v>1.4354694225946631E-2</v>
      </c>
      <c r="S708" s="10">
        <f t="shared" si="391"/>
        <v>0</v>
      </c>
      <c r="T708" s="9">
        <f t="shared" si="381"/>
        <v>3.359721888681886E-2</v>
      </c>
      <c r="U708" s="18"/>
      <c r="V708" s="8">
        <f t="shared" si="392"/>
        <v>368.83508672337621</v>
      </c>
      <c r="W708" s="8">
        <f t="shared" si="382"/>
        <v>258.42208031706673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-80.050717745355541</v>
      </c>
      <c r="AB708" s="8">
        <f t="shared" si="393"/>
        <v>-11041.300640630952</v>
      </c>
      <c r="AC708" s="8">
        <f t="shared" si="386"/>
        <v>-11121.351358376309</v>
      </c>
      <c r="AD708" s="8">
        <f t="shared" si="394"/>
        <v>36.182722007563207</v>
      </c>
      <c r="AE708" s="8">
        <f t="shared" si="387"/>
        <v>-11085.168636368746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2382.6590532694868</v>
      </c>
      <c r="M709" s="14">
        <f t="shared" si="380"/>
        <v>769177</v>
      </c>
      <c r="N709" s="13"/>
      <c r="O709" s="12">
        <f>1000*(IF(I41&lt;18,VLOOKUP(I41,'[1]Mortality (No Interventions) L'!$B$10:$O$129,4),VLOOKUP(I41,'[1]Mortality (Interventions) L'!$B$26:$AV$128,19)))</f>
        <v>322.86489125586803</v>
      </c>
      <c r="P709" s="11">
        <v>0</v>
      </c>
      <c r="Q709" s="10">
        <f t="shared" si="389"/>
        <v>3.359721888681886E-2</v>
      </c>
      <c r="R709" s="10">
        <f t="shared" si="390"/>
        <v>1.0847362422392367E-2</v>
      </c>
      <c r="S709" s="10">
        <f t="shared" si="391"/>
        <v>0</v>
      </c>
      <c r="T709" s="9">
        <f t="shared" si="381"/>
        <v>2.2749856464426493E-2</v>
      </c>
      <c r="U709" s="18"/>
      <c r="V709" s="8">
        <f t="shared" si="392"/>
        <v>258.42208031706673</v>
      </c>
      <c r="W709" s="8">
        <f t="shared" si="382"/>
        <v>174.98666345738178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-54.205151465547139</v>
      </c>
      <c r="AB709" s="8">
        <f t="shared" si="393"/>
        <v>-8343.5416859684938</v>
      </c>
      <c r="AC709" s="8">
        <f t="shared" si="386"/>
        <v>-8397.7468374340406</v>
      </c>
      <c r="AD709" s="8">
        <f t="shared" si="394"/>
        <v>25.351206079104248</v>
      </c>
      <c r="AE709" s="8">
        <f t="shared" si="387"/>
        <v>-8372.395631354937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2382.6590532694868</v>
      </c>
      <c r="M710" s="14">
        <f t="shared" si="380"/>
        <v>769177</v>
      </c>
      <c r="N710" s="13"/>
      <c r="O710" s="12">
        <f>1000*(IF(I42&lt;18,VLOOKUP(I42,'[1]Mortality (No Interventions) L'!$B$10:$O$129,4),VLOOKUP(I42,'[1]Mortality (Interventions) L'!$B$26:$AV$128,19)))</f>
        <v>346.51487801602508</v>
      </c>
      <c r="P710" s="11">
        <v>0</v>
      </c>
      <c r="Q710" s="10">
        <f t="shared" si="389"/>
        <v>2.2749856464426493E-2</v>
      </c>
      <c r="R710" s="10">
        <f t="shared" si="390"/>
        <v>7.8831637376528263E-3</v>
      </c>
      <c r="S710" s="10">
        <f t="shared" si="391"/>
        <v>0</v>
      </c>
      <c r="T710" s="9">
        <f t="shared" si="381"/>
        <v>1.4866692726773666E-2</v>
      </c>
      <c r="U710" s="18"/>
      <c r="V710" s="8">
        <f t="shared" si="392"/>
        <v>174.98666345738178</v>
      </c>
      <c r="W710" s="8">
        <f t="shared" si="382"/>
        <v>114.35118111501589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-35.422260017622911</v>
      </c>
      <c r="AB710" s="8">
        <f t="shared" si="393"/>
        <v>-6063.5482342365876</v>
      </c>
      <c r="AC710" s="8">
        <f t="shared" si="386"/>
        <v>-6098.9704942542103</v>
      </c>
      <c r="AD710" s="8">
        <f t="shared" si="394"/>
        <v>17.166191685169153</v>
      </c>
      <c r="AE710" s="8">
        <f t="shared" si="387"/>
        <v>-6081.8043025690413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2382.6590532694868</v>
      </c>
      <c r="M711" s="14">
        <f t="shared" si="380"/>
        <v>769177</v>
      </c>
      <c r="N711" s="13"/>
      <c r="O711" s="12">
        <f>1000*(IF(I43&lt;18,VLOOKUP(I43,'[1]Mortality (No Interventions) L'!$B$10:$O$129,4),VLOOKUP(I43,'[1]Mortality (Interventions) L'!$B$26:$AV$128,19)))</f>
        <v>371.11644299504229</v>
      </c>
      <c r="P711" s="11">
        <v>0</v>
      </c>
      <c r="Q711" s="10">
        <f t="shared" si="389"/>
        <v>1.4866692726773666E-2</v>
      </c>
      <c r="R711" s="10">
        <f t="shared" si="390"/>
        <v>5.5172741238605086E-3</v>
      </c>
      <c r="S711" s="10">
        <f t="shared" si="391"/>
        <v>0</v>
      </c>
      <c r="T711" s="9">
        <f t="shared" si="381"/>
        <v>9.3494186029131586E-3</v>
      </c>
      <c r="U711" s="18"/>
      <c r="V711" s="8">
        <f t="shared" si="392"/>
        <v>114.35118111501589</v>
      </c>
      <c r="W711" s="8">
        <f t="shared" si="382"/>
        <v>71.913577527329352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-22.276476877037194</v>
      </c>
      <c r="AB711" s="8">
        <f t="shared" si="393"/>
        <v>-4243.7603587686544</v>
      </c>
      <c r="AC711" s="8">
        <f t="shared" si="386"/>
        <v>-4266.036835645692</v>
      </c>
      <c r="AD711" s="8">
        <f t="shared" si="394"/>
        <v>11.21785086738306</v>
      </c>
      <c r="AE711" s="8">
        <f t="shared" si="387"/>
        <v>-4254.8189847783087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2382.6590532694868</v>
      </c>
      <c r="M712" s="14">
        <f t="shared" si="380"/>
        <v>769177</v>
      </c>
      <c r="N712" s="13"/>
      <c r="O712" s="12">
        <f>1000*(IF(I44&lt;18,VLOOKUP(I44,'[1]Mortality (No Interventions) L'!$B$10:$O$129,4),VLOOKUP(I44,'[1]Mortality (Interventions) L'!$B$26:$AV$128,19)))</f>
        <v>396.56730699113552</v>
      </c>
      <c r="P712" s="11">
        <v>0</v>
      </c>
      <c r="Q712" s="10">
        <f t="shared" si="389"/>
        <v>9.3494186029131586E-3</v>
      </c>
      <c r="R712" s="10">
        <f t="shared" si="390"/>
        <v>3.7076737572900964E-3</v>
      </c>
      <c r="S712" s="10">
        <f t="shared" si="391"/>
        <v>0</v>
      </c>
      <c r="T712" s="9">
        <f t="shared" si="381"/>
        <v>5.6417448456230618E-3</v>
      </c>
      <c r="U712" s="18"/>
      <c r="V712" s="8">
        <f t="shared" si="392"/>
        <v>71.913577527329352</v>
      </c>
      <c r="W712" s="8">
        <f t="shared" si="382"/>
        <v>43.395003751218098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-13.442354432660251</v>
      </c>
      <c r="AB712" s="8">
        <f t="shared" si="393"/>
        <v>-2851.8573776111243</v>
      </c>
      <c r="AC712" s="8">
        <f t="shared" si="386"/>
        <v>-2865.2997320437844</v>
      </c>
      <c r="AD712" s="8">
        <f t="shared" si="394"/>
        <v>7.0547219554310097</v>
      </c>
      <c r="AE712" s="8">
        <f t="shared" si="387"/>
        <v>-2858.2450100883534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2382.6590532694868</v>
      </c>
      <c r="M713" s="14">
        <f t="shared" si="380"/>
        <v>769177</v>
      </c>
      <c r="N713" s="13"/>
      <c r="O713" s="12">
        <f>1000*(IF(I45&lt;18,VLOOKUP(I45,'[1]Mortality (No Interventions) L'!$B$10:$O$129,4),VLOOKUP(I45,'[1]Mortality (Interventions) L'!$B$26:$AV$128,19)))</f>
        <v>422.74475922754038</v>
      </c>
      <c r="P713" s="11">
        <v>0</v>
      </c>
      <c r="Q713" s="10">
        <f t="shared" si="389"/>
        <v>5.6417448456230618E-3</v>
      </c>
      <c r="R713" s="10">
        <f t="shared" si="390"/>
        <v>2.3850180663861384E-3</v>
      </c>
      <c r="S713" s="10">
        <f t="shared" si="391"/>
        <v>0</v>
      </c>
      <c r="T713" s="9">
        <f t="shared" si="381"/>
        <v>3.2567267792369234E-3</v>
      </c>
      <c r="U713" s="18"/>
      <c r="V713" s="8">
        <f t="shared" si="392"/>
        <v>43.395003751218098</v>
      </c>
      <c r="W713" s="8">
        <f t="shared" si="382"/>
        <v>25.049993338731191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-7.7596695445740327</v>
      </c>
      <c r="AB713" s="8">
        <f t="shared" si="393"/>
        <v>-1834.5010412486909</v>
      </c>
      <c r="AC713" s="8">
        <f t="shared" si="386"/>
        <v>-1842.2607107932649</v>
      </c>
      <c r="AD713" s="8">
        <f t="shared" si="394"/>
        <v>4.2570498679944961</v>
      </c>
      <c r="AE713" s="8">
        <f t="shared" si="387"/>
        <v>-1838.0036609252704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2382.6590532694868</v>
      </c>
      <c r="M714" s="14">
        <f t="shared" si="380"/>
        <v>769177</v>
      </c>
      <c r="N714" s="13"/>
      <c r="O714" s="12">
        <f>1000*(IF(I46&lt;18,VLOOKUP(I46,'[1]Mortality (No Interventions) L'!$B$10:$O$129,4),VLOOKUP(I46,'[1]Mortality (Interventions) L'!$B$26:$AV$128,19)))</f>
        <v>449.52008302059863</v>
      </c>
      <c r="P714" s="11">
        <v>0</v>
      </c>
      <c r="Q714" s="10">
        <f t="shared" si="389"/>
        <v>3.2567267792369234E-3</v>
      </c>
      <c r="R714" s="10">
        <f t="shared" si="390"/>
        <v>1.4639640921779887E-3</v>
      </c>
      <c r="S714" s="10">
        <f t="shared" si="391"/>
        <v>0</v>
      </c>
      <c r="T714" s="9">
        <f t="shared" si="381"/>
        <v>1.7927626870589347E-3</v>
      </c>
      <c r="U714" s="18"/>
      <c r="V714" s="8">
        <f t="shared" si="392"/>
        <v>25.049993338731191</v>
      </c>
      <c r="W714" s="8">
        <f t="shared" si="382"/>
        <v>13.789518253439303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-4.2715422466847031</v>
      </c>
      <c r="AB714" s="8">
        <f t="shared" si="393"/>
        <v>-1126.0475085291887</v>
      </c>
      <c r="AC714" s="8">
        <f t="shared" si="386"/>
        <v>-1130.3190507758734</v>
      </c>
      <c r="AD714" s="8">
        <f t="shared" si="394"/>
        <v>2.4574043465295299</v>
      </c>
      <c r="AE714" s="8">
        <f t="shared" si="387"/>
        <v>-1127.8616464293439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2382.6590532694868</v>
      </c>
      <c r="M715" s="14">
        <f t="shared" si="380"/>
        <v>769177</v>
      </c>
      <c r="N715" s="13"/>
      <c r="O715" s="12">
        <f>1000*(IF(I47&lt;18,VLOOKUP(I47,'[1]Mortality (No Interventions) L'!$B$10:$O$129,4),VLOOKUP(I47,'[1]Mortality (Interventions) L'!$B$26:$AV$128,19)))</f>
        <v>476.92243858327242</v>
      </c>
      <c r="P715" s="11">
        <v>0</v>
      </c>
      <c r="Q715" s="10">
        <f t="shared" si="389"/>
        <v>1.7927626870589347E-3</v>
      </c>
      <c r="R715" s="10">
        <f t="shared" si="390"/>
        <v>8.5500875251324723E-4</v>
      </c>
      <c r="S715" s="10">
        <f t="shared" si="391"/>
        <v>0</v>
      </c>
      <c r="T715" s="9">
        <f t="shared" si="381"/>
        <v>9.3775393454568752E-4</v>
      </c>
      <c r="U715" s="18"/>
      <c r="V715" s="8">
        <f t="shared" si="392"/>
        <v>13.789518253439303</v>
      </c>
      <c r="W715" s="8">
        <f t="shared" si="382"/>
        <v>7.2129875811204833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-2.2343479018843642</v>
      </c>
      <c r="AB715" s="8">
        <f t="shared" si="393"/>
        <v>-657.65306723188201</v>
      </c>
      <c r="AC715" s="8">
        <f t="shared" si="386"/>
        <v>-659.88741513376635</v>
      </c>
      <c r="AD715" s="8">
        <f t="shared" si="394"/>
        <v>1.3527517406623957</v>
      </c>
      <c r="AE715" s="8">
        <f t="shared" si="387"/>
        <v>-658.53466339310398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2382.6590532694868</v>
      </c>
      <c r="M716" s="14">
        <f t="shared" si="380"/>
        <v>769177</v>
      </c>
      <c r="N716" s="13"/>
      <c r="O716" s="12">
        <f>1000*(IF(I48&lt;18,VLOOKUP(I48,'[1]Mortality (No Interventions) L'!$B$10:$O$129,4),VLOOKUP(I48,'[1]Mortality (Interventions) L'!$B$26:$AV$128,19)))</f>
        <v>505.00196558151623</v>
      </c>
      <c r="P716" s="11">
        <v>0</v>
      </c>
      <c r="Q716" s="10">
        <f t="shared" si="389"/>
        <v>9.3775393454568752E-4</v>
      </c>
      <c r="R716" s="10">
        <f t="shared" si="390"/>
        <v>4.7356758017737271E-4</v>
      </c>
      <c r="S716" s="10">
        <f t="shared" si="391"/>
        <v>0</v>
      </c>
      <c r="T716" s="9">
        <f t="shared" si="381"/>
        <v>4.6418635436831481E-4</v>
      </c>
      <c r="U716" s="18"/>
      <c r="V716" s="8">
        <f t="shared" si="392"/>
        <v>7.2129875811204833</v>
      </c>
      <c r="W716" s="8">
        <f t="shared" si="382"/>
        <v>3.5704146749395731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-1.1059978196398235</v>
      </c>
      <c r="AB716" s="8">
        <f t="shared" si="393"/>
        <v>-364.25729061809102</v>
      </c>
      <c r="AC716" s="8">
        <f t="shared" si="386"/>
        <v>-365.36328843773083</v>
      </c>
      <c r="AD716" s="8">
        <f t="shared" si="394"/>
        <v>0.70759408170791949</v>
      </c>
      <c r="AE716" s="8">
        <f t="shared" si="387"/>
        <v>-364.65569435602293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2382.6590532694868</v>
      </c>
      <c r="M717" s="14">
        <f t="shared" si="380"/>
        <v>769177</v>
      </c>
      <c r="N717" s="13"/>
      <c r="O717" s="12">
        <f>1000*(IF(I49&lt;18,VLOOKUP(I49,'[1]Mortality (No Interventions) L'!$B$10:$O$129,4),VLOOKUP(I49,'[1]Mortality (Interventions) L'!$B$26:$AV$128,19)))</f>
        <v>533.63460266671518</v>
      </c>
      <c r="P717" s="11">
        <v>0</v>
      </c>
      <c r="Q717" s="10">
        <f t="shared" si="389"/>
        <v>4.6418635436831481E-4</v>
      </c>
      <c r="R717" s="10">
        <f t="shared" si="390"/>
        <v>2.4770590077664671E-4</v>
      </c>
      <c r="S717" s="10">
        <f t="shared" si="391"/>
        <v>0</v>
      </c>
      <c r="T717" s="9">
        <f t="shared" si="381"/>
        <v>2.1648045359166809E-4</v>
      </c>
      <c r="U717" s="18"/>
      <c r="V717" s="8">
        <f t="shared" si="392"/>
        <v>3.5704146749395731</v>
      </c>
      <c r="W717" s="8">
        <f t="shared" si="382"/>
        <v>1.665117858522785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-0.51579911260607292</v>
      </c>
      <c r="AB717" s="8">
        <f t="shared" si="393"/>
        <v>-190.52968164167879</v>
      </c>
      <c r="AC717" s="8">
        <f t="shared" si="386"/>
        <v>-191.04548075428485</v>
      </c>
      <c r="AD717" s="8">
        <f t="shared" si="394"/>
        <v>0.35025767961157217</v>
      </c>
      <c r="AE717" s="8">
        <f t="shared" si="387"/>
        <v>-190.69522307467329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2382.6590532694868</v>
      </c>
      <c r="M718" s="14">
        <f t="shared" si="380"/>
        <v>769177</v>
      </c>
      <c r="N718" s="13"/>
      <c r="O718" s="12">
        <f>1000*(IF(I50&lt;18,VLOOKUP(I50,'[1]Mortality (No Interventions) L'!$B$10:$O$129,4),VLOOKUP(I50,'[1]Mortality (Interventions) L'!$B$26:$AV$128,19)))</f>
        <v>562.69075595368099</v>
      </c>
      <c r="P718" s="11">
        <v>0</v>
      </c>
      <c r="Q718" s="10">
        <f t="shared" si="389"/>
        <v>2.1648045359166809E-4</v>
      </c>
      <c r="R718" s="10">
        <f t="shared" si="390"/>
        <v>1.2181155008069148E-4</v>
      </c>
      <c r="S718" s="10">
        <f t="shared" si="391"/>
        <v>0</v>
      </c>
      <c r="T718" s="9">
        <f t="shared" si="381"/>
        <v>9.4668903510976616E-5</v>
      </c>
      <c r="U718" s="18"/>
      <c r="V718" s="8">
        <f t="shared" si="392"/>
        <v>1.665117858522785</v>
      </c>
      <c r="W718" s="8">
        <f t="shared" si="382"/>
        <v>0.72817143195862466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-0.22556372001352393</v>
      </c>
      <c r="AB718" s="8">
        <f t="shared" si="393"/>
        <v>-93.694642656416022</v>
      </c>
      <c r="AC718" s="8">
        <f t="shared" si="386"/>
        <v>-93.920206376429547</v>
      </c>
      <c r="AD718" s="8">
        <f t="shared" si="394"/>
        <v>0.16334806192108522</v>
      </c>
      <c r="AE718" s="8">
        <f t="shared" si="387"/>
        <v>-93.756858314508463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2382.6590532694868</v>
      </c>
      <c r="M719" s="14">
        <f t="shared" si="380"/>
        <v>769177</v>
      </c>
      <c r="N719" s="13"/>
      <c r="O719" s="12">
        <f>1000*(IF(I51&lt;18,VLOOKUP(I51,'[1]Mortality (No Interventions) L'!$B$10:$O$129,4),VLOOKUP(I51,'[1]Mortality (Interventions) L'!$B$26:$AV$128,19)))</f>
        <v>596.06414914966706</v>
      </c>
      <c r="P719" s="11">
        <v>0</v>
      </c>
      <c r="Q719" s="10">
        <f t="shared" si="389"/>
        <v>9.4668903510976616E-5</v>
      </c>
      <c r="R719" s="10">
        <f t="shared" si="390"/>
        <v>5.6428739422202201E-5</v>
      </c>
      <c r="S719" s="10">
        <f t="shared" si="391"/>
        <v>0</v>
      </c>
      <c r="T719" s="9">
        <f t="shared" si="381"/>
        <v>3.8240164088774415E-5</v>
      </c>
      <c r="U719" s="18"/>
      <c r="V719" s="8">
        <f t="shared" si="392"/>
        <v>0.72817143195862466</v>
      </c>
      <c r="W719" s="8">
        <f t="shared" si="382"/>
        <v>0.29413454693311242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-9.1113273164629069E-2</v>
      </c>
      <c r="AB719" s="8">
        <f t="shared" si="393"/>
        <v>-43.403688502551219</v>
      </c>
      <c r="AC719" s="8">
        <f t="shared" si="386"/>
        <v>-43.49480177571585</v>
      </c>
      <c r="AD719" s="8">
        <f t="shared" si="394"/>
        <v>7.1433617475141084E-2</v>
      </c>
      <c r="AE719" s="8">
        <f t="shared" si="387"/>
        <v>-43.423368158240706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2382.6590532694868</v>
      </c>
      <c r="M720" s="14">
        <f t="shared" si="380"/>
        <v>769177</v>
      </c>
      <c r="N720" s="13"/>
      <c r="O720" s="12">
        <f>1000*(IF(I52&lt;18,VLOOKUP(I52,'[1]Mortality (No Interventions) L'!$B$10:$O$129,4),VLOOKUP(I52,'[1]Mortality (Interventions) L'!$B$26:$AV$128,19)))</f>
        <v>629.89935658342836</v>
      </c>
      <c r="P720" s="11">
        <v>0</v>
      </c>
      <c r="Q720" s="10">
        <f t="shared" si="389"/>
        <v>3.8240164088774415E-5</v>
      </c>
      <c r="R720" s="10">
        <f t="shared" si="390"/>
        <v>2.4087454755163727E-5</v>
      </c>
      <c r="S720" s="10">
        <f t="shared" si="391"/>
        <v>0</v>
      </c>
      <c r="T720" s="9">
        <f t="shared" si="381"/>
        <v>1.4152709333610688E-5</v>
      </c>
      <c r="U720" s="18"/>
      <c r="V720" s="8">
        <f t="shared" si="392"/>
        <v>0.29413454693311242</v>
      </c>
      <c r="W720" s="8">
        <f t="shared" si="382"/>
        <v>0.10885938507098669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-3.3721081022019067E-2</v>
      </c>
      <c r="AB720" s="8">
        <f t="shared" si="393"/>
        <v>-18.527516186212569</v>
      </c>
      <c r="AC720" s="8">
        <f t="shared" si="386"/>
        <v>-18.561237267234588</v>
      </c>
      <c r="AD720" s="8">
        <f t="shared" si="394"/>
        <v>2.8854599054138331E-2</v>
      </c>
      <c r="AE720" s="8">
        <f t="shared" si="387"/>
        <v>-18.53238266818045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2382.6590532694868</v>
      </c>
      <c r="M721" s="14">
        <f t="shared" si="380"/>
        <v>769177</v>
      </c>
      <c r="N721" s="13"/>
      <c r="O721" s="12">
        <f>1000*(IF(I53&lt;18,VLOOKUP(I53,'[1]Mortality (No Interventions) L'!$B$10:$O$129,4),VLOOKUP(I53,'[1]Mortality (Interventions) L'!$B$26:$AV$128,19)))</f>
        <v>664.16140410606829</v>
      </c>
      <c r="P721" s="11">
        <v>0</v>
      </c>
      <c r="Q721" s="10">
        <f t="shared" si="389"/>
        <v>1.4152709333610688E-5</v>
      </c>
      <c r="R721" s="10">
        <f t="shared" si="390"/>
        <v>9.3996833029159321E-6</v>
      </c>
      <c r="S721" s="10">
        <f t="shared" si="391"/>
        <v>0</v>
      </c>
      <c r="T721" s="9">
        <f t="shared" si="381"/>
        <v>4.7530260306947557E-6</v>
      </c>
      <c r="U721" s="18"/>
      <c r="V721" s="8">
        <f t="shared" si="392"/>
        <v>0.10885938507098669</v>
      </c>
      <c r="W721" s="8">
        <f t="shared" si="382"/>
        <v>3.6559183032117006E-2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-1.1324840502460394E-2</v>
      </c>
      <c r="AB721" s="8">
        <f t="shared" si="393"/>
        <v>-7.2300202038869683</v>
      </c>
      <c r="AC721" s="8">
        <f t="shared" si="386"/>
        <v>-7.2413450443894289</v>
      </c>
      <c r="AD721" s="8">
        <f t="shared" si="394"/>
        <v>1.0679105675463796E-2</v>
      </c>
      <c r="AE721" s="8">
        <f t="shared" si="387"/>
        <v>-7.2306659387139653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2382.6590532694868</v>
      </c>
      <c r="M722" s="14">
        <f t="shared" si="380"/>
        <v>769177</v>
      </c>
      <c r="N722" s="13"/>
      <c r="O722" s="12">
        <f>1000*(IF(I54&lt;18,VLOOKUP(I54,'[1]Mortality (No Interventions) L'!$B$10:$O$129,4),VLOOKUP(I54,'[1]Mortality (Interventions) L'!$B$26:$AV$128,19)))</f>
        <v>698.81432016887948</v>
      </c>
      <c r="P722" s="11">
        <v>0</v>
      </c>
      <c r="Q722" s="10">
        <f t="shared" si="389"/>
        <v>4.7530260306947557E-6</v>
      </c>
      <c r="R722" s="10">
        <f t="shared" si="390"/>
        <v>3.3214826543849437E-6</v>
      </c>
      <c r="S722" s="10">
        <f t="shared" si="391"/>
        <v>0</v>
      </c>
      <c r="T722" s="9">
        <f t="shared" si="381"/>
        <v>1.431543376309812E-6</v>
      </c>
      <c r="U722" s="18"/>
      <c r="V722" s="8">
        <f t="shared" si="392"/>
        <v>3.6559183032117006E-2</v>
      </c>
      <c r="W722" s="8">
        <f t="shared" si="382"/>
        <v>1.1011102395598523E-2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-3.4108797857125414E-3</v>
      </c>
      <c r="AB722" s="8">
        <f t="shared" si="393"/>
        <v>-2.5548080636518478</v>
      </c>
      <c r="AC722" s="8">
        <f t="shared" si="386"/>
        <v>-2.5582189434375602</v>
      </c>
      <c r="AD722" s="8">
        <f t="shared" si="394"/>
        <v>3.5864558554506783E-3</v>
      </c>
      <c r="AE722" s="8">
        <f t="shared" si="387"/>
        <v>-2.5546324875821096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2382.6590532694868</v>
      </c>
      <c r="M723" s="14">
        <f t="shared" si="380"/>
        <v>769177</v>
      </c>
      <c r="N723" s="13"/>
      <c r="O723" s="12">
        <f>1000*(IF(I55&lt;18,VLOOKUP(I55,'[1]Mortality (No Interventions) L'!$B$10:$O$129,4),VLOOKUP(I55,'[1]Mortality (Interventions) L'!$B$26:$AV$128,19)))</f>
        <v>733.82047737108076</v>
      </c>
      <c r="P723" s="11">
        <v>0</v>
      </c>
      <c r="Q723" s="10">
        <f t="shared" si="389"/>
        <v>1.431543376309812E-6</v>
      </c>
      <c r="R723" s="10">
        <f t="shared" si="390"/>
        <v>1.0504958437810749E-6</v>
      </c>
      <c r="S723" s="10">
        <f t="shared" si="391"/>
        <v>0</v>
      </c>
      <c r="T723" s="9">
        <f t="shared" si="381"/>
        <v>3.8104753252873711E-7</v>
      </c>
      <c r="U723" s="18"/>
      <c r="V723" s="8">
        <f t="shared" si="392"/>
        <v>1.1011102395598523E-2</v>
      </c>
      <c r="W723" s="8">
        <f t="shared" si="382"/>
        <v>2.9309299792785646E-3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-9.0790635310559478E-4</v>
      </c>
      <c r="AB723" s="8">
        <f t="shared" si="393"/>
        <v>-0.80801724163199584</v>
      </c>
      <c r="AC723" s="8">
        <f t="shared" si="386"/>
        <v>-0.8089251479851014</v>
      </c>
      <c r="AD723" s="8">
        <f t="shared" si="394"/>
        <v>1.0801891450082151E-3</v>
      </c>
      <c r="AE723" s="8">
        <f t="shared" si="387"/>
        <v>-0.80784495884009322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2382.6590532694868</v>
      </c>
      <c r="M724" s="14">
        <f t="shared" si="380"/>
        <v>769177</v>
      </c>
      <c r="N724" s="13"/>
      <c r="O724" s="12">
        <f>1000*(IF(I56&lt;18,VLOOKUP(I56,'[1]Mortality (No Interventions) L'!$B$10:$O$129,4),VLOOKUP(I56,'[1]Mortality (Interventions) L'!$B$26:$AV$128,19)))</f>
        <v>769.29519138456271</v>
      </c>
      <c r="P724" s="11">
        <v>0</v>
      </c>
      <c r="Q724" s="10">
        <f t="shared" si="389"/>
        <v>3.8104753252873711E-7</v>
      </c>
      <c r="R724" s="10">
        <f t="shared" si="390"/>
        <v>2.9313803446331019E-7</v>
      </c>
      <c r="S724" s="10">
        <f t="shared" si="391"/>
        <v>0</v>
      </c>
      <c r="T724" s="9">
        <f t="shared" si="381"/>
        <v>8.7909498065426919E-8</v>
      </c>
      <c r="U724" s="18"/>
      <c r="V724" s="8">
        <f t="shared" si="392"/>
        <v>2.9309299792785646E-3</v>
      </c>
      <c r="W724" s="8">
        <f t="shared" si="382"/>
        <v>6.761796399347088E-4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-2.0945836143396589E-4</v>
      </c>
      <c r="AB724" s="8">
        <f t="shared" si="393"/>
        <v>-0.22547503393438553</v>
      </c>
      <c r="AC724" s="8">
        <f t="shared" si="386"/>
        <v>-0.22568449229581949</v>
      </c>
      <c r="AD724" s="8">
        <f t="shared" si="394"/>
        <v>2.8752423096722722E-4</v>
      </c>
      <c r="AE724" s="8">
        <f t="shared" si="387"/>
        <v>-0.22539696806485227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2382.6590532694868</v>
      </c>
      <c r="M725" s="14">
        <f t="shared" si="380"/>
        <v>769177</v>
      </c>
      <c r="N725" s="13"/>
      <c r="O725" s="12">
        <f>1000*(IF(I57&lt;18,VLOOKUP(I57,'[1]Mortality (No Interventions) L'!$B$10:$O$129,4),VLOOKUP(I57,'[1]Mortality (Interventions) L'!$B$26:$AV$128,19)))</f>
        <v>805.38216364289485</v>
      </c>
      <c r="P725" s="11">
        <v>0</v>
      </c>
      <c r="Q725" s="10">
        <f t="shared" si="389"/>
        <v>8.7909498065426919E-8</v>
      </c>
      <c r="R725" s="10">
        <f t="shared" si="390"/>
        <v>7.0800741756694408E-8</v>
      </c>
      <c r="S725" s="10">
        <f t="shared" si="391"/>
        <v>0</v>
      </c>
      <c r="T725" s="9">
        <f t="shared" si="381"/>
        <v>1.7108756308732511E-8</v>
      </c>
      <c r="U725" s="18"/>
      <c r="V725" s="8">
        <f t="shared" si="392"/>
        <v>6.761796399347088E-4</v>
      </c>
      <c r="W725" s="8">
        <f t="shared" si="382"/>
        <v>1.3159661851281946E-4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-4.0764333109182963E-5</v>
      </c>
      <c r="AB725" s="8">
        <f t="shared" si="393"/>
        <v>-5.4458302142188934E-2</v>
      </c>
      <c r="AC725" s="8">
        <f t="shared" si="386"/>
        <v>-5.4499066475298119E-2</v>
      </c>
      <c r="AD725" s="8">
        <f t="shared" si="394"/>
        <v>6.633322267759494E-5</v>
      </c>
      <c r="AE725" s="8">
        <f t="shared" si="387"/>
        <v>-5.4432733252620526E-2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2382.6590532694868</v>
      </c>
      <c r="M726" s="14">
        <f t="shared" si="380"/>
        <v>769177</v>
      </c>
      <c r="N726" s="13"/>
      <c r="O726" s="12">
        <f>1000*(IF(I58&lt;18,VLOOKUP(I58,'[1]Mortality (No Interventions) L'!$B$10:$O$129,4),VLOOKUP(I58,'[1]Mortality (Interventions) L'!$B$26:$AV$128,19)))</f>
        <v>842.08538032993215</v>
      </c>
      <c r="P726" s="11">
        <v>0</v>
      </c>
      <c r="Q726" s="10">
        <f t="shared" si="389"/>
        <v>1.7108756308732511E-8</v>
      </c>
      <c r="R726" s="10">
        <f t="shared" si="390"/>
        <v>1.4407033563211143E-8</v>
      </c>
      <c r="S726" s="10">
        <f t="shared" si="391"/>
        <v>0</v>
      </c>
      <c r="T726" s="9">
        <f t="shared" si="381"/>
        <v>2.701722745521368E-9</v>
      </c>
      <c r="U726" s="18"/>
      <c r="V726" s="8">
        <f t="shared" si="392"/>
        <v>1.3159661851281946E-4</v>
      </c>
      <c r="W726" s="8">
        <f t="shared" si="382"/>
        <v>2.0781029962318894E-5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-6.4372841590405813E-6</v>
      </c>
      <c r="AB726" s="8">
        <f t="shared" si="393"/>
        <v>-1.1081558855050057E-2</v>
      </c>
      <c r="AC726" s="8">
        <f t="shared" si="386"/>
        <v>-1.1087996139209097E-2</v>
      </c>
      <c r="AD726" s="8">
        <f t="shared" si="394"/>
        <v>1.290962827610759E-5</v>
      </c>
      <c r="AE726" s="8">
        <f t="shared" si="387"/>
        <v>-1.1075086510932988E-2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2382.6590532694868</v>
      </c>
      <c r="M727" s="14">
        <f t="shared" si="380"/>
        <v>769177</v>
      </c>
      <c r="N727" s="13"/>
      <c r="O727" s="12">
        <f>1000*(IF(I59&lt;18,VLOOKUP(I59,'[1]Mortality (No Interventions) L'!$B$10:$O$129,4),VLOOKUP(I59,'[1]Mortality (Interventions) L'!$B$26:$AV$128,19)))</f>
        <v>879.40882762952947</v>
      </c>
      <c r="P727" s="11">
        <v>0</v>
      </c>
      <c r="Q727" s="10">
        <f t="shared" si="389"/>
        <v>2.701722745521368E-9</v>
      </c>
      <c r="R727" s="10">
        <f t="shared" si="390"/>
        <v>2.3759188322189796E-9</v>
      </c>
      <c r="S727" s="10">
        <f t="shared" si="391"/>
        <v>0</v>
      </c>
      <c r="T727" s="9">
        <f t="shared" si="381"/>
        <v>3.2580391330238842E-10</v>
      </c>
      <c r="U727" s="18"/>
      <c r="V727" s="8">
        <f t="shared" si="392"/>
        <v>2.0781029962318894E-5</v>
      </c>
      <c r="W727" s="8">
        <f t="shared" si="382"/>
        <v>2.5060087662219121E-6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-7.7627964362056274E-7</v>
      </c>
      <c r="AB727" s="8">
        <f t="shared" si="393"/>
        <v>-1.827502119609698E-3</v>
      </c>
      <c r="AC727" s="8">
        <f t="shared" si="386"/>
        <v>-1.8282783992533186E-3</v>
      </c>
      <c r="AD727" s="8">
        <f t="shared" si="394"/>
        <v>2.0386190393034838E-6</v>
      </c>
      <c r="AE727" s="8">
        <f t="shared" si="387"/>
        <v>-1.826239780214015E-3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2382.6590532694868</v>
      </c>
      <c r="M728" s="14">
        <f t="shared" si="380"/>
        <v>769177</v>
      </c>
      <c r="N728" s="13"/>
      <c r="O728" s="12">
        <f>1000*(IF(I60&lt;18,VLOOKUP(I60,'[1]Mortality (No Interventions) L'!$B$10:$O$129,4),VLOOKUP(I60,'[1]Mortality (Interventions) L'!$B$26:$AV$128,19)))</f>
        <v>1000</v>
      </c>
      <c r="P728" s="11">
        <v>0</v>
      </c>
      <c r="Q728" s="10">
        <f t="shared" si="389"/>
        <v>3.2580391330238842E-10</v>
      </c>
      <c r="R728" s="10">
        <f t="shared" si="390"/>
        <v>3.2580391330238842E-10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2.5060087662219121E-6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-2.506008766221912E-4</v>
      </c>
      <c r="AC728" s="8">
        <f t="shared" si="386"/>
        <v>-2.506008766221912E-4</v>
      </c>
      <c r="AD728" s="8">
        <f t="shared" si="394"/>
        <v>2.458394599663696E-7</v>
      </c>
      <c r="AE728" s="8">
        <f t="shared" si="387"/>
        <v>-2.5035503716222481E-4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2382.6590532694868</v>
      </c>
      <c r="M729" s="14">
        <f t="shared" si="380"/>
        <v>769177</v>
      </c>
      <c r="N729" s="13"/>
      <c r="O729" s="12" t="e">
        <f>1000*(IF(I61&lt;18,VLOOKUP(I61,'[1]Mortality (No Interventions) L'!$B$10:$O$129,4),VLOOKUP(I61,'[1]Mortality (Interventions) L'!$B$26:$AV$128,19)))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2382.6590532694868</v>
      </c>
      <c r="M730" s="14">
        <f t="shared" si="380"/>
        <v>769177</v>
      </c>
      <c r="N730" s="13"/>
      <c r="O730" s="12" t="e">
        <f>1000*(IF(I62&lt;18,VLOOKUP(I62,'[1]Mortality (No Interventions) L'!$B$10:$O$129,4),VLOOKUP(I62,'[1]Mortality (Interventions) L'!$B$26:$AV$128,19)))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2382.6590532694868</v>
      </c>
      <c r="M731" s="14">
        <f t="shared" si="380"/>
        <v>769177</v>
      </c>
      <c r="N731" s="13"/>
      <c r="O731" s="12" t="e">
        <f>1000*(IF(I63&lt;18,VLOOKUP(I63,'[1]Mortality (No Interventions) L'!$B$10:$O$129,4),VLOOKUP(I63,'[1]Mortality (Interventions) L'!$B$26:$AV$128,19)))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2382.6590532694868</v>
      </c>
      <c r="M732" s="14">
        <f t="shared" si="380"/>
        <v>769177</v>
      </c>
      <c r="N732" s="13"/>
      <c r="O732" s="12" t="e">
        <f>1000*(IF(I64&lt;18,VLOOKUP(I64,'[1]Mortality (No Interventions) L'!$B$10:$O$129,4),VLOOKUP(I64,'[1]Mortality (Interventions) L'!$B$26:$AV$128,19)))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2382.6590532694868</v>
      </c>
      <c r="M733" s="14">
        <f t="shared" si="380"/>
        <v>769177</v>
      </c>
      <c r="N733" s="13"/>
      <c r="O733" s="12" t="e">
        <f>1000*(IF(I65&lt;18,VLOOKUP(I65,'[1]Mortality (No Interventions) L'!$B$10:$O$129,4),VLOOKUP(I65,'[1]Mortality (Interventions) L'!$B$26:$AV$128,19)))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2382.6590532694868</v>
      </c>
      <c r="M734" s="14">
        <f t="shared" si="380"/>
        <v>769177</v>
      </c>
      <c r="N734" s="13"/>
      <c r="O734" s="12" t="e">
        <f>1000*(IF(I66&lt;18,VLOOKUP(I66,'[1]Mortality (No Interventions) L'!$B$10:$O$129,4),VLOOKUP(I66,'[1]Mortality (Interventions) L'!$B$26:$AV$128,19)))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2382.6590532694868</v>
      </c>
      <c r="M735" s="14">
        <f t="shared" si="380"/>
        <v>769177</v>
      </c>
      <c r="N735" s="13"/>
      <c r="O735" s="12" t="e">
        <f>1000*(IF(I67&lt;18,VLOOKUP(I67,'[1]Mortality (No Interventions) L'!$B$10:$O$129,4),VLOOKUP(I67,'[1]Mortality (Interventions) L'!$B$26:$AV$128,19)))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2382.6590532694868</v>
      </c>
      <c r="M736" s="14">
        <f t="shared" ref="M736:M767" si="397">$E$11</f>
        <v>769177</v>
      </c>
      <c r="N736" s="13"/>
      <c r="O736" s="12" t="e">
        <f>1000*(IF(I68&lt;18,VLOOKUP(I68,'[1]Mortality (No Interventions) L'!$B$10:$O$129,4),VLOOKUP(I68,'[1]Mortality (Interventions) L'!$B$26:$AV$128,19)))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2382.6590532694868</v>
      </c>
      <c r="M737" s="14">
        <f t="shared" si="397"/>
        <v>769177</v>
      </c>
      <c r="N737" s="13"/>
      <c r="O737" s="12" t="e">
        <f>1000*(IF(I69&lt;18,VLOOKUP(I69,'[1]Mortality (No Interventions) L'!$B$10:$O$129,4),VLOOKUP(I69,'[1]Mortality (Interventions) L'!$B$26:$AV$128,19)))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2382.6590532694868</v>
      </c>
      <c r="M738" s="14">
        <f t="shared" si="397"/>
        <v>769177</v>
      </c>
      <c r="N738" s="13"/>
      <c r="O738" s="12" t="e">
        <f>1000*(IF(I70&lt;18,VLOOKUP(I70,'[1]Mortality (No Interventions) L'!$B$10:$O$129,4),VLOOKUP(I70,'[1]Mortality (Interventions) L'!$B$26:$AV$128,19)))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2382.6590532694868</v>
      </c>
      <c r="M739" s="14">
        <f t="shared" si="397"/>
        <v>769177</v>
      </c>
      <c r="N739" s="13"/>
      <c r="O739" s="12" t="e">
        <f>1000*(IF(I71&lt;18,VLOOKUP(I71,'[1]Mortality (No Interventions) L'!$B$10:$O$129,4),VLOOKUP(I71,'[1]Mortality (Interventions) L'!$B$26:$AV$128,19)))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2382.6590532694868</v>
      </c>
      <c r="M740" s="14">
        <f t="shared" si="397"/>
        <v>769177</v>
      </c>
      <c r="N740" s="13"/>
      <c r="O740" s="12" t="e">
        <f>1000*(IF(I72&lt;18,VLOOKUP(I72,'[1]Mortality (No Interventions) L'!$B$10:$O$129,4),VLOOKUP(I72,'[1]Mortality (Interventions) L'!$B$26:$AV$128,19)))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2382.6590532694868</v>
      </c>
      <c r="M741" s="14">
        <f t="shared" si="397"/>
        <v>769177</v>
      </c>
      <c r="N741" s="13"/>
      <c r="O741" s="12" t="e">
        <f>1000*(IF(I73&lt;18,VLOOKUP(I73,'[1]Mortality (No Interventions) L'!$B$10:$O$129,4),VLOOKUP(I73,'[1]Mortality (Interventions) L'!$B$26:$AV$128,19)))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2382.6590532694868</v>
      </c>
      <c r="M742" s="14">
        <f t="shared" si="397"/>
        <v>769177</v>
      </c>
      <c r="N742" s="13"/>
      <c r="O742" s="12" t="e">
        <f>1000*(IF(I74&lt;18,VLOOKUP(I74,'[1]Mortality (No Interventions) L'!$B$10:$O$129,4),VLOOKUP(I74,'[1]Mortality (Interventions) L'!$B$26:$AV$128,19)))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2382.6590532694868</v>
      </c>
      <c r="M743" s="14">
        <f t="shared" si="397"/>
        <v>769177</v>
      </c>
      <c r="N743" s="13"/>
      <c r="O743" s="12" t="e">
        <f>1000*(IF(I75&lt;18,VLOOKUP(I75,'[1]Mortality (No Interventions) L'!$B$10:$O$129,4),VLOOKUP(I75,'[1]Mortality (Interventions) L'!$B$26:$AV$128,19)))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2382.6590532694868</v>
      </c>
      <c r="M744" s="14">
        <f t="shared" si="397"/>
        <v>769177</v>
      </c>
      <c r="N744" s="13"/>
      <c r="O744" s="12" t="e">
        <f>1000*(IF(I76&lt;18,VLOOKUP(I76,'[1]Mortality (No Interventions) L'!$B$10:$O$129,4),VLOOKUP(I76,'[1]Mortality (Interventions) L'!$B$26:$AV$128,19)))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2382.6590532694868</v>
      </c>
      <c r="M745" s="14">
        <f t="shared" si="397"/>
        <v>769177</v>
      </c>
      <c r="N745" s="13"/>
      <c r="O745" s="12" t="e">
        <f>1000*(IF(I77&lt;18,VLOOKUP(I77,'[1]Mortality (No Interventions) L'!$B$10:$O$129,4),VLOOKUP(I77,'[1]Mortality (Interventions) L'!$B$26:$AV$128,19)))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2382.6590532694868</v>
      </c>
      <c r="M746" s="14">
        <f t="shared" si="397"/>
        <v>769177</v>
      </c>
      <c r="N746" s="13"/>
      <c r="O746" s="12" t="e">
        <f>1000*(IF(I78&lt;18,VLOOKUP(I78,'[1]Mortality (No Interventions) L'!$B$10:$O$129,4),VLOOKUP(I78,'[1]Mortality (Interventions) L'!$B$26:$AV$128,19)))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2382.6590532694868</v>
      </c>
      <c r="M747" s="14">
        <f t="shared" si="397"/>
        <v>769177</v>
      </c>
      <c r="N747" s="13"/>
      <c r="O747" s="12" t="e">
        <f>1000*(IF(I79&lt;18,VLOOKUP(I79,'[1]Mortality (No Interventions) L'!$B$10:$O$129,4),VLOOKUP(I79,'[1]Mortality (Interventions) L'!$B$26:$AV$128,19)))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2382.6590532694868</v>
      </c>
      <c r="M748" s="14">
        <f t="shared" si="397"/>
        <v>769177</v>
      </c>
      <c r="O748" s="12" t="e">
        <f>1000*(IF(I80&lt;18,VLOOKUP(I80,'[1]Mortality (No Interventions) L'!$B$10:$O$129,4),VLOOKUP(I80,'[1]Mortality (Interventions) L'!$B$26:$AV$128,19)))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2382.6590532694868</v>
      </c>
      <c r="M749" s="14">
        <f t="shared" si="397"/>
        <v>769177</v>
      </c>
      <c r="O749" s="12" t="e">
        <f>1000*(IF(I81&lt;18,VLOOKUP(I81,'[1]Mortality (No Interventions) L'!$B$10:$O$129,4),VLOOKUP(I81,'[1]Mortality (Interventions) L'!$B$26:$AV$128,19)))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2382.6590532694868</v>
      </c>
      <c r="M750" s="14">
        <f t="shared" si="397"/>
        <v>769177</v>
      </c>
      <c r="O750" s="12" t="e">
        <f>1000*(IF(I82&lt;18,VLOOKUP(I82,'[1]Mortality (No Interventions) L'!$B$10:$O$129,4),VLOOKUP(I82,'[1]Mortality (Interventions) L'!$B$26:$AV$128,19)))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2382.6590532694868</v>
      </c>
      <c r="M751" s="14">
        <f t="shared" si="397"/>
        <v>769177</v>
      </c>
      <c r="O751" s="12" t="e">
        <f>1000*(IF(I83&lt;18,VLOOKUP(I83,'[1]Mortality (No Interventions) L'!$B$10:$O$129,4),VLOOKUP(I83,'[1]Mortality (Interventions) L'!$B$26:$AV$128,19)))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2382.6590532694868</v>
      </c>
      <c r="M752" s="14">
        <f t="shared" si="397"/>
        <v>769177</v>
      </c>
      <c r="O752" s="12" t="e">
        <f>1000*(IF(I84&lt;18,VLOOKUP(I84,'[1]Mortality (No Interventions) L'!$B$10:$O$129,4),VLOOKUP(I84,'[1]Mortality (Interventions) L'!$B$26:$AV$128,19)))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2382.6590532694868</v>
      </c>
      <c r="M753" s="14">
        <f t="shared" si="397"/>
        <v>769177</v>
      </c>
      <c r="O753" s="12" t="e">
        <f>1000*(IF(I85&lt;18,VLOOKUP(I85,'[1]Mortality (No Interventions) L'!$B$10:$O$129,4),VLOOKUP(I85,'[1]Mortality (Interventions) L'!$B$26:$AV$128,19)))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2382.6590532694868</v>
      </c>
      <c r="M754" s="14">
        <f t="shared" si="397"/>
        <v>769177</v>
      </c>
      <c r="O754" s="12" t="e">
        <f>1000*(IF(I86&lt;18,VLOOKUP(I86,'[1]Mortality (No Interventions) L'!$B$10:$O$129,4),VLOOKUP(I86,'[1]Mortality (Interventions) L'!$B$26:$AV$128,19)))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2382.6590532694868</v>
      </c>
      <c r="M755" s="14">
        <f t="shared" si="397"/>
        <v>769177</v>
      </c>
      <c r="O755" s="12" t="e">
        <f>1000*(IF(I87&lt;18,VLOOKUP(I87,'[1]Mortality (No Interventions) L'!$B$10:$O$129,4),VLOOKUP(I87,'[1]Mortality (Interventions) L'!$B$26:$AV$128,19)))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2382.6590532694868</v>
      </c>
      <c r="M756" s="14">
        <f t="shared" si="397"/>
        <v>769177</v>
      </c>
      <c r="O756" s="12" t="e">
        <f>1000*(IF(I88&lt;18,VLOOKUP(I88,'[1]Mortality (No Interventions) L'!$B$10:$O$129,4),VLOOKUP(I88,'[1]Mortality (Interventions) L'!$B$26:$AV$128,19)))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2382.6590532694868</v>
      </c>
      <c r="M757" s="14">
        <f t="shared" si="397"/>
        <v>769177</v>
      </c>
      <c r="O757" s="12" t="e">
        <f>1000*(IF(I89&lt;18,VLOOKUP(I89,'[1]Mortality (No Interventions) L'!$B$10:$O$129,4),VLOOKUP(I89,'[1]Mortality (Interventions) L'!$B$26:$AV$128,19)))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2382.6590532694868</v>
      </c>
      <c r="M758" s="14">
        <f t="shared" si="397"/>
        <v>769177</v>
      </c>
      <c r="O758" s="12" t="e">
        <f>1000*(IF(I90&lt;18,VLOOKUP(I90,'[1]Mortality (No Interventions) L'!$B$10:$O$129,4),VLOOKUP(I90,'[1]Mortality (Interventions) L'!$B$26:$AV$128,19)))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2382.6590532694868</v>
      </c>
      <c r="M759" s="14">
        <f t="shared" si="397"/>
        <v>769177</v>
      </c>
      <c r="O759" s="12" t="e">
        <f>1000*(IF(I91&lt;18,VLOOKUP(I91,'[1]Mortality (No Interventions) L'!$B$10:$O$129,4),VLOOKUP(I91,'[1]Mortality (Interventions) L'!$B$26:$AV$128,19)))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2382.6590532694868</v>
      </c>
      <c r="M760" s="14">
        <f t="shared" si="397"/>
        <v>769177</v>
      </c>
      <c r="O760" s="12" t="e">
        <f>1000*(IF(I92&lt;18,VLOOKUP(I92,'[1]Mortality (No Interventions) L'!$B$10:$O$129,4),VLOOKUP(I92,'[1]Mortality (Interventions) L'!$B$26:$AV$128,19)))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2382.6590532694868</v>
      </c>
      <c r="M761" s="14">
        <f t="shared" si="397"/>
        <v>769177</v>
      </c>
      <c r="O761" s="12" t="e">
        <f>1000*(IF(I93&lt;18,VLOOKUP(I93,'[1]Mortality (No Interventions) L'!$B$10:$O$129,4),VLOOKUP(I93,'[1]Mortality (Interventions) L'!$B$26:$AV$128,19)))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2382.6590532694868</v>
      </c>
      <c r="M762" s="14">
        <f t="shared" si="397"/>
        <v>769177</v>
      </c>
      <c r="O762" s="12" t="e">
        <f>1000*(IF(I94&lt;18,VLOOKUP(I94,'[1]Mortality (No Interventions) L'!$B$10:$O$129,4),VLOOKUP(I94,'[1]Mortality (Interventions) L'!$B$26:$AV$128,19)))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2382.6590532694868</v>
      </c>
      <c r="M763" s="14">
        <f t="shared" si="397"/>
        <v>769177</v>
      </c>
      <c r="O763" s="12" t="e">
        <f>1000*(IF(I95&lt;18,VLOOKUP(I95,'[1]Mortality (No Interventions) L'!$B$10:$O$129,4),VLOOKUP(I95,'[1]Mortality (Interventions) L'!$B$26:$AV$128,19)))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2382.6590532694868</v>
      </c>
      <c r="M764" s="14">
        <f t="shared" si="397"/>
        <v>769177</v>
      </c>
      <c r="O764" s="12" t="e">
        <f>1000*(IF(I96&lt;18,VLOOKUP(I96,'[1]Mortality (No Interventions) L'!$B$10:$O$129,4),VLOOKUP(I96,'[1]Mortality (Interventions) L'!$B$26:$AV$128,19)))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2382.6590532694868</v>
      </c>
      <c r="M765" s="14">
        <f t="shared" si="397"/>
        <v>769177</v>
      </c>
      <c r="O765" s="12" t="e">
        <f>1000*(IF(I97&lt;18,VLOOKUP(I97,'[1]Mortality (No Interventions) L'!$B$10:$O$129,4),VLOOKUP(I97,'[1]Mortality (Interventions) L'!$B$26:$AV$128,19)))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2382.6590532694868</v>
      </c>
      <c r="M766" s="14">
        <f t="shared" si="397"/>
        <v>769177</v>
      </c>
      <c r="O766" s="12" t="e">
        <f>1000*(IF(I98&lt;18,VLOOKUP(I98,'[1]Mortality (No Interventions) L'!$B$10:$O$129,4),VLOOKUP(I98,'[1]Mortality (Interventions) L'!$B$26:$AV$128,19)))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2382.6590532694868</v>
      </c>
      <c r="M767" s="14">
        <f t="shared" si="397"/>
        <v>769177</v>
      </c>
      <c r="O767" s="12" t="e">
        <f>1000*(IF(I99&lt;18,VLOOKUP(I99,'[1]Mortality (No Interventions) L'!$B$10:$O$129,4),VLOOKUP(I99,'[1]Mortality (Interventions) L'!$B$26:$AV$128,19)))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2382.6590532694868</v>
      </c>
      <c r="M768" s="14">
        <f t="shared" ref="M768:M792" si="414">$E$11</f>
        <v>769177</v>
      </c>
      <c r="O768" s="12" t="e">
        <f>1000*(IF(I100&lt;18,VLOOKUP(I100,'[1]Mortality (No Interventions) L'!$B$10:$O$129,4),VLOOKUP(I100,'[1]Mortality (Interventions) L'!$B$26:$AV$128,19)))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2382.6590532694868</v>
      </c>
      <c r="M769" s="14">
        <f t="shared" si="414"/>
        <v>769177</v>
      </c>
      <c r="O769" s="12" t="e">
        <f>1000*(IF(I101&lt;18,VLOOKUP(I101,'[1]Mortality (No Interventions) L'!$B$10:$O$129,4),VLOOKUP(I101,'[1]Mortality (Interventions) L'!$B$26:$AV$128,19)))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2382.6590532694868</v>
      </c>
      <c r="M770" s="14">
        <f t="shared" si="414"/>
        <v>769177</v>
      </c>
      <c r="O770" s="12" t="e">
        <f>1000*(IF(I102&lt;18,VLOOKUP(I102,'[1]Mortality (No Interventions) L'!$B$10:$O$129,4),VLOOKUP(I102,'[1]Mortality (Interventions) L'!$B$26:$AV$128,19)))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2382.6590532694868</v>
      </c>
      <c r="M771" s="14">
        <f t="shared" si="414"/>
        <v>769177</v>
      </c>
      <c r="O771" s="12" t="e">
        <f>1000*(IF(I103&lt;18,VLOOKUP(I103,'[1]Mortality (No Interventions) L'!$B$10:$O$129,4),VLOOKUP(I103,'[1]Mortality (Interventions) L'!$B$26:$AV$128,19)))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2382.6590532694868</v>
      </c>
      <c r="M772" s="14">
        <f t="shared" si="414"/>
        <v>769177</v>
      </c>
      <c r="O772" s="12" t="e">
        <f>1000*(IF(I104&lt;18,VLOOKUP(I104,'[1]Mortality (No Interventions) L'!$B$10:$O$129,4),VLOOKUP(I104,'[1]Mortality (Interventions) L'!$B$26:$AV$128,19)))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2382.6590532694868</v>
      </c>
      <c r="M773" s="14">
        <f t="shared" si="414"/>
        <v>769177</v>
      </c>
      <c r="O773" s="12" t="e">
        <f>1000*(IF(I105&lt;18,VLOOKUP(I105,'[1]Mortality (No Interventions) L'!$B$10:$O$129,4),VLOOKUP(I105,'[1]Mortality (Interventions) L'!$B$26:$AV$128,19)))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2382.6590532694868</v>
      </c>
      <c r="M774" s="14">
        <f t="shared" si="414"/>
        <v>769177</v>
      </c>
      <c r="O774" s="12" t="e">
        <f>1000*(IF(I106&lt;18,VLOOKUP(I106,'[1]Mortality (No Interventions) L'!$B$10:$O$129,4),VLOOKUP(I106,'[1]Mortality (Interventions) L'!$B$26:$AV$128,19)))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2382.6590532694868</v>
      </c>
      <c r="M775" s="14">
        <f t="shared" si="414"/>
        <v>769177</v>
      </c>
      <c r="O775" s="12" t="e">
        <f>1000*(IF(I107&lt;18,VLOOKUP(I107,'[1]Mortality (No Interventions) L'!$B$10:$O$129,4),VLOOKUP(I107,'[1]Mortality (Interventions) L'!$B$26:$AV$128,19)))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2382.6590532694868</v>
      </c>
      <c r="M776" s="14">
        <f t="shared" si="414"/>
        <v>769177</v>
      </c>
      <c r="O776" s="12" t="e">
        <f>1000*(IF(I108&lt;18,VLOOKUP(I108,'[1]Mortality (No Interventions) L'!$B$10:$O$129,4),VLOOKUP(I108,'[1]Mortality (Interventions) L'!$B$26:$AV$128,19)))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2382.6590532694868</v>
      </c>
      <c r="M777" s="14">
        <f t="shared" si="414"/>
        <v>769177</v>
      </c>
      <c r="O777" s="12" t="e">
        <f>1000*(IF(I109&lt;18,VLOOKUP(I109,'[1]Mortality (No Interventions) L'!$B$10:$O$129,4),VLOOKUP(I109,'[1]Mortality (Interventions) L'!$B$26:$AV$128,19)))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2382.6590532694868</v>
      </c>
      <c r="M778" s="14">
        <f t="shared" si="414"/>
        <v>769177</v>
      </c>
      <c r="O778" s="12" t="e">
        <f>1000*(IF(I110&lt;18,VLOOKUP(I110,'[1]Mortality (No Interventions) L'!$B$10:$O$129,4),VLOOKUP(I110,'[1]Mortality (Interventions) L'!$B$26:$AV$128,19)))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2382.6590532694868</v>
      </c>
      <c r="M779" s="14">
        <f t="shared" si="414"/>
        <v>769177</v>
      </c>
      <c r="O779" s="12" t="e">
        <f>1000*(IF(I111&lt;18,VLOOKUP(I111,'[1]Mortality (No Interventions) L'!$B$10:$O$129,4),VLOOKUP(I111,'[1]Mortality (Interventions) L'!$B$26:$AV$128,19)))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2382.6590532694868</v>
      </c>
      <c r="M780" s="14">
        <f t="shared" si="414"/>
        <v>769177</v>
      </c>
      <c r="O780" s="12" t="e">
        <f>1000*(IF(I112&lt;18,VLOOKUP(I112,'[1]Mortality (No Interventions) L'!$B$10:$O$129,4),VLOOKUP(I112,'[1]Mortality (Interventions) L'!$B$26:$AV$128,19)))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2382.6590532694868</v>
      </c>
      <c r="M781" s="14">
        <f t="shared" si="414"/>
        <v>769177</v>
      </c>
      <c r="O781" s="12" t="e">
        <f>1000*(IF(I113&lt;18,VLOOKUP(I113,'[1]Mortality (No Interventions) L'!$B$10:$O$129,4),VLOOKUP(I113,'[1]Mortality (Interventions) L'!$B$26:$AV$128,19)))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2382.6590532694868</v>
      </c>
      <c r="M782" s="14">
        <f t="shared" si="414"/>
        <v>769177</v>
      </c>
      <c r="O782" s="12" t="e">
        <f>1000*(IF(I114&lt;18,VLOOKUP(I114,'[1]Mortality (No Interventions) L'!$B$10:$O$129,4),VLOOKUP(I114,'[1]Mortality (Interventions) L'!$B$26:$AV$128,19)))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2382.6590532694868</v>
      </c>
      <c r="M783" s="14">
        <f t="shared" si="414"/>
        <v>769177</v>
      </c>
      <c r="O783" s="12" t="e">
        <f>1000*(IF(I115&lt;18,VLOOKUP(I115,'[1]Mortality (No Interventions) L'!$B$10:$O$129,4),VLOOKUP(I115,'[1]Mortality (Interventions) L'!$B$26:$AV$128,19)))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2382.6590532694868</v>
      </c>
      <c r="M784" s="14">
        <f t="shared" si="414"/>
        <v>769177</v>
      </c>
      <c r="O784" s="12" t="e">
        <f>1000*(IF(I116&lt;18,VLOOKUP(I116,'[1]Mortality (No Interventions) L'!$B$10:$O$129,4),VLOOKUP(I116,'[1]Mortality (Interventions) L'!$B$26:$AV$128,19)))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2382.6590532694868</v>
      </c>
      <c r="M785" s="14">
        <f t="shared" si="414"/>
        <v>769177</v>
      </c>
      <c r="O785" s="12" t="e">
        <f>1000*(IF(I117&lt;18,VLOOKUP(I117,'[1]Mortality (No Interventions) L'!$B$10:$O$129,4),VLOOKUP(I117,'[1]Mortality (Interventions) L'!$B$26:$AV$128,19)))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2382.6590532694868</v>
      </c>
      <c r="M786" s="14">
        <f t="shared" si="414"/>
        <v>769177</v>
      </c>
      <c r="O786" s="12" t="e">
        <f>1000*(IF(I118&lt;18,VLOOKUP(I118,'[1]Mortality (No Interventions) L'!$B$10:$O$129,4),VLOOKUP(I118,'[1]Mortality (Interventions) L'!$B$26:$AV$128,19)))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2382.6590532694868</v>
      </c>
      <c r="M787" s="14">
        <f t="shared" si="414"/>
        <v>769177</v>
      </c>
      <c r="O787" s="12" t="e">
        <f>1000*(IF(I119&lt;18,VLOOKUP(I119,'[1]Mortality (No Interventions) L'!$B$10:$O$129,4),VLOOKUP(I119,'[1]Mortality (Interventions) L'!$B$26:$AV$128,19)))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2382.6590532694868</v>
      </c>
      <c r="M788" s="14">
        <f t="shared" si="414"/>
        <v>769177</v>
      </c>
      <c r="O788" s="12" t="e">
        <f>1000*(IF(I120&lt;18,VLOOKUP(I120,'[1]Mortality (No Interventions) L'!$B$10:$O$129,4),VLOOKUP(I120,'[1]Mortality (Interventions) L'!$B$26:$AV$128,19)))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2382.6590532694868</v>
      </c>
      <c r="M789" s="14">
        <f t="shared" si="414"/>
        <v>769177</v>
      </c>
      <c r="O789" s="12" t="e">
        <f>1000*(IF(I121&lt;18,VLOOKUP(I121,'[1]Mortality (No Interventions) L'!$B$10:$O$129,4),VLOOKUP(I121,'[1]Mortality (Interventions) L'!$B$26:$AV$128,19)))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2382.6590532694868</v>
      </c>
      <c r="M790" s="14">
        <f t="shared" si="414"/>
        <v>769177</v>
      </c>
      <c r="O790" s="12" t="e">
        <f>1000*(IF(I122&lt;18,VLOOKUP(I122,'[1]Mortality (No Interventions) L'!$B$10:$O$129,4),VLOOKUP(I122,'[1]Mortality (Interventions) L'!$B$26:$AV$128,19)))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2382.6590532694868</v>
      </c>
      <c r="M791" s="14">
        <f t="shared" si="414"/>
        <v>769177</v>
      </c>
      <c r="O791" s="12" t="e">
        <f>1000*(IF(I123&lt;18,VLOOKUP(I123,'[1]Mortality (No Interventions) L'!$B$10:$O$129,4),VLOOKUP(I123,'[1]Mortality (Interventions) L'!$B$26:$AV$128,19)))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2382.6590532694868</v>
      </c>
      <c r="M792" s="14">
        <f t="shared" si="414"/>
        <v>769177</v>
      </c>
      <c r="O792" s="12" t="e">
        <f>1000*(IF(I124&lt;18,VLOOKUP(I124,'[1]Mortality (No Interventions) L'!$B$10:$O$129,4),VLOOKUP(I124,'[1]Mortality (Interventions) L'!$B$26:$AV$128,19)))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436441.68090550386</v>
      </c>
      <c r="Z797" s="2">
        <f t="shared" si="431"/>
        <v>-10911.042022637597</v>
      </c>
      <c r="AA797" s="2">
        <f t="shared" si="431"/>
        <v>-54119.356077676894</v>
      </c>
      <c r="AB797" s="2">
        <f t="shared" si="431"/>
        <v>-769177.00000000035</v>
      </c>
      <c r="AC797" s="2">
        <f t="shared" si="431"/>
        <v>-397765.71719481086</v>
      </c>
      <c r="AD797" s="2">
        <f t="shared" si="431"/>
        <v>17198.208159792241</v>
      </c>
      <c r="AE797" s="2">
        <f t="shared" si="431"/>
        <v>-380567.50903501874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436441.68090550386</v>
      </c>
      <c r="Z799" s="2">
        <f t="shared" si="432"/>
        <v>-10911.042022637597</v>
      </c>
      <c r="AA799" s="2">
        <f t="shared" si="432"/>
        <v>-22283.464957901742</v>
      </c>
      <c r="AB799" s="2">
        <f t="shared" si="432"/>
        <v>-127241.30792014893</v>
      </c>
      <c r="AC799" s="2">
        <f t="shared" si="432"/>
        <v>276005.86600481562</v>
      </c>
      <c r="AD799" s="2">
        <f t="shared" si="432"/>
        <v>6419.3569207985074</v>
      </c>
      <c r="AE799" s="2">
        <f t="shared" si="432"/>
        <v>282425.22292561422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436441.68090550386</v>
      </c>
      <c r="Z801" s="2">
        <f t="shared" si="433"/>
        <v>-10911.042022637597</v>
      </c>
      <c r="AA801" s="2">
        <f t="shared" si="433"/>
        <v>-36247.654853432468</v>
      </c>
      <c r="AB801" s="2">
        <f t="shared" si="433"/>
        <v>-356746.28258293099</v>
      </c>
      <c r="AC801" s="2">
        <f t="shared" si="433"/>
        <v>32536.701446502411</v>
      </c>
      <c r="AD801" s="2">
        <f t="shared" si="433"/>
        <v>11107.468600875707</v>
      </c>
      <c r="AE801" s="2">
        <f t="shared" si="433"/>
        <v>43644.170047378342</v>
      </c>
    </row>
    <row r="804" spans="1:40" ht="19" customHeight="1" x14ac:dyDescent="0.15">
      <c r="A804" s="1"/>
      <c r="G804" s="1" t="s">
        <v>11</v>
      </c>
      <c r="H804" s="50">
        <v>432954.47597978869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432954.47597978869</v>
      </c>
      <c r="K805" s="14">
        <f>J805*$C$10</f>
        <v>10823.861899494717</v>
      </c>
      <c r="L805" s="15">
        <f>$C$815</f>
        <v>4533.4469649113817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432954.47597978869</v>
      </c>
      <c r="Z805" s="8">
        <f t="shared" ref="Z805:Z836" si="438">IFERROR(_xlfn.IFNA(-$T805*K805,0),0)</f>
        <v>-10823.861899494717</v>
      </c>
      <c r="AA805" s="8">
        <f t="shared" ref="AA805:AA836" si="439">IFERROR(_xlfn.IFNA(-$T805*L805,0),0)</f>
        <v>-4533.4469649113817</v>
      </c>
      <c r="AB805" s="8"/>
      <c r="AC805" s="8">
        <f t="shared" ref="AC805:AC836" si="440">IFERROR(_xlfn.IFNA(SUM(Y805:AB805),0),0)</f>
        <v>417597.16711538262</v>
      </c>
      <c r="AD805" s="8"/>
      <c r="AE805" s="8">
        <f t="shared" ref="AE805:AE836" si="441">IFERROR(_xlfn.IFNA(SUM(AC805:AD805),0),0)</f>
        <v>417597.16711538262</v>
      </c>
      <c r="AG805" s="46">
        <f>AE934</f>
        <v>43295.449543322669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L'!$B$10:$O$129,4),VLOOKUP(I5,'[1]Mortality (Interventions) L'!$B$26:$AV$128,22)))</f>
        <v>5.5994091256266847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5.5994091256266849E-3</v>
      </c>
      <c r="S806" s="10">
        <f t="shared" ref="S806:S837" si="445">MIN(P806*Q806,Q806-R806)</f>
        <v>0</v>
      </c>
      <c r="T806" s="9">
        <f t="shared" si="435"/>
        <v>0.99440059087437327</v>
      </c>
      <c r="U806" s="18"/>
      <c r="V806" s="8">
        <f t="shared" ref="V806:V837" si="446">W805</f>
        <v>7691.77</v>
      </c>
      <c r="W806" s="8">
        <f t="shared" si="436"/>
        <v>7648.7006328697789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-4306.9367130221563</v>
      </c>
      <c r="AC806" s="8">
        <f t="shared" si="440"/>
        <v>-4306.9367130221563</v>
      </c>
      <c r="AD806" s="8">
        <f t="shared" ref="AD806:AD837" si="448">IFERROR(_xlfn.IFNA($D$6*SUM(V806:V806,Y806:Z806),0),0)</f>
        <v>754.56263700000011</v>
      </c>
      <c r="AE806" s="8">
        <f t="shared" si="441"/>
        <v>-3552.3740760221563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2368.674585012438</v>
      </c>
      <c r="M807" s="14">
        <f t="shared" si="434"/>
        <v>769177</v>
      </c>
      <c r="N807" s="13"/>
      <c r="O807" s="12">
        <f>1000*(IF(I6&lt;18,VLOOKUP(I6,'[1]Mortality (No Interventions) L'!$B$10:$O$129,4),VLOOKUP(I6,'[1]Mortality (Interventions) L'!$B$26:$AV$128,22)))</f>
        <v>6.2401957265124715</v>
      </c>
      <c r="P807" s="11">
        <v>0</v>
      </c>
      <c r="Q807" s="10">
        <f t="shared" si="443"/>
        <v>0.99440059087437327</v>
      </c>
      <c r="R807" s="10">
        <f t="shared" si="444"/>
        <v>6.2052543176157405E-3</v>
      </c>
      <c r="S807" s="10">
        <f t="shared" si="445"/>
        <v>0</v>
      </c>
      <c r="T807" s="9">
        <f t="shared" si="435"/>
        <v>0.98819533655675751</v>
      </c>
      <c r="U807" s="18"/>
      <c r="V807" s="8">
        <f t="shared" si="446"/>
        <v>7648.7006328697789</v>
      </c>
      <c r="W807" s="8">
        <f t="shared" si="436"/>
        <v>7600.9712438671713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-2340.713178729804</v>
      </c>
      <c r="AB807" s="8">
        <f t="shared" si="447"/>
        <v>-4772.9389002607222</v>
      </c>
      <c r="AC807" s="8">
        <f t="shared" si="440"/>
        <v>-7113.6520789905262</v>
      </c>
      <c r="AD807" s="8">
        <f t="shared" si="448"/>
        <v>750.33753208452538</v>
      </c>
      <c r="AE807" s="8">
        <f t="shared" si="441"/>
        <v>-6363.3145469060009</v>
      </c>
      <c r="AF807" s="1" t="s">
        <v>34</v>
      </c>
      <c r="AG807" s="44">
        <f>AE934/Y934</f>
        <v>0.10000000449318325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2368.674585012438</v>
      </c>
      <c r="M808" s="14">
        <f t="shared" si="434"/>
        <v>769177</v>
      </c>
      <c r="N808" s="13"/>
      <c r="O808" s="12">
        <f>1000*(IF(I7&lt;18,VLOOKUP(I7,'[1]Mortality (No Interventions) L'!$B$10:$O$129,4),VLOOKUP(I7,'[1]Mortality (Interventions) L'!$B$26:$AV$128,22)))</f>
        <v>6.9362641442242357</v>
      </c>
      <c r="P808" s="11">
        <v>0</v>
      </c>
      <c r="Q808" s="10">
        <f t="shared" si="443"/>
        <v>0.98819533655675751</v>
      </c>
      <c r="R808" s="10">
        <f t="shared" si="444"/>
        <v>6.8543838804482381E-3</v>
      </c>
      <c r="S808" s="10">
        <f t="shared" si="445"/>
        <v>0</v>
      </c>
      <c r="T808" s="9">
        <f t="shared" si="435"/>
        <v>0.98134095267630927</v>
      </c>
      <c r="U808" s="18"/>
      <c r="V808" s="8">
        <f t="shared" si="446"/>
        <v>7600.9712438671713</v>
      </c>
      <c r="W808" s="8">
        <f t="shared" si="436"/>
        <v>7548.2488995670556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-2324.4773738362674</v>
      </c>
      <c r="AB808" s="8">
        <f t="shared" si="447"/>
        <v>-5272.2344300115346</v>
      </c>
      <c r="AC808" s="8">
        <f t="shared" si="440"/>
        <v>-7596.711803847802</v>
      </c>
      <c r="AD808" s="8">
        <f t="shared" si="448"/>
        <v>745.65527902336953</v>
      </c>
      <c r="AE808" s="8">
        <f t="shared" si="441"/>
        <v>-6851.0565248244329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2368.674585012438</v>
      </c>
      <c r="M809" s="14">
        <f t="shared" si="434"/>
        <v>769177</v>
      </c>
      <c r="N809" s="13"/>
      <c r="O809" s="12">
        <f>1000*(IF(I8&lt;18,VLOOKUP(I8,'[1]Mortality (No Interventions) L'!$B$10:$O$129,4),VLOOKUP(I8,'[1]Mortality (Interventions) L'!$B$26:$AV$128,22)))</f>
        <v>7.6895413731962314</v>
      </c>
      <c r="P809" s="11">
        <v>0</v>
      </c>
      <c r="Q809" s="10">
        <f t="shared" si="443"/>
        <v>0.98134095267630927</v>
      </c>
      <c r="R809" s="10">
        <f t="shared" si="444"/>
        <v>7.5460618568162852E-3</v>
      </c>
      <c r="S809" s="10">
        <f t="shared" si="445"/>
        <v>0</v>
      </c>
      <c r="T809" s="9">
        <f t="shared" si="435"/>
        <v>0.973794890819493</v>
      </c>
      <c r="U809" s="18"/>
      <c r="V809" s="8">
        <f t="shared" si="446"/>
        <v>7548.2488995670556</v>
      </c>
      <c r="W809" s="8">
        <f t="shared" si="436"/>
        <v>7490.2063273586518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-2306.6032088990951</v>
      </c>
      <c r="AB809" s="8">
        <f t="shared" si="447"/>
        <v>-5804.2572208403799</v>
      </c>
      <c r="AC809" s="8">
        <f t="shared" si="440"/>
        <v>-8110.860429739475</v>
      </c>
      <c r="AD809" s="8">
        <f t="shared" si="448"/>
        <v>740.48321704752823</v>
      </c>
      <c r="AE809" s="8">
        <f t="shared" si="441"/>
        <v>-7370.3772126919466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2368.674585012438</v>
      </c>
      <c r="M810" s="14">
        <f t="shared" si="434"/>
        <v>769177</v>
      </c>
      <c r="N810" s="13"/>
      <c r="O810" s="12">
        <f>1000*(IF(I9&lt;18,VLOOKUP(I9,'[1]Mortality (No Interventions) L'!$B$10:$O$129,4),VLOOKUP(I9,'[1]Mortality (Interventions) L'!$B$26:$AV$128,22)))</f>
        <v>8.5453196219985657</v>
      </c>
      <c r="P810" s="11">
        <v>0</v>
      </c>
      <c r="Q810" s="10">
        <f t="shared" si="443"/>
        <v>0.973794890819493</v>
      </c>
      <c r="R810" s="10">
        <f t="shared" si="444"/>
        <v>8.3213885883217636E-3</v>
      </c>
      <c r="S810" s="10">
        <f t="shared" si="445"/>
        <v>0</v>
      </c>
      <c r="T810" s="9">
        <f t="shared" si="435"/>
        <v>0.96547350223117123</v>
      </c>
      <c r="U810" s="18"/>
      <c r="V810" s="8">
        <f t="shared" si="446"/>
        <v>7490.2063273586518</v>
      </c>
      <c r="W810" s="8">
        <f t="shared" si="436"/>
        <v>7426.2001202566562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-2286.8925472379246</v>
      </c>
      <c r="AB810" s="8">
        <f t="shared" si="447"/>
        <v>-6400.6207101995687</v>
      </c>
      <c r="AC810" s="8">
        <f t="shared" si="440"/>
        <v>-8687.5132574374929</v>
      </c>
      <c r="AD810" s="8">
        <f t="shared" si="448"/>
        <v>734.78924071388383</v>
      </c>
      <c r="AE810" s="8">
        <f t="shared" si="441"/>
        <v>-7952.7240167236087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2368.674585012438</v>
      </c>
      <c r="M811" s="14">
        <f t="shared" si="434"/>
        <v>769177</v>
      </c>
      <c r="N811" s="13"/>
      <c r="O811" s="12">
        <f>1000*(IF(I10&lt;18,VLOOKUP(I10,'[1]Mortality (No Interventions) L'!$B$10:$O$129,4),VLOOKUP(I10,'[1]Mortality (Interventions) L'!$B$26:$AV$128,22)))</f>
        <v>9.5192623734788597</v>
      </c>
      <c r="P811" s="11">
        <v>0</v>
      </c>
      <c r="Q811" s="10">
        <f t="shared" si="443"/>
        <v>0.96547350223117123</v>
      </c>
      <c r="R811" s="10">
        <f t="shared" si="444"/>
        <v>9.1905955823800463E-3</v>
      </c>
      <c r="S811" s="10">
        <f t="shared" si="445"/>
        <v>0</v>
      </c>
      <c r="T811" s="9">
        <f t="shared" si="435"/>
        <v>0.95628290664879123</v>
      </c>
      <c r="U811" s="18"/>
      <c r="V811" s="8">
        <f t="shared" si="446"/>
        <v>7426.2001202566562</v>
      </c>
      <c r="W811" s="8">
        <f t="shared" si="436"/>
        <v>7355.5081728739733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-2265.1230170608137</v>
      </c>
      <c r="AB811" s="8">
        <f t="shared" si="447"/>
        <v>-7069.1947382683366</v>
      </c>
      <c r="AC811" s="8">
        <f t="shared" si="440"/>
        <v>-9334.3177553291498</v>
      </c>
      <c r="AD811" s="8">
        <f t="shared" si="448"/>
        <v>728.51023179717799</v>
      </c>
      <c r="AE811" s="8">
        <f t="shared" si="441"/>
        <v>-8605.807523531972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2368.674585012438</v>
      </c>
      <c r="M812" s="14">
        <f t="shared" si="434"/>
        <v>769177</v>
      </c>
      <c r="N812" s="13"/>
      <c r="O812" s="12">
        <f>1000*(IF(I11&lt;18,VLOOKUP(I11,'[1]Mortality (No Interventions) L'!$B$10:$O$129,4),VLOOKUP(I11,'[1]Mortality (Interventions) L'!$B$26:$AV$128,22)))</f>
        <v>10.64358915778682</v>
      </c>
      <c r="P812" s="11">
        <v>0</v>
      </c>
      <c r="Q812" s="10">
        <f t="shared" si="443"/>
        <v>0.95628290664879123</v>
      </c>
      <c r="R812" s="10">
        <f t="shared" si="444"/>
        <v>1.0178282376983941E-2</v>
      </c>
      <c r="S812" s="10">
        <f t="shared" si="445"/>
        <v>0</v>
      </c>
      <c r="T812" s="9">
        <f t="shared" si="435"/>
        <v>0.9461046242718073</v>
      </c>
      <c r="U812" s="18"/>
      <c r="V812" s="8">
        <f t="shared" si="446"/>
        <v>7355.5081728739733</v>
      </c>
      <c r="W812" s="8">
        <f t="shared" si="436"/>
        <v>7277.2191658351594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-2241.0139782753718</v>
      </c>
      <c r="AB812" s="8">
        <f t="shared" si="447"/>
        <v>-7828.900703881377</v>
      </c>
      <c r="AC812" s="8">
        <f t="shared" si="440"/>
        <v>-10069.914682156748</v>
      </c>
      <c r="AD812" s="8">
        <f t="shared" si="448"/>
        <v>721.57535175893679</v>
      </c>
      <c r="AE812" s="8">
        <f t="shared" si="441"/>
        <v>-9348.3393303978119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2368.674585012438</v>
      </c>
      <c r="M813" s="14">
        <f t="shared" si="434"/>
        <v>769177</v>
      </c>
      <c r="N813" s="13"/>
      <c r="O813" s="12">
        <f>1000*(IF(I12&lt;18,VLOOKUP(I12,'[1]Mortality (No Interventions) L'!$B$10:$O$129,4),VLOOKUP(I12,'[1]Mortality (Interventions) L'!$B$26:$AV$128,22)))</f>
        <v>11.950153417793711</v>
      </c>
      <c r="P813" s="11">
        <v>0</v>
      </c>
      <c r="Q813" s="10">
        <f t="shared" si="443"/>
        <v>0.9461046242718073</v>
      </c>
      <c r="R813" s="10">
        <f t="shared" si="444"/>
        <v>1.1306095409332173E-2</v>
      </c>
      <c r="S813" s="10">
        <f t="shared" si="445"/>
        <v>0</v>
      </c>
      <c r="T813" s="9">
        <f t="shared" si="435"/>
        <v>0.93479852886247516</v>
      </c>
      <c r="U813" s="18"/>
      <c r="V813" s="8">
        <f t="shared" si="446"/>
        <v>7277.2191658351594</v>
      </c>
      <c r="W813" s="8">
        <f t="shared" si="436"/>
        <v>7190.2552803485214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-2214.2335174235609</v>
      </c>
      <c r="AB813" s="8">
        <f t="shared" si="447"/>
        <v>-8696.3885486638919</v>
      </c>
      <c r="AC813" s="8">
        <f t="shared" si="440"/>
        <v>-10910.622066087453</v>
      </c>
      <c r="AD813" s="8">
        <f t="shared" si="448"/>
        <v>713.89520016842914</v>
      </c>
      <c r="AE813" s="8">
        <f t="shared" si="441"/>
        <v>-10196.726865919025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2368.674585012438</v>
      </c>
      <c r="M814" s="14">
        <f t="shared" si="434"/>
        <v>769177</v>
      </c>
      <c r="N814" s="13"/>
      <c r="O814" s="12">
        <f>1000*(IF(I13&lt;18,VLOOKUP(I13,'[1]Mortality (No Interventions) L'!$B$10:$O$129,4),VLOOKUP(I13,'[1]Mortality (Interventions) L'!$B$26:$AV$128,22)))</f>
        <v>13.469994795442</v>
      </c>
      <c r="P814" s="11">
        <v>0</v>
      </c>
      <c r="Q814" s="10">
        <f t="shared" si="443"/>
        <v>0.93479852886247516</v>
      </c>
      <c r="R814" s="10">
        <f t="shared" si="444"/>
        <v>1.259173131856438E-2</v>
      </c>
      <c r="S814" s="10">
        <f t="shared" si="445"/>
        <v>0</v>
      </c>
      <c r="T814" s="9">
        <f t="shared" si="435"/>
        <v>0.92220679754391077</v>
      </c>
      <c r="U814" s="18"/>
      <c r="V814" s="8">
        <f t="shared" si="446"/>
        <v>7190.2552803485214</v>
      </c>
      <c r="W814" s="8">
        <f t="shared" si="436"/>
        <v>7093.4025791443273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-2184.4078034679724</v>
      </c>
      <c r="AB814" s="8">
        <f t="shared" si="447"/>
        <v>-9685.2701204193945</v>
      </c>
      <c r="AC814" s="8">
        <f t="shared" si="440"/>
        <v>-11869.677923887368</v>
      </c>
      <c r="AD814" s="8">
        <f t="shared" si="448"/>
        <v>705.36404300218999</v>
      </c>
      <c r="AE814" s="8">
        <f t="shared" si="441"/>
        <v>-11164.313880885178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4533.4469649113817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2368.674585012438</v>
      </c>
      <c r="M815" s="14">
        <f t="shared" si="434"/>
        <v>769177</v>
      </c>
      <c r="N815" s="13"/>
      <c r="O815" s="12">
        <f>1000*(IF(I14&lt;18,VLOOKUP(I14,'[1]Mortality (No Interventions) L'!$B$10:$O$129,4),VLOOKUP(I14,'[1]Mortality (Interventions) L'!$B$26:$AV$128,22)))</f>
        <v>15.290214302770488</v>
      </c>
      <c r="P815" s="11">
        <v>0</v>
      </c>
      <c r="Q815" s="10">
        <f t="shared" si="443"/>
        <v>0.92220679754391077</v>
      </c>
      <c r="R815" s="10">
        <f t="shared" si="444"/>
        <v>1.4100739565918072E-2</v>
      </c>
      <c r="S815" s="10">
        <f t="shared" si="445"/>
        <v>0</v>
      </c>
      <c r="T815" s="9">
        <f t="shared" si="435"/>
        <v>0.90810605797799271</v>
      </c>
      <c r="U815" s="18"/>
      <c r="V815" s="8">
        <f t="shared" si="446"/>
        <v>7093.4025791443273</v>
      </c>
      <c r="W815" s="8">
        <f t="shared" si="436"/>
        <v>6984.9429335733857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-2151.007740028303</v>
      </c>
      <c r="AB815" s="8">
        <f t="shared" si="447"/>
        <v>-10845.964557094165</v>
      </c>
      <c r="AC815" s="8">
        <f t="shared" si="440"/>
        <v>-12996.972297122467</v>
      </c>
      <c r="AD815" s="8">
        <f t="shared" si="448"/>
        <v>695.86279301405852</v>
      </c>
      <c r="AE815" s="8">
        <f t="shared" si="441"/>
        <v>-12301.109504108408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2368.674585012438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2368.674585012438</v>
      </c>
      <c r="M816" s="14">
        <f t="shared" si="434"/>
        <v>769177</v>
      </c>
      <c r="N816" s="13"/>
      <c r="O816" s="12">
        <f>1000*(IF(I15&lt;18,VLOOKUP(I15,'[1]Mortality (No Interventions) L'!$B$10:$O$129,4),VLOOKUP(I15,'[1]Mortality (Interventions) L'!$B$26:$AV$128,22)))</f>
        <v>17.410120668912047</v>
      </c>
      <c r="P816" s="11">
        <v>0</v>
      </c>
      <c r="Q816" s="10">
        <f t="shared" si="443"/>
        <v>0.90810605797799271</v>
      </c>
      <c r="R816" s="10">
        <f t="shared" si="444"/>
        <v>1.5810236049566894E-2</v>
      </c>
      <c r="S816" s="10">
        <f t="shared" si="445"/>
        <v>0</v>
      </c>
      <c r="T816" s="9">
        <f t="shared" si="435"/>
        <v>0.89229582192842583</v>
      </c>
      <c r="U816" s="18"/>
      <c r="V816" s="8">
        <f t="shared" si="446"/>
        <v>6984.9429335733857</v>
      </c>
      <c r="W816" s="8">
        <f t="shared" si="436"/>
        <v>6863.3342342344085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-2113.5584357146463</v>
      </c>
      <c r="AB816" s="8">
        <f t="shared" si="447"/>
        <v>-12160.869933897715</v>
      </c>
      <c r="AC816" s="8">
        <f t="shared" si="440"/>
        <v>-14274.42836961236</v>
      </c>
      <c r="AD816" s="8">
        <f t="shared" si="448"/>
        <v>685.22290178354922</v>
      </c>
      <c r="AE816" s="8">
        <f t="shared" si="441"/>
        <v>-13589.205467828811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2368.674585012438</v>
      </c>
      <c r="M817" s="14">
        <f t="shared" si="434"/>
        <v>769177</v>
      </c>
      <c r="N817" s="13"/>
      <c r="O817" s="12">
        <f>1000*(IF(I16&lt;18,VLOOKUP(I16,'[1]Mortality (No Interventions) L'!$B$10:$O$129,4),VLOOKUP(I16,'[1]Mortality (Interventions) L'!$B$26:$AV$128,22)))</f>
        <v>19.870854064916173</v>
      </c>
      <c r="P817" s="11">
        <v>0</v>
      </c>
      <c r="Q817" s="10">
        <f t="shared" si="443"/>
        <v>0.89229582192842583</v>
      </c>
      <c r="R817" s="10">
        <f t="shared" si="444"/>
        <v>1.7730680060274177E-2</v>
      </c>
      <c r="S817" s="10">
        <f t="shared" si="445"/>
        <v>0</v>
      </c>
      <c r="T817" s="9">
        <f t="shared" si="435"/>
        <v>0.8745651418681516</v>
      </c>
      <c r="U817" s="18"/>
      <c r="V817" s="8">
        <f t="shared" si="446"/>
        <v>6863.3342342344085</v>
      </c>
      <c r="W817" s="8">
        <f t="shared" si="436"/>
        <v>6726.9539212671925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-2071.5602244808879</v>
      </c>
      <c r="AB817" s="8">
        <f t="shared" si="447"/>
        <v>-13638.03129672151</v>
      </c>
      <c r="AC817" s="8">
        <f t="shared" si="440"/>
        <v>-15709.591521202397</v>
      </c>
      <c r="AD817" s="8">
        <f t="shared" si="448"/>
        <v>673.29308837839551</v>
      </c>
      <c r="AE817" s="8">
        <f t="shared" si="441"/>
        <v>-15036.298432824002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2368.674585012438</v>
      </c>
      <c r="M818" s="14">
        <f t="shared" si="434"/>
        <v>769177</v>
      </c>
      <c r="N818" s="13"/>
      <c r="O818" s="12">
        <f>1000*(IF(I17&lt;18,VLOOKUP(I17,'[1]Mortality (No Interventions) L'!$B$10:$O$129,4),VLOOKUP(I17,'[1]Mortality (Interventions) L'!$B$26:$AV$128,22)))</f>
        <v>22.7427307303155</v>
      </c>
      <c r="P818" s="11">
        <v>0</v>
      </c>
      <c r="Q818" s="10">
        <f t="shared" si="443"/>
        <v>0.8745651418681516</v>
      </c>
      <c r="R818" s="10">
        <f t="shared" si="444"/>
        <v>1.9889999527627548E-2</v>
      </c>
      <c r="S818" s="10">
        <f t="shared" si="445"/>
        <v>0</v>
      </c>
      <c r="T818" s="9">
        <f t="shared" si="435"/>
        <v>0.854675142340524</v>
      </c>
      <c r="U818" s="18"/>
      <c r="V818" s="8">
        <f t="shared" si="446"/>
        <v>6726.9539212671925</v>
      </c>
      <c r="W818" s="8">
        <f t="shared" si="436"/>
        <v>6573.9646196005724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-2024.4472881038871</v>
      </c>
      <c r="AB818" s="8">
        <f t="shared" si="447"/>
        <v>-15298.930166661974</v>
      </c>
      <c r="AC818" s="8">
        <f t="shared" si="440"/>
        <v>-17323.377454765861</v>
      </c>
      <c r="AD818" s="8">
        <f t="shared" si="448"/>
        <v>659.91417967631162</v>
      </c>
      <c r="AE818" s="8">
        <f t="shared" si="441"/>
        <v>-16663.463275089551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2368.674585012438</v>
      </c>
      <c r="M819" s="14">
        <f t="shared" si="434"/>
        <v>769177</v>
      </c>
      <c r="N819" s="13"/>
      <c r="O819" s="12">
        <f>1000*(IF(I18&lt;18,VLOOKUP(I18,'[1]Mortality (No Interventions) L'!$B$10:$O$129,4),VLOOKUP(I18,'[1]Mortality (Interventions) L'!$B$26:$AV$128,22)))</f>
        <v>25.997776869819763</v>
      </c>
      <c r="P819" s="11">
        <v>0</v>
      </c>
      <c r="Q819" s="10">
        <f t="shared" si="443"/>
        <v>0.854675142340524</v>
      </c>
      <c r="R819" s="10">
        <f t="shared" si="444"/>
        <v>2.2219653646750388E-2</v>
      </c>
      <c r="S819" s="10">
        <f t="shared" si="445"/>
        <v>0</v>
      </c>
      <c r="T819" s="9">
        <f t="shared" si="435"/>
        <v>0.83245548869377362</v>
      </c>
      <c r="U819" s="18"/>
      <c r="V819" s="8">
        <f t="shared" si="446"/>
        <v>6573.9646196005724</v>
      </c>
      <c r="W819" s="8">
        <f t="shared" si="436"/>
        <v>6403.0561542701071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-1971.8161592230506</v>
      </c>
      <c r="AB819" s="8">
        <f t="shared" si="447"/>
        <v>-17090.846533046522</v>
      </c>
      <c r="AC819" s="8">
        <f t="shared" si="440"/>
        <v>-19062.662692269572</v>
      </c>
      <c r="AD819" s="8">
        <f t="shared" si="448"/>
        <v>644.90592918281618</v>
      </c>
      <c r="AE819" s="8">
        <f t="shared" si="441"/>
        <v>-18417.756763086756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2368.674585012438</v>
      </c>
      <c r="M820" s="14">
        <f t="shared" si="434"/>
        <v>769177</v>
      </c>
      <c r="N820" s="13"/>
      <c r="O820" s="12">
        <f>1000*(IF(I19&lt;18,VLOOKUP(I19,'[1]Mortality (No Interventions) L'!$B$10:$O$129,4),VLOOKUP(I19,'[1]Mortality (Interventions) L'!$B$26:$AV$128,22)))</f>
        <v>29.670373223849413</v>
      </c>
      <c r="P820" s="11">
        <v>0</v>
      </c>
      <c r="Q820" s="10">
        <f t="shared" si="443"/>
        <v>0.83245548869377362</v>
      </c>
      <c r="R820" s="10">
        <f t="shared" si="444"/>
        <v>2.4699265041786218E-2</v>
      </c>
      <c r="S820" s="10">
        <f t="shared" si="445"/>
        <v>0</v>
      </c>
      <c r="T820" s="9">
        <f t="shared" si="435"/>
        <v>0.8077562236519874</v>
      </c>
      <c r="U820" s="18"/>
      <c r="V820" s="8">
        <f t="shared" si="446"/>
        <v>6403.0561542701071</v>
      </c>
      <c r="W820" s="8">
        <f t="shared" si="436"/>
        <v>6213.0750883996479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-1913.3116378500854</v>
      </c>
      <c r="AB820" s="8">
        <f t="shared" si="447"/>
        <v>-18998.106587045997</v>
      </c>
      <c r="AC820" s="8">
        <f t="shared" si="440"/>
        <v>-20911.418224896082</v>
      </c>
      <c r="AD820" s="8">
        <f t="shared" si="448"/>
        <v>628.13980873389755</v>
      </c>
      <c r="AE820" s="8">
        <f t="shared" si="441"/>
        <v>-20283.278416162186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2368.674585012438</v>
      </c>
      <c r="M821" s="14">
        <f t="shared" si="434"/>
        <v>769177</v>
      </c>
      <c r="N821" s="13"/>
      <c r="O821" s="12">
        <f>1000*(IF(I20&lt;18,VLOOKUP(I20,'[1]Mortality (No Interventions) L'!$B$10:$O$129,4),VLOOKUP(I20,'[1]Mortality (Interventions) L'!$B$26:$AV$128,22)))</f>
        <v>33.741227684867667</v>
      </c>
      <c r="P821" s="11">
        <v>0</v>
      </c>
      <c r="Q821" s="10">
        <f t="shared" si="443"/>
        <v>0.8077562236519874</v>
      </c>
      <c r="R821" s="10">
        <f t="shared" si="444"/>
        <v>2.7254686656110597E-2</v>
      </c>
      <c r="S821" s="10">
        <f t="shared" si="445"/>
        <v>0</v>
      </c>
      <c r="T821" s="9">
        <f t="shared" si="435"/>
        <v>0.78050153699587677</v>
      </c>
      <c r="U821" s="18"/>
      <c r="V821" s="8">
        <f t="shared" si="446"/>
        <v>6213.0750883996479</v>
      </c>
      <c r="W821" s="8">
        <f t="shared" si="436"/>
        <v>6003.4383072187757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-1848.7541542452784</v>
      </c>
      <c r="AB821" s="8">
        <f t="shared" si="447"/>
        <v>-20963.67811808718</v>
      </c>
      <c r="AC821" s="8">
        <f t="shared" si="440"/>
        <v>-22812.432272332459</v>
      </c>
      <c r="AD821" s="8">
        <f t="shared" si="448"/>
        <v>609.50266617200555</v>
      </c>
      <c r="AE821" s="8">
        <f t="shared" si="441"/>
        <v>-22202.929606160455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2368.674585012438</v>
      </c>
      <c r="M822" s="14">
        <f t="shared" si="434"/>
        <v>769177</v>
      </c>
      <c r="N822" s="13"/>
      <c r="O822" s="12">
        <f>1000*(IF(I21&lt;18,VLOOKUP(I21,'[1]Mortality (No Interventions) L'!$B$10:$O$129,4),VLOOKUP(I21,'[1]Mortality (Interventions) L'!$B$26:$AV$128,22)))</f>
        <v>38.280685483194901</v>
      </c>
      <c r="P822" s="11">
        <v>0</v>
      </c>
      <c r="Q822" s="10">
        <f t="shared" si="443"/>
        <v>0.78050153699587677</v>
      </c>
      <c r="R822" s="10">
        <f t="shared" si="444"/>
        <v>2.9878133856889366E-2</v>
      </c>
      <c r="S822" s="10">
        <f t="shared" si="445"/>
        <v>0</v>
      </c>
      <c r="T822" s="9">
        <f t="shared" si="435"/>
        <v>0.75062340313898734</v>
      </c>
      <c r="U822" s="18"/>
      <c r="V822" s="8">
        <f t="shared" si="446"/>
        <v>6003.4383072187757</v>
      </c>
      <c r="W822" s="8">
        <f t="shared" si="436"/>
        <v>5773.6225735623693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-1777.9825779308649</v>
      </c>
      <c r="AB822" s="8">
        <f t="shared" si="447"/>
        <v>-22981.573365640594</v>
      </c>
      <c r="AC822" s="8">
        <f t="shared" si="440"/>
        <v>-24759.55594357146</v>
      </c>
      <c r="AD822" s="8">
        <f t="shared" si="448"/>
        <v>588.93729793816192</v>
      </c>
      <c r="AE822" s="8">
        <f t="shared" si="441"/>
        <v>-24170.618645633298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2368.674585012438</v>
      </c>
      <c r="M823" s="14">
        <f t="shared" si="434"/>
        <v>769177</v>
      </c>
      <c r="N823" s="13"/>
      <c r="O823" s="12">
        <f>1000*(IF(I22&lt;18,VLOOKUP(I22,'[1]Mortality (No Interventions) L'!$B$10:$O$129,4),VLOOKUP(I22,'[1]Mortality (Interventions) L'!$B$26:$AV$128,22)))</f>
        <v>43.448309354047261</v>
      </c>
      <c r="P823" s="11">
        <v>0</v>
      </c>
      <c r="Q823" s="10">
        <f t="shared" si="443"/>
        <v>0.75062340313898734</v>
      </c>
      <c r="R823" s="10">
        <f t="shared" si="444"/>
        <v>3.2613317827970452E-2</v>
      </c>
      <c r="S823" s="10">
        <f t="shared" si="445"/>
        <v>0</v>
      </c>
      <c r="T823" s="9">
        <f t="shared" si="435"/>
        <v>0.71801008531101684</v>
      </c>
      <c r="U823" s="18"/>
      <c r="V823" s="8">
        <f t="shared" si="446"/>
        <v>5773.6225735623693</v>
      </c>
      <c r="W823" s="8">
        <f t="shared" si="436"/>
        <v>5522.7684338927202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-1700.7322408588179</v>
      </c>
      <c r="AB823" s="8">
        <f t="shared" si="447"/>
        <v>-25085.413966964828</v>
      </c>
      <c r="AC823" s="8">
        <f t="shared" si="440"/>
        <v>-26786.146207823647</v>
      </c>
      <c r="AD823" s="8">
        <f t="shared" si="448"/>
        <v>566.39237446646848</v>
      </c>
      <c r="AE823" s="8">
        <f t="shared" si="441"/>
        <v>-26219.753833357179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2368.674585012438</v>
      </c>
      <c r="M824" s="14">
        <f t="shared" si="434"/>
        <v>769177</v>
      </c>
      <c r="N824" s="13"/>
      <c r="O824" s="12">
        <f>1000*(IF(I23&lt;18,VLOOKUP(I23,'[1]Mortality (No Interventions) L'!$B$10:$O$129,4),VLOOKUP(I23,'[1]Mortality (Interventions) L'!$B$26:$AV$128,22)))</f>
        <v>49.324282047090243</v>
      </c>
      <c r="P824" s="11">
        <v>0</v>
      </c>
      <c r="Q824" s="10">
        <f t="shared" si="443"/>
        <v>0.71801008531101684</v>
      </c>
      <c r="R824" s="10">
        <f t="shared" si="444"/>
        <v>3.5415331960535923E-2</v>
      </c>
      <c r="S824" s="10">
        <f t="shared" si="445"/>
        <v>0</v>
      </c>
      <c r="T824" s="9">
        <f t="shared" si="435"/>
        <v>0.68259475335048092</v>
      </c>
      <c r="U824" s="18"/>
      <c r="V824" s="8">
        <f t="shared" si="446"/>
        <v>5522.7684338927202</v>
      </c>
      <c r="W824" s="8">
        <f t="shared" si="436"/>
        <v>5250.3618459786285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-1616.8448441241178</v>
      </c>
      <c r="AB824" s="8">
        <f t="shared" si="447"/>
        <v>-27240.65879140914</v>
      </c>
      <c r="AC824" s="8">
        <f t="shared" si="440"/>
        <v>-28857.503635533256</v>
      </c>
      <c r="AD824" s="8">
        <f t="shared" si="448"/>
        <v>541.78358336487588</v>
      </c>
      <c r="AE824" s="8">
        <f t="shared" si="441"/>
        <v>-28315.720052168381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2368.674585012438</v>
      </c>
      <c r="M825" s="14">
        <f t="shared" si="434"/>
        <v>769177</v>
      </c>
      <c r="N825" s="13"/>
      <c r="O825" s="12">
        <f>1000*(IF(I24&lt;18,VLOOKUP(I24,'[1]Mortality (No Interventions) L'!$B$10:$O$129,4),VLOOKUP(I24,'[1]Mortality (Interventions) L'!$B$26:$AV$128,22)))</f>
        <v>56.027621580688887</v>
      </c>
      <c r="P825" s="11">
        <v>0</v>
      </c>
      <c r="Q825" s="10">
        <f t="shared" si="443"/>
        <v>0.68259475335048092</v>
      </c>
      <c r="R825" s="10">
        <f t="shared" si="444"/>
        <v>3.8244160533684415E-2</v>
      </c>
      <c r="S825" s="10">
        <f t="shared" si="445"/>
        <v>0</v>
      </c>
      <c r="T825" s="9">
        <f t="shared" si="435"/>
        <v>0.64435059281679652</v>
      </c>
      <c r="U825" s="18"/>
      <c r="V825" s="8">
        <f t="shared" si="446"/>
        <v>5250.3618459786285</v>
      </c>
      <c r="W825" s="8">
        <f t="shared" si="436"/>
        <v>4956.1965593104514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-1526.2568730428438</v>
      </c>
      <c r="AB825" s="8">
        <f t="shared" si="447"/>
        <v>-29416.528666817776</v>
      </c>
      <c r="AC825" s="8">
        <f t="shared" si="440"/>
        <v>-30942.785539860619</v>
      </c>
      <c r="AD825" s="8">
        <f t="shared" si="448"/>
        <v>515.06049709050353</v>
      </c>
      <c r="AE825" s="8">
        <f t="shared" si="441"/>
        <v>-30427.725042770115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2368.674585012438</v>
      </c>
      <c r="M826" s="14">
        <f t="shared" si="434"/>
        <v>769177</v>
      </c>
      <c r="N826" s="13"/>
      <c r="O826" s="12">
        <f>1000*(IF(I25&lt;18,VLOOKUP(I25,'[1]Mortality (No Interventions) L'!$B$10:$O$129,4),VLOOKUP(I25,'[1]Mortality (Interventions) L'!$B$26:$AV$128,22)))</f>
        <v>63.382722388743581</v>
      </c>
      <c r="P826" s="11">
        <v>0</v>
      </c>
      <c r="Q826" s="10">
        <f t="shared" si="443"/>
        <v>0.64435059281679652</v>
      </c>
      <c r="R826" s="10">
        <f t="shared" si="444"/>
        <v>4.0840694745529371E-2</v>
      </c>
      <c r="S826" s="10">
        <f t="shared" si="445"/>
        <v>0</v>
      </c>
      <c r="T826" s="9">
        <f t="shared" si="435"/>
        <v>0.6035098980712672</v>
      </c>
      <c r="U826" s="18"/>
      <c r="V826" s="8">
        <f t="shared" si="446"/>
        <v>4956.1965593104514</v>
      </c>
      <c r="W826" s="8">
        <f t="shared" si="436"/>
        <v>4642.059328687631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-1429.5185573648575</v>
      </c>
      <c r="AB826" s="8">
        <f t="shared" si="447"/>
        <v>-31413.723062282046</v>
      </c>
      <c r="AC826" s="8">
        <f t="shared" si="440"/>
        <v>-32843.241619646906</v>
      </c>
      <c r="AD826" s="8">
        <f t="shared" si="448"/>
        <v>486.20288246835531</v>
      </c>
      <c r="AE826" s="8">
        <f t="shared" si="441"/>
        <v>-32357.038737178551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2368.674585012438</v>
      </c>
      <c r="M827" s="14">
        <f t="shared" si="434"/>
        <v>769177</v>
      </c>
      <c r="N827" s="13"/>
      <c r="O827" s="12">
        <f>1000*(IF(I26&lt;18,VLOOKUP(I26,'[1]Mortality (No Interventions) L'!$B$10:$O$129,4),VLOOKUP(I26,'[1]Mortality (Interventions) L'!$B$26:$AV$128,22)))</f>
        <v>71.211977615097268</v>
      </c>
      <c r="P827" s="11">
        <v>0</v>
      </c>
      <c r="Q827" s="10">
        <f t="shared" si="443"/>
        <v>0.6035098980712672</v>
      </c>
      <c r="R827" s="10">
        <f t="shared" si="444"/>
        <v>4.2977133351940713E-2</v>
      </c>
      <c r="S827" s="10">
        <f t="shared" si="445"/>
        <v>0</v>
      </c>
      <c r="T827" s="9">
        <f t="shared" si="435"/>
        <v>0.56053276471932645</v>
      </c>
      <c r="U827" s="18"/>
      <c r="V827" s="8">
        <f t="shared" si="446"/>
        <v>4642.059328687631</v>
      </c>
      <c r="W827" s="8">
        <f t="shared" si="436"/>
        <v>4311.4891036851741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-1327.7197138574252</v>
      </c>
      <c r="AB827" s="8">
        <f t="shared" si="447"/>
        <v>-33057.022500245701</v>
      </c>
      <c r="AC827" s="8">
        <f t="shared" si="440"/>
        <v>-34384.742214103127</v>
      </c>
      <c r="AD827" s="8">
        <f t="shared" si="448"/>
        <v>455.38602014425663</v>
      </c>
      <c r="AE827" s="8">
        <f t="shared" si="441"/>
        <v>-33929.356193958869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2368.674585012438</v>
      </c>
      <c r="M828" s="14">
        <f t="shared" si="434"/>
        <v>769177</v>
      </c>
      <c r="N828" s="13"/>
      <c r="O828" s="12">
        <f>1000*(IF(I27&lt;18,VLOOKUP(I27,'[1]Mortality (No Interventions) L'!$B$10:$O$129,4),VLOOKUP(I27,'[1]Mortality (Interventions) L'!$B$26:$AV$128,22)))</f>
        <v>79.87333244874597</v>
      </c>
      <c r="P828" s="11">
        <v>0</v>
      </c>
      <c r="Q828" s="10">
        <f t="shared" si="443"/>
        <v>0.56053276471932645</v>
      </c>
      <c r="R828" s="10">
        <f t="shared" si="444"/>
        <v>4.4771619864841468E-2</v>
      </c>
      <c r="S828" s="10">
        <f t="shared" si="445"/>
        <v>0</v>
      </c>
      <c r="T828" s="9">
        <f t="shared" si="435"/>
        <v>0.51576114485448499</v>
      </c>
      <c r="U828" s="18"/>
      <c r="V828" s="8">
        <f t="shared" si="446"/>
        <v>4311.4891036851741</v>
      </c>
      <c r="W828" s="8">
        <f t="shared" si="436"/>
        <v>3967.1161011573822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-1221.6703157537372</v>
      </c>
      <c r="AB828" s="8">
        <f t="shared" si="447"/>
        <v>-34437.300252779169</v>
      </c>
      <c r="AC828" s="8">
        <f t="shared" si="440"/>
        <v>-35658.970568532903</v>
      </c>
      <c r="AD828" s="8">
        <f t="shared" si="448"/>
        <v>422.95708107151563</v>
      </c>
      <c r="AE828" s="8">
        <f t="shared" si="441"/>
        <v>-35236.013487461387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2368.674585012438</v>
      </c>
      <c r="M829" s="14">
        <f t="shared" si="434"/>
        <v>769177</v>
      </c>
      <c r="N829" s="13"/>
      <c r="O829" s="12">
        <f>1000*(IF(I28&lt;18,VLOOKUP(I28,'[1]Mortality (No Interventions) L'!$B$10:$O$129,4),VLOOKUP(I28,'[1]Mortality (Interventions) L'!$B$26:$AV$128,22)))</f>
        <v>89.364684526390036</v>
      </c>
      <c r="P829" s="11">
        <v>0</v>
      </c>
      <c r="Q829" s="10">
        <f t="shared" si="443"/>
        <v>0.51576114485448499</v>
      </c>
      <c r="R829" s="10">
        <f t="shared" si="444"/>
        <v>4.6090832000890807E-2</v>
      </c>
      <c r="S829" s="10">
        <f t="shared" si="445"/>
        <v>0</v>
      </c>
      <c r="T829" s="9">
        <f t="shared" si="435"/>
        <v>0.46967031285359417</v>
      </c>
      <c r="U829" s="18"/>
      <c r="V829" s="8">
        <f t="shared" si="446"/>
        <v>3967.1161011573822</v>
      </c>
      <c r="W829" s="8">
        <f t="shared" si="436"/>
        <v>3612.5960222978902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-1112.4961333911492</v>
      </c>
      <c r="AB829" s="8">
        <f t="shared" si="447"/>
        <v>-35452.007885949191</v>
      </c>
      <c r="AC829" s="8">
        <f t="shared" si="440"/>
        <v>-36564.50401934034</v>
      </c>
      <c r="AD829" s="8">
        <f t="shared" si="448"/>
        <v>389.17408952353924</v>
      </c>
      <c r="AE829" s="8">
        <f t="shared" si="441"/>
        <v>-36175.329929816799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2368.674585012438</v>
      </c>
      <c r="M830" s="14">
        <f t="shared" si="434"/>
        <v>769177</v>
      </c>
      <c r="N830" s="13"/>
      <c r="O830" s="12">
        <f>1000*(IF(I29&lt;18,VLOOKUP(I29,'[1]Mortality (No Interventions) L'!$B$10:$O$129,4),VLOOKUP(I29,'[1]Mortality (Interventions) L'!$B$26:$AV$128,22)))</f>
        <v>99.947783971503753</v>
      </c>
      <c r="P830" s="11">
        <v>0</v>
      </c>
      <c r="Q830" s="10">
        <f t="shared" si="443"/>
        <v>0.46967031285359417</v>
      </c>
      <c r="R830" s="10">
        <f t="shared" si="444"/>
        <v>4.6942506966919616E-2</v>
      </c>
      <c r="S830" s="10">
        <f t="shared" si="445"/>
        <v>0</v>
      </c>
      <c r="T830" s="9">
        <f t="shared" si="435"/>
        <v>0.42272780588667458</v>
      </c>
      <c r="U830" s="18"/>
      <c r="V830" s="8">
        <f t="shared" si="446"/>
        <v>3612.5960222978902</v>
      </c>
      <c r="W830" s="8">
        <f t="shared" si="436"/>
        <v>3251.5250554849472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-1001.3046101818373</v>
      </c>
      <c r="AB830" s="8">
        <f t="shared" si="447"/>
        <v>-36107.09668129433</v>
      </c>
      <c r="AC830" s="8">
        <f t="shared" si="440"/>
        <v>-37108.40129147617</v>
      </c>
      <c r="AD830" s="8">
        <f t="shared" si="448"/>
        <v>354.39566978742306</v>
      </c>
      <c r="AE830" s="8">
        <f t="shared" si="441"/>
        <v>-36754.005621688746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2368.674585012438</v>
      </c>
      <c r="M831" s="14">
        <f t="shared" si="434"/>
        <v>769177</v>
      </c>
      <c r="N831" s="13"/>
      <c r="O831" s="12">
        <f>1000*(IF(I30&lt;18,VLOOKUP(I30,'[1]Mortality (No Interventions) L'!$B$10:$O$129,4),VLOOKUP(I30,'[1]Mortality (Interventions) L'!$B$26:$AV$128,22)))</f>
        <v>111.78497420473342</v>
      </c>
      <c r="P831" s="11">
        <v>0</v>
      </c>
      <c r="Q831" s="10">
        <f t="shared" si="443"/>
        <v>0.42272780588667458</v>
      </c>
      <c r="R831" s="10">
        <f t="shared" si="444"/>
        <v>4.7254616876665476E-2</v>
      </c>
      <c r="S831" s="10">
        <f t="shared" si="445"/>
        <v>0</v>
      </c>
      <c r="T831" s="9">
        <f t="shared" si="435"/>
        <v>0.37547318901000909</v>
      </c>
      <c r="U831" s="18"/>
      <c r="V831" s="8">
        <f t="shared" si="446"/>
        <v>3251.5250554849472</v>
      </c>
      <c r="W831" s="8">
        <f t="shared" si="436"/>
        <v>2888.053411031518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-889.37380016157999</v>
      </c>
      <c r="AB831" s="8">
        <f t="shared" si="447"/>
        <v>-36347.164445342918</v>
      </c>
      <c r="AC831" s="8">
        <f t="shared" si="440"/>
        <v>-37236.538245504496</v>
      </c>
      <c r="AD831" s="8">
        <f t="shared" si="448"/>
        <v>318.97460794307335</v>
      </c>
      <c r="AE831" s="8">
        <f t="shared" si="441"/>
        <v>-36917.563637561427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2368.674585012438</v>
      </c>
      <c r="M832" s="14">
        <f t="shared" si="434"/>
        <v>769177</v>
      </c>
      <c r="N832" s="13"/>
      <c r="O832" s="12">
        <f>1000*(IF(I31&lt;18,VLOOKUP(I31,'[1]Mortality (No Interventions) L'!$B$10:$O$129,4),VLOOKUP(I31,'[1]Mortality (Interventions) L'!$B$26:$AV$128,22)))</f>
        <v>123.81501754662119</v>
      </c>
      <c r="P832" s="11">
        <v>0</v>
      </c>
      <c r="Q832" s="10">
        <f t="shared" si="443"/>
        <v>0.37547318901000909</v>
      </c>
      <c r="R832" s="10">
        <f t="shared" si="444"/>
        <v>4.648921948556009E-2</v>
      </c>
      <c r="S832" s="10">
        <f t="shared" si="445"/>
        <v>0</v>
      </c>
      <c r="T832" s="9">
        <f t="shared" si="435"/>
        <v>0.32898396952444897</v>
      </c>
      <c r="U832" s="18"/>
      <c r="V832" s="8">
        <f t="shared" si="446"/>
        <v>2888.053411031518</v>
      </c>
      <c r="W832" s="8">
        <f t="shared" si="436"/>
        <v>2530.4690272690709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-779.25596748906867</v>
      </c>
      <c r="AB832" s="8">
        <f t="shared" si="447"/>
        <v>-35758.438376244652</v>
      </c>
      <c r="AC832" s="8">
        <f t="shared" si="440"/>
        <v>-36537.694343733718</v>
      </c>
      <c r="AD832" s="8">
        <f t="shared" si="448"/>
        <v>283.31803962219192</v>
      </c>
      <c r="AE832" s="8">
        <f t="shared" si="441"/>
        <v>-36254.376304111523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2368.674585012438</v>
      </c>
      <c r="M833" s="14">
        <f t="shared" si="434"/>
        <v>769177</v>
      </c>
      <c r="N833" s="13"/>
      <c r="O833" s="12">
        <f>1000*(IF(I32&lt;18,VLOOKUP(I32,'[1]Mortality (No Interventions) L'!$B$10:$O$129,4),VLOOKUP(I32,'[1]Mortality (Interventions) L'!$B$26:$AV$128,22)))</f>
        <v>136.97402693190082</v>
      </c>
      <c r="P833" s="11">
        <v>0</v>
      </c>
      <c r="Q833" s="10">
        <f t="shared" si="443"/>
        <v>0.32898396952444897</v>
      </c>
      <c r="R833" s="10">
        <f t="shared" si="444"/>
        <v>4.5062259101805516E-2</v>
      </c>
      <c r="S833" s="10">
        <f t="shared" si="445"/>
        <v>0</v>
      </c>
      <c r="T833" s="9">
        <f t="shared" si="435"/>
        <v>0.28392171042264347</v>
      </c>
      <c r="U833" s="18"/>
      <c r="V833" s="8">
        <f t="shared" si="446"/>
        <v>2530.4690272690709</v>
      </c>
      <c r="W833" s="8">
        <f t="shared" si="436"/>
        <v>2183.8604945775764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-672.51813961137657</v>
      </c>
      <c r="AB833" s="8">
        <f t="shared" si="447"/>
        <v>-34660.853269149462</v>
      </c>
      <c r="AC833" s="8">
        <f t="shared" si="440"/>
        <v>-35333.371408760839</v>
      </c>
      <c r="AD833" s="8">
        <f t="shared" si="448"/>
        <v>248.23901157509587</v>
      </c>
      <c r="AE833" s="8">
        <f t="shared" si="441"/>
        <v>-35085.132397185742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2368.674585012438</v>
      </c>
      <c r="M834" s="14">
        <f t="shared" si="434"/>
        <v>769177</v>
      </c>
      <c r="N834" s="13"/>
      <c r="O834" s="12">
        <f>1000*(IF(I33&lt;18,VLOOKUP(I33,'[1]Mortality (No Interventions) L'!$B$10:$O$129,4),VLOOKUP(I33,'[1]Mortality (Interventions) L'!$B$26:$AV$128,22)))</f>
        <v>150.98619907339179</v>
      </c>
      <c r="P834" s="11">
        <v>0</v>
      </c>
      <c r="Q834" s="10">
        <f t="shared" si="443"/>
        <v>0.28392171042264347</v>
      </c>
      <c r="R834" s="10">
        <f t="shared" si="444"/>
        <v>4.2868259891131147E-2</v>
      </c>
      <c r="S834" s="10">
        <f t="shared" si="445"/>
        <v>0</v>
      </c>
      <c r="T834" s="9">
        <f t="shared" si="435"/>
        <v>0.24105345053151234</v>
      </c>
      <c r="U834" s="18"/>
      <c r="V834" s="8">
        <f t="shared" si="446"/>
        <v>2183.8604945775764</v>
      </c>
      <c r="W834" s="8">
        <f t="shared" si="436"/>
        <v>1854.1276991947707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-570.97718190354624</v>
      </c>
      <c r="AB834" s="8">
        <f t="shared" si="447"/>
        <v>-32973.279538280585</v>
      </c>
      <c r="AC834" s="8">
        <f t="shared" si="440"/>
        <v>-33544.25672018413</v>
      </c>
      <c r="AD834" s="8">
        <f t="shared" si="448"/>
        <v>214.23671451806027</v>
      </c>
      <c r="AE834" s="8">
        <f t="shared" si="441"/>
        <v>-33330.020005666069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2368.674585012438</v>
      </c>
      <c r="M835" s="14">
        <f t="shared" si="434"/>
        <v>769177</v>
      </c>
      <c r="N835" s="13"/>
      <c r="O835" s="12">
        <f>1000*(IF(I34&lt;18,VLOOKUP(I34,'[1]Mortality (No Interventions) L'!$B$10:$O$129,4),VLOOKUP(I34,'[1]Mortality (Interventions) L'!$B$26:$AV$128,22)))</f>
        <v>165.71805906514854</v>
      </c>
      <c r="P835" s="11">
        <v>0</v>
      </c>
      <c r="Q835" s="10">
        <f t="shared" si="443"/>
        <v>0.24105345053151234</v>
      </c>
      <c r="R835" s="10">
        <f t="shared" si="444"/>
        <v>3.9946909953039025E-2</v>
      </c>
      <c r="S835" s="10">
        <f t="shared" si="445"/>
        <v>0</v>
      </c>
      <c r="T835" s="9">
        <f t="shared" si="435"/>
        <v>0.20110654057847333</v>
      </c>
      <c r="U835" s="18"/>
      <c r="V835" s="8">
        <f t="shared" si="446"/>
        <v>1854.1276991947707</v>
      </c>
      <c r="W835" s="8">
        <f t="shared" si="436"/>
        <v>1546.8652556252839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-476.35595154800234</v>
      </c>
      <c r="AB835" s="8">
        <f t="shared" si="447"/>
        <v>-30726.244356948697</v>
      </c>
      <c r="AC835" s="8">
        <f t="shared" si="440"/>
        <v>-31202.600308496698</v>
      </c>
      <c r="AD835" s="8">
        <f t="shared" si="448"/>
        <v>181.88992729100701</v>
      </c>
      <c r="AE835" s="8">
        <f t="shared" si="441"/>
        <v>-31020.710381205692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2368.674585012438</v>
      </c>
      <c r="M836" s="14">
        <f t="shared" si="434"/>
        <v>769177</v>
      </c>
      <c r="N836" s="13"/>
      <c r="O836" s="12">
        <f>1000*(IF(I35&lt;18,VLOOKUP(I35,'[1]Mortality (No Interventions) L'!$B$10:$O$129,4),VLOOKUP(I35,'[1]Mortality (Interventions) L'!$B$26:$AV$128,22)))</f>
        <v>181.72014903155201</v>
      </c>
      <c r="P836" s="11">
        <v>0</v>
      </c>
      <c r="Q836" s="10">
        <f t="shared" si="443"/>
        <v>0.20110654057847333</v>
      </c>
      <c r="R836" s="10">
        <f t="shared" si="444"/>
        <v>3.6545110525140034E-2</v>
      </c>
      <c r="S836" s="10">
        <f t="shared" si="445"/>
        <v>0</v>
      </c>
      <c r="T836" s="9">
        <f t="shared" si="435"/>
        <v>0.16456143005333329</v>
      </c>
      <c r="U836" s="18"/>
      <c r="V836" s="8">
        <f t="shared" si="446"/>
        <v>1546.8652556252839</v>
      </c>
      <c r="W836" s="8">
        <f t="shared" si="436"/>
        <v>1265.7686708413275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-389.79247704063255</v>
      </c>
      <c r="AB836" s="8">
        <f t="shared" si="447"/>
        <v>-28109.658478395635</v>
      </c>
      <c r="AC836" s="8">
        <f t="shared" si="440"/>
        <v>-28499.450955436267</v>
      </c>
      <c r="AD836" s="8">
        <f t="shared" si="448"/>
        <v>151.74748157684036</v>
      </c>
      <c r="AE836" s="8">
        <f t="shared" si="441"/>
        <v>-28347.703473859427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2368.674585012438</v>
      </c>
      <c r="M837" s="14">
        <f t="shared" ref="M837:M868" si="451">$E$11</f>
        <v>769177</v>
      </c>
      <c r="N837" s="13"/>
      <c r="O837" s="12">
        <f>1000*(IF(I36&lt;18,VLOOKUP(I36,'[1]Mortality (No Interventions) L'!$B$10:$O$129,4),VLOOKUP(I36,'[1]Mortality (Interventions) L'!$B$26:$AV$128,22)))</f>
        <v>198.46823342814588</v>
      </c>
      <c r="P837" s="11">
        <v>0</v>
      </c>
      <c r="Q837" s="10">
        <f t="shared" si="443"/>
        <v>0.16456143005333329</v>
      </c>
      <c r="R837" s="10">
        <f t="shared" si="444"/>
        <v>3.2660216313094452E-2</v>
      </c>
      <c r="S837" s="10">
        <f t="shared" si="445"/>
        <v>0</v>
      </c>
      <c r="T837" s="9">
        <f t="shared" ref="T837:T868" si="452">Q837-SUM(R837:S837)</f>
        <v>0.13190121374023883</v>
      </c>
      <c r="U837" s="18"/>
      <c r="V837" s="8">
        <f t="shared" si="446"/>
        <v>1265.7686708413275</v>
      </c>
      <c r="W837" s="8">
        <f t="shared" ref="W837:W868" si="453">$G$14*M837*T837</f>
        <v>1014.5537988107569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-312.4310527187971</v>
      </c>
      <c r="AB837" s="8">
        <f t="shared" si="447"/>
        <v>-25121.487203057051</v>
      </c>
      <c r="AC837" s="8">
        <f t="shared" ref="AC837:AC868" si="457">IFERROR(_xlfn.IFNA(SUM(Y837:AB837),0),0)</f>
        <v>-25433.918255775847</v>
      </c>
      <c r="AD837" s="8">
        <f t="shared" si="448"/>
        <v>124.17190660953425</v>
      </c>
      <c r="AE837" s="8">
        <f t="shared" ref="AE837:AE868" si="458">IFERROR(_xlfn.IFNA(SUM(AC837:AD837),0),0)</f>
        <v>-25309.746349166311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2368.674585012438</v>
      </c>
      <c r="M838" s="14">
        <f t="shared" si="451"/>
        <v>769177</v>
      </c>
      <c r="N838" s="13"/>
      <c r="O838" s="12">
        <f>1000*(IF(I37&lt;18,VLOOKUP(I37,'[1]Mortality (No Interventions) L'!$B$10:$O$129,4),VLOOKUP(I37,'[1]Mortality (Interventions) L'!$B$26:$AV$128,22)))</f>
        <v>216.44278691925172</v>
      </c>
      <c r="P838" s="11">
        <v>0</v>
      </c>
      <c r="Q838" s="10">
        <f t="shared" ref="Q838:Q869" si="460">T837</f>
        <v>0.13190121374023883</v>
      </c>
      <c r="R838" s="10">
        <f t="shared" ref="R838:R869" si="461">O838*Q838/1000</f>
        <v>2.854906629996919E-2</v>
      </c>
      <c r="S838" s="10">
        <f t="shared" ref="S838:S869" si="462">MIN(P838*Q838,Q838-R838)</f>
        <v>0</v>
      </c>
      <c r="T838" s="9">
        <f t="shared" si="452"/>
        <v>0.10335214744026965</v>
      </c>
      <c r="U838" s="18"/>
      <c r="V838" s="8">
        <f t="shared" ref="V838:V869" si="463">W837</f>
        <v>1014.5537988107569</v>
      </c>
      <c r="W838" s="8">
        <f t="shared" si="453"/>
        <v>794.96094711664284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-244.80760494822502</v>
      </c>
      <c r="AB838" s="8">
        <f t="shared" ref="AB838:AB869" si="464">IFERROR(_xlfn.IFNA(-M838*R838,0),0)</f>
        <v>-21959.2851694114</v>
      </c>
      <c r="AC838" s="8">
        <f t="shared" si="457"/>
        <v>-22204.092774359626</v>
      </c>
      <c r="AD838" s="8">
        <f t="shared" ref="AD838:AD869" si="465">IFERROR(_xlfn.IFNA($D$6*SUM(V838:V838,Y838:Z838),0),0)</f>
        <v>99.527727663335256</v>
      </c>
      <c r="AE838" s="8">
        <f t="shared" si="458"/>
        <v>-22104.565046696291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2368.674585012438</v>
      </c>
      <c r="M839" s="14">
        <f t="shared" si="451"/>
        <v>769177</v>
      </c>
      <c r="N839" s="13"/>
      <c r="O839" s="12">
        <f>1000*(IF(I38&lt;18,VLOOKUP(I38,'[1]Mortality (No Interventions) L'!$B$10:$O$129,4),VLOOKUP(I38,'[1]Mortality (Interventions) L'!$B$26:$AV$128,22)))</f>
        <v>235.72155663967214</v>
      </c>
      <c r="P839" s="11">
        <v>0</v>
      </c>
      <c r="Q839" s="10">
        <f t="shared" si="460"/>
        <v>0.10335214744026965</v>
      </c>
      <c r="R839" s="10">
        <f t="shared" si="461"/>
        <v>2.436232907667327E-2</v>
      </c>
      <c r="S839" s="10">
        <f t="shared" si="462"/>
        <v>0</v>
      </c>
      <c r="T839" s="9">
        <f t="shared" si="452"/>
        <v>7.8989818363596379E-2</v>
      </c>
      <c r="U839" s="18"/>
      <c r="V839" s="8">
        <f t="shared" si="463"/>
        <v>794.96094711664284</v>
      </c>
      <c r="W839" s="8">
        <f t="shared" si="453"/>
        <v>607.57151519455977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-187.1011752325995</v>
      </c>
      <c r="AB839" s="8">
        <f t="shared" si="464"/>
        <v>-18738.943192208317</v>
      </c>
      <c r="AC839" s="8">
        <f t="shared" si="457"/>
        <v>-18926.044367440918</v>
      </c>
      <c r="AD839" s="8">
        <f t="shared" si="465"/>
        <v>77.985668912142671</v>
      </c>
      <c r="AE839" s="8">
        <f t="shared" si="458"/>
        <v>-18848.058698528774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2368.674585012438</v>
      </c>
      <c r="M840" s="14">
        <f t="shared" si="451"/>
        <v>769177</v>
      </c>
      <c r="N840" s="13"/>
      <c r="O840" s="12">
        <f>1000*(IF(I39&lt;18,VLOOKUP(I39,'[1]Mortality (No Interventions) L'!$B$10:$O$129,4),VLOOKUP(I39,'[1]Mortality (Interventions) L'!$B$26:$AV$128,22)))</f>
        <v>255.71411568114826</v>
      </c>
      <c r="P840" s="11">
        <v>0</v>
      </c>
      <c r="Q840" s="10">
        <f t="shared" si="460"/>
        <v>7.8989818363596379E-2</v>
      </c>
      <c r="R840" s="10">
        <f t="shared" si="461"/>
        <v>2.0198811550661576E-2</v>
      </c>
      <c r="S840" s="10">
        <f t="shared" si="462"/>
        <v>0</v>
      </c>
      <c r="T840" s="9">
        <f t="shared" si="452"/>
        <v>5.8791006812934803E-2</v>
      </c>
      <c r="U840" s="18"/>
      <c r="V840" s="8">
        <f t="shared" si="463"/>
        <v>607.57151519455977</v>
      </c>
      <c r="W840" s="8">
        <f t="shared" si="453"/>
        <v>452.20690247352758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-139.25676366509177</v>
      </c>
      <c r="AB840" s="8">
        <f t="shared" si="464"/>
        <v>-15536.461272103219</v>
      </c>
      <c r="AC840" s="8">
        <f t="shared" si="457"/>
        <v>-15675.71803576831</v>
      </c>
      <c r="AD840" s="8">
        <f t="shared" si="465"/>
        <v>59.60276564058632</v>
      </c>
      <c r="AE840" s="8">
        <f t="shared" si="458"/>
        <v>-15616.115270127724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2368.674585012438</v>
      </c>
      <c r="M841" s="14">
        <f t="shared" si="451"/>
        <v>769177</v>
      </c>
      <c r="N841" s="13"/>
      <c r="O841" s="12">
        <f>1000*(IF(I40&lt;18,VLOOKUP(I40,'[1]Mortality (No Interventions) L'!$B$10:$O$129,4),VLOOKUP(I40,'[1]Mortality (Interventions) L'!$B$26:$AV$128,22)))</f>
        <v>276.90432554328714</v>
      </c>
      <c r="P841" s="11">
        <v>0</v>
      </c>
      <c r="Q841" s="10">
        <f t="shared" si="460"/>
        <v>5.8791006812934803E-2</v>
      </c>
      <c r="R841" s="10">
        <f t="shared" si="461"/>
        <v>1.6279484089546509E-2</v>
      </c>
      <c r="S841" s="10">
        <f t="shared" si="462"/>
        <v>0</v>
      </c>
      <c r="T841" s="9">
        <f t="shared" si="452"/>
        <v>4.251152272338829E-2</v>
      </c>
      <c r="U841" s="18"/>
      <c r="V841" s="8">
        <f t="shared" si="463"/>
        <v>452.20690247352758</v>
      </c>
      <c r="W841" s="8">
        <f t="shared" si="453"/>
        <v>326.98885513807636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-100.69596344506859</v>
      </c>
      <c r="AB841" s="8">
        <f t="shared" si="464"/>
        <v>-12521.804733545116</v>
      </c>
      <c r="AC841" s="8">
        <f t="shared" si="457"/>
        <v>-12622.500696990184</v>
      </c>
      <c r="AD841" s="8">
        <f t="shared" si="465"/>
        <v>44.361497132653056</v>
      </c>
      <c r="AE841" s="8">
        <f t="shared" si="458"/>
        <v>-12578.139199857531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2368.674585012438</v>
      </c>
      <c r="M842" s="14">
        <f t="shared" si="451"/>
        <v>769177</v>
      </c>
      <c r="N842" s="13"/>
      <c r="O842" s="12">
        <f>1000*(IF(I41&lt;18,VLOOKUP(I41,'[1]Mortality (No Interventions) L'!$B$10:$O$129,4),VLOOKUP(I41,'[1]Mortality (Interventions) L'!$B$26:$AV$128,22)))</f>
        <v>298.65002441167798</v>
      </c>
      <c r="P842" s="11">
        <v>0</v>
      </c>
      <c r="Q842" s="10">
        <f t="shared" si="460"/>
        <v>4.251152272338829E-2</v>
      </c>
      <c r="R842" s="10">
        <f t="shared" si="461"/>
        <v>1.2696067299117516E-2</v>
      </c>
      <c r="S842" s="10">
        <f t="shared" si="462"/>
        <v>0</v>
      </c>
      <c r="T842" s="9">
        <f t="shared" si="452"/>
        <v>2.9815455424270776E-2</v>
      </c>
      <c r="U842" s="18"/>
      <c r="V842" s="8">
        <f t="shared" si="463"/>
        <v>326.98885513807636</v>
      </c>
      <c r="W842" s="8">
        <f t="shared" si="453"/>
        <v>229.33362556874323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-70.623111504041418</v>
      </c>
      <c r="AB842" s="8">
        <f t="shared" si="464"/>
        <v>-9765.5229569333133</v>
      </c>
      <c r="AC842" s="8">
        <f t="shared" si="457"/>
        <v>-9836.1460684373542</v>
      </c>
      <c r="AD842" s="8">
        <f t="shared" si="465"/>
        <v>32.07760668904529</v>
      </c>
      <c r="AE842" s="8">
        <f t="shared" si="458"/>
        <v>-9804.0684617483093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2368.674585012438</v>
      </c>
      <c r="M843" s="14">
        <f t="shared" si="451"/>
        <v>769177</v>
      </c>
      <c r="N843" s="13"/>
      <c r="O843" s="12">
        <f>1000*(IF(I42&lt;18,VLOOKUP(I42,'[1]Mortality (No Interventions) L'!$B$10:$O$129,4),VLOOKUP(I42,'[1]Mortality (Interventions) L'!$B$26:$AV$128,22)))</f>
        <v>320.52626216482321</v>
      </c>
      <c r="P843" s="11">
        <v>0</v>
      </c>
      <c r="Q843" s="10">
        <f t="shared" si="460"/>
        <v>2.9815455424270776E-2</v>
      </c>
      <c r="R843" s="10">
        <f t="shared" si="461"/>
        <v>9.5566364818834137E-3</v>
      </c>
      <c r="S843" s="10">
        <f t="shared" si="462"/>
        <v>0</v>
      </c>
      <c r="T843" s="9">
        <f t="shared" si="452"/>
        <v>2.025881894238736E-2</v>
      </c>
      <c r="U843" s="18"/>
      <c r="V843" s="8">
        <f t="shared" si="463"/>
        <v>229.33362556874323</v>
      </c>
      <c r="W843" s="8">
        <f t="shared" si="453"/>
        <v>155.82617577648685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-47.986549551201499</v>
      </c>
      <c r="AB843" s="8">
        <f t="shared" si="464"/>
        <v>-7350.7449792256384</v>
      </c>
      <c r="AC843" s="8">
        <f t="shared" si="457"/>
        <v>-7398.7315287768397</v>
      </c>
      <c r="AD843" s="8">
        <f t="shared" si="465"/>
        <v>22.497628668293711</v>
      </c>
      <c r="AE843" s="8">
        <f t="shared" si="458"/>
        <v>-7376.2339001085456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2368.674585012438</v>
      </c>
      <c r="M844" s="14">
        <f t="shared" si="451"/>
        <v>769177</v>
      </c>
      <c r="N844" s="13"/>
      <c r="O844" s="12">
        <f>1000*(IF(I43&lt;18,VLOOKUP(I43,'[1]Mortality (No Interventions) L'!$B$10:$O$129,4),VLOOKUP(I43,'[1]Mortality (Interventions) L'!$B$26:$AV$128,22)))</f>
        <v>343.28270977041421</v>
      </c>
      <c r="P844" s="11">
        <v>0</v>
      </c>
      <c r="Q844" s="10">
        <f t="shared" si="460"/>
        <v>2.025881894238736E-2</v>
      </c>
      <c r="R844" s="10">
        <f t="shared" si="461"/>
        <v>6.9545022632909303E-3</v>
      </c>
      <c r="S844" s="10">
        <f t="shared" si="462"/>
        <v>0</v>
      </c>
      <c r="T844" s="9">
        <f t="shared" si="452"/>
        <v>1.330431667909643E-2</v>
      </c>
      <c r="U844" s="18"/>
      <c r="V844" s="8">
        <f t="shared" si="463"/>
        <v>155.82617577648685</v>
      </c>
      <c r="W844" s="8">
        <f t="shared" si="453"/>
        <v>102.33374390277355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-31.513596788732794</v>
      </c>
      <c r="AB844" s="8">
        <f t="shared" si="464"/>
        <v>-5349.2431873713276</v>
      </c>
      <c r="AC844" s="8">
        <f t="shared" si="457"/>
        <v>-5380.7567841600603</v>
      </c>
      <c r="AD844" s="8">
        <f t="shared" si="465"/>
        <v>15.286547843673361</v>
      </c>
      <c r="AE844" s="8">
        <f t="shared" si="458"/>
        <v>-5365.4702363163869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2368.674585012438</v>
      </c>
      <c r="M845" s="14">
        <f t="shared" si="451"/>
        <v>769177</v>
      </c>
      <c r="N845" s="13"/>
      <c r="O845" s="12">
        <f>1000*(IF(I44&lt;18,VLOOKUP(I44,'[1]Mortality (No Interventions) L'!$B$10:$O$129,4),VLOOKUP(I44,'[1]Mortality (Interventions) L'!$B$26:$AV$128,22)))</f>
        <v>366.82475896680035</v>
      </c>
      <c r="P845" s="11">
        <v>0</v>
      </c>
      <c r="Q845" s="10">
        <f t="shared" si="460"/>
        <v>1.330431667909643E-2</v>
      </c>
      <c r="R845" s="10">
        <f t="shared" si="461"/>
        <v>4.8803527590275302E-3</v>
      </c>
      <c r="S845" s="10">
        <f t="shared" si="462"/>
        <v>0</v>
      </c>
      <c r="T845" s="9">
        <f t="shared" si="452"/>
        <v>8.4239639200688991E-3</v>
      </c>
      <c r="U845" s="18"/>
      <c r="V845" s="8">
        <f t="shared" si="463"/>
        <v>102.33374390277355</v>
      </c>
      <c r="W845" s="8">
        <f t="shared" si="453"/>
        <v>64.795192961468359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-19.953629242528951</v>
      </c>
      <c r="AB845" s="8">
        <f t="shared" si="464"/>
        <v>-3753.8550941305184</v>
      </c>
      <c r="AC845" s="8">
        <f t="shared" si="457"/>
        <v>-3773.8087233730475</v>
      </c>
      <c r="AD845" s="8">
        <f t="shared" si="465"/>
        <v>10.038940276862085</v>
      </c>
      <c r="AE845" s="8">
        <f t="shared" si="458"/>
        <v>-3763.7697830961856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2368.674585012438</v>
      </c>
      <c r="M846" s="14">
        <f t="shared" si="451"/>
        <v>769177</v>
      </c>
      <c r="N846" s="13"/>
      <c r="O846" s="12">
        <f>1000*(IF(I45&lt;18,VLOOKUP(I45,'[1]Mortality (No Interventions) L'!$B$10:$O$129,4),VLOOKUP(I45,'[1]Mortality (Interventions) L'!$B$26:$AV$128,22)))</f>
        <v>391.03890228547488</v>
      </c>
      <c r="P846" s="11">
        <v>0</v>
      </c>
      <c r="Q846" s="10">
        <f t="shared" si="460"/>
        <v>8.4239639200688991E-3</v>
      </c>
      <c r="R846" s="10">
        <f t="shared" si="461"/>
        <v>3.294097604196188E-3</v>
      </c>
      <c r="S846" s="10">
        <f t="shared" si="462"/>
        <v>0</v>
      </c>
      <c r="T846" s="9">
        <f t="shared" si="452"/>
        <v>5.1298663158727111E-3</v>
      </c>
      <c r="U846" s="18"/>
      <c r="V846" s="8">
        <f t="shared" si="463"/>
        <v>64.795192961468359</v>
      </c>
      <c r="W846" s="8">
        <f t="shared" si="453"/>
        <v>39.457751832440245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-12.150983966919078</v>
      </c>
      <c r="AB846" s="8">
        <f t="shared" si="464"/>
        <v>-2533.7441129028111</v>
      </c>
      <c r="AC846" s="8">
        <f t="shared" si="457"/>
        <v>-2545.8950968697304</v>
      </c>
      <c r="AD846" s="8">
        <f t="shared" si="465"/>
        <v>6.3564084295200463</v>
      </c>
      <c r="AE846" s="8">
        <f t="shared" si="458"/>
        <v>-2539.5386884402105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2368.674585012438</v>
      </c>
      <c r="M847" s="14">
        <f t="shared" si="451"/>
        <v>769177</v>
      </c>
      <c r="N847" s="13"/>
      <c r="O847" s="12">
        <f>1000*(IF(I46&lt;18,VLOOKUP(I46,'[1]Mortality (No Interventions) L'!$B$10:$O$129,4),VLOOKUP(I46,'[1]Mortality (Interventions) L'!$B$26:$AV$128,22)))</f>
        <v>415.80607679405375</v>
      </c>
      <c r="P847" s="11">
        <v>0</v>
      </c>
      <c r="Q847" s="10">
        <f t="shared" si="460"/>
        <v>5.1298663158727111E-3</v>
      </c>
      <c r="R847" s="10">
        <f t="shared" si="461"/>
        <v>2.133029587280998E-3</v>
      </c>
      <c r="S847" s="10">
        <f t="shared" si="462"/>
        <v>0</v>
      </c>
      <c r="T847" s="9">
        <f t="shared" si="452"/>
        <v>2.9968367285917131E-3</v>
      </c>
      <c r="U847" s="18"/>
      <c r="V847" s="8">
        <f t="shared" si="463"/>
        <v>39.457751832440245</v>
      </c>
      <c r="W847" s="8">
        <f t="shared" si="453"/>
        <v>23.050978843879882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-7.0985309944470085</v>
      </c>
      <c r="AB847" s="8">
        <f t="shared" si="464"/>
        <v>-1640.6772988560363</v>
      </c>
      <c r="AC847" s="8">
        <f t="shared" si="457"/>
        <v>-1647.7758298504832</v>
      </c>
      <c r="AD847" s="8">
        <f t="shared" si="465"/>
        <v>3.8708054547623885</v>
      </c>
      <c r="AE847" s="8">
        <f t="shared" si="458"/>
        <v>-1643.9050243957208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2368.674585012438</v>
      </c>
      <c r="M848" s="14">
        <f t="shared" si="451"/>
        <v>769177</v>
      </c>
      <c r="N848" s="13"/>
      <c r="O848" s="12">
        <f>1000*(IF(I47&lt;18,VLOOKUP(I47,'[1]Mortality (No Interventions) L'!$B$10:$O$129,4),VLOOKUP(I47,'[1]Mortality (Interventions) L'!$B$26:$AV$128,22)))</f>
        <v>441.15325568952699</v>
      </c>
      <c r="P848" s="11">
        <v>0</v>
      </c>
      <c r="Q848" s="10">
        <f t="shared" si="460"/>
        <v>2.9968367285917131E-3</v>
      </c>
      <c r="R848" s="10">
        <f t="shared" si="461"/>
        <v>1.3220642795881857E-3</v>
      </c>
      <c r="S848" s="10">
        <f t="shared" si="462"/>
        <v>0</v>
      </c>
      <c r="T848" s="9">
        <f t="shared" si="452"/>
        <v>1.6747724490035274E-3</v>
      </c>
      <c r="U848" s="18"/>
      <c r="V848" s="8">
        <f t="shared" si="463"/>
        <v>23.050978843879882</v>
      </c>
      <c r="W848" s="8">
        <f t="shared" si="453"/>
        <v>12.881964480071863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-3.966990935633695</v>
      </c>
      <c r="AB848" s="8">
        <f t="shared" si="464"/>
        <v>-1016.9014363808019</v>
      </c>
      <c r="AC848" s="8">
        <f t="shared" si="457"/>
        <v>-1020.8684273164356</v>
      </c>
      <c r="AD848" s="8">
        <f t="shared" si="465"/>
        <v>2.2613010245846166</v>
      </c>
      <c r="AE848" s="8">
        <f t="shared" si="458"/>
        <v>-1018.6071262918509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2368.674585012438</v>
      </c>
      <c r="M849" s="14">
        <f t="shared" si="451"/>
        <v>769177</v>
      </c>
      <c r="N849" s="13"/>
      <c r="O849" s="12">
        <f>1000*(IF(I48&lt;18,VLOOKUP(I48,'[1]Mortality (No Interventions) L'!$B$10:$O$129,4),VLOOKUP(I48,'[1]Mortality (Interventions) L'!$B$26:$AV$128,22)))</f>
        <v>467.12681816290251</v>
      </c>
      <c r="P849" s="11">
        <v>0</v>
      </c>
      <c r="Q849" s="10">
        <f t="shared" si="460"/>
        <v>1.6747724490035274E-3</v>
      </c>
      <c r="R849" s="10">
        <f t="shared" si="461"/>
        <v>7.8233112524990966E-4</v>
      </c>
      <c r="S849" s="10">
        <f t="shared" si="462"/>
        <v>0</v>
      </c>
      <c r="T849" s="9">
        <f t="shared" si="452"/>
        <v>8.9244132375361778E-4</v>
      </c>
      <c r="U849" s="18"/>
      <c r="V849" s="8">
        <f t="shared" si="463"/>
        <v>12.881964480071863</v>
      </c>
      <c r="W849" s="8">
        <f t="shared" si="453"/>
        <v>6.8644534008083653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-2.1139030821900513</v>
      </c>
      <c r="AB849" s="8">
        <f t="shared" si="464"/>
        <v>-601.75110792634973</v>
      </c>
      <c r="AC849" s="8">
        <f t="shared" si="457"/>
        <v>-603.8650110085398</v>
      </c>
      <c r="AD849" s="8">
        <f t="shared" si="465"/>
        <v>1.2637207154950498</v>
      </c>
      <c r="AE849" s="8">
        <f t="shared" si="458"/>
        <v>-602.60129029304471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2368.674585012438</v>
      </c>
      <c r="M850" s="14">
        <f t="shared" si="451"/>
        <v>769177</v>
      </c>
      <c r="N850" s="13"/>
      <c r="O850" s="12">
        <f>1000*(IF(I49&lt;18,VLOOKUP(I49,'[1]Mortality (No Interventions) L'!$B$10:$O$129,4),VLOOKUP(I49,'[1]Mortality (Interventions) L'!$B$26:$AV$128,22)))</f>
        <v>493.61200746671153</v>
      </c>
      <c r="P850" s="11">
        <v>0</v>
      </c>
      <c r="Q850" s="10">
        <f t="shared" si="460"/>
        <v>8.9244132375361778E-4</v>
      </c>
      <c r="R850" s="10">
        <f t="shared" si="461"/>
        <v>4.4051975336427266E-4</v>
      </c>
      <c r="S850" s="10">
        <f t="shared" si="462"/>
        <v>0</v>
      </c>
      <c r="T850" s="9">
        <f t="shared" si="452"/>
        <v>4.5192157038934512E-4</v>
      </c>
      <c r="U850" s="18"/>
      <c r="V850" s="8">
        <f t="shared" si="463"/>
        <v>6.8644534008083653</v>
      </c>
      <c r="W850" s="8">
        <f t="shared" si="453"/>
        <v>3.4760767774736534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-1.0704551382001513</v>
      </c>
      <c r="AB850" s="8">
        <f t="shared" si="464"/>
        <v>-338.83766233347114</v>
      </c>
      <c r="AC850" s="8">
        <f t="shared" si="457"/>
        <v>-339.90811747167129</v>
      </c>
      <c r="AD850" s="8">
        <f t="shared" si="465"/>
        <v>0.6734028786193007</v>
      </c>
      <c r="AE850" s="8">
        <f t="shared" si="458"/>
        <v>-339.23471459305199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2368.674585012438</v>
      </c>
      <c r="M851" s="14">
        <f t="shared" si="451"/>
        <v>769177</v>
      </c>
      <c r="N851" s="13"/>
      <c r="O851" s="12">
        <f>1000*(IF(I50&lt;18,VLOOKUP(I50,'[1]Mortality (No Interventions) L'!$B$10:$O$129,4),VLOOKUP(I50,'[1]Mortality (Interventions) L'!$B$26:$AV$128,22)))</f>
        <v>520.4889492571549</v>
      </c>
      <c r="P851" s="11">
        <v>0</v>
      </c>
      <c r="Q851" s="10">
        <f t="shared" si="460"/>
        <v>4.5192157038934512E-4</v>
      </c>
      <c r="R851" s="10">
        <f t="shared" si="461"/>
        <v>2.3522018331859358E-4</v>
      </c>
      <c r="S851" s="10">
        <f t="shared" si="462"/>
        <v>0</v>
      </c>
      <c r="T851" s="9">
        <f t="shared" si="452"/>
        <v>2.1670138707075153E-4</v>
      </c>
      <c r="U851" s="18"/>
      <c r="V851" s="8">
        <f t="shared" si="463"/>
        <v>3.4760767774736534</v>
      </c>
      <c r="W851" s="8">
        <f t="shared" si="453"/>
        <v>1.6668172280291946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-0.51329506809143211</v>
      </c>
      <c r="AB851" s="8">
        <f t="shared" si="464"/>
        <v>-180.92595494444586</v>
      </c>
      <c r="AC851" s="8">
        <f t="shared" si="457"/>
        <v>-181.43925001253729</v>
      </c>
      <c r="AD851" s="8">
        <f t="shared" si="465"/>
        <v>0.3410031318701654</v>
      </c>
      <c r="AE851" s="8">
        <f t="shared" si="458"/>
        <v>-181.09824688066712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2368.674585012438</v>
      </c>
      <c r="M852" s="14">
        <f t="shared" si="451"/>
        <v>769177</v>
      </c>
      <c r="N852" s="13"/>
      <c r="O852" s="12">
        <f>1000*(IF(I51&lt;18,VLOOKUP(I51,'[1]Mortality (No Interventions) L'!$B$10:$O$129,4),VLOOKUP(I51,'[1]Mortality (Interventions) L'!$B$26:$AV$128,22)))</f>
        <v>551.35933796344204</v>
      </c>
      <c r="P852" s="11">
        <v>0</v>
      </c>
      <c r="Q852" s="10">
        <f t="shared" si="460"/>
        <v>2.1670138707075153E-4</v>
      </c>
      <c r="R852" s="10">
        <f t="shared" si="461"/>
        <v>1.1948033331108917E-4</v>
      </c>
      <c r="S852" s="10">
        <f t="shared" si="462"/>
        <v>0</v>
      </c>
      <c r="T852" s="9">
        <f t="shared" si="452"/>
        <v>9.7221053759662368E-5</v>
      </c>
      <c r="U852" s="18"/>
      <c r="V852" s="8">
        <f t="shared" si="463"/>
        <v>1.6668172280291946</v>
      </c>
      <c r="W852" s="8">
        <f t="shared" si="453"/>
        <v>0.74780198467695824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-0.23028503916864018</v>
      </c>
      <c r="AB852" s="8">
        <f t="shared" si="464"/>
        <v>-91.901524335223627</v>
      </c>
      <c r="AC852" s="8">
        <f t="shared" si="457"/>
        <v>-92.131809374392262</v>
      </c>
      <c r="AD852" s="8">
        <f t="shared" si="465"/>
        <v>0.163514770069664</v>
      </c>
      <c r="AE852" s="8">
        <f t="shared" si="458"/>
        <v>-91.968294604322594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2368.674585012438</v>
      </c>
      <c r="M853" s="14">
        <f t="shared" si="451"/>
        <v>769177</v>
      </c>
      <c r="N853" s="13"/>
      <c r="O853" s="12">
        <f>1000*(IF(I52&lt;18,VLOOKUP(I52,'[1]Mortality (No Interventions) L'!$B$10:$O$129,4),VLOOKUP(I52,'[1]Mortality (Interventions) L'!$B$26:$AV$128,22)))</f>
        <v>582.65690483967126</v>
      </c>
      <c r="P853" s="11">
        <v>0</v>
      </c>
      <c r="Q853" s="10">
        <f t="shared" si="460"/>
        <v>9.7221053759662368E-5</v>
      </c>
      <c r="R853" s="10">
        <f t="shared" si="461"/>
        <v>5.6646518268856162E-5</v>
      </c>
      <c r="S853" s="10">
        <f t="shared" si="462"/>
        <v>0</v>
      </c>
      <c r="T853" s="9">
        <f t="shared" si="452"/>
        <v>4.0574535490806206E-5</v>
      </c>
      <c r="U853" s="18"/>
      <c r="V853" s="8">
        <f t="shared" si="463"/>
        <v>0.74780198467695824</v>
      </c>
      <c r="W853" s="8">
        <f t="shared" si="453"/>
        <v>0.31208999485211847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-9.6107871015757823E-2</v>
      </c>
      <c r="AB853" s="8">
        <f t="shared" si="464"/>
        <v>-43.571198982483978</v>
      </c>
      <c r="AC853" s="8">
        <f t="shared" si="457"/>
        <v>-43.667306853499738</v>
      </c>
      <c r="AD853" s="8">
        <f t="shared" si="465"/>
        <v>7.3359374696809615E-2</v>
      </c>
      <c r="AE853" s="8">
        <f t="shared" si="458"/>
        <v>-43.593947478802932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2368.674585012438</v>
      </c>
      <c r="M854" s="14">
        <f t="shared" si="451"/>
        <v>769177</v>
      </c>
      <c r="N854" s="13"/>
      <c r="O854" s="12">
        <f>1000*(IF(I53&lt;18,VLOOKUP(I53,'[1]Mortality (No Interventions) L'!$B$10:$O$129,4),VLOOKUP(I53,'[1]Mortality (Interventions) L'!$B$26:$AV$128,22)))</f>
        <v>614.3492987981133</v>
      </c>
      <c r="P854" s="11">
        <v>0</v>
      </c>
      <c r="Q854" s="10">
        <f t="shared" si="460"/>
        <v>4.0574535490806206E-5</v>
      </c>
      <c r="R854" s="10">
        <f t="shared" si="461"/>
        <v>2.4926937427835953E-5</v>
      </c>
      <c r="S854" s="10">
        <f t="shared" si="462"/>
        <v>0</v>
      </c>
      <c r="T854" s="9">
        <f t="shared" si="452"/>
        <v>1.5647598062970252E-5</v>
      </c>
      <c r="U854" s="18"/>
      <c r="V854" s="8">
        <f t="shared" si="463"/>
        <v>0.31208999485211847</v>
      </c>
      <c r="W854" s="8">
        <f t="shared" si="453"/>
        <v>0.12035772535281271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-3.7064067848247492E-2</v>
      </c>
      <c r="AB854" s="8">
        <f t="shared" si="464"/>
        <v>-19.173226949930577</v>
      </c>
      <c r="AC854" s="8">
        <f t="shared" si="457"/>
        <v>-19.210291017778825</v>
      </c>
      <c r="AD854" s="8">
        <f t="shared" si="465"/>
        <v>3.0616028494992824E-2</v>
      </c>
      <c r="AE854" s="8">
        <f t="shared" si="458"/>
        <v>-19.179674989283832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2368.674585012438</v>
      </c>
      <c r="M855" s="14">
        <f t="shared" si="451"/>
        <v>769177</v>
      </c>
      <c r="N855" s="13"/>
      <c r="O855" s="12">
        <f>1000*(IF(I54&lt;18,VLOOKUP(I54,'[1]Mortality (No Interventions) L'!$B$10:$O$129,4),VLOOKUP(I54,'[1]Mortality (Interventions) L'!$B$26:$AV$128,22)))</f>
        <v>646.40324615621353</v>
      </c>
      <c r="P855" s="11">
        <v>0</v>
      </c>
      <c r="Q855" s="10">
        <f t="shared" si="460"/>
        <v>1.5647598062970252E-5</v>
      </c>
      <c r="R855" s="10">
        <f t="shared" si="461"/>
        <v>1.0114658182451649E-5</v>
      </c>
      <c r="S855" s="10">
        <f t="shared" si="462"/>
        <v>0</v>
      </c>
      <c r="T855" s="9">
        <f t="shared" si="452"/>
        <v>5.5329398805186034E-6</v>
      </c>
      <c r="U855" s="18"/>
      <c r="V855" s="8">
        <f t="shared" si="463"/>
        <v>0.12035772535281271</v>
      </c>
      <c r="W855" s="8">
        <f t="shared" si="453"/>
        <v>4.2558100984776581E-2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-1.310573407538617E-2</v>
      </c>
      <c r="AB855" s="8">
        <f t="shared" si="464"/>
        <v>-7.7799624368036122</v>
      </c>
      <c r="AC855" s="8">
        <f t="shared" si="457"/>
        <v>-7.7930681708789979</v>
      </c>
      <c r="AD855" s="8">
        <f t="shared" si="465"/>
        <v>1.1807092857110927E-2</v>
      </c>
      <c r="AE855" s="8">
        <f t="shared" si="458"/>
        <v>-7.7812610780218874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2368.674585012438</v>
      </c>
      <c r="M856" s="14">
        <f t="shared" si="451"/>
        <v>769177</v>
      </c>
      <c r="N856" s="13"/>
      <c r="O856" s="12">
        <f>1000*(IF(I55&lt;18,VLOOKUP(I55,'[1]Mortality (No Interventions) L'!$B$10:$O$129,4),VLOOKUP(I55,'[1]Mortality (Interventions) L'!$B$26:$AV$128,22)))</f>
        <v>678.7839415682497</v>
      </c>
      <c r="P856" s="11">
        <v>0</v>
      </c>
      <c r="Q856" s="10">
        <f t="shared" si="460"/>
        <v>5.5329398805186034E-6</v>
      </c>
      <c r="R856" s="10">
        <f t="shared" si="461"/>
        <v>3.755670740558578E-6</v>
      </c>
      <c r="S856" s="10">
        <f t="shared" si="462"/>
        <v>0</v>
      </c>
      <c r="T856" s="9">
        <f t="shared" si="452"/>
        <v>1.7772691399600253E-6</v>
      </c>
      <c r="U856" s="18"/>
      <c r="V856" s="8">
        <f t="shared" si="463"/>
        <v>4.2558100984776581E-2</v>
      </c>
      <c r="W856" s="8">
        <f t="shared" si="453"/>
        <v>1.3670345452670325E-2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-4.2097722425502252E-3</v>
      </c>
      <c r="AB856" s="8">
        <f t="shared" si="464"/>
        <v>-2.8887755532106252</v>
      </c>
      <c r="AC856" s="8">
        <f t="shared" si="457"/>
        <v>-2.8929853254531754</v>
      </c>
      <c r="AD856" s="8">
        <f t="shared" si="465"/>
        <v>4.174949706606583E-3</v>
      </c>
      <c r="AE856" s="8">
        <f t="shared" si="458"/>
        <v>-2.8888103757465688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2368.674585012438</v>
      </c>
      <c r="M857" s="14">
        <f t="shared" si="451"/>
        <v>769177</v>
      </c>
      <c r="N857" s="13"/>
      <c r="O857" s="12">
        <f>1000*(IF(I56&lt;18,VLOOKUP(I56,'[1]Mortality (No Interventions) L'!$B$10:$O$129,4),VLOOKUP(I56,'[1]Mortality (Interventions) L'!$B$26:$AV$128,22)))</f>
        <v>711.59805203072051</v>
      </c>
      <c r="P857" s="11">
        <v>0</v>
      </c>
      <c r="Q857" s="10">
        <f t="shared" si="460"/>
        <v>1.7772691399600253E-6</v>
      </c>
      <c r="R857" s="10">
        <f t="shared" si="461"/>
        <v>1.2647012579298681E-6</v>
      </c>
      <c r="S857" s="10">
        <f t="shared" si="462"/>
        <v>0</v>
      </c>
      <c r="T857" s="9">
        <f t="shared" si="452"/>
        <v>5.1256788203015727E-7</v>
      </c>
      <c r="U857" s="18"/>
      <c r="V857" s="8">
        <f t="shared" si="463"/>
        <v>1.3670345452670325E-2</v>
      </c>
      <c r="W857" s="8">
        <f t="shared" si="453"/>
        <v>3.9425542579631032E-3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-1.2141065152584871E-3</v>
      </c>
      <c r="AB857" s="8">
        <f t="shared" si="464"/>
        <v>-0.97277911947072215</v>
      </c>
      <c r="AC857" s="8">
        <f t="shared" si="457"/>
        <v>-0.97399322598598059</v>
      </c>
      <c r="AD857" s="8">
        <f t="shared" si="465"/>
        <v>1.3410608889069589E-3</v>
      </c>
      <c r="AE857" s="8">
        <f t="shared" si="458"/>
        <v>-0.97265216509707364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2368.674585012438</v>
      </c>
      <c r="M858" s="14">
        <f t="shared" si="451"/>
        <v>769177</v>
      </c>
      <c r="N858" s="13"/>
      <c r="O858" s="12">
        <f>1000*(IF(I57&lt;18,VLOOKUP(I57,'[1]Mortality (No Interventions) L'!$B$10:$O$129,4),VLOOKUP(I57,'[1]Mortality (Interventions) L'!$B$26:$AV$128,22)))</f>
        <v>744.97850136967782</v>
      </c>
      <c r="P858" s="11">
        <v>0</v>
      </c>
      <c r="Q858" s="10">
        <f t="shared" si="460"/>
        <v>5.1256788203015727E-7</v>
      </c>
      <c r="R858" s="10">
        <f t="shared" si="461"/>
        <v>3.8185205260505641E-7</v>
      </c>
      <c r="S858" s="10">
        <f t="shared" si="462"/>
        <v>0</v>
      </c>
      <c r="T858" s="9">
        <f t="shared" si="452"/>
        <v>1.3071582942510085E-7</v>
      </c>
      <c r="U858" s="18"/>
      <c r="V858" s="8">
        <f t="shared" si="463"/>
        <v>3.9425542579631032E-3</v>
      </c>
      <c r="W858" s="8">
        <f t="shared" si="453"/>
        <v>1.0054360952971081E-3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-3.0962326301805739E-4</v>
      </c>
      <c r="AB858" s="8">
        <f t="shared" si="464"/>
        <v>-0.29371181626659948</v>
      </c>
      <c r="AC858" s="8">
        <f t="shared" si="457"/>
        <v>-0.29402143952961751</v>
      </c>
      <c r="AD858" s="8">
        <f t="shared" si="465"/>
        <v>3.8676457270618044E-4</v>
      </c>
      <c r="AE858" s="8">
        <f t="shared" si="458"/>
        <v>-0.29363467495691131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2368.674585012438</v>
      </c>
      <c r="M859" s="14">
        <f t="shared" si="451"/>
        <v>769177</v>
      </c>
      <c r="N859" s="13"/>
      <c r="O859" s="12">
        <f>1000*(IF(I58&lt;18,VLOOKUP(I58,'[1]Mortality (No Interventions) L'!$B$10:$O$129,4),VLOOKUP(I58,'[1]Mortality (Interventions) L'!$B$26:$AV$128,22)))</f>
        <v>778.9289768051874</v>
      </c>
      <c r="P859" s="11">
        <v>0</v>
      </c>
      <c r="Q859" s="10">
        <f t="shared" si="460"/>
        <v>1.3071582942510085E-7</v>
      </c>
      <c r="R859" s="10">
        <f t="shared" si="461"/>
        <v>1.0181834726633521E-7</v>
      </c>
      <c r="S859" s="10">
        <f t="shared" si="462"/>
        <v>0</v>
      </c>
      <c r="T859" s="9">
        <f t="shared" si="452"/>
        <v>2.8897482158765644E-8</v>
      </c>
      <c r="U859" s="18"/>
      <c r="V859" s="8">
        <f t="shared" si="463"/>
        <v>1.0054360952971081E-3</v>
      </c>
      <c r="W859" s="8">
        <f t="shared" si="453"/>
        <v>2.2227278634432882E-4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-6.8448731560318541E-5</v>
      </c>
      <c r="AB859" s="8">
        <f t="shared" si="464"/>
        <v>-7.8316330895277925E-2</v>
      </c>
      <c r="AC859" s="8">
        <f t="shared" si="457"/>
        <v>-7.838477962683825E-2</v>
      </c>
      <c r="AD859" s="8">
        <f t="shared" si="465"/>
        <v>9.8633280948646308E-5</v>
      </c>
      <c r="AE859" s="8">
        <f t="shared" si="458"/>
        <v>-7.828614634588961E-2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2368.674585012438</v>
      </c>
      <c r="M860" s="14">
        <f t="shared" si="451"/>
        <v>769177</v>
      </c>
      <c r="N860" s="13"/>
      <c r="O860" s="12">
        <f>1000*(IF(I59&lt;18,VLOOKUP(I59,'[1]Mortality (No Interventions) L'!$B$10:$O$129,4),VLOOKUP(I59,'[1]Mortality (Interventions) L'!$B$26:$AV$128,22)))</f>
        <v>813.45316555731472</v>
      </c>
      <c r="P860" s="11">
        <v>0</v>
      </c>
      <c r="Q860" s="10">
        <f t="shared" si="460"/>
        <v>2.8897482158765644E-8</v>
      </c>
      <c r="R860" s="10">
        <f t="shared" si="461"/>
        <v>2.3506748338683936E-8</v>
      </c>
      <c r="S860" s="10">
        <f t="shared" si="462"/>
        <v>0</v>
      </c>
      <c r="T860" s="9">
        <f t="shared" si="452"/>
        <v>5.3907338200817082E-9</v>
      </c>
      <c r="U860" s="18"/>
      <c r="V860" s="8">
        <f t="shared" si="463"/>
        <v>2.2227278634432882E-4</v>
      </c>
      <c r="W860" s="8">
        <f t="shared" si="453"/>
        <v>4.146428467528988E-5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-1.2768894194194556E-5</v>
      </c>
      <c r="AB860" s="8">
        <f t="shared" si="464"/>
        <v>-1.8080850166903892E-2</v>
      </c>
      <c r="AC860" s="8">
        <f t="shared" si="457"/>
        <v>-1.8093619061098087E-2</v>
      </c>
      <c r="AD860" s="8">
        <f t="shared" si="465"/>
        <v>2.1804960340378658E-5</v>
      </c>
      <c r="AE860" s="8">
        <f t="shared" si="458"/>
        <v>-1.807181410075771E-2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2368.674585012438</v>
      </c>
      <c r="M861" s="14">
        <f t="shared" si="451"/>
        <v>769177</v>
      </c>
      <c r="N861" s="13"/>
      <c r="O861" s="12">
        <f>1000*(IF(I60&lt;18,VLOOKUP(I60,'[1]Mortality (No Interventions) L'!$B$10:$O$129,4),VLOOKUP(I60,'[1]Mortality (Interventions) L'!$B$26:$AV$128,22)))</f>
        <v>1000</v>
      </c>
      <c r="P861" s="11">
        <v>0</v>
      </c>
      <c r="Q861" s="10">
        <f t="shared" si="460"/>
        <v>5.3907338200817082E-9</v>
      </c>
      <c r="R861" s="10">
        <f t="shared" si="461"/>
        <v>5.3907338200817082E-9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4.146428467528988E-5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-4.1464284675289884E-3</v>
      </c>
      <c r="AC861" s="8">
        <f t="shared" si="457"/>
        <v>-4.1464284675289884E-3</v>
      </c>
      <c r="AD861" s="8">
        <f t="shared" si="465"/>
        <v>4.0676463266459375E-6</v>
      </c>
      <c r="AE861" s="8">
        <f t="shared" si="458"/>
        <v>-4.1423608212023426E-3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2368.674585012438</v>
      </c>
      <c r="M862" s="14">
        <f t="shared" si="451"/>
        <v>769177</v>
      </c>
      <c r="N862" s="13"/>
      <c r="O862" s="12" t="e">
        <f>1000*(IF(I61&lt;18,VLOOKUP(I61,'[1]Mortality (No Interventions) L'!$B$10:$O$129,4),VLOOKUP(I61,'[1]Mortality (Interventions) L'!$B$26:$AV$128,22)))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2368.674585012438</v>
      </c>
      <c r="M863" s="14">
        <f t="shared" si="451"/>
        <v>769177</v>
      </c>
      <c r="N863" s="13"/>
      <c r="O863" s="12" t="e">
        <f>1000*(IF(I62&lt;18,VLOOKUP(I62,'[1]Mortality (No Interventions) L'!$B$10:$O$129,4),VLOOKUP(I62,'[1]Mortality (Interventions) L'!$B$26:$AV$128,22)))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2368.674585012438</v>
      </c>
      <c r="M864" s="14">
        <f t="shared" si="451"/>
        <v>769177</v>
      </c>
      <c r="N864" s="13"/>
      <c r="O864" s="12" t="e">
        <f>1000*(IF(I63&lt;18,VLOOKUP(I63,'[1]Mortality (No Interventions) L'!$B$10:$O$129,4),VLOOKUP(I63,'[1]Mortality (Interventions) L'!$B$26:$AV$128,22)))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2368.674585012438</v>
      </c>
      <c r="M865" s="14">
        <f t="shared" si="451"/>
        <v>769177</v>
      </c>
      <c r="N865" s="13"/>
      <c r="O865" s="12" t="e">
        <f>1000*(IF(I64&lt;18,VLOOKUP(I64,'[1]Mortality (No Interventions) L'!$B$10:$O$129,4),VLOOKUP(I64,'[1]Mortality (Interventions) L'!$B$26:$AV$128,22)))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2368.674585012438</v>
      </c>
      <c r="M866" s="14">
        <f t="shared" si="451"/>
        <v>769177</v>
      </c>
      <c r="N866" s="13"/>
      <c r="O866" s="12" t="e">
        <f>1000*(IF(I65&lt;18,VLOOKUP(I65,'[1]Mortality (No Interventions) L'!$B$10:$O$129,4),VLOOKUP(I65,'[1]Mortality (Interventions) L'!$B$26:$AV$128,22)))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2368.674585012438</v>
      </c>
      <c r="M867" s="14">
        <f t="shared" si="451"/>
        <v>769177</v>
      </c>
      <c r="N867" s="13"/>
      <c r="O867" s="12" t="e">
        <f>1000*(IF(I66&lt;18,VLOOKUP(I66,'[1]Mortality (No Interventions) L'!$B$10:$O$129,4),VLOOKUP(I66,'[1]Mortality (Interventions) L'!$B$26:$AV$128,22)))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2368.674585012438</v>
      </c>
      <c r="M868" s="14">
        <f t="shared" si="451"/>
        <v>769177</v>
      </c>
      <c r="N868" s="13"/>
      <c r="O868" s="12" t="e">
        <f>1000*(IF(I67&lt;18,VLOOKUP(I67,'[1]Mortality (No Interventions) L'!$B$10:$O$129,4),VLOOKUP(I67,'[1]Mortality (Interventions) L'!$B$26:$AV$128,22)))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2368.674585012438</v>
      </c>
      <c r="M869" s="14">
        <f t="shared" ref="M869:M900" si="468">$E$11</f>
        <v>769177</v>
      </c>
      <c r="N869" s="13"/>
      <c r="O869" s="12" t="e">
        <f>1000*(IF(I68&lt;18,VLOOKUP(I68,'[1]Mortality (No Interventions) L'!$B$10:$O$129,4),VLOOKUP(I68,'[1]Mortality (Interventions) L'!$B$26:$AV$128,22)))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2368.674585012438</v>
      </c>
      <c r="M870" s="14">
        <f t="shared" si="468"/>
        <v>769177</v>
      </c>
      <c r="N870" s="13"/>
      <c r="O870" s="12" t="e">
        <f>1000*(IF(I69&lt;18,VLOOKUP(I69,'[1]Mortality (No Interventions) L'!$B$10:$O$129,4),VLOOKUP(I69,'[1]Mortality (Interventions) L'!$B$26:$AV$128,22)))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2368.674585012438</v>
      </c>
      <c r="M871" s="14">
        <f t="shared" si="468"/>
        <v>769177</v>
      </c>
      <c r="N871" s="13"/>
      <c r="O871" s="12" t="e">
        <f>1000*(IF(I70&lt;18,VLOOKUP(I70,'[1]Mortality (No Interventions) L'!$B$10:$O$129,4),VLOOKUP(I70,'[1]Mortality (Interventions) L'!$B$26:$AV$128,22)))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2368.674585012438</v>
      </c>
      <c r="M872" s="14">
        <f t="shared" si="468"/>
        <v>769177</v>
      </c>
      <c r="N872" s="13"/>
      <c r="O872" s="12" t="e">
        <f>1000*(IF(I71&lt;18,VLOOKUP(I71,'[1]Mortality (No Interventions) L'!$B$10:$O$129,4),VLOOKUP(I71,'[1]Mortality (Interventions) L'!$B$26:$AV$128,22)))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2368.674585012438</v>
      </c>
      <c r="M873" s="14">
        <f t="shared" si="468"/>
        <v>769177</v>
      </c>
      <c r="N873" s="13"/>
      <c r="O873" s="12" t="e">
        <f>1000*(IF(I72&lt;18,VLOOKUP(I72,'[1]Mortality (No Interventions) L'!$B$10:$O$129,4),VLOOKUP(I72,'[1]Mortality (Interventions) L'!$B$26:$AV$128,22)))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2368.674585012438</v>
      </c>
      <c r="M874" s="14">
        <f t="shared" si="468"/>
        <v>769177</v>
      </c>
      <c r="N874" s="13"/>
      <c r="O874" s="12" t="e">
        <f>1000*(IF(I73&lt;18,VLOOKUP(I73,'[1]Mortality (No Interventions) L'!$B$10:$O$129,4),VLOOKUP(I73,'[1]Mortality (Interventions) L'!$B$26:$AV$128,22)))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2368.674585012438</v>
      </c>
      <c r="M875" s="14">
        <f t="shared" si="468"/>
        <v>769177</v>
      </c>
      <c r="N875" s="13"/>
      <c r="O875" s="12" t="e">
        <f>1000*(IF(I74&lt;18,VLOOKUP(I74,'[1]Mortality (No Interventions) L'!$B$10:$O$129,4),VLOOKUP(I74,'[1]Mortality (Interventions) L'!$B$26:$AV$128,22)))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2368.674585012438</v>
      </c>
      <c r="M876" s="14">
        <f t="shared" si="468"/>
        <v>769177</v>
      </c>
      <c r="N876" s="13"/>
      <c r="O876" s="12" t="e">
        <f>1000*(IF(I75&lt;18,VLOOKUP(I75,'[1]Mortality (No Interventions) L'!$B$10:$O$129,4),VLOOKUP(I75,'[1]Mortality (Interventions) L'!$B$26:$AV$128,22)))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2368.674585012438</v>
      </c>
      <c r="M877" s="14">
        <f t="shared" si="468"/>
        <v>769177</v>
      </c>
      <c r="N877" s="13"/>
      <c r="O877" s="12" t="e">
        <f>1000*(IF(I76&lt;18,VLOOKUP(I76,'[1]Mortality (No Interventions) L'!$B$10:$O$129,4),VLOOKUP(I76,'[1]Mortality (Interventions) L'!$B$26:$AV$128,22)))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2368.674585012438</v>
      </c>
      <c r="M878" s="14">
        <f t="shared" si="468"/>
        <v>769177</v>
      </c>
      <c r="N878" s="13"/>
      <c r="O878" s="12" t="e">
        <f>1000*(IF(I77&lt;18,VLOOKUP(I77,'[1]Mortality (No Interventions) L'!$B$10:$O$129,4),VLOOKUP(I77,'[1]Mortality (Interventions) L'!$B$26:$AV$128,22)))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2368.674585012438</v>
      </c>
      <c r="M879" s="14">
        <f t="shared" si="468"/>
        <v>769177</v>
      </c>
      <c r="N879" s="13"/>
      <c r="O879" s="12" t="e">
        <f>1000*(IF(I78&lt;18,VLOOKUP(I78,'[1]Mortality (No Interventions) L'!$B$10:$O$129,4),VLOOKUP(I78,'[1]Mortality (Interventions) L'!$B$26:$AV$128,22)))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2368.674585012438</v>
      </c>
      <c r="M880" s="14">
        <f t="shared" si="468"/>
        <v>769177</v>
      </c>
      <c r="N880" s="13"/>
      <c r="O880" s="12" t="e">
        <f>1000*(IF(I79&lt;18,VLOOKUP(I79,'[1]Mortality (No Interventions) L'!$B$10:$O$129,4),VLOOKUP(I79,'[1]Mortality (Interventions) L'!$B$26:$AV$128,22)))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2368.674585012438</v>
      </c>
      <c r="M881" s="14">
        <f t="shared" si="468"/>
        <v>769177</v>
      </c>
      <c r="O881" s="12" t="e">
        <f>1000*(IF(I80&lt;18,VLOOKUP(I80,'[1]Mortality (No Interventions) L'!$B$10:$O$129,4),VLOOKUP(I80,'[1]Mortality (Interventions) L'!$B$26:$AV$128,22)))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2368.674585012438</v>
      </c>
      <c r="M882" s="14">
        <f t="shared" si="468"/>
        <v>769177</v>
      </c>
      <c r="O882" s="12" t="e">
        <f>1000*(IF(I81&lt;18,VLOOKUP(I81,'[1]Mortality (No Interventions) L'!$B$10:$O$129,4),VLOOKUP(I81,'[1]Mortality (Interventions) L'!$B$26:$AV$128,22)))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2368.674585012438</v>
      </c>
      <c r="M883" s="14">
        <f t="shared" si="468"/>
        <v>769177</v>
      </c>
      <c r="O883" s="12" t="e">
        <f>1000*(IF(I82&lt;18,VLOOKUP(I82,'[1]Mortality (No Interventions) L'!$B$10:$O$129,4),VLOOKUP(I82,'[1]Mortality (Interventions) L'!$B$26:$AV$128,22)))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2368.674585012438</v>
      </c>
      <c r="M884" s="14">
        <f t="shared" si="468"/>
        <v>769177</v>
      </c>
      <c r="O884" s="12" t="e">
        <f>1000*(IF(I83&lt;18,VLOOKUP(I83,'[1]Mortality (No Interventions) L'!$B$10:$O$129,4),VLOOKUP(I83,'[1]Mortality (Interventions) L'!$B$26:$AV$128,22)))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2368.674585012438</v>
      </c>
      <c r="M885" s="14">
        <f t="shared" si="468"/>
        <v>769177</v>
      </c>
      <c r="O885" s="12" t="e">
        <f>1000*(IF(I84&lt;18,VLOOKUP(I84,'[1]Mortality (No Interventions) L'!$B$10:$O$129,4),VLOOKUP(I84,'[1]Mortality (Interventions) L'!$B$26:$AV$128,22)))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2368.674585012438</v>
      </c>
      <c r="M886" s="14">
        <f t="shared" si="468"/>
        <v>769177</v>
      </c>
      <c r="O886" s="12" t="e">
        <f>1000*(IF(I85&lt;18,VLOOKUP(I85,'[1]Mortality (No Interventions) L'!$B$10:$O$129,4),VLOOKUP(I85,'[1]Mortality (Interventions) L'!$B$26:$AV$128,22)))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2368.674585012438</v>
      </c>
      <c r="M887" s="14">
        <f t="shared" si="468"/>
        <v>769177</v>
      </c>
      <c r="O887" s="12" t="e">
        <f>1000*(IF(I86&lt;18,VLOOKUP(I86,'[1]Mortality (No Interventions) L'!$B$10:$O$129,4),VLOOKUP(I86,'[1]Mortality (Interventions) L'!$B$26:$AV$128,22)))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2368.674585012438</v>
      </c>
      <c r="M888" s="14">
        <f t="shared" si="468"/>
        <v>769177</v>
      </c>
      <c r="O888" s="12" t="e">
        <f>1000*(IF(I87&lt;18,VLOOKUP(I87,'[1]Mortality (No Interventions) L'!$B$10:$O$129,4),VLOOKUP(I87,'[1]Mortality (Interventions) L'!$B$26:$AV$128,22)))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2368.674585012438</v>
      </c>
      <c r="M889" s="14">
        <f t="shared" si="468"/>
        <v>769177</v>
      </c>
      <c r="O889" s="12" t="e">
        <f>1000*(IF(I88&lt;18,VLOOKUP(I88,'[1]Mortality (No Interventions) L'!$B$10:$O$129,4),VLOOKUP(I88,'[1]Mortality (Interventions) L'!$B$26:$AV$128,22)))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2368.674585012438</v>
      </c>
      <c r="M890" s="14">
        <f t="shared" si="468"/>
        <v>769177</v>
      </c>
      <c r="O890" s="12" t="e">
        <f>1000*(IF(I89&lt;18,VLOOKUP(I89,'[1]Mortality (No Interventions) L'!$B$10:$O$129,4),VLOOKUP(I89,'[1]Mortality (Interventions) L'!$B$26:$AV$128,22)))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2368.674585012438</v>
      </c>
      <c r="M891" s="14">
        <f t="shared" si="468"/>
        <v>769177</v>
      </c>
      <c r="O891" s="12" t="e">
        <f>1000*(IF(I90&lt;18,VLOOKUP(I90,'[1]Mortality (No Interventions) L'!$B$10:$O$129,4),VLOOKUP(I90,'[1]Mortality (Interventions) L'!$B$26:$AV$128,22)))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2368.674585012438</v>
      </c>
      <c r="M892" s="14">
        <f t="shared" si="468"/>
        <v>769177</v>
      </c>
      <c r="O892" s="12" t="e">
        <f>1000*(IF(I91&lt;18,VLOOKUP(I91,'[1]Mortality (No Interventions) L'!$B$10:$O$129,4),VLOOKUP(I91,'[1]Mortality (Interventions) L'!$B$26:$AV$128,22)))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2368.674585012438</v>
      </c>
      <c r="M893" s="14">
        <f t="shared" si="468"/>
        <v>769177</v>
      </c>
      <c r="O893" s="12" t="e">
        <f>1000*(IF(I92&lt;18,VLOOKUP(I92,'[1]Mortality (No Interventions) L'!$B$10:$O$129,4),VLOOKUP(I92,'[1]Mortality (Interventions) L'!$B$26:$AV$128,22)))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2368.674585012438</v>
      </c>
      <c r="M894" s="14">
        <f t="shared" si="468"/>
        <v>769177</v>
      </c>
      <c r="O894" s="12" t="e">
        <f>1000*(IF(I93&lt;18,VLOOKUP(I93,'[1]Mortality (No Interventions) L'!$B$10:$O$129,4),VLOOKUP(I93,'[1]Mortality (Interventions) L'!$B$26:$AV$128,22)))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2368.674585012438</v>
      </c>
      <c r="M895" s="14">
        <f t="shared" si="468"/>
        <v>769177</v>
      </c>
      <c r="O895" s="12" t="e">
        <f>1000*(IF(I94&lt;18,VLOOKUP(I94,'[1]Mortality (No Interventions) L'!$B$10:$O$129,4),VLOOKUP(I94,'[1]Mortality (Interventions) L'!$B$26:$AV$128,22)))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2368.674585012438</v>
      </c>
      <c r="M896" s="14">
        <f t="shared" si="468"/>
        <v>769177</v>
      </c>
      <c r="O896" s="12" t="e">
        <f>1000*(IF(I95&lt;18,VLOOKUP(I95,'[1]Mortality (No Interventions) L'!$B$10:$O$129,4),VLOOKUP(I95,'[1]Mortality (Interventions) L'!$B$26:$AV$128,22)))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2368.674585012438</v>
      </c>
      <c r="M897" s="14">
        <f t="shared" si="468"/>
        <v>769177</v>
      </c>
      <c r="O897" s="12" t="e">
        <f>1000*(IF(I96&lt;18,VLOOKUP(I96,'[1]Mortality (No Interventions) L'!$B$10:$O$129,4),VLOOKUP(I96,'[1]Mortality (Interventions) L'!$B$26:$AV$128,22)))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2368.674585012438</v>
      </c>
      <c r="M898" s="14">
        <f t="shared" si="468"/>
        <v>769177</v>
      </c>
      <c r="O898" s="12" t="e">
        <f>1000*(IF(I97&lt;18,VLOOKUP(I97,'[1]Mortality (No Interventions) L'!$B$10:$O$129,4),VLOOKUP(I97,'[1]Mortality (Interventions) L'!$B$26:$AV$128,22)))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2368.674585012438</v>
      </c>
      <c r="M899" s="14">
        <f t="shared" si="468"/>
        <v>769177</v>
      </c>
      <c r="O899" s="12" t="e">
        <f>1000*(IF(I98&lt;18,VLOOKUP(I98,'[1]Mortality (No Interventions) L'!$B$10:$O$129,4),VLOOKUP(I98,'[1]Mortality (Interventions) L'!$B$26:$AV$128,22)))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2368.674585012438</v>
      </c>
      <c r="M900" s="14">
        <f t="shared" si="468"/>
        <v>769177</v>
      </c>
      <c r="O900" s="12" t="e">
        <f>1000*(IF(I99&lt;18,VLOOKUP(I99,'[1]Mortality (No Interventions) L'!$B$10:$O$129,4),VLOOKUP(I99,'[1]Mortality (Interventions) L'!$B$26:$AV$128,22)))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2368.674585012438</v>
      </c>
      <c r="M901" s="14">
        <f t="shared" ref="M901:M925" si="485">$E$11</f>
        <v>769177</v>
      </c>
      <c r="O901" s="12" t="e">
        <f>1000*(IF(I100&lt;18,VLOOKUP(I100,'[1]Mortality (No Interventions) L'!$B$10:$O$129,4),VLOOKUP(I100,'[1]Mortality (Interventions) L'!$B$26:$AV$128,22)))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2368.674585012438</v>
      </c>
      <c r="M902" s="14">
        <f t="shared" si="485"/>
        <v>769177</v>
      </c>
      <c r="O902" s="12" t="e">
        <f>1000*(IF(I101&lt;18,VLOOKUP(I101,'[1]Mortality (No Interventions) L'!$B$10:$O$129,4),VLOOKUP(I101,'[1]Mortality (Interventions) L'!$B$26:$AV$128,22)))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2368.674585012438</v>
      </c>
      <c r="M903" s="14">
        <f t="shared" si="485"/>
        <v>769177</v>
      </c>
      <c r="O903" s="12" t="e">
        <f>1000*(IF(I102&lt;18,VLOOKUP(I102,'[1]Mortality (No Interventions) L'!$B$10:$O$129,4),VLOOKUP(I102,'[1]Mortality (Interventions) L'!$B$26:$AV$128,22)))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2368.674585012438</v>
      </c>
      <c r="M904" s="14">
        <f t="shared" si="485"/>
        <v>769177</v>
      </c>
      <c r="O904" s="12" t="e">
        <f>1000*(IF(I103&lt;18,VLOOKUP(I103,'[1]Mortality (No Interventions) L'!$B$10:$O$129,4),VLOOKUP(I103,'[1]Mortality (Interventions) L'!$B$26:$AV$128,22)))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2368.674585012438</v>
      </c>
      <c r="M905" s="14">
        <f t="shared" si="485"/>
        <v>769177</v>
      </c>
      <c r="O905" s="12" t="e">
        <f>1000*(IF(I104&lt;18,VLOOKUP(I104,'[1]Mortality (No Interventions) L'!$B$10:$O$129,4),VLOOKUP(I104,'[1]Mortality (Interventions) L'!$B$26:$AV$128,22)))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2368.674585012438</v>
      </c>
      <c r="M906" s="14">
        <f t="shared" si="485"/>
        <v>769177</v>
      </c>
      <c r="O906" s="12" t="e">
        <f>1000*(IF(I105&lt;18,VLOOKUP(I105,'[1]Mortality (No Interventions) L'!$B$10:$O$129,4),VLOOKUP(I105,'[1]Mortality (Interventions) L'!$B$26:$AV$128,22)))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2368.674585012438</v>
      </c>
      <c r="M907" s="14">
        <f t="shared" si="485"/>
        <v>769177</v>
      </c>
      <c r="O907" s="12" t="e">
        <f>1000*(IF(I106&lt;18,VLOOKUP(I106,'[1]Mortality (No Interventions) L'!$B$10:$O$129,4),VLOOKUP(I106,'[1]Mortality (Interventions) L'!$B$26:$AV$128,22)))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2368.674585012438</v>
      </c>
      <c r="M908" s="14">
        <f t="shared" si="485"/>
        <v>769177</v>
      </c>
      <c r="O908" s="12" t="e">
        <f>1000*(IF(I107&lt;18,VLOOKUP(I107,'[1]Mortality (No Interventions) L'!$B$10:$O$129,4),VLOOKUP(I107,'[1]Mortality (Interventions) L'!$B$26:$AV$128,22)))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2368.674585012438</v>
      </c>
      <c r="M909" s="14">
        <f t="shared" si="485"/>
        <v>769177</v>
      </c>
      <c r="O909" s="12" t="e">
        <f>1000*(IF(I108&lt;18,VLOOKUP(I108,'[1]Mortality (No Interventions) L'!$B$10:$O$129,4),VLOOKUP(I108,'[1]Mortality (Interventions) L'!$B$26:$AV$128,22)))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2368.674585012438</v>
      </c>
      <c r="M910" s="14">
        <f t="shared" si="485"/>
        <v>769177</v>
      </c>
      <c r="O910" s="12" t="e">
        <f>1000*(IF(I109&lt;18,VLOOKUP(I109,'[1]Mortality (No Interventions) L'!$B$10:$O$129,4),VLOOKUP(I109,'[1]Mortality (Interventions) L'!$B$26:$AV$128,22)))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2368.674585012438</v>
      </c>
      <c r="M911" s="14">
        <f t="shared" si="485"/>
        <v>769177</v>
      </c>
      <c r="O911" s="12" t="e">
        <f>1000*(IF(I110&lt;18,VLOOKUP(I110,'[1]Mortality (No Interventions) L'!$B$10:$O$129,4),VLOOKUP(I110,'[1]Mortality (Interventions) L'!$B$26:$AV$128,22)))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2368.674585012438</v>
      </c>
      <c r="M912" s="14">
        <f t="shared" si="485"/>
        <v>769177</v>
      </c>
      <c r="O912" s="12" t="e">
        <f>1000*(IF(I111&lt;18,VLOOKUP(I111,'[1]Mortality (No Interventions) L'!$B$10:$O$129,4),VLOOKUP(I111,'[1]Mortality (Interventions) L'!$B$26:$AV$128,22)))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2368.674585012438</v>
      </c>
      <c r="M913" s="14">
        <f t="shared" si="485"/>
        <v>769177</v>
      </c>
      <c r="O913" s="12" t="e">
        <f>1000*(IF(I112&lt;18,VLOOKUP(I112,'[1]Mortality (No Interventions) L'!$B$10:$O$129,4),VLOOKUP(I112,'[1]Mortality (Interventions) L'!$B$26:$AV$128,22)))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2368.674585012438</v>
      </c>
      <c r="M914" s="14">
        <f t="shared" si="485"/>
        <v>769177</v>
      </c>
      <c r="O914" s="12" t="e">
        <f>1000*(IF(I113&lt;18,VLOOKUP(I113,'[1]Mortality (No Interventions) L'!$B$10:$O$129,4),VLOOKUP(I113,'[1]Mortality (Interventions) L'!$B$26:$AV$128,22)))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2368.674585012438</v>
      </c>
      <c r="M915" s="14">
        <f t="shared" si="485"/>
        <v>769177</v>
      </c>
      <c r="O915" s="12" t="e">
        <f>1000*(IF(I114&lt;18,VLOOKUP(I114,'[1]Mortality (No Interventions) L'!$B$10:$O$129,4),VLOOKUP(I114,'[1]Mortality (Interventions) L'!$B$26:$AV$128,22)))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2368.674585012438</v>
      </c>
      <c r="M916" s="14">
        <f t="shared" si="485"/>
        <v>769177</v>
      </c>
      <c r="O916" s="12" t="e">
        <f>1000*(IF(I115&lt;18,VLOOKUP(I115,'[1]Mortality (No Interventions) L'!$B$10:$O$129,4),VLOOKUP(I115,'[1]Mortality (Interventions) L'!$B$26:$AV$128,22)))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2368.674585012438</v>
      </c>
      <c r="M917" s="14">
        <f t="shared" si="485"/>
        <v>769177</v>
      </c>
      <c r="O917" s="12" t="e">
        <f>1000*(IF(I116&lt;18,VLOOKUP(I116,'[1]Mortality (No Interventions) L'!$B$10:$O$129,4),VLOOKUP(I116,'[1]Mortality (Interventions) L'!$B$26:$AV$128,22)))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2368.674585012438</v>
      </c>
      <c r="M918" s="14">
        <f t="shared" si="485"/>
        <v>769177</v>
      </c>
      <c r="O918" s="12" t="e">
        <f>1000*(IF(I117&lt;18,VLOOKUP(I117,'[1]Mortality (No Interventions) L'!$B$10:$O$129,4),VLOOKUP(I117,'[1]Mortality (Interventions) L'!$B$26:$AV$128,22)))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2368.674585012438</v>
      </c>
      <c r="M919" s="14">
        <f t="shared" si="485"/>
        <v>769177</v>
      </c>
      <c r="O919" s="12" t="e">
        <f>1000*(IF(I118&lt;18,VLOOKUP(I118,'[1]Mortality (No Interventions) L'!$B$10:$O$129,4),VLOOKUP(I118,'[1]Mortality (Interventions) L'!$B$26:$AV$128,22)))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2368.674585012438</v>
      </c>
      <c r="M920" s="14">
        <f t="shared" si="485"/>
        <v>769177</v>
      </c>
      <c r="O920" s="12" t="e">
        <f>1000*(IF(I119&lt;18,VLOOKUP(I119,'[1]Mortality (No Interventions) L'!$B$10:$O$129,4),VLOOKUP(I119,'[1]Mortality (Interventions) L'!$B$26:$AV$128,22)))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2368.674585012438</v>
      </c>
      <c r="M921" s="14">
        <f t="shared" si="485"/>
        <v>769177</v>
      </c>
      <c r="O921" s="12" t="e">
        <f>1000*(IF(I120&lt;18,VLOOKUP(I120,'[1]Mortality (No Interventions) L'!$B$10:$O$129,4),VLOOKUP(I120,'[1]Mortality (Interventions) L'!$B$26:$AV$128,22)))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2368.674585012438</v>
      </c>
      <c r="M922" s="14">
        <f t="shared" si="485"/>
        <v>769177</v>
      </c>
      <c r="O922" s="12" t="e">
        <f>1000*(IF(I121&lt;18,VLOOKUP(I121,'[1]Mortality (No Interventions) L'!$B$10:$O$129,4),VLOOKUP(I121,'[1]Mortality (Interventions) L'!$B$26:$AV$128,22)))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2368.674585012438</v>
      </c>
      <c r="M923" s="14">
        <f t="shared" si="485"/>
        <v>769177</v>
      </c>
      <c r="O923" s="12" t="e">
        <f>1000*(IF(I122&lt;18,VLOOKUP(I122,'[1]Mortality (No Interventions) L'!$B$10:$O$129,4),VLOOKUP(I122,'[1]Mortality (Interventions) L'!$B$26:$AV$128,22)))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2368.674585012438</v>
      </c>
      <c r="M924" s="14">
        <f t="shared" si="485"/>
        <v>769177</v>
      </c>
      <c r="O924" s="12" t="e">
        <f>1000*(IF(I123&lt;18,VLOOKUP(I123,'[1]Mortality (No Interventions) L'!$B$10:$O$129,4),VLOOKUP(I123,'[1]Mortality (Interventions) L'!$B$26:$AV$128,22)))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2368.674585012438</v>
      </c>
      <c r="M925" s="14">
        <f t="shared" si="485"/>
        <v>769177</v>
      </c>
      <c r="O925" s="12" t="e">
        <f>1000*(IF(I124&lt;18,VLOOKUP(I124,'[1]Mortality (No Interventions) L'!$B$10:$O$129,4),VLOOKUP(I124,'[1]Mortality (Interventions) L'!$B$26:$AV$128,22)))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432954.47597978869</v>
      </c>
      <c r="Z930" s="2">
        <f t="shared" si="502"/>
        <v>-10823.861899494717</v>
      </c>
      <c r="AA930" s="2">
        <f t="shared" si="502"/>
        <v>-54465.832597461696</v>
      </c>
      <c r="AB930" s="2">
        <f t="shared" si="502"/>
        <v>-769177</v>
      </c>
      <c r="AC930" s="2">
        <f t="shared" si="502"/>
        <v>-401512.21851716761</v>
      </c>
      <c r="AD930" s="2">
        <f t="shared" si="502"/>
        <v>17411.311633536603</v>
      </c>
      <c r="AE930" s="2">
        <f t="shared" si="502"/>
        <v>-384100.90688363119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432954.47597978869</v>
      </c>
      <c r="Z932" s="2">
        <f t="shared" si="503"/>
        <v>-10823.861899494717</v>
      </c>
      <c r="AA932" s="2">
        <f t="shared" si="503"/>
        <v>-22218.876097055061</v>
      </c>
      <c r="AB932" s="2">
        <f t="shared" si="503"/>
        <v>-125180.93746482718</v>
      </c>
      <c r="AC932" s="2">
        <f t="shared" si="503"/>
        <v>274730.80051841191</v>
      </c>
      <c r="AD932" s="2">
        <f t="shared" si="503"/>
        <v>6439.9606253517268</v>
      </c>
      <c r="AE932" s="2">
        <f t="shared" si="503"/>
        <v>281170.76114376355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432954.47597978869</v>
      </c>
      <c r="Z934" s="2">
        <f t="shared" si="504"/>
        <v>-10823.861899494717</v>
      </c>
      <c r="AA934" s="2">
        <f t="shared" si="504"/>
        <v>-36294.410582778699</v>
      </c>
      <c r="AB934" s="2">
        <f t="shared" si="504"/>
        <v>-353729.47049355204</v>
      </c>
      <c r="AC934" s="2">
        <f t="shared" si="504"/>
        <v>32106.733003963134</v>
      </c>
      <c r="AD934" s="2">
        <f t="shared" si="504"/>
        <v>11188.71653935947</v>
      </c>
      <c r="AE934" s="2">
        <f t="shared" si="504"/>
        <v>43295.449543322669</v>
      </c>
    </row>
    <row r="942" spans="1:40" ht="19" customHeight="1" x14ac:dyDescent="0.15">
      <c r="A942" s="1"/>
      <c r="G942" s="1" t="s">
        <v>11</v>
      </c>
      <c r="H942" s="50">
        <v>444937.79134225613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444937.79134225613</v>
      </c>
      <c r="K943" s="14">
        <f>J943*$C$10</f>
        <v>11123.444783556404</v>
      </c>
      <c r="L943" s="15">
        <f>$C$953</f>
        <v>4443.8563411952391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444937.79134225613</v>
      </c>
      <c r="Z943" s="8">
        <f t="shared" ref="Z943:Z974" si="509">IFERROR(_xlfn.IFNA(-$T943*K943,0),0)</f>
        <v>-11123.444783556404</v>
      </c>
      <c r="AA943" s="8">
        <f t="shared" ref="AA943:AA974" si="510">IFERROR(_xlfn.IFNA(-$T943*L943,0),0)</f>
        <v>-4443.8563411952391</v>
      </c>
      <c r="AB943" s="8"/>
      <c r="AC943" s="8">
        <f t="shared" ref="AC943:AC974" si="511">IFERROR(_xlfn.IFNA(SUM(Y943:AB943),0),0)</f>
        <v>429370.4902175045</v>
      </c>
      <c r="AD943" s="8"/>
      <c r="AE943" s="8">
        <f t="shared" ref="AE943:AE974" si="512">IFERROR(_xlfn.IFNA(SUM(AC943:AD943),0),0)</f>
        <v>429370.4902175045</v>
      </c>
      <c r="AG943" s="46">
        <f>AE1072</f>
        <v>44493.781044353964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L'!$B$10:$O$129,4),VLOOKUP(I5,'[1]Mortality (Interventions) L'!$B$26:$AV$128,25)))</f>
        <v>6.7684278575495549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6.7684278575495553E-3</v>
      </c>
      <c r="S944" s="10">
        <f t="shared" ref="S944:S975" si="516">MIN(P944*Q944,Q944-R944)</f>
        <v>0</v>
      </c>
      <c r="T944" s="9">
        <f t="shared" si="506"/>
        <v>0.99323157214245039</v>
      </c>
      <c r="U944" s="18"/>
      <c r="V944" s="8">
        <f t="shared" ref="V944:V975" si="517">W943</f>
        <v>7691.77</v>
      </c>
      <c r="W944" s="8">
        <f t="shared" si="507"/>
        <v>7639.7088096581365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-5206.1190341863939</v>
      </c>
      <c r="AC944" s="8">
        <f t="shared" si="511"/>
        <v>-5206.1190341863939</v>
      </c>
      <c r="AD944" s="8">
        <f t="shared" ref="AD944:AD975" si="519">IFERROR(_xlfn.IFNA($D$6*SUM(V944:V944,Y944:Z944),0),0)</f>
        <v>754.56263700000011</v>
      </c>
      <c r="AE944" s="8">
        <f t="shared" si="512"/>
        <v>-4451.556397186394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2219.1673844839588</v>
      </c>
      <c r="M945" s="14">
        <f t="shared" si="505"/>
        <v>769177</v>
      </c>
      <c r="N945" s="13"/>
      <c r="O945" s="12">
        <f>1000*(IF(I6&lt;18,VLOOKUP(I6,'[1]Mortality (No Interventions) L'!$B$10:$O$129,4),VLOOKUP(I6,'[1]Mortality (Interventions) L'!$B$26:$AV$128,25)))</f>
        <v>7.5112253870489543</v>
      </c>
      <c r="P945" s="11">
        <v>0</v>
      </c>
      <c r="Q945" s="10">
        <f t="shared" si="514"/>
        <v>0.99323157214245039</v>
      </c>
      <c r="R945" s="10">
        <f t="shared" si="515"/>
        <v>7.4603861998949177E-3</v>
      </c>
      <c r="S945" s="10">
        <f t="shared" si="516"/>
        <v>0</v>
      </c>
      <c r="T945" s="9">
        <f t="shared" si="506"/>
        <v>0.98577118594255553</v>
      </c>
      <c r="U945" s="18"/>
      <c r="V945" s="8">
        <f t="shared" si="517"/>
        <v>7639.7088096581365</v>
      </c>
      <c r="W945" s="8">
        <f t="shared" si="507"/>
        <v>7582.325234897371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-2187.5912644077912</v>
      </c>
      <c r="AB945" s="8">
        <f t="shared" si="518"/>
        <v>-5738.3574760765732</v>
      </c>
      <c r="AC945" s="8">
        <f t="shared" si="511"/>
        <v>-7925.948740484364</v>
      </c>
      <c r="AD945" s="8">
        <f t="shared" si="519"/>
        <v>749.45543422746323</v>
      </c>
      <c r="AE945" s="8">
        <f t="shared" si="512"/>
        <v>-7176.4933062569007</v>
      </c>
      <c r="AF945" s="1" t="s">
        <v>34</v>
      </c>
      <c r="AG945" s="44">
        <f>AE1072/Y1072</f>
        <v>0.1000000042930234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2219.1673844839588</v>
      </c>
      <c r="M946" s="14">
        <f t="shared" si="505"/>
        <v>769177</v>
      </c>
      <c r="N946" s="13"/>
      <c r="O946" s="12">
        <f>1000*(IF(I7&lt;18,VLOOKUP(I7,'[1]Mortality (No Interventions) L'!$B$10:$O$129,4),VLOOKUP(I7,'[1]Mortality (Interventions) L'!$B$26:$AV$128,25)))</f>
        <v>8.3140549082056889</v>
      </c>
      <c r="P946" s="11">
        <v>0</v>
      </c>
      <c r="Q946" s="10">
        <f t="shared" si="514"/>
        <v>0.98577118594255553</v>
      </c>
      <c r="R946" s="10">
        <f t="shared" si="515"/>
        <v>8.1957557668534461E-3</v>
      </c>
      <c r="S946" s="10">
        <f t="shared" si="516"/>
        <v>0</v>
      </c>
      <c r="T946" s="9">
        <f t="shared" si="506"/>
        <v>0.97757543017570203</v>
      </c>
      <c r="U946" s="18"/>
      <c r="V946" s="8">
        <f t="shared" si="517"/>
        <v>7582.325234897371</v>
      </c>
      <c r="W946" s="8">
        <f t="shared" si="507"/>
        <v>7519.2853665625598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-2169.4035105187936</v>
      </c>
      <c r="AB946" s="8">
        <f t="shared" si="518"/>
        <v>-6303.9868334810335</v>
      </c>
      <c r="AC946" s="8">
        <f t="shared" si="511"/>
        <v>-8473.3903439998267</v>
      </c>
      <c r="AD946" s="8">
        <f t="shared" si="519"/>
        <v>743.82610554343216</v>
      </c>
      <c r="AE946" s="8">
        <f t="shared" si="512"/>
        <v>-7729.5642384563944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2219.1673844839588</v>
      </c>
      <c r="M947" s="14">
        <f t="shared" si="505"/>
        <v>769177</v>
      </c>
      <c r="N947" s="13"/>
      <c r="O947" s="12">
        <f>1000*(IF(I8&lt;18,VLOOKUP(I8,'[1]Mortality (No Interventions) L'!$B$10:$O$129,4),VLOOKUP(I8,'[1]Mortality (Interventions) L'!$B$26:$AV$128,25)))</f>
        <v>9.1784643478279442</v>
      </c>
      <c r="P947" s="11">
        <v>0</v>
      </c>
      <c r="Q947" s="10">
        <f t="shared" si="514"/>
        <v>0.97757543017570203</v>
      </c>
      <c r="R947" s="10">
        <f t="shared" si="515"/>
        <v>8.9726412331802459E-3</v>
      </c>
      <c r="S947" s="10">
        <f t="shared" si="516"/>
        <v>0</v>
      </c>
      <c r="T947" s="9">
        <f t="shared" si="506"/>
        <v>0.96860278894252183</v>
      </c>
      <c r="U947" s="18"/>
      <c r="V947" s="8">
        <f t="shared" si="517"/>
        <v>7519.2853665625598</v>
      </c>
      <c r="W947" s="8">
        <f t="shared" si="507"/>
        <v>7450.2698739044217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-2149.4917177414441</v>
      </c>
      <c r="AB947" s="8">
        <f t="shared" si="518"/>
        <v>-6901.5492658138819</v>
      </c>
      <c r="AC947" s="8">
        <f t="shared" si="511"/>
        <v>-9051.0409835553255</v>
      </c>
      <c r="AD947" s="8">
        <f t="shared" si="519"/>
        <v>737.64189445978718</v>
      </c>
      <c r="AE947" s="8">
        <f t="shared" si="512"/>
        <v>-8313.3990890955392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2219.1673844839588</v>
      </c>
      <c r="M948" s="14">
        <f t="shared" si="505"/>
        <v>769177</v>
      </c>
      <c r="N948" s="13"/>
      <c r="O948" s="12">
        <f>1000*(IF(I9&lt;18,VLOOKUP(I9,'[1]Mortality (No Interventions) L'!$B$10:$O$129,4),VLOOKUP(I9,'[1]Mortality (Interventions) L'!$B$26:$AV$128,25)))</f>
        <v>10.157522593434763</v>
      </c>
      <c r="P948" s="11">
        <v>0</v>
      </c>
      <c r="Q948" s="10">
        <f t="shared" si="514"/>
        <v>0.96860278894252183</v>
      </c>
      <c r="R948" s="10">
        <f t="shared" si="515"/>
        <v>9.8386047127475892E-3</v>
      </c>
      <c r="S948" s="10">
        <f t="shared" si="516"/>
        <v>0</v>
      </c>
      <c r="T948" s="9">
        <f t="shared" si="506"/>
        <v>0.95876418422977427</v>
      </c>
      <c r="U948" s="18"/>
      <c r="V948" s="8">
        <f t="shared" si="517"/>
        <v>7450.2698739044217</v>
      </c>
      <c r="W948" s="8">
        <f t="shared" si="507"/>
        <v>7374.5935893330516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-2127.6582070540844</v>
      </c>
      <c r="AB948" s="8">
        <f t="shared" si="518"/>
        <v>-7567.6284571370525</v>
      </c>
      <c r="AC948" s="8">
        <f t="shared" si="511"/>
        <v>-9695.2866641911369</v>
      </c>
      <c r="AD948" s="8">
        <f t="shared" si="519"/>
        <v>730.87147463002384</v>
      </c>
      <c r="AE948" s="8">
        <f t="shared" si="512"/>
        <v>-8964.4151895611139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2219.1673844839588</v>
      </c>
      <c r="M949" s="14">
        <f t="shared" si="505"/>
        <v>769177</v>
      </c>
      <c r="N949" s="13"/>
      <c r="O949" s="12">
        <f>1000*(IF(I10&lt;18,VLOOKUP(I10,'[1]Mortality (No Interventions) L'!$B$10:$O$129,4),VLOOKUP(I10,'[1]Mortality (Interventions) L'!$B$26:$AV$128,25)))</f>
        <v>11.388222557498139</v>
      </c>
      <c r="P949" s="11">
        <v>0</v>
      </c>
      <c r="Q949" s="10">
        <f t="shared" si="514"/>
        <v>0.95876418422977427</v>
      </c>
      <c r="R949" s="10">
        <f t="shared" si="515"/>
        <v>1.0918619910166816E-2</v>
      </c>
      <c r="S949" s="10">
        <f t="shared" si="516"/>
        <v>0</v>
      </c>
      <c r="T949" s="9">
        <f t="shared" si="506"/>
        <v>0.94784556431960743</v>
      </c>
      <c r="U949" s="18"/>
      <c r="V949" s="8">
        <f t="shared" si="517"/>
        <v>7374.5935893330516</v>
      </c>
      <c r="W949" s="8">
        <f t="shared" si="507"/>
        <v>7290.6100762666274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-2103.4279618658652</v>
      </c>
      <c r="AB949" s="8">
        <f t="shared" si="518"/>
        <v>-8398.3513066423802</v>
      </c>
      <c r="AC949" s="8">
        <f t="shared" si="511"/>
        <v>-10501.779268508246</v>
      </c>
      <c r="AD949" s="8">
        <f t="shared" si="519"/>
        <v>723.44763111357236</v>
      </c>
      <c r="AE949" s="8">
        <f t="shared" si="512"/>
        <v>-9778.3316373946727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2219.1673844839588</v>
      </c>
      <c r="M950" s="14">
        <f t="shared" si="505"/>
        <v>769177</v>
      </c>
      <c r="N950" s="13"/>
      <c r="O950" s="12">
        <f>1000*(IF(I11&lt;18,VLOOKUP(I11,'[1]Mortality (No Interventions) L'!$B$10:$O$129,4),VLOOKUP(I11,'[1]Mortality (Interventions) L'!$B$26:$AV$128,25)))</f>
        <v>12.680769647688729</v>
      </c>
      <c r="P950" s="11">
        <v>0</v>
      </c>
      <c r="Q950" s="10">
        <f t="shared" si="514"/>
        <v>0.94784556431960743</v>
      </c>
      <c r="R950" s="10">
        <f t="shared" si="515"/>
        <v>1.2019411262720473E-2</v>
      </c>
      <c r="S950" s="10">
        <f t="shared" si="516"/>
        <v>0</v>
      </c>
      <c r="T950" s="9">
        <f t="shared" si="506"/>
        <v>0.93582615305688699</v>
      </c>
      <c r="U950" s="18"/>
      <c r="V950" s="8">
        <f t="shared" si="517"/>
        <v>7290.6100762666274</v>
      </c>
      <c r="W950" s="8">
        <f t="shared" si="507"/>
        <v>7198.159529298372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-2076.754876410937</v>
      </c>
      <c r="AB950" s="8">
        <f t="shared" si="518"/>
        <v>-9245.0546968255458</v>
      </c>
      <c r="AC950" s="8">
        <f t="shared" si="511"/>
        <v>-11321.809573236482</v>
      </c>
      <c r="AD950" s="8">
        <f t="shared" si="519"/>
        <v>715.20884848175615</v>
      </c>
      <c r="AE950" s="8">
        <f t="shared" si="512"/>
        <v>-10606.600724754726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2219.1673844839588</v>
      </c>
      <c r="M951" s="14">
        <f t="shared" si="505"/>
        <v>769177</v>
      </c>
      <c r="N951" s="13"/>
      <c r="O951" s="12">
        <f>1000*(IF(I12&lt;18,VLOOKUP(I12,'[1]Mortality (No Interventions) L'!$B$10:$O$129,4),VLOOKUP(I12,'[1]Mortality (Interventions) L'!$B$26:$AV$128,25)))</f>
        <v>14.17892299032818</v>
      </c>
      <c r="P951" s="11">
        <v>0</v>
      </c>
      <c r="Q951" s="10">
        <f t="shared" si="514"/>
        <v>0.93582615305688699</v>
      </c>
      <c r="R951" s="10">
        <f t="shared" si="515"/>
        <v>1.3269006956528674E-2</v>
      </c>
      <c r="S951" s="10">
        <f t="shared" si="516"/>
        <v>0</v>
      </c>
      <c r="T951" s="9">
        <f t="shared" si="506"/>
        <v>0.92255714610035833</v>
      </c>
      <c r="U951" s="18"/>
      <c r="V951" s="8">
        <f t="shared" si="517"/>
        <v>7198.159529298372</v>
      </c>
      <c r="W951" s="8">
        <f t="shared" si="507"/>
        <v>7096.0973796603539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-2047.3087289485177</v>
      </c>
      <c r="AB951" s="8">
        <f t="shared" si="518"/>
        <v>-10206.214963801856</v>
      </c>
      <c r="AC951" s="8">
        <f t="shared" si="511"/>
        <v>-12253.523692750374</v>
      </c>
      <c r="AD951" s="8">
        <f t="shared" si="519"/>
        <v>706.13944982417036</v>
      </c>
      <c r="AE951" s="8">
        <f t="shared" si="512"/>
        <v>-11547.384242926204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2219.1673844839588</v>
      </c>
      <c r="M952" s="14">
        <f t="shared" si="505"/>
        <v>769177</v>
      </c>
      <c r="N952" s="13"/>
      <c r="O952" s="12">
        <f>1000*(IF(I13&lt;18,VLOOKUP(I13,'[1]Mortality (No Interventions) L'!$B$10:$O$129,4),VLOOKUP(I13,'[1]Mortality (Interventions) L'!$B$26:$AV$128,25)))</f>
        <v>15.916837105907268</v>
      </c>
      <c r="P952" s="11">
        <v>0</v>
      </c>
      <c r="Q952" s="10">
        <f t="shared" si="514"/>
        <v>0.92255714610035833</v>
      </c>
      <c r="R952" s="10">
        <f t="shared" si="515"/>
        <v>1.4684191815370095E-2</v>
      </c>
      <c r="S952" s="10">
        <f t="shared" si="516"/>
        <v>0</v>
      </c>
      <c r="T952" s="9">
        <f t="shared" si="506"/>
        <v>0.90787295428498826</v>
      </c>
      <c r="U952" s="18"/>
      <c r="V952" s="8">
        <f t="shared" si="517"/>
        <v>7096.0973796603539</v>
      </c>
      <c r="W952" s="8">
        <f t="shared" si="507"/>
        <v>6983.1499535806443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-2014.7220494043422</v>
      </c>
      <c r="AB952" s="8">
        <f t="shared" si="518"/>
        <v>-11294.742607970924</v>
      </c>
      <c r="AC952" s="8">
        <f t="shared" si="511"/>
        <v>-13309.464657375265</v>
      </c>
      <c r="AD952" s="8">
        <f t="shared" si="519"/>
        <v>696.1271529446808</v>
      </c>
      <c r="AE952" s="8">
        <f t="shared" si="512"/>
        <v>-12613.337504430585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4443.8563411952391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2219.1673844839588</v>
      </c>
      <c r="M953" s="14">
        <f t="shared" si="505"/>
        <v>769177</v>
      </c>
      <c r="N953" s="13"/>
      <c r="O953" s="12">
        <f>1000*(IF(I14&lt;18,VLOOKUP(I14,'[1]Mortality (No Interventions) L'!$B$10:$O$129,4),VLOOKUP(I14,'[1]Mortality (Interventions) L'!$B$26:$AV$128,25)))</f>
        <v>17.994084940132968</v>
      </c>
      <c r="P953" s="11">
        <v>0</v>
      </c>
      <c r="Q953" s="10">
        <f t="shared" si="514"/>
        <v>0.90787295428498826</v>
      </c>
      <c r="R953" s="10">
        <f t="shared" si="515"/>
        <v>1.6336343054253532E-2</v>
      </c>
      <c r="S953" s="10">
        <f t="shared" si="516"/>
        <v>0</v>
      </c>
      <c r="T953" s="9">
        <f t="shared" si="506"/>
        <v>0.89153661123073469</v>
      </c>
      <c r="U953" s="18"/>
      <c r="V953" s="8">
        <f t="shared" si="517"/>
        <v>6983.1499535806443</v>
      </c>
      <c r="W953" s="8">
        <f t="shared" si="507"/>
        <v>6857.4945601662284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-1978.4689697166016</v>
      </c>
      <c r="AB953" s="8">
        <f t="shared" si="518"/>
        <v>-12565.539341441568</v>
      </c>
      <c r="AC953" s="8">
        <f t="shared" si="511"/>
        <v>-14544.00831115817</v>
      </c>
      <c r="AD953" s="8">
        <f t="shared" si="519"/>
        <v>685.0470104462612</v>
      </c>
      <c r="AE953" s="8">
        <f t="shared" si="512"/>
        <v>-13858.961300711908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2219.1673844839588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2219.1673844839588</v>
      </c>
      <c r="M954" s="14">
        <f t="shared" si="505"/>
        <v>769177</v>
      </c>
      <c r="N954" s="13"/>
      <c r="O954" s="12">
        <f>1000*(IF(I15&lt;18,VLOOKUP(I15,'[1]Mortality (No Interventions) L'!$B$10:$O$129,4),VLOOKUP(I15,'[1]Mortality (Interventions) L'!$B$26:$AV$128,25)))</f>
        <v>20.40572526212566</v>
      </c>
      <c r="P954" s="11">
        <v>0</v>
      </c>
      <c r="Q954" s="10">
        <f t="shared" si="514"/>
        <v>0.89153661123073469</v>
      </c>
      <c r="R954" s="10">
        <f t="shared" si="515"/>
        <v>1.819245114990091E-2</v>
      </c>
      <c r="S954" s="10">
        <f t="shared" si="516"/>
        <v>0</v>
      </c>
      <c r="T954" s="9">
        <f t="shared" si="506"/>
        <v>0.87334416008083382</v>
      </c>
      <c r="U954" s="18"/>
      <c r="V954" s="8">
        <f t="shared" si="517"/>
        <v>6857.4945601662284</v>
      </c>
      <c r="W954" s="8">
        <f t="shared" si="507"/>
        <v>6717.5624101849553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-1938.0968754809239</v>
      </c>
      <c r="AB954" s="8">
        <f t="shared" si="518"/>
        <v>-13993.214998127332</v>
      </c>
      <c r="AC954" s="8">
        <f t="shared" si="511"/>
        <v>-15931.311873608256</v>
      </c>
      <c r="AD954" s="8">
        <f t="shared" si="519"/>
        <v>672.72021635230703</v>
      </c>
      <c r="AE954" s="8">
        <f t="shared" si="512"/>
        <v>-15258.591657255949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2219.1673844839588</v>
      </c>
      <c r="M955" s="14">
        <f t="shared" si="505"/>
        <v>769177</v>
      </c>
      <c r="N955" s="13"/>
      <c r="O955" s="12">
        <f>1000*(IF(I16&lt;18,VLOOKUP(I16,'[1]Mortality (No Interventions) L'!$B$10:$O$129,4),VLOOKUP(I16,'[1]Mortality (Interventions) L'!$B$26:$AV$128,25)))</f>
        <v>23.195727574174086</v>
      </c>
      <c r="P955" s="11">
        <v>0</v>
      </c>
      <c r="Q955" s="10">
        <f t="shared" si="514"/>
        <v>0.87334416008083382</v>
      </c>
      <c r="R955" s="10">
        <f t="shared" si="515"/>
        <v>2.0257853215730905E-2</v>
      </c>
      <c r="S955" s="10">
        <f t="shared" si="516"/>
        <v>0</v>
      </c>
      <c r="T955" s="9">
        <f t="shared" si="506"/>
        <v>0.85308630686510289</v>
      </c>
      <c r="U955" s="18"/>
      <c r="V955" s="8">
        <f t="shared" si="517"/>
        <v>6717.5624101849553</v>
      </c>
      <c r="W955" s="8">
        <f t="shared" si="507"/>
        <v>6561.743662555793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-1893.1413083449102</v>
      </c>
      <c r="AB955" s="8">
        <f t="shared" si="518"/>
        <v>-15581.87476291625</v>
      </c>
      <c r="AC955" s="8">
        <f t="shared" si="511"/>
        <v>-17475.016071261161</v>
      </c>
      <c r="AD955" s="8">
        <f t="shared" si="519"/>
        <v>658.99287243914421</v>
      </c>
      <c r="AE955" s="8">
        <f t="shared" si="512"/>
        <v>-16816.023198822018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2219.1673844839588</v>
      </c>
      <c r="M956" s="14">
        <f t="shared" si="505"/>
        <v>769177</v>
      </c>
      <c r="N956" s="13"/>
      <c r="O956" s="12">
        <f>1000*(IF(I17&lt;18,VLOOKUP(I17,'[1]Mortality (No Interventions) L'!$B$10:$O$129,4),VLOOKUP(I17,'[1]Mortality (Interventions) L'!$B$26:$AV$128,25)))</f>
        <v>26.441274252002035</v>
      </c>
      <c r="P956" s="11">
        <v>0</v>
      </c>
      <c r="Q956" s="10">
        <f t="shared" si="514"/>
        <v>0.85308630686510289</v>
      </c>
      <c r="R956" s="10">
        <f t="shared" si="515"/>
        <v>2.2556689000447751E-2</v>
      </c>
      <c r="S956" s="10">
        <f t="shared" si="516"/>
        <v>0</v>
      </c>
      <c r="T956" s="9">
        <f t="shared" si="506"/>
        <v>0.83052961786465518</v>
      </c>
      <c r="U956" s="18"/>
      <c r="V956" s="8">
        <f t="shared" si="517"/>
        <v>6561.743662555793</v>
      </c>
      <c r="W956" s="8">
        <f t="shared" si="507"/>
        <v>6388.2427988028194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-1843.0842398131686</v>
      </c>
      <c r="AB956" s="8">
        <f t="shared" si="518"/>
        <v>-17350.0863752974</v>
      </c>
      <c r="AC956" s="8">
        <f t="shared" si="511"/>
        <v>-19193.170615110568</v>
      </c>
      <c r="AD956" s="8">
        <f t="shared" si="519"/>
        <v>643.7070532967233</v>
      </c>
      <c r="AE956" s="8">
        <f t="shared" si="512"/>
        <v>-18549.463561813845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2219.1673844839588</v>
      </c>
      <c r="M957" s="14">
        <f t="shared" si="505"/>
        <v>769177</v>
      </c>
      <c r="N957" s="13"/>
      <c r="O957" s="12">
        <f>1000*(IF(I18&lt;18,VLOOKUP(I18,'[1]Mortality (No Interventions) L'!$B$10:$O$129,4),VLOOKUP(I18,'[1]Mortality (Interventions) L'!$B$26:$AV$128,25)))</f>
        <v>30.104493587586056</v>
      </c>
      <c r="P957" s="11">
        <v>0</v>
      </c>
      <c r="Q957" s="10">
        <f t="shared" si="514"/>
        <v>0.83052961786465518</v>
      </c>
      <c r="R957" s="10">
        <f t="shared" si="515"/>
        <v>2.5002673555306811E-2</v>
      </c>
      <c r="S957" s="10">
        <f t="shared" si="516"/>
        <v>0</v>
      </c>
      <c r="T957" s="9">
        <f t="shared" si="506"/>
        <v>0.80552694430934835</v>
      </c>
      <c r="U957" s="18"/>
      <c r="V957" s="8">
        <f t="shared" si="517"/>
        <v>6388.2427988028194</v>
      </c>
      <c r="W957" s="8">
        <f t="shared" si="507"/>
        <v>6195.9279844303164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-1787.5991221343322</v>
      </c>
      <c r="AB957" s="8">
        <f t="shared" si="518"/>
        <v>-19231.481437250226</v>
      </c>
      <c r="AC957" s="8">
        <f t="shared" si="511"/>
        <v>-21019.080559384558</v>
      </c>
      <c r="AD957" s="8">
        <f t="shared" si="519"/>
        <v>626.68661856255665</v>
      </c>
      <c r="AE957" s="8">
        <f t="shared" si="512"/>
        <v>-20392.393940822003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2219.1673844839588</v>
      </c>
      <c r="M958" s="14">
        <f t="shared" si="505"/>
        <v>769177</v>
      </c>
      <c r="N958" s="13"/>
      <c r="O958" s="12">
        <f>1000*(IF(I19&lt;18,VLOOKUP(I19,'[1]Mortality (No Interventions) L'!$B$10:$O$129,4),VLOOKUP(I19,'[1]Mortality (Interventions) L'!$B$26:$AV$128,25)))</f>
        <v>34.220034777167477</v>
      </c>
      <c r="P958" s="11">
        <v>0</v>
      </c>
      <c r="Q958" s="10">
        <f t="shared" si="514"/>
        <v>0.80552694430934835</v>
      </c>
      <c r="R958" s="10">
        <f t="shared" si="515"/>
        <v>2.756516004821135E-2</v>
      </c>
      <c r="S958" s="10">
        <f t="shared" si="516"/>
        <v>0</v>
      </c>
      <c r="T958" s="9">
        <f t="shared" si="506"/>
        <v>0.77796178426113705</v>
      </c>
      <c r="U958" s="18"/>
      <c r="V958" s="8">
        <f t="shared" si="517"/>
        <v>6195.9279844303164</v>
      </c>
      <c r="W958" s="8">
        <f t="shared" si="507"/>
        <v>5983.9031133262861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-1726.4274180072614</v>
      </c>
      <c r="AB958" s="8">
        <f t="shared" si="518"/>
        <v>-21202.487110403061</v>
      </c>
      <c r="AC958" s="8">
        <f t="shared" si="511"/>
        <v>-22928.914528410322</v>
      </c>
      <c r="AD958" s="8">
        <f t="shared" si="519"/>
        <v>607.82053527261405</v>
      </c>
      <c r="AE958" s="8">
        <f t="shared" si="512"/>
        <v>-22321.093993137707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2219.1673844839588</v>
      </c>
      <c r="M959" s="14">
        <f t="shared" si="505"/>
        <v>769177</v>
      </c>
      <c r="N959" s="13"/>
      <c r="O959" s="12">
        <f>1000*(IF(I20&lt;18,VLOOKUP(I20,'[1]Mortality (No Interventions) L'!$B$10:$O$129,4),VLOOKUP(I20,'[1]Mortality (Interventions) L'!$B$26:$AV$128,25)))</f>
        <v>38.760338930840916</v>
      </c>
      <c r="P959" s="11">
        <v>0</v>
      </c>
      <c r="Q959" s="10">
        <f t="shared" si="514"/>
        <v>0.77796178426113705</v>
      </c>
      <c r="R959" s="10">
        <f t="shared" si="515"/>
        <v>3.0154062433203409E-2</v>
      </c>
      <c r="S959" s="10">
        <f t="shared" si="516"/>
        <v>0</v>
      </c>
      <c r="T959" s="9">
        <f t="shared" si="506"/>
        <v>0.74780772182793365</v>
      </c>
      <c r="U959" s="18"/>
      <c r="V959" s="8">
        <f t="shared" si="517"/>
        <v>5983.9031133262861</v>
      </c>
      <c r="W959" s="8">
        <f t="shared" si="507"/>
        <v>5751.9650005244457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-1659.5105061458034</v>
      </c>
      <c r="AB959" s="8">
        <f t="shared" si="518"/>
        <v>-23193.811280184098</v>
      </c>
      <c r="AC959" s="8">
        <f t="shared" si="511"/>
        <v>-24853.3217863299</v>
      </c>
      <c r="AD959" s="8">
        <f t="shared" si="519"/>
        <v>587.02089541730868</v>
      </c>
      <c r="AE959" s="8">
        <f t="shared" si="512"/>
        <v>-24266.300890912589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2219.1673844839588</v>
      </c>
      <c r="M960" s="14">
        <f t="shared" si="505"/>
        <v>769177</v>
      </c>
      <c r="N960" s="13"/>
      <c r="O960" s="12">
        <f>1000*(IF(I21&lt;18,VLOOKUP(I21,'[1]Mortality (No Interventions) L'!$B$10:$O$129,4),VLOOKUP(I21,'[1]Mortality (Interventions) L'!$B$26:$AV$128,25)))</f>
        <v>43.800847103875348</v>
      </c>
      <c r="P960" s="11">
        <v>0</v>
      </c>
      <c r="Q960" s="10">
        <f t="shared" si="514"/>
        <v>0.74780772182793365</v>
      </c>
      <c r="R960" s="10">
        <f t="shared" si="515"/>
        <v>3.2754611686882672E-2</v>
      </c>
      <c r="S960" s="10">
        <f t="shared" si="516"/>
        <v>0</v>
      </c>
      <c r="T960" s="9">
        <f t="shared" si="506"/>
        <v>0.715053110141051</v>
      </c>
      <c r="U960" s="18"/>
      <c r="V960" s="8">
        <f t="shared" si="517"/>
        <v>5751.9650005244457</v>
      </c>
      <c r="W960" s="8">
        <f t="shared" si="507"/>
        <v>5500.0240609896318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-1586.8225401988364</v>
      </c>
      <c r="AB960" s="8">
        <f t="shared" si="518"/>
        <v>-25194.093953481351</v>
      </c>
      <c r="AC960" s="8">
        <f t="shared" si="511"/>
        <v>-26780.916493680186</v>
      </c>
      <c r="AD960" s="8">
        <f t="shared" si="519"/>
        <v>564.26776655144818</v>
      </c>
      <c r="AE960" s="8">
        <f t="shared" si="512"/>
        <v>-26216.648727128737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2219.1673844839588</v>
      </c>
      <c r="M961" s="14">
        <f t="shared" si="505"/>
        <v>769177</v>
      </c>
      <c r="N961" s="13"/>
      <c r="O961" s="12">
        <f>1000*(IF(I22&lt;18,VLOOKUP(I22,'[1]Mortality (No Interventions) L'!$B$10:$O$129,4),VLOOKUP(I22,'[1]Mortality (Interventions) L'!$B$26:$AV$128,25)))</f>
        <v>49.517489688691683</v>
      </c>
      <c r="P961" s="11">
        <v>0</v>
      </c>
      <c r="Q961" s="10">
        <f t="shared" si="514"/>
        <v>0.715053110141051</v>
      </c>
      <c r="R961" s="10">
        <f t="shared" si="515"/>
        <v>3.5407635008276407E-2</v>
      </c>
      <c r="S961" s="10">
        <f t="shared" si="516"/>
        <v>0</v>
      </c>
      <c r="T961" s="9">
        <f t="shared" si="506"/>
        <v>0.67964547513277462</v>
      </c>
      <c r="U961" s="18"/>
      <c r="V961" s="8">
        <f t="shared" si="517"/>
        <v>5500.0240609896318</v>
      </c>
      <c r="W961" s="8">
        <f t="shared" si="507"/>
        <v>5227.6766762620218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-1508.247071426757</v>
      </c>
      <c r="AB961" s="8">
        <f t="shared" si="518"/>
        <v>-27234.738472761022</v>
      </c>
      <c r="AC961" s="8">
        <f t="shared" si="511"/>
        <v>-28742.985544187781</v>
      </c>
      <c r="AD961" s="8">
        <f t="shared" si="519"/>
        <v>539.55236038308294</v>
      </c>
      <c r="AE961" s="8">
        <f t="shared" si="512"/>
        <v>-28203.433183804696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2219.1673844839588</v>
      </c>
      <c r="M962" s="14">
        <f t="shared" si="505"/>
        <v>769177</v>
      </c>
      <c r="N962" s="13"/>
      <c r="O962" s="12">
        <f>1000*(IF(I23&lt;18,VLOOKUP(I23,'[1]Mortality (No Interventions) L'!$B$10:$O$129,4),VLOOKUP(I23,'[1]Mortality (Interventions) L'!$B$26:$AV$128,25)))</f>
        <v>55.993318394468233</v>
      </c>
      <c r="P962" s="11">
        <v>0</v>
      </c>
      <c r="Q962" s="10">
        <f t="shared" si="514"/>
        <v>0.67964547513277462</v>
      </c>
      <c r="R962" s="10">
        <f t="shared" si="515"/>
        <v>3.8055605484469089E-2</v>
      </c>
      <c r="S962" s="10">
        <f t="shared" si="516"/>
        <v>0</v>
      </c>
      <c r="T962" s="9">
        <f t="shared" si="506"/>
        <v>0.64158986964830556</v>
      </c>
      <c r="U962" s="18"/>
      <c r="V962" s="8">
        <f t="shared" si="517"/>
        <v>5227.6766762620218</v>
      </c>
      <c r="W962" s="8">
        <f t="shared" si="507"/>
        <v>4934.9617116647478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-1423.7953129388343</v>
      </c>
      <c r="AB962" s="8">
        <f t="shared" si="518"/>
        <v>-29271.496459727481</v>
      </c>
      <c r="AC962" s="8">
        <f t="shared" si="511"/>
        <v>-30695.291772666315</v>
      </c>
      <c r="AD962" s="8">
        <f t="shared" si="519"/>
        <v>512.83508194130434</v>
      </c>
      <c r="AE962" s="8">
        <f t="shared" si="512"/>
        <v>-30182.456690725012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2219.1673844839588</v>
      </c>
      <c r="M963" s="14">
        <f t="shared" si="505"/>
        <v>769177</v>
      </c>
      <c r="N963" s="13"/>
      <c r="O963" s="12">
        <f>1000*(IF(I24&lt;18,VLOOKUP(I24,'[1]Mortality (No Interventions) L'!$B$10:$O$129,4),VLOOKUP(I24,'[1]Mortality (Interventions) L'!$B$26:$AV$128,25)))</f>
        <v>63.353997854499688</v>
      </c>
      <c r="P963" s="11">
        <v>0</v>
      </c>
      <c r="Q963" s="10">
        <f t="shared" si="514"/>
        <v>0.64158986964830556</v>
      </c>
      <c r="R963" s="10">
        <f t="shared" si="515"/>
        <v>4.0647283225167481E-2</v>
      </c>
      <c r="S963" s="10">
        <f t="shared" si="516"/>
        <v>0</v>
      </c>
      <c r="T963" s="9">
        <f t="shared" si="506"/>
        <v>0.60094258642313803</v>
      </c>
      <c r="U963" s="18"/>
      <c r="V963" s="8">
        <f t="shared" si="517"/>
        <v>4934.9617116647478</v>
      </c>
      <c r="W963" s="8">
        <f t="shared" si="507"/>
        <v>4622.3121579719009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-1333.5921877376607</v>
      </c>
      <c r="AB963" s="8">
        <f t="shared" si="518"/>
        <v>-31264.955369284649</v>
      </c>
      <c r="AC963" s="8">
        <f t="shared" si="511"/>
        <v>-32598.54755702231</v>
      </c>
      <c r="AD963" s="8">
        <f t="shared" si="519"/>
        <v>484.11974391431181</v>
      </c>
      <c r="AE963" s="8">
        <f t="shared" si="512"/>
        <v>-32114.427813107999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2219.1673844839588</v>
      </c>
      <c r="M964" s="14">
        <f t="shared" si="505"/>
        <v>769177</v>
      </c>
      <c r="N964" s="13"/>
      <c r="O964" s="12">
        <f>1000*(IF(I25&lt;18,VLOOKUP(I25,'[1]Mortality (No Interventions) L'!$B$10:$O$129,4),VLOOKUP(I25,'[1]Mortality (Interventions) L'!$B$26:$AV$128,25)))</f>
        <v>71.391382024998379</v>
      </c>
      <c r="P964" s="11">
        <v>0</v>
      </c>
      <c r="Q964" s="10">
        <f t="shared" si="514"/>
        <v>0.60094258642313803</v>
      </c>
      <c r="R964" s="10">
        <f t="shared" si="515"/>
        <v>4.2902121762424847E-2</v>
      </c>
      <c r="S964" s="10">
        <f t="shared" si="516"/>
        <v>0</v>
      </c>
      <c r="T964" s="9">
        <f t="shared" si="506"/>
        <v>0.55804046466071322</v>
      </c>
      <c r="U964" s="18"/>
      <c r="V964" s="8">
        <f t="shared" si="517"/>
        <v>4622.3121579719009</v>
      </c>
      <c r="W964" s="8">
        <f t="shared" si="507"/>
        <v>4292.318904863334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-1238.3851983973279</v>
      </c>
      <c r="AB964" s="8">
        <f t="shared" si="518"/>
        <v>-32999.325310856657</v>
      </c>
      <c r="AC964" s="8">
        <f t="shared" si="511"/>
        <v>-34237.710509253986</v>
      </c>
      <c r="AD964" s="8">
        <f t="shared" si="519"/>
        <v>453.44882269704351</v>
      </c>
      <c r="AE964" s="8">
        <f t="shared" si="512"/>
        <v>-33784.261686556943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2219.1673844839588</v>
      </c>
      <c r="M965" s="14">
        <f t="shared" si="505"/>
        <v>769177</v>
      </c>
      <c r="N965" s="13"/>
      <c r="O965" s="12">
        <f>1000*(IF(I26&lt;18,VLOOKUP(I26,'[1]Mortality (No Interventions) L'!$B$10:$O$129,4),VLOOKUP(I26,'[1]Mortality (Interventions) L'!$B$26:$AV$128,25)))</f>
        <v>79.898313691349898</v>
      </c>
      <c r="P965" s="11">
        <v>0</v>
      </c>
      <c r="Q965" s="10">
        <f t="shared" si="514"/>
        <v>0.55804046466071322</v>
      </c>
      <c r="R965" s="10">
        <f t="shared" si="515"/>
        <v>4.4586492097928324E-2</v>
      </c>
      <c r="S965" s="10">
        <f t="shared" si="516"/>
        <v>0</v>
      </c>
      <c r="T965" s="9">
        <f t="shared" si="506"/>
        <v>0.51345397256278491</v>
      </c>
      <c r="U965" s="18"/>
      <c r="V965" s="8">
        <f t="shared" si="517"/>
        <v>4292.318904863334</v>
      </c>
      <c r="W965" s="8">
        <f t="shared" si="507"/>
        <v>3949.3698625392522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-1139.4403093450537</v>
      </c>
      <c r="AB965" s="8">
        <f t="shared" si="518"/>
        <v>-34294.904232408211</v>
      </c>
      <c r="AC965" s="8">
        <f t="shared" si="511"/>
        <v>-35434.344541753264</v>
      </c>
      <c r="AD965" s="8">
        <f t="shared" si="519"/>
        <v>421.07648456709308</v>
      </c>
      <c r="AE965" s="8">
        <f t="shared" si="512"/>
        <v>-35013.268057186171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2219.1673844839588</v>
      </c>
      <c r="M966" s="14">
        <f t="shared" si="505"/>
        <v>769177</v>
      </c>
      <c r="N966" s="13"/>
      <c r="O966" s="12">
        <f>1000*(IF(I27&lt;18,VLOOKUP(I27,'[1]Mortality (No Interventions) L'!$B$10:$O$129,4),VLOOKUP(I27,'[1]Mortality (Interventions) L'!$B$26:$AV$128,25)))</f>
        <v>89.26939485495727</v>
      </c>
      <c r="P966" s="11">
        <v>0</v>
      </c>
      <c r="Q966" s="10">
        <f t="shared" si="514"/>
        <v>0.51345397256278491</v>
      </c>
      <c r="R966" s="10">
        <f t="shared" si="515"/>
        <v>4.5835725416553647E-2</v>
      </c>
      <c r="S966" s="10">
        <f t="shared" si="516"/>
        <v>0</v>
      </c>
      <c r="T966" s="9">
        <f t="shared" si="506"/>
        <v>0.46761824714623124</v>
      </c>
      <c r="U966" s="18"/>
      <c r="V966" s="8">
        <f t="shared" si="517"/>
        <v>3949.3698625392522</v>
      </c>
      <c r="W966" s="8">
        <f t="shared" si="507"/>
        <v>3596.8120048519672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-1037.7231624564754</v>
      </c>
      <c r="AB966" s="8">
        <f t="shared" si="518"/>
        <v>-35255.785768728485</v>
      </c>
      <c r="AC966" s="8">
        <f t="shared" si="511"/>
        <v>-36293.508931184959</v>
      </c>
      <c r="AD966" s="8">
        <f t="shared" si="519"/>
        <v>387.43318351510067</v>
      </c>
      <c r="AE966" s="8">
        <f t="shared" si="512"/>
        <v>-35906.075747669856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2219.1673844839588</v>
      </c>
      <c r="M967" s="14">
        <f t="shared" si="505"/>
        <v>769177</v>
      </c>
      <c r="N967" s="13"/>
      <c r="O967" s="12">
        <f>1000*(IF(I28&lt;18,VLOOKUP(I28,'[1]Mortality (No Interventions) L'!$B$10:$O$129,4),VLOOKUP(I28,'[1]Mortality (Interventions) L'!$B$26:$AV$128,25)))</f>
        <v>99.492291975663179</v>
      </c>
      <c r="P967" s="11">
        <v>0</v>
      </c>
      <c r="Q967" s="10">
        <f t="shared" si="514"/>
        <v>0.46761824714623124</v>
      </c>
      <c r="R967" s="10">
        <f t="shared" si="515"/>
        <v>4.6524411178220662E-2</v>
      </c>
      <c r="S967" s="10">
        <f t="shared" si="516"/>
        <v>0</v>
      </c>
      <c r="T967" s="9">
        <f t="shared" si="506"/>
        <v>0.42109383596801059</v>
      </c>
      <c r="U967" s="18"/>
      <c r="V967" s="8">
        <f t="shared" si="517"/>
        <v>3596.8120048519672</v>
      </c>
      <c r="W967" s="8">
        <f t="shared" si="507"/>
        <v>3238.9569346836652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-934.47770658744719</v>
      </c>
      <c r="AB967" s="8">
        <f t="shared" si="518"/>
        <v>-35785.507016830234</v>
      </c>
      <c r="AC967" s="8">
        <f t="shared" si="511"/>
        <v>-36719.984723417678</v>
      </c>
      <c r="AD967" s="8">
        <f t="shared" si="519"/>
        <v>352.84725767597803</v>
      </c>
      <c r="AE967" s="8">
        <f t="shared" si="512"/>
        <v>-36367.137465741696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2219.1673844839588</v>
      </c>
      <c r="M968" s="14">
        <f t="shared" si="505"/>
        <v>769177</v>
      </c>
      <c r="N968" s="13"/>
      <c r="O968" s="12">
        <f>1000*(IF(I29&lt;18,VLOOKUP(I29,'[1]Mortality (No Interventions) L'!$B$10:$O$129,4),VLOOKUP(I29,'[1]Mortality (Interventions) L'!$B$26:$AV$128,25)))</f>
        <v>110.84748759839724</v>
      </c>
      <c r="P968" s="11">
        <v>0</v>
      </c>
      <c r="Q968" s="10">
        <f t="shared" si="514"/>
        <v>0.42109383596801059</v>
      </c>
      <c r="R968" s="10">
        <f t="shared" si="515"/>
        <v>4.6677193760225569E-2</v>
      </c>
      <c r="S968" s="10">
        <f t="shared" si="516"/>
        <v>0</v>
      </c>
      <c r="T968" s="9">
        <f t="shared" si="506"/>
        <v>0.37441664220778503</v>
      </c>
      <c r="U968" s="18"/>
      <c r="V968" s="8">
        <f t="shared" si="517"/>
        <v>3238.9569346836652</v>
      </c>
      <c r="W968" s="8">
        <f t="shared" si="507"/>
        <v>2879.9266960345749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-830.89320059551653</v>
      </c>
      <c r="AB968" s="8">
        <f t="shared" si="518"/>
        <v>-35903.023864909024</v>
      </c>
      <c r="AC968" s="8">
        <f t="shared" si="511"/>
        <v>-36733.917065504538</v>
      </c>
      <c r="AD968" s="8">
        <f t="shared" si="519"/>
        <v>317.74167529246756</v>
      </c>
      <c r="AE968" s="8">
        <f t="shared" si="512"/>
        <v>-36416.175390212069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2219.1673844839588</v>
      </c>
      <c r="M969" s="14">
        <f t="shared" si="505"/>
        <v>769177</v>
      </c>
      <c r="N969" s="13"/>
      <c r="O969" s="12">
        <f>1000*(IF(I30&lt;18,VLOOKUP(I30,'[1]Mortality (No Interventions) L'!$B$10:$O$129,4),VLOOKUP(I30,'[1]Mortality (Interventions) L'!$B$26:$AV$128,25)))</f>
        <v>130.00141794088816</v>
      </c>
      <c r="P969" s="11">
        <v>0</v>
      </c>
      <c r="Q969" s="10">
        <f t="shared" si="514"/>
        <v>0.37441664220778503</v>
      </c>
      <c r="R969" s="10">
        <f t="shared" si="515"/>
        <v>4.8674694387678248E-2</v>
      </c>
      <c r="S969" s="10">
        <f t="shared" si="516"/>
        <v>0</v>
      </c>
      <c r="T969" s="9">
        <f t="shared" si="506"/>
        <v>0.32574194782010679</v>
      </c>
      <c r="U969" s="18"/>
      <c r="V969" s="8">
        <f t="shared" si="517"/>
        <v>2879.9266960345749</v>
      </c>
      <c r="W969" s="8">
        <f t="shared" si="507"/>
        <v>2505.532141984263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-722.87590636065659</v>
      </c>
      <c r="AB969" s="8">
        <f t="shared" si="518"/>
        <v>-37439.455405031193</v>
      </c>
      <c r="AC969" s="8">
        <f t="shared" si="511"/>
        <v>-38162.331311391848</v>
      </c>
      <c r="AD969" s="8">
        <f t="shared" si="519"/>
        <v>282.52080888099181</v>
      </c>
      <c r="AE969" s="8">
        <f t="shared" si="512"/>
        <v>-37879.81050251086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2219.1673844839588</v>
      </c>
      <c r="M970" s="14">
        <f t="shared" si="505"/>
        <v>769177</v>
      </c>
      <c r="N970" s="13"/>
      <c r="O970" s="12">
        <f>1000*(IF(I31&lt;18,VLOOKUP(I31,'[1]Mortality (No Interventions) L'!$B$10:$O$129,4),VLOOKUP(I31,'[1]Mortality (Interventions) L'!$B$26:$AV$128,25)))</f>
        <v>143.44318353501077</v>
      </c>
      <c r="P970" s="11">
        <v>0</v>
      </c>
      <c r="Q970" s="10">
        <f t="shared" si="514"/>
        <v>0.32574194782010679</v>
      </c>
      <c r="R970" s="10">
        <f t="shared" si="515"/>
        <v>4.6725462006211478E-2</v>
      </c>
      <c r="S970" s="10">
        <f t="shared" si="516"/>
        <v>0</v>
      </c>
      <c r="T970" s="9">
        <f t="shared" si="506"/>
        <v>0.27901648581389532</v>
      </c>
      <c r="U970" s="18"/>
      <c r="V970" s="8">
        <f t="shared" si="517"/>
        <v>2505.532141984263</v>
      </c>
      <c r="W970" s="8">
        <f t="shared" si="507"/>
        <v>2146.1306350887457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-619.1842850515277</v>
      </c>
      <c r="AB970" s="8">
        <f t="shared" si="518"/>
        <v>-35940.150689551723</v>
      </c>
      <c r="AC970" s="8">
        <f t="shared" si="511"/>
        <v>-36559.334974603247</v>
      </c>
      <c r="AD970" s="8">
        <f t="shared" si="519"/>
        <v>245.79270312865623</v>
      </c>
      <c r="AE970" s="8">
        <f t="shared" si="512"/>
        <v>-36313.542271474595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2219.1673844839588</v>
      </c>
      <c r="M971" s="14">
        <f t="shared" si="505"/>
        <v>769177</v>
      </c>
      <c r="N971" s="13"/>
      <c r="O971" s="12">
        <f>1000*(IF(I32&lt;18,VLOOKUP(I32,'[1]Mortality (No Interventions) L'!$B$10:$O$129,4),VLOOKUP(I32,'[1]Mortality (Interventions) L'!$B$26:$AV$128,25)))</f>
        <v>158.08587056231471</v>
      </c>
      <c r="P971" s="11">
        <v>0</v>
      </c>
      <c r="Q971" s="10">
        <f t="shared" si="514"/>
        <v>0.27901648581389532</v>
      </c>
      <c r="R971" s="10">
        <f t="shared" si="515"/>
        <v>4.4108564061127377E-2</v>
      </c>
      <c r="S971" s="10">
        <f t="shared" si="516"/>
        <v>0</v>
      </c>
      <c r="T971" s="9">
        <f t="shared" si="506"/>
        <v>0.23490792175276795</v>
      </c>
      <c r="U971" s="18"/>
      <c r="V971" s="8">
        <f t="shared" si="517"/>
        <v>2146.1306350887457</v>
      </c>
      <c r="W971" s="8">
        <f t="shared" si="507"/>
        <v>1806.857705300288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-521.29999831065254</v>
      </c>
      <c r="AB971" s="8">
        <f t="shared" si="518"/>
        <v>-33927.29297884577</v>
      </c>
      <c r="AC971" s="8">
        <f t="shared" si="511"/>
        <v>-34448.592977156419</v>
      </c>
      <c r="AD971" s="8">
        <f t="shared" si="519"/>
        <v>210.53541530220596</v>
      </c>
      <c r="AE971" s="8">
        <f t="shared" si="512"/>
        <v>-34238.057561854213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2219.1673844839588</v>
      </c>
      <c r="M972" s="14">
        <f t="shared" si="505"/>
        <v>769177</v>
      </c>
      <c r="N972" s="13"/>
      <c r="O972" s="12">
        <f>1000*(IF(I33&lt;18,VLOOKUP(I33,'[1]Mortality (No Interventions) L'!$B$10:$O$129,4),VLOOKUP(I33,'[1]Mortality (Interventions) L'!$B$26:$AV$128,25)))</f>
        <v>173.59874516090898</v>
      </c>
      <c r="P972" s="11">
        <v>0</v>
      </c>
      <c r="Q972" s="10">
        <f t="shared" si="514"/>
        <v>0.23490792175276795</v>
      </c>
      <c r="R972" s="10">
        <f t="shared" si="515"/>
        <v>4.0779720444637513E-2</v>
      </c>
      <c r="S972" s="10">
        <f t="shared" si="516"/>
        <v>0</v>
      </c>
      <c r="T972" s="9">
        <f t="shared" si="506"/>
        <v>0.19412820130813044</v>
      </c>
      <c r="U972" s="18"/>
      <c r="V972" s="8">
        <f t="shared" si="517"/>
        <v>1806.857705300288</v>
      </c>
      <c r="W972" s="8">
        <f t="shared" si="507"/>
        <v>1493.1894749758385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-430.80297275153924</v>
      </c>
      <c r="AB972" s="8">
        <f t="shared" si="518"/>
        <v>-31366.823032444947</v>
      </c>
      <c r="AC972" s="8">
        <f t="shared" si="511"/>
        <v>-31797.626005196485</v>
      </c>
      <c r="AD972" s="8">
        <f t="shared" si="519"/>
        <v>177.25274088995826</v>
      </c>
      <c r="AE972" s="8">
        <f t="shared" si="512"/>
        <v>-31620.373264306527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2219.1673844839588</v>
      </c>
      <c r="M973" s="14">
        <f t="shared" si="505"/>
        <v>769177</v>
      </c>
      <c r="N973" s="13"/>
      <c r="O973" s="12">
        <f>1000*(IF(I34&lt;18,VLOOKUP(I34,'[1]Mortality (No Interventions) L'!$B$10:$O$129,4),VLOOKUP(I34,'[1]Mortality (Interventions) L'!$B$26:$AV$128,25)))</f>
        <v>189.81908537261904</v>
      </c>
      <c r="P973" s="11">
        <v>0</v>
      </c>
      <c r="Q973" s="10">
        <f t="shared" si="514"/>
        <v>0.19412820130813044</v>
      </c>
      <c r="R973" s="10">
        <f t="shared" si="515"/>
        <v>3.6849237617340991E-2</v>
      </c>
      <c r="S973" s="10">
        <f t="shared" si="516"/>
        <v>0</v>
      </c>
      <c r="T973" s="9">
        <f t="shared" si="506"/>
        <v>0.15727896369078945</v>
      </c>
      <c r="U973" s="18"/>
      <c r="V973" s="8">
        <f t="shared" si="517"/>
        <v>1493.1894749758385</v>
      </c>
      <c r="W973" s="8">
        <f t="shared" si="507"/>
        <v>1209.7536145479037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-349.02834648803673</v>
      </c>
      <c r="AB973" s="8">
        <f t="shared" si="518"/>
        <v>-28343.586042793489</v>
      </c>
      <c r="AC973" s="8">
        <f t="shared" si="511"/>
        <v>-28692.614389281527</v>
      </c>
      <c r="AD973" s="8">
        <f t="shared" si="519"/>
        <v>146.48188749512977</v>
      </c>
      <c r="AE973" s="8">
        <f t="shared" si="512"/>
        <v>-28546.132501786396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2219.1673844839588</v>
      </c>
      <c r="M974" s="14">
        <f t="shared" si="505"/>
        <v>769177</v>
      </c>
      <c r="N974" s="13"/>
      <c r="O974" s="12">
        <f>1000*(IF(I35&lt;18,VLOOKUP(I35,'[1]Mortality (No Interventions) L'!$B$10:$O$129,4),VLOOKUP(I35,'[1]Mortality (Interventions) L'!$B$26:$AV$128,25)))</f>
        <v>207.36716781886162</v>
      </c>
      <c r="P974" s="11">
        <v>0</v>
      </c>
      <c r="Q974" s="10">
        <f t="shared" si="514"/>
        <v>0.15727896369078945</v>
      </c>
      <c r="R974" s="10">
        <f t="shared" si="515"/>
        <v>3.2614493258044573E-2</v>
      </c>
      <c r="S974" s="10">
        <f t="shared" si="516"/>
        <v>0</v>
      </c>
      <c r="T974" s="9">
        <f t="shared" si="506"/>
        <v>0.12466447043274487</v>
      </c>
      <c r="U974" s="18"/>
      <c r="V974" s="8">
        <f t="shared" si="517"/>
        <v>1209.7536145479037</v>
      </c>
      <c r="W974" s="8">
        <f t="shared" si="507"/>
        <v>958.89043374047401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-276.65132678831225</v>
      </c>
      <c r="AB974" s="8">
        <f t="shared" si="518"/>
        <v>-25086.318080742949</v>
      </c>
      <c r="AC974" s="8">
        <f t="shared" si="511"/>
        <v>-25362.969407531262</v>
      </c>
      <c r="AD974" s="8">
        <f t="shared" si="519"/>
        <v>118.67682958714936</v>
      </c>
      <c r="AE974" s="8">
        <f t="shared" si="512"/>
        <v>-25244.292577944114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2219.1673844839588</v>
      </c>
      <c r="M975" s="14">
        <f t="shared" ref="M975:M1006" si="522">$E$11</f>
        <v>769177</v>
      </c>
      <c r="N975" s="13"/>
      <c r="O975" s="12">
        <f>1000*(IF(I36&lt;18,VLOOKUP(I36,'[1]Mortality (No Interventions) L'!$B$10:$O$129,4),VLOOKUP(I36,'[1]Mortality (Interventions) L'!$B$26:$AV$128,25)))</f>
        <v>225.63211153075093</v>
      </c>
      <c r="P975" s="11">
        <v>0</v>
      </c>
      <c r="Q975" s="10">
        <f t="shared" si="514"/>
        <v>0.12466447043274487</v>
      </c>
      <c r="R975" s="10">
        <f t="shared" si="515"/>
        <v>2.8128307696603093E-2</v>
      </c>
      <c r="S975" s="10">
        <f t="shared" si="516"/>
        <v>0</v>
      </c>
      <c r="T975" s="9">
        <f t="shared" ref="T975:T1006" si="523">Q975-SUM(R975:S975)</f>
        <v>9.6536162736141767E-2</v>
      </c>
      <c r="U975" s="18"/>
      <c r="V975" s="8">
        <f t="shared" si="517"/>
        <v>958.89043374047401</v>
      </c>
      <c r="W975" s="8">
        <f t="shared" ref="W975:W1006" si="524">$G$14*M975*T975</f>
        <v>742.53396044897318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-214.22990376728154</v>
      </c>
      <c r="AB975" s="8">
        <f t="shared" si="518"/>
        <v>-21635.647329150077</v>
      </c>
      <c r="AC975" s="8">
        <f t="shared" ref="AC975:AC1006" si="528">IFERROR(_xlfn.IFNA(SUM(Y975:AB975),0),0)</f>
        <v>-21849.877232917359</v>
      </c>
      <c r="AD975" s="8">
        <f t="shared" si="519"/>
        <v>94.067151549940505</v>
      </c>
      <c r="AE975" s="8">
        <f t="shared" ref="AE975:AE1006" si="529">IFERROR(_xlfn.IFNA(SUM(AC975:AD975),0),0)</f>
        <v>-21755.810081367417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2219.1673844839588</v>
      </c>
      <c r="M976" s="14">
        <f t="shared" si="522"/>
        <v>769177</v>
      </c>
      <c r="N976" s="13"/>
      <c r="O976" s="12">
        <f>1000*(IF(I37&lt;18,VLOOKUP(I37,'[1]Mortality (No Interventions) L'!$B$10:$O$129,4),VLOOKUP(I37,'[1]Mortality (Interventions) L'!$B$26:$AV$128,25)))</f>
        <v>245.15010590983667</v>
      </c>
      <c r="P976" s="11">
        <v>0</v>
      </c>
      <c r="Q976" s="10">
        <f t="shared" ref="Q976:Q1007" si="531">T975</f>
        <v>9.6536162736141767E-2</v>
      </c>
      <c r="R976" s="10">
        <f t="shared" ref="R976:R1007" si="532">O976*Q976/1000</f>
        <v>2.3665850518894381E-2</v>
      </c>
      <c r="S976" s="10">
        <f t="shared" ref="S976:S1007" si="533">MIN(P976*Q976,Q976-R976)</f>
        <v>0</v>
      </c>
      <c r="T976" s="9">
        <f t="shared" si="523"/>
        <v>7.2870312217247379E-2</v>
      </c>
      <c r="U976" s="18"/>
      <c r="V976" s="8">
        <f t="shared" ref="V976:V1007" si="534">W975</f>
        <v>742.53396044897318</v>
      </c>
      <c r="W976" s="8">
        <f t="shared" si="524"/>
        <v>560.50168140325695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-161.71142016967835</v>
      </c>
      <c r="AB976" s="8">
        <f t="shared" ref="AB976:AB1007" si="535">IFERROR(_xlfn.IFNA(-M976*R976,0),0)</f>
        <v>-18203.227904571624</v>
      </c>
      <c r="AC976" s="8">
        <f t="shared" si="528"/>
        <v>-18364.939324741303</v>
      </c>
      <c r="AD976" s="8">
        <f t="shared" ref="AD976:AD1007" si="536">IFERROR(_xlfn.IFNA($D$6*SUM(V976:V976,Y976:Z976),0),0)</f>
        <v>72.842581520044277</v>
      </c>
      <c r="AE976" s="8">
        <f t="shared" si="529"/>
        <v>-18292.09674322126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2219.1673844839588</v>
      </c>
      <c r="M977" s="14">
        <f t="shared" si="522"/>
        <v>769177</v>
      </c>
      <c r="N977" s="13"/>
      <c r="O977" s="12">
        <f>1000*(IF(I38&lt;18,VLOOKUP(I38,'[1]Mortality (No Interventions) L'!$B$10:$O$129,4),VLOOKUP(I38,'[1]Mortality (Interventions) L'!$B$26:$AV$128,25)))</f>
        <v>265.99493072761396</v>
      </c>
      <c r="P977" s="11">
        <v>0</v>
      </c>
      <c r="Q977" s="10">
        <f t="shared" si="531"/>
        <v>7.2870312217247379E-2</v>
      </c>
      <c r="R977" s="10">
        <f t="shared" si="532"/>
        <v>1.9383133650326317E-2</v>
      </c>
      <c r="S977" s="10">
        <f t="shared" si="533"/>
        <v>0</v>
      </c>
      <c r="T977" s="9">
        <f t="shared" si="523"/>
        <v>5.3487178566921062E-2</v>
      </c>
      <c r="U977" s="18"/>
      <c r="V977" s="8">
        <f t="shared" si="534"/>
        <v>560.50168140325695</v>
      </c>
      <c r="W977" s="8">
        <f t="shared" si="524"/>
        <v>411.41107548568647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-118.69700216378067</v>
      </c>
      <c r="AB977" s="8">
        <f t="shared" si="535"/>
        <v>-14909.060591757046</v>
      </c>
      <c r="AC977" s="8">
        <f t="shared" si="528"/>
        <v>-15027.757593920827</v>
      </c>
      <c r="AD977" s="8">
        <f t="shared" si="536"/>
        <v>54.985214945659514</v>
      </c>
      <c r="AE977" s="8">
        <f t="shared" si="529"/>
        <v>-14972.772378975167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2219.1673844839588</v>
      </c>
      <c r="M978" s="14">
        <f t="shared" si="522"/>
        <v>769177</v>
      </c>
      <c r="N978" s="13"/>
      <c r="O978" s="12">
        <f>1000*(IF(I39&lt;18,VLOOKUP(I39,'[1]Mortality (No Interventions) L'!$B$10:$O$129,4),VLOOKUP(I39,'[1]Mortality (Interventions) L'!$B$26:$AV$128,25)))</f>
        <v>287.48807591548319</v>
      </c>
      <c r="P978" s="11">
        <v>0</v>
      </c>
      <c r="Q978" s="10">
        <f t="shared" si="531"/>
        <v>5.3487178566921062E-2</v>
      </c>
      <c r="R978" s="10">
        <f t="shared" si="532"/>
        <v>1.5376926052352009E-2</v>
      </c>
      <c r="S978" s="10">
        <f t="shared" si="533"/>
        <v>0</v>
      </c>
      <c r="T978" s="9">
        <f t="shared" si="523"/>
        <v>3.8110252514569051E-2</v>
      </c>
      <c r="U978" s="18"/>
      <c r="V978" s="8">
        <f t="shared" si="534"/>
        <v>411.41107548568647</v>
      </c>
      <c r="W978" s="8">
        <f t="shared" si="524"/>
        <v>293.13529698398679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-84.573029394779411</v>
      </c>
      <c r="AB978" s="8">
        <f t="shared" si="535"/>
        <v>-11827.577850169961</v>
      </c>
      <c r="AC978" s="8">
        <f t="shared" si="528"/>
        <v>-11912.150879564741</v>
      </c>
      <c r="AD978" s="8">
        <f t="shared" si="536"/>
        <v>40.359426505145848</v>
      </c>
      <c r="AE978" s="8">
        <f t="shared" si="529"/>
        <v>-11871.791453059595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2219.1673844839588</v>
      </c>
      <c r="M979" s="14">
        <f t="shared" si="522"/>
        <v>769177</v>
      </c>
      <c r="N979" s="13"/>
      <c r="O979" s="12">
        <f>1000*(IF(I40&lt;18,VLOOKUP(I40,'[1]Mortality (No Interventions) L'!$B$10:$O$129,4),VLOOKUP(I40,'[1]Mortality (Interventions) L'!$B$26:$AV$128,25)))</f>
        <v>310.16435576928342</v>
      </c>
      <c r="P979" s="11">
        <v>0</v>
      </c>
      <c r="Q979" s="10">
        <f t="shared" si="531"/>
        <v>3.8110252514569051E-2</v>
      </c>
      <c r="R979" s="10">
        <f t="shared" si="532"/>
        <v>1.1820441919386023E-2</v>
      </c>
      <c r="S979" s="10">
        <f t="shared" si="533"/>
        <v>0</v>
      </c>
      <c r="T979" s="9">
        <f t="shared" si="523"/>
        <v>2.6289810595183028E-2</v>
      </c>
      <c r="U979" s="18"/>
      <c r="V979" s="8">
        <f t="shared" si="534"/>
        <v>293.13529698398679</v>
      </c>
      <c r="W979" s="8">
        <f t="shared" si="524"/>
        <v>202.21517644171098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-58.341490217090993</v>
      </c>
      <c r="AB979" s="8">
        <f t="shared" si="535"/>
        <v>-9092.0120542275836</v>
      </c>
      <c r="AC979" s="8">
        <f t="shared" si="528"/>
        <v>-9150.3535444446752</v>
      </c>
      <c r="AD979" s="8">
        <f t="shared" si="536"/>
        <v>28.756572634129107</v>
      </c>
      <c r="AE979" s="8">
        <f t="shared" si="529"/>
        <v>-9121.5969718105462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2219.1673844839588</v>
      </c>
      <c r="M980" s="14">
        <f t="shared" si="522"/>
        <v>769177</v>
      </c>
      <c r="N980" s="13"/>
      <c r="O980" s="12">
        <f>1000*(IF(I41&lt;18,VLOOKUP(I41,'[1]Mortality (No Interventions) L'!$B$10:$O$129,4),VLOOKUP(I41,'[1]Mortality (Interventions) L'!$B$26:$AV$128,25)))</f>
        <v>333.29408753345695</v>
      </c>
      <c r="P980" s="11">
        <v>0</v>
      </c>
      <c r="Q980" s="10">
        <f t="shared" si="531"/>
        <v>2.6289810595183028E-2</v>
      </c>
      <c r="R980" s="10">
        <f t="shared" si="532"/>
        <v>8.7622384337489347E-3</v>
      </c>
      <c r="S980" s="10">
        <f t="shared" si="533"/>
        <v>0</v>
      </c>
      <c r="T980" s="9">
        <f t="shared" si="523"/>
        <v>1.7527572161434093E-2</v>
      </c>
      <c r="U980" s="18"/>
      <c r="V980" s="8">
        <f t="shared" si="534"/>
        <v>202.21517644171098</v>
      </c>
      <c r="W980" s="8">
        <f t="shared" si="524"/>
        <v>134.81805372415391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-38.896616469843543</v>
      </c>
      <c r="AB980" s="8">
        <f t="shared" si="535"/>
        <v>-6739.712271755704</v>
      </c>
      <c r="AC980" s="8">
        <f t="shared" si="528"/>
        <v>-6778.6088882255472</v>
      </c>
      <c r="AD980" s="8">
        <f t="shared" si="536"/>
        <v>19.837308808931848</v>
      </c>
      <c r="AE980" s="8">
        <f t="shared" si="529"/>
        <v>-6758.7715794166152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2219.1673844839588</v>
      </c>
      <c r="M981" s="14">
        <f t="shared" si="522"/>
        <v>769177</v>
      </c>
      <c r="N981" s="13"/>
      <c r="O981" s="12">
        <f>1000*(IF(I42&lt;18,VLOOKUP(I42,'[1]Mortality (No Interventions) L'!$B$10:$O$129,4),VLOOKUP(I42,'[1]Mortality (Interventions) L'!$B$26:$AV$128,25)))</f>
        <v>356.39978519453899</v>
      </c>
      <c r="P981" s="11">
        <v>0</v>
      </c>
      <c r="Q981" s="10">
        <f t="shared" si="531"/>
        <v>1.7527572161434093E-2</v>
      </c>
      <c r="R981" s="10">
        <f t="shared" si="532"/>
        <v>6.2468229533168933E-3</v>
      </c>
      <c r="S981" s="10">
        <f t="shared" si="533"/>
        <v>0</v>
      </c>
      <c r="T981" s="9">
        <f t="shared" si="523"/>
        <v>1.12807492081172E-2</v>
      </c>
      <c r="U981" s="18"/>
      <c r="V981" s="8">
        <f t="shared" si="534"/>
        <v>134.81805372415391</v>
      </c>
      <c r="W981" s="8">
        <f t="shared" si="524"/>
        <v>86.768928336519636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-25.033870715196937</v>
      </c>
      <c r="AB981" s="8">
        <f t="shared" si="535"/>
        <v>-4804.9125387634276</v>
      </c>
      <c r="AC981" s="8">
        <f t="shared" si="528"/>
        <v>-4829.9464094786244</v>
      </c>
      <c r="AD981" s="8">
        <f t="shared" si="536"/>
        <v>13.2256510703395</v>
      </c>
      <c r="AE981" s="8">
        <f t="shared" si="529"/>
        <v>-4816.7207584082853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2219.1673844839588</v>
      </c>
      <c r="M982" s="14">
        <f t="shared" si="522"/>
        <v>769177</v>
      </c>
      <c r="N982" s="13"/>
      <c r="O982" s="12">
        <f>1000*(IF(I43&lt;18,VLOOKUP(I43,'[1]Mortality (No Interventions) L'!$B$10:$O$129,4),VLOOKUP(I43,'[1]Mortality (Interventions) L'!$B$26:$AV$128,25)))</f>
        <v>380.3122486621765</v>
      </c>
      <c r="P982" s="11">
        <v>0</v>
      </c>
      <c r="Q982" s="10">
        <f t="shared" si="531"/>
        <v>1.12807492081172E-2</v>
      </c>
      <c r="R982" s="10">
        <f t="shared" si="532"/>
        <v>4.290207097933119E-3</v>
      </c>
      <c r="S982" s="10">
        <f t="shared" si="533"/>
        <v>0</v>
      </c>
      <c r="T982" s="9">
        <f t="shared" si="523"/>
        <v>6.9905421101840812E-3</v>
      </c>
      <c r="U982" s="18"/>
      <c r="V982" s="8">
        <f t="shared" si="534"/>
        <v>86.768928336519636</v>
      </c>
      <c r="W982" s="8">
        <f t="shared" si="524"/>
        <v>53.769642086850617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-15.513183050782182</v>
      </c>
      <c r="AB982" s="8">
        <f t="shared" si="535"/>
        <v>-3299.9286249669026</v>
      </c>
      <c r="AC982" s="8">
        <f t="shared" si="528"/>
        <v>-3315.4418080176847</v>
      </c>
      <c r="AD982" s="8">
        <f t="shared" si="536"/>
        <v>8.5120318698125761</v>
      </c>
      <c r="AE982" s="8">
        <f t="shared" si="529"/>
        <v>-3306.929776147872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2219.1673844839588</v>
      </c>
      <c r="M983" s="14">
        <f t="shared" si="522"/>
        <v>769177</v>
      </c>
      <c r="N983" s="13"/>
      <c r="O983" s="12">
        <f>1000*(IF(I44&lt;18,VLOOKUP(I44,'[1]Mortality (No Interventions) L'!$B$10:$O$129,4),VLOOKUP(I44,'[1]Mortality (Interventions) L'!$B$26:$AV$128,25)))</f>
        <v>404.91825754292023</v>
      </c>
      <c r="P983" s="11">
        <v>0</v>
      </c>
      <c r="Q983" s="10">
        <f t="shared" si="531"/>
        <v>6.9905421101840812E-3</v>
      </c>
      <c r="R983" s="10">
        <f t="shared" si="532"/>
        <v>2.8305981305361471E-3</v>
      </c>
      <c r="S983" s="10">
        <f t="shared" si="533"/>
        <v>0</v>
      </c>
      <c r="T983" s="9">
        <f t="shared" si="523"/>
        <v>4.1599439796479341E-3</v>
      </c>
      <c r="U983" s="18"/>
      <c r="V983" s="8">
        <f t="shared" si="534"/>
        <v>53.769642086850617</v>
      </c>
      <c r="W983" s="8">
        <f t="shared" si="524"/>
        <v>31.997332304336592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-9.2316120009150975</v>
      </c>
      <c r="AB983" s="8">
        <f t="shared" si="535"/>
        <v>-2177.2309782514021</v>
      </c>
      <c r="AC983" s="8">
        <f t="shared" si="528"/>
        <v>-2186.4625902523171</v>
      </c>
      <c r="AD983" s="8">
        <f t="shared" si="536"/>
        <v>5.2748018887200461</v>
      </c>
      <c r="AE983" s="8">
        <f t="shared" si="529"/>
        <v>-2181.1877883635971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2219.1673844839588</v>
      </c>
      <c r="M984" s="14">
        <f t="shared" si="522"/>
        <v>769177</v>
      </c>
      <c r="N984" s="13"/>
      <c r="O984" s="12">
        <f>1000*(IF(I45&lt;18,VLOOKUP(I45,'[1]Mortality (No Interventions) L'!$B$10:$O$129,4),VLOOKUP(I45,'[1]Mortality (Interventions) L'!$B$26:$AV$128,25)))</f>
        <v>430.08544341877877</v>
      </c>
      <c r="P984" s="11">
        <v>0</v>
      </c>
      <c r="Q984" s="10">
        <f t="shared" si="531"/>
        <v>4.1599439796479341E-3</v>
      </c>
      <c r="R984" s="10">
        <f t="shared" si="532"/>
        <v>1.7891313510841609E-3</v>
      </c>
      <c r="S984" s="10">
        <f t="shared" si="533"/>
        <v>0</v>
      </c>
      <c r="T984" s="9">
        <f t="shared" si="523"/>
        <v>2.370812628563773E-3</v>
      </c>
      <c r="U984" s="18"/>
      <c r="V984" s="8">
        <f t="shared" si="534"/>
        <v>31.997332304336592</v>
      </c>
      <c r="W984" s="8">
        <f t="shared" si="524"/>
        <v>18.235745452007972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-5.2612300600314077</v>
      </c>
      <c r="AB984" s="8">
        <f t="shared" si="535"/>
        <v>-1376.1586852328617</v>
      </c>
      <c r="AC984" s="8">
        <f t="shared" si="528"/>
        <v>-1381.4199152928932</v>
      </c>
      <c r="AD984" s="8">
        <f t="shared" si="536"/>
        <v>3.13893829905542</v>
      </c>
      <c r="AE984" s="8">
        <f t="shared" si="529"/>
        <v>-1378.2809769938378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2219.1673844839588</v>
      </c>
      <c r="M985" s="14">
        <f t="shared" si="522"/>
        <v>769177</v>
      </c>
      <c r="N985" s="13"/>
      <c r="O985" s="12">
        <f>1000*(IF(I46&lt;18,VLOOKUP(I46,'[1]Mortality (No Interventions) L'!$B$10:$O$129,4),VLOOKUP(I46,'[1]Mortality (Interventions) L'!$B$26:$AV$128,25)))</f>
        <v>455.6772582051243</v>
      </c>
      <c r="P985" s="11">
        <v>0</v>
      </c>
      <c r="Q985" s="10">
        <f t="shared" si="531"/>
        <v>2.370812628563773E-3</v>
      </c>
      <c r="R985" s="10">
        <f t="shared" si="532"/>
        <v>1.0803253983020238E-3</v>
      </c>
      <c r="S985" s="10">
        <f t="shared" si="533"/>
        <v>0</v>
      </c>
      <c r="T985" s="9">
        <f t="shared" si="523"/>
        <v>1.2904872302617492E-3</v>
      </c>
      <c r="U985" s="18"/>
      <c r="V985" s="8">
        <f t="shared" si="534"/>
        <v>18.235745452007972</v>
      </c>
      <c r="W985" s="8">
        <f t="shared" si="524"/>
        <v>9.9261309631104151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-2.8638071714899143</v>
      </c>
      <c r="AB985" s="8">
        <f t="shared" si="535"/>
        <v>-830.96144888975573</v>
      </c>
      <c r="AC985" s="8">
        <f t="shared" si="528"/>
        <v>-833.82525606124568</v>
      </c>
      <c r="AD985" s="8">
        <f t="shared" si="536"/>
        <v>1.7889266288419823</v>
      </c>
      <c r="AE985" s="8">
        <f t="shared" si="529"/>
        <v>-832.0363294324037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2219.1673844839588</v>
      </c>
      <c r="M986" s="14">
        <f t="shared" si="522"/>
        <v>769177</v>
      </c>
      <c r="N986" s="13"/>
      <c r="O986" s="12">
        <f>1000*(IF(I47&lt;18,VLOOKUP(I47,'[1]Mortality (No Interventions) L'!$B$10:$O$129,4),VLOOKUP(I47,'[1]Mortality (Interventions) L'!$B$26:$AV$128,25)))</f>
        <v>481.71858008980564</v>
      </c>
      <c r="P986" s="11">
        <v>0</v>
      </c>
      <c r="Q986" s="10">
        <f t="shared" si="531"/>
        <v>1.2904872302617492E-3</v>
      </c>
      <c r="R986" s="10">
        <f t="shared" si="532"/>
        <v>6.216516761857159E-4</v>
      </c>
      <c r="S986" s="10">
        <f t="shared" si="533"/>
        <v>0</v>
      </c>
      <c r="T986" s="9">
        <f t="shared" si="523"/>
        <v>6.6883555407603332E-4</v>
      </c>
      <c r="U986" s="18"/>
      <c r="V986" s="8">
        <f t="shared" si="534"/>
        <v>9.9261309631104151</v>
      </c>
      <c r="W986" s="8">
        <f t="shared" si="524"/>
        <v>5.1445292497754114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-1.4842580471887903</v>
      </c>
      <c r="AB986" s="8">
        <f t="shared" si="535"/>
        <v>-478.16017133350039</v>
      </c>
      <c r="AC986" s="8">
        <f t="shared" si="528"/>
        <v>-479.64442938068919</v>
      </c>
      <c r="AD986" s="8">
        <f t="shared" si="536"/>
        <v>0.9737534474811318</v>
      </c>
      <c r="AE986" s="8">
        <f t="shared" si="529"/>
        <v>-478.67067593320803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2219.1673844839588</v>
      </c>
      <c r="M987" s="14">
        <f t="shared" si="522"/>
        <v>769177</v>
      </c>
      <c r="N987" s="13"/>
      <c r="O987" s="12">
        <f>1000*(IF(I48&lt;18,VLOOKUP(I48,'[1]Mortality (No Interventions) L'!$B$10:$O$129,4),VLOOKUP(I48,'[1]Mortality (Interventions) L'!$B$26:$AV$128,25)))</f>
        <v>508.25504572790084</v>
      </c>
      <c r="P987" s="11">
        <v>0</v>
      </c>
      <c r="Q987" s="10">
        <f t="shared" si="531"/>
        <v>6.6883555407603332E-4</v>
      </c>
      <c r="R987" s="10">
        <f t="shared" si="532"/>
        <v>3.3993904512136019E-4</v>
      </c>
      <c r="S987" s="10">
        <f t="shared" si="533"/>
        <v>0</v>
      </c>
      <c r="T987" s="9">
        <f t="shared" si="523"/>
        <v>3.2889650895467313E-4</v>
      </c>
      <c r="U987" s="18"/>
      <c r="V987" s="8">
        <f t="shared" si="534"/>
        <v>5.1445292497754114</v>
      </c>
      <c r="W987" s="8">
        <f t="shared" si="524"/>
        <v>2.5297963006822863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-0.72987640554284694</v>
      </c>
      <c r="AB987" s="8">
        <f t="shared" si="535"/>
        <v>-261.47329490931247</v>
      </c>
      <c r="AC987" s="8">
        <f t="shared" si="528"/>
        <v>-262.2031713148553</v>
      </c>
      <c r="AD987" s="8">
        <f t="shared" si="536"/>
        <v>0.50467831940296792</v>
      </c>
      <c r="AE987" s="8">
        <f t="shared" si="529"/>
        <v>-261.69849299545234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2219.1673844839588</v>
      </c>
      <c r="M988" s="14">
        <f t="shared" si="522"/>
        <v>769177</v>
      </c>
      <c r="N988" s="13"/>
      <c r="O988" s="12">
        <f>1000*(IF(I49&lt;18,VLOOKUP(I49,'[1]Mortality (No Interventions) L'!$B$10:$O$129,4),VLOOKUP(I49,'[1]Mortality (Interventions) L'!$B$26:$AV$128,25)))</f>
        <v>535.1569428475276</v>
      </c>
      <c r="P988" s="11">
        <v>0</v>
      </c>
      <c r="Q988" s="10">
        <f t="shared" si="531"/>
        <v>3.2889650895467313E-4</v>
      </c>
      <c r="R988" s="10">
        <f t="shared" si="532"/>
        <v>1.7601125024540736E-4</v>
      </c>
      <c r="S988" s="10">
        <f t="shared" si="533"/>
        <v>0</v>
      </c>
      <c r="T988" s="9">
        <f t="shared" si="523"/>
        <v>1.5288525870926577E-4</v>
      </c>
      <c r="U988" s="18"/>
      <c r="V988" s="8">
        <f t="shared" si="534"/>
        <v>2.5297963006822863</v>
      </c>
      <c r="W988" s="8">
        <f t="shared" si="524"/>
        <v>1.1759582463821692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-0.33927797969599471</v>
      </c>
      <c r="AB988" s="8">
        <f t="shared" si="535"/>
        <v>-135.38380543001171</v>
      </c>
      <c r="AC988" s="8">
        <f t="shared" si="528"/>
        <v>-135.7230834097077</v>
      </c>
      <c r="AD988" s="8">
        <f t="shared" si="536"/>
        <v>0.24817301709693232</v>
      </c>
      <c r="AE988" s="8">
        <f t="shared" si="529"/>
        <v>-135.47491039261075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2219.1673844839588</v>
      </c>
      <c r="M989" s="14">
        <f t="shared" si="522"/>
        <v>769177</v>
      </c>
      <c r="N989" s="13"/>
      <c r="O989" s="12">
        <f>1000*(IF(I50&lt;18,VLOOKUP(I50,'[1]Mortality (No Interventions) L'!$B$10:$O$129,4),VLOOKUP(I50,'[1]Mortality (Interventions) L'!$B$26:$AV$128,25)))</f>
        <v>562.29087419818154</v>
      </c>
      <c r="P989" s="11">
        <v>0</v>
      </c>
      <c r="Q989" s="10">
        <f t="shared" si="531"/>
        <v>1.5288525870926577E-4</v>
      </c>
      <c r="R989" s="10">
        <f t="shared" si="532"/>
        <v>8.5965985771648196E-5</v>
      </c>
      <c r="S989" s="10">
        <f t="shared" si="533"/>
        <v>0</v>
      </c>
      <c r="T989" s="9">
        <f t="shared" si="523"/>
        <v>6.6919272937617576E-5</v>
      </c>
      <c r="U989" s="18"/>
      <c r="V989" s="8">
        <f t="shared" si="534"/>
        <v>1.1759582463821692</v>
      </c>
      <c r="W989" s="8">
        <f t="shared" si="524"/>
        <v>0.51472765600337878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-0.14850506789654097</v>
      </c>
      <c r="AB989" s="8">
        <f t="shared" si="535"/>
        <v>-66.123059037879045</v>
      </c>
      <c r="AC989" s="8">
        <f t="shared" si="528"/>
        <v>-66.271564105775582</v>
      </c>
      <c r="AD989" s="8">
        <f t="shared" si="536"/>
        <v>0.1153615039700908</v>
      </c>
      <c r="AE989" s="8">
        <f t="shared" si="529"/>
        <v>-66.156202601805489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2219.1673844839588</v>
      </c>
      <c r="M990" s="14">
        <f t="shared" si="522"/>
        <v>769177</v>
      </c>
      <c r="N990" s="13"/>
      <c r="O990" s="12">
        <f>1000*(IF(I51&lt;18,VLOOKUP(I51,'[1]Mortality (No Interventions) L'!$B$10:$O$129,4),VLOOKUP(I51,'[1]Mortality (Interventions) L'!$B$26:$AV$128,25)))</f>
        <v>593.53155488924426</v>
      </c>
      <c r="P990" s="11">
        <v>0</v>
      </c>
      <c r="Q990" s="10">
        <f t="shared" si="531"/>
        <v>6.6919272937617576E-5</v>
      </c>
      <c r="R990" s="10">
        <f t="shared" si="532"/>
        <v>3.9718700118721882E-5</v>
      </c>
      <c r="S990" s="10">
        <f t="shared" si="533"/>
        <v>0</v>
      </c>
      <c r="T990" s="9">
        <f t="shared" si="523"/>
        <v>2.7200572818895694E-5</v>
      </c>
      <c r="U990" s="18"/>
      <c r="V990" s="8">
        <f t="shared" si="534"/>
        <v>0.51472765600337878</v>
      </c>
      <c r="W990" s="8">
        <f t="shared" si="524"/>
        <v>0.20922054999119735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-6.0362624038974216E-2</v>
      </c>
      <c r="AB990" s="8">
        <f t="shared" si="535"/>
        <v>-30.550710601218142</v>
      </c>
      <c r="AC990" s="8">
        <f t="shared" si="528"/>
        <v>-30.611073225257115</v>
      </c>
      <c r="AD990" s="8">
        <f t="shared" si="536"/>
        <v>5.0494783053931458E-2</v>
      </c>
      <c r="AE990" s="8">
        <f t="shared" si="529"/>
        <v>-30.560578442203184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2219.1673844839588</v>
      </c>
      <c r="M991" s="14">
        <f t="shared" si="522"/>
        <v>769177</v>
      </c>
      <c r="N991" s="13"/>
      <c r="O991" s="12">
        <f>1000*(IF(I52&lt;18,VLOOKUP(I52,'[1]Mortality (No Interventions) L'!$B$10:$O$129,4),VLOOKUP(I52,'[1]Mortality (Interventions) L'!$B$26:$AV$128,25)))</f>
        <v>625.01001681962623</v>
      </c>
      <c r="P991" s="11">
        <v>0</v>
      </c>
      <c r="Q991" s="10">
        <f t="shared" si="531"/>
        <v>2.7200572818895694E-5</v>
      </c>
      <c r="R991" s="10">
        <f t="shared" si="532"/>
        <v>1.7000630475041467E-5</v>
      </c>
      <c r="S991" s="10">
        <f t="shared" si="533"/>
        <v>0</v>
      </c>
      <c r="T991" s="9">
        <f t="shared" si="523"/>
        <v>1.0199942343854226E-5</v>
      </c>
      <c r="U991" s="18"/>
      <c r="V991" s="8">
        <f t="shared" si="534"/>
        <v>0.20922054999119735</v>
      </c>
      <c r="W991" s="8">
        <f t="shared" si="524"/>
        <v>7.8455610522187622E-2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-2.2635379373098164E-2</v>
      </c>
      <c r="AB991" s="8">
        <f t="shared" si="535"/>
        <v>-13.076493946900971</v>
      </c>
      <c r="AC991" s="8">
        <f t="shared" si="528"/>
        <v>-13.099129326274069</v>
      </c>
      <c r="AD991" s="8">
        <f t="shared" si="536"/>
        <v>2.0524535954136461E-2</v>
      </c>
      <c r="AE991" s="8">
        <f t="shared" si="529"/>
        <v>-13.078604790319933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2219.1673844839588</v>
      </c>
      <c r="M992" s="14">
        <f t="shared" si="522"/>
        <v>769177</v>
      </c>
      <c r="N992" s="13"/>
      <c r="O992" s="12">
        <f>1000*(IF(I53&lt;18,VLOOKUP(I53,'[1]Mortality (No Interventions) L'!$B$10:$O$129,4),VLOOKUP(I53,'[1]Mortality (Interventions) L'!$B$26:$AV$128,25)))</f>
        <v>656.68917133260049</v>
      </c>
      <c r="P992" s="11">
        <v>0</v>
      </c>
      <c r="Q992" s="10">
        <f t="shared" si="531"/>
        <v>1.0199942343854226E-5</v>
      </c>
      <c r="R992" s="10">
        <f t="shared" si="532"/>
        <v>6.6981916854259346E-6</v>
      </c>
      <c r="S992" s="10">
        <f t="shared" si="533"/>
        <v>0</v>
      </c>
      <c r="T992" s="9">
        <f t="shared" si="523"/>
        <v>3.5017506584282917E-6</v>
      </c>
      <c r="U992" s="18"/>
      <c r="V992" s="8">
        <f t="shared" si="534"/>
        <v>7.8455610522187622E-2</v>
      </c>
      <c r="W992" s="8">
        <f t="shared" si="524"/>
        <v>2.6934660661978981E-2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-7.7709708497792924E-3</v>
      </c>
      <c r="AB992" s="8">
        <f t="shared" si="535"/>
        <v>-5.152094986020864</v>
      </c>
      <c r="AC992" s="8">
        <f t="shared" si="528"/>
        <v>-5.1598659568706431</v>
      </c>
      <c r="AD992" s="8">
        <f t="shared" si="536"/>
        <v>7.6964953922266065E-3</v>
      </c>
      <c r="AE992" s="8">
        <f t="shared" si="529"/>
        <v>-5.1521694614784161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2219.1673844839588</v>
      </c>
      <c r="M993" s="14">
        <f t="shared" si="522"/>
        <v>769177</v>
      </c>
      <c r="N993" s="13"/>
      <c r="O993" s="12">
        <f>1000*(IF(I54&lt;18,VLOOKUP(I54,'[1]Mortality (No Interventions) L'!$B$10:$O$129,4),VLOOKUP(I54,'[1]Mortality (Interventions) L'!$B$26:$AV$128,25)))</f>
        <v>688.53146680903785</v>
      </c>
      <c r="P993" s="11">
        <v>0</v>
      </c>
      <c r="Q993" s="10">
        <f t="shared" si="531"/>
        <v>3.5017506584282917E-6</v>
      </c>
      <c r="R993" s="10">
        <f t="shared" si="532"/>
        <v>2.4110655172471458E-6</v>
      </c>
      <c r="S993" s="10">
        <f t="shared" si="533"/>
        <v>0</v>
      </c>
      <c r="T993" s="9">
        <f t="shared" si="523"/>
        <v>1.0906851411811458E-6</v>
      </c>
      <c r="U993" s="18"/>
      <c r="V993" s="8">
        <f t="shared" si="534"/>
        <v>2.6934660661978981E-2</v>
      </c>
      <c r="W993" s="8">
        <f t="shared" si="524"/>
        <v>8.3892992483829022E-3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-2.4204128920504806E-3</v>
      </c>
      <c r="AB993" s="8">
        <f t="shared" si="535"/>
        <v>-1.854536141359608</v>
      </c>
      <c r="AC993" s="8">
        <f t="shared" si="528"/>
        <v>-1.8569565542516584</v>
      </c>
      <c r="AD993" s="8">
        <f t="shared" si="536"/>
        <v>2.6422902109401385E-3</v>
      </c>
      <c r="AE993" s="8">
        <f t="shared" si="529"/>
        <v>-1.8543142640407182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2219.1673844839588</v>
      </c>
      <c r="M994" s="14">
        <f t="shared" si="522"/>
        <v>769177</v>
      </c>
      <c r="N994" s="13"/>
      <c r="O994" s="12">
        <f>1000*(IF(I55&lt;18,VLOOKUP(I55,'[1]Mortality (No Interventions) L'!$B$10:$O$129,4),VLOOKUP(I55,'[1]Mortality (Interventions) L'!$B$26:$AV$128,25)))</f>
        <v>720.49825025072892</v>
      </c>
      <c r="P994" s="11">
        <v>0</v>
      </c>
      <c r="Q994" s="10">
        <f t="shared" si="531"/>
        <v>1.0906851411811458E-6</v>
      </c>
      <c r="R994" s="10">
        <f t="shared" si="532"/>
        <v>7.8583673579548476E-7</v>
      </c>
      <c r="S994" s="10">
        <f t="shared" si="533"/>
        <v>0</v>
      </c>
      <c r="T994" s="9">
        <f t="shared" si="523"/>
        <v>3.0484840538566105E-7</v>
      </c>
      <c r="U994" s="18"/>
      <c r="V994" s="8">
        <f t="shared" si="534"/>
        <v>8.3892992483829022E-3</v>
      </c>
      <c r="W994" s="8">
        <f t="shared" si="524"/>
        <v>2.3448238190932661E-3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-6.7650963844380298E-4</v>
      </c>
      <c r="AB994" s="8">
        <f t="shared" si="535"/>
        <v>-0.60444754292896363</v>
      </c>
      <c r="AC994" s="8">
        <f t="shared" si="528"/>
        <v>-0.60512405256740742</v>
      </c>
      <c r="AD994" s="8">
        <f t="shared" si="536"/>
        <v>8.2299025626636274E-4</v>
      </c>
      <c r="AE994" s="8">
        <f t="shared" si="529"/>
        <v>-0.60430106231114111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2219.1673844839588</v>
      </c>
      <c r="M995" s="14">
        <f t="shared" si="522"/>
        <v>769177</v>
      </c>
      <c r="N995" s="13"/>
      <c r="O995" s="12">
        <f>1000*(IF(I56&lt;18,VLOOKUP(I56,'[1]Mortality (No Interventions) L'!$B$10:$O$129,4),VLOOKUP(I56,'[1]Mortality (Interventions) L'!$B$26:$AV$128,25)))</f>
        <v>752.70105057636772</v>
      </c>
      <c r="P995" s="11">
        <v>0</v>
      </c>
      <c r="Q995" s="10">
        <f t="shared" si="531"/>
        <v>3.0484840538566105E-7</v>
      </c>
      <c r="R995" s="10">
        <f t="shared" si="532"/>
        <v>2.2945971500031749E-7</v>
      </c>
      <c r="S995" s="10">
        <f t="shared" si="533"/>
        <v>0</v>
      </c>
      <c r="T995" s="9">
        <f t="shared" si="523"/>
        <v>7.5388690385343559E-8</v>
      </c>
      <c r="U995" s="18"/>
      <c r="V995" s="8">
        <f t="shared" si="534"/>
        <v>2.3448238190932661E-3</v>
      </c>
      <c r="W995" s="8">
        <f t="shared" si="524"/>
        <v>5.7987246704527403E-4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-1.6730012286211385E-4</v>
      </c>
      <c r="AB995" s="8">
        <f t="shared" si="535"/>
        <v>-0.1764951352047992</v>
      </c>
      <c r="AC995" s="8">
        <f t="shared" si="528"/>
        <v>-0.17666243532766132</v>
      </c>
      <c r="AD995" s="8">
        <f t="shared" si="536"/>
        <v>2.3002721665304942E-4</v>
      </c>
      <c r="AE995" s="8">
        <f t="shared" si="529"/>
        <v>-0.17643240811100827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2219.1673844839588</v>
      </c>
      <c r="M996" s="14">
        <f t="shared" si="522"/>
        <v>769177</v>
      </c>
      <c r="N996" s="13"/>
      <c r="O996" s="12">
        <f>1000*(IF(I57&lt;18,VLOOKUP(I57,'[1]Mortality (No Interventions) L'!$B$10:$O$129,4),VLOOKUP(I57,'[1]Mortality (Interventions) L'!$B$26:$AV$128,25)))</f>
        <v>785.27752716562895</v>
      </c>
      <c r="P996" s="11">
        <v>0</v>
      </c>
      <c r="Q996" s="10">
        <f t="shared" si="531"/>
        <v>7.5388690385343559E-8</v>
      </c>
      <c r="R996" s="10">
        <f t="shared" si="532"/>
        <v>5.9201044362057817E-8</v>
      </c>
      <c r="S996" s="10">
        <f t="shared" si="533"/>
        <v>0</v>
      </c>
      <c r="T996" s="9">
        <f t="shared" si="523"/>
        <v>1.6187646023285742E-8</v>
      </c>
      <c r="U996" s="18"/>
      <c r="V996" s="8">
        <f t="shared" si="534"/>
        <v>5.7987246704527403E-4</v>
      </c>
      <c r="W996" s="8">
        <f t="shared" si="524"/>
        <v>1.2451165005252857E-4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-3.5923096086447177E-5</v>
      </c>
      <c r="AB996" s="8">
        <f t="shared" si="535"/>
        <v>-4.5536081699274547E-2</v>
      </c>
      <c r="AC996" s="8">
        <f t="shared" si="528"/>
        <v>-4.5572004795360992E-2</v>
      </c>
      <c r="AD996" s="8">
        <f t="shared" si="536"/>
        <v>5.6885489017141385E-5</v>
      </c>
      <c r="AE996" s="8">
        <f t="shared" si="529"/>
        <v>-4.5515119306343853E-2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2219.1673844839588</v>
      </c>
      <c r="M997" s="14">
        <f t="shared" si="522"/>
        <v>769177</v>
      </c>
      <c r="N997" s="13"/>
      <c r="O997" s="12">
        <f>1000*(IF(I58&lt;18,VLOOKUP(I58,'[1]Mortality (No Interventions) L'!$B$10:$O$129,4),VLOOKUP(I58,'[1]Mortality (Interventions) L'!$B$26:$AV$128,25)))</f>
        <v>818.22768001851261</v>
      </c>
      <c r="P997" s="11">
        <v>0</v>
      </c>
      <c r="Q997" s="10">
        <f t="shared" si="531"/>
        <v>1.6187646023285742E-8</v>
      </c>
      <c r="R997" s="10">
        <f t="shared" si="532"/>
        <v>1.3245180050593994E-8</v>
      </c>
      <c r="S997" s="10">
        <f t="shared" si="533"/>
        <v>0</v>
      </c>
      <c r="T997" s="9">
        <f t="shared" si="523"/>
        <v>2.9424659726917476E-9</v>
      </c>
      <c r="U997" s="18"/>
      <c r="V997" s="8">
        <f t="shared" si="534"/>
        <v>1.2451165005252857E-4</v>
      </c>
      <c r="W997" s="8">
        <f t="shared" si="524"/>
        <v>2.2632771494771205E-5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-6.5298245165513932E-6</v>
      </c>
      <c r="AB997" s="8">
        <f t="shared" si="535"/>
        <v>-1.0187887855775736E-2</v>
      </c>
      <c r="AC997" s="8">
        <f t="shared" si="528"/>
        <v>-1.0194417680292289E-2</v>
      </c>
      <c r="AD997" s="8">
        <f t="shared" si="536"/>
        <v>1.2214592870153053E-5</v>
      </c>
      <c r="AE997" s="8">
        <f t="shared" si="529"/>
        <v>-1.0182203087422136E-2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2219.1673844839588</v>
      </c>
      <c r="M998" s="14">
        <f t="shared" si="522"/>
        <v>769177</v>
      </c>
      <c r="N998" s="13"/>
      <c r="O998" s="12">
        <f>1000*(IF(I59&lt;18,VLOOKUP(I59,'[1]Mortality (No Interventions) L'!$B$10:$O$129,4),VLOOKUP(I59,'[1]Mortality (Interventions) L'!$B$26:$AV$128,25)))</f>
        <v>851.55150913501893</v>
      </c>
      <c r="P998" s="11">
        <v>0</v>
      </c>
      <c r="Q998" s="10">
        <f t="shared" si="531"/>
        <v>2.9424659726917476E-9</v>
      </c>
      <c r="R998" s="10">
        <f t="shared" si="532"/>
        <v>2.5056613396240989E-9</v>
      </c>
      <c r="S998" s="10">
        <f t="shared" si="533"/>
        <v>0</v>
      </c>
      <c r="T998" s="9">
        <f t="shared" si="523"/>
        <v>4.3680463306764865E-10</v>
      </c>
      <c r="U998" s="18"/>
      <c r="V998" s="8">
        <f t="shared" si="534"/>
        <v>2.2632771494771205E-5</v>
      </c>
      <c r="W998" s="8">
        <f t="shared" si="524"/>
        <v>3.3598007724907479E-6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-9.6934259509520927E-7</v>
      </c>
      <c r="AB998" s="8">
        <f t="shared" si="535"/>
        <v>-1.9272970722280455E-3</v>
      </c>
      <c r="AC998" s="8">
        <f t="shared" si="528"/>
        <v>-1.9282664148231408E-3</v>
      </c>
      <c r="AD998" s="8">
        <f t="shared" si="536"/>
        <v>2.2202748836370554E-6</v>
      </c>
      <c r="AE998" s="8">
        <f t="shared" si="529"/>
        <v>-1.9260461399395036E-3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2219.1673844839588</v>
      </c>
      <c r="M999" s="14">
        <f t="shared" si="522"/>
        <v>769177</v>
      </c>
      <c r="N999" s="13"/>
      <c r="O999" s="12">
        <f>1000*(IF(I60&lt;18,VLOOKUP(I60,'[1]Mortality (No Interventions) L'!$B$10:$O$129,4),VLOOKUP(I60,'[1]Mortality (Interventions) L'!$B$26:$AV$128,25)))</f>
        <v>1000</v>
      </c>
      <c r="P999" s="11">
        <v>0</v>
      </c>
      <c r="Q999" s="10">
        <f t="shared" si="531"/>
        <v>4.3680463306764865E-10</v>
      </c>
      <c r="R999" s="10">
        <f t="shared" si="532"/>
        <v>4.3680463306764865E-10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3.3598007724907479E-6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-3.359800772490748E-4</v>
      </c>
      <c r="AC999" s="8">
        <f t="shared" si="528"/>
        <v>-3.359800772490748E-4</v>
      </c>
      <c r="AD999" s="8">
        <f t="shared" si="536"/>
        <v>3.2959645578134241E-7</v>
      </c>
      <c r="AE999" s="8">
        <f t="shared" si="529"/>
        <v>-3.3565048079329347E-4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2219.1673844839588</v>
      </c>
      <c r="M1000" s="14">
        <f t="shared" si="522"/>
        <v>769177</v>
      </c>
      <c r="N1000" s="13"/>
      <c r="O1000" s="12" t="e">
        <f>1000*(IF(I61&lt;18,VLOOKUP(I61,'[1]Mortality (No Interventions) L'!$B$10:$O$129,4),VLOOKUP(I61,'[1]Mortality (Interventions) L'!$B$26:$AV$128,25)))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2219.1673844839588</v>
      </c>
      <c r="M1001" s="14">
        <f t="shared" si="522"/>
        <v>769177</v>
      </c>
      <c r="N1001" s="13"/>
      <c r="O1001" s="12" t="e">
        <f>1000*(IF(I62&lt;18,VLOOKUP(I62,'[1]Mortality (No Interventions) L'!$B$10:$O$129,4),VLOOKUP(I62,'[1]Mortality (Interventions) L'!$B$26:$AV$128,25)))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2219.1673844839588</v>
      </c>
      <c r="M1002" s="14">
        <f t="shared" si="522"/>
        <v>769177</v>
      </c>
      <c r="N1002" s="13"/>
      <c r="O1002" s="12" t="e">
        <f>1000*(IF(I63&lt;18,VLOOKUP(I63,'[1]Mortality (No Interventions) L'!$B$10:$O$129,4),VLOOKUP(I63,'[1]Mortality (Interventions) L'!$B$26:$AV$128,25)))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2219.1673844839588</v>
      </c>
      <c r="M1003" s="14">
        <f t="shared" si="522"/>
        <v>769177</v>
      </c>
      <c r="N1003" s="13"/>
      <c r="O1003" s="12" t="e">
        <f>1000*(IF(I64&lt;18,VLOOKUP(I64,'[1]Mortality (No Interventions) L'!$B$10:$O$129,4),VLOOKUP(I64,'[1]Mortality (Interventions) L'!$B$26:$AV$128,25)))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2219.1673844839588</v>
      </c>
      <c r="M1004" s="14">
        <f t="shared" si="522"/>
        <v>769177</v>
      </c>
      <c r="N1004" s="13"/>
      <c r="O1004" s="12" t="e">
        <f>1000*(IF(I65&lt;18,VLOOKUP(I65,'[1]Mortality (No Interventions) L'!$B$10:$O$129,4),VLOOKUP(I65,'[1]Mortality (Interventions) L'!$B$26:$AV$128,25)))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2219.1673844839588</v>
      </c>
      <c r="M1005" s="14">
        <f t="shared" si="522"/>
        <v>769177</v>
      </c>
      <c r="N1005" s="13"/>
      <c r="O1005" s="12" t="e">
        <f>1000*(IF(I66&lt;18,VLOOKUP(I66,'[1]Mortality (No Interventions) L'!$B$10:$O$129,4),VLOOKUP(I66,'[1]Mortality (Interventions) L'!$B$26:$AV$128,25)))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2219.1673844839588</v>
      </c>
      <c r="M1006" s="14">
        <f t="shared" si="522"/>
        <v>769177</v>
      </c>
      <c r="N1006" s="13"/>
      <c r="O1006" s="12" t="e">
        <f>1000*(IF(I67&lt;18,VLOOKUP(I67,'[1]Mortality (No Interventions) L'!$B$10:$O$129,4),VLOOKUP(I67,'[1]Mortality (Interventions) L'!$B$26:$AV$128,25)))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2219.1673844839588</v>
      </c>
      <c r="M1007" s="14">
        <f t="shared" ref="M1007:M1038" si="539">$E$11</f>
        <v>769177</v>
      </c>
      <c r="N1007" s="13"/>
      <c r="O1007" s="12" t="e">
        <f>1000*(IF(I68&lt;18,VLOOKUP(I68,'[1]Mortality (No Interventions) L'!$B$10:$O$129,4),VLOOKUP(I68,'[1]Mortality (Interventions) L'!$B$26:$AV$128,25)))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2219.1673844839588</v>
      </c>
      <c r="M1008" s="14">
        <f t="shared" si="539"/>
        <v>769177</v>
      </c>
      <c r="N1008" s="13"/>
      <c r="O1008" s="12" t="e">
        <f>1000*(IF(I69&lt;18,VLOOKUP(I69,'[1]Mortality (No Interventions) L'!$B$10:$O$129,4),VLOOKUP(I69,'[1]Mortality (Interventions) L'!$B$26:$AV$128,25)))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2219.1673844839588</v>
      </c>
      <c r="M1009" s="14">
        <f t="shared" si="539"/>
        <v>769177</v>
      </c>
      <c r="N1009" s="13"/>
      <c r="O1009" s="12" t="e">
        <f>1000*(IF(I70&lt;18,VLOOKUP(I70,'[1]Mortality (No Interventions) L'!$B$10:$O$129,4),VLOOKUP(I70,'[1]Mortality (Interventions) L'!$B$26:$AV$128,25)))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2219.1673844839588</v>
      </c>
      <c r="M1010" s="14">
        <f t="shared" si="539"/>
        <v>769177</v>
      </c>
      <c r="N1010" s="13"/>
      <c r="O1010" s="12" t="e">
        <f>1000*(IF(I71&lt;18,VLOOKUP(I71,'[1]Mortality (No Interventions) L'!$B$10:$O$129,4),VLOOKUP(I71,'[1]Mortality (Interventions) L'!$B$26:$AV$128,25)))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2219.1673844839588</v>
      </c>
      <c r="M1011" s="14">
        <f t="shared" si="539"/>
        <v>769177</v>
      </c>
      <c r="N1011" s="13"/>
      <c r="O1011" s="12" t="e">
        <f>1000*(IF(I72&lt;18,VLOOKUP(I72,'[1]Mortality (No Interventions) L'!$B$10:$O$129,4),VLOOKUP(I72,'[1]Mortality (Interventions) L'!$B$26:$AV$128,25)))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2219.1673844839588</v>
      </c>
      <c r="M1012" s="14">
        <f t="shared" si="539"/>
        <v>769177</v>
      </c>
      <c r="N1012" s="13"/>
      <c r="O1012" s="12" t="e">
        <f>1000*(IF(I73&lt;18,VLOOKUP(I73,'[1]Mortality (No Interventions) L'!$B$10:$O$129,4),VLOOKUP(I73,'[1]Mortality (Interventions) L'!$B$26:$AV$128,25)))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2219.1673844839588</v>
      </c>
      <c r="M1013" s="14">
        <f t="shared" si="539"/>
        <v>769177</v>
      </c>
      <c r="N1013" s="13"/>
      <c r="O1013" s="12" t="e">
        <f>1000*(IF(I74&lt;18,VLOOKUP(I74,'[1]Mortality (No Interventions) L'!$B$10:$O$129,4),VLOOKUP(I74,'[1]Mortality (Interventions) L'!$B$26:$AV$128,25)))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2219.1673844839588</v>
      </c>
      <c r="M1014" s="14">
        <f t="shared" si="539"/>
        <v>769177</v>
      </c>
      <c r="N1014" s="13"/>
      <c r="O1014" s="12" t="e">
        <f>1000*(IF(I75&lt;18,VLOOKUP(I75,'[1]Mortality (No Interventions) L'!$B$10:$O$129,4),VLOOKUP(I75,'[1]Mortality (Interventions) L'!$B$26:$AV$128,25)))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2219.1673844839588</v>
      </c>
      <c r="M1015" s="14">
        <f t="shared" si="539"/>
        <v>769177</v>
      </c>
      <c r="N1015" s="13"/>
      <c r="O1015" s="12" t="e">
        <f>1000*(IF(I76&lt;18,VLOOKUP(I76,'[1]Mortality (No Interventions) L'!$B$10:$O$129,4),VLOOKUP(I76,'[1]Mortality (Interventions) L'!$B$26:$AV$128,25)))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2219.1673844839588</v>
      </c>
      <c r="M1016" s="14">
        <f t="shared" si="539"/>
        <v>769177</v>
      </c>
      <c r="N1016" s="13"/>
      <c r="O1016" s="12" t="e">
        <f>1000*(IF(I77&lt;18,VLOOKUP(I77,'[1]Mortality (No Interventions) L'!$B$10:$O$129,4),VLOOKUP(I77,'[1]Mortality (Interventions) L'!$B$26:$AV$128,25)))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2219.1673844839588</v>
      </c>
      <c r="M1017" s="14">
        <f t="shared" si="539"/>
        <v>769177</v>
      </c>
      <c r="N1017" s="13"/>
      <c r="O1017" s="12" t="e">
        <f>1000*(IF(I78&lt;18,VLOOKUP(I78,'[1]Mortality (No Interventions) L'!$B$10:$O$129,4),VLOOKUP(I78,'[1]Mortality (Interventions) L'!$B$26:$AV$128,25)))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2219.1673844839588</v>
      </c>
      <c r="M1018" s="14">
        <f t="shared" si="539"/>
        <v>769177</v>
      </c>
      <c r="N1018" s="13"/>
      <c r="O1018" s="12" t="e">
        <f>1000*(IF(I79&lt;18,VLOOKUP(I79,'[1]Mortality (No Interventions) L'!$B$10:$O$129,4),VLOOKUP(I79,'[1]Mortality (Interventions) L'!$B$26:$AV$128,25)))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2219.1673844839588</v>
      </c>
      <c r="M1019" s="14">
        <f t="shared" si="539"/>
        <v>769177</v>
      </c>
      <c r="O1019" s="12" t="e">
        <f>1000*(IF(I80&lt;18,VLOOKUP(I80,'[1]Mortality (No Interventions) L'!$B$10:$O$129,4),VLOOKUP(I80,'[1]Mortality (Interventions) L'!$B$26:$AV$128,25)))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2219.1673844839588</v>
      </c>
      <c r="M1020" s="14">
        <f t="shared" si="539"/>
        <v>769177</v>
      </c>
      <c r="O1020" s="12" t="e">
        <f>1000*(IF(I81&lt;18,VLOOKUP(I81,'[1]Mortality (No Interventions) L'!$B$10:$O$129,4),VLOOKUP(I81,'[1]Mortality (Interventions) L'!$B$26:$AV$128,25)))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2219.1673844839588</v>
      </c>
      <c r="M1021" s="14">
        <f t="shared" si="539"/>
        <v>769177</v>
      </c>
      <c r="O1021" s="12" t="e">
        <f>1000*(IF(I82&lt;18,VLOOKUP(I82,'[1]Mortality (No Interventions) L'!$B$10:$O$129,4),VLOOKUP(I82,'[1]Mortality (Interventions) L'!$B$26:$AV$128,25)))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2219.1673844839588</v>
      </c>
      <c r="M1022" s="14">
        <f t="shared" si="539"/>
        <v>769177</v>
      </c>
      <c r="O1022" s="12" t="e">
        <f>1000*(IF(I83&lt;18,VLOOKUP(I83,'[1]Mortality (No Interventions) L'!$B$10:$O$129,4),VLOOKUP(I83,'[1]Mortality (Interventions) L'!$B$26:$AV$128,25)))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2219.1673844839588</v>
      </c>
      <c r="M1023" s="14">
        <f t="shared" si="539"/>
        <v>769177</v>
      </c>
      <c r="O1023" s="12" t="e">
        <f>1000*(IF(I84&lt;18,VLOOKUP(I84,'[1]Mortality (No Interventions) L'!$B$10:$O$129,4),VLOOKUP(I84,'[1]Mortality (Interventions) L'!$B$26:$AV$128,25)))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2219.1673844839588</v>
      </c>
      <c r="M1024" s="14">
        <f t="shared" si="539"/>
        <v>769177</v>
      </c>
      <c r="O1024" s="12" t="e">
        <f>1000*(IF(I85&lt;18,VLOOKUP(I85,'[1]Mortality (No Interventions) L'!$B$10:$O$129,4),VLOOKUP(I85,'[1]Mortality (Interventions) L'!$B$26:$AV$128,25)))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2219.1673844839588</v>
      </c>
      <c r="M1025" s="14">
        <f t="shared" si="539"/>
        <v>769177</v>
      </c>
      <c r="O1025" s="12" t="e">
        <f>1000*(IF(I86&lt;18,VLOOKUP(I86,'[1]Mortality (No Interventions) L'!$B$10:$O$129,4),VLOOKUP(I86,'[1]Mortality (Interventions) L'!$B$26:$AV$128,25)))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2219.1673844839588</v>
      </c>
      <c r="M1026" s="14">
        <f t="shared" si="539"/>
        <v>769177</v>
      </c>
      <c r="O1026" s="12" t="e">
        <f>1000*(IF(I87&lt;18,VLOOKUP(I87,'[1]Mortality (No Interventions) L'!$B$10:$O$129,4),VLOOKUP(I87,'[1]Mortality (Interventions) L'!$B$26:$AV$128,25)))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2219.1673844839588</v>
      </c>
      <c r="M1027" s="14">
        <f t="shared" si="539"/>
        <v>769177</v>
      </c>
      <c r="O1027" s="12" t="e">
        <f>1000*(IF(I88&lt;18,VLOOKUP(I88,'[1]Mortality (No Interventions) L'!$B$10:$O$129,4),VLOOKUP(I88,'[1]Mortality (Interventions) L'!$B$26:$AV$128,25)))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2219.1673844839588</v>
      </c>
      <c r="M1028" s="14">
        <f t="shared" si="539"/>
        <v>769177</v>
      </c>
      <c r="O1028" s="12" t="e">
        <f>1000*(IF(I89&lt;18,VLOOKUP(I89,'[1]Mortality (No Interventions) L'!$B$10:$O$129,4),VLOOKUP(I89,'[1]Mortality (Interventions) L'!$B$26:$AV$128,25)))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2219.1673844839588</v>
      </c>
      <c r="M1029" s="14">
        <f t="shared" si="539"/>
        <v>769177</v>
      </c>
      <c r="O1029" s="12" t="e">
        <f>1000*(IF(I90&lt;18,VLOOKUP(I90,'[1]Mortality (No Interventions) L'!$B$10:$O$129,4),VLOOKUP(I90,'[1]Mortality (Interventions) L'!$B$26:$AV$128,25)))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2219.1673844839588</v>
      </c>
      <c r="M1030" s="14">
        <f t="shared" si="539"/>
        <v>769177</v>
      </c>
      <c r="O1030" s="12" t="e">
        <f>1000*(IF(I91&lt;18,VLOOKUP(I91,'[1]Mortality (No Interventions) L'!$B$10:$O$129,4),VLOOKUP(I91,'[1]Mortality (Interventions) L'!$B$26:$AV$128,25)))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2219.1673844839588</v>
      </c>
      <c r="M1031" s="14">
        <f t="shared" si="539"/>
        <v>769177</v>
      </c>
      <c r="O1031" s="12" t="e">
        <f>1000*(IF(I92&lt;18,VLOOKUP(I92,'[1]Mortality (No Interventions) L'!$B$10:$O$129,4),VLOOKUP(I92,'[1]Mortality (Interventions) L'!$B$26:$AV$128,25)))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2219.1673844839588</v>
      </c>
      <c r="M1032" s="14">
        <f t="shared" si="539"/>
        <v>769177</v>
      </c>
      <c r="O1032" s="12" t="e">
        <f>1000*(IF(I93&lt;18,VLOOKUP(I93,'[1]Mortality (No Interventions) L'!$B$10:$O$129,4),VLOOKUP(I93,'[1]Mortality (Interventions) L'!$B$26:$AV$128,25)))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2219.1673844839588</v>
      </c>
      <c r="M1033" s="14">
        <f t="shared" si="539"/>
        <v>769177</v>
      </c>
      <c r="O1033" s="12" t="e">
        <f>1000*(IF(I94&lt;18,VLOOKUP(I94,'[1]Mortality (No Interventions) L'!$B$10:$O$129,4),VLOOKUP(I94,'[1]Mortality (Interventions) L'!$B$26:$AV$128,25)))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2219.1673844839588</v>
      </c>
      <c r="M1034" s="14">
        <f t="shared" si="539"/>
        <v>769177</v>
      </c>
      <c r="O1034" s="12" t="e">
        <f>1000*(IF(I95&lt;18,VLOOKUP(I95,'[1]Mortality (No Interventions) L'!$B$10:$O$129,4),VLOOKUP(I95,'[1]Mortality (Interventions) L'!$B$26:$AV$128,25)))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2219.1673844839588</v>
      </c>
      <c r="M1035" s="14">
        <f t="shared" si="539"/>
        <v>769177</v>
      </c>
      <c r="O1035" s="12" t="e">
        <f>1000*(IF(I96&lt;18,VLOOKUP(I96,'[1]Mortality (No Interventions) L'!$B$10:$O$129,4),VLOOKUP(I96,'[1]Mortality (Interventions) L'!$B$26:$AV$128,25)))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2219.1673844839588</v>
      </c>
      <c r="M1036" s="14">
        <f t="shared" si="539"/>
        <v>769177</v>
      </c>
      <c r="O1036" s="12" t="e">
        <f>1000*(IF(I97&lt;18,VLOOKUP(I97,'[1]Mortality (No Interventions) L'!$B$10:$O$129,4),VLOOKUP(I97,'[1]Mortality (Interventions) L'!$B$26:$AV$128,25)))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2219.1673844839588</v>
      </c>
      <c r="M1037" s="14">
        <f t="shared" si="539"/>
        <v>769177</v>
      </c>
      <c r="O1037" s="12" t="e">
        <f>1000*(IF(I98&lt;18,VLOOKUP(I98,'[1]Mortality (No Interventions) L'!$B$10:$O$129,4),VLOOKUP(I98,'[1]Mortality (Interventions) L'!$B$26:$AV$128,25)))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2219.1673844839588</v>
      </c>
      <c r="M1038" s="14">
        <f t="shared" si="539"/>
        <v>769177</v>
      </c>
      <c r="O1038" s="12" t="e">
        <f>1000*(IF(I99&lt;18,VLOOKUP(I99,'[1]Mortality (No Interventions) L'!$B$10:$O$129,4),VLOOKUP(I99,'[1]Mortality (Interventions) L'!$B$26:$AV$128,25)))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2219.1673844839588</v>
      </c>
      <c r="M1039" s="14">
        <f t="shared" ref="M1039:M1063" si="556">$E$11</f>
        <v>769177</v>
      </c>
      <c r="O1039" s="12" t="e">
        <f>1000*(IF(I100&lt;18,VLOOKUP(I100,'[1]Mortality (No Interventions) L'!$B$10:$O$129,4),VLOOKUP(I100,'[1]Mortality (Interventions) L'!$B$26:$AV$128,25)))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2219.1673844839588</v>
      </c>
      <c r="M1040" s="14">
        <f t="shared" si="556"/>
        <v>769177</v>
      </c>
      <c r="O1040" s="12" t="e">
        <f>1000*(IF(I101&lt;18,VLOOKUP(I101,'[1]Mortality (No Interventions) L'!$B$10:$O$129,4),VLOOKUP(I101,'[1]Mortality (Interventions) L'!$B$26:$AV$128,25)))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2219.1673844839588</v>
      </c>
      <c r="M1041" s="14">
        <f t="shared" si="556"/>
        <v>769177</v>
      </c>
      <c r="O1041" s="12" t="e">
        <f>1000*(IF(I102&lt;18,VLOOKUP(I102,'[1]Mortality (No Interventions) L'!$B$10:$O$129,4),VLOOKUP(I102,'[1]Mortality (Interventions) L'!$B$26:$AV$128,25)))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2219.1673844839588</v>
      </c>
      <c r="M1042" s="14">
        <f t="shared" si="556"/>
        <v>769177</v>
      </c>
      <c r="O1042" s="12" t="e">
        <f>1000*(IF(I103&lt;18,VLOOKUP(I103,'[1]Mortality (No Interventions) L'!$B$10:$O$129,4),VLOOKUP(I103,'[1]Mortality (Interventions) L'!$B$26:$AV$128,25)))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2219.1673844839588</v>
      </c>
      <c r="M1043" s="14">
        <f t="shared" si="556"/>
        <v>769177</v>
      </c>
      <c r="O1043" s="12" t="e">
        <f>1000*(IF(I104&lt;18,VLOOKUP(I104,'[1]Mortality (No Interventions) L'!$B$10:$O$129,4),VLOOKUP(I104,'[1]Mortality (Interventions) L'!$B$26:$AV$128,25)))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2219.1673844839588</v>
      </c>
      <c r="M1044" s="14">
        <f t="shared" si="556"/>
        <v>769177</v>
      </c>
      <c r="O1044" s="12" t="e">
        <f>1000*(IF(I105&lt;18,VLOOKUP(I105,'[1]Mortality (No Interventions) L'!$B$10:$O$129,4),VLOOKUP(I105,'[1]Mortality (Interventions) L'!$B$26:$AV$128,25)))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2219.1673844839588</v>
      </c>
      <c r="M1045" s="14">
        <f t="shared" si="556"/>
        <v>769177</v>
      </c>
      <c r="O1045" s="12" t="e">
        <f>1000*(IF(I106&lt;18,VLOOKUP(I106,'[1]Mortality (No Interventions) L'!$B$10:$O$129,4),VLOOKUP(I106,'[1]Mortality (Interventions) L'!$B$26:$AV$128,25)))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2219.1673844839588</v>
      </c>
      <c r="M1046" s="14">
        <f t="shared" si="556"/>
        <v>769177</v>
      </c>
      <c r="O1046" s="12" t="e">
        <f>1000*(IF(I107&lt;18,VLOOKUP(I107,'[1]Mortality (No Interventions) L'!$B$10:$O$129,4),VLOOKUP(I107,'[1]Mortality (Interventions) L'!$B$26:$AV$128,25)))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2219.1673844839588</v>
      </c>
      <c r="M1047" s="14">
        <f t="shared" si="556"/>
        <v>769177</v>
      </c>
      <c r="O1047" s="12" t="e">
        <f>1000*(IF(I108&lt;18,VLOOKUP(I108,'[1]Mortality (No Interventions) L'!$B$10:$O$129,4),VLOOKUP(I108,'[1]Mortality (Interventions) L'!$B$26:$AV$128,25)))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2219.1673844839588</v>
      </c>
      <c r="M1048" s="14">
        <f t="shared" si="556"/>
        <v>769177</v>
      </c>
      <c r="O1048" s="12" t="e">
        <f>1000*(IF(I109&lt;18,VLOOKUP(I109,'[1]Mortality (No Interventions) L'!$B$10:$O$129,4),VLOOKUP(I109,'[1]Mortality (Interventions) L'!$B$26:$AV$128,25)))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2219.1673844839588</v>
      </c>
      <c r="M1049" s="14">
        <f t="shared" si="556"/>
        <v>769177</v>
      </c>
      <c r="O1049" s="12" t="e">
        <f>1000*(IF(I110&lt;18,VLOOKUP(I110,'[1]Mortality (No Interventions) L'!$B$10:$O$129,4),VLOOKUP(I110,'[1]Mortality (Interventions) L'!$B$26:$AV$128,25)))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2219.1673844839588</v>
      </c>
      <c r="M1050" s="14">
        <f t="shared" si="556"/>
        <v>769177</v>
      </c>
      <c r="O1050" s="12" t="e">
        <f>1000*(IF(I111&lt;18,VLOOKUP(I111,'[1]Mortality (No Interventions) L'!$B$10:$O$129,4),VLOOKUP(I111,'[1]Mortality (Interventions) L'!$B$26:$AV$128,25)))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2219.1673844839588</v>
      </c>
      <c r="M1051" s="14">
        <f t="shared" si="556"/>
        <v>769177</v>
      </c>
      <c r="O1051" s="12" t="e">
        <f>1000*(IF(I112&lt;18,VLOOKUP(I112,'[1]Mortality (No Interventions) L'!$B$10:$O$129,4),VLOOKUP(I112,'[1]Mortality (Interventions) L'!$B$26:$AV$128,25)))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2219.1673844839588</v>
      </c>
      <c r="M1052" s="14">
        <f t="shared" si="556"/>
        <v>769177</v>
      </c>
      <c r="O1052" s="12" t="e">
        <f>1000*(IF(I113&lt;18,VLOOKUP(I113,'[1]Mortality (No Interventions) L'!$B$10:$O$129,4),VLOOKUP(I113,'[1]Mortality (Interventions) L'!$B$26:$AV$128,25)))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2219.1673844839588</v>
      </c>
      <c r="M1053" s="14">
        <f t="shared" si="556"/>
        <v>769177</v>
      </c>
      <c r="O1053" s="12" t="e">
        <f>1000*(IF(I114&lt;18,VLOOKUP(I114,'[1]Mortality (No Interventions) L'!$B$10:$O$129,4),VLOOKUP(I114,'[1]Mortality (Interventions) L'!$B$26:$AV$128,25)))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2219.1673844839588</v>
      </c>
      <c r="M1054" s="14">
        <f t="shared" si="556"/>
        <v>769177</v>
      </c>
      <c r="O1054" s="12" t="e">
        <f>1000*(IF(I115&lt;18,VLOOKUP(I115,'[1]Mortality (No Interventions) L'!$B$10:$O$129,4),VLOOKUP(I115,'[1]Mortality (Interventions) L'!$B$26:$AV$128,25)))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2219.1673844839588</v>
      </c>
      <c r="M1055" s="14">
        <f t="shared" si="556"/>
        <v>769177</v>
      </c>
      <c r="O1055" s="12" t="e">
        <f>1000*(IF(I116&lt;18,VLOOKUP(I116,'[1]Mortality (No Interventions) L'!$B$10:$O$129,4),VLOOKUP(I116,'[1]Mortality (Interventions) L'!$B$26:$AV$128,25)))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2219.1673844839588</v>
      </c>
      <c r="M1056" s="14">
        <f t="shared" si="556"/>
        <v>769177</v>
      </c>
      <c r="O1056" s="12" t="e">
        <f>1000*(IF(I117&lt;18,VLOOKUP(I117,'[1]Mortality (No Interventions) L'!$B$10:$O$129,4),VLOOKUP(I117,'[1]Mortality (Interventions) L'!$B$26:$AV$128,25)))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2219.1673844839588</v>
      </c>
      <c r="M1057" s="14">
        <f t="shared" si="556"/>
        <v>769177</v>
      </c>
      <c r="O1057" s="12" t="e">
        <f>1000*(IF(I118&lt;18,VLOOKUP(I118,'[1]Mortality (No Interventions) L'!$B$10:$O$129,4),VLOOKUP(I118,'[1]Mortality (Interventions) L'!$B$26:$AV$128,25)))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2219.1673844839588</v>
      </c>
      <c r="M1058" s="14">
        <f t="shared" si="556"/>
        <v>769177</v>
      </c>
      <c r="O1058" s="12" t="e">
        <f>1000*(IF(I119&lt;18,VLOOKUP(I119,'[1]Mortality (No Interventions) L'!$B$10:$O$129,4),VLOOKUP(I119,'[1]Mortality (Interventions) L'!$B$26:$AV$128,25)))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2219.1673844839588</v>
      </c>
      <c r="M1059" s="14">
        <f t="shared" si="556"/>
        <v>769177</v>
      </c>
      <c r="O1059" s="12" t="e">
        <f>1000*(IF(I120&lt;18,VLOOKUP(I120,'[1]Mortality (No Interventions) L'!$B$10:$O$129,4),VLOOKUP(I120,'[1]Mortality (Interventions) L'!$B$26:$AV$128,25)))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2219.1673844839588</v>
      </c>
      <c r="M1060" s="14">
        <f t="shared" si="556"/>
        <v>769177</v>
      </c>
      <c r="O1060" s="12" t="e">
        <f>1000*(IF(I121&lt;18,VLOOKUP(I121,'[1]Mortality (No Interventions) L'!$B$10:$O$129,4),VLOOKUP(I121,'[1]Mortality (Interventions) L'!$B$26:$AV$128,25)))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2219.1673844839588</v>
      </c>
      <c r="M1061" s="14">
        <f t="shared" si="556"/>
        <v>769177</v>
      </c>
      <c r="O1061" s="12" t="e">
        <f>1000*(IF(I122&lt;18,VLOOKUP(I122,'[1]Mortality (No Interventions) L'!$B$10:$O$129,4),VLOOKUP(I122,'[1]Mortality (Interventions) L'!$B$26:$AV$128,25)))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2219.1673844839588</v>
      </c>
      <c r="M1062" s="14">
        <f t="shared" si="556"/>
        <v>769177</v>
      </c>
      <c r="O1062" s="12" t="e">
        <f>1000*(IF(I123&lt;18,VLOOKUP(I123,'[1]Mortality (No Interventions) L'!$B$10:$O$129,4),VLOOKUP(I123,'[1]Mortality (Interventions) L'!$B$26:$AV$128,25)))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2219.1673844839588</v>
      </c>
      <c r="M1063" s="14">
        <f t="shared" si="556"/>
        <v>769177</v>
      </c>
      <c r="O1063" s="12" t="e">
        <f>1000*(IF(I124&lt;18,VLOOKUP(I124,'[1]Mortality (No Interventions) L'!$B$10:$O$129,4),VLOOKUP(I124,'[1]Mortality (Interventions) L'!$B$26:$AV$128,25)))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444937.79134225613</v>
      </c>
      <c r="Z1068" s="2">
        <f t="shared" si="573"/>
        <v>-11123.444783556404</v>
      </c>
      <c r="AA1068" s="2">
        <f t="shared" si="573"/>
        <v>-48836.91178192501</v>
      </c>
      <c r="AB1068" s="2">
        <f t="shared" si="573"/>
        <v>-769177.00000000012</v>
      </c>
      <c r="AC1068" s="2">
        <f t="shared" si="573"/>
        <v>-384199.56522322539</v>
      </c>
      <c r="AD1068" s="2">
        <f t="shared" si="573"/>
        <v>16598.571646614342</v>
      </c>
      <c r="AE1068" s="2">
        <f t="shared" si="573"/>
        <v>-367600.9935766111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444937.79134225613</v>
      </c>
      <c r="Z1070" s="2">
        <f t="shared" si="574"/>
        <v>-11123.444783556404</v>
      </c>
      <c r="AA1070" s="2">
        <f t="shared" si="574"/>
        <v>-20644.041810156188</v>
      </c>
      <c r="AB1070" s="2">
        <f t="shared" si="574"/>
        <v>-136678.91305114998</v>
      </c>
      <c r="AC1070" s="2">
        <f t="shared" si="574"/>
        <v>276491.39169739356</v>
      </c>
      <c r="AD1070" s="2">
        <f t="shared" si="574"/>
        <v>6324.980869488496</v>
      </c>
      <c r="AE1070" s="2">
        <f t="shared" si="574"/>
        <v>282816.372566882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444937.79134225613</v>
      </c>
      <c r="Z1072" s="2">
        <f t="shared" si="575"/>
        <v>-11123.444783556404</v>
      </c>
      <c r="AA1072" s="2">
        <f t="shared" si="575"/>
        <v>-33109.865057866627</v>
      </c>
      <c r="AB1072" s="2">
        <f t="shared" si="575"/>
        <v>-367040.91684977774</v>
      </c>
      <c r="AC1072" s="2">
        <f t="shared" si="575"/>
        <v>33663.564651055436</v>
      </c>
      <c r="AD1072" s="2">
        <f t="shared" si="575"/>
        <v>10830.216393298582</v>
      </c>
      <c r="AE1072" s="2">
        <f t="shared" si="575"/>
        <v>44493.781044353964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441453.67718163738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441453.67718163738</v>
      </c>
      <c r="K1078" s="14">
        <f>J1078*$C$10</f>
        <v>11036.341929540935</v>
      </c>
      <c r="L1078" s="15">
        <f>$C$1088</f>
        <v>4412.4667559605787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441453.67718163738</v>
      </c>
      <c r="Z1078" s="8">
        <f t="shared" ref="Z1078:Z1109" si="580">IFERROR(_xlfn.IFNA(-$T1078*K1078,0),0)</f>
        <v>-11036.341929540935</v>
      </c>
      <c r="AA1078" s="8">
        <f t="shared" ref="AA1078:AA1109" si="581">IFERROR(_xlfn.IFNA(-$T1078*L1078,0),0)</f>
        <v>-4412.4667559605787</v>
      </c>
      <c r="AB1078" s="8"/>
      <c r="AC1078" s="8">
        <f t="shared" ref="AC1078:AC1109" si="582">IFERROR(_xlfn.IFNA(SUM(Y1078:AB1078),0),0)</f>
        <v>426004.86849613587</v>
      </c>
      <c r="AD1078" s="8"/>
      <c r="AE1078" s="8">
        <f t="shared" ref="AE1078:AE1109" si="583">IFERROR(_xlfn.IFNA(SUM(AC1078:AD1078),0),0)</f>
        <v>426004.86849613587</v>
      </c>
      <c r="AG1078" s="46">
        <f>AE1207</f>
        <v>44145.369618518511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L'!$B$10:$O$129,4),VLOOKUP(I5,'[1]Mortality (Interventions) L'!$B$26:$AV$128,28)))</f>
        <v>6.6604210300354678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6.6604210300354677E-3</v>
      </c>
      <c r="S1079" s="10">
        <f t="shared" ref="S1079:S1110" si="587">MIN(P1079*Q1079,Q1079-R1079)</f>
        <v>0</v>
      </c>
      <c r="T1079" s="9">
        <f t="shared" si="577"/>
        <v>0.9933395789699645</v>
      </c>
      <c r="U1079" s="18"/>
      <c r="V1079" s="8">
        <f t="shared" ref="V1079:V1110" si="588">W1078</f>
        <v>7691.77</v>
      </c>
      <c r="W1079" s="8">
        <f t="shared" si="578"/>
        <v>7640.5395733338046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-5123.0426666195908</v>
      </c>
      <c r="AC1079" s="8">
        <f t="shared" si="582"/>
        <v>-5123.0426666195908</v>
      </c>
      <c r="AD1079" s="8">
        <f t="shared" ref="AD1079:AD1110" si="590">IFERROR(_xlfn.IFNA($D$6*SUM(V1079:V1079,Y1079:Z1079),0),0)</f>
        <v>754.56263700000011</v>
      </c>
      <c r="AE1079" s="8">
        <f t="shared" si="583"/>
        <v>-4368.4800296195908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2205.1983700523915</v>
      </c>
      <c r="M1080" s="14">
        <f t="shared" si="576"/>
        <v>769177</v>
      </c>
      <c r="N1080" s="13"/>
      <c r="O1080" s="12">
        <f>1000*(IF(I6&lt;18,VLOOKUP(I6,'[1]Mortality (No Interventions) L'!$B$10:$O$129,4),VLOOKUP(I6,'[1]Mortality (Interventions) L'!$B$26:$AV$128,28)))</f>
        <v>7.3913654074683866</v>
      </c>
      <c r="P1080" s="11">
        <v>0</v>
      </c>
      <c r="Q1080" s="10">
        <f t="shared" si="585"/>
        <v>0.9933395789699645</v>
      </c>
      <c r="R1080" s="10">
        <f t="shared" si="586"/>
        <v>7.3421358018678079E-3</v>
      </c>
      <c r="S1080" s="10">
        <f t="shared" si="587"/>
        <v>0</v>
      </c>
      <c r="T1080" s="9">
        <f t="shared" si="577"/>
        <v>0.98599744316809668</v>
      </c>
      <c r="U1080" s="18"/>
      <c r="V1080" s="8">
        <f t="shared" si="588"/>
        <v>7640.5395733338046</v>
      </c>
      <c r="W1080" s="8">
        <f t="shared" si="578"/>
        <v>7584.0655534370717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-2174.3199545501125</v>
      </c>
      <c r="AB1080" s="8">
        <f t="shared" si="589"/>
        <v>-5647.4019896732752</v>
      </c>
      <c r="AC1080" s="8">
        <f t="shared" si="582"/>
        <v>-7821.7219442233873</v>
      </c>
      <c r="AD1080" s="8">
        <f t="shared" si="590"/>
        <v>749.53693214404632</v>
      </c>
      <c r="AE1080" s="8">
        <f t="shared" si="583"/>
        <v>-7072.1850120793406</v>
      </c>
      <c r="AF1080" s="1" t="s">
        <v>34</v>
      </c>
      <c r="AG1080" s="44">
        <f>AE1207/Y1207</f>
        <v>0.10000000430476598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2205.1983700523915</v>
      </c>
      <c r="M1081" s="14">
        <f t="shared" si="576"/>
        <v>769177</v>
      </c>
      <c r="N1081" s="13"/>
      <c r="O1081" s="12">
        <f>1000*(IF(I7&lt;18,VLOOKUP(I7,'[1]Mortality (No Interventions) L'!$B$10:$O$129,4),VLOOKUP(I7,'[1]Mortality (Interventions) L'!$B$26:$AV$128,28)))</f>
        <v>8.1813838192449602</v>
      </c>
      <c r="P1081" s="11">
        <v>0</v>
      </c>
      <c r="Q1081" s="10">
        <f t="shared" si="585"/>
        <v>0.98599744316809668</v>
      </c>
      <c r="R1081" s="10">
        <f t="shared" si="586"/>
        <v>8.0668235273523691E-3</v>
      </c>
      <c r="S1081" s="10">
        <f t="shared" si="587"/>
        <v>0</v>
      </c>
      <c r="T1081" s="9">
        <f t="shared" si="577"/>
        <v>0.97793061964074435</v>
      </c>
      <c r="U1081" s="18"/>
      <c r="V1081" s="8">
        <f t="shared" si="588"/>
        <v>7584.0655534370717</v>
      </c>
      <c r="W1081" s="8">
        <f t="shared" si="578"/>
        <v>7522.0174022340889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-2156.5310084560947</v>
      </c>
      <c r="AB1081" s="8">
        <f t="shared" si="589"/>
        <v>-6204.8151202983136</v>
      </c>
      <c r="AC1081" s="8">
        <f t="shared" si="582"/>
        <v>-8361.3461287544087</v>
      </c>
      <c r="AD1081" s="8">
        <f t="shared" si="590"/>
        <v>743.99683079217675</v>
      </c>
      <c r="AE1081" s="8">
        <f t="shared" si="583"/>
        <v>-7617.3492979622315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2205.1983700523915</v>
      </c>
      <c r="M1082" s="14">
        <f t="shared" si="576"/>
        <v>769177</v>
      </c>
      <c r="N1082" s="13"/>
      <c r="O1082" s="12">
        <f>1000*(IF(I8&lt;18,VLOOKUP(I8,'[1]Mortality (No Interventions) L'!$B$10:$O$129,4),VLOOKUP(I8,'[1]Mortality (Interventions) L'!$B$26:$AV$128,28)))</f>
        <v>9.0319994912136696</v>
      </c>
      <c r="P1082" s="11">
        <v>0</v>
      </c>
      <c r="Q1082" s="10">
        <f t="shared" si="585"/>
        <v>0.97793061964074435</v>
      </c>
      <c r="R1082" s="10">
        <f t="shared" si="586"/>
        <v>8.8326688590374715E-3</v>
      </c>
      <c r="S1082" s="10">
        <f t="shared" si="587"/>
        <v>0</v>
      </c>
      <c r="T1082" s="9">
        <f t="shared" si="577"/>
        <v>0.96909795078170691</v>
      </c>
      <c r="U1082" s="18"/>
      <c r="V1082" s="8">
        <f t="shared" si="588"/>
        <v>7522.0174022340889</v>
      </c>
      <c r="W1082" s="8">
        <f t="shared" si="578"/>
        <v>7454.0785448842098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-2137.0532214849327</v>
      </c>
      <c r="AB1082" s="8">
        <f t="shared" si="589"/>
        <v>-6793.8857349878654</v>
      </c>
      <c r="AC1082" s="8">
        <f t="shared" si="582"/>
        <v>-8930.9389564727971</v>
      </c>
      <c r="AD1082" s="8">
        <f t="shared" si="590"/>
        <v>737.90990715916416</v>
      </c>
      <c r="AE1082" s="8">
        <f t="shared" si="583"/>
        <v>-8193.0290493136326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2205.1983700523915</v>
      </c>
      <c r="M1083" s="14">
        <f t="shared" si="576"/>
        <v>769177</v>
      </c>
      <c r="N1083" s="13"/>
      <c r="O1083" s="12">
        <f>1000*(IF(I9&lt;18,VLOOKUP(I9,'[1]Mortality (No Interventions) L'!$B$10:$O$129,4),VLOOKUP(I9,'[1]Mortality (Interventions) L'!$B$26:$AV$128,28)))</f>
        <v>9.9954344669437827</v>
      </c>
      <c r="P1083" s="11">
        <v>0</v>
      </c>
      <c r="Q1083" s="10">
        <f t="shared" si="585"/>
        <v>0.96909795078170691</v>
      </c>
      <c r="R1083" s="10">
        <f t="shared" si="586"/>
        <v>9.686555059088062E-3</v>
      </c>
      <c r="S1083" s="10">
        <f t="shared" si="587"/>
        <v>0</v>
      </c>
      <c r="T1083" s="9">
        <f t="shared" si="577"/>
        <v>0.9594113957226188</v>
      </c>
      <c r="U1083" s="18"/>
      <c r="V1083" s="8">
        <f t="shared" si="588"/>
        <v>7454.0785448842098</v>
      </c>
      <c r="W1083" s="8">
        <f t="shared" si="578"/>
        <v>7379.571791277368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-2115.6924460572091</v>
      </c>
      <c r="AB1083" s="8">
        <f t="shared" si="589"/>
        <v>-7450.6753606841785</v>
      </c>
      <c r="AC1083" s="8">
        <f t="shared" si="582"/>
        <v>-9566.3678067413875</v>
      </c>
      <c r="AD1083" s="8">
        <f t="shared" si="590"/>
        <v>731.24510525314099</v>
      </c>
      <c r="AE1083" s="8">
        <f t="shared" si="583"/>
        <v>-8835.1227014882461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2205.1983700523915</v>
      </c>
      <c r="M1084" s="14">
        <f t="shared" si="576"/>
        <v>769177</v>
      </c>
      <c r="N1084" s="13"/>
      <c r="O1084" s="12">
        <f>1000*(IF(I10&lt;18,VLOOKUP(I10,'[1]Mortality (No Interventions) L'!$B$10:$O$129,4),VLOOKUP(I10,'[1]Mortality (Interventions) L'!$B$26:$AV$128,28)))</f>
        <v>11.088532490195558</v>
      </c>
      <c r="P1084" s="11">
        <v>0</v>
      </c>
      <c r="Q1084" s="10">
        <f t="shared" si="585"/>
        <v>0.9594113957226188</v>
      </c>
      <c r="R1084" s="10">
        <f t="shared" si="586"/>
        <v>1.0638464432934126E-2</v>
      </c>
      <c r="S1084" s="10">
        <f t="shared" si="587"/>
        <v>0</v>
      </c>
      <c r="T1084" s="9">
        <f t="shared" si="577"/>
        <v>0.94877293128968465</v>
      </c>
      <c r="U1084" s="18"/>
      <c r="V1084" s="8">
        <f t="shared" si="588"/>
        <v>7379.571791277368</v>
      </c>
      <c r="W1084" s="8">
        <f t="shared" si="578"/>
        <v>7297.7431697060583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-2092.2325216298423</v>
      </c>
      <c r="AB1084" s="8">
        <f t="shared" si="589"/>
        <v>-8182.8621571309723</v>
      </c>
      <c r="AC1084" s="8">
        <f t="shared" si="582"/>
        <v>-10275.094678760815</v>
      </c>
      <c r="AD1084" s="8">
        <f t="shared" si="590"/>
        <v>723.93599272430981</v>
      </c>
      <c r="AE1084" s="8">
        <f t="shared" si="583"/>
        <v>-9551.158686036506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2205.1983700523915</v>
      </c>
      <c r="M1085" s="14">
        <f t="shared" si="576"/>
        <v>769177</v>
      </c>
      <c r="N1085" s="13"/>
      <c r="O1085" s="12">
        <f>1000*(IF(I11&lt;18,VLOOKUP(I11,'[1]Mortality (No Interventions) L'!$B$10:$O$129,4),VLOOKUP(I11,'[1]Mortality (Interventions) L'!$B$26:$AV$128,28)))</f>
        <v>12.347065183275868</v>
      </c>
      <c r="P1085" s="11">
        <v>0</v>
      </c>
      <c r="Q1085" s="10">
        <f t="shared" si="585"/>
        <v>0.94877293128968465</v>
      </c>
      <c r="R1085" s="10">
        <f t="shared" si="586"/>
        <v>1.1714561226761452E-2</v>
      </c>
      <c r="S1085" s="10">
        <f t="shared" si="587"/>
        <v>0</v>
      </c>
      <c r="T1085" s="9">
        <f t="shared" si="577"/>
        <v>0.93705837006292325</v>
      </c>
      <c r="U1085" s="18"/>
      <c r="V1085" s="8">
        <f t="shared" si="588"/>
        <v>7297.7431697060583</v>
      </c>
      <c r="W1085" s="8">
        <f t="shared" si="578"/>
        <v>7207.6374590988917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-2066.3995903067089</v>
      </c>
      <c r="AB1085" s="8">
        <f t="shared" si="589"/>
        <v>-9010.571060716693</v>
      </c>
      <c r="AC1085" s="8">
        <f t="shared" si="582"/>
        <v>-11076.970651023403</v>
      </c>
      <c r="AD1085" s="8">
        <f t="shared" si="590"/>
        <v>715.90860494816434</v>
      </c>
      <c r="AE1085" s="8">
        <f t="shared" si="583"/>
        <v>-10361.062046075238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2205.1983700523915</v>
      </c>
      <c r="M1086" s="14">
        <f t="shared" si="576"/>
        <v>769177</v>
      </c>
      <c r="N1086" s="13"/>
      <c r="O1086" s="12">
        <f>1000*(IF(I12&lt;18,VLOOKUP(I12,'[1]Mortality (No Interventions) L'!$B$10:$O$129,4),VLOOKUP(I12,'[1]Mortality (Interventions) L'!$B$26:$AV$128,28)))</f>
        <v>13.805793437951124</v>
      </c>
      <c r="P1086" s="11">
        <v>0</v>
      </c>
      <c r="Q1086" s="10">
        <f t="shared" si="585"/>
        <v>0.93705837006292325</v>
      </c>
      <c r="R1086" s="10">
        <f t="shared" si="586"/>
        <v>1.2936834296391881E-2</v>
      </c>
      <c r="S1086" s="10">
        <f t="shared" si="587"/>
        <v>0</v>
      </c>
      <c r="T1086" s="9">
        <f t="shared" si="577"/>
        <v>0.92412153576653133</v>
      </c>
      <c r="U1086" s="18"/>
      <c r="V1086" s="8">
        <f t="shared" si="588"/>
        <v>7207.6374590988917</v>
      </c>
      <c r="W1086" s="8">
        <f t="shared" si="578"/>
        <v>7108.1303051629329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-2037.8713044026676</v>
      </c>
      <c r="AB1086" s="8">
        <f t="shared" si="589"/>
        <v>-9950.7153935958177</v>
      </c>
      <c r="AC1086" s="8">
        <f t="shared" si="582"/>
        <v>-11988.586697998486</v>
      </c>
      <c r="AD1086" s="8">
        <f t="shared" si="590"/>
        <v>707.06923473760128</v>
      </c>
      <c r="AE1086" s="8">
        <f t="shared" si="583"/>
        <v>-11281.517463260885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2205.1983700523915</v>
      </c>
      <c r="M1087" s="14">
        <f t="shared" si="576"/>
        <v>769177</v>
      </c>
      <c r="N1087" s="13"/>
      <c r="O1087" s="12">
        <f>1000*(IF(I13&lt;18,VLOOKUP(I13,'[1]Mortality (No Interventions) L'!$B$10:$O$129,4),VLOOKUP(I13,'[1]Mortality (Interventions) L'!$B$26:$AV$128,28)))</f>
        <v>15.497972971541287</v>
      </c>
      <c r="P1087" s="11">
        <v>0</v>
      </c>
      <c r="Q1087" s="10">
        <f t="shared" si="585"/>
        <v>0.92412153576653133</v>
      </c>
      <c r="R1087" s="10">
        <f t="shared" si="586"/>
        <v>1.4322010583728928E-2</v>
      </c>
      <c r="S1087" s="10">
        <f t="shared" si="587"/>
        <v>0</v>
      </c>
      <c r="T1087" s="9">
        <f t="shared" si="577"/>
        <v>0.90979952518280238</v>
      </c>
      <c r="U1087" s="18"/>
      <c r="V1087" s="8">
        <f t="shared" si="588"/>
        <v>7108.1303051629329</v>
      </c>
      <c r="W1087" s="8">
        <f t="shared" si="578"/>
        <v>6997.9686938153245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-2006.2884300075555</v>
      </c>
      <c r="AB1087" s="8">
        <f t="shared" si="589"/>
        <v>-11016.161134760865</v>
      </c>
      <c r="AC1087" s="8">
        <f t="shared" si="582"/>
        <v>-13022.44956476842</v>
      </c>
      <c r="AD1087" s="8">
        <f t="shared" si="590"/>
        <v>697.30758293648375</v>
      </c>
      <c r="AE1087" s="8">
        <f t="shared" si="583"/>
        <v>-12325.141981831935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4412.4667559605787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2205.1983700523915</v>
      </c>
      <c r="M1088" s="14">
        <f t="shared" si="576"/>
        <v>769177</v>
      </c>
      <c r="N1088" s="13"/>
      <c r="O1088" s="12">
        <f>1000*(IF(I14&lt;18,VLOOKUP(I14,'[1]Mortality (No Interventions) L'!$B$10:$O$129,4),VLOOKUP(I14,'[1]Mortality (Interventions) L'!$B$26:$AV$128,28)))</f>
        <v>17.520556389076841</v>
      </c>
      <c r="P1088" s="11">
        <v>0</v>
      </c>
      <c r="Q1088" s="10">
        <f t="shared" si="585"/>
        <v>0.90979952518280238</v>
      </c>
      <c r="R1088" s="10">
        <f t="shared" si="586"/>
        <v>1.5940193883720623E-2</v>
      </c>
      <c r="S1088" s="10">
        <f t="shared" si="587"/>
        <v>0</v>
      </c>
      <c r="T1088" s="9">
        <f t="shared" si="577"/>
        <v>0.89385933129908179</v>
      </c>
      <c r="U1088" s="18"/>
      <c r="V1088" s="8">
        <f t="shared" si="588"/>
        <v>6997.9686938153245</v>
      </c>
      <c r="W1088" s="8">
        <f t="shared" si="578"/>
        <v>6875.3603887063391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-1971.1371404368558</v>
      </c>
      <c r="AB1088" s="8">
        <f t="shared" si="589"/>
        <v>-12260.830510898577</v>
      </c>
      <c r="AC1088" s="8">
        <f t="shared" si="582"/>
        <v>-14231.967651335433</v>
      </c>
      <c r="AD1088" s="8">
        <f t="shared" si="590"/>
        <v>686.50072886328337</v>
      </c>
      <c r="AE1088" s="8">
        <f t="shared" si="583"/>
        <v>-13545.466922472149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2205.1983700523915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2205.1983700523915</v>
      </c>
      <c r="M1089" s="14">
        <f t="shared" si="576"/>
        <v>769177</v>
      </c>
      <c r="N1089" s="13"/>
      <c r="O1089" s="12">
        <f>1000*(IF(I15&lt;18,VLOOKUP(I15,'[1]Mortality (No Interventions) L'!$B$10:$O$129,4),VLOOKUP(I15,'[1]Mortality (Interventions) L'!$B$26:$AV$128,28)))</f>
        <v>19.868732492069725</v>
      </c>
      <c r="P1089" s="11">
        <v>0</v>
      </c>
      <c r="Q1089" s="10">
        <f t="shared" si="585"/>
        <v>0.89385933129908179</v>
      </c>
      <c r="R1089" s="10">
        <f t="shared" si="586"/>
        <v>1.7759851939121784E-2</v>
      </c>
      <c r="S1089" s="10">
        <f t="shared" si="587"/>
        <v>0</v>
      </c>
      <c r="T1089" s="9">
        <f t="shared" si="577"/>
        <v>0.87609947935996002</v>
      </c>
      <c r="U1089" s="18"/>
      <c r="V1089" s="8">
        <f t="shared" si="588"/>
        <v>6875.3603887063391</v>
      </c>
      <c r="W1089" s="8">
        <f t="shared" si="578"/>
        <v>6738.7556923565598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-1931.9731438883327</v>
      </c>
      <c r="AB1089" s="8">
        <f t="shared" si="589"/>
        <v>-13660.469634977877</v>
      </c>
      <c r="AC1089" s="8">
        <f t="shared" si="582"/>
        <v>-15592.442778866211</v>
      </c>
      <c r="AD1089" s="8">
        <f t="shared" si="590"/>
        <v>674.47285413209192</v>
      </c>
      <c r="AE1089" s="8">
        <f t="shared" si="583"/>
        <v>-14917.96992473412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2205.1983700523915</v>
      </c>
      <c r="M1090" s="14">
        <f t="shared" si="576"/>
        <v>769177</v>
      </c>
      <c r="N1090" s="13"/>
      <c r="O1090" s="12">
        <f>1000*(IF(I16&lt;18,VLOOKUP(I16,'[1]Mortality (No Interventions) L'!$B$10:$O$129,4),VLOOKUP(I16,'[1]Mortality (Interventions) L'!$B$26:$AV$128,28)))</f>
        <v>22.58531369064319</v>
      </c>
      <c r="P1090" s="11">
        <v>0</v>
      </c>
      <c r="Q1090" s="10">
        <f t="shared" si="585"/>
        <v>0.87609947935996002</v>
      </c>
      <c r="R1090" s="10">
        <f t="shared" si="586"/>
        <v>1.9786981565553877E-2</v>
      </c>
      <c r="S1090" s="10">
        <f t="shared" si="587"/>
        <v>0</v>
      </c>
      <c r="T1090" s="9">
        <f t="shared" si="577"/>
        <v>0.8563124977944061</v>
      </c>
      <c r="U1090" s="18"/>
      <c r="V1090" s="8">
        <f t="shared" si="588"/>
        <v>6738.7556923565598</v>
      </c>
      <c r="W1090" s="8">
        <f t="shared" si="578"/>
        <v>6586.558781160079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-1888.3389243917165</v>
      </c>
      <c r="AB1090" s="8">
        <f t="shared" si="589"/>
        <v>-15219.691119648034</v>
      </c>
      <c r="AC1090" s="8">
        <f t="shared" si="582"/>
        <v>-17108.030044039751</v>
      </c>
      <c r="AD1090" s="8">
        <f t="shared" si="590"/>
        <v>661.07193342017854</v>
      </c>
      <c r="AE1090" s="8">
        <f t="shared" si="583"/>
        <v>-16446.958110619573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2205.1983700523915</v>
      </c>
      <c r="M1091" s="14">
        <f t="shared" si="576"/>
        <v>769177</v>
      </c>
      <c r="N1091" s="13"/>
      <c r="O1091" s="12">
        <f>1000*(IF(I17&lt;18,VLOOKUP(I17,'[1]Mortality (No Interventions) L'!$B$10:$O$129,4),VLOOKUP(I17,'[1]Mortality (Interventions) L'!$B$26:$AV$128,28)))</f>
        <v>25.745451245370404</v>
      </c>
      <c r="P1091" s="11">
        <v>0</v>
      </c>
      <c r="Q1091" s="10">
        <f t="shared" si="585"/>
        <v>0.8563124977944061</v>
      </c>
      <c r="R1091" s="10">
        <f t="shared" si="586"/>
        <v>2.2046151662767233E-2</v>
      </c>
      <c r="S1091" s="10">
        <f t="shared" si="587"/>
        <v>0</v>
      </c>
      <c r="T1091" s="9">
        <f t="shared" si="577"/>
        <v>0.83426634613163886</v>
      </c>
      <c r="U1091" s="18"/>
      <c r="V1091" s="8">
        <f t="shared" si="588"/>
        <v>6586.558781160079</v>
      </c>
      <c r="W1091" s="8">
        <f t="shared" si="578"/>
        <v>6416.9848531849566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-1839.7227866790543</v>
      </c>
      <c r="AB1091" s="8">
        <f t="shared" si="589"/>
        <v>-16957.392797512312</v>
      </c>
      <c r="AC1091" s="8">
        <f t="shared" si="582"/>
        <v>-18797.115584191364</v>
      </c>
      <c r="AD1091" s="8">
        <f t="shared" si="590"/>
        <v>646.1414164318038</v>
      </c>
      <c r="AE1091" s="8">
        <f t="shared" si="583"/>
        <v>-18150.974167759559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2205.1983700523915</v>
      </c>
      <c r="M1092" s="14">
        <f t="shared" si="576"/>
        <v>769177</v>
      </c>
      <c r="N1092" s="13"/>
      <c r="O1092" s="12">
        <f>1000*(IF(I18&lt;18,VLOOKUP(I18,'[1]Mortality (No Interventions) L'!$B$10:$O$129,4),VLOOKUP(I18,'[1]Mortality (Interventions) L'!$B$26:$AV$128,28)))</f>
        <v>29.312270072123265</v>
      </c>
      <c r="P1092" s="11">
        <v>0</v>
      </c>
      <c r="Q1092" s="10">
        <f t="shared" si="585"/>
        <v>0.83426634613163886</v>
      </c>
      <c r="R1092" s="10">
        <f t="shared" si="586"/>
        <v>2.4454240449894065E-2</v>
      </c>
      <c r="S1092" s="10">
        <f t="shared" si="587"/>
        <v>0</v>
      </c>
      <c r="T1092" s="9">
        <f t="shared" si="577"/>
        <v>0.80981210568174478</v>
      </c>
      <c r="U1092" s="18"/>
      <c r="V1092" s="8">
        <f t="shared" si="588"/>
        <v>6416.9848531849566</v>
      </c>
      <c r="W1092" s="8">
        <f t="shared" si="578"/>
        <v>6228.8884601196742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-1785.7963354980786</v>
      </c>
      <c r="AB1092" s="8">
        <f t="shared" si="589"/>
        <v>-18809.639306528166</v>
      </c>
      <c r="AC1092" s="8">
        <f t="shared" si="582"/>
        <v>-20595.435642026245</v>
      </c>
      <c r="AD1092" s="8">
        <f t="shared" si="590"/>
        <v>629.50621409744429</v>
      </c>
      <c r="AE1092" s="8">
        <f t="shared" si="583"/>
        <v>-19965.929427928801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2205.1983700523915</v>
      </c>
      <c r="M1093" s="14">
        <f t="shared" si="576"/>
        <v>769177</v>
      </c>
      <c r="N1093" s="13"/>
      <c r="O1093" s="12">
        <f>1000*(IF(I19&lt;18,VLOOKUP(I19,'[1]Mortality (No Interventions) L'!$B$10:$O$129,4),VLOOKUP(I19,'[1]Mortality (Interventions) L'!$B$26:$AV$128,28)))</f>
        <v>33.319507546189392</v>
      </c>
      <c r="P1093" s="11">
        <v>0</v>
      </c>
      <c r="Q1093" s="10">
        <f t="shared" si="585"/>
        <v>0.80981210568174478</v>
      </c>
      <c r="R1093" s="10">
        <f t="shared" si="586"/>
        <v>2.6982540566258418E-2</v>
      </c>
      <c r="S1093" s="10">
        <f t="shared" si="587"/>
        <v>0</v>
      </c>
      <c r="T1093" s="9">
        <f t="shared" si="577"/>
        <v>0.7828295651154864</v>
      </c>
      <c r="U1093" s="18"/>
      <c r="V1093" s="8">
        <f t="shared" si="588"/>
        <v>6228.8884601196742</v>
      </c>
      <c r="W1093" s="8">
        <f t="shared" si="578"/>
        <v>6021.3449640683448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-1726.2944810214931</v>
      </c>
      <c r="AB1093" s="8">
        <f t="shared" si="589"/>
        <v>-20754.349605132949</v>
      </c>
      <c r="AC1093" s="8">
        <f t="shared" si="582"/>
        <v>-22480.644086154443</v>
      </c>
      <c r="AD1093" s="8">
        <f t="shared" si="590"/>
        <v>611.05395793774005</v>
      </c>
      <c r="AE1093" s="8">
        <f t="shared" si="583"/>
        <v>-21869.590128216703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2205.1983700523915</v>
      </c>
      <c r="M1094" s="14">
        <f t="shared" si="576"/>
        <v>769177</v>
      </c>
      <c r="N1094" s="13"/>
      <c r="O1094" s="12">
        <f>1000*(IF(I20&lt;18,VLOOKUP(I20,'[1]Mortality (No Interventions) L'!$B$10:$O$129,4),VLOOKUP(I20,'[1]Mortality (Interventions) L'!$B$26:$AV$128,28)))</f>
        <v>37.740330011608258</v>
      </c>
      <c r="P1094" s="11">
        <v>0</v>
      </c>
      <c r="Q1094" s="10">
        <f t="shared" si="585"/>
        <v>0.7828295651154864</v>
      </c>
      <c r="R1094" s="10">
        <f t="shared" si="586"/>
        <v>2.9544246130302231E-2</v>
      </c>
      <c r="S1094" s="10">
        <f t="shared" si="587"/>
        <v>0</v>
      </c>
      <c r="T1094" s="9">
        <f t="shared" si="577"/>
        <v>0.75328531898518414</v>
      </c>
      <c r="U1094" s="18"/>
      <c r="V1094" s="8">
        <f t="shared" si="588"/>
        <v>6021.3449640683448</v>
      </c>
      <c r="W1094" s="8">
        <f t="shared" si="578"/>
        <v>5794.0974180106705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-1661.1435576105239</v>
      </c>
      <c r="AB1094" s="8">
        <f t="shared" si="589"/>
        <v>-22724.754605767477</v>
      </c>
      <c r="AC1094" s="8">
        <f t="shared" si="582"/>
        <v>-24385.898163378002</v>
      </c>
      <c r="AD1094" s="8">
        <f t="shared" si="590"/>
        <v>590.69394097510462</v>
      </c>
      <c r="AE1094" s="8">
        <f t="shared" si="583"/>
        <v>-23795.204222402899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2205.1983700523915</v>
      </c>
      <c r="M1095" s="14">
        <f t="shared" si="576"/>
        <v>769177</v>
      </c>
      <c r="N1095" s="13"/>
      <c r="O1095" s="12">
        <f>1000*(IF(I21&lt;18,VLOOKUP(I21,'[1]Mortality (No Interventions) L'!$B$10:$O$129,4),VLOOKUP(I21,'[1]Mortality (Interventions) L'!$B$26:$AV$128,28)))</f>
        <v>42.648193232720736</v>
      </c>
      <c r="P1095" s="11">
        <v>0</v>
      </c>
      <c r="Q1095" s="10">
        <f t="shared" si="585"/>
        <v>0.75328531898518414</v>
      </c>
      <c r="R1095" s="10">
        <f t="shared" si="586"/>
        <v>3.2126257843451814E-2</v>
      </c>
      <c r="S1095" s="10">
        <f t="shared" si="587"/>
        <v>0</v>
      </c>
      <c r="T1095" s="9">
        <f t="shared" si="577"/>
        <v>0.72115906114173234</v>
      </c>
      <c r="U1095" s="18"/>
      <c r="V1095" s="8">
        <f t="shared" si="588"/>
        <v>5794.0974180106705</v>
      </c>
      <c r="W1095" s="8">
        <f t="shared" si="578"/>
        <v>5546.9896317181428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-1590.298786178261</v>
      </c>
      <c r="AB1095" s="8">
        <f t="shared" si="589"/>
        <v>-24710.778629252734</v>
      </c>
      <c r="AC1095" s="8">
        <f t="shared" si="582"/>
        <v>-26301.077415430995</v>
      </c>
      <c r="AD1095" s="8">
        <f t="shared" si="590"/>
        <v>568.40095670684684</v>
      </c>
      <c r="AE1095" s="8">
        <f t="shared" si="583"/>
        <v>-25732.676458724149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2205.1983700523915</v>
      </c>
      <c r="M1096" s="14">
        <f t="shared" si="576"/>
        <v>769177</v>
      </c>
      <c r="N1096" s="13"/>
      <c r="O1096" s="12">
        <f>1000*(IF(I22&lt;18,VLOOKUP(I22,'[1]Mortality (No Interventions) L'!$B$10:$O$129,4),VLOOKUP(I22,'[1]Mortality (Interventions) L'!$B$26:$AV$128,28)))</f>
        <v>48.214397854778753</v>
      </c>
      <c r="P1096" s="11">
        <v>0</v>
      </c>
      <c r="Q1096" s="10">
        <f t="shared" si="585"/>
        <v>0.72115906114173234</v>
      </c>
      <c r="R1096" s="10">
        <f t="shared" si="586"/>
        <v>3.4770249890466197E-2</v>
      </c>
      <c r="S1096" s="10">
        <f t="shared" si="587"/>
        <v>0</v>
      </c>
      <c r="T1096" s="9">
        <f t="shared" si="577"/>
        <v>0.68638881125126616</v>
      </c>
      <c r="U1096" s="18"/>
      <c r="V1096" s="8">
        <f t="shared" si="588"/>
        <v>5546.9896317181428</v>
      </c>
      <c r="W1096" s="8">
        <f t="shared" si="578"/>
        <v>5279.5448667181518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-1513.6234877934908</v>
      </c>
      <c r="AB1096" s="8">
        <f t="shared" si="589"/>
        <v>-26744.476499999117</v>
      </c>
      <c r="AC1096" s="8">
        <f t="shared" si="582"/>
        <v>-28258.099987792608</v>
      </c>
      <c r="AD1096" s="8">
        <f t="shared" si="590"/>
        <v>544.15968287154988</v>
      </c>
      <c r="AE1096" s="8">
        <f t="shared" si="583"/>
        <v>-27713.94030492106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2205.1983700523915</v>
      </c>
      <c r="M1097" s="14">
        <f t="shared" si="576"/>
        <v>769177</v>
      </c>
      <c r="N1097" s="13"/>
      <c r="O1097" s="12">
        <f>1000*(IF(I23&lt;18,VLOOKUP(I23,'[1]Mortality (No Interventions) L'!$B$10:$O$129,4),VLOOKUP(I23,'[1]Mortality (Interventions) L'!$B$26:$AV$128,28)))</f>
        <v>54.519810015666444</v>
      </c>
      <c r="P1097" s="11">
        <v>0</v>
      </c>
      <c r="Q1097" s="10">
        <f t="shared" si="585"/>
        <v>0.68638881125126616</v>
      </c>
      <c r="R1097" s="10">
        <f t="shared" si="586"/>
        <v>3.7421787586298168E-2</v>
      </c>
      <c r="S1097" s="10">
        <f t="shared" si="587"/>
        <v>0</v>
      </c>
      <c r="T1097" s="9">
        <f t="shared" si="577"/>
        <v>0.64896702366496795</v>
      </c>
      <c r="U1097" s="18"/>
      <c r="V1097" s="8">
        <f t="shared" si="588"/>
        <v>5279.5448667181518</v>
      </c>
      <c r="W1097" s="8">
        <f t="shared" si="578"/>
        <v>4991.7050836154904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-1431.1010228037392</v>
      </c>
      <c r="AB1097" s="8">
        <f t="shared" si="589"/>
        <v>-28783.978310266066</v>
      </c>
      <c r="AC1097" s="8">
        <f t="shared" si="582"/>
        <v>-30215.079333069803</v>
      </c>
      <c r="AD1097" s="8">
        <f t="shared" si="590"/>
        <v>517.92335142505067</v>
      </c>
      <c r="AE1097" s="8">
        <f t="shared" si="583"/>
        <v>-29697.155981644752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2205.1983700523915</v>
      </c>
      <c r="M1098" s="14">
        <f t="shared" si="576"/>
        <v>769177</v>
      </c>
      <c r="N1098" s="13"/>
      <c r="O1098" s="12">
        <f>1000*(IF(I24&lt;18,VLOOKUP(I24,'[1]Mortality (No Interventions) L'!$B$10:$O$129,4),VLOOKUP(I24,'[1]Mortality (Interventions) L'!$B$26:$AV$128,28)))</f>
        <v>61.686787384644433</v>
      </c>
      <c r="P1098" s="11">
        <v>0</v>
      </c>
      <c r="Q1098" s="10">
        <f t="shared" si="585"/>
        <v>0.64896702366496795</v>
      </c>
      <c r="R1098" s="10">
        <f t="shared" si="586"/>
        <v>4.0032690808466394E-2</v>
      </c>
      <c r="S1098" s="10">
        <f t="shared" si="587"/>
        <v>0</v>
      </c>
      <c r="T1098" s="9">
        <f t="shared" si="577"/>
        <v>0.60893433285650156</v>
      </c>
      <c r="U1098" s="18"/>
      <c r="V1098" s="8">
        <f t="shared" si="588"/>
        <v>4991.7050836154904</v>
      </c>
      <c r="W1098" s="8">
        <f t="shared" si="578"/>
        <v>4683.7828334356536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-1342.8209982840976</v>
      </c>
      <c r="AB1098" s="8">
        <f t="shared" si="589"/>
        <v>-30792.225017983754</v>
      </c>
      <c r="AC1098" s="8">
        <f t="shared" si="582"/>
        <v>-32135.04601626785</v>
      </c>
      <c r="AD1098" s="8">
        <f t="shared" si="590"/>
        <v>489.68626870267963</v>
      </c>
      <c r="AE1098" s="8">
        <f t="shared" si="583"/>
        <v>-31645.35974756517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2205.1983700523915</v>
      </c>
      <c r="M1099" s="14">
        <f t="shared" si="576"/>
        <v>769177</v>
      </c>
      <c r="N1099" s="13"/>
      <c r="O1099" s="12">
        <f>1000*(IF(I25&lt;18,VLOOKUP(I25,'[1]Mortality (No Interventions) L'!$B$10:$O$129,4),VLOOKUP(I25,'[1]Mortality (Interventions) L'!$B$26:$AV$128,28)))</f>
        <v>69.512661445393164</v>
      </c>
      <c r="P1099" s="11">
        <v>0</v>
      </c>
      <c r="Q1099" s="10">
        <f t="shared" si="585"/>
        <v>0.60893433285650156</v>
      </c>
      <c r="R1099" s="10">
        <f t="shared" si="586"/>
        <v>4.2328646122330338E-2</v>
      </c>
      <c r="S1099" s="10">
        <f t="shared" si="587"/>
        <v>0</v>
      </c>
      <c r="T1099" s="9">
        <f t="shared" si="577"/>
        <v>0.56660568673417122</v>
      </c>
      <c r="U1099" s="18"/>
      <c r="V1099" s="8">
        <f t="shared" si="588"/>
        <v>4683.7828334356536</v>
      </c>
      <c r="W1099" s="8">
        <f t="shared" si="578"/>
        <v>4358.2006230512961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-1249.4779368486104</v>
      </c>
      <c r="AB1099" s="8">
        <f t="shared" si="589"/>
        <v>-32558.221038435684</v>
      </c>
      <c r="AC1099" s="8">
        <f t="shared" si="582"/>
        <v>-33807.698975284293</v>
      </c>
      <c r="AD1099" s="8">
        <f t="shared" si="590"/>
        <v>459.47909596003763</v>
      </c>
      <c r="AE1099" s="8">
        <f t="shared" si="583"/>
        <v>-33348.219879324257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2205.1983700523915</v>
      </c>
      <c r="M1100" s="14">
        <f t="shared" si="576"/>
        <v>769177</v>
      </c>
      <c r="N1100" s="13"/>
      <c r="O1100" s="12">
        <f>1000*(IF(I26&lt;18,VLOOKUP(I26,'[1]Mortality (No Interventions) L'!$B$10:$O$129,4),VLOOKUP(I26,'[1]Mortality (Interventions) L'!$B$26:$AV$128,28)))</f>
        <v>77.795726488945945</v>
      </c>
      <c r="P1100" s="11">
        <v>0</v>
      </c>
      <c r="Q1100" s="10">
        <f t="shared" si="585"/>
        <v>0.56660568673417122</v>
      </c>
      <c r="R1100" s="10">
        <f t="shared" si="586"/>
        <v>4.4079501032252971E-2</v>
      </c>
      <c r="S1100" s="10">
        <f t="shared" si="587"/>
        <v>0</v>
      </c>
      <c r="T1100" s="9">
        <f t="shared" si="577"/>
        <v>0.52252618570191822</v>
      </c>
      <c r="U1100" s="18"/>
      <c r="V1100" s="8">
        <f t="shared" si="588"/>
        <v>4358.2006230512961</v>
      </c>
      <c r="W1100" s="8">
        <f t="shared" si="578"/>
        <v>4019.1512393964435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-1152.2738930195633</v>
      </c>
      <c r="AB1100" s="8">
        <f t="shared" si="589"/>
        <v>-33904.938365485243</v>
      </c>
      <c r="AC1100" s="8">
        <f t="shared" si="582"/>
        <v>-35057.212258504806</v>
      </c>
      <c r="AD1100" s="8">
        <f t="shared" si="590"/>
        <v>427.53948112133219</v>
      </c>
      <c r="AE1100" s="8">
        <f t="shared" si="583"/>
        <v>-34629.672777383472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2205.1983700523915</v>
      </c>
      <c r="M1101" s="14">
        <f t="shared" si="576"/>
        <v>769177</v>
      </c>
      <c r="N1101" s="13"/>
      <c r="O1101" s="12">
        <f>1000*(IF(I27&lt;18,VLOOKUP(I27,'[1]Mortality (No Interventions) L'!$B$10:$O$129,4),VLOOKUP(I27,'[1]Mortality (Interventions) L'!$B$26:$AV$128,28)))</f>
        <v>86.920200253511041</v>
      </c>
      <c r="P1101" s="11">
        <v>0</v>
      </c>
      <c r="Q1101" s="10">
        <f t="shared" si="585"/>
        <v>0.52252618570191822</v>
      </c>
      <c r="R1101" s="10">
        <f t="shared" si="586"/>
        <v>4.541808069891403E-2</v>
      </c>
      <c r="S1101" s="10">
        <f t="shared" si="587"/>
        <v>0</v>
      </c>
      <c r="T1101" s="9">
        <f t="shared" si="577"/>
        <v>0.47710810500300421</v>
      </c>
      <c r="U1101" s="18"/>
      <c r="V1101" s="8">
        <f t="shared" si="588"/>
        <v>4019.1512393964435</v>
      </c>
      <c r="W1101" s="8">
        <f t="shared" si="578"/>
        <v>3669.8058088189578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-1052.1180154914102</v>
      </c>
      <c r="AB1101" s="8">
        <f t="shared" si="589"/>
        <v>-34934.543057748597</v>
      </c>
      <c r="AC1101" s="8">
        <f t="shared" si="582"/>
        <v>-35986.661073240008</v>
      </c>
      <c r="AD1101" s="8">
        <f t="shared" si="590"/>
        <v>394.27873658479115</v>
      </c>
      <c r="AE1101" s="8">
        <f t="shared" si="583"/>
        <v>-35592.382336655217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2205.1983700523915</v>
      </c>
      <c r="M1102" s="14">
        <f t="shared" si="576"/>
        <v>769177</v>
      </c>
      <c r="N1102" s="13"/>
      <c r="O1102" s="12">
        <f>1000*(IF(I28&lt;18,VLOOKUP(I28,'[1]Mortality (No Interventions) L'!$B$10:$O$129,4),VLOOKUP(I28,'[1]Mortality (Interventions) L'!$B$26:$AV$128,28)))</f>
        <v>96.874073765777311</v>
      </c>
      <c r="P1102" s="11">
        <v>0</v>
      </c>
      <c r="Q1102" s="10">
        <f t="shared" si="585"/>
        <v>0.47710810500300421</v>
      </c>
      <c r="R1102" s="10">
        <f t="shared" si="586"/>
        <v>4.6219405758311252E-2</v>
      </c>
      <c r="S1102" s="10">
        <f t="shared" si="587"/>
        <v>0</v>
      </c>
      <c r="T1102" s="9">
        <f t="shared" si="577"/>
        <v>0.43088869924469297</v>
      </c>
      <c r="U1102" s="18"/>
      <c r="V1102" s="8">
        <f t="shared" si="588"/>
        <v>3669.8058088189578</v>
      </c>
      <c r="W1102" s="8">
        <f t="shared" si="578"/>
        <v>3314.2967701893522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-950.19505724839212</v>
      </c>
      <c r="AB1102" s="8">
        <f t="shared" si="589"/>
        <v>-35550.903862960571</v>
      </c>
      <c r="AC1102" s="8">
        <f t="shared" si="582"/>
        <v>-36501.098920208962</v>
      </c>
      <c r="AD1102" s="8">
        <f t="shared" si="590"/>
        <v>360.00794984513976</v>
      </c>
      <c r="AE1102" s="8">
        <f t="shared" si="583"/>
        <v>-36141.090970363824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2205.1983700523915</v>
      </c>
      <c r="M1103" s="14">
        <f t="shared" si="576"/>
        <v>769177</v>
      </c>
      <c r="N1103" s="13"/>
      <c r="O1103" s="12">
        <f>1000*(IF(I29&lt;18,VLOOKUP(I29,'[1]Mortality (No Interventions) L'!$B$10:$O$129,4),VLOOKUP(I29,'[1]Mortality (Interventions) L'!$B$26:$AV$128,28)))</f>
        <v>107.93044845107102</v>
      </c>
      <c r="P1103" s="11">
        <v>0</v>
      </c>
      <c r="Q1103" s="10">
        <f t="shared" si="585"/>
        <v>0.43088869924469297</v>
      </c>
      <c r="R1103" s="10">
        <f t="shared" si="586"/>
        <v>4.6506010541978379E-2</v>
      </c>
      <c r="S1103" s="10">
        <f t="shared" si="587"/>
        <v>0</v>
      </c>
      <c r="T1103" s="9">
        <f t="shared" si="577"/>
        <v>0.38438268870271458</v>
      </c>
      <c r="U1103" s="18"/>
      <c r="V1103" s="8">
        <f t="shared" si="588"/>
        <v>3314.2967701893522</v>
      </c>
      <c r="W1103" s="8">
        <f t="shared" si="578"/>
        <v>2956.5832334828792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-847.64007860358197</v>
      </c>
      <c r="AB1103" s="8">
        <f t="shared" si="589"/>
        <v>-35771.353670647302</v>
      </c>
      <c r="AC1103" s="8">
        <f t="shared" si="582"/>
        <v>-36618.993749250883</v>
      </c>
      <c r="AD1103" s="8">
        <f t="shared" si="590"/>
        <v>325.13251315557545</v>
      </c>
      <c r="AE1103" s="8">
        <f t="shared" si="583"/>
        <v>-36293.861236095305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2205.1983700523915</v>
      </c>
      <c r="M1104" s="14">
        <f t="shared" si="576"/>
        <v>769177</v>
      </c>
      <c r="N1104" s="13"/>
      <c r="O1104" s="12">
        <f>1000*(IF(I30&lt;18,VLOOKUP(I30,'[1]Mortality (No Interventions) L'!$B$10:$O$129,4),VLOOKUP(I30,'[1]Mortality (Interventions) L'!$B$26:$AV$128,28)))</f>
        <v>120.25131159532152</v>
      </c>
      <c r="P1104" s="11">
        <v>0</v>
      </c>
      <c r="Q1104" s="10">
        <f t="shared" si="585"/>
        <v>0.38438268870271458</v>
      </c>
      <c r="R1104" s="10">
        <f t="shared" si="586"/>
        <v>4.6222522471037607E-2</v>
      </c>
      <c r="S1104" s="10">
        <f t="shared" si="587"/>
        <v>0</v>
      </c>
      <c r="T1104" s="9">
        <f t="shared" si="577"/>
        <v>0.338160166231677</v>
      </c>
      <c r="U1104" s="18"/>
      <c r="V1104" s="8">
        <f t="shared" si="588"/>
        <v>2956.5832334828792</v>
      </c>
      <c r="W1104" s="8">
        <f t="shared" si="578"/>
        <v>2601.0502218158263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-745.71024739073982</v>
      </c>
      <c r="AB1104" s="8">
        <f t="shared" si="589"/>
        <v>-35553.301166705292</v>
      </c>
      <c r="AC1104" s="8">
        <f t="shared" si="582"/>
        <v>-36299.011414096036</v>
      </c>
      <c r="AD1104" s="8">
        <f t="shared" si="590"/>
        <v>290.04081520467048</v>
      </c>
      <c r="AE1104" s="8">
        <f t="shared" si="583"/>
        <v>-36008.970598891363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2205.1983700523915</v>
      </c>
      <c r="M1105" s="14">
        <f t="shared" si="576"/>
        <v>769177</v>
      </c>
      <c r="N1105" s="13"/>
      <c r="O1105" s="12">
        <f>1000*(IF(I31&lt;18,VLOOKUP(I31,'[1]Mortality (No Interventions) L'!$B$10:$O$129,4),VLOOKUP(I31,'[1]Mortality (Interventions) L'!$B$26:$AV$128,28)))</f>
        <v>132.68494476988499</v>
      </c>
      <c r="P1105" s="11">
        <v>0</v>
      </c>
      <c r="Q1105" s="10">
        <f t="shared" si="585"/>
        <v>0.338160166231677</v>
      </c>
      <c r="R1105" s="10">
        <f t="shared" si="586"/>
        <v>4.4868762979825193E-2</v>
      </c>
      <c r="S1105" s="10">
        <f t="shared" si="587"/>
        <v>0</v>
      </c>
      <c r="T1105" s="9">
        <f t="shared" si="577"/>
        <v>0.29329140325185182</v>
      </c>
      <c r="U1105" s="18"/>
      <c r="V1105" s="8">
        <f t="shared" si="588"/>
        <v>2601.0502218158263</v>
      </c>
      <c r="W1105" s="8">
        <f t="shared" si="578"/>
        <v>2255.9300167904962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-646.76572440136226</v>
      </c>
      <c r="AB1105" s="8">
        <f t="shared" si="589"/>
        <v>-34512.020502533</v>
      </c>
      <c r="AC1105" s="8">
        <f t="shared" si="582"/>
        <v>-35158.78622693436</v>
      </c>
      <c r="AD1105" s="8">
        <f t="shared" si="590"/>
        <v>255.16302676013257</v>
      </c>
      <c r="AE1105" s="8">
        <f t="shared" si="583"/>
        <v>-34903.623200174225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2205.1983700523915</v>
      </c>
      <c r="M1106" s="14">
        <f t="shared" si="576"/>
        <v>769177</v>
      </c>
      <c r="N1106" s="13"/>
      <c r="O1106" s="12">
        <f>1000*(IF(I32&lt;18,VLOOKUP(I32,'[1]Mortality (No Interventions) L'!$B$10:$O$129,4),VLOOKUP(I32,'[1]Mortality (Interventions) L'!$B$26:$AV$128,28)))</f>
        <v>146.22943027014114</v>
      </c>
      <c r="P1106" s="11">
        <v>0</v>
      </c>
      <c r="Q1106" s="10">
        <f t="shared" si="585"/>
        <v>0.29329140325185182</v>
      </c>
      <c r="R1106" s="10">
        <f t="shared" si="586"/>
        <v>4.2887834800648512E-2</v>
      </c>
      <c r="S1106" s="10">
        <f t="shared" si="587"/>
        <v>0</v>
      </c>
      <c r="T1106" s="9">
        <f t="shared" si="577"/>
        <v>0.25040356845120332</v>
      </c>
      <c r="U1106" s="18"/>
      <c r="V1106" s="8">
        <f t="shared" si="588"/>
        <v>2255.9300167904962</v>
      </c>
      <c r="W1106" s="8">
        <f t="shared" si="578"/>
        <v>1926.0466557059121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-552.18954100389601</v>
      </c>
      <c r="AB1106" s="8">
        <f t="shared" si="589"/>
        <v>-32988.336108458418</v>
      </c>
      <c r="AC1106" s="8">
        <f t="shared" si="582"/>
        <v>-33540.525649462317</v>
      </c>
      <c r="AD1106" s="8">
        <f t="shared" si="590"/>
        <v>221.30673464714769</v>
      </c>
      <c r="AE1106" s="8">
        <f t="shared" si="583"/>
        <v>-33319.218914815166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2205.1983700523915</v>
      </c>
      <c r="M1107" s="14">
        <f t="shared" si="576"/>
        <v>769177</v>
      </c>
      <c r="N1107" s="13"/>
      <c r="O1107" s="12">
        <f>1000*(IF(I33&lt;18,VLOOKUP(I33,'[1]Mortality (No Interventions) L'!$B$10:$O$129,4),VLOOKUP(I33,'[1]Mortality (Interventions) L'!$B$26:$AV$128,28)))</f>
        <v>160.5788392738408</v>
      </c>
      <c r="P1107" s="11">
        <v>0</v>
      </c>
      <c r="Q1107" s="10">
        <f t="shared" si="585"/>
        <v>0.25040356845120332</v>
      </c>
      <c r="R1107" s="10">
        <f t="shared" si="586"/>
        <v>4.0209514371921967E-2</v>
      </c>
      <c r="S1107" s="10">
        <f t="shared" si="587"/>
        <v>0</v>
      </c>
      <c r="T1107" s="9">
        <f t="shared" si="577"/>
        <v>0.21019405407928135</v>
      </c>
      <c r="U1107" s="18"/>
      <c r="V1107" s="8">
        <f t="shared" si="588"/>
        <v>1926.0466557059121</v>
      </c>
      <c r="W1107" s="8">
        <f t="shared" si="578"/>
        <v>1616.7643193453939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-463.51958545033546</v>
      </c>
      <c r="AB1107" s="8">
        <f t="shared" si="589"/>
        <v>-30928.233636051824</v>
      </c>
      <c r="AC1107" s="8">
        <f t="shared" si="582"/>
        <v>-31391.75322150216</v>
      </c>
      <c r="AD1107" s="8">
        <f t="shared" si="590"/>
        <v>188.94517692475</v>
      </c>
      <c r="AE1107" s="8">
        <f t="shared" si="583"/>
        <v>-31202.80804457741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2205.1983700523915</v>
      </c>
      <c r="M1108" s="14">
        <f t="shared" si="576"/>
        <v>769177</v>
      </c>
      <c r="N1108" s="13"/>
      <c r="O1108" s="12">
        <f>1000*(IF(I34&lt;18,VLOOKUP(I34,'[1]Mortality (No Interventions) L'!$B$10:$O$129,4),VLOOKUP(I34,'[1]Mortality (Interventions) L'!$B$26:$AV$128,28)))</f>
        <v>175.58265396967263</v>
      </c>
      <c r="P1108" s="11">
        <v>0</v>
      </c>
      <c r="Q1108" s="10">
        <f t="shared" si="585"/>
        <v>0.21019405407928135</v>
      </c>
      <c r="R1108" s="10">
        <f t="shared" si="586"/>
        <v>3.6906429863885114E-2</v>
      </c>
      <c r="S1108" s="10">
        <f t="shared" si="587"/>
        <v>0</v>
      </c>
      <c r="T1108" s="9">
        <f t="shared" si="577"/>
        <v>0.17328762421539623</v>
      </c>
      <c r="U1108" s="18"/>
      <c r="V1108" s="8">
        <f t="shared" si="588"/>
        <v>1616.7643193453939</v>
      </c>
      <c r="W1108" s="8">
        <f t="shared" si="578"/>
        <v>1332.8885493112584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-382.1335864700431</v>
      </c>
      <c r="AB1108" s="8">
        <f t="shared" si="589"/>
        <v>-28387.57700341356</v>
      </c>
      <c r="AC1108" s="8">
        <f t="shared" si="582"/>
        <v>-28769.710589883602</v>
      </c>
      <c r="AD1108" s="8">
        <f t="shared" si="590"/>
        <v>158.60457972778315</v>
      </c>
      <c r="AE1108" s="8">
        <f t="shared" si="583"/>
        <v>-28611.106010155818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2205.1983700523915</v>
      </c>
      <c r="M1109" s="14">
        <f t="shared" si="576"/>
        <v>769177</v>
      </c>
      <c r="N1109" s="13"/>
      <c r="O1109" s="12">
        <f>1000*(IF(I35&lt;18,VLOOKUP(I35,'[1]Mortality (No Interventions) L'!$B$10:$O$129,4),VLOOKUP(I35,'[1]Mortality (Interventions) L'!$B$26:$AV$128,28)))</f>
        <v>191.814630232447</v>
      </c>
      <c r="P1109" s="11">
        <v>0</v>
      </c>
      <c r="Q1109" s="10">
        <f t="shared" si="585"/>
        <v>0.17328762421539623</v>
      </c>
      <c r="R1109" s="10">
        <f t="shared" si="586"/>
        <v>3.3239101562735456E-2</v>
      </c>
      <c r="S1109" s="10">
        <f t="shared" si="587"/>
        <v>0</v>
      </c>
      <c r="T1109" s="9">
        <f t="shared" si="577"/>
        <v>0.14004852265266077</v>
      </c>
      <c r="U1109" s="18"/>
      <c r="V1109" s="8">
        <f t="shared" si="588"/>
        <v>1332.8885493112584</v>
      </c>
      <c r="W1109" s="8">
        <f t="shared" si="578"/>
        <v>1077.2210250840565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-308.83477388189294</v>
      </c>
      <c r="AB1109" s="8">
        <f t="shared" si="589"/>
        <v>-25566.752422720168</v>
      </c>
      <c r="AC1109" s="8">
        <f t="shared" si="582"/>
        <v>-25875.58719660206</v>
      </c>
      <c r="AD1109" s="8">
        <f t="shared" si="590"/>
        <v>130.75636668743445</v>
      </c>
      <c r="AE1109" s="8">
        <f t="shared" si="583"/>
        <v>-25744.830829914627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2205.1983700523915</v>
      </c>
      <c r="M1110" s="14">
        <f t="shared" ref="M1110:M1141" si="593">$E$11</f>
        <v>769177</v>
      </c>
      <c r="N1110" s="13"/>
      <c r="O1110" s="12">
        <f>1000*(IF(I36&lt;18,VLOOKUP(I36,'[1]Mortality (No Interventions) L'!$B$10:$O$129,4),VLOOKUP(I36,'[1]Mortality (Interventions) L'!$B$26:$AV$128,28)))</f>
        <v>208.70970316594463</v>
      </c>
      <c r="P1110" s="11">
        <v>0</v>
      </c>
      <c r="Q1110" s="10">
        <f t="shared" si="585"/>
        <v>0.14004852265266077</v>
      </c>
      <c r="R1110" s="10">
        <f t="shared" si="586"/>
        <v>2.9229485591665903E-2</v>
      </c>
      <c r="S1110" s="10">
        <f t="shared" si="587"/>
        <v>0</v>
      </c>
      <c r="T1110" s="9">
        <f t="shared" ref="T1110:T1141" si="594">Q1110-SUM(R1110:S1110)</f>
        <v>0.11081903706099486</v>
      </c>
      <c r="U1110" s="18"/>
      <c r="V1110" s="8">
        <f t="shared" si="588"/>
        <v>1077.2210250840565</v>
      </c>
      <c r="W1110" s="8">
        <f t="shared" ref="W1110:W1141" si="595">$G$14*M1110*T1110</f>
        <v>852.39454469464852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-244.37795989768142</v>
      </c>
      <c r="AB1110" s="8">
        <f t="shared" si="589"/>
        <v>-22482.648038940806</v>
      </c>
      <c r="AC1110" s="8">
        <f t="shared" ref="AC1110:AC1141" si="599">IFERROR(_xlfn.IFNA(SUM(Y1110:AB1110),0),0)</f>
        <v>-22727.025998838486</v>
      </c>
      <c r="AD1110" s="8">
        <f t="shared" si="590"/>
        <v>105.67538256074594</v>
      </c>
      <c r="AE1110" s="8">
        <f t="shared" ref="AE1110:AE1141" si="600">IFERROR(_xlfn.IFNA(SUM(AC1110:AD1110),0),0)</f>
        <v>-22621.350616277741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2205.1983700523915</v>
      </c>
      <c r="M1111" s="14">
        <f t="shared" si="593"/>
        <v>769177</v>
      </c>
      <c r="N1111" s="13"/>
      <c r="O1111" s="12">
        <f>1000*(IF(I37&lt;18,VLOOKUP(I37,'[1]Mortality (No Interventions) L'!$B$10:$O$129,4),VLOOKUP(I37,'[1]Mortality (Interventions) L'!$B$26:$AV$128,28)))</f>
        <v>226.76384796659892</v>
      </c>
      <c r="P1111" s="11">
        <v>0</v>
      </c>
      <c r="Q1111" s="10">
        <f t="shared" ref="Q1111:Q1142" si="602">T1110</f>
        <v>0.11081903706099486</v>
      </c>
      <c r="R1111" s="10">
        <f t="shared" ref="R1111:R1142" si="603">O1111*Q1111/1000</f>
        <v>2.5129751271904328E-2</v>
      </c>
      <c r="S1111" s="10">
        <f t="shared" ref="S1111:S1142" si="604">MIN(P1111*Q1111,Q1111-R1111)</f>
        <v>0</v>
      </c>
      <c r="T1111" s="9">
        <f t="shared" si="594"/>
        <v>8.5689285789090533E-2</v>
      </c>
      <c r="U1111" s="18"/>
      <c r="V1111" s="8">
        <f t="shared" ref="V1111:V1142" si="605">W1110</f>
        <v>852.39454469464852</v>
      </c>
      <c r="W1111" s="8">
        <f t="shared" si="595"/>
        <v>659.10227775395288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-188.96187335305601</v>
      </c>
      <c r="AB1111" s="8">
        <f t="shared" ref="AB1111:AB1142" si="606">IFERROR(_xlfn.IFNA(-M1111*R1111,0),0)</f>
        <v>-19329.226694069555</v>
      </c>
      <c r="AC1111" s="8">
        <f t="shared" si="599"/>
        <v>-19518.188567422611</v>
      </c>
      <c r="AD1111" s="8">
        <f t="shared" ref="AD1111:AD1142" si="607">IFERROR(_xlfn.IFNA($D$6*SUM(V1111:V1111,Y1111:Z1111),0),0)</f>
        <v>83.619904834545025</v>
      </c>
      <c r="AE1111" s="8">
        <f t="shared" si="600"/>
        <v>-19434.568662588066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2205.1983700523915</v>
      </c>
      <c r="M1112" s="14">
        <f t="shared" si="593"/>
        <v>769177</v>
      </c>
      <c r="N1112" s="13"/>
      <c r="O1112" s="12">
        <f>1000*(IF(I38&lt;18,VLOOKUP(I38,'[1]Mortality (No Interventions) L'!$B$10:$O$129,4),VLOOKUP(I38,'[1]Mortality (Interventions) L'!$B$26:$AV$128,28)))</f>
        <v>246.04531092304296</v>
      </c>
      <c r="P1112" s="11">
        <v>0</v>
      </c>
      <c r="Q1112" s="10">
        <f t="shared" si="602"/>
        <v>8.5689285789090533E-2</v>
      </c>
      <c r="R1112" s="10">
        <f t="shared" si="603"/>
        <v>2.1083446964750265E-2</v>
      </c>
      <c r="S1112" s="10">
        <f t="shared" si="604"/>
        <v>0</v>
      </c>
      <c r="T1112" s="9">
        <f t="shared" si="594"/>
        <v>6.4605838824340261E-2</v>
      </c>
      <c r="U1112" s="18"/>
      <c r="V1112" s="8">
        <f t="shared" si="605"/>
        <v>659.10227775395288</v>
      </c>
      <c r="W1112" s="8">
        <f t="shared" si="595"/>
        <v>496.93325289389571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-142.46869047130266</v>
      </c>
      <c r="AB1112" s="8">
        <f t="shared" si="606"/>
        <v>-16216.902486005714</v>
      </c>
      <c r="AC1112" s="8">
        <f t="shared" si="599"/>
        <v>-16359.371176477018</v>
      </c>
      <c r="AD1112" s="8">
        <f t="shared" si="607"/>
        <v>64.657933447662785</v>
      </c>
      <c r="AE1112" s="8">
        <f t="shared" si="600"/>
        <v>-16294.713243029355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2205.1983700523915</v>
      </c>
      <c r="M1113" s="14">
        <f t="shared" si="593"/>
        <v>769177</v>
      </c>
      <c r="N1113" s="13"/>
      <c r="O1113" s="12">
        <f>1000*(IF(I39&lt;18,VLOOKUP(I39,'[1]Mortality (No Interventions) L'!$B$10:$O$129,4),VLOOKUP(I39,'[1]Mortality (Interventions) L'!$B$26:$AV$128,28)))</f>
        <v>265.926470221822</v>
      </c>
      <c r="P1113" s="11">
        <v>0</v>
      </c>
      <c r="Q1113" s="10">
        <f t="shared" si="602"/>
        <v>6.4605838824340261E-2</v>
      </c>
      <c r="R1113" s="10">
        <f t="shared" si="603"/>
        <v>1.7180402674276753E-2</v>
      </c>
      <c r="S1113" s="10">
        <f t="shared" si="604"/>
        <v>0</v>
      </c>
      <c r="T1113" s="9">
        <f t="shared" si="594"/>
        <v>4.7425436150063505E-2</v>
      </c>
      <c r="U1113" s="18"/>
      <c r="V1113" s="8">
        <f t="shared" si="605"/>
        <v>496.93325289389571</v>
      </c>
      <c r="W1113" s="8">
        <f t="shared" si="595"/>
        <v>364.78554701597398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-104.58249449714381</v>
      </c>
      <c r="AB1113" s="8">
        <f t="shared" si="606"/>
        <v>-13214.770587792171</v>
      </c>
      <c r="AC1113" s="8">
        <f t="shared" si="599"/>
        <v>-13319.353082289315</v>
      </c>
      <c r="AD1113" s="8">
        <f t="shared" si="607"/>
        <v>48.749152108891174</v>
      </c>
      <c r="AE1113" s="8">
        <f t="shared" si="600"/>
        <v>-13270.603930180425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2205.1983700523915</v>
      </c>
      <c r="M1114" s="14">
        <f t="shared" si="593"/>
        <v>769177</v>
      </c>
      <c r="N1114" s="13"/>
      <c r="O1114" s="12">
        <f>1000*(IF(I40&lt;18,VLOOKUP(I40,'[1]Mortality (No Interventions) L'!$B$10:$O$129,4),VLOOKUP(I40,'[1]Mortality (Interventions) L'!$B$26:$AV$128,28)))</f>
        <v>286.90202908658716</v>
      </c>
      <c r="P1114" s="11">
        <v>0</v>
      </c>
      <c r="Q1114" s="10">
        <f t="shared" si="602"/>
        <v>4.7425436150063505E-2</v>
      </c>
      <c r="R1114" s="10">
        <f t="shared" si="603"/>
        <v>1.3606453861769601E-2</v>
      </c>
      <c r="S1114" s="10">
        <f t="shared" si="604"/>
        <v>0</v>
      </c>
      <c r="T1114" s="9">
        <f t="shared" si="594"/>
        <v>3.38189822882939E-2</v>
      </c>
      <c r="U1114" s="18"/>
      <c r="V1114" s="8">
        <f t="shared" si="605"/>
        <v>364.78554701597398</v>
      </c>
      <c r="W1114" s="8">
        <f t="shared" si="595"/>
        <v>260.12783339563038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-74.57756461897641</v>
      </c>
      <c r="AB1114" s="8">
        <f t="shared" si="606"/>
        <v>-10465.771362034357</v>
      </c>
      <c r="AC1114" s="8">
        <f t="shared" si="599"/>
        <v>-10540.348926653332</v>
      </c>
      <c r="AD1114" s="8">
        <f t="shared" si="607"/>
        <v>35.785462162267052</v>
      </c>
      <c r="AE1114" s="8">
        <f t="shared" si="600"/>
        <v>-10504.563464491066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2205.1983700523915</v>
      </c>
      <c r="M1115" s="14">
        <f t="shared" si="593"/>
        <v>769177</v>
      </c>
      <c r="N1115" s="13"/>
      <c r="O1115" s="12">
        <f>1000*(IF(I41&lt;18,VLOOKUP(I41,'[1]Mortality (No Interventions) L'!$B$10:$O$129,4),VLOOKUP(I41,'[1]Mortality (Interventions) L'!$B$26:$AV$128,28)))</f>
        <v>308.29703096844776</v>
      </c>
      <c r="P1115" s="11">
        <v>0</v>
      </c>
      <c r="Q1115" s="10">
        <f t="shared" si="602"/>
        <v>3.38189822882939E-2</v>
      </c>
      <c r="R1115" s="10">
        <f t="shared" si="603"/>
        <v>1.0426291829855531E-2</v>
      </c>
      <c r="S1115" s="10">
        <f t="shared" si="604"/>
        <v>0</v>
      </c>
      <c r="T1115" s="9">
        <f t="shared" si="594"/>
        <v>2.3392690458438371E-2</v>
      </c>
      <c r="U1115" s="18"/>
      <c r="V1115" s="8">
        <f t="shared" si="605"/>
        <v>260.12783339563038</v>
      </c>
      <c r="W1115" s="8">
        <f t="shared" si="595"/>
        <v>179.93119468750251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-51.585522870088425</v>
      </c>
      <c r="AB1115" s="8">
        <f t="shared" si="606"/>
        <v>-8019.6638708127875</v>
      </c>
      <c r="AC1115" s="8">
        <f t="shared" si="599"/>
        <v>-8071.249393682876</v>
      </c>
      <c r="AD1115" s="8">
        <f t="shared" si="607"/>
        <v>25.518540456111342</v>
      </c>
      <c r="AE1115" s="8">
        <f t="shared" si="600"/>
        <v>-8045.7308532267643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2205.1983700523915</v>
      </c>
      <c r="M1116" s="14">
        <f t="shared" si="593"/>
        <v>769177</v>
      </c>
      <c r="N1116" s="13"/>
      <c r="O1116" s="12">
        <f>1000*(IF(I42&lt;18,VLOOKUP(I42,'[1]Mortality (No Interventions) L'!$B$10:$O$129,4),VLOOKUP(I42,'[1]Mortality (Interventions) L'!$B$26:$AV$128,28)))</f>
        <v>329.66980130494858</v>
      </c>
      <c r="P1116" s="11">
        <v>0</v>
      </c>
      <c r="Q1116" s="10">
        <f t="shared" si="602"/>
        <v>2.3392690458438371E-2</v>
      </c>
      <c r="R1116" s="10">
        <f t="shared" si="603"/>
        <v>7.7118636154215438E-3</v>
      </c>
      <c r="S1116" s="10">
        <f t="shared" si="604"/>
        <v>0</v>
      </c>
      <c r="T1116" s="9">
        <f t="shared" si="594"/>
        <v>1.5680826843016828E-2</v>
      </c>
      <c r="U1116" s="18"/>
      <c r="V1116" s="8">
        <f t="shared" si="605"/>
        <v>179.93119468750251</v>
      </c>
      <c r="W1116" s="8">
        <f t="shared" si="595"/>
        <v>120.61331348631155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-34.579333795294495</v>
      </c>
      <c r="AB1116" s="8">
        <f t="shared" si="606"/>
        <v>-5931.7881201190967</v>
      </c>
      <c r="AC1116" s="8">
        <f t="shared" si="599"/>
        <v>-5966.3674539143913</v>
      </c>
      <c r="AD1116" s="8">
        <f t="shared" si="607"/>
        <v>17.651250198843996</v>
      </c>
      <c r="AE1116" s="8">
        <f t="shared" si="600"/>
        <v>-5948.7162037155476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2205.1983700523915</v>
      </c>
      <c r="M1117" s="14">
        <f t="shared" si="593"/>
        <v>769177</v>
      </c>
      <c r="N1117" s="13"/>
      <c r="O1117" s="12">
        <f>1000*(IF(I43&lt;18,VLOOKUP(I43,'[1]Mortality (No Interventions) L'!$B$10:$O$129,4),VLOOKUP(I43,'[1]Mortality (Interventions) L'!$B$26:$AV$128,28)))</f>
        <v>351.78883001251324</v>
      </c>
      <c r="P1117" s="11">
        <v>0</v>
      </c>
      <c r="Q1117" s="10">
        <f t="shared" si="602"/>
        <v>1.5680826843016828E-2</v>
      </c>
      <c r="R1117" s="10">
        <f t="shared" si="603"/>
        <v>5.5163397287337022E-3</v>
      </c>
      <c r="S1117" s="10">
        <f t="shared" si="604"/>
        <v>0</v>
      </c>
      <c r="T1117" s="9">
        <f t="shared" si="594"/>
        <v>1.0164487114283126E-2</v>
      </c>
      <c r="U1117" s="18"/>
      <c r="V1117" s="8">
        <f t="shared" si="605"/>
        <v>120.61331348631155</v>
      </c>
      <c r="W1117" s="8">
        <f t="shared" si="595"/>
        <v>78.182897051029528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-22.414710416835685</v>
      </c>
      <c r="AB1117" s="8">
        <f t="shared" si="606"/>
        <v>-4243.0416435282032</v>
      </c>
      <c r="AC1117" s="8">
        <f t="shared" si="599"/>
        <v>-4265.4563539450392</v>
      </c>
      <c r="AD1117" s="8">
        <f t="shared" si="607"/>
        <v>11.832166053007164</v>
      </c>
      <c r="AE1117" s="8">
        <f t="shared" si="600"/>
        <v>-4253.6241878920318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2205.1983700523915</v>
      </c>
      <c r="M1118" s="14">
        <f t="shared" si="593"/>
        <v>769177</v>
      </c>
      <c r="N1118" s="13"/>
      <c r="O1118" s="12">
        <f>1000*(IF(I44&lt;18,VLOOKUP(I44,'[1]Mortality (No Interventions) L'!$B$10:$O$129,4),VLOOKUP(I44,'[1]Mortality (Interventions) L'!$B$26:$AV$128,28)))</f>
        <v>374.54938822720123</v>
      </c>
      <c r="P1118" s="11">
        <v>0</v>
      </c>
      <c r="Q1118" s="10">
        <f t="shared" si="602"/>
        <v>1.0164487114283126E-2</v>
      </c>
      <c r="R1118" s="10">
        <f t="shared" si="603"/>
        <v>3.8071024302980148E-3</v>
      </c>
      <c r="S1118" s="10">
        <f t="shared" si="604"/>
        <v>0</v>
      </c>
      <c r="T1118" s="9">
        <f t="shared" si="594"/>
        <v>6.3573846839851114E-3</v>
      </c>
      <c r="U1118" s="18"/>
      <c r="V1118" s="8">
        <f t="shared" si="605"/>
        <v>78.182897051029528</v>
      </c>
      <c r="W1118" s="8">
        <f t="shared" si="595"/>
        <v>48.899540790736161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-14.019294342920006</v>
      </c>
      <c r="AB1118" s="8">
        <f t="shared" si="606"/>
        <v>-2928.3356260293363</v>
      </c>
      <c r="AC1118" s="8">
        <f t="shared" si="599"/>
        <v>-2942.3549203722564</v>
      </c>
      <c r="AD1118" s="8">
        <f t="shared" si="607"/>
        <v>7.669742200705997</v>
      </c>
      <c r="AE1118" s="8">
        <f t="shared" si="600"/>
        <v>-2934.6851781715504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2205.1983700523915</v>
      </c>
      <c r="M1119" s="14">
        <f t="shared" si="593"/>
        <v>769177</v>
      </c>
      <c r="N1119" s="13"/>
      <c r="O1119" s="12">
        <f>1000*(IF(I45&lt;18,VLOOKUP(I45,'[1]Mortality (No Interventions) L'!$B$10:$O$129,4),VLOOKUP(I45,'[1]Mortality (Interventions) L'!$B$26:$AV$128,28)))</f>
        <v>397.82903516237042</v>
      </c>
      <c r="P1119" s="11">
        <v>0</v>
      </c>
      <c r="Q1119" s="10">
        <f t="shared" si="602"/>
        <v>6.3573846839851114E-3</v>
      </c>
      <c r="R1119" s="10">
        <f t="shared" si="603"/>
        <v>2.529152214985828E-3</v>
      </c>
      <c r="S1119" s="10">
        <f t="shared" si="604"/>
        <v>0</v>
      </c>
      <c r="T1119" s="9">
        <f t="shared" si="594"/>
        <v>3.8282324689992834E-3</v>
      </c>
      <c r="U1119" s="18"/>
      <c r="V1119" s="8">
        <f t="shared" si="605"/>
        <v>48.899540790736161</v>
      </c>
      <c r="W1119" s="8">
        <f t="shared" si="595"/>
        <v>29.445883658074621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-8.4420120008188615</v>
      </c>
      <c r="AB1119" s="8">
        <f t="shared" si="606"/>
        <v>-1945.3657132661542</v>
      </c>
      <c r="AC1119" s="8">
        <f t="shared" si="599"/>
        <v>-1953.807725266973</v>
      </c>
      <c r="AD1119" s="8">
        <f t="shared" si="607"/>
        <v>4.7970449515712179</v>
      </c>
      <c r="AE1119" s="8">
        <f t="shared" si="600"/>
        <v>-1949.0106803154017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2205.1983700523915</v>
      </c>
      <c r="M1120" s="14">
        <f t="shared" si="593"/>
        <v>769177</v>
      </c>
      <c r="N1120" s="13"/>
      <c r="O1120" s="12">
        <f>1000*(IF(I46&lt;18,VLOOKUP(I46,'[1]Mortality (No Interventions) L'!$B$10:$O$129,4),VLOOKUP(I46,'[1]Mortality (Interventions) L'!$B$26:$AV$128,28)))</f>
        <v>421.50146383974004</v>
      </c>
      <c r="P1120" s="11">
        <v>0</v>
      </c>
      <c r="Q1120" s="10">
        <f t="shared" si="602"/>
        <v>3.8282324689992834E-3</v>
      </c>
      <c r="R1120" s="10">
        <f t="shared" si="603"/>
        <v>1.6136055896020204E-3</v>
      </c>
      <c r="S1120" s="10">
        <f t="shared" si="604"/>
        <v>0</v>
      </c>
      <c r="T1120" s="9">
        <f t="shared" si="594"/>
        <v>2.2146268793972633E-3</v>
      </c>
      <c r="U1120" s="18"/>
      <c r="V1120" s="8">
        <f t="shared" si="605"/>
        <v>29.445883658074621</v>
      </c>
      <c r="W1120" s="8">
        <f t="shared" si="595"/>
        <v>17.034400592141488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-4.8836915847210589</v>
      </c>
      <c r="AB1120" s="8">
        <f t="shared" si="606"/>
        <v>-1241.1483065933132</v>
      </c>
      <c r="AC1120" s="8">
        <f t="shared" si="599"/>
        <v>-1246.0319981780342</v>
      </c>
      <c r="AD1120" s="8">
        <f t="shared" si="607"/>
        <v>2.8886411868571207</v>
      </c>
      <c r="AE1120" s="8">
        <f t="shared" si="600"/>
        <v>-1243.1433569911771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2205.1983700523915</v>
      </c>
      <c r="M1121" s="14">
        <f t="shared" si="593"/>
        <v>769177</v>
      </c>
      <c r="N1121" s="13"/>
      <c r="O1121" s="12">
        <f>1000*(IF(I47&lt;18,VLOOKUP(I47,'[1]Mortality (No Interventions) L'!$B$10:$O$129,4),VLOOKUP(I47,'[1]Mortality (Interventions) L'!$B$26:$AV$128,28)))</f>
        <v>445.5896865830702</v>
      </c>
      <c r="P1121" s="11">
        <v>0</v>
      </c>
      <c r="Q1121" s="10">
        <f t="shared" si="602"/>
        <v>2.2146268793972633E-3</v>
      </c>
      <c r="R1121" s="10">
        <f t="shared" si="603"/>
        <v>9.868148970890694E-4</v>
      </c>
      <c r="S1121" s="10">
        <f t="shared" si="604"/>
        <v>0</v>
      </c>
      <c r="T1121" s="9">
        <f t="shared" si="594"/>
        <v>1.2278119823081939E-3</v>
      </c>
      <c r="U1121" s="18"/>
      <c r="V1121" s="8">
        <f t="shared" si="605"/>
        <v>17.034400592141488</v>
      </c>
      <c r="W1121" s="8">
        <f t="shared" si="595"/>
        <v>9.4440473711586961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-2.707568982116825</v>
      </c>
      <c r="AB1121" s="8">
        <f t="shared" si="606"/>
        <v>-759.03532209827915</v>
      </c>
      <c r="AC1121" s="8">
        <f t="shared" si="599"/>
        <v>-761.74289108039602</v>
      </c>
      <c r="AD1121" s="8">
        <f t="shared" si="607"/>
        <v>1.67107469808908</v>
      </c>
      <c r="AE1121" s="8">
        <f t="shared" si="600"/>
        <v>-760.07181638230691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2205.1983700523915</v>
      </c>
      <c r="M1122" s="14">
        <f t="shared" si="593"/>
        <v>769177</v>
      </c>
      <c r="N1122" s="13"/>
      <c r="O1122" s="12">
        <f>1000*(IF(I48&lt;18,VLOOKUP(I48,'[1]Mortality (No Interventions) L'!$B$10:$O$129,4),VLOOKUP(I48,'[1]Mortality (Interventions) L'!$B$26:$AV$128,28)))</f>
        <v>470.13591729830824</v>
      </c>
      <c r="P1122" s="11">
        <v>0</v>
      </c>
      <c r="Q1122" s="10">
        <f t="shared" si="602"/>
        <v>1.2278119823081939E-3</v>
      </c>
      <c r="R1122" s="10">
        <f t="shared" si="603"/>
        <v>5.7723851257231694E-4</v>
      </c>
      <c r="S1122" s="10">
        <f t="shared" si="604"/>
        <v>0</v>
      </c>
      <c r="T1122" s="9">
        <f t="shared" si="594"/>
        <v>6.5057346973587693E-4</v>
      </c>
      <c r="U1122" s="18"/>
      <c r="V1122" s="8">
        <f t="shared" si="605"/>
        <v>9.4440473711586961</v>
      </c>
      <c r="W1122" s="8">
        <f t="shared" si="595"/>
        <v>5.0040614973103263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-1.4346435550608847</v>
      </c>
      <c r="AB1122" s="8">
        <f t="shared" si="606"/>
        <v>-443.99858738483704</v>
      </c>
      <c r="AC1122" s="8">
        <f t="shared" si="599"/>
        <v>-445.4332309398979</v>
      </c>
      <c r="AD1122" s="8">
        <f t="shared" si="607"/>
        <v>0.92646104711066812</v>
      </c>
      <c r="AE1122" s="8">
        <f t="shared" si="600"/>
        <v>-444.50676989278725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2205.1983700523915</v>
      </c>
      <c r="M1123" s="14">
        <f t="shared" si="593"/>
        <v>769177</v>
      </c>
      <c r="N1123" s="13"/>
      <c r="O1123" s="12">
        <f>1000*(IF(I49&lt;18,VLOOKUP(I49,'[1]Mortality (No Interventions) L'!$B$10:$O$129,4),VLOOKUP(I49,'[1]Mortality (Interventions) L'!$B$26:$AV$128,28)))</f>
        <v>495.020172133963</v>
      </c>
      <c r="P1123" s="11">
        <v>0</v>
      </c>
      <c r="Q1123" s="10">
        <f t="shared" si="602"/>
        <v>6.5057346973587693E-4</v>
      </c>
      <c r="R1123" s="10">
        <f t="shared" si="603"/>
        <v>3.2204699097444339E-4</v>
      </c>
      <c r="S1123" s="10">
        <f t="shared" si="604"/>
        <v>0</v>
      </c>
      <c r="T1123" s="9">
        <f t="shared" si="594"/>
        <v>3.2852647876143354E-4</v>
      </c>
      <c r="U1123" s="18"/>
      <c r="V1123" s="8">
        <f t="shared" si="605"/>
        <v>5.0040614973103263</v>
      </c>
      <c r="W1123" s="8">
        <f t="shared" si="595"/>
        <v>2.5269501135428318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-0.72446605548376486</v>
      </c>
      <c r="AB1123" s="8">
        <f t="shared" si="606"/>
        <v>-247.71113837674943</v>
      </c>
      <c r="AC1123" s="8">
        <f t="shared" si="599"/>
        <v>-248.43560443223319</v>
      </c>
      <c r="AD1123" s="8">
        <f t="shared" si="607"/>
        <v>0.49089843288614304</v>
      </c>
      <c r="AE1123" s="8">
        <f t="shared" si="600"/>
        <v>-247.94470599934704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2205.1983700523915</v>
      </c>
      <c r="M1124" s="14">
        <f t="shared" si="593"/>
        <v>769177</v>
      </c>
      <c r="N1124" s="13"/>
      <c r="O1124" s="12">
        <f>1000*(IF(I50&lt;18,VLOOKUP(I50,'[1]Mortality (No Interventions) L'!$B$10:$O$129,4),VLOOKUP(I50,'[1]Mortality (Interventions) L'!$B$26:$AV$128,28)))</f>
        <v>520.11905863331799</v>
      </c>
      <c r="P1124" s="11">
        <v>0</v>
      </c>
      <c r="Q1124" s="10">
        <f t="shared" si="602"/>
        <v>3.2852647876143354E-4</v>
      </c>
      <c r="R1124" s="10">
        <f t="shared" si="603"/>
        <v>1.7087288286951556E-4</v>
      </c>
      <c r="S1124" s="10">
        <f t="shared" si="604"/>
        <v>0</v>
      </c>
      <c r="T1124" s="9">
        <f t="shared" si="594"/>
        <v>1.5765359589191798E-4</v>
      </c>
      <c r="U1124" s="18"/>
      <c r="V1124" s="8">
        <f t="shared" si="605"/>
        <v>2.5269501135428318</v>
      </c>
      <c r="W1124" s="8">
        <f t="shared" si="595"/>
        <v>1.212635199273578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-0.34765745269375592</v>
      </c>
      <c r="AB1124" s="8">
        <f t="shared" si="606"/>
        <v>-131.43149142692536</v>
      </c>
      <c r="AC1124" s="8">
        <f t="shared" si="599"/>
        <v>-131.77914887961913</v>
      </c>
      <c r="AD1124" s="8">
        <f t="shared" si="607"/>
        <v>0.24789380613855183</v>
      </c>
      <c r="AE1124" s="8">
        <f t="shared" si="600"/>
        <v>-131.53125507348057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2205.1983700523915</v>
      </c>
      <c r="M1125" s="14">
        <f t="shared" si="593"/>
        <v>769177</v>
      </c>
      <c r="N1125" s="13"/>
      <c r="O1125" s="12">
        <f>1000*(IF(I51&lt;18,VLOOKUP(I51,'[1]Mortality (No Interventions) L'!$B$10:$O$129,4),VLOOKUP(I51,'[1]Mortality (Interventions) L'!$B$26:$AV$128,28)))</f>
        <v>549.01668827255094</v>
      </c>
      <c r="P1125" s="11">
        <v>0</v>
      </c>
      <c r="Q1125" s="10">
        <f t="shared" si="602"/>
        <v>1.5765359589191798E-4</v>
      </c>
      <c r="R1125" s="10">
        <f t="shared" si="603"/>
        <v>8.6554455110839855E-5</v>
      </c>
      <c r="S1125" s="10">
        <f t="shared" si="604"/>
        <v>0</v>
      </c>
      <c r="T1125" s="9">
        <f t="shared" si="594"/>
        <v>7.1099140781078125E-5</v>
      </c>
      <c r="U1125" s="18"/>
      <c r="V1125" s="8">
        <f t="shared" si="605"/>
        <v>1.212635199273578</v>
      </c>
      <c r="W1125" s="8">
        <f t="shared" si="595"/>
        <v>0.54687823808567337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-0.15678770936255901</v>
      </c>
      <c r="AB1125" s="8">
        <f t="shared" si="606"/>
        <v>-66.575696118790461</v>
      </c>
      <c r="AC1125" s="8">
        <f t="shared" si="599"/>
        <v>-66.732483828153022</v>
      </c>
      <c r="AD1125" s="8">
        <f t="shared" si="607"/>
        <v>0.118959513048738</v>
      </c>
      <c r="AE1125" s="8">
        <f t="shared" si="600"/>
        <v>-66.613524315104286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2205.1983700523915</v>
      </c>
      <c r="M1126" s="14">
        <f t="shared" si="593"/>
        <v>769177</v>
      </c>
      <c r="N1126" s="13"/>
      <c r="O1126" s="12">
        <f>1000*(IF(I52&lt;18,VLOOKUP(I52,'[1]Mortality (No Interventions) L'!$B$10:$O$129,4),VLOOKUP(I52,'[1]Mortality (Interventions) L'!$B$26:$AV$128,28)))</f>
        <v>578.13426555815431</v>
      </c>
      <c r="P1126" s="11">
        <v>0</v>
      </c>
      <c r="Q1126" s="10">
        <f t="shared" si="602"/>
        <v>7.1099140781078125E-5</v>
      </c>
      <c r="R1126" s="10">
        <f t="shared" si="603"/>
        <v>4.1104849537284417E-5</v>
      </c>
      <c r="S1126" s="10">
        <f t="shared" si="604"/>
        <v>0</v>
      </c>
      <c r="T1126" s="9">
        <f t="shared" si="594"/>
        <v>2.9994291243793708E-5</v>
      </c>
      <c r="U1126" s="18"/>
      <c r="V1126" s="8">
        <f t="shared" si="605"/>
        <v>0.54687823808567337</v>
      </c>
      <c r="W1126" s="8">
        <f t="shared" si="595"/>
        <v>0.23070918956027514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-6.6143362161690603E-2</v>
      </c>
      <c r="AB1126" s="8">
        <f t="shared" si="606"/>
        <v>-31.616904852539815</v>
      </c>
      <c r="AC1126" s="8">
        <f t="shared" si="599"/>
        <v>-31.683048214701504</v>
      </c>
      <c r="AD1126" s="8">
        <f t="shared" si="607"/>
        <v>5.3648755156204563E-2</v>
      </c>
      <c r="AE1126" s="8">
        <f t="shared" si="600"/>
        <v>-31.629399459545301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2205.1983700523915</v>
      </c>
      <c r="M1127" s="14">
        <f t="shared" si="593"/>
        <v>769177</v>
      </c>
      <c r="N1127" s="13"/>
      <c r="O1127" s="12">
        <f>1000*(IF(I53&lt;18,VLOOKUP(I53,'[1]Mortality (No Interventions) L'!$B$10:$O$129,4),VLOOKUP(I53,'[1]Mortality (Interventions) L'!$B$26:$AV$128,28)))</f>
        <v>607.43748348265547</v>
      </c>
      <c r="P1127" s="11">
        <v>0</v>
      </c>
      <c r="Q1127" s="10">
        <f t="shared" si="602"/>
        <v>2.9994291243793708E-5</v>
      </c>
      <c r="R1127" s="10">
        <f t="shared" si="603"/>
        <v>1.8219656791975898E-5</v>
      </c>
      <c r="S1127" s="10">
        <f t="shared" si="604"/>
        <v>0</v>
      </c>
      <c r="T1127" s="9">
        <f t="shared" si="594"/>
        <v>1.177463445181781E-5</v>
      </c>
      <c r="U1127" s="18"/>
      <c r="V1127" s="8">
        <f t="shared" si="605"/>
        <v>0.23070918956027514</v>
      </c>
      <c r="W1127" s="8">
        <f t="shared" si="595"/>
        <v>9.0567780037458676E-2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-2.5965404701111368E-2</v>
      </c>
      <c r="AB1127" s="8">
        <f t="shared" si="606"/>
        <v>-14.014140952281645</v>
      </c>
      <c r="AC1127" s="8">
        <f t="shared" si="599"/>
        <v>-14.040106356982756</v>
      </c>
      <c r="AD1127" s="8">
        <f t="shared" si="607"/>
        <v>2.2632571495862994E-2</v>
      </c>
      <c r="AE1127" s="8">
        <f t="shared" si="600"/>
        <v>-14.017473785486892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2205.1983700523915</v>
      </c>
      <c r="M1128" s="14">
        <f t="shared" si="593"/>
        <v>769177</v>
      </c>
      <c r="N1128" s="13"/>
      <c r="O1128" s="12">
        <f>1000*(IF(I54&lt;18,VLOOKUP(I54,'[1]Mortality (No Interventions) L'!$B$10:$O$129,4),VLOOKUP(I54,'[1]Mortality (Interventions) L'!$B$26:$AV$128,28)))</f>
        <v>636.89160679836004</v>
      </c>
      <c r="P1128" s="11">
        <v>0</v>
      </c>
      <c r="Q1128" s="10">
        <f t="shared" si="602"/>
        <v>1.177463445181781E-5</v>
      </c>
      <c r="R1128" s="10">
        <f t="shared" si="603"/>
        <v>7.4991658554815726E-6</v>
      </c>
      <c r="S1128" s="10">
        <f t="shared" si="604"/>
        <v>0</v>
      </c>
      <c r="T1128" s="9">
        <f t="shared" si="594"/>
        <v>4.2754685963362373E-6</v>
      </c>
      <c r="U1128" s="18"/>
      <c r="V1128" s="8">
        <f t="shared" si="605"/>
        <v>9.0567780037458676E-2</v>
      </c>
      <c r="W1128" s="8">
        <f t="shared" si="595"/>
        <v>3.2885921085241181E-2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-9.4282563798508568E-3</v>
      </c>
      <c r="AB1128" s="8">
        <f t="shared" si="606"/>
        <v>-5.76818589522175</v>
      </c>
      <c r="AC1128" s="8">
        <f t="shared" si="599"/>
        <v>-5.7776141516016004</v>
      </c>
      <c r="AD1128" s="8">
        <f t="shared" si="607"/>
        <v>8.8846992216746971E-3</v>
      </c>
      <c r="AE1128" s="8">
        <f t="shared" si="600"/>
        <v>-5.768729452379926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2205.1983700523915</v>
      </c>
      <c r="M1129" s="14">
        <f t="shared" si="593"/>
        <v>769177</v>
      </c>
      <c r="N1129" s="13"/>
      <c r="O1129" s="12">
        <f>1000*(IF(I55&lt;18,VLOOKUP(I55,'[1]Mortality (No Interventions) L'!$B$10:$O$129,4),VLOOKUP(I55,'[1]Mortality (Interventions) L'!$B$26:$AV$128,28)))</f>
        <v>666.46088148192428</v>
      </c>
      <c r="P1129" s="11">
        <v>0</v>
      </c>
      <c r="Q1129" s="10">
        <f t="shared" si="602"/>
        <v>4.2754685963362373E-6</v>
      </c>
      <c r="R1129" s="10">
        <f t="shared" si="603"/>
        <v>2.8494325694625343E-6</v>
      </c>
      <c r="S1129" s="10">
        <f t="shared" si="604"/>
        <v>0</v>
      </c>
      <c r="T1129" s="9">
        <f t="shared" si="594"/>
        <v>1.4260360268737031E-6</v>
      </c>
      <c r="U1129" s="18"/>
      <c r="V1129" s="8">
        <f t="shared" si="605"/>
        <v>3.2885921085241181E-2</v>
      </c>
      <c r="W1129" s="8">
        <f t="shared" si="595"/>
        <v>1.0968741130426344E-2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-3.1446923220978785E-3</v>
      </c>
      <c r="AB1129" s="8">
        <f t="shared" si="606"/>
        <v>-2.1917179954814836</v>
      </c>
      <c r="AC1129" s="8">
        <f t="shared" si="599"/>
        <v>-2.1948626878035813</v>
      </c>
      <c r="AD1129" s="8">
        <f t="shared" si="607"/>
        <v>3.22610885846216E-3</v>
      </c>
      <c r="AE1129" s="8">
        <f t="shared" si="600"/>
        <v>-2.1916365789451193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2205.1983700523915</v>
      </c>
      <c r="M1130" s="14">
        <f t="shared" si="593"/>
        <v>769177</v>
      </c>
      <c r="N1130" s="13"/>
      <c r="O1130" s="12">
        <f>1000*(IF(I56&lt;18,VLOOKUP(I56,'[1]Mortality (No Interventions) L'!$B$10:$O$129,4),VLOOKUP(I56,'[1]Mortality (Interventions) L'!$B$26:$AV$128,28)))</f>
        <v>696.24847178314019</v>
      </c>
      <c r="P1130" s="11">
        <v>0</v>
      </c>
      <c r="Q1130" s="10">
        <f t="shared" si="602"/>
        <v>1.4260360268737031E-6</v>
      </c>
      <c r="R1130" s="10">
        <f t="shared" si="603"/>
        <v>9.9287540441851663E-7</v>
      </c>
      <c r="S1130" s="10">
        <f t="shared" si="604"/>
        <v>0</v>
      </c>
      <c r="T1130" s="9">
        <f t="shared" si="594"/>
        <v>4.3316062245518643E-7</v>
      </c>
      <c r="U1130" s="18"/>
      <c r="V1130" s="8">
        <f t="shared" si="605"/>
        <v>1.0968741130426344E-2</v>
      </c>
      <c r="W1130" s="8">
        <f t="shared" si="595"/>
        <v>3.3317718809821296E-3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-9.5520509860905645E-4</v>
      </c>
      <c r="AB1130" s="8">
        <f t="shared" si="606"/>
        <v>-0.76369692494442132</v>
      </c>
      <c r="AC1130" s="8">
        <f t="shared" si="599"/>
        <v>-0.76465213004303034</v>
      </c>
      <c r="AD1130" s="8">
        <f t="shared" si="607"/>
        <v>1.0760335048948244E-3</v>
      </c>
      <c r="AE1130" s="8">
        <f t="shared" si="600"/>
        <v>-0.76357609653813552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2205.1983700523915</v>
      </c>
      <c r="M1131" s="14">
        <f t="shared" si="593"/>
        <v>769177</v>
      </c>
      <c r="N1131" s="13"/>
      <c r="O1131" s="12">
        <f>1000*(IF(I57&lt;18,VLOOKUP(I57,'[1]Mortality (No Interventions) L'!$B$10:$O$129,4),VLOOKUP(I57,'[1]Mortality (Interventions) L'!$B$26:$AV$128,28)))</f>
        <v>726.38171262820674</v>
      </c>
      <c r="P1131" s="11">
        <v>0</v>
      </c>
      <c r="Q1131" s="10">
        <f t="shared" si="602"/>
        <v>4.3316062245518643E-7</v>
      </c>
      <c r="R1131" s="10">
        <f t="shared" si="603"/>
        <v>3.146399547820984E-7</v>
      </c>
      <c r="S1131" s="10">
        <f t="shared" si="604"/>
        <v>0</v>
      </c>
      <c r="T1131" s="9">
        <f t="shared" si="594"/>
        <v>1.1852066767308802E-7</v>
      </c>
      <c r="U1131" s="18"/>
      <c r="V1131" s="8">
        <f t="shared" si="605"/>
        <v>3.3317718809821296E-3</v>
      </c>
      <c r="W1131" s="8">
        <f t="shared" si="595"/>
        <v>9.1163371598782829E-4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-2.6136158317021486E-4</v>
      </c>
      <c r="AB1131" s="8">
        <f t="shared" si="606"/>
        <v>-0.2420138164994301</v>
      </c>
      <c r="AC1131" s="8">
        <f t="shared" si="599"/>
        <v>-0.24227517808260032</v>
      </c>
      <c r="AD1131" s="8">
        <f t="shared" si="607"/>
        <v>3.2684682152434692E-4</v>
      </c>
      <c r="AE1131" s="8">
        <f t="shared" si="600"/>
        <v>-0.24194833126107598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2205.1983700523915</v>
      </c>
      <c r="M1132" s="14">
        <f t="shared" si="593"/>
        <v>769177</v>
      </c>
      <c r="N1132" s="13"/>
      <c r="O1132" s="12">
        <f>1000*(IF(I58&lt;18,VLOOKUP(I58,'[1]Mortality (No Interventions) L'!$B$10:$O$129,4),VLOOKUP(I58,'[1]Mortality (Interventions) L'!$B$26:$AV$128,28)))</f>
        <v>756.86060401712416</v>
      </c>
      <c r="P1132" s="11">
        <v>0</v>
      </c>
      <c r="Q1132" s="10">
        <f t="shared" si="602"/>
        <v>1.1852066767308802E-7</v>
      </c>
      <c r="R1132" s="10">
        <f t="shared" si="603"/>
        <v>8.9703624123566245E-8</v>
      </c>
      <c r="S1132" s="10">
        <f t="shared" si="604"/>
        <v>0</v>
      </c>
      <c r="T1132" s="9">
        <f t="shared" si="594"/>
        <v>2.8817043549521779E-8</v>
      </c>
      <c r="U1132" s="18"/>
      <c r="V1132" s="8">
        <f t="shared" si="605"/>
        <v>9.1163371598782829E-4</v>
      </c>
      <c r="W1132" s="8">
        <f t="shared" si="595"/>
        <v>2.2165407106290516E-4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-6.354729746513421E-5</v>
      </c>
      <c r="AB1132" s="8">
        <f t="shared" si="606"/>
        <v>-6.899796449249232E-2</v>
      </c>
      <c r="AC1132" s="8">
        <f t="shared" si="599"/>
        <v>-6.9061511789957453E-2</v>
      </c>
      <c r="AD1132" s="8">
        <f t="shared" si="607"/>
        <v>8.9431267538405958E-5</v>
      </c>
      <c r="AE1132" s="8">
        <f t="shared" si="600"/>
        <v>-6.8972080522419044E-2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2205.1983700523915</v>
      </c>
      <c r="M1133" s="14">
        <f t="shared" si="593"/>
        <v>769177</v>
      </c>
      <c r="N1133" s="13"/>
      <c r="O1133" s="12">
        <f>1000*(IF(I59&lt;18,VLOOKUP(I59,'[1]Mortality (No Interventions) L'!$B$10:$O$129,4),VLOOKUP(I59,'[1]Mortality (Interventions) L'!$B$26:$AV$128,28)))</f>
        <v>787.68514594989256</v>
      </c>
      <c r="P1133" s="11">
        <v>0</v>
      </c>
      <c r="Q1133" s="10">
        <f t="shared" si="602"/>
        <v>2.8817043549521779E-8</v>
      </c>
      <c r="R1133" s="10">
        <f t="shared" si="603"/>
        <v>2.2698757154149474E-8</v>
      </c>
      <c r="S1133" s="10">
        <f t="shared" si="604"/>
        <v>0</v>
      </c>
      <c r="T1133" s="9">
        <f t="shared" si="594"/>
        <v>6.1182863953723059E-9</v>
      </c>
      <c r="U1133" s="18"/>
      <c r="V1133" s="8">
        <f t="shared" si="605"/>
        <v>2.2165407106290516E-4</v>
      </c>
      <c r="W1133" s="8">
        <f t="shared" si="595"/>
        <v>4.7060451747332847E-5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-1.349203518658873E-5</v>
      </c>
      <c r="AB1133" s="8">
        <f t="shared" si="606"/>
        <v>-1.745936193155723E-2</v>
      </c>
      <c r="AC1133" s="8">
        <f t="shared" si="599"/>
        <v>-1.747285396674382E-2</v>
      </c>
      <c r="AD1133" s="8">
        <f t="shared" si="607"/>
        <v>2.1744264371270996E-5</v>
      </c>
      <c r="AE1133" s="8">
        <f t="shared" si="600"/>
        <v>-1.7451109702372548E-2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2205.1983700523915</v>
      </c>
      <c r="M1134" s="14">
        <f t="shared" si="593"/>
        <v>769177</v>
      </c>
      <c r="N1134" s="13"/>
      <c r="O1134" s="12">
        <f>1000*(IF(I60&lt;18,VLOOKUP(I60,'[1]Mortality (No Interventions) L'!$B$10:$O$129,4),VLOOKUP(I60,'[1]Mortality (Interventions) L'!$B$26:$AV$128,28)))</f>
        <v>1000</v>
      </c>
      <c r="P1134" s="11">
        <v>0</v>
      </c>
      <c r="Q1134" s="10">
        <f t="shared" si="602"/>
        <v>6.1182863953723059E-9</v>
      </c>
      <c r="R1134" s="10">
        <f t="shared" si="603"/>
        <v>6.1182863953723059E-9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4.7060451747332847E-5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-4.7060451747332841E-3</v>
      </c>
      <c r="AC1134" s="8">
        <f t="shared" si="599"/>
        <v>-4.7060451747332841E-3</v>
      </c>
      <c r="AD1134" s="8">
        <f t="shared" si="607"/>
        <v>4.6166303164133523E-6</v>
      </c>
      <c r="AE1134" s="8">
        <f t="shared" si="600"/>
        <v>-4.7014285444168706E-3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2205.1983700523915</v>
      </c>
      <c r="M1135" s="14">
        <f t="shared" si="593"/>
        <v>769177</v>
      </c>
      <c r="N1135" s="13"/>
      <c r="O1135" s="12" t="e">
        <f>1000*(IF(I61&lt;18,VLOOKUP(I61,'[1]Mortality (No Interventions) L'!$B$10:$O$129,4),VLOOKUP(I61,'[1]Mortality (Interventions) L'!$B$26:$AV$128,28)))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2205.1983700523915</v>
      </c>
      <c r="M1136" s="14">
        <f t="shared" si="593"/>
        <v>769177</v>
      </c>
      <c r="N1136" s="13"/>
      <c r="O1136" s="12" t="e">
        <f>1000*(IF(I62&lt;18,VLOOKUP(I62,'[1]Mortality (No Interventions) L'!$B$10:$O$129,4),VLOOKUP(I62,'[1]Mortality (Interventions) L'!$B$26:$AV$128,28)))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2205.1983700523915</v>
      </c>
      <c r="M1137" s="14">
        <f t="shared" si="593"/>
        <v>769177</v>
      </c>
      <c r="N1137" s="13"/>
      <c r="O1137" s="12" t="e">
        <f>1000*(IF(I63&lt;18,VLOOKUP(I63,'[1]Mortality (No Interventions) L'!$B$10:$O$129,4),VLOOKUP(I63,'[1]Mortality (Interventions) L'!$B$26:$AV$128,28)))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2205.1983700523915</v>
      </c>
      <c r="M1138" s="14">
        <f t="shared" si="593"/>
        <v>769177</v>
      </c>
      <c r="N1138" s="13"/>
      <c r="O1138" s="12" t="e">
        <f>1000*(IF(I64&lt;18,VLOOKUP(I64,'[1]Mortality (No Interventions) L'!$B$10:$O$129,4),VLOOKUP(I64,'[1]Mortality (Interventions) L'!$B$26:$AV$128,28)))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2205.1983700523915</v>
      </c>
      <c r="M1139" s="14">
        <f t="shared" si="593"/>
        <v>769177</v>
      </c>
      <c r="N1139" s="13"/>
      <c r="O1139" s="12" t="e">
        <f>1000*(IF(I65&lt;18,VLOOKUP(I65,'[1]Mortality (No Interventions) L'!$B$10:$O$129,4),VLOOKUP(I65,'[1]Mortality (Interventions) L'!$B$26:$AV$128,28)))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2205.1983700523915</v>
      </c>
      <c r="M1140" s="14">
        <f t="shared" si="593"/>
        <v>769177</v>
      </c>
      <c r="N1140" s="13"/>
      <c r="O1140" s="12" t="e">
        <f>1000*(IF(I66&lt;18,VLOOKUP(I66,'[1]Mortality (No Interventions) L'!$B$10:$O$129,4),VLOOKUP(I66,'[1]Mortality (Interventions) L'!$B$26:$AV$128,28)))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2205.1983700523915</v>
      </c>
      <c r="M1141" s="14">
        <f t="shared" si="593"/>
        <v>769177</v>
      </c>
      <c r="N1141" s="13"/>
      <c r="O1141" s="12" t="e">
        <f>1000*(IF(I67&lt;18,VLOOKUP(I67,'[1]Mortality (No Interventions) L'!$B$10:$O$129,4),VLOOKUP(I67,'[1]Mortality (Interventions) L'!$B$26:$AV$128,28)))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2205.1983700523915</v>
      </c>
      <c r="M1142" s="14">
        <f t="shared" ref="M1142:M1173" si="610">$E$11</f>
        <v>769177</v>
      </c>
      <c r="N1142" s="13"/>
      <c r="O1142" s="12" t="e">
        <f>1000*(IF(I68&lt;18,VLOOKUP(I68,'[1]Mortality (No Interventions) L'!$B$10:$O$129,4),VLOOKUP(I68,'[1]Mortality (Interventions) L'!$B$26:$AV$128,28)))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2205.1983700523915</v>
      </c>
      <c r="M1143" s="14">
        <f t="shared" si="610"/>
        <v>769177</v>
      </c>
      <c r="N1143" s="13"/>
      <c r="O1143" s="12" t="e">
        <f>1000*(IF(I69&lt;18,VLOOKUP(I69,'[1]Mortality (No Interventions) L'!$B$10:$O$129,4),VLOOKUP(I69,'[1]Mortality (Interventions) L'!$B$26:$AV$128,28)))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2205.1983700523915</v>
      </c>
      <c r="M1144" s="14">
        <f t="shared" si="610"/>
        <v>769177</v>
      </c>
      <c r="N1144" s="13"/>
      <c r="O1144" s="12" t="e">
        <f>1000*(IF(I70&lt;18,VLOOKUP(I70,'[1]Mortality (No Interventions) L'!$B$10:$O$129,4),VLOOKUP(I70,'[1]Mortality (Interventions) L'!$B$26:$AV$128,28)))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2205.1983700523915</v>
      </c>
      <c r="M1145" s="14">
        <f t="shared" si="610"/>
        <v>769177</v>
      </c>
      <c r="N1145" s="13"/>
      <c r="O1145" s="12" t="e">
        <f>1000*(IF(I71&lt;18,VLOOKUP(I71,'[1]Mortality (No Interventions) L'!$B$10:$O$129,4),VLOOKUP(I71,'[1]Mortality (Interventions) L'!$B$26:$AV$128,28)))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2205.1983700523915</v>
      </c>
      <c r="M1146" s="14">
        <f t="shared" si="610"/>
        <v>769177</v>
      </c>
      <c r="N1146" s="13"/>
      <c r="O1146" s="12" t="e">
        <f>1000*(IF(I72&lt;18,VLOOKUP(I72,'[1]Mortality (No Interventions) L'!$B$10:$O$129,4),VLOOKUP(I72,'[1]Mortality (Interventions) L'!$B$26:$AV$128,28)))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2205.1983700523915</v>
      </c>
      <c r="M1147" s="14">
        <f t="shared" si="610"/>
        <v>769177</v>
      </c>
      <c r="N1147" s="13"/>
      <c r="O1147" s="12" t="e">
        <f>1000*(IF(I73&lt;18,VLOOKUP(I73,'[1]Mortality (No Interventions) L'!$B$10:$O$129,4),VLOOKUP(I73,'[1]Mortality (Interventions) L'!$B$26:$AV$128,28)))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2205.1983700523915</v>
      </c>
      <c r="M1148" s="14">
        <f t="shared" si="610"/>
        <v>769177</v>
      </c>
      <c r="N1148" s="13"/>
      <c r="O1148" s="12" t="e">
        <f>1000*(IF(I74&lt;18,VLOOKUP(I74,'[1]Mortality (No Interventions) L'!$B$10:$O$129,4),VLOOKUP(I74,'[1]Mortality (Interventions) L'!$B$26:$AV$128,28)))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2205.1983700523915</v>
      </c>
      <c r="M1149" s="14">
        <f t="shared" si="610"/>
        <v>769177</v>
      </c>
      <c r="N1149" s="13"/>
      <c r="O1149" s="12" t="e">
        <f>1000*(IF(I75&lt;18,VLOOKUP(I75,'[1]Mortality (No Interventions) L'!$B$10:$O$129,4),VLOOKUP(I75,'[1]Mortality (Interventions) L'!$B$26:$AV$128,28)))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2205.1983700523915</v>
      </c>
      <c r="M1150" s="14">
        <f t="shared" si="610"/>
        <v>769177</v>
      </c>
      <c r="N1150" s="13"/>
      <c r="O1150" s="12" t="e">
        <f>1000*(IF(I76&lt;18,VLOOKUP(I76,'[1]Mortality (No Interventions) L'!$B$10:$O$129,4),VLOOKUP(I76,'[1]Mortality (Interventions) L'!$B$26:$AV$128,28)))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2205.1983700523915</v>
      </c>
      <c r="M1151" s="14">
        <f t="shared" si="610"/>
        <v>769177</v>
      </c>
      <c r="N1151" s="13"/>
      <c r="O1151" s="12" t="e">
        <f>1000*(IF(I77&lt;18,VLOOKUP(I77,'[1]Mortality (No Interventions) L'!$B$10:$O$129,4),VLOOKUP(I77,'[1]Mortality (Interventions) L'!$B$26:$AV$128,28)))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2205.1983700523915</v>
      </c>
      <c r="M1152" s="14">
        <f t="shared" si="610"/>
        <v>769177</v>
      </c>
      <c r="N1152" s="13"/>
      <c r="O1152" s="12" t="e">
        <f>1000*(IF(I78&lt;18,VLOOKUP(I78,'[1]Mortality (No Interventions) L'!$B$10:$O$129,4),VLOOKUP(I78,'[1]Mortality (Interventions) L'!$B$26:$AV$128,28)))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2205.1983700523915</v>
      </c>
      <c r="M1153" s="14">
        <f t="shared" si="610"/>
        <v>769177</v>
      </c>
      <c r="N1153" s="13"/>
      <c r="O1153" s="12" t="e">
        <f>1000*(IF(I79&lt;18,VLOOKUP(I79,'[1]Mortality (No Interventions) L'!$B$10:$O$129,4),VLOOKUP(I79,'[1]Mortality (Interventions) L'!$B$26:$AV$128,28)))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2205.1983700523915</v>
      </c>
      <c r="M1154" s="14">
        <f t="shared" si="610"/>
        <v>769177</v>
      </c>
      <c r="O1154" s="12" t="e">
        <f>1000*(IF(I80&lt;18,VLOOKUP(I80,'[1]Mortality (No Interventions) L'!$B$10:$O$129,4),VLOOKUP(I80,'[1]Mortality (Interventions) L'!$B$26:$AV$128,28)))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2205.1983700523915</v>
      </c>
      <c r="M1155" s="14">
        <f t="shared" si="610"/>
        <v>769177</v>
      </c>
      <c r="O1155" s="12" t="e">
        <f>1000*(IF(I81&lt;18,VLOOKUP(I81,'[1]Mortality (No Interventions) L'!$B$10:$O$129,4),VLOOKUP(I81,'[1]Mortality (Interventions) L'!$B$26:$AV$128,28)))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2205.1983700523915</v>
      </c>
      <c r="M1156" s="14">
        <f t="shared" si="610"/>
        <v>769177</v>
      </c>
      <c r="O1156" s="12" t="e">
        <f>1000*(IF(I82&lt;18,VLOOKUP(I82,'[1]Mortality (No Interventions) L'!$B$10:$O$129,4),VLOOKUP(I82,'[1]Mortality (Interventions) L'!$B$26:$AV$128,28)))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2205.1983700523915</v>
      </c>
      <c r="M1157" s="14">
        <f t="shared" si="610"/>
        <v>769177</v>
      </c>
      <c r="O1157" s="12" t="e">
        <f>1000*(IF(I83&lt;18,VLOOKUP(I83,'[1]Mortality (No Interventions) L'!$B$10:$O$129,4),VLOOKUP(I83,'[1]Mortality (Interventions) L'!$B$26:$AV$128,28)))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2205.1983700523915</v>
      </c>
      <c r="M1158" s="14">
        <f t="shared" si="610"/>
        <v>769177</v>
      </c>
      <c r="O1158" s="12" t="e">
        <f>1000*(IF(I84&lt;18,VLOOKUP(I84,'[1]Mortality (No Interventions) L'!$B$10:$O$129,4),VLOOKUP(I84,'[1]Mortality (Interventions) L'!$B$26:$AV$128,28)))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2205.1983700523915</v>
      </c>
      <c r="M1159" s="14">
        <f t="shared" si="610"/>
        <v>769177</v>
      </c>
      <c r="O1159" s="12" t="e">
        <f>1000*(IF(I85&lt;18,VLOOKUP(I85,'[1]Mortality (No Interventions) L'!$B$10:$O$129,4),VLOOKUP(I85,'[1]Mortality (Interventions) L'!$B$26:$AV$128,28)))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2205.1983700523915</v>
      </c>
      <c r="M1160" s="14">
        <f t="shared" si="610"/>
        <v>769177</v>
      </c>
      <c r="O1160" s="12" t="e">
        <f>1000*(IF(I86&lt;18,VLOOKUP(I86,'[1]Mortality (No Interventions) L'!$B$10:$O$129,4),VLOOKUP(I86,'[1]Mortality (Interventions) L'!$B$26:$AV$128,28)))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2205.1983700523915</v>
      </c>
      <c r="M1161" s="14">
        <f t="shared" si="610"/>
        <v>769177</v>
      </c>
      <c r="O1161" s="12" t="e">
        <f>1000*(IF(I87&lt;18,VLOOKUP(I87,'[1]Mortality (No Interventions) L'!$B$10:$O$129,4),VLOOKUP(I87,'[1]Mortality (Interventions) L'!$B$26:$AV$128,28)))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2205.1983700523915</v>
      </c>
      <c r="M1162" s="14">
        <f t="shared" si="610"/>
        <v>769177</v>
      </c>
      <c r="O1162" s="12" t="e">
        <f>1000*(IF(I88&lt;18,VLOOKUP(I88,'[1]Mortality (No Interventions) L'!$B$10:$O$129,4),VLOOKUP(I88,'[1]Mortality (Interventions) L'!$B$26:$AV$128,28)))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2205.1983700523915</v>
      </c>
      <c r="M1163" s="14">
        <f t="shared" si="610"/>
        <v>769177</v>
      </c>
      <c r="O1163" s="12" t="e">
        <f>1000*(IF(I89&lt;18,VLOOKUP(I89,'[1]Mortality (No Interventions) L'!$B$10:$O$129,4),VLOOKUP(I89,'[1]Mortality (Interventions) L'!$B$26:$AV$128,28)))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2205.1983700523915</v>
      </c>
      <c r="M1164" s="14">
        <f t="shared" si="610"/>
        <v>769177</v>
      </c>
      <c r="O1164" s="12" t="e">
        <f>1000*(IF(I90&lt;18,VLOOKUP(I90,'[1]Mortality (No Interventions) L'!$B$10:$O$129,4),VLOOKUP(I90,'[1]Mortality (Interventions) L'!$B$26:$AV$128,28)))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2205.1983700523915</v>
      </c>
      <c r="M1165" s="14">
        <f t="shared" si="610"/>
        <v>769177</v>
      </c>
      <c r="O1165" s="12" t="e">
        <f>1000*(IF(I91&lt;18,VLOOKUP(I91,'[1]Mortality (No Interventions) L'!$B$10:$O$129,4),VLOOKUP(I91,'[1]Mortality (Interventions) L'!$B$26:$AV$128,28)))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2205.1983700523915</v>
      </c>
      <c r="M1166" s="14">
        <f t="shared" si="610"/>
        <v>769177</v>
      </c>
      <c r="O1166" s="12" t="e">
        <f>1000*(IF(I92&lt;18,VLOOKUP(I92,'[1]Mortality (No Interventions) L'!$B$10:$O$129,4),VLOOKUP(I92,'[1]Mortality (Interventions) L'!$B$26:$AV$128,28)))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2205.1983700523915</v>
      </c>
      <c r="M1167" s="14">
        <f t="shared" si="610"/>
        <v>769177</v>
      </c>
      <c r="O1167" s="12" t="e">
        <f>1000*(IF(I93&lt;18,VLOOKUP(I93,'[1]Mortality (No Interventions) L'!$B$10:$O$129,4),VLOOKUP(I93,'[1]Mortality (Interventions) L'!$B$26:$AV$128,28)))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2205.1983700523915</v>
      </c>
      <c r="M1168" s="14">
        <f t="shared" si="610"/>
        <v>769177</v>
      </c>
      <c r="O1168" s="12" t="e">
        <f>1000*(IF(I94&lt;18,VLOOKUP(I94,'[1]Mortality (No Interventions) L'!$B$10:$O$129,4),VLOOKUP(I94,'[1]Mortality (Interventions) L'!$B$26:$AV$128,28)))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2205.1983700523915</v>
      </c>
      <c r="M1169" s="14">
        <f t="shared" si="610"/>
        <v>769177</v>
      </c>
      <c r="O1169" s="12" t="e">
        <f>1000*(IF(I95&lt;18,VLOOKUP(I95,'[1]Mortality (No Interventions) L'!$B$10:$O$129,4),VLOOKUP(I95,'[1]Mortality (Interventions) L'!$B$26:$AV$128,28)))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2205.1983700523915</v>
      </c>
      <c r="M1170" s="14">
        <f t="shared" si="610"/>
        <v>769177</v>
      </c>
      <c r="O1170" s="12" t="e">
        <f>1000*(IF(I96&lt;18,VLOOKUP(I96,'[1]Mortality (No Interventions) L'!$B$10:$O$129,4),VLOOKUP(I96,'[1]Mortality (Interventions) L'!$B$26:$AV$128,28)))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2205.1983700523915</v>
      </c>
      <c r="M1171" s="14">
        <f t="shared" si="610"/>
        <v>769177</v>
      </c>
      <c r="O1171" s="12" t="e">
        <f>1000*(IF(I97&lt;18,VLOOKUP(I97,'[1]Mortality (No Interventions) L'!$B$10:$O$129,4),VLOOKUP(I97,'[1]Mortality (Interventions) L'!$B$26:$AV$128,28)))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2205.1983700523915</v>
      </c>
      <c r="M1172" s="14">
        <f t="shared" si="610"/>
        <v>769177</v>
      </c>
      <c r="O1172" s="12" t="e">
        <f>1000*(IF(I98&lt;18,VLOOKUP(I98,'[1]Mortality (No Interventions) L'!$B$10:$O$129,4),VLOOKUP(I98,'[1]Mortality (Interventions) L'!$B$26:$AV$128,28)))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2205.1983700523915</v>
      </c>
      <c r="M1173" s="14">
        <f t="shared" si="610"/>
        <v>769177</v>
      </c>
      <c r="O1173" s="12" t="e">
        <f>1000*(IF(I99&lt;18,VLOOKUP(I99,'[1]Mortality (No Interventions) L'!$B$10:$O$129,4),VLOOKUP(I99,'[1]Mortality (Interventions) L'!$B$26:$AV$128,28)))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2205.1983700523915</v>
      </c>
      <c r="M1174" s="14">
        <f t="shared" ref="M1174:M1198" si="627">$E$11</f>
        <v>769177</v>
      </c>
      <c r="O1174" s="12" t="e">
        <f>1000*(IF(I100&lt;18,VLOOKUP(I100,'[1]Mortality (No Interventions) L'!$B$10:$O$129,4),VLOOKUP(I100,'[1]Mortality (Interventions) L'!$B$26:$AV$128,28)))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2205.1983700523915</v>
      </c>
      <c r="M1175" s="14">
        <f t="shared" si="627"/>
        <v>769177</v>
      </c>
      <c r="O1175" s="12" t="e">
        <f>1000*(IF(I101&lt;18,VLOOKUP(I101,'[1]Mortality (No Interventions) L'!$B$10:$O$129,4),VLOOKUP(I101,'[1]Mortality (Interventions) L'!$B$26:$AV$128,28)))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2205.1983700523915</v>
      </c>
      <c r="M1176" s="14">
        <f t="shared" si="627"/>
        <v>769177</v>
      </c>
      <c r="O1176" s="12" t="e">
        <f>1000*(IF(I102&lt;18,VLOOKUP(I102,'[1]Mortality (No Interventions) L'!$B$10:$O$129,4),VLOOKUP(I102,'[1]Mortality (Interventions) L'!$B$26:$AV$128,28)))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2205.1983700523915</v>
      </c>
      <c r="M1177" s="14">
        <f t="shared" si="627"/>
        <v>769177</v>
      </c>
      <c r="O1177" s="12" t="e">
        <f>1000*(IF(I103&lt;18,VLOOKUP(I103,'[1]Mortality (No Interventions) L'!$B$10:$O$129,4),VLOOKUP(I103,'[1]Mortality (Interventions) L'!$B$26:$AV$128,28)))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2205.1983700523915</v>
      </c>
      <c r="M1178" s="14">
        <f t="shared" si="627"/>
        <v>769177</v>
      </c>
      <c r="O1178" s="12" t="e">
        <f>1000*(IF(I104&lt;18,VLOOKUP(I104,'[1]Mortality (No Interventions) L'!$B$10:$O$129,4),VLOOKUP(I104,'[1]Mortality (Interventions) L'!$B$26:$AV$128,28)))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2205.1983700523915</v>
      </c>
      <c r="M1179" s="14">
        <f t="shared" si="627"/>
        <v>769177</v>
      </c>
      <c r="O1179" s="12" t="e">
        <f>1000*(IF(I105&lt;18,VLOOKUP(I105,'[1]Mortality (No Interventions) L'!$B$10:$O$129,4),VLOOKUP(I105,'[1]Mortality (Interventions) L'!$B$26:$AV$128,28)))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2205.1983700523915</v>
      </c>
      <c r="M1180" s="14">
        <f t="shared" si="627"/>
        <v>769177</v>
      </c>
      <c r="O1180" s="12" t="e">
        <f>1000*(IF(I106&lt;18,VLOOKUP(I106,'[1]Mortality (No Interventions) L'!$B$10:$O$129,4),VLOOKUP(I106,'[1]Mortality (Interventions) L'!$B$26:$AV$128,28)))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2205.1983700523915</v>
      </c>
      <c r="M1181" s="14">
        <f t="shared" si="627"/>
        <v>769177</v>
      </c>
      <c r="O1181" s="12" t="e">
        <f>1000*(IF(I107&lt;18,VLOOKUP(I107,'[1]Mortality (No Interventions) L'!$B$10:$O$129,4),VLOOKUP(I107,'[1]Mortality (Interventions) L'!$B$26:$AV$128,28)))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2205.1983700523915</v>
      </c>
      <c r="M1182" s="14">
        <f t="shared" si="627"/>
        <v>769177</v>
      </c>
      <c r="O1182" s="12" t="e">
        <f>1000*(IF(I108&lt;18,VLOOKUP(I108,'[1]Mortality (No Interventions) L'!$B$10:$O$129,4),VLOOKUP(I108,'[1]Mortality (Interventions) L'!$B$26:$AV$128,28)))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2205.1983700523915</v>
      </c>
      <c r="M1183" s="14">
        <f t="shared" si="627"/>
        <v>769177</v>
      </c>
      <c r="O1183" s="12" t="e">
        <f>1000*(IF(I109&lt;18,VLOOKUP(I109,'[1]Mortality (No Interventions) L'!$B$10:$O$129,4),VLOOKUP(I109,'[1]Mortality (Interventions) L'!$B$26:$AV$128,28)))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2205.1983700523915</v>
      </c>
      <c r="M1184" s="14">
        <f t="shared" si="627"/>
        <v>769177</v>
      </c>
      <c r="O1184" s="12" t="e">
        <f>1000*(IF(I110&lt;18,VLOOKUP(I110,'[1]Mortality (No Interventions) L'!$B$10:$O$129,4),VLOOKUP(I110,'[1]Mortality (Interventions) L'!$B$26:$AV$128,28)))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2205.1983700523915</v>
      </c>
      <c r="M1185" s="14">
        <f t="shared" si="627"/>
        <v>769177</v>
      </c>
      <c r="O1185" s="12" t="e">
        <f>1000*(IF(I111&lt;18,VLOOKUP(I111,'[1]Mortality (No Interventions) L'!$B$10:$O$129,4),VLOOKUP(I111,'[1]Mortality (Interventions) L'!$B$26:$AV$128,28)))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2205.1983700523915</v>
      </c>
      <c r="M1186" s="14">
        <f t="shared" si="627"/>
        <v>769177</v>
      </c>
      <c r="O1186" s="12" t="e">
        <f>1000*(IF(I112&lt;18,VLOOKUP(I112,'[1]Mortality (No Interventions) L'!$B$10:$O$129,4),VLOOKUP(I112,'[1]Mortality (Interventions) L'!$B$26:$AV$128,28)))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2205.1983700523915</v>
      </c>
      <c r="M1187" s="14">
        <f t="shared" si="627"/>
        <v>769177</v>
      </c>
      <c r="O1187" s="12" t="e">
        <f>1000*(IF(I113&lt;18,VLOOKUP(I113,'[1]Mortality (No Interventions) L'!$B$10:$O$129,4),VLOOKUP(I113,'[1]Mortality (Interventions) L'!$B$26:$AV$128,28)))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2205.1983700523915</v>
      </c>
      <c r="M1188" s="14">
        <f t="shared" si="627"/>
        <v>769177</v>
      </c>
      <c r="O1188" s="12" t="e">
        <f>1000*(IF(I114&lt;18,VLOOKUP(I114,'[1]Mortality (No Interventions) L'!$B$10:$O$129,4),VLOOKUP(I114,'[1]Mortality (Interventions) L'!$B$26:$AV$128,28)))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2205.1983700523915</v>
      </c>
      <c r="M1189" s="14">
        <f t="shared" si="627"/>
        <v>769177</v>
      </c>
      <c r="O1189" s="12" t="e">
        <f>1000*(IF(I115&lt;18,VLOOKUP(I115,'[1]Mortality (No Interventions) L'!$B$10:$O$129,4),VLOOKUP(I115,'[1]Mortality (Interventions) L'!$B$26:$AV$128,28)))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2205.1983700523915</v>
      </c>
      <c r="M1190" s="14">
        <f t="shared" si="627"/>
        <v>769177</v>
      </c>
      <c r="O1190" s="12" t="e">
        <f>1000*(IF(I116&lt;18,VLOOKUP(I116,'[1]Mortality (No Interventions) L'!$B$10:$O$129,4),VLOOKUP(I116,'[1]Mortality (Interventions) L'!$B$26:$AV$128,28)))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2205.1983700523915</v>
      </c>
      <c r="M1191" s="14">
        <f t="shared" si="627"/>
        <v>769177</v>
      </c>
      <c r="O1191" s="12" t="e">
        <f>1000*(IF(I117&lt;18,VLOOKUP(I117,'[1]Mortality (No Interventions) L'!$B$10:$O$129,4),VLOOKUP(I117,'[1]Mortality (Interventions) L'!$B$26:$AV$128,28)))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2205.1983700523915</v>
      </c>
      <c r="M1192" s="14">
        <f t="shared" si="627"/>
        <v>769177</v>
      </c>
      <c r="O1192" s="12" t="e">
        <f>1000*(IF(I118&lt;18,VLOOKUP(I118,'[1]Mortality (No Interventions) L'!$B$10:$O$129,4),VLOOKUP(I118,'[1]Mortality (Interventions) L'!$B$26:$AV$128,28)))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2205.1983700523915</v>
      </c>
      <c r="M1193" s="14">
        <f t="shared" si="627"/>
        <v>769177</v>
      </c>
      <c r="O1193" s="12" t="e">
        <f>1000*(IF(I119&lt;18,VLOOKUP(I119,'[1]Mortality (No Interventions) L'!$B$10:$O$129,4),VLOOKUP(I119,'[1]Mortality (Interventions) L'!$B$26:$AV$128,28)))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2205.1983700523915</v>
      </c>
      <c r="M1194" s="14">
        <f t="shared" si="627"/>
        <v>769177</v>
      </c>
      <c r="O1194" s="12" t="e">
        <f>1000*(IF(I120&lt;18,VLOOKUP(I120,'[1]Mortality (No Interventions) L'!$B$10:$O$129,4),VLOOKUP(I120,'[1]Mortality (Interventions) L'!$B$26:$AV$128,28)))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2205.1983700523915</v>
      </c>
      <c r="M1195" s="14">
        <f t="shared" si="627"/>
        <v>769177</v>
      </c>
      <c r="O1195" s="12" t="e">
        <f>1000*(IF(I121&lt;18,VLOOKUP(I121,'[1]Mortality (No Interventions) L'!$B$10:$O$129,4),VLOOKUP(I121,'[1]Mortality (Interventions) L'!$B$26:$AV$128,28)))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2205.1983700523915</v>
      </c>
      <c r="M1196" s="14">
        <f t="shared" si="627"/>
        <v>769177</v>
      </c>
      <c r="O1196" s="12" t="e">
        <f>1000*(IF(I122&lt;18,VLOOKUP(I122,'[1]Mortality (No Interventions) L'!$B$10:$O$129,4),VLOOKUP(I122,'[1]Mortality (Interventions) L'!$B$26:$AV$128,28)))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2205.1983700523915</v>
      </c>
      <c r="M1197" s="14">
        <f t="shared" si="627"/>
        <v>769177</v>
      </c>
      <c r="O1197" s="12" t="e">
        <f>1000*(IF(I123&lt;18,VLOOKUP(I123,'[1]Mortality (No Interventions) L'!$B$10:$O$129,4),VLOOKUP(I123,'[1]Mortality (Interventions) L'!$B$26:$AV$128,28)))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2205.1983700523915</v>
      </c>
      <c r="M1198" s="14">
        <f t="shared" si="627"/>
        <v>769177</v>
      </c>
      <c r="O1198" s="12" t="e">
        <f>1000*(IF(I124&lt;18,VLOOKUP(I124,'[1]Mortality (No Interventions) L'!$B$10:$O$129,4),VLOOKUP(I124,'[1]Mortality (Interventions) L'!$B$26:$AV$128,28)))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441453.67718163738</v>
      </c>
      <c r="Z1203" s="2">
        <f t="shared" si="644"/>
        <v>-11036.341929540935</v>
      </c>
      <c r="AA1203" s="2">
        <f t="shared" si="644"/>
        <v>-49128.334584176308</v>
      </c>
      <c r="AB1203" s="2">
        <f t="shared" si="644"/>
        <v>-769176.99999999965</v>
      </c>
      <c r="AC1203" s="2">
        <f t="shared" si="644"/>
        <v>-387887.99933207955</v>
      </c>
      <c r="AD1203" s="2">
        <f t="shared" si="644"/>
        <v>16804.729028343361</v>
      </c>
      <c r="AE1203" s="2">
        <f t="shared" si="644"/>
        <v>-371083.27030373638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441453.67718163738</v>
      </c>
      <c r="Z1205" s="2">
        <f t="shared" si="645"/>
        <v>-11036.341929540935</v>
      </c>
      <c r="AA1205" s="2">
        <f t="shared" si="645"/>
        <v>-20579.302989157717</v>
      </c>
      <c r="AB1205" s="2">
        <f t="shared" si="645"/>
        <v>-134533.72023775618</v>
      </c>
      <c r="AC1205" s="2">
        <f t="shared" si="645"/>
        <v>275304.31202518259</v>
      </c>
      <c r="AD1205" s="2">
        <f t="shared" si="645"/>
        <v>6346.4327976224322</v>
      </c>
      <c r="AE1205" s="2">
        <f t="shared" si="645"/>
        <v>281650.74482280493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441453.67718163738</v>
      </c>
      <c r="Z1207" s="2">
        <f t="shared" si="646"/>
        <v>-11036.341929540935</v>
      </c>
      <c r="AA1207" s="2">
        <f t="shared" si="646"/>
        <v>-33142.565120664331</v>
      </c>
      <c r="AB1207" s="2">
        <f t="shared" si="646"/>
        <v>-364040.42530437553</v>
      </c>
      <c r="AC1207" s="2">
        <f t="shared" si="646"/>
        <v>33234.344827056688</v>
      </c>
      <c r="AD1207" s="2">
        <f t="shared" si="646"/>
        <v>10911.024791461723</v>
      </c>
      <c r="AE1207" s="2">
        <f t="shared" si="646"/>
        <v>44145.369618518511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440320.5447031025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440320.5447031025</v>
      </c>
      <c r="K1213" s="14">
        <f>J1213*$C$10</f>
        <v>11008.013617577562</v>
      </c>
      <c r="L1213" s="15">
        <f>$C$1223</f>
        <v>4397.514050886487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440320.5447031025</v>
      </c>
      <c r="Z1213" s="8">
        <f t="shared" ref="Z1213:Z1244" si="651">IFERROR(_xlfn.IFNA(-$T1213*K1213,0),0)</f>
        <v>-11008.013617577562</v>
      </c>
      <c r="AA1213" s="8">
        <f t="shared" ref="AA1213:AA1244" si="652">IFERROR(_xlfn.IFNA(-$T1213*L1213,0),0)</f>
        <v>-4397.514050886487</v>
      </c>
      <c r="AB1213" s="8"/>
      <c r="AC1213" s="8">
        <f t="shared" ref="AC1213:AC1244" si="653">IFERROR(_xlfn.IFNA(SUM(Y1213:AB1213),0),0)</f>
        <v>424915.01703463844</v>
      </c>
      <c r="AD1213" s="8"/>
      <c r="AE1213" s="8">
        <f t="shared" ref="AE1213:AE1244" si="654">IFERROR(_xlfn.IFNA(SUM(AC1213:AD1213),0),0)</f>
        <v>424915.01703463844</v>
      </c>
      <c r="AG1213" s="46">
        <f>AE1342</f>
        <v>44032.056402326678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L'!$B$10:$O$129,4),VLOOKUP(I5,'[1]Mortality (Interventions) L'!$B$26:$AV$128,31)))</f>
        <v>6.4878712624179684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6.4878712624179685E-3</v>
      </c>
      <c r="S1214" s="10">
        <f t="shared" ref="S1214:S1245" si="658">MIN(P1214*Q1214,Q1214-R1214)</f>
        <v>0</v>
      </c>
      <c r="T1214" s="9">
        <f t="shared" si="648"/>
        <v>0.99351212873758199</v>
      </c>
      <c r="U1214" s="18"/>
      <c r="V1214" s="8">
        <f t="shared" ref="V1214:V1245" si="659">W1213</f>
        <v>7691.77</v>
      </c>
      <c r="W1214" s="8">
        <f t="shared" si="649"/>
        <v>7641.866786459871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-4990.3213540128654</v>
      </c>
      <c r="AC1214" s="8">
        <f t="shared" si="653"/>
        <v>-4990.3213540128654</v>
      </c>
      <c r="AD1214" s="8">
        <f t="shared" ref="AD1214:AD1245" si="661">IFERROR(_xlfn.IFNA($D$6*SUM(V1214:V1214,Y1214:Z1214),0),0)</f>
        <v>754.56263700000011</v>
      </c>
      <c r="AE1214" s="8">
        <f t="shared" si="654"/>
        <v>-4235.7587170128654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2195.9113273709745</v>
      </c>
      <c r="M1215" s="14">
        <f t="shared" si="647"/>
        <v>769177</v>
      </c>
      <c r="N1215" s="13"/>
      <c r="O1215" s="12">
        <f>1000*(IF(I6&lt;18,VLOOKUP(I6,'[1]Mortality (No Interventions) L'!$B$10:$O$129,4),VLOOKUP(I6,'[1]Mortality (Interventions) L'!$B$26:$AV$128,31)))</f>
        <v>7.1998792570158372</v>
      </c>
      <c r="P1215" s="11">
        <v>0</v>
      </c>
      <c r="Q1215" s="10">
        <f t="shared" si="656"/>
        <v>0.99351212873758199</v>
      </c>
      <c r="R1215" s="10">
        <f t="shared" si="657"/>
        <v>7.1531673672913642E-3</v>
      </c>
      <c r="S1215" s="10">
        <f t="shared" si="658"/>
        <v>0</v>
      </c>
      <c r="T1215" s="9">
        <f t="shared" si="648"/>
        <v>0.98635896137029067</v>
      </c>
      <c r="U1215" s="18"/>
      <c r="V1215" s="8">
        <f t="shared" si="659"/>
        <v>7641.866786459871</v>
      </c>
      <c r="W1215" s="8">
        <f t="shared" si="649"/>
        <v>7586.8462682991612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-2165.9568161268908</v>
      </c>
      <c r="AB1215" s="8">
        <f t="shared" si="660"/>
        <v>-5502.0518160710699</v>
      </c>
      <c r="AC1215" s="8">
        <f t="shared" si="653"/>
        <v>-7668.0086321979607</v>
      </c>
      <c r="AD1215" s="8">
        <f t="shared" si="661"/>
        <v>749.66713175171344</v>
      </c>
      <c r="AE1215" s="8">
        <f t="shared" si="654"/>
        <v>-6918.3415004462477</v>
      </c>
      <c r="AF1215" s="1" t="s">
        <v>34</v>
      </c>
      <c r="AG1215" s="44">
        <f>AE1342/Y1342</f>
        <v>0.10000000438774991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2195.9113273709745</v>
      </c>
      <c r="M1216" s="14">
        <f t="shared" si="647"/>
        <v>769177</v>
      </c>
      <c r="N1216" s="13"/>
      <c r="O1216" s="12">
        <f>1000*(IF(I7&lt;18,VLOOKUP(I7,'[1]Mortality (No Interventions) L'!$B$10:$O$129,4),VLOOKUP(I7,'[1]Mortality (Interventions) L'!$B$26:$AV$128,31)))</f>
        <v>7.969430870559858</v>
      </c>
      <c r="P1216" s="11">
        <v>0</v>
      </c>
      <c r="Q1216" s="10">
        <f t="shared" si="656"/>
        <v>0.98635896137029067</v>
      </c>
      <c r="R1216" s="10">
        <f t="shared" si="657"/>
        <v>7.8607195561977532E-3</v>
      </c>
      <c r="S1216" s="10">
        <f t="shared" si="658"/>
        <v>0</v>
      </c>
      <c r="T1216" s="9">
        <f t="shared" si="648"/>
        <v>0.97849824181409295</v>
      </c>
      <c r="U1216" s="18"/>
      <c r="V1216" s="8">
        <f t="shared" si="659"/>
        <v>7586.8462682991612</v>
      </c>
      <c r="W1216" s="8">
        <f t="shared" si="649"/>
        <v>7526.383421438386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-2148.6953730121495</v>
      </c>
      <c r="AB1216" s="8">
        <f t="shared" si="660"/>
        <v>-6046.2846860775189</v>
      </c>
      <c r="AC1216" s="8">
        <f t="shared" si="653"/>
        <v>-8194.9800590896684</v>
      </c>
      <c r="AD1216" s="8">
        <f t="shared" si="661"/>
        <v>744.26961892014776</v>
      </c>
      <c r="AE1216" s="8">
        <f t="shared" si="654"/>
        <v>-7450.7104401695206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2195.9113273709745</v>
      </c>
      <c r="M1217" s="14">
        <f t="shared" si="647"/>
        <v>769177</v>
      </c>
      <c r="N1217" s="13"/>
      <c r="O1217" s="12">
        <f>1000*(IF(I8&lt;18,VLOOKUP(I8,'[1]Mortality (No Interventions) L'!$B$10:$O$129,4),VLOOKUP(I8,'[1]Mortality (Interventions) L'!$B$26:$AV$128,31)))</f>
        <v>8.7980098670889628</v>
      </c>
      <c r="P1217" s="11">
        <v>0</v>
      </c>
      <c r="Q1217" s="10">
        <f t="shared" si="656"/>
        <v>0.97849824181409295</v>
      </c>
      <c r="R1217" s="10">
        <f t="shared" si="657"/>
        <v>8.608837186409592E-3</v>
      </c>
      <c r="S1217" s="10">
        <f t="shared" si="658"/>
        <v>0</v>
      </c>
      <c r="T1217" s="9">
        <f t="shared" si="648"/>
        <v>0.96988940462768336</v>
      </c>
      <c r="U1217" s="18"/>
      <c r="V1217" s="8">
        <f t="shared" si="659"/>
        <v>7526.383421438386</v>
      </c>
      <c r="W1217" s="8">
        <f t="shared" si="649"/>
        <v>7460.1662258330762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-2129.7911299190205</v>
      </c>
      <c r="AB1217" s="8">
        <f t="shared" si="660"/>
        <v>-6621.7195605309707</v>
      </c>
      <c r="AC1217" s="8">
        <f t="shared" si="653"/>
        <v>-8751.5106904499917</v>
      </c>
      <c r="AD1217" s="8">
        <f t="shared" si="661"/>
        <v>738.33821364310575</v>
      </c>
      <c r="AE1217" s="8">
        <f t="shared" si="654"/>
        <v>-8013.1724768068862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2195.9113273709745</v>
      </c>
      <c r="M1218" s="14">
        <f t="shared" si="647"/>
        <v>769177</v>
      </c>
      <c r="N1218" s="13"/>
      <c r="O1218" s="12">
        <f>1000*(IF(I9&lt;18,VLOOKUP(I9,'[1]Mortality (No Interventions) L'!$B$10:$O$129,4),VLOOKUP(I9,'[1]Mortality (Interventions) L'!$B$26:$AV$128,31)))</f>
        <v>9.7364853874892816</v>
      </c>
      <c r="P1218" s="11">
        <v>0</v>
      </c>
      <c r="Q1218" s="10">
        <f t="shared" si="656"/>
        <v>0.96988940462768336</v>
      </c>
      <c r="R1218" s="10">
        <f t="shared" si="657"/>
        <v>9.4433140156381171E-3</v>
      </c>
      <c r="S1218" s="10">
        <f t="shared" si="658"/>
        <v>0</v>
      </c>
      <c r="T1218" s="9">
        <f t="shared" si="648"/>
        <v>0.96044609061204522</v>
      </c>
      <c r="U1218" s="18"/>
      <c r="V1218" s="8">
        <f t="shared" si="659"/>
        <v>7460.1662258330762</v>
      </c>
      <c r="W1218" s="8">
        <f t="shared" si="649"/>
        <v>7387.5304263870112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-2109.0544497041597</v>
      </c>
      <c r="AB1218" s="8">
        <f t="shared" si="660"/>
        <v>-7263.5799446064802</v>
      </c>
      <c r="AC1218" s="8">
        <f t="shared" si="653"/>
        <v>-9372.6343943106403</v>
      </c>
      <c r="AD1218" s="8">
        <f t="shared" si="661"/>
        <v>731.84230675422486</v>
      </c>
      <c r="AE1218" s="8">
        <f t="shared" si="654"/>
        <v>-8640.7920875564159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2195.9113273709745</v>
      </c>
      <c r="M1219" s="14">
        <f t="shared" si="647"/>
        <v>769177</v>
      </c>
      <c r="N1219" s="13"/>
      <c r="O1219" s="12">
        <f>1000*(IF(I10&lt;18,VLOOKUP(I10,'[1]Mortality (No Interventions) L'!$B$10:$O$129,4),VLOOKUP(I10,'[1]Mortality (Interventions) L'!$B$26:$AV$128,31)))</f>
        <v>10.91617188153967</v>
      </c>
      <c r="P1219" s="11">
        <v>0</v>
      </c>
      <c r="Q1219" s="10">
        <f t="shared" si="656"/>
        <v>0.96044609061204522</v>
      </c>
      <c r="R1219" s="10">
        <f t="shared" si="657"/>
        <v>1.048439460807391E-2</v>
      </c>
      <c r="S1219" s="10">
        <f t="shared" si="658"/>
        <v>0</v>
      </c>
      <c r="T1219" s="9">
        <f t="shared" si="648"/>
        <v>0.94996169600397129</v>
      </c>
      <c r="U1219" s="18"/>
      <c r="V1219" s="8">
        <f t="shared" si="659"/>
        <v>7387.5304263870112</v>
      </c>
      <c r="W1219" s="8">
        <f t="shared" si="649"/>
        <v>7306.8868744724668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-2086.0316488236626</v>
      </c>
      <c r="AB1219" s="8">
        <f t="shared" si="660"/>
        <v>-8064.355191454466</v>
      </c>
      <c r="AC1219" s="8">
        <f t="shared" si="653"/>
        <v>-10150.386840278128</v>
      </c>
      <c r="AD1219" s="8">
        <f t="shared" si="661"/>
        <v>724.71673482856579</v>
      </c>
      <c r="AE1219" s="8">
        <f t="shared" si="654"/>
        <v>-9425.6701054495625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2195.9113273709745</v>
      </c>
      <c r="M1220" s="14">
        <f t="shared" si="647"/>
        <v>769177</v>
      </c>
      <c r="N1220" s="13"/>
      <c r="O1220" s="12">
        <f>1000*(IF(I11&lt;18,VLOOKUP(I11,'[1]Mortality (No Interventions) L'!$B$10:$O$129,4),VLOOKUP(I11,'[1]Mortality (Interventions) L'!$B$26:$AV$128,31)))</f>
        <v>12.15514189027158</v>
      </c>
      <c r="P1220" s="11">
        <v>0</v>
      </c>
      <c r="Q1220" s="10">
        <f t="shared" si="656"/>
        <v>0.94996169600397129</v>
      </c>
      <c r="R1220" s="10">
        <f t="shared" si="657"/>
        <v>1.1546919205251307E-2</v>
      </c>
      <c r="S1220" s="10">
        <f t="shared" si="658"/>
        <v>0</v>
      </c>
      <c r="T1220" s="9">
        <f t="shared" si="648"/>
        <v>0.93841477679871999</v>
      </c>
      <c r="U1220" s="18"/>
      <c r="V1220" s="8">
        <f t="shared" si="659"/>
        <v>7306.8868744724668</v>
      </c>
      <c r="W1220" s="8">
        <f t="shared" si="649"/>
        <v>7218.0706277370909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-2060.6756381446139</v>
      </c>
      <c r="AB1220" s="8">
        <f t="shared" si="660"/>
        <v>-8881.6246735375844</v>
      </c>
      <c r="AC1220" s="8">
        <f t="shared" si="653"/>
        <v>-10942.300311682198</v>
      </c>
      <c r="AD1220" s="8">
        <f t="shared" si="661"/>
        <v>716.80560238574901</v>
      </c>
      <c r="AE1220" s="8">
        <f t="shared" si="654"/>
        <v>-10225.494709296448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2195.9113273709745</v>
      </c>
      <c r="M1221" s="14">
        <f t="shared" si="647"/>
        <v>769177</v>
      </c>
      <c r="N1221" s="13"/>
      <c r="O1221" s="12">
        <f>1000*(IF(I12&lt;18,VLOOKUP(I12,'[1]Mortality (No Interventions) L'!$B$10:$O$129,4),VLOOKUP(I12,'[1]Mortality (Interventions) L'!$B$26:$AV$128,31)))</f>
        <v>13.591195612490743</v>
      </c>
      <c r="P1221" s="11">
        <v>0</v>
      </c>
      <c r="Q1221" s="10">
        <f t="shared" si="656"/>
        <v>0.93841477679871999</v>
      </c>
      <c r="R1221" s="10">
        <f t="shared" si="657"/>
        <v>1.2754178797123244E-2</v>
      </c>
      <c r="S1221" s="10">
        <f t="shared" si="658"/>
        <v>0</v>
      </c>
      <c r="T1221" s="9">
        <f t="shared" si="648"/>
        <v>0.92566059800159672</v>
      </c>
      <c r="U1221" s="18"/>
      <c r="V1221" s="8">
        <f t="shared" si="659"/>
        <v>7218.0706277370909</v>
      </c>
      <c r="W1221" s="8">
        <f t="shared" si="649"/>
        <v>7119.9684178907419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-2032.6685924526962</v>
      </c>
      <c r="AB1221" s="8">
        <f t="shared" si="660"/>
        <v>-9810.2209846348651</v>
      </c>
      <c r="AC1221" s="8">
        <f t="shared" si="653"/>
        <v>-11842.889577087561</v>
      </c>
      <c r="AD1221" s="8">
        <f t="shared" si="661"/>
        <v>708.09272858100871</v>
      </c>
      <c r="AE1221" s="8">
        <f t="shared" si="654"/>
        <v>-11134.796848506552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2195.9113273709745</v>
      </c>
      <c r="M1222" s="14">
        <f t="shared" si="647"/>
        <v>769177</v>
      </c>
      <c r="N1222" s="13"/>
      <c r="O1222" s="12">
        <f>1000*(IF(I13&lt;18,VLOOKUP(I13,'[1]Mortality (No Interventions) L'!$B$10:$O$129,4),VLOOKUP(I13,'[1]Mortality (Interventions) L'!$B$26:$AV$128,31)))</f>
        <v>15.257071837268624</v>
      </c>
      <c r="P1222" s="11">
        <v>0</v>
      </c>
      <c r="Q1222" s="10">
        <f t="shared" si="656"/>
        <v>0.92566059800159672</v>
      </c>
      <c r="R1222" s="10">
        <f t="shared" si="657"/>
        <v>1.4122870240639395E-2</v>
      </c>
      <c r="S1222" s="10">
        <f t="shared" si="658"/>
        <v>0</v>
      </c>
      <c r="T1222" s="9">
        <f t="shared" si="648"/>
        <v>0.91153772776095732</v>
      </c>
      <c r="U1222" s="18"/>
      <c r="V1222" s="8">
        <f t="shared" si="659"/>
        <v>7119.9684178907419</v>
      </c>
      <c r="W1222" s="8">
        <f t="shared" si="649"/>
        <v>7011.3385482598987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-2001.6560217162857</v>
      </c>
      <c r="AB1222" s="8">
        <f t="shared" si="660"/>
        <v>-10862.986963084288</v>
      </c>
      <c r="AC1222" s="8">
        <f t="shared" si="653"/>
        <v>-12864.642984800574</v>
      </c>
      <c r="AD1222" s="8">
        <f t="shared" si="661"/>
        <v>698.46890179508182</v>
      </c>
      <c r="AE1222" s="8">
        <f t="shared" si="654"/>
        <v>-12166.174083005491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4397.514050886487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2195.9113273709745</v>
      </c>
      <c r="M1223" s="14">
        <f t="shared" si="647"/>
        <v>769177</v>
      </c>
      <c r="N1223" s="13"/>
      <c r="O1223" s="12">
        <f>1000*(IF(I14&lt;18,VLOOKUP(I14,'[1]Mortality (No Interventions) L'!$B$10:$O$129,4),VLOOKUP(I14,'[1]Mortality (Interventions) L'!$B$26:$AV$128,31)))</f>
        <v>17.248216134324352</v>
      </c>
      <c r="P1223" s="11">
        <v>0</v>
      </c>
      <c r="Q1223" s="10">
        <f t="shared" si="656"/>
        <v>0.91153772776095732</v>
      </c>
      <c r="R1223" s="10">
        <f t="shared" si="657"/>
        <v>1.5722399743011903E-2</v>
      </c>
      <c r="S1223" s="10">
        <f t="shared" si="658"/>
        <v>0</v>
      </c>
      <c r="T1223" s="9">
        <f t="shared" si="648"/>
        <v>0.89581532801794539</v>
      </c>
      <c r="U1223" s="18"/>
      <c r="V1223" s="8">
        <f t="shared" si="659"/>
        <v>7011.3385482598987</v>
      </c>
      <c r="W1223" s="8">
        <f t="shared" si="649"/>
        <v>6890.4054655885921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-1967.1310260271514</v>
      </c>
      <c r="AB1223" s="8">
        <f t="shared" si="660"/>
        <v>-12093.308267130667</v>
      </c>
      <c r="AC1223" s="8">
        <f t="shared" si="653"/>
        <v>-14060.439293157819</v>
      </c>
      <c r="AD1223" s="8">
        <f t="shared" si="661"/>
        <v>687.81231158429614</v>
      </c>
      <c r="AE1223" s="8">
        <f t="shared" si="654"/>
        <v>-13372.626981573523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2195.9113273709745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2195.9113273709745</v>
      </c>
      <c r="M1224" s="14">
        <f t="shared" si="647"/>
        <v>769177</v>
      </c>
      <c r="N1224" s="13"/>
      <c r="O1224" s="12">
        <f>1000*(IF(I15&lt;18,VLOOKUP(I15,'[1]Mortality (No Interventions) L'!$B$10:$O$129,4),VLOOKUP(I15,'[1]Mortality (Interventions) L'!$B$26:$AV$128,31)))</f>
        <v>19.559892090638588</v>
      </c>
      <c r="P1224" s="11">
        <v>0</v>
      </c>
      <c r="Q1224" s="10">
        <f t="shared" si="656"/>
        <v>0.89581532801794539</v>
      </c>
      <c r="R1224" s="10">
        <f t="shared" si="657"/>
        <v>1.7522051149171023E-2</v>
      </c>
      <c r="S1224" s="10">
        <f t="shared" si="658"/>
        <v>0</v>
      </c>
      <c r="T1224" s="9">
        <f t="shared" si="648"/>
        <v>0.87829327686877434</v>
      </c>
      <c r="U1224" s="18"/>
      <c r="V1224" s="8">
        <f t="shared" si="659"/>
        <v>6890.4054655885921</v>
      </c>
      <c r="W1224" s="8">
        <f t="shared" si="649"/>
        <v>6755.6298782209324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-1928.6541554299131</v>
      </c>
      <c r="AB1224" s="8">
        <f t="shared" si="660"/>
        <v>-13477.558736765919</v>
      </c>
      <c r="AC1224" s="8">
        <f t="shared" si="653"/>
        <v>-15406.212892195832</v>
      </c>
      <c r="AD1224" s="8">
        <f t="shared" si="661"/>
        <v>675.94877617424095</v>
      </c>
      <c r="AE1224" s="8">
        <f t="shared" si="654"/>
        <v>-14730.264116021592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2195.9113273709745</v>
      </c>
      <c r="M1225" s="14">
        <f t="shared" si="647"/>
        <v>769177</v>
      </c>
      <c r="N1225" s="13"/>
      <c r="O1225" s="12">
        <f>1000*(IF(I16&lt;18,VLOOKUP(I16,'[1]Mortality (No Interventions) L'!$B$10:$O$129,4),VLOOKUP(I16,'[1]Mortality (Interventions) L'!$B$26:$AV$128,31)))</f>
        <v>22.23424663845703</v>
      </c>
      <c r="P1225" s="11">
        <v>0</v>
      </c>
      <c r="Q1225" s="10">
        <f t="shared" si="656"/>
        <v>0.87829327686877434</v>
      </c>
      <c r="R1225" s="10">
        <f t="shared" si="657"/>
        <v>1.9528189338798956E-2</v>
      </c>
      <c r="S1225" s="10">
        <f t="shared" si="658"/>
        <v>0</v>
      </c>
      <c r="T1225" s="9">
        <f t="shared" si="648"/>
        <v>0.85876508752997538</v>
      </c>
      <c r="U1225" s="18"/>
      <c r="V1225" s="8">
        <f t="shared" si="659"/>
        <v>6755.6298782209324</v>
      </c>
      <c r="W1225" s="8">
        <f t="shared" si="649"/>
        <v>6605.4235373104393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-1885.7719832577993</v>
      </c>
      <c r="AB1225" s="8">
        <f t="shared" si="660"/>
        <v>-15020.634091049364</v>
      </c>
      <c r="AC1225" s="8">
        <f t="shared" si="653"/>
        <v>-16906.406074307164</v>
      </c>
      <c r="AD1225" s="8">
        <f t="shared" si="661"/>
        <v>662.72729105347355</v>
      </c>
      <c r="AE1225" s="8">
        <f t="shared" si="654"/>
        <v>-16243.67878325369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2195.9113273709745</v>
      </c>
      <c r="M1226" s="14">
        <f t="shared" si="647"/>
        <v>769177</v>
      </c>
      <c r="N1226" s="13"/>
      <c r="O1226" s="12">
        <f>1000*(IF(I17&lt;18,VLOOKUP(I17,'[1]Mortality (No Interventions) L'!$B$10:$O$129,4),VLOOKUP(I17,'[1]Mortality (Interventions) L'!$B$26:$AV$128,31)))</f>
        <v>25.3452628840434</v>
      </c>
      <c r="P1226" s="11">
        <v>0</v>
      </c>
      <c r="Q1226" s="10">
        <f t="shared" si="656"/>
        <v>0.85876508752997538</v>
      </c>
      <c r="R1226" s="10">
        <f t="shared" si="657"/>
        <v>2.1765626899085767E-2</v>
      </c>
      <c r="S1226" s="10">
        <f t="shared" si="658"/>
        <v>0</v>
      </c>
      <c r="T1226" s="9">
        <f t="shared" si="648"/>
        <v>0.83699946063088959</v>
      </c>
      <c r="U1226" s="18"/>
      <c r="V1226" s="8">
        <f t="shared" si="659"/>
        <v>6605.4235373104393</v>
      </c>
      <c r="W1226" s="8">
        <f t="shared" si="649"/>
        <v>6438.0073412968577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-1837.9765966027664</v>
      </c>
      <c r="AB1226" s="8">
        <f t="shared" si="660"/>
        <v>-16741.619601358092</v>
      </c>
      <c r="AC1226" s="8">
        <f t="shared" si="653"/>
        <v>-18579.596197960858</v>
      </c>
      <c r="AD1226" s="8">
        <f t="shared" si="661"/>
        <v>647.99204901015412</v>
      </c>
      <c r="AE1226" s="8">
        <f t="shared" si="654"/>
        <v>-17931.604148950704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2195.9113273709745</v>
      </c>
      <c r="M1227" s="14">
        <f t="shared" si="647"/>
        <v>769177</v>
      </c>
      <c r="N1227" s="13"/>
      <c r="O1227" s="12">
        <f>1000*(IF(I18&lt;18,VLOOKUP(I18,'[1]Mortality (No Interventions) L'!$B$10:$O$129,4),VLOOKUP(I18,'[1]Mortality (Interventions) L'!$B$26:$AV$128,31)))</f>
        <v>28.856638931105806</v>
      </c>
      <c r="P1227" s="11">
        <v>0</v>
      </c>
      <c r="Q1227" s="10">
        <f t="shared" si="656"/>
        <v>0.83699946063088959</v>
      </c>
      <c r="R1227" s="10">
        <f t="shared" si="657"/>
        <v>2.4152991220955891E-2</v>
      </c>
      <c r="S1227" s="10">
        <f t="shared" si="658"/>
        <v>0</v>
      </c>
      <c r="T1227" s="9">
        <f t="shared" si="648"/>
        <v>0.81284646940993366</v>
      </c>
      <c r="U1227" s="18"/>
      <c r="V1227" s="8">
        <f t="shared" si="659"/>
        <v>6438.0073412968577</v>
      </c>
      <c r="W1227" s="8">
        <f t="shared" si="649"/>
        <v>6252.2280880132457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-1784.9387695907776</v>
      </c>
      <c r="AB1227" s="8">
        <f t="shared" si="660"/>
        <v>-18577.925328361191</v>
      </c>
      <c r="AC1227" s="8">
        <f t="shared" si="653"/>
        <v>-20362.86409795197</v>
      </c>
      <c r="AD1227" s="8">
        <f t="shared" si="661"/>
        <v>631.56852018122174</v>
      </c>
      <c r="AE1227" s="8">
        <f t="shared" si="654"/>
        <v>-19731.295577770747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2195.9113273709745</v>
      </c>
      <c r="M1228" s="14">
        <f t="shared" si="647"/>
        <v>769177</v>
      </c>
      <c r="N1228" s="13"/>
      <c r="O1228" s="12">
        <f>1000*(IF(I19&lt;18,VLOOKUP(I19,'[1]Mortality (No Interventions) L'!$B$10:$O$129,4),VLOOKUP(I19,'[1]Mortality (Interventions) L'!$B$26:$AV$128,31)))</f>
        <v>32.801587739771939</v>
      </c>
      <c r="P1228" s="11">
        <v>0</v>
      </c>
      <c r="Q1228" s="10">
        <f t="shared" si="656"/>
        <v>0.81284646940993366</v>
      </c>
      <c r="R1228" s="10">
        <f t="shared" si="657"/>
        <v>2.6662654785313787E-2</v>
      </c>
      <c r="S1228" s="10">
        <f t="shared" si="658"/>
        <v>0</v>
      </c>
      <c r="T1228" s="9">
        <f t="shared" si="648"/>
        <v>0.78618381462461984</v>
      </c>
      <c r="U1228" s="18"/>
      <c r="V1228" s="8">
        <f t="shared" si="659"/>
        <v>6252.2280880132457</v>
      </c>
      <c r="W1228" s="8">
        <f t="shared" si="649"/>
        <v>6047.1450798152127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-1726.389943929925</v>
      </c>
      <c r="AB1228" s="8">
        <f t="shared" si="660"/>
        <v>-20508.300819803302</v>
      </c>
      <c r="AC1228" s="8">
        <f t="shared" si="653"/>
        <v>-22234.690763733226</v>
      </c>
      <c r="AD1228" s="8">
        <f t="shared" si="661"/>
        <v>613.34357543409942</v>
      </c>
      <c r="AE1228" s="8">
        <f t="shared" si="654"/>
        <v>-21621.347188299125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2195.9113273709745</v>
      </c>
      <c r="M1229" s="14">
        <f t="shared" si="647"/>
        <v>769177</v>
      </c>
      <c r="N1229" s="13"/>
      <c r="O1229" s="12">
        <f>1000*(IF(I20&lt;18,VLOOKUP(I20,'[1]Mortality (No Interventions) L'!$B$10:$O$129,4),VLOOKUP(I20,'[1]Mortality (Interventions) L'!$B$26:$AV$128,31)))</f>
        <v>37.153692757541812</v>
      </c>
      <c r="P1229" s="11">
        <v>0</v>
      </c>
      <c r="Q1229" s="10">
        <f t="shared" si="656"/>
        <v>0.78618381462461984</v>
      </c>
      <c r="R1229" s="10">
        <f t="shared" si="657"/>
        <v>2.9209631899515334E-2</v>
      </c>
      <c r="S1229" s="10">
        <f t="shared" si="658"/>
        <v>0</v>
      </c>
      <c r="T1229" s="9">
        <f t="shared" si="648"/>
        <v>0.75697418272510453</v>
      </c>
      <c r="U1229" s="18"/>
      <c r="V1229" s="8">
        <f t="shared" si="659"/>
        <v>6047.1450798152127</v>
      </c>
      <c r="W1229" s="8">
        <f t="shared" si="649"/>
        <v>5822.4713094594772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-1662.2481823734429</v>
      </c>
      <c r="AB1229" s="8">
        <f t="shared" si="660"/>
        <v>-22467.377035573507</v>
      </c>
      <c r="AC1229" s="8">
        <f t="shared" si="653"/>
        <v>-24129.625217946948</v>
      </c>
      <c r="AD1229" s="8">
        <f t="shared" si="661"/>
        <v>593.22493232987244</v>
      </c>
      <c r="AE1229" s="8">
        <f t="shared" si="654"/>
        <v>-23536.400285617077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2195.9113273709745</v>
      </c>
      <c r="M1230" s="14">
        <f t="shared" si="647"/>
        <v>769177</v>
      </c>
      <c r="N1230" s="13"/>
      <c r="O1230" s="12">
        <f>1000*(IF(I21&lt;18,VLOOKUP(I21,'[1]Mortality (No Interventions) L'!$B$10:$O$129,4),VLOOKUP(I21,'[1]Mortality (Interventions) L'!$B$26:$AV$128,31)))</f>
        <v>41.985267949310575</v>
      </c>
      <c r="P1230" s="11">
        <v>0</v>
      </c>
      <c r="Q1230" s="10">
        <f t="shared" si="656"/>
        <v>0.75697418272510453</v>
      </c>
      <c r="R1230" s="10">
        <f t="shared" si="657"/>
        <v>3.1781763892423903E-2</v>
      </c>
      <c r="S1230" s="10">
        <f t="shared" si="658"/>
        <v>0</v>
      </c>
      <c r="T1230" s="9">
        <f t="shared" si="648"/>
        <v>0.7251924188326806</v>
      </c>
      <c r="U1230" s="18"/>
      <c r="V1230" s="8">
        <f t="shared" si="659"/>
        <v>5822.4713094594772</v>
      </c>
      <c r="W1230" s="8">
        <f t="shared" si="649"/>
        <v>5578.013291404648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-1592.4582470382393</v>
      </c>
      <c r="AB1230" s="8">
        <f t="shared" si="660"/>
        <v>-24445.801805482941</v>
      </c>
      <c r="AC1230" s="8">
        <f t="shared" si="653"/>
        <v>-26038.260052521182</v>
      </c>
      <c r="AD1230" s="8">
        <f t="shared" si="661"/>
        <v>571.1844354579747</v>
      </c>
      <c r="AE1230" s="8">
        <f t="shared" si="654"/>
        <v>-25467.075617063208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2195.9113273709745</v>
      </c>
      <c r="M1231" s="14">
        <f t="shared" si="647"/>
        <v>769177</v>
      </c>
      <c r="N1231" s="13"/>
      <c r="O1231" s="12">
        <f>1000*(IF(I22&lt;18,VLOOKUP(I22,'[1]Mortality (No Interventions) L'!$B$10:$O$129,4),VLOOKUP(I22,'[1]Mortality (Interventions) L'!$B$26:$AV$128,31)))</f>
        <v>47.464951255999807</v>
      </c>
      <c r="P1231" s="11">
        <v>0</v>
      </c>
      <c r="Q1231" s="10">
        <f t="shared" si="656"/>
        <v>0.7251924188326806</v>
      </c>
      <c r="R1231" s="10">
        <f t="shared" si="657"/>
        <v>3.4421222811113782E-2</v>
      </c>
      <c r="S1231" s="10">
        <f t="shared" si="658"/>
        <v>0</v>
      </c>
      <c r="T1231" s="9">
        <f t="shared" si="648"/>
        <v>0.69077119602156678</v>
      </c>
      <c r="U1231" s="18"/>
      <c r="V1231" s="8">
        <f t="shared" si="659"/>
        <v>5578.013291404648</v>
      </c>
      <c r="W1231" s="8">
        <f t="shared" si="649"/>
        <v>5313.2531624228068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-1516.8722939653544</v>
      </c>
      <c r="AB1231" s="8">
        <f t="shared" si="660"/>
        <v>-26476.012898184064</v>
      </c>
      <c r="AC1231" s="8">
        <f t="shared" si="653"/>
        <v>-27992.885192149421</v>
      </c>
      <c r="AD1231" s="8">
        <f t="shared" si="661"/>
        <v>547.20310388679604</v>
      </c>
      <c r="AE1231" s="8">
        <f t="shared" si="654"/>
        <v>-27445.682088262623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2195.9113273709745</v>
      </c>
      <c r="M1232" s="14">
        <f t="shared" si="647"/>
        <v>769177</v>
      </c>
      <c r="N1232" s="13"/>
      <c r="O1232" s="12">
        <f>1000*(IF(I23&lt;18,VLOOKUP(I23,'[1]Mortality (No Interventions) L'!$B$10:$O$129,4),VLOOKUP(I23,'[1]Mortality (Interventions) L'!$B$26:$AV$128,31)))</f>
        <v>53.672351828894435</v>
      </c>
      <c r="P1232" s="11">
        <v>0</v>
      </c>
      <c r="Q1232" s="10">
        <f t="shared" si="656"/>
        <v>0.69077119602156678</v>
      </c>
      <c r="R1232" s="10">
        <f t="shared" si="657"/>
        <v>3.7075314666135742E-2</v>
      </c>
      <c r="S1232" s="10">
        <f t="shared" si="658"/>
        <v>0</v>
      </c>
      <c r="T1232" s="9">
        <f t="shared" si="648"/>
        <v>0.653695881355431</v>
      </c>
      <c r="U1232" s="18"/>
      <c r="V1232" s="8">
        <f t="shared" si="659"/>
        <v>5313.2531624228068</v>
      </c>
      <c r="W1232" s="8">
        <f t="shared" si="649"/>
        <v>5028.0783693332642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-1435.4581905241434</v>
      </c>
      <c r="AB1232" s="8">
        <f t="shared" si="660"/>
        <v>-28517.479308954291</v>
      </c>
      <c r="AC1232" s="8">
        <f t="shared" si="653"/>
        <v>-29952.937499478434</v>
      </c>
      <c r="AD1232" s="8">
        <f t="shared" si="661"/>
        <v>521.2301352336774</v>
      </c>
      <c r="AE1232" s="8">
        <f t="shared" si="654"/>
        <v>-29431.707364244758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2195.9113273709745</v>
      </c>
      <c r="M1233" s="14">
        <f t="shared" si="647"/>
        <v>769177</v>
      </c>
      <c r="N1233" s="13"/>
      <c r="O1233" s="12">
        <f>1000*(IF(I24&lt;18,VLOOKUP(I24,'[1]Mortality (No Interventions) L'!$B$10:$O$129,4),VLOOKUP(I24,'[1]Mortality (Interventions) L'!$B$26:$AV$128,31)))</f>
        <v>60.72792540457224</v>
      </c>
      <c r="P1233" s="11">
        <v>0</v>
      </c>
      <c r="Q1233" s="10">
        <f t="shared" si="656"/>
        <v>0.653695881355431</v>
      </c>
      <c r="R1233" s="10">
        <f t="shared" si="657"/>
        <v>3.969759472022872E-2</v>
      </c>
      <c r="S1233" s="10">
        <f t="shared" si="658"/>
        <v>0</v>
      </c>
      <c r="T1233" s="9">
        <f t="shared" si="648"/>
        <v>0.61399828663520228</v>
      </c>
      <c r="U1233" s="18"/>
      <c r="V1233" s="8">
        <f t="shared" si="659"/>
        <v>5028.0783693332642</v>
      </c>
      <c r="W1233" s="8">
        <f t="shared" si="649"/>
        <v>4722.7336011920497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-1348.285792608611</v>
      </c>
      <c r="AB1233" s="8">
        <f t="shared" si="660"/>
        <v>-30534.476814121364</v>
      </c>
      <c r="AC1233" s="8">
        <f t="shared" si="653"/>
        <v>-31882.762606729975</v>
      </c>
      <c r="AD1233" s="8">
        <f t="shared" si="661"/>
        <v>493.25448803159327</v>
      </c>
      <c r="AE1233" s="8">
        <f t="shared" si="654"/>
        <v>-31389.508118698381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2195.9113273709745</v>
      </c>
      <c r="M1234" s="14">
        <f t="shared" si="647"/>
        <v>769177</v>
      </c>
      <c r="N1234" s="13"/>
      <c r="O1234" s="12">
        <f>1000*(IF(I25&lt;18,VLOOKUP(I25,'[1]Mortality (No Interventions) L'!$B$10:$O$129,4),VLOOKUP(I25,'[1]Mortality (Interventions) L'!$B$26:$AV$128,31)))</f>
        <v>68.432153754532123</v>
      </c>
      <c r="P1234" s="11">
        <v>0</v>
      </c>
      <c r="Q1234" s="10">
        <f t="shared" si="656"/>
        <v>0.61399828663520228</v>
      </c>
      <c r="R1234" s="10">
        <f t="shared" si="657"/>
        <v>4.2017225156039451E-2</v>
      </c>
      <c r="S1234" s="10">
        <f t="shared" si="658"/>
        <v>0</v>
      </c>
      <c r="T1234" s="9">
        <f t="shared" si="648"/>
        <v>0.57198106147916283</v>
      </c>
      <c r="U1234" s="18"/>
      <c r="V1234" s="8">
        <f t="shared" si="659"/>
        <v>4722.7336011920497</v>
      </c>
      <c r="W1234" s="8">
        <f t="shared" si="649"/>
        <v>4399.5467692535804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-1256.0196919437674</v>
      </c>
      <c r="AB1234" s="8">
        <f t="shared" si="660"/>
        <v>-32318.683193846955</v>
      </c>
      <c r="AC1234" s="8">
        <f t="shared" si="653"/>
        <v>-33574.702885790721</v>
      </c>
      <c r="AD1234" s="8">
        <f t="shared" si="661"/>
        <v>463.3001662769401</v>
      </c>
      <c r="AE1234" s="8">
        <f t="shared" si="654"/>
        <v>-33111.402719513782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2195.9113273709745</v>
      </c>
      <c r="M1235" s="14">
        <f t="shared" si="647"/>
        <v>769177</v>
      </c>
      <c r="N1235" s="13"/>
      <c r="O1235" s="12">
        <f>1000*(IF(I26&lt;18,VLOOKUP(I26,'[1]Mortality (No Interventions) L'!$B$10:$O$129,4),VLOOKUP(I26,'[1]Mortality (Interventions) L'!$B$26:$AV$128,31)))</f>
        <v>76.586466491708464</v>
      </c>
      <c r="P1235" s="11">
        <v>0</v>
      </c>
      <c r="Q1235" s="10">
        <f t="shared" si="656"/>
        <v>0.57198106147916283</v>
      </c>
      <c r="R1235" s="10">
        <f t="shared" si="657"/>
        <v>4.3806008398865739E-2</v>
      </c>
      <c r="S1235" s="10">
        <f t="shared" si="658"/>
        <v>0</v>
      </c>
      <c r="T1235" s="9">
        <f t="shared" si="648"/>
        <v>0.52817505308029711</v>
      </c>
      <c r="U1235" s="18"/>
      <c r="V1235" s="8">
        <f t="shared" si="659"/>
        <v>4399.5467692535804</v>
      </c>
      <c r="W1235" s="8">
        <f t="shared" si="649"/>
        <v>4062.6010280314372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-1159.8255818937901</v>
      </c>
      <c r="AB1235" s="8">
        <f t="shared" si="660"/>
        <v>-33694.574122214355</v>
      </c>
      <c r="AC1235" s="8">
        <f t="shared" si="653"/>
        <v>-34854.399704108146</v>
      </c>
      <c r="AD1235" s="8">
        <f t="shared" si="661"/>
        <v>431.59553806377625</v>
      </c>
      <c r="AE1235" s="8">
        <f t="shared" si="654"/>
        <v>-34422.804166044371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2195.9113273709745</v>
      </c>
      <c r="M1236" s="14">
        <f t="shared" si="647"/>
        <v>769177</v>
      </c>
      <c r="N1236" s="13"/>
      <c r="O1236" s="12">
        <f>1000*(IF(I27&lt;18,VLOOKUP(I27,'[1]Mortality (No Interventions) L'!$B$10:$O$129,4),VLOOKUP(I27,'[1]Mortality (Interventions) L'!$B$26:$AV$128,31)))</f>
        <v>85.569109057860615</v>
      </c>
      <c r="P1236" s="11">
        <v>0</v>
      </c>
      <c r="Q1236" s="10">
        <f t="shared" si="656"/>
        <v>0.52817505308029711</v>
      </c>
      <c r="R1236" s="10">
        <f t="shared" si="657"/>
        <v>4.5195468718669259E-2</v>
      </c>
      <c r="S1236" s="10">
        <f t="shared" si="658"/>
        <v>0</v>
      </c>
      <c r="T1236" s="9">
        <f t="shared" si="648"/>
        <v>0.48297958436162786</v>
      </c>
      <c r="U1236" s="18"/>
      <c r="V1236" s="8">
        <f t="shared" si="659"/>
        <v>4062.6010280314372</v>
      </c>
      <c r="W1236" s="8">
        <f t="shared" si="649"/>
        <v>3714.9678776052383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-1060.5803401886237</v>
      </c>
      <c r="AB1236" s="8">
        <f t="shared" si="660"/>
        <v>-34763.315042619863</v>
      </c>
      <c r="AC1236" s="8">
        <f t="shared" si="653"/>
        <v>-35823.895382808485</v>
      </c>
      <c r="AD1236" s="8">
        <f t="shared" si="661"/>
        <v>398.54116084988402</v>
      </c>
      <c r="AE1236" s="8">
        <f t="shared" si="654"/>
        <v>-35425.354221958602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2195.9113273709745</v>
      </c>
      <c r="M1237" s="14">
        <f t="shared" si="647"/>
        <v>769177</v>
      </c>
      <c r="N1237" s="13"/>
      <c r="O1237" s="12">
        <f>1000*(IF(I28&lt;18,VLOOKUP(I28,'[1]Mortality (No Interventions) L'!$B$10:$O$129,4),VLOOKUP(I28,'[1]Mortality (Interventions) L'!$B$26:$AV$128,31)))</f>
        <v>95.368259147656417</v>
      </c>
      <c r="P1237" s="11">
        <v>0</v>
      </c>
      <c r="Q1237" s="10">
        <f t="shared" si="656"/>
        <v>0.48297958436162786</v>
      </c>
      <c r="R1237" s="10">
        <f t="shared" si="657"/>
        <v>4.6060922164427115E-2</v>
      </c>
      <c r="S1237" s="10">
        <f t="shared" si="658"/>
        <v>0</v>
      </c>
      <c r="T1237" s="9">
        <f t="shared" si="648"/>
        <v>0.43691866219720077</v>
      </c>
      <c r="U1237" s="18"/>
      <c r="V1237" s="8">
        <f t="shared" si="659"/>
        <v>3714.9678776052383</v>
      </c>
      <c r="W1237" s="8">
        <f t="shared" si="649"/>
        <v>3360.6778583285632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-959.4346394586056</v>
      </c>
      <c r="AB1237" s="8">
        <f t="shared" si="660"/>
        <v>-35429.001927667552</v>
      </c>
      <c r="AC1237" s="8">
        <f t="shared" si="653"/>
        <v>-36388.436567126155</v>
      </c>
      <c r="AD1237" s="8">
        <f t="shared" si="661"/>
        <v>364.43834879307389</v>
      </c>
      <c r="AE1237" s="8">
        <f t="shared" si="654"/>
        <v>-36023.998218333079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2195.9113273709745</v>
      </c>
      <c r="M1238" s="14">
        <f t="shared" si="647"/>
        <v>769177</v>
      </c>
      <c r="N1238" s="13"/>
      <c r="O1238" s="12">
        <f>1000*(IF(I29&lt;18,VLOOKUP(I29,'[1]Mortality (No Interventions) L'!$B$10:$O$129,4),VLOOKUP(I29,'[1]Mortality (Interventions) L'!$B$26:$AV$128,31)))</f>
        <v>106.25277308654658</v>
      </c>
      <c r="P1238" s="11">
        <v>0</v>
      </c>
      <c r="Q1238" s="10">
        <f t="shared" si="656"/>
        <v>0.43691866219720077</v>
      </c>
      <c r="R1238" s="10">
        <f t="shared" si="657"/>
        <v>4.6423819471716671E-2</v>
      </c>
      <c r="S1238" s="10">
        <f t="shared" si="658"/>
        <v>0</v>
      </c>
      <c r="T1238" s="9">
        <f t="shared" si="648"/>
        <v>0.39049484272548407</v>
      </c>
      <c r="U1238" s="18"/>
      <c r="V1238" s="8">
        <f t="shared" si="659"/>
        <v>3360.6778583285632</v>
      </c>
      <c r="W1238" s="8">
        <f t="shared" si="649"/>
        <v>3003.5965164305967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-857.4920484208377</v>
      </c>
      <c r="AB1238" s="8">
        <f t="shared" si="660"/>
        <v>-35708.134189796612</v>
      </c>
      <c r="AC1238" s="8">
        <f t="shared" si="653"/>
        <v>-36565.626238217446</v>
      </c>
      <c r="AD1238" s="8">
        <f t="shared" si="661"/>
        <v>329.68249790203208</v>
      </c>
      <c r="AE1238" s="8">
        <f t="shared" si="654"/>
        <v>-36235.943740315415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2195.9113273709745</v>
      </c>
      <c r="M1239" s="14">
        <f t="shared" si="647"/>
        <v>769177</v>
      </c>
      <c r="N1239" s="13"/>
      <c r="O1239" s="12">
        <f>1000*(IF(I30&lt;18,VLOOKUP(I30,'[1]Mortality (No Interventions) L'!$B$10:$O$129,4),VLOOKUP(I30,'[1]Mortality (Interventions) L'!$B$26:$AV$128,31)))</f>
        <v>124.61275812986689</v>
      </c>
      <c r="P1239" s="11">
        <v>0</v>
      </c>
      <c r="Q1239" s="10">
        <f t="shared" si="656"/>
        <v>0.39049484272548407</v>
      </c>
      <c r="R1239" s="10">
        <f t="shared" si="657"/>
        <v>4.8660639387511161E-2</v>
      </c>
      <c r="S1239" s="10">
        <f t="shared" si="658"/>
        <v>0</v>
      </c>
      <c r="T1239" s="9">
        <f t="shared" si="648"/>
        <v>0.34183420333797293</v>
      </c>
      <c r="U1239" s="18"/>
      <c r="V1239" s="8">
        <f t="shared" si="659"/>
        <v>3003.5965164305967</v>
      </c>
      <c r="W1239" s="8">
        <f t="shared" si="649"/>
        <v>2629.31007020892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-750.63759919268773</v>
      </c>
      <c r="AB1239" s="8">
        <f t="shared" si="660"/>
        <v>-37428.644622167674</v>
      </c>
      <c r="AC1239" s="8">
        <f t="shared" si="653"/>
        <v>-38179.282221360365</v>
      </c>
      <c r="AD1239" s="8">
        <f t="shared" si="661"/>
        <v>294.65281826184156</v>
      </c>
      <c r="AE1239" s="8">
        <f t="shared" si="654"/>
        <v>-37884.629403098523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2195.9113273709745</v>
      </c>
      <c r="M1240" s="14">
        <f t="shared" si="647"/>
        <v>769177</v>
      </c>
      <c r="N1240" s="13"/>
      <c r="O1240" s="12">
        <f>1000*(IF(I31&lt;18,VLOOKUP(I31,'[1]Mortality (No Interventions) L'!$B$10:$O$129,4),VLOOKUP(I31,'[1]Mortality (Interventions) L'!$B$26:$AV$128,31)))</f>
        <v>137.49735209314505</v>
      </c>
      <c r="P1240" s="11">
        <v>0</v>
      </c>
      <c r="Q1240" s="10">
        <f t="shared" si="656"/>
        <v>0.34183420333797293</v>
      </c>
      <c r="R1240" s="10">
        <f t="shared" si="657"/>
        <v>4.7001297813841006E-2</v>
      </c>
      <c r="S1240" s="10">
        <f t="shared" si="658"/>
        <v>0</v>
      </c>
      <c r="T1240" s="9">
        <f t="shared" si="648"/>
        <v>0.29483290552413194</v>
      </c>
      <c r="U1240" s="18"/>
      <c r="V1240" s="8">
        <f t="shared" si="659"/>
        <v>2629.31007020892</v>
      </c>
      <c r="W1240" s="8">
        <f t="shared" si="649"/>
        <v>2267.7868977233525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-647.42691692213771</v>
      </c>
      <c r="AB1240" s="8">
        <f t="shared" si="660"/>
        <v>-36152.317248556785</v>
      </c>
      <c r="AC1240" s="8">
        <f t="shared" si="653"/>
        <v>-36799.744165478922</v>
      </c>
      <c r="AD1240" s="8">
        <f t="shared" si="661"/>
        <v>257.93531788749505</v>
      </c>
      <c r="AE1240" s="8">
        <f t="shared" si="654"/>
        <v>-36541.808847591426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2195.9113273709745</v>
      </c>
      <c r="M1241" s="14">
        <f t="shared" si="647"/>
        <v>769177</v>
      </c>
      <c r="N1241" s="13"/>
      <c r="O1241" s="12">
        <f>1000*(IF(I32&lt;18,VLOOKUP(I32,'[1]Mortality (No Interventions) L'!$B$10:$O$129,4),VLOOKUP(I32,'[1]Mortality (Interventions) L'!$B$26:$AV$128,31)))</f>
        <v>151.53308836284054</v>
      </c>
      <c r="P1241" s="11">
        <v>0</v>
      </c>
      <c r="Q1241" s="10">
        <f t="shared" si="656"/>
        <v>0.29483290552413194</v>
      </c>
      <c r="R1241" s="10">
        <f t="shared" si="657"/>
        <v>4.4676940725061301E-2</v>
      </c>
      <c r="S1241" s="10">
        <f t="shared" si="658"/>
        <v>0</v>
      </c>
      <c r="T1241" s="9">
        <f t="shared" si="648"/>
        <v>0.25015596479907065</v>
      </c>
      <c r="U1241" s="18"/>
      <c r="V1241" s="8">
        <f t="shared" si="659"/>
        <v>2267.7868977233525</v>
      </c>
      <c r="W1241" s="8">
        <f t="shared" si="649"/>
        <v>1924.1421453625478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-549.32031671169398</v>
      </c>
      <c r="AB1241" s="8">
        <f t="shared" si="660"/>
        <v>-34364.475236080478</v>
      </c>
      <c r="AC1241" s="8">
        <f t="shared" si="653"/>
        <v>-34913.795552792173</v>
      </c>
      <c r="AD1241" s="8">
        <f t="shared" si="661"/>
        <v>222.46989466666091</v>
      </c>
      <c r="AE1241" s="8">
        <f t="shared" si="654"/>
        <v>-34691.325658125512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2195.9113273709745</v>
      </c>
      <c r="M1242" s="14">
        <f t="shared" si="647"/>
        <v>769177</v>
      </c>
      <c r="N1242" s="13"/>
      <c r="O1242" s="12">
        <f>1000*(IF(I33&lt;18,VLOOKUP(I33,'[1]Mortality (No Interventions) L'!$B$10:$O$129,4),VLOOKUP(I33,'[1]Mortality (Interventions) L'!$B$26:$AV$128,31)))</f>
        <v>166.4029422526848</v>
      </c>
      <c r="P1242" s="11">
        <v>0</v>
      </c>
      <c r="Q1242" s="10">
        <f t="shared" si="656"/>
        <v>0.25015596479907065</v>
      </c>
      <c r="R1242" s="10">
        <f t="shared" si="657"/>
        <v>4.1626688564624405E-2</v>
      </c>
      <c r="S1242" s="10">
        <f t="shared" si="658"/>
        <v>0</v>
      </c>
      <c r="T1242" s="9">
        <f t="shared" si="648"/>
        <v>0.20852927623444625</v>
      </c>
      <c r="U1242" s="18"/>
      <c r="V1242" s="8">
        <f t="shared" si="659"/>
        <v>1924.1421453625478</v>
      </c>
      <c r="W1242" s="8">
        <f t="shared" si="649"/>
        <v>1603.9592310618268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-457.91179977169151</v>
      </c>
      <c r="AB1242" s="8">
        <f t="shared" si="660"/>
        <v>-32018.291430072106</v>
      </c>
      <c r="AC1242" s="8">
        <f t="shared" si="653"/>
        <v>-32476.203229843799</v>
      </c>
      <c r="AD1242" s="8">
        <f t="shared" si="661"/>
        <v>188.75834446006596</v>
      </c>
      <c r="AE1242" s="8">
        <f t="shared" si="654"/>
        <v>-32287.444885383731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2195.9113273709745</v>
      </c>
      <c r="M1243" s="14">
        <f t="shared" si="647"/>
        <v>769177</v>
      </c>
      <c r="N1243" s="13"/>
      <c r="O1243" s="12">
        <f>1000*(IF(I34&lt;18,VLOOKUP(I34,'[1]Mortality (No Interventions) L'!$B$10:$O$129,4),VLOOKUP(I34,'[1]Mortality (Interventions) L'!$B$26:$AV$128,31)))</f>
        <v>181.95093675613745</v>
      </c>
      <c r="P1243" s="11">
        <v>0</v>
      </c>
      <c r="Q1243" s="10">
        <f t="shared" si="656"/>
        <v>0.20852927623444625</v>
      </c>
      <c r="R1243" s="10">
        <f t="shared" si="657"/>
        <v>3.7942097151936846E-2</v>
      </c>
      <c r="S1243" s="10">
        <f t="shared" si="658"/>
        <v>0</v>
      </c>
      <c r="T1243" s="9">
        <f t="shared" si="648"/>
        <v>0.17058717908250942</v>
      </c>
      <c r="U1243" s="18"/>
      <c r="V1243" s="8">
        <f t="shared" si="659"/>
        <v>1603.9592310618268</v>
      </c>
      <c r="W1243" s="8">
        <f t="shared" si="649"/>
        <v>1312.1173464514736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-374.59431885154339</v>
      </c>
      <c r="AB1243" s="8">
        <f t="shared" si="660"/>
        <v>-29184.188461035326</v>
      </c>
      <c r="AC1243" s="8">
        <f t="shared" si="653"/>
        <v>-29558.782779886871</v>
      </c>
      <c r="AD1243" s="8">
        <f t="shared" si="661"/>
        <v>157.34840056716521</v>
      </c>
      <c r="AE1243" s="8">
        <f t="shared" si="654"/>
        <v>-29401.434379319708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2195.9113273709745</v>
      </c>
      <c r="M1244" s="14">
        <f t="shared" si="647"/>
        <v>769177</v>
      </c>
      <c r="N1244" s="13"/>
      <c r="O1244" s="12">
        <f>1000*(IF(I35&lt;18,VLOOKUP(I35,'[1]Mortality (No Interventions) L'!$B$10:$O$129,4),VLOOKUP(I35,'[1]Mortality (Interventions) L'!$B$26:$AV$128,31)))</f>
        <v>198.77163754657721</v>
      </c>
      <c r="P1244" s="11">
        <v>0</v>
      </c>
      <c r="Q1244" s="10">
        <f t="shared" si="656"/>
        <v>0.17058717908250942</v>
      </c>
      <c r="R1244" s="10">
        <f t="shared" si="657"/>
        <v>3.3907892930681617E-2</v>
      </c>
      <c r="S1244" s="10">
        <f t="shared" si="658"/>
        <v>0</v>
      </c>
      <c r="T1244" s="9">
        <f t="shared" si="648"/>
        <v>0.13667928615182781</v>
      </c>
      <c r="U1244" s="18"/>
      <c r="V1244" s="8">
        <f t="shared" si="659"/>
        <v>1312.1173464514736</v>
      </c>
      <c r="W1244" s="8">
        <f t="shared" si="649"/>
        <v>1051.3056328440446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-300.13559267777748</v>
      </c>
      <c r="AB1244" s="8">
        <f t="shared" si="660"/>
        <v>-26081.171360742894</v>
      </c>
      <c r="AC1244" s="8">
        <f t="shared" si="653"/>
        <v>-26381.30695342067</v>
      </c>
      <c r="AD1244" s="8">
        <f t="shared" si="661"/>
        <v>128.71871168688958</v>
      </c>
      <c r="AE1244" s="8">
        <f t="shared" si="654"/>
        <v>-26252.588241733782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2195.9113273709745</v>
      </c>
      <c r="M1245" s="14">
        <f t="shared" ref="M1245:M1276" si="664">$E$11</f>
        <v>769177</v>
      </c>
      <c r="N1245" s="13"/>
      <c r="O1245" s="12">
        <f>1000*(IF(I36&lt;18,VLOOKUP(I36,'[1]Mortality (No Interventions) L'!$B$10:$O$129,4),VLOOKUP(I36,'[1]Mortality (Interventions) L'!$B$26:$AV$128,31)))</f>
        <v>216.27948514605663</v>
      </c>
      <c r="P1245" s="11">
        <v>0</v>
      </c>
      <c r="Q1245" s="10">
        <f t="shared" si="656"/>
        <v>0.13667928615182781</v>
      </c>
      <c r="R1245" s="10">
        <f t="shared" si="657"/>
        <v>2.9560925639047865E-2</v>
      </c>
      <c r="S1245" s="10">
        <f t="shared" si="658"/>
        <v>0</v>
      </c>
      <c r="T1245" s="9">
        <f t="shared" ref="T1245:T1276" si="665">Q1245-SUM(R1245:S1245)</f>
        <v>0.10711836051277995</v>
      </c>
      <c r="U1245" s="18"/>
      <c r="V1245" s="8">
        <f t="shared" si="659"/>
        <v>1051.3056328440446</v>
      </c>
      <c r="W1245" s="8">
        <f t="shared" ref="W1245:W1276" si="666">$G$14*M1245*T1245</f>
        <v>823.92979184138551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-235.22242121942122</v>
      </c>
      <c r="AB1245" s="8">
        <f t="shared" si="660"/>
        <v>-22737.584100265918</v>
      </c>
      <c r="AC1245" s="8">
        <f t="shared" ref="AC1245:AC1276" si="670">IFERROR(_xlfn.IFNA(SUM(Y1245:AB1245),0),0)</f>
        <v>-22972.806521485338</v>
      </c>
      <c r="AD1245" s="8">
        <f t="shared" si="661"/>
        <v>103.13308258200078</v>
      </c>
      <c r="AE1245" s="8">
        <f t="shared" ref="AE1245:AE1276" si="671">IFERROR(_xlfn.IFNA(SUM(AC1245:AD1245),0),0)</f>
        <v>-22869.673438903337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2195.9113273709745</v>
      </c>
      <c r="M1246" s="14">
        <f t="shared" si="664"/>
        <v>769177</v>
      </c>
      <c r="N1246" s="13"/>
      <c r="O1246" s="12">
        <f>1000*(IF(I37&lt;18,VLOOKUP(I37,'[1]Mortality (No Interventions) L'!$B$10:$O$129,4),VLOOKUP(I37,'[1]Mortality (Interventions) L'!$B$26:$AV$128,31)))</f>
        <v>234.98844348870358</v>
      </c>
      <c r="P1246" s="11">
        <v>0</v>
      </c>
      <c r="Q1246" s="10">
        <f t="shared" ref="Q1246:Q1277" si="673">T1245</f>
        <v>0.10711836051277995</v>
      </c>
      <c r="R1246" s="10">
        <f t="shared" ref="R1246:R1277" si="674">O1246*Q1246/1000</f>
        <v>2.517157680595997E-2</v>
      </c>
      <c r="S1246" s="10">
        <f t="shared" ref="S1246:S1277" si="675">MIN(P1246*Q1246,Q1246-R1246)</f>
        <v>0</v>
      </c>
      <c r="T1246" s="9">
        <f t="shared" si="665"/>
        <v>8.1946783706819987E-2</v>
      </c>
      <c r="U1246" s="18"/>
      <c r="V1246" s="8">
        <f t="shared" ref="V1246:V1277" si="676">W1245</f>
        <v>823.92979184138551</v>
      </c>
      <c r="W1246" s="8">
        <f t="shared" si="666"/>
        <v>630.31581251260684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-179.94787058342521</v>
      </c>
      <c r="AB1246" s="8">
        <f t="shared" ref="AB1246:AB1277" si="677">IFERROR(_xlfn.IFNA(-M1246*R1246,0),0)</f>
        <v>-19361.397932877873</v>
      </c>
      <c r="AC1246" s="8">
        <f t="shared" si="670"/>
        <v>-19541.3458034613</v>
      </c>
      <c r="AD1246" s="8">
        <f t="shared" ref="AD1246:AD1277" si="678">IFERROR(_xlfn.IFNA($D$6*SUM(V1246:V1246,Y1246:Z1246),0),0)</f>
        <v>80.827512579639929</v>
      </c>
      <c r="AE1246" s="8">
        <f t="shared" si="671"/>
        <v>-19460.518290881661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2195.9113273709745</v>
      </c>
      <c r="M1247" s="14">
        <f t="shared" si="664"/>
        <v>769177</v>
      </c>
      <c r="N1247" s="13"/>
      <c r="O1247" s="12">
        <f>1000*(IF(I38&lt;18,VLOOKUP(I38,'[1]Mortality (No Interventions) L'!$B$10:$O$129,4),VLOOKUP(I38,'[1]Mortality (Interventions) L'!$B$26:$AV$128,31)))</f>
        <v>254.969234117143</v>
      </c>
      <c r="P1247" s="11">
        <v>0</v>
      </c>
      <c r="Q1247" s="10">
        <f t="shared" si="673"/>
        <v>8.1946783706819987E-2</v>
      </c>
      <c r="R1247" s="10">
        <f t="shared" si="674"/>
        <v>2.0893908680091066E-2</v>
      </c>
      <c r="S1247" s="10">
        <f t="shared" si="675"/>
        <v>0</v>
      </c>
      <c r="T1247" s="9">
        <f t="shared" si="665"/>
        <v>6.1052875026728917E-2</v>
      </c>
      <c r="U1247" s="18"/>
      <c r="V1247" s="8">
        <f t="shared" si="676"/>
        <v>630.31581251260684</v>
      </c>
      <c r="W1247" s="8">
        <f t="shared" si="666"/>
        <v>469.60467254434269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-134.06669983975851</v>
      </c>
      <c r="AB1247" s="8">
        <f t="shared" si="677"/>
        <v>-16071.113996826405</v>
      </c>
      <c r="AC1247" s="8">
        <f t="shared" si="670"/>
        <v>-16205.180696666164</v>
      </c>
      <c r="AD1247" s="8">
        <f t="shared" si="678"/>
        <v>61.833981207486737</v>
      </c>
      <c r="AE1247" s="8">
        <f t="shared" si="671"/>
        <v>-16143.346715458678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2195.9113273709745</v>
      </c>
      <c r="M1248" s="14">
        <f t="shared" si="664"/>
        <v>769177</v>
      </c>
      <c r="N1248" s="13"/>
      <c r="O1248" s="12">
        <f>1000*(IF(I39&lt;18,VLOOKUP(I39,'[1]Mortality (No Interventions) L'!$B$10:$O$129,4),VLOOKUP(I39,'[1]Mortality (Interventions) L'!$B$26:$AV$128,31)))</f>
        <v>275.57147173245801</v>
      </c>
      <c r="P1248" s="11">
        <v>0</v>
      </c>
      <c r="Q1248" s="10">
        <f t="shared" si="673"/>
        <v>6.1052875026728917E-2</v>
      </c>
      <c r="R1248" s="10">
        <f t="shared" si="674"/>
        <v>1.6824430624613518E-2</v>
      </c>
      <c r="S1248" s="10">
        <f t="shared" si="675"/>
        <v>0</v>
      </c>
      <c r="T1248" s="9">
        <f t="shared" si="665"/>
        <v>4.4228444402115402E-2</v>
      </c>
      <c r="U1248" s="18"/>
      <c r="V1248" s="8">
        <f t="shared" si="676"/>
        <v>469.60467254434269</v>
      </c>
      <c r="W1248" s="8">
        <f t="shared" si="666"/>
        <v>340.19502179885922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-97.121742054602578</v>
      </c>
      <c r="AB1248" s="8">
        <f t="shared" si="677"/>
        <v>-12940.965074548352</v>
      </c>
      <c r="AC1248" s="8">
        <f t="shared" si="670"/>
        <v>-13038.086816602954</v>
      </c>
      <c r="AD1248" s="8">
        <f t="shared" si="678"/>
        <v>46.068218376600022</v>
      </c>
      <c r="AE1248" s="8">
        <f t="shared" si="671"/>
        <v>-12992.018598226354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2195.9113273709745</v>
      </c>
      <c r="M1249" s="14">
        <f t="shared" si="664"/>
        <v>769177</v>
      </c>
      <c r="N1249" s="13"/>
      <c r="O1249" s="12">
        <f>1000*(IF(I40&lt;18,VLOOKUP(I40,'[1]Mortality (No Interventions) L'!$B$10:$O$129,4),VLOOKUP(I40,'[1]Mortality (Interventions) L'!$B$26:$AV$128,31)))</f>
        <v>297.30780216226651</v>
      </c>
      <c r="P1249" s="11">
        <v>0</v>
      </c>
      <c r="Q1249" s="10">
        <f t="shared" si="673"/>
        <v>4.4228444402115402E-2</v>
      </c>
      <c r="R1249" s="10">
        <f t="shared" si="674"/>
        <v>1.3149461598248931E-2</v>
      </c>
      <c r="S1249" s="10">
        <f t="shared" si="675"/>
        <v>0</v>
      </c>
      <c r="T1249" s="9">
        <f t="shared" si="665"/>
        <v>3.1078982803866471E-2</v>
      </c>
      <c r="U1249" s="18"/>
      <c r="V1249" s="8">
        <f t="shared" si="676"/>
        <v>340.19502179885922</v>
      </c>
      <c r="W1249" s="8">
        <f t="shared" si="666"/>
        <v>239.05238756129603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-68.246690382178116</v>
      </c>
      <c r="AB1249" s="8">
        <f t="shared" si="677"/>
        <v>-10114.263423756318</v>
      </c>
      <c r="AC1249" s="8">
        <f t="shared" si="670"/>
        <v>-10182.510114138497</v>
      </c>
      <c r="AD1249" s="8">
        <f t="shared" si="678"/>
        <v>33.373131638468088</v>
      </c>
      <c r="AE1249" s="8">
        <f t="shared" si="671"/>
        <v>-10149.136982500029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2195.9113273709745</v>
      </c>
      <c r="M1250" s="14">
        <f t="shared" si="664"/>
        <v>769177</v>
      </c>
      <c r="N1250" s="13"/>
      <c r="O1250" s="12">
        <f>1000*(IF(I41&lt;18,VLOOKUP(I41,'[1]Mortality (No Interventions) L'!$B$10:$O$129,4),VLOOKUP(I41,'[1]Mortality (Interventions) L'!$B$26:$AV$128,31)))</f>
        <v>319.47878856833961</v>
      </c>
      <c r="P1250" s="11">
        <v>0</v>
      </c>
      <c r="Q1250" s="10">
        <f t="shared" si="673"/>
        <v>3.1078982803866471E-2</v>
      </c>
      <c r="R1250" s="10">
        <f t="shared" si="674"/>
        <v>9.9290757761155198E-3</v>
      </c>
      <c r="S1250" s="10">
        <f t="shared" si="675"/>
        <v>0</v>
      </c>
      <c r="T1250" s="9">
        <f t="shared" si="665"/>
        <v>2.114990702775095E-2</v>
      </c>
      <c r="U1250" s="18"/>
      <c r="V1250" s="8">
        <f t="shared" si="676"/>
        <v>239.05238756129603</v>
      </c>
      <c r="W1250" s="8">
        <f t="shared" si="666"/>
        <v>162.68022037884393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-46.443320415081288</v>
      </c>
      <c r="AB1250" s="8">
        <f t="shared" si="677"/>
        <v>-7637.2167182452076</v>
      </c>
      <c r="AC1250" s="8">
        <f t="shared" si="670"/>
        <v>-7683.6600386602886</v>
      </c>
      <c r="AD1250" s="8">
        <f t="shared" si="678"/>
        <v>23.451039219763143</v>
      </c>
      <c r="AE1250" s="8">
        <f t="shared" si="671"/>
        <v>-7660.2089994405251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2195.9113273709745</v>
      </c>
      <c r="M1251" s="14">
        <f t="shared" si="664"/>
        <v>769177</v>
      </c>
      <c r="N1251" s="13"/>
      <c r="O1251" s="12">
        <f>1000*(IF(I42&lt;18,VLOOKUP(I42,'[1]Mortality (No Interventions) L'!$B$10:$O$129,4),VLOOKUP(I42,'[1]Mortality (Interventions) L'!$B$26:$AV$128,31)))</f>
        <v>341.6267371035737</v>
      </c>
      <c r="P1251" s="11">
        <v>0</v>
      </c>
      <c r="Q1251" s="10">
        <f t="shared" si="673"/>
        <v>2.114990702775095E-2</v>
      </c>
      <c r="R1251" s="10">
        <f t="shared" si="674"/>
        <v>7.2253737279344993E-3</v>
      </c>
      <c r="S1251" s="10">
        <f t="shared" si="675"/>
        <v>0</v>
      </c>
      <c r="T1251" s="9">
        <f t="shared" si="665"/>
        <v>1.3924533299816451E-2</v>
      </c>
      <c r="U1251" s="18"/>
      <c r="V1251" s="8">
        <f t="shared" si="676"/>
        <v>162.68022037884393</v>
      </c>
      <c r="W1251" s="8">
        <f t="shared" si="666"/>
        <v>107.10430749952918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-30.577040401421279</v>
      </c>
      <c r="AB1251" s="8">
        <f t="shared" si="677"/>
        <v>-5557.5912879314747</v>
      </c>
      <c r="AC1251" s="8">
        <f t="shared" si="670"/>
        <v>-5588.1683283328957</v>
      </c>
      <c r="AD1251" s="8">
        <f t="shared" si="678"/>
        <v>15.958929619164591</v>
      </c>
      <c r="AE1251" s="8">
        <f t="shared" si="671"/>
        <v>-5572.2093987137314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2195.9113273709745</v>
      </c>
      <c r="M1252" s="14">
        <f t="shared" si="664"/>
        <v>769177</v>
      </c>
      <c r="N1252" s="13"/>
      <c r="O1252" s="12">
        <f>1000*(IF(I43&lt;18,VLOOKUP(I43,'[1]Mortality (No Interventions) L'!$B$10:$O$129,4),VLOOKUP(I43,'[1]Mortality (Interventions) L'!$B$26:$AV$128,31)))</f>
        <v>364.54801037566142</v>
      </c>
      <c r="P1252" s="11">
        <v>0</v>
      </c>
      <c r="Q1252" s="10">
        <f t="shared" si="673"/>
        <v>1.3924533299816451E-2</v>
      </c>
      <c r="R1252" s="10">
        <f t="shared" si="674"/>
        <v>5.0761609098577305E-3</v>
      </c>
      <c r="S1252" s="10">
        <f t="shared" si="675"/>
        <v>0</v>
      </c>
      <c r="T1252" s="9">
        <f t="shared" si="665"/>
        <v>8.84837238995872E-3</v>
      </c>
      <c r="U1252" s="18"/>
      <c r="V1252" s="8">
        <f t="shared" si="676"/>
        <v>107.10430749952918</v>
      </c>
      <c r="W1252" s="8">
        <f t="shared" si="666"/>
        <v>68.059645297912795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-19.430241159906934</v>
      </c>
      <c r="AB1252" s="8">
        <f t="shared" si="677"/>
        <v>-3904.4662201616397</v>
      </c>
      <c r="AC1252" s="8">
        <f t="shared" si="670"/>
        <v>-3923.8964613215467</v>
      </c>
      <c r="AD1252" s="8">
        <f t="shared" si="678"/>
        <v>10.506932565703814</v>
      </c>
      <c r="AE1252" s="8">
        <f t="shared" si="671"/>
        <v>-3913.389528755843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2195.9113273709745</v>
      </c>
      <c r="M1253" s="14">
        <f t="shared" si="664"/>
        <v>769177</v>
      </c>
      <c r="N1253" s="13"/>
      <c r="O1253" s="12">
        <f>1000*(IF(I44&lt;18,VLOOKUP(I44,'[1]Mortality (No Interventions) L'!$B$10:$O$129,4),VLOOKUP(I44,'[1]Mortality (Interventions) L'!$B$26:$AV$128,31)))</f>
        <v>388.13408106445723</v>
      </c>
      <c r="P1253" s="11">
        <v>0</v>
      </c>
      <c r="Q1253" s="10">
        <f t="shared" si="673"/>
        <v>8.84837238995872E-3</v>
      </c>
      <c r="R1253" s="10">
        <f t="shared" si="674"/>
        <v>3.4343548864927431E-3</v>
      </c>
      <c r="S1253" s="10">
        <f t="shared" si="675"/>
        <v>0</v>
      </c>
      <c r="T1253" s="9">
        <f t="shared" si="665"/>
        <v>5.4140175034659774E-3</v>
      </c>
      <c r="U1253" s="18"/>
      <c r="V1253" s="8">
        <f t="shared" si="676"/>
        <v>68.059645297912795</v>
      </c>
      <c r="W1253" s="8">
        <f t="shared" si="666"/>
        <v>41.6433774126345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-11.888702362445663</v>
      </c>
      <c r="AB1253" s="8">
        <f t="shared" si="677"/>
        <v>-2641.6267885278285</v>
      </c>
      <c r="AC1253" s="8">
        <f t="shared" si="670"/>
        <v>-2653.5154908902741</v>
      </c>
      <c r="AD1253" s="8">
        <f t="shared" si="678"/>
        <v>6.6766512037252452</v>
      </c>
      <c r="AE1253" s="8">
        <f t="shared" si="671"/>
        <v>-2646.8388396865489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2195.9113273709745</v>
      </c>
      <c r="M1254" s="14">
        <f t="shared" si="664"/>
        <v>769177</v>
      </c>
      <c r="N1254" s="13"/>
      <c r="O1254" s="12">
        <f>1000*(IF(I45&lt;18,VLOOKUP(I45,'[1]Mortality (No Interventions) L'!$B$10:$O$129,4),VLOOKUP(I45,'[1]Mortality (Interventions) L'!$B$26:$AV$128,31)))</f>
        <v>412.25806752577245</v>
      </c>
      <c r="P1254" s="11">
        <v>0</v>
      </c>
      <c r="Q1254" s="10">
        <f t="shared" si="673"/>
        <v>5.4140175034659774E-3</v>
      </c>
      <c r="R1254" s="10">
        <f t="shared" si="674"/>
        <v>2.2319723935295909E-3</v>
      </c>
      <c r="S1254" s="10">
        <f t="shared" si="675"/>
        <v>0</v>
      </c>
      <c r="T1254" s="9">
        <f t="shared" si="665"/>
        <v>3.1820451099363865E-3</v>
      </c>
      <c r="U1254" s="18"/>
      <c r="V1254" s="8">
        <f t="shared" si="676"/>
        <v>41.6433774126345</v>
      </c>
      <c r="W1254" s="8">
        <f t="shared" si="666"/>
        <v>24.4755591152554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-6.9874889011147285</v>
      </c>
      <c r="AB1254" s="8">
        <f t="shared" si="677"/>
        <v>-1716.7818297379101</v>
      </c>
      <c r="AC1254" s="8">
        <f t="shared" si="670"/>
        <v>-1723.769318639025</v>
      </c>
      <c r="AD1254" s="8">
        <f t="shared" si="678"/>
        <v>4.0852153241794449</v>
      </c>
      <c r="AE1254" s="8">
        <f t="shared" si="671"/>
        <v>-1719.6841033148455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2195.9113273709745</v>
      </c>
      <c r="M1255" s="14">
        <f t="shared" si="664"/>
        <v>769177</v>
      </c>
      <c r="N1255" s="13"/>
      <c r="O1255" s="12">
        <f>1000*(IF(I46&lt;18,VLOOKUP(I46,'[1]Mortality (No Interventions) L'!$B$10:$O$129,4),VLOOKUP(I46,'[1]Mortality (Interventions) L'!$B$26:$AV$128,31)))</f>
        <v>436.78908169921243</v>
      </c>
      <c r="P1255" s="11">
        <v>0</v>
      </c>
      <c r="Q1255" s="10">
        <f t="shared" si="673"/>
        <v>3.1820451099363865E-3</v>
      </c>
      <c r="R1255" s="10">
        <f t="shared" si="674"/>
        <v>1.3898825614945837E-3</v>
      </c>
      <c r="S1255" s="10">
        <f t="shared" si="675"/>
        <v>0</v>
      </c>
      <c r="T1255" s="9">
        <f t="shared" si="665"/>
        <v>1.7921625484418027E-3</v>
      </c>
      <c r="U1255" s="18"/>
      <c r="V1255" s="8">
        <f t="shared" si="676"/>
        <v>24.4755591152554</v>
      </c>
      <c r="W1255" s="8">
        <f t="shared" si="666"/>
        <v>13.784902125228205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-3.9354300406133875</v>
      </c>
      <c r="AB1255" s="8">
        <f t="shared" si="677"/>
        <v>-1069.0656990027194</v>
      </c>
      <c r="AC1255" s="8">
        <f t="shared" si="670"/>
        <v>-1073.0011290433329</v>
      </c>
      <c r="AD1255" s="8">
        <f t="shared" si="678"/>
        <v>2.4010523492065547</v>
      </c>
      <c r="AE1255" s="8">
        <f t="shared" si="671"/>
        <v>-1070.6000766941263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2195.9113273709745</v>
      </c>
      <c r="M1256" s="14">
        <f t="shared" si="664"/>
        <v>769177</v>
      </c>
      <c r="N1256" s="13"/>
      <c r="O1256" s="12">
        <f>1000*(IF(I47&lt;18,VLOOKUP(I47,'[1]Mortality (No Interventions) L'!$B$10:$O$129,4),VLOOKUP(I47,'[1]Mortality (Interventions) L'!$B$26:$AV$128,31)))</f>
        <v>461.7509705524044</v>
      </c>
      <c r="P1256" s="11">
        <v>0</v>
      </c>
      <c r="Q1256" s="10">
        <f t="shared" si="673"/>
        <v>1.7921625484418027E-3</v>
      </c>
      <c r="R1256" s="10">
        <f t="shared" si="674"/>
        <v>8.2753279613067285E-4</v>
      </c>
      <c r="S1256" s="10">
        <f t="shared" si="675"/>
        <v>0</v>
      </c>
      <c r="T1256" s="9">
        <f t="shared" si="665"/>
        <v>9.6462975231112989E-4</v>
      </c>
      <c r="U1256" s="18"/>
      <c r="V1256" s="8">
        <f t="shared" si="676"/>
        <v>13.784902125228205</v>
      </c>
      <c r="W1256" s="8">
        <f t="shared" si="666"/>
        <v>7.4197101899341797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-2.1182413998190674</v>
      </c>
      <c r="AB1256" s="8">
        <f t="shared" si="677"/>
        <v>-636.51919352940251</v>
      </c>
      <c r="AC1256" s="8">
        <f t="shared" si="670"/>
        <v>-638.63743492922163</v>
      </c>
      <c r="AD1256" s="8">
        <f t="shared" si="678"/>
        <v>1.3522988984848869</v>
      </c>
      <c r="AE1256" s="8">
        <f t="shared" si="671"/>
        <v>-637.28513603073679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2195.9113273709745</v>
      </c>
      <c r="M1257" s="14">
        <f t="shared" si="664"/>
        <v>769177</v>
      </c>
      <c r="N1257" s="13"/>
      <c r="O1257" s="12">
        <f>1000*(IF(I48&lt;18,VLOOKUP(I48,'[1]Mortality (No Interventions) L'!$B$10:$O$129,4),VLOOKUP(I48,'[1]Mortality (Interventions) L'!$B$26:$AV$128,31)))</f>
        <v>487.18747906560446</v>
      </c>
      <c r="P1257" s="11">
        <v>0</v>
      </c>
      <c r="Q1257" s="10">
        <f t="shared" si="673"/>
        <v>9.6462975231112989E-4</v>
      </c>
      <c r="R1257" s="10">
        <f t="shared" si="674"/>
        <v>4.6995553726013784E-4</v>
      </c>
      <c r="S1257" s="10">
        <f t="shared" si="675"/>
        <v>0</v>
      </c>
      <c r="T1257" s="9">
        <f t="shared" si="665"/>
        <v>4.9467421505099206E-4</v>
      </c>
      <c r="U1257" s="18"/>
      <c r="V1257" s="8">
        <f t="shared" si="676"/>
        <v>7.4197101899341797</v>
      </c>
      <c r="W1257" s="8">
        <f t="shared" si="666"/>
        <v>3.8049202871027692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-1.0862607121888188</v>
      </c>
      <c r="AB1257" s="8">
        <f t="shared" si="677"/>
        <v>-361.47899028314106</v>
      </c>
      <c r="AC1257" s="8">
        <f t="shared" si="670"/>
        <v>-362.5652509953299</v>
      </c>
      <c r="AD1257" s="8">
        <f t="shared" si="678"/>
        <v>0.72787356963254313</v>
      </c>
      <c r="AE1257" s="8">
        <f t="shared" si="671"/>
        <v>-361.83737742569735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2195.9113273709745</v>
      </c>
      <c r="M1258" s="14">
        <f t="shared" si="664"/>
        <v>769177</v>
      </c>
      <c r="N1258" s="13"/>
      <c r="O1258" s="12">
        <f>1000*(IF(I49&lt;18,VLOOKUP(I49,'[1]Mortality (No Interventions) L'!$B$10:$O$129,4),VLOOKUP(I49,'[1]Mortality (Interventions) L'!$B$26:$AV$128,31)))</f>
        <v>512.97427164141243</v>
      </c>
      <c r="P1258" s="11">
        <v>0</v>
      </c>
      <c r="Q1258" s="10">
        <f t="shared" si="673"/>
        <v>4.9467421505099206E-4</v>
      </c>
      <c r="R1258" s="10">
        <f t="shared" si="674"/>
        <v>2.5375514516557009E-4</v>
      </c>
      <c r="S1258" s="10">
        <f t="shared" si="675"/>
        <v>0</v>
      </c>
      <c r="T1258" s="9">
        <f t="shared" si="665"/>
        <v>2.4091906988542197E-4</v>
      </c>
      <c r="U1258" s="18"/>
      <c r="V1258" s="8">
        <f t="shared" si="676"/>
        <v>3.8049202871027692</v>
      </c>
      <c r="W1258" s="8">
        <f t="shared" si="666"/>
        <v>1.8530940741725923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-0.52903691454107749</v>
      </c>
      <c r="AB1258" s="8">
        <f t="shared" si="677"/>
        <v>-195.18262129301772</v>
      </c>
      <c r="AC1258" s="8">
        <f t="shared" si="670"/>
        <v>-195.7116582075588</v>
      </c>
      <c r="AD1258" s="8">
        <f t="shared" si="678"/>
        <v>0.3732626801647817</v>
      </c>
      <c r="AE1258" s="8">
        <f t="shared" si="671"/>
        <v>-195.33839552739403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2195.9113273709745</v>
      </c>
      <c r="M1259" s="14">
        <f t="shared" si="664"/>
        <v>769177</v>
      </c>
      <c r="N1259" s="13"/>
      <c r="O1259" s="12">
        <f>1000*(IF(I50&lt;18,VLOOKUP(I50,'[1]Mortality (No Interventions) L'!$B$10:$O$129,4),VLOOKUP(I50,'[1]Mortality (Interventions) L'!$B$26:$AV$128,31)))</f>
        <v>538.98348044903423</v>
      </c>
      <c r="P1259" s="11">
        <v>0</v>
      </c>
      <c r="Q1259" s="10">
        <f t="shared" si="673"/>
        <v>2.4091906988542197E-4</v>
      </c>
      <c r="R1259" s="10">
        <f t="shared" si="674"/>
        <v>1.2985139879338883E-4</v>
      </c>
      <c r="S1259" s="10">
        <f t="shared" si="675"/>
        <v>0</v>
      </c>
      <c r="T1259" s="9">
        <f t="shared" si="665"/>
        <v>1.1106767109203314E-4</v>
      </c>
      <c r="U1259" s="18"/>
      <c r="V1259" s="8">
        <f t="shared" si="676"/>
        <v>1.8530940741725923</v>
      </c>
      <c r="W1259" s="8">
        <f t="shared" si="666"/>
        <v>0.85430698047556775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-0.24389475705570932</v>
      </c>
      <c r="AB1259" s="8">
        <f t="shared" si="677"/>
        <v>-99.878709369702435</v>
      </c>
      <c r="AC1259" s="8">
        <f t="shared" si="670"/>
        <v>-100.12260412675815</v>
      </c>
      <c r="AD1259" s="8">
        <f t="shared" si="678"/>
        <v>0.18178852867633133</v>
      </c>
      <c r="AE1259" s="8">
        <f t="shared" si="671"/>
        <v>-99.940815598081812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2195.9113273709745</v>
      </c>
      <c r="M1260" s="14">
        <f t="shared" si="664"/>
        <v>769177</v>
      </c>
      <c r="N1260" s="13"/>
      <c r="O1260" s="12">
        <f>1000*(IF(I51&lt;18,VLOOKUP(I51,'[1]Mortality (No Interventions) L'!$B$10:$O$129,4),VLOOKUP(I51,'[1]Mortality (Interventions) L'!$B$26:$AV$128,31)))</f>
        <v>568.92921064513052</v>
      </c>
      <c r="P1260" s="11">
        <v>0</v>
      </c>
      <c r="Q1260" s="10">
        <f t="shared" si="673"/>
        <v>1.1106767109203314E-4</v>
      </c>
      <c r="R1260" s="10">
        <f t="shared" si="674"/>
        <v>6.3189642442583392E-5</v>
      </c>
      <c r="S1260" s="10">
        <f t="shared" si="675"/>
        <v>0</v>
      </c>
      <c r="T1260" s="9">
        <f t="shared" si="665"/>
        <v>4.7878028649449747E-5</v>
      </c>
      <c r="U1260" s="18"/>
      <c r="V1260" s="8">
        <f t="shared" si="676"/>
        <v>0.85430698047556775</v>
      </c>
      <c r="W1260" s="8">
        <f t="shared" si="666"/>
        <v>0.36826678442497812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-0.10513590544351874</v>
      </c>
      <c r="AB1260" s="8">
        <f t="shared" si="677"/>
        <v>-48.604019605058966</v>
      </c>
      <c r="AC1260" s="8">
        <f t="shared" si="670"/>
        <v>-48.709155510502484</v>
      </c>
      <c r="AD1260" s="8">
        <f t="shared" si="678"/>
        <v>8.3807514784653203E-2</v>
      </c>
      <c r="AE1260" s="8">
        <f t="shared" si="671"/>
        <v>-48.625347995717831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2195.9113273709745</v>
      </c>
      <c r="M1261" s="14">
        <f t="shared" si="664"/>
        <v>769177</v>
      </c>
      <c r="N1261" s="13"/>
      <c r="O1261" s="12">
        <f>1000*(IF(I52&lt;18,VLOOKUP(I52,'[1]Mortality (No Interventions) L'!$B$10:$O$129,4),VLOOKUP(I52,'[1]Mortality (Interventions) L'!$B$26:$AV$128,31)))</f>
        <v>599.10286586337236</v>
      </c>
      <c r="P1261" s="11">
        <v>0</v>
      </c>
      <c r="Q1261" s="10">
        <f t="shared" si="673"/>
        <v>4.7878028649449747E-5</v>
      </c>
      <c r="R1261" s="10">
        <f t="shared" si="674"/>
        <v>2.868386417577399E-5</v>
      </c>
      <c r="S1261" s="10">
        <f t="shared" si="675"/>
        <v>0</v>
      </c>
      <c r="T1261" s="9">
        <f t="shared" si="665"/>
        <v>1.9194164473675757E-5</v>
      </c>
      <c r="U1261" s="18"/>
      <c r="V1261" s="8">
        <f t="shared" si="676"/>
        <v>0.36826678442497812</v>
      </c>
      <c r="W1261" s="8">
        <f t="shared" si="666"/>
        <v>0.14763709847368497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-4.2148683187166136E-2</v>
      </c>
      <c r="AB1261" s="8">
        <f t="shared" si="677"/>
        <v>-22.062968595129309</v>
      </c>
      <c r="AC1261" s="8">
        <f t="shared" si="670"/>
        <v>-22.105117278316474</v>
      </c>
      <c r="AD1261" s="8">
        <f t="shared" si="678"/>
        <v>3.6126971552090353E-2</v>
      </c>
      <c r="AE1261" s="8">
        <f t="shared" si="671"/>
        <v>-22.068990306764384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2195.9113273709745</v>
      </c>
      <c r="M1262" s="14">
        <f t="shared" si="664"/>
        <v>769177</v>
      </c>
      <c r="N1262" s="13"/>
      <c r="O1262" s="12">
        <f>1000*(IF(I53&lt;18,VLOOKUP(I53,'[1]Mortality (No Interventions) L'!$B$10:$O$129,4),VLOOKUP(I53,'[1]Mortality (Interventions) L'!$B$26:$AV$128,31)))</f>
        <v>629.46889480067921</v>
      </c>
      <c r="P1262" s="11">
        <v>0</v>
      </c>
      <c r="Q1262" s="10">
        <f t="shared" si="673"/>
        <v>1.9194164473675757E-5</v>
      </c>
      <c r="R1262" s="10">
        <f t="shared" si="674"/>
        <v>1.2082129497867139E-5</v>
      </c>
      <c r="S1262" s="10">
        <f t="shared" si="675"/>
        <v>0</v>
      </c>
      <c r="T1262" s="9">
        <f t="shared" si="665"/>
        <v>7.1120349758086185E-6</v>
      </c>
      <c r="U1262" s="18"/>
      <c r="V1262" s="8">
        <f t="shared" si="676"/>
        <v>0.14763709847368497</v>
      </c>
      <c r="W1262" s="8">
        <f t="shared" si="666"/>
        <v>5.470413726587546E-2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-1.56173981640367E-2</v>
      </c>
      <c r="AB1262" s="8">
        <f t="shared" si="677"/>
        <v>-9.2932961207809512</v>
      </c>
      <c r="AC1262" s="8">
        <f t="shared" si="670"/>
        <v>-9.3089135189449888</v>
      </c>
      <c r="AD1262" s="8">
        <f t="shared" si="678"/>
        <v>1.4483199360268498E-2</v>
      </c>
      <c r="AE1262" s="8">
        <f t="shared" si="671"/>
        <v>-9.2944303195847198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2195.9113273709745</v>
      </c>
      <c r="M1263" s="14">
        <f t="shared" si="664"/>
        <v>769177</v>
      </c>
      <c r="N1263" s="13"/>
      <c r="O1263" s="12">
        <f>1000*(IF(I54&lt;18,VLOOKUP(I54,'[1]Mortality (No Interventions) L'!$B$10:$O$129,4),VLOOKUP(I54,'[1]Mortality (Interventions) L'!$B$26:$AV$128,31)))</f>
        <v>659.99130238172029</v>
      </c>
      <c r="P1263" s="11">
        <v>0</v>
      </c>
      <c r="Q1263" s="10">
        <f t="shared" si="673"/>
        <v>7.1120349758086185E-6</v>
      </c>
      <c r="R1263" s="10">
        <f t="shared" si="674"/>
        <v>4.693881226268276E-6</v>
      </c>
      <c r="S1263" s="10">
        <f t="shared" si="675"/>
        <v>0</v>
      </c>
      <c r="T1263" s="9">
        <f t="shared" si="665"/>
        <v>2.4181537495403425E-6</v>
      </c>
      <c r="U1263" s="18"/>
      <c r="V1263" s="8">
        <f t="shared" si="676"/>
        <v>5.470413726587546E-2</v>
      </c>
      <c r="W1263" s="8">
        <f t="shared" si="666"/>
        <v>1.8599882466101923E-2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-5.3100512099402324E-3</v>
      </c>
      <c r="AB1263" s="8">
        <f t="shared" si="677"/>
        <v>-3.6104254799773536</v>
      </c>
      <c r="AC1263" s="8">
        <f t="shared" si="670"/>
        <v>-3.6157355311872941</v>
      </c>
      <c r="AD1263" s="8">
        <f t="shared" si="678"/>
        <v>5.3664758657823832E-3</v>
      </c>
      <c r="AE1263" s="8">
        <f t="shared" si="671"/>
        <v>-3.6103690553215118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2195.9113273709745</v>
      </c>
      <c r="M1264" s="14">
        <f t="shared" si="664"/>
        <v>769177</v>
      </c>
      <c r="N1264" s="13"/>
      <c r="O1264" s="12">
        <f>1000*(IF(I55&lt;18,VLOOKUP(I55,'[1]Mortality (No Interventions) L'!$B$10:$O$129,4),VLOOKUP(I55,'[1]Mortality (Interventions) L'!$B$26:$AV$128,31)))</f>
        <v>690.63303780510284</v>
      </c>
      <c r="P1264" s="11">
        <v>0</v>
      </c>
      <c r="Q1264" s="10">
        <f t="shared" si="673"/>
        <v>2.4181537495403425E-6</v>
      </c>
      <c r="R1264" s="10">
        <f t="shared" si="674"/>
        <v>1.6700568699248467E-6</v>
      </c>
      <c r="S1264" s="10">
        <f t="shared" si="675"/>
        <v>0</v>
      </c>
      <c r="T1264" s="9">
        <f t="shared" si="665"/>
        <v>7.4809687961549574E-7</v>
      </c>
      <c r="U1264" s="18"/>
      <c r="V1264" s="8">
        <f t="shared" si="676"/>
        <v>1.8599882466101923E-2</v>
      </c>
      <c r="W1264" s="8">
        <f t="shared" si="666"/>
        <v>5.7541891357200817E-3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-1.6427544119185474E-3</v>
      </c>
      <c r="AB1264" s="8">
        <f t="shared" si="677"/>
        <v>-1.2845693330381838</v>
      </c>
      <c r="AC1264" s="8">
        <f t="shared" si="670"/>
        <v>-1.2862120874501024</v>
      </c>
      <c r="AD1264" s="8">
        <f t="shared" si="678"/>
        <v>1.8246484699245987E-3</v>
      </c>
      <c r="AE1264" s="8">
        <f t="shared" si="671"/>
        <v>-1.2843874389801777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2195.9113273709745</v>
      </c>
      <c r="M1265" s="14">
        <f t="shared" si="664"/>
        <v>769177</v>
      </c>
      <c r="N1265" s="13"/>
      <c r="O1265" s="12">
        <f>1000*(IF(I56&lt;18,VLOOKUP(I56,'[1]Mortality (No Interventions) L'!$B$10:$O$129,4),VLOOKUP(I56,'[1]Mortality (Interventions) L'!$B$26:$AV$128,31)))</f>
        <v>721.50100702916086</v>
      </c>
      <c r="P1265" s="11">
        <v>0</v>
      </c>
      <c r="Q1265" s="10">
        <f t="shared" si="673"/>
        <v>7.4809687961549574E-7</v>
      </c>
      <c r="R1265" s="10">
        <f t="shared" si="674"/>
        <v>5.3975265199795313E-7</v>
      </c>
      <c r="S1265" s="10">
        <f t="shared" si="675"/>
        <v>0</v>
      </c>
      <c r="T1265" s="9">
        <f t="shared" si="665"/>
        <v>2.0834422761754261E-7</v>
      </c>
      <c r="U1265" s="18"/>
      <c r="V1265" s="8">
        <f t="shared" si="676"/>
        <v>5.7541891357200817E-3</v>
      </c>
      <c r="W1265" s="8">
        <f t="shared" si="666"/>
        <v>1.6025358796617859E-3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-4.5750544941771846E-4</v>
      </c>
      <c r="AB1265" s="8">
        <f t="shared" si="677"/>
        <v>-0.41516532560582958</v>
      </c>
      <c r="AC1265" s="8">
        <f t="shared" si="670"/>
        <v>-0.41562283105524728</v>
      </c>
      <c r="AD1265" s="8">
        <f t="shared" si="678"/>
        <v>5.6448595421414009E-4</v>
      </c>
      <c r="AE1265" s="8">
        <f t="shared" si="671"/>
        <v>-0.41505834510103312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2195.9113273709745</v>
      </c>
      <c r="M1266" s="14">
        <f t="shared" si="664"/>
        <v>769177</v>
      </c>
      <c r="N1266" s="13"/>
      <c r="O1266" s="12">
        <f>1000*(IF(I57&lt;18,VLOOKUP(I57,'[1]Mortality (No Interventions) L'!$B$10:$O$129,4),VLOOKUP(I57,'[1]Mortality (Interventions) L'!$B$26:$AV$128,31)))</f>
        <v>752.72716334529196</v>
      </c>
      <c r="P1266" s="11">
        <v>0</v>
      </c>
      <c r="Q1266" s="10">
        <f t="shared" si="673"/>
        <v>2.0834422761754261E-7</v>
      </c>
      <c r="R1266" s="10">
        <f t="shared" si="674"/>
        <v>1.5682635945391869E-7</v>
      </c>
      <c r="S1266" s="10">
        <f t="shared" si="675"/>
        <v>0</v>
      </c>
      <c r="T1266" s="9">
        <f t="shared" si="665"/>
        <v>5.1517868163623918E-8</v>
      </c>
      <c r="U1266" s="18"/>
      <c r="V1266" s="8">
        <f t="shared" si="676"/>
        <v>1.6025358796617859E-3</v>
      </c>
      <c r="W1266" s="8">
        <f t="shared" si="666"/>
        <v>3.9626359280491756E-4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-1.1312867026250627E-4</v>
      </c>
      <c r="AB1266" s="8">
        <f t="shared" si="677"/>
        <v>-0.12062722868568682</v>
      </c>
      <c r="AC1266" s="8">
        <f t="shared" si="670"/>
        <v>-0.12074035735594932</v>
      </c>
      <c r="AD1266" s="8">
        <f t="shared" si="678"/>
        <v>1.5720876979482119E-4</v>
      </c>
      <c r="AE1266" s="8">
        <f t="shared" si="671"/>
        <v>-0.1205831485861545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2195.9113273709745</v>
      </c>
      <c r="M1267" s="14">
        <f t="shared" si="664"/>
        <v>769177</v>
      </c>
      <c r="N1267" s="13"/>
      <c r="O1267" s="12">
        <f>1000*(IF(I58&lt;18,VLOOKUP(I58,'[1]Mortality (No Interventions) L'!$B$10:$O$129,4),VLOOKUP(I58,'[1]Mortality (Interventions) L'!$B$26:$AV$128,31)))</f>
        <v>784.31150675349659</v>
      </c>
      <c r="P1267" s="11">
        <v>0</v>
      </c>
      <c r="Q1267" s="10">
        <f t="shared" si="673"/>
        <v>5.1517868163623918E-8</v>
      </c>
      <c r="R1267" s="10">
        <f t="shared" si="674"/>
        <v>4.040605680413987E-8</v>
      </c>
      <c r="S1267" s="10">
        <f t="shared" si="675"/>
        <v>0</v>
      </c>
      <c r="T1267" s="9">
        <f t="shared" si="665"/>
        <v>1.1111811359484048E-8</v>
      </c>
      <c r="U1267" s="18"/>
      <c r="V1267" s="8">
        <f t="shared" si="676"/>
        <v>3.9626359280491756E-4</v>
      </c>
      <c r="W1267" s="8">
        <f t="shared" si="666"/>
        <v>8.5469497260538618E-5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-2.4400552431900491E-5</v>
      </c>
      <c r="AB1267" s="8">
        <f t="shared" si="677"/>
        <v>-3.1079409554437894E-2</v>
      </c>
      <c r="AC1267" s="8">
        <f t="shared" si="670"/>
        <v>-3.1103810106869793E-2</v>
      </c>
      <c r="AD1267" s="8">
        <f t="shared" si="678"/>
        <v>3.8873458454162415E-5</v>
      </c>
      <c r="AE1267" s="8">
        <f t="shared" si="671"/>
        <v>-3.1064936648415632E-2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2195.9113273709745</v>
      </c>
      <c r="M1268" s="14">
        <f t="shared" si="664"/>
        <v>769177</v>
      </c>
      <c r="N1268" s="13"/>
      <c r="O1268" s="12">
        <f>1000*(IF(I59&lt;18,VLOOKUP(I59,'[1]Mortality (No Interventions) L'!$B$10:$O$129,4),VLOOKUP(I59,'[1]Mortality (Interventions) L'!$B$26:$AV$128,31)))</f>
        <v>816.25403725377475</v>
      </c>
      <c r="P1268" s="11">
        <v>0</v>
      </c>
      <c r="Q1268" s="10">
        <f t="shared" si="673"/>
        <v>1.1111811359484048E-8</v>
      </c>
      <c r="R1268" s="10">
        <f t="shared" si="674"/>
        <v>9.0700608833812093E-9</v>
      </c>
      <c r="S1268" s="10">
        <f t="shared" si="675"/>
        <v>0</v>
      </c>
      <c r="T1268" s="9">
        <f t="shared" si="665"/>
        <v>2.041750476102839E-9</v>
      </c>
      <c r="U1268" s="18"/>
      <c r="V1268" s="8">
        <f t="shared" si="676"/>
        <v>8.5469497260538618E-5</v>
      </c>
      <c r="W1268" s="8">
        <f t="shared" si="666"/>
        <v>1.5704675059573535E-5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-4.4835029981393043E-6</v>
      </c>
      <c r="AB1268" s="8">
        <f t="shared" si="677"/>
        <v>-6.9764822200965087E-3</v>
      </c>
      <c r="AC1268" s="8">
        <f t="shared" si="670"/>
        <v>-6.980965723094648E-3</v>
      </c>
      <c r="AD1268" s="8">
        <f t="shared" si="678"/>
        <v>8.3845576812588383E-6</v>
      </c>
      <c r="AE1268" s="8">
        <f t="shared" si="671"/>
        <v>-6.972581165413389E-3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2195.9113273709745</v>
      </c>
      <c r="M1269" s="14">
        <f t="shared" si="664"/>
        <v>769177</v>
      </c>
      <c r="N1269" s="13"/>
      <c r="O1269" s="12">
        <f>1000*(IF(I60&lt;18,VLOOKUP(I60,'[1]Mortality (No Interventions) L'!$B$10:$O$129,4),VLOOKUP(I60,'[1]Mortality (Interventions) L'!$B$26:$AV$128,31)))</f>
        <v>1000</v>
      </c>
      <c r="P1269" s="11">
        <v>0</v>
      </c>
      <c r="Q1269" s="10">
        <f t="shared" si="673"/>
        <v>2.041750476102839E-9</v>
      </c>
      <c r="R1269" s="10">
        <f t="shared" si="674"/>
        <v>2.041750476102839E-9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1.5704675059573535E-5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-1.5704675059573534E-3</v>
      </c>
      <c r="AC1269" s="8">
        <f t="shared" si="670"/>
        <v>-1.5704675059573534E-3</v>
      </c>
      <c r="AD1269" s="8">
        <f t="shared" si="678"/>
        <v>1.540628623344164E-6</v>
      </c>
      <c r="AE1269" s="8">
        <f t="shared" si="671"/>
        <v>-1.5689268773340093E-3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2195.9113273709745</v>
      </c>
      <c r="M1270" s="14">
        <f t="shared" si="664"/>
        <v>769177</v>
      </c>
      <c r="N1270" s="13"/>
      <c r="O1270" s="12" t="e">
        <f>1000*(IF(I61&lt;18,VLOOKUP(I61,'[1]Mortality (No Interventions) L'!$B$10:$O$129,4),VLOOKUP(I61,'[1]Mortality (Interventions) L'!$B$26:$AV$128,31)))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2195.9113273709745</v>
      </c>
      <c r="M1271" s="14">
        <f t="shared" si="664"/>
        <v>769177</v>
      </c>
      <c r="N1271" s="13"/>
      <c r="O1271" s="12" t="e">
        <f>1000*(IF(I62&lt;18,VLOOKUP(I62,'[1]Mortality (No Interventions) L'!$B$10:$O$129,4),VLOOKUP(I62,'[1]Mortality (Interventions) L'!$B$26:$AV$128,31)))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2195.9113273709745</v>
      </c>
      <c r="M1272" s="14">
        <f t="shared" si="664"/>
        <v>769177</v>
      </c>
      <c r="N1272" s="13"/>
      <c r="O1272" s="12" t="e">
        <f>1000*(IF(I63&lt;18,VLOOKUP(I63,'[1]Mortality (No Interventions) L'!$B$10:$O$129,4),VLOOKUP(I63,'[1]Mortality (Interventions) L'!$B$26:$AV$128,31)))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2195.9113273709745</v>
      </c>
      <c r="M1273" s="14">
        <f t="shared" si="664"/>
        <v>769177</v>
      </c>
      <c r="N1273" s="13"/>
      <c r="O1273" s="12" t="e">
        <f>1000*(IF(I64&lt;18,VLOOKUP(I64,'[1]Mortality (No Interventions) L'!$B$10:$O$129,4),VLOOKUP(I64,'[1]Mortality (Interventions) L'!$B$26:$AV$128,31)))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2195.9113273709745</v>
      </c>
      <c r="M1274" s="14">
        <f t="shared" si="664"/>
        <v>769177</v>
      </c>
      <c r="N1274" s="13"/>
      <c r="O1274" s="12" t="e">
        <f>1000*(IF(I65&lt;18,VLOOKUP(I65,'[1]Mortality (No Interventions) L'!$B$10:$O$129,4),VLOOKUP(I65,'[1]Mortality (Interventions) L'!$B$26:$AV$128,31)))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2195.9113273709745</v>
      </c>
      <c r="M1275" s="14">
        <f t="shared" si="664"/>
        <v>769177</v>
      </c>
      <c r="N1275" s="13"/>
      <c r="O1275" s="12" t="e">
        <f>1000*(IF(I66&lt;18,VLOOKUP(I66,'[1]Mortality (No Interventions) L'!$B$10:$O$129,4),VLOOKUP(I66,'[1]Mortality (Interventions) L'!$B$26:$AV$128,31)))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2195.9113273709745</v>
      </c>
      <c r="M1276" s="14">
        <f t="shared" si="664"/>
        <v>769177</v>
      </c>
      <c r="N1276" s="13"/>
      <c r="O1276" s="12" t="e">
        <f>1000*(IF(I67&lt;18,VLOOKUP(I67,'[1]Mortality (No Interventions) L'!$B$10:$O$129,4),VLOOKUP(I67,'[1]Mortality (Interventions) L'!$B$26:$AV$128,31)))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2195.9113273709745</v>
      </c>
      <c r="M1277" s="14">
        <f t="shared" ref="M1277:M1308" si="681">$E$11</f>
        <v>769177</v>
      </c>
      <c r="N1277" s="13"/>
      <c r="O1277" s="12" t="e">
        <f>1000*(IF(I68&lt;18,VLOOKUP(I68,'[1]Mortality (No Interventions) L'!$B$10:$O$129,4),VLOOKUP(I68,'[1]Mortality (Interventions) L'!$B$26:$AV$128,31)))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2195.9113273709745</v>
      </c>
      <c r="M1278" s="14">
        <f t="shared" si="681"/>
        <v>769177</v>
      </c>
      <c r="N1278" s="13"/>
      <c r="O1278" s="12" t="e">
        <f>1000*(IF(I69&lt;18,VLOOKUP(I69,'[1]Mortality (No Interventions) L'!$B$10:$O$129,4),VLOOKUP(I69,'[1]Mortality (Interventions) L'!$B$26:$AV$128,31)))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2195.9113273709745</v>
      </c>
      <c r="M1279" s="14">
        <f t="shared" si="681"/>
        <v>769177</v>
      </c>
      <c r="N1279" s="13"/>
      <c r="O1279" s="12" t="e">
        <f>1000*(IF(I70&lt;18,VLOOKUP(I70,'[1]Mortality (No Interventions) L'!$B$10:$O$129,4),VLOOKUP(I70,'[1]Mortality (Interventions) L'!$B$26:$AV$128,31)))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2195.9113273709745</v>
      </c>
      <c r="M1280" s="14">
        <f t="shared" si="681"/>
        <v>769177</v>
      </c>
      <c r="N1280" s="13"/>
      <c r="O1280" s="12" t="e">
        <f>1000*(IF(I71&lt;18,VLOOKUP(I71,'[1]Mortality (No Interventions) L'!$B$10:$O$129,4),VLOOKUP(I71,'[1]Mortality (Interventions) L'!$B$26:$AV$128,31)))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2195.9113273709745</v>
      </c>
      <c r="M1281" s="14">
        <f t="shared" si="681"/>
        <v>769177</v>
      </c>
      <c r="N1281" s="13"/>
      <c r="O1281" s="12" t="e">
        <f>1000*(IF(I72&lt;18,VLOOKUP(I72,'[1]Mortality (No Interventions) L'!$B$10:$O$129,4),VLOOKUP(I72,'[1]Mortality (Interventions) L'!$B$26:$AV$128,31)))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2195.9113273709745</v>
      </c>
      <c r="M1282" s="14">
        <f t="shared" si="681"/>
        <v>769177</v>
      </c>
      <c r="N1282" s="13"/>
      <c r="O1282" s="12" t="e">
        <f>1000*(IF(I73&lt;18,VLOOKUP(I73,'[1]Mortality (No Interventions) L'!$B$10:$O$129,4),VLOOKUP(I73,'[1]Mortality (Interventions) L'!$B$26:$AV$128,31)))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2195.9113273709745</v>
      </c>
      <c r="M1283" s="14">
        <f t="shared" si="681"/>
        <v>769177</v>
      </c>
      <c r="N1283" s="13"/>
      <c r="O1283" s="12" t="e">
        <f>1000*(IF(I74&lt;18,VLOOKUP(I74,'[1]Mortality (No Interventions) L'!$B$10:$O$129,4),VLOOKUP(I74,'[1]Mortality (Interventions) L'!$B$26:$AV$128,31)))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2195.9113273709745</v>
      </c>
      <c r="M1284" s="14">
        <f t="shared" si="681"/>
        <v>769177</v>
      </c>
      <c r="N1284" s="13"/>
      <c r="O1284" s="12" t="e">
        <f>1000*(IF(I75&lt;18,VLOOKUP(I75,'[1]Mortality (No Interventions) L'!$B$10:$O$129,4),VLOOKUP(I75,'[1]Mortality (Interventions) L'!$B$26:$AV$128,31)))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2195.9113273709745</v>
      </c>
      <c r="M1285" s="14">
        <f t="shared" si="681"/>
        <v>769177</v>
      </c>
      <c r="N1285" s="13"/>
      <c r="O1285" s="12" t="e">
        <f>1000*(IF(I76&lt;18,VLOOKUP(I76,'[1]Mortality (No Interventions) L'!$B$10:$O$129,4),VLOOKUP(I76,'[1]Mortality (Interventions) L'!$B$26:$AV$128,31)))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2195.9113273709745</v>
      </c>
      <c r="M1286" s="14">
        <f t="shared" si="681"/>
        <v>769177</v>
      </c>
      <c r="N1286" s="13"/>
      <c r="O1286" s="12" t="e">
        <f>1000*(IF(I77&lt;18,VLOOKUP(I77,'[1]Mortality (No Interventions) L'!$B$10:$O$129,4),VLOOKUP(I77,'[1]Mortality (Interventions) L'!$B$26:$AV$128,31)))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2195.9113273709745</v>
      </c>
      <c r="M1287" s="14">
        <f t="shared" si="681"/>
        <v>769177</v>
      </c>
      <c r="N1287" s="13"/>
      <c r="O1287" s="12" t="e">
        <f>1000*(IF(I78&lt;18,VLOOKUP(I78,'[1]Mortality (No Interventions) L'!$B$10:$O$129,4),VLOOKUP(I78,'[1]Mortality (Interventions) L'!$B$26:$AV$128,31)))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2195.9113273709745</v>
      </c>
      <c r="M1288" s="14">
        <f t="shared" si="681"/>
        <v>769177</v>
      </c>
      <c r="N1288" s="13"/>
      <c r="O1288" s="12" t="e">
        <f>1000*(IF(I79&lt;18,VLOOKUP(I79,'[1]Mortality (No Interventions) L'!$B$10:$O$129,4),VLOOKUP(I79,'[1]Mortality (Interventions) L'!$B$26:$AV$128,31)))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2195.9113273709745</v>
      </c>
      <c r="M1289" s="14">
        <f t="shared" si="681"/>
        <v>769177</v>
      </c>
      <c r="O1289" s="12" t="e">
        <f>1000*(IF(I80&lt;18,VLOOKUP(I80,'[1]Mortality (No Interventions) L'!$B$10:$O$129,4),VLOOKUP(I80,'[1]Mortality (Interventions) L'!$B$26:$AV$128,31)))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2195.9113273709745</v>
      </c>
      <c r="M1290" s="14">
        <f t="shared" si="681"/>
        <v>769177</v>
      </c>
      <c r="O1290" s="12" t="e">
        <f>1000*(IF(I81&lt;18,VLOOKUP(I81,'[1]Mortality (No Interventions) L'!$B$10:$O$129,4),VLOOKUP(I81,'[1]Mortality (Interventions) L'!$B$26:$AV$128,31)))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2195.9113273709745</v>
      </c>
      <c r="M1291" s="14">
        <f t="shared" si="681"/>
        <v>769177</v>
      </c>
      <c r="O1291" s="12" t="e">
        <f>1000*(IF(I82&lt;18,VLOOKUP(I82,'[1]Mortality (No Interventions) L'!$B$10:$O$129,4),VLOOKUP(I82,'[1]Mortality (Interventions) L'!$B$26:$AV$128,31)))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2195.9113273709745</v>
      </c>
      <c r="M1292" s="14">
        <f t="shared" si="681"/>
        <v>769177</v>
      </c>
      <c r="O1292" s="12" t="e">
        <f>1000*(IF(I83&lt;18,VLOOKUP(I83,'[1]Mortality (No Interventions) L'!$B$10:$O$129,4),VLOOKUP(I83,'[1]Mortality (Interventions) L'!$B$26:$AV$128,31)))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2195.9113273709745</v>
      </c>
      <c r="M1293" s="14">
        <f t="shared" si="681"/>
        <v>769177</v>
      </c>
      <c r="O1293" s="12" t="e">
        <f>1000*(IF(I84&lt;18,VLOOKUP(I84,'[1]Mortality (No Interventions) L'!$B$10:$O$129,4),VLOOKUP(I84,'[1]Mortality (Interventions) L'!$B$26:$AV$128,31)))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2195.9113273709745</v>
      </c>
      <c r="M1294" s="14">
        <f t="shared" si="681"/>
        <v>769177</v>
      </c>
      <c r="O1294" s="12" t="e">
        <f>1000*(IF(I85&lt;18,VLOOKUP(I85,'[1]Mortality (No Interventions) L'!$B$10:$O$129,4),VLOOKUP(I85,'[1]Mortality (Interventions) L'!$B$26:$AV$128,31)))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2195.9113273709745</v>
      </c>
      <c r="M1295" s="14">
        <f t="shared" si="681"/>
        <v>769177</v>
      </c>
      <c r="O1295" s="12" t="e">
        <f>1000*(IF(I86&lt;18,VLOOKUP(I86,'[1]Mortality (No Interventions) L'!$B$10:$O$129,4),VLOOKUP(I86,'[1]Mortality (Interventions) L'!$B$26:$AV$128,31)))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2195.9113273709745</v>
      </c>
      <c r="M1296" s="14">
        <f t="shared" si="681"/>
        <v>769177</v>
      </c>
      <c r="O1296" s="12" t="e">
        <f>1000*(IF(I87&lt;18,VLOOKUP(I87,'[1]Mortality (No Interventions) L'!$B$10:$O$129,4),VLOOKUP(I87,'[1]Mortality (Interventions) L'!$B$26:$AV$128,31)))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2195.9113273709745</v>
      </c>
      <c r="M1297" s="14">
        <f t="shared" si="681"/>
        <v>769177</v>
      </c>
      <c r="O1297" s="12" t="e">
        <f>1000*(IF(I88&lt;18,VLOOKUP(I88,'[1]Mortality (No Interventions) L'!$B$10:$O$129,4),VLOOKUP(I88,'[1]Mortality (Interventions) L'!$B$26:$AV$128,31)))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2195.9113273709745</v>
      </c>
      <c r="M1298" s="14">
        <f t="shared" si="681"/>
        <v>769177</v>
      </c>
      <c r="O1298" s="12" t="e">
        <f>1000*(IF(I89&lt;18,VLOOKUP(I89,'[1]Mortality (No Interventions) L'!$B$10:$O$129,4),VLOOKUP(I89,'[1]Mortality (Interventions) L'!$B$26:$AV$128,31)))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2195.9113273709745</v>
      </c>
      <c r="M1299" s="14">
        <f t="shared" si="681"/>
        <v>769177</v>
      </c>
      <c r="O1299" s="12" t="e">
        <f>1000*(IF(I90&lt;18,VLOOKUP(I90,'[1]Mortality (No Interventions) L'!$B$10:$O$129,4),VLOOKUP(I90,'[1]Mortality (Interventions) L'!$B$26:$AV$128,31)))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2195.9113273709745</v>
      </c>
      <c r="M1300" s="14">
        <f t="shared" si="681"/>
        <v>769177</v>
      </c>
      <c r="O1300" s="12" t="e">
        <f>1000*(IF(I91&lt;18,VLOOKUP(I91,'[1]Mortality (No Interventions) L'!$B$10:$O$129,4),VLOOKUP(I91,'[1]Mortality (Interventions) L'!$B$26:$AV$128,31)))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2195.9113273709745</v>
      </c>
      <c r="M1301" s="14">
        <f t="shared" si="681"/>
        <v>769177</v>
      </c>
      <c r="O1301" s="12" t="e">
        <f>1000*(IF(I92&lt;18,VLOOKUP(I92,'[1]Mortality (No Interventions) L'!$B$10:$O$129,4),VLOOKUP(I92,'[1]Mortality (Interventions) L'!$B$26:$AV$128,31)))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2195.9113273709745</v>
      </c>
      <c r="M1302" s="14">
        <f t="shared" si="681"/>
        <v>769177</v>
      </c>
      <c r="O1302" s="12" t="e">
        <f>1000*(IF(I93&lt;18,VLOOKUP(I93,'[1]Mortality (No Interventions) L'!$B$10:$O$129,4),VLOOKUP(I93,'[1]Mortality (Interventions) L'!$B$26:$AV$128,31)))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2195.9113273709745</v>
      </c>
      <c r="M1303" s="14">
        <f t="shared" si="681"/>
        <v>769177</v>
      </c>
      <c r="O1303" s="12" t="e">
        <f>1000*(IF(I94&lt;18,VLOOKUP(I94,'[1]Mortality (No Interventions) L'!$B$10:$O$129,4),VLOOKUP(I94,'[1]Mortality (Interventions) L'!$B$26:$AV$128,31)))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2195.9113273709745</v>
      </c>
      <c r="M1304" s="14">
        <f t="shared" si="681"/>
        <v>769177</v>
      </c>
      <c r="O1304" s="12" t="e">
        <f>1000*(IF(I95&lt;18,VLOOKUP(I95,'[1]Mortality (No Interventions) L'!$B$10:$O$129,4),VLOOKUP(I95,'[1]Mortality (Interventions) L'!$B$26:$AV$128,31)))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2195.9113273709745</v>
      </c>
      <c r="M1305" s="14">
        <f t="shared" si="681"/>
        <v>769177</v>
      </c>
      <c r="O1305" s="12" t="e">
        <f>1000*(IF(I96&lt;18,VLOOKUP(I96,'[1]Mortality (No Interventions) L'!$B$10:$O$129,4),VLOOKUP(I96,'[1]Mortality (Interventions) L'!$B$26:$AV$128,31)))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2195.9113273709745</v>
      </c>
      <c r="M1306" s="14">
        <f t="shared" si="681"/>
        <v>769177</v>
      </c>
      <c r="O1306" s="12" t="e">
        <f>1000*(IF(I97&lt;18,VLOOKUP(I97,'[1]Mortality (No Interventions) L'!$B$10:$O$129,4),VLOOKUP(I97,'[1]Mortality (Interventions) L'!$B$26:$AV$128,31)))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2195.9113273709745</v>
      </c>
      <c r="M1307" s="14">
        <f t="shared" si="681"/>
        <v>769177</v>
      </c>
      <c r="O1307" s="12" t="e">
        <f>1000*(IF(I98&lt;18,VLOOKUP(I98,'[1]Mortality (No Interventions) L'!$B$10:$O$129,4),VLOOKUP(I98,'[1]Mortality (Interventions) L'!$B$26:$AV$128,31)))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2195.9113273709745</v>
      </c>
      <c r="M1308" s="14">
        <f t="shared" si="681"/>
        <v>769177</v>
      </c>
      <c r="O1308" s="12" t="e">
        <f>1000*(IF(I99&lt;18,VLOOKUP(I99,'[1]Mortality (No Interventions) L'!$B$10:$O$129,4),VLOOKUP(I99,'[1]Mortality (Interventions) L'!$B$26:$AV$128,31)))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2195.9113273709745</v>
      </c>
      <c r="M1309" s="14">
        <f t="shared" ref="M1309:M1333" si="698">$E$11</f>
        <v>769177</v>
      </c>
      <c r="O1309" s="12" t="e">
        <f>1000*(IF(I100&lt;18,VLOOKUP(I100,'[1]Mortality (No Interventions) L'!$B$10:$O$129,4),VLOOKUP(I100,'[1]Mortality (Interventions) L'!$B$26:$AV$128,31)))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2195.9113273709745</v>
      </c>
      <c r="M1310" s="14">
        <f t="shared" si="698"/>
        <v>769177</v>
      </c>
      <c r="O1310" s="12" t="e">
        <f>1000*(IF(I101&lt;18,VLOOKUP(I101,'[1]Mortality (No Interventions) L'!$B$10:$O$129,4),VLOOKUP(I101,'[1]Mortality (Interventions) L'!$B$26:$AV$128,31)))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2195.9113273709745</v>
      </c>
      <c r="M1311" s="14">
        <f t="shared" si="698"/>
        <v>769177</v>
      </c>
      <c r="O1311" s="12" t="e">
        <f>1000*(IF(I102&lt;18,VLOOKUP(I102,'[1]Mortality (No Interventions) L'!$B$10:$O$129,4),VLOOKUP(I102,'[1]Mortality (Interventions) L'!$B$26:$AV$128,31)))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2195.9113273709745</v>
      </c>
      <c r="M1312" s="14">
        <f t="shared" si="698"/>
        <v>769177</v>
      </c>
      <c r="O1312" s="12" t="e">
        <f>1000*(IF(I103&lt;18,VLOOKUP(I103,'[1]Mortality (No Interventions) L'!$B$10:$O$129,4),VLOOKUP(I103,'[1]Mortality (Interventions) L'!$B$26:$AV$128,31)))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2195.9113273709745</v>
      </c>
      <c r="M1313" s="14">
        <f t="shared" si="698"/>
        <v>769177</v>
      </c>
      <c r="O1313" s="12" t="e">
        <f>1000*(IF(I104&lt;18,VLOOKUP(I104,'[1]Mortality (No Interventions) L'!$B$10:$O$129,4),VLOOKUP(I104,'[1]Mortality (Interventions) L'!$B$26:$AV$128,31)))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2195.9113273709745</v>
      </c>
      <c r="M1314" s="14">
        <f t="shared" si="698"/>
        <v>769177</v>
      </c>
      <c r="O1314" s="12" t="e">
        <f>1000*(IF(I105&lt;18,VLOOKUP(I105,'[1]Mortality (No Interventions) L'!$B$10:$O$129,4),VLOOKUP(I105,'[1]Mortality (Interventions) L'!$B$26:$AV$128,31)))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2195.9113273709745</v>
      </c>
      <c r="M1315" s="14">
        <f t="shared" si="698"/>
        <v>769177</v>
      </c>
      <c r="O1315" s="12" t="e">
        <f>1000*(IF(I106&lt;18,VLOOKUP(I106,'[1]Mortality (No Interventions) L'!$B$10:$O$129,4),VLOOKUP(I106,'[1]Mortality (Interventions) L'!$B$26:$AV$128,31)))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2195.9113273709745</v>
      </c>
      <c r="M1316" s="14">
        <f t="shared" si="698"/>
        <v>769177</v>
      </c>
      <c r="O1316" s="12" t="e">
        <f>1000*(IF(I107&lt;18,VLOOKUP(I107,'[1]Mortality (No Interventions) L'!$B$10:$O$129,4),VLOOKUP(I107,'[1]Mortality (Interventions) L'!$B$26:$AV$128,31)))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2195.9113273709745</v>
      </c>
      <c r="M1317" s="14">
        <f t="shared" si="698"/>
        <v>769177</v>
      </c>
      <c r="O1317" s="12" t="e">
        <f>1000*(IF(I108&lt;18,VLOOKUP(I108,'[1]Mortality (No Interventions) L'!$B$10:$O$129,4),VLOOKUP(I108,'[1]Mortality (Interventions) L'!$B$26:$AV$128,31)))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2195.9113273709745</v>
      </c>
      <c r="M1318" s="14">
        <f t="shared" si="698"/>
        <v>769177</v>
      </c>
      <c r="O1318" s="12" t="e">
        <f>1000*(IF(I109&lt;18,VLOOKUP(I109,'[1]Mortality (No Interventions) L'!$B$10:$O$129,4),VLOOKUP(I109,'[1]Mortality (Interventions) L'!$B$26:$AV$128,31)))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2195.9113273709745</v>
      </c>
      <c r="M1319" s="14">
        <f t="shared" si="698"/>
        <v>769177</v>
      </c>
      <c r="O1319" s="12" t="e">
        <f>1000*(IF(I110&lt;18,VLOOKUP(I110,'[1]Mortality (No Interventions) L'!$B$10:$O$129,4),VLOOKUP(I110,'[1]Mortality (Interventions) L'!$B$26:$AV$128,31)))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2195.9113273709745</v>
      </c>
      <c r="M1320" s="14">
        <f t="shared" si="698"/>
        <v>769177</v>
      </c>
      <c r="O1320" s="12" t="e">
        <f>1000*(IF(I111&lt;18,VLOOKUP(I111,'[1]Mortality (No Interventions) L'!$B$10:$O$129,4),VLOOKUP(I111,'[1]Mortality (Interventions) L'!$B$26:$AV$128,31)))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2195.9113273709745</v>
      </c>
      <c r="M1321" s="14">
        <f t="shared" si="698"/>
        <v>769177</v>
      </c>
      <c r="O1321" s="12" t="e">
        <f>1000*(IF(I112&lt;18,VLOOKUP(I112,'[1]Mortality (No Interventions) L'!$B$10:$O$129,4),VLOOKUP(I112,'[1]Mortality (Interventions) L'!$B$26:$AV$128,31)))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2195.9113273709745</v>
      </c>
      <c r="M1322" s="14">
        <f t="shared" si="698"/>
        <v>769177</v>
      </c>
      <c r="O1322" s="12" t="e">
        <f>1000*(IF(I113&lt;18,VLOOKUP(I113,'[1]Mortality (No Interventions) L'!$B$10:$O$129,4),VLOOKUP(I113,'[1]Mortality (Interventions) L'!$B$26:$AV$128,31)))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2195.9113273709745</v>
      </c>
      <c r="M1323" s="14">
        <f t="shared" si="698"/>
        <v>769177</v>
      </c>
      <c r="O1323" s="12" t="e">
        <f>1000*(IF(I114&lt;18,VLOOKUP(I114,'[1]Mortality (No Interventions) L'!$B$10:$O$129,4),VLOOKUP(I114,'[1]Mortality (Interventions) L'!$B$26:$AV$128,31)))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2195.9113273709745</v>
      </c>
      <c r="M1324" s="14">
        <f t="shared" si="698"/>
        <v>769177</v>
      </c>
      <c r="O1324" s="12" t="e">
        <f>1000*(IF(I115&lt;18,VLOOKUP(I115,'[1]Mortality (No Interventions) L'!$B$10:$O$129,4),VLOOKUP(I115,'[1]Mortality (Interventions) L'!$B$26:$AV$128,31)))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2195.9113273709745</v>
      </c>
      <c r="M1325" s="14">
        <f t="shared" si="698"/>
        <v>769177</v>
      </c>
      <c r="O1325" s="12" t="e">
        <f>1000*(IF(I116&lt;18,VLOOKUP(I116,'[1]Mortality (No Interventions) L'!$B$10:$O$129,4),VLOOKUP(I116,'[1]Mortality (Interventions) L'!$B$26:$AV$128,31)))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2195.9113273709745</v>
      </c>
      <c r="M1326" s="14">
        <f t="shared" si="698"/>
        <v>769177</v>
      </c>
      <c r="O1326" s="12" t="e">
        <f>1000*(IF(I117&lt;18,VLOOKUP(I117,'[1]Mortality (No Interventions) L'!$B$10:$O$129,4),VLOOKUP(I117,'[1]Mortality (Interventions) L'!$B$26:$AV$128,31)))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2195.9113273709745</v>
      </c>
      <c r="M1327" s="14">
        <f t="shared" si="698"/>
        <v>769177</v>
      </c>
      <c r="O1327" s="12" t="e">
        <f>1000*(IF(I118&lt;18,VLOOKUP(I118,'[1]Mortality (No Interventions) L'!$B$10:$O$129,4),VLOOKUP(I118,'[1]Mortality (Interventions) L'!$B$26:$AV$128,31)))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2195.9113273709745</v>
      </c>
      <c r="M1328" s="14">
        <f t="shared" si="698"/>
        <v>769177</v>
      </c>
      <c r="O1328" s="12" t="e">
        <f>1000*(IF(I119&lt;18,VLOOKUP(I119,'[1]Mortality (No Interventions) L'!$B$10:$O$129,4),VLOOKUP(I119,'[1]Mortality (Interventions) L'!$B$26:$AV$128,31)))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2195.9113273709745</v>
      </c>
      <c r="M1329" s="14">
        <f t="shared" si="698"/>
        <v>769177</v>
      </c>
      <c r="O1329" s="12" t="e">
        <f>1000*(IF(I120&lt;18,VLOOKUP(I120,'[1]Mortality (No Interventions) L'!$B$10:$O$129,4),VLOOKUP(I120,'[1]Mortality (Interventions) L'!$B$26:$AV$128,31)))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2195.9113273709745</v>
      </c>
      <c r="M1330" s="14">
        <f t="shared" si="698"/>
        <v>769177</v>
      </c>
      <c r="O1330" s="12" t="e">
        <f>1000*(IF(I121&lt;18,VLOOKUP(I121,'[1]Mortality (No Interventions) L'!$B$10:$O$129,4),VLOOKUP(I121,'[1]Mortality (Interventions) L'!$B$26:$AV$128,31)))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2195.9113273709745</v>
      </c>
      <c r="M1331" s="14">
        <f t="shared" si="698"/>
        <v>769177</v>
      </c>
      <c r="O1331" s="12" t="e">
        <f>1000*(IF(I122&lt;18,VLOOKUP(I122,'[1]Mortality (No Interventions) L'!$B$10:$O$129,4),VLOOKUP(I122,'[1]Mortality (Interventions) L'!$B$26:$AV$128,31)))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2195.9113273709745</v>
      </c>
      <c r="M1332" s="14">
        <f t="shared" si="698"/>
        <v>769177</v>
      </c>
      <c r="O1332" s="12" t="e">
        <f>1000*(IF(I123&lt;18,VLOOKUP(I123,'[1]Mortality (No Interventions) L'!$B$10:$O$129,4),VLOOKUP(I123,'[1]Mortality (Interventions) L'!$B$26:$AV$128,31)))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2195.9113273709745</v>
      </c>
      <c r="M1333" s="14">
        <f t="shared" si="698"/>
        <v>769177</v>
      </c>
      <c r="O1333" s="12" t="e">
        <f>1000*(IF(I124&lt;18,VLOOKUP(I124,'[1]Mortality (No Interventions) L'!$B$10:$O$129,4),VLOOKUP(I124,'[1]Mortality (Interventions) L'!$B$26:$AV$128,31)))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440320.5447031025</v>
      </c>
      <c r="Z1338" s="2">
        <f t="shared" si="715"/>
        <v>-11008.013617577562</v>
      </c>
      <c r="AA1338" s="2">
        <f t="shared" si="715"/>
        <v>-49029.623283621389</v>
      </c>
      <c r="AB1338" s="2">
        <f t="shared" si="715"/>
        <v>-769176.99999999988</v>
      </c>
      <c r="AC1338" s="2">
        <f t="shared" si="715"/>
        <v>-388894.09219809633</v>
      </c>
      <c r="AD1338" s="2">
        <f t="shared" si="715"/>
        <v>16840.788043099121</v>
      </c>
      <c r="AE1338" s="2">
        <f t="shared" si="715"/>
        <v>-372053.30415499723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440320.5447031025</v>
      </c>
      <c r="Z1340" s="2">
        <f t="shared" si="716"/>
        <v>-11008.013617577562</v>
      </c>
      <c r="AA1340" s="2">
        <f t="shared" si="716"/>
        <v>-20531.498098282584</v>
      </c>
      <c r="AB1340" s="2">
        <f t="shared" si="716"/>
        <v>-133420.38747183469</v>
      </c>
      <c r="AC1340" s="2">
        <f t="shared" si="716"/>
        <v>275360.64551540761</v>
      </c>
      <c r="AD1340" s="2">
        <f t="shared" si="716"/>
        <v>6357.5661252816508</v>
      </c>
      <c r="AE1340" s="2">
        <f t="shared" si="716"/>
        <v>281718.21164068923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440320.5447031025</v>
      </c>
      <c r="Z1342" s="2">
        <f t="shared" si="717"/>
        <v>-11008.013617577562</v>
      </c>
      <c r="AA1342" s="2">
        <f t="shared" si="717"/>
        <v>-33079.707481972466</v>
      </c>
      <c r="AB1342" s="2">
        <f t="shared" si="717"/>
        <v>-363136.14579522953</v>
      </c>
      <c r="AC1342" s="2">
        <f t="shared" si="717"/>
        <v>33096.677808322944</v>
      </c>
      <c r="AD1342" s="2">
        <f t="shared" si="717"/>
        <v>10935.378594003783</v>
      </c>
      <c r="AE1342" s="2">
        <f t="shared" si="717"/>
        <v>44032.056402326678</v>
      </c>
    </row>
    <row r="1345" spans="1:40" ht="19" customHeight="1" x14ac:dyDescent="0.15">
      <c r="A1345" s="1"/>
      <c r="G1345" s="1" t="s">
        <v>11</v>
      </c>
      <c r="H1345" s="50">
        <v>432680.91287786607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432680.91287786607</v>
      </c>
      <c r="K1346" s="14">
        <f>J1346*$C$10</f>
        <v>10817.022821946652</v>
      </c>
      <c r="L1346" s="15">
        <f>$C$1356</f>
        <v>4526.3096815513391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432680.91287786607</v>
      </c>
      <c r="Z1346" s="8">
        <f t="shared" ref="Z1346:Z1377" si="722">IFERROR(_xlfn.IFNA(-$T1346*K1346,0),0)</f>
        <v>-10817.022821946652</v>
      </c>
      <c r="AA1346" s="8">
        <f t="shared" ref="AA1346:AA1377" si="723">IFERROR(_xlfn.IFNA(-$T1346*L1346,0),0)</f>
        <v>-4526.3096815513391</v>
      </c>
      <c r="AB1346" s="8"/>
      <c r="AC1346" s="8">
        <f t="shared" ref="AC1346:AC1377" si="724">IFERROR(_xlfn.IFNA(SUM(Y1346:AB1346),0),0)</f>
        <v>417337.58037436806</v>
      </c>
      <c r="AD1346" s="8"/>
      <c r="AE1346" s="8">
        <f t="shared" ref="AE1346:AE1377" si="725">IFERROR(_xlfn.IFNA(SUM(AC1346:AD1346),0),0)</f>
        <v>417337.58037436806</v>
      </c>
      <c r="AG1346" s="46">
        <f>AE1475</f>
        <v>43268.093259379501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L'!$B$10:$O$129,4),VLOOKUP(I5,'[1]Mortality (Interventions) L'!$B$26:$AV$128,34)))</f>
        <v>5.4910529922767193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5.4910529922767189E-3</v>
      </c>
      <c r="S1347" s="10">
        <f t="shared" ref="S1347:S1378" si="729">MIN(P1347*Q1347,Q1347-R1347)</f>
        <v>0</v>
      </c>
      <c r="T1347" s="9">
        <f t="shared" si="719"/>
        <v>0.9945089470077233</v>
      </c>
      <c r="U1347" s="18"/>
      <c r="V1347" s="8">
        <f t="shared" ref="V1347:V1378" si="730">W1346</f>
        <v>7691.77</v>
      </c>
      <c r="W1347" s="8">
        <f t="shared" si="720"/>
        <v>7649.5340833255959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-4223.5916674404298</v>
      </c>
      <c r="AC1347" s="8">
        <f t="shared" si="724"/>
        <v>-4223.5916674404298</v>
      </c>
      <c r="AD1347" s="8">
        <f t="shared" ref="AD1347:AD1378" si="732">IFERROR(_xlfn.IFNA($D$6*SUM(V1347:V1347,Y1347:Z1347),0),0)</f>
        <v>754.56263700000011</v>
      </c>
      <c r="AE1347" s="8">
        <f t="shared" si="725"/>
        <v>-3469.0290304404298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2362.9051171620085</v>
      </c>
      <c r="M1348" s="14">
        <f t="shared" si="718"/>
        <v>769177</v>
      </c>
      <c r="N1348" s="13"/>
      <c r="O1348" s="12">
        <f>1000*(IF(I6&lt;18,VLOOKUP(I6,'[1]Mortality (No Interventions) L'!$B$10:$O$129,4),VLOOKUP(I6,'[1]Mortality (Interventions) L'!$B$26:$AV$128,34)))</f>
        <v>6.1194395065075256</v>
      </c>
      <c r="P1348" s="11">
        <v>0</v>
      </c>
      <c r="Q1348" s="10">
        <f t="shared" si="727"/>
        <v>0.9945089470077233</v>
      </c>
      <c r="R1348" s="10">
        <f t="shared" si="728"/>
        <v>6.0858373398942605E-3</v>
      </c>
      <c r="S1348" s="10">
        <f t="shared" si="729"/>
        <v>0</v>
      </c>
      <c r="T1348" s="9">
        <f t="shared" si="719"/>
        <v>0.98842310966782909</v>
      </c>
      <c r="U1348" s="18"/>
      <c r="V1348" s="8">
        <f t="shared" si="730"/>
        <v>7649.5340833255959</v>
      </c>
      <c r="W1348" s="8">
        <f t="shared" si="720"/>
        <v>7602.7232222497178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-2335.5500237552983</v>
      </c>
      <c r="AB1348" s="8">
        <f t="shared" si="731"/>
        <v>-4681.0861075878474</v>
      </c>
      <c r="AC1348" s="8">
        <f t="shared" si="724"/>
        <v>-7016.6361313431462</v>
      </c>
      <c r="AD1348" s="8">
        <f t="shared" si="732"/>
        <v>750.41929357424101</v>
      </c>
      <c r="AE1348" s="8">
        <f t="shared" si="725"/>
        <v>-6266.216837768905</v>
      </c>
      <c r="AF1348" s="1" t="s">
        <v>34</v>
      </c>
      <c r="AG1348" s="44">
        <f>AE1475/Y1475</f>
        <v>0.10000000455669024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2362.9051171620085</v>
      </c>
      <c r="M1349" s="14">
        <f t="shared" si="718"/>
        <v>769177</v>
      </c>
      <c r="N1349" s="13"/>
      <c r="O1349" s="12">
        <f>1000*(IF(I7&lt;18,VLOOKUP(I7,'[1]Mortality (No Interventions) L'!$B$10:$O$129,4),VLOOKUP(I7,'[1]Mortality (Interventions) L'!$B$26:$AV$128,34)))</f>
        <v>6.8020380597035714</v>
      </c>
      <c r="P1349" s="11">
        <v>0</v>
      </c>
      <c r="Q1349" s="10">
        <f t="shared" si="727"/>
        <v>0.98842310966782909</v>
      </c>
      <c r="R1349" s="10">
        <f t="shared" si="728"/>
        <v>6.72329161105113E-3</v>
      </c>
      <c r="S1349" s="10">
        <f t="shared" si="729"/>
        <v>0</v>
      </c>
      <c r="T1349" s="9">
        <f t="shared" si="719"/>
        <v>0.98169981805677797</v>
      </c>
      <c r="U1349" s="18"/>
      <c r="V1349" s="8">
        <f t="shared" si="730"/>
        <v>7602.7232222497178</v>
      </c>
      <c r="W1349" s="8">
        <f t="shared" si="720"/>
        <v>7551.0092095345835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-2319.6635236033735</v>
      </c>
      <c r="AB1349" s="8">
        <f t="shared" si="731"/>
        <v>-5171.401271513475</v>
      </c>
      <c r="AC1349" s="8">
        <f t="shared" si="724"/>
        <v>-7491.0647951168485</v>
      </c>
      <c r="AD1349" s="8">
        <f t="shared" si="732"/>
        <v>745.82714810269738</v>
      </c>
      <c r="AE1349" s="8">
        <f t="shared" si="725"/>
        <v>-6745.2376470141508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2362.9051171620085</v>
      </c>
      <c r="M1350" s="14">
        <f t="shared" si="718"/>
        <v>769177</v>
      </c>
      <c r="N1350" s="13"/>
      <c r="O1350" s="12">
        <f>1000*(IF(I8&lt;18,VLOOKUP(I8,'[1]Mortality (No Interventions) L'!$B$10:$O$129,4),VLOOKUP(I8,'[1]Mortality (Interventions) L'!$B$26:$AV$128,34)))</f>
        <v>7.5407383563527572</v>
      </c>
      <c r="P1350" s="11">
        <v>0</v>
      </c>
      <c r="Q1350" s="10">
        <f t="shared" si="727"/>
        <v>0.98169981805677797</v>
      </c>
      <c r="R1350" s="10">
        <f t="shared" si="728"/>
        <v>7.4027414724452687E-3</v>
      </c>
      <c r="S1350" s="10">
        <f t="shared" si="729"/>
        <v>0</v>
      </c>
      <c r="T1350" s="9">
        <f t="shared" si="719"/>
        <v>0.97429707658433273</v>
      </c>
      <c r="U1350" s="18"/>
      <c r="V1350" s="8">
        <f t="shared" si="730"/>
        <v>7551.0092095345835</v>
      </c>
      <c r="W1350" s="8">
        <f t="shared" si="720"/>
        <v>7494.0690247590737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-2302.171547897105</v>
      </c>
      <c r="AB1350" s="8">
        <f t="shared" si="731"/>
        <v>-5694.0184775510343</v>
      </c>
      <c r="AC1350" s="8">
        <f t="shared" si="724"/>
        <v>-7996.1900254481388</v>
      </c>
      <c r="AD1350" s="8">
        <f t="shared" si="732"/>
        <v>740.75400345534274</v>
      </c>
      <c r="AE1350" s="8">
        <f t="shared" si="725"/>
        <v>-7255.4360219927958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2362.9051171620085</v>
      </c>
      <c r="M1351" s="14">
        <f t="shared" si="718"/>
        <v>769177</v>
      </c>
      <c r="N1351" s="13"/>
      <c r="O1351" s="12">
        <f>1000*(IF(I9&lt;18,VLOOKUP(I9,'[1]Mortality (No Interventions) L'!$B$10:$O$129,4),VLOOKUP(I9,'[1]Mortality (Interventions) L'!$B$26:$AV$128,34)))</f>
        <v>8.3799561395836744</v>
      </c>
      <c r="P1351" s="11">
        <v>0</v>
      </c>
      <c r="Q1351" s="10">
        <f t="shared" si="727"/>
        <v>0.97429707658433273</v>
      </c>
      <c r="R1351" s="10">
        <f t="shared" si="728"/>
        <v>8.1645667687013038E-3</v>
      </c>
      <c r="S1351" s="10">
        <f t="shared" si="729"/>
        <v>0</v>
      </c>
      <c r="T1351" s="9">
        <f t="shared" si="719"/>
        <v>0.96613250981563148</v>
      </c>
      <c r="U1351" s="18"/>
      <c r="V1351" s="8">
        <f t="shared" si="730"/>
        <v>7494.0690247590737</v>
      </c>
      <c r="W1351" s="8">
        <f t="shared" si="720"/>
        <v>7431.2690550245798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-2282.8794512999302</v>
      </c>
      <c r="AB1351" s="8">
        <f t="shared" si="731"/>
        <v>-6279.9969734493625</v>
      </c>
      <c r="AC1351" s="8">
        <f t="shared" si="724"/>
        <v>-8562.8764247492927</v>
      </c>
      <c r="AD1351" s="8">
        <f t="shared" si="732"/>
        <v>735.16817132886513</v>
      </c>
      <c r="AE1351" s="8">
        <f t="shared" si="725"/>
        <v>-7827.7082534204274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2362.9051171620085</v>
      </c>
      <c r="M1352" s="14">
        <f t="shared" si="718"/>
        <v>769177</v>
      </c>
      <c r="N1352" s="13"/>
      <c r="O1352" s="12">
        <f>1000*(IF(I10&lt;18,VLOOKUP(I10,'[1]Mortality (No Interventions) L'!$B$10:$O$129,4),VLOOKUP(I10,'[1]Mortality (Interventions) L'!$B$26:$AV$128,34)))</f>
        <v>9.4343608442018834</v>
      </c>
      <c r="P1352" s="11">
        <v>0</v>
      </c>
      <c r="Q1352" s="10">
        <f t="shared" si="727"/>
        <v>0.96613250981563148</v>
      </c>
      <c r="R1352" s="10">
        <f t="shared" si="728"/>
        <v>9.114842720915086E-3</v>
      </c>
      <c r="S1352" s="10">
        <f t="shared" si="729"/>
        <v>0</v>
      </c>
      <c r="T1352" s="9">
        <f t="shared" si="719"/>
        <v>0.95701766709471636</v>
      </c>
      <c r="U1352" s="18"/>
      <c r="V1352" s="8">
        <f t="shared" si="730"/>
        <v>7431.2690550245798</v>
      </c>
      <c r="W1352" s="8">
        <f t="shared" si="720"/>
        <v>7361.1597812291266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-2261.3419427925528</v>
      </c>
      <c r="AB1352" s="8">
        <f t="shared" si="731"/>
        <v>-7010.9273795453028</v>
      </c>
      <c r="AC1352" s="8">
        <f t="shared" si="724"/>
        <v>-9272.2693223378556</v>
      </c>
      <c r="AD1352" s="8">
        <f t="shared" si="732"/>
        <v>729.00749429791131</v>
      </c>
      <c r="AE1352" s="8">
        <f t="shared" si="725"/>
        <v>-8543.2618280399438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2362.9051171620085</v>
      </c>
      <c r="M1353" s="14">
        <f t="shared" si="718"/>
        <v>769177</v>
      </c>
      <c r="N1353" s="13"/>
      <c r="O1353" s="12">
        <f>1000*(IF(I11&lt;18,VLOOKUP(I11,'[1]Mortality (No Interventions) L'!$B$10:$O$129,4),VLOOKUP(I11,'[1]Mortality (Interventions) L'!$B$26:$AV$128,34)))</f>
        <v>10.548659849082231</v>
      </c>
      <c r="P1353" s="11">
        <v>0</v>
      </c>
      <c r="Q1353" s="10">
        <f t="shared" si="727"/>
        <v>0.95701766709471636</v>
      </c>
      <c r="R1353" s="10">
        <f t="shared" si="728"/>
        <v>1.009525383974438E-2</v>
      </c>
      <c r="S1353" s="10">
        <f t="shared" si="729"/>
        <v>0</v>
      </c>
      <c r="T1353" s="9">
        <f t="shared" si="719"/>
        <v>0.94692241325497195</v>
      </c>
      <c r="U1353" s="18"/>
      <c r="V1353" s="8">
        <f t="shared" si="730"/>
        <v>7361.1597812291266</v>
      </c>
      <c r="W1353" s="8">
        <f t="shared" si="720"/>
        <v>7283.5094106021961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-2237.4878158355714</v>
      </c>
      <c r="AB1353" s="8">
        <f t="shared" si="731"/>
        <v>-7765.0370626930635</v>
      </c>
      <c r="AC1353" s="8">
        <f t="shared" si="724"/>
        <v>-10002.524878528635</v>
      </c>
      <c r="AD1353" s="8">
        <f t="shared" si="732"/>
        <v>722.12977453857741</v>
      </c>
      <c r="AE1353" s="8">
        <f t="shared" si="725"/>
        <v>-9280.3951039900567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2362.9051171620085</v>
      </c>
      <c r="M1354" s="14">
        <f t="shared" si="718"/>
        <v>769177</v>
      </c>
      <c r="N1354" s="13"/>
      <c r="O1354" s="12">
        <f>1000*(IF(I12&lt;18,VLOOKUP(I12,'[1]Mortality (No Interventions) L'!$B$10:$O$129,4),VLOOKUP(I12,'[1]Mortality (Interventions) L'!$B$26:$AV$128,34)))</f>
        <v>11.843570968391765</v>
      </c>
      <c r="P1354" s="11">
        <v>0</v>
      </c>
      <c r="Q1354" s="10">
        <f t="shared" si="727"/>
        <v>0.94692241325497195</v>
      </c>
      <c r="R1354" s="10">
        <f t="shared" si="728"/>
        <v>1.1214942802946055E-2</v>
      </c>
      <c r="S1354" s="10">
        <f t="shared" si="729"/>
        <v>0</v>
      </c>
      <c r="T1354" s="9">
        <f t="shared" si="719"/>
        <v>0.93570747045202585</v>
      </c>
      <c r="U1354" s="18"/>
      <c r="V1354" s="8">
        <f t="shared" si="730"/>
        <v>7283.5094106021961</v>
      </c>
      <c r="W1354" s="8">
        <f t="shared" si="720"/>
        <v>7197.2466499987795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-2210.9879700978108</v>
      </c>
      <c r="AB1354" s="8">
        <f t="shared" si="731"/>
        <v>-8626.2760603416373</v>
      </c>
      <c r="AC1354" s="8">
        <f t="shared" si="724"/>
        <v>-10837.264030439448</v>
      </c>
      <c r="AD1354" s="8">
        <f t="shared" si="732"/>
        <v>714.51227318007545</v>
      </c>
      <c r="AE1354" s="8">
        <f t="shared" si="725"/>
        <v>-10122.751757259373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2362.9051171620085</v>
      </c>
      <c r="M1355" s="14">
        <f t="shared" si="718"/>
        <v>769177</v>
      </c>
      <c r="N1355" s="13"/>
      <c r="O1355" s="12">
        <f>1000*(IF(I13&lt;18,VLOOKUP(I13,'[1]Mortality (No Interventions) L'!$B$10:$O$129,4),VLOOKUP(I13,'[1]Mortality (Interventions) L'!$B$26:$AV$128,34)))</f>
        <v>13.349857004023193</v>
      </c>
      <c r="P1355" s="11">
        <v>0</v>
      </c>
      <c r="Q1355" s="10">
        <f t="shared" si="727"/>
        <v>0.93570747045202585</v>
      </c>
      <c r="R1355" s="10">
        <f t="shared" si="728"/>
        <v>1.2491560928130802E-2</v>
      </c>
      <c r="S1355" s="10">
        <f t="shared" si="729"/>
        <v>0</v>
      </c>
      <c r="T1355" s="9">
        <f t="shared" si="719"/>
        <v>0.9232159095238951</v>
      </c>
      <c r="U1355" s="18"/>
      <c r="V1355" s="8">
        <f t="shared" si="730"/>
        <v>7197.2466499987795</v>
      </c>
      <c r="W1355" s="8">
        <f t="shared" si="720"/>
        <v>7101.1644363986106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-2181.4715968593896</v>
      </c>
      <c r="AB1355" s="8">
        <f t="shared" si="731"/>
        <v>-9608.2213600168652</v>
      </c>
      <c r="AC1355" s="8">
        <f t="shared" si="724"/>
        <v>-11789.692956876255</v>
      </c>
      <c r="AD1355" s="8">
        <f t="shared" si="732"/>
        <v>706.04989636488028</v>
      </c>
      <c r="AE1355" s="8">
        <f t="shared" si="725"/>
        <v>-11083.643060511375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4526.3096815513391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2362.9051171620085</v>
      </c>
      <c r="M1356" s="14">
        <f t="shared" si="718"/>
        <v>769177</v>
      </c>
      <c r="N1356" s="13"/>
      <c r="O1356" s="12">
        <f>1000*(IF(I14&lt;18,VLOOKUP(I14,'[1]Mortality (No Interventions) L'!$B$10:$O$129,4),VLOOKUP(I14,'[1]Mortality (Interventions) L'!$B$26:$AV$128,34)))</f>
        <v>15.153842121151184</v>
      </c>
      <c r="P1356" s="11">
        <v>0</v>
      </c>
      <c r="Q1356" s="10">
        <f t="shared" si="727"/>
        <v>0.9232159095238951</v>
      </c>
      <c r="R1356" s="10">
        <f t="shared" si="728"/>
        <v>1.3990268136660102E-2</v>
      </c>
      <c r="S1356" s="10">
        <f t="shared" si="729"/>
        <v>0</v>
      </c>
      <c r="T1356" s="9">
        <f t="shared" si="719"/>
        <v>0.90922564138723494</v>
      </c>
      <c r="U1356" s="18"/>
      <c r="V1356" s="8">
        <f t="shared" si="730"/>
        <v>7101.1644363986106</v>
      </c>
      <c r="W1356" s="8">
        <f t="shared" si="720"/>
        <v>6993.554511653092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-2148.4139206888067</v>
      </c>
      <c r="AB1356" s="8">
        <f t="shared" si="731"/>
        <v>-10760.992474551807</v>
      </c>
      <c r="AC1356" s="8">
        <f t="shared" si="724"/>
        <v>-12909.406395240614</v>
      </c>
      <c r="AD1356" s="8">
        <f t="shared" si="732"/>
        <v>696.62423121070378</v>
      </c>
      <c r="AE1356" s="8">
        <f t="shared" si="725"/>
        <v>-12212.78216402991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2362.9051171620085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2362.9051171620085</v>
      </c>
      <c r="M1357" s="14">
        <f t="shared" si="718"/>
        <v>769177</v>
      </c>
      <c r="N1357" s="13"/>
      <c r="O1357" s="12">
        <f>1000*(IF(I15&lt;18,VLOOKUP(I15,'[1]Mortality (No Interventions) L'!$B$10:$O$129,4),VLOOKUP(I15,'[1]Mortality (Interventions) L'!$B$26:$AV$128,34)))</f>
        <v>17.254841214297425</v>
      </c>
      <c r="P1357" s="11">
        <v>0</v>
      </c>
      <c r="Q1357" s="10">
        <f t="shared" si="727"/>
        <v>0.90922564138723494</v>
      </c>
      <c r="R1357" s="10">
        <f t="shared" si="728"/>
        <v>1.5688544070104473E-2</v>
      </c>
      <c r="S1357" s="10">
        <f t="shared" si="729"/>
        <v>0</v>
      </c>
      <c r="T1357" s="9">
        <f t="shared" si="719"/>
        <v>0.89353709731713049</v>
      </c>
      <c r="U1357" s="18"/>
      <c r="V1357" s="8">
        <f t="shared" si="730"/>
        <v>6993.554511653092</v>
      </c>
      <c r="W1357" s="8">
        <f t="shared" si="720"/>
        <v>6872.8818390309852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-2111.3433796247355</v>
      </c>
      <c r="AB1357" s="8">
        <f t="shared" si="731"/>
        <v>-12067.267262210748</v>
      </c>
      <c r="AC1357" s="8">
        <f t="shared" si="724"/>
        <v>-14178.610641835483</v>
      </c>
      <c r="AD1357" s="8">
        <f t="shared" si="732"/>
        <v>686.06769759316842</v>
      </c>
      <c r="AE1357" s="8">
        <f t="shared" si="725"/>
        <v>-13492.542944242314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2362.9051171620085</v>
      </c>
      <c r="M1358" s="14">
        <f t="shared" si="718"/>
        <v>769177</v>
      </c>
      <c r="N1358" s="13"/>
      <c r="O1358" s="12">
        <f>1000*(IF(I16&lt;18,VLOOKUP(I16,'[1]Mortality (No Interventions) L'!$B$10:$O$129,4),VLOOKUP(I16,'[1]Mortality (Interventions) L'!$B$26:$AV$128,34)))</f>
        <v>19.693627528661512</v>
      </c>
      <c r="P1358" s="11">
        <v>0</v>
      </c>
      <c r="Q1358" s="10">
        <f t="shared" si="727"/>
        <v>0.89353709731713049</v>
      </c>
      <c r="R1358" s="10">
        <f t="shared" si="728"/>
        <v>1.7596986777604944E-2</v>
      </c>
      <c r="S1358" s="10">
        <f t="shared" si="729"/>
        <v>0</v>
      </c>
      <c r="T1358" s="9">
        <f t="shared" si="719"/>
        <v>0.87594011053952558</v>
      </c>
      <c r="U1358" s="18"/>
      <c r="V1358" s="8">
        <f t="shared" si="730"/>
        <v>6872.8818390309852</v>
      </c>
      <c r="W1358" s="8">
        <f t="shared" si="720"/>
        <v>6737.5298640446072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-2069.7633695213003</v>
      </c>
      <c r="AB1358" s="8">
        <f t="shared" si="731"/>
        <v>-13535.197498637837</v>
      </c>
      <c r="AC1358" s="8">
        <f t="shared" si="724"/>
        <v>-15604.960868159138</v>
      </c>
      <c r="AD1358" s="8">
        <f t="shared" si="732"/>
        <v>674.2297084089397</v>
      </c>
      <c r="AE1358" s="8">
        <f t="shared" si="725"/>
        <v>-14930.731159750198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2362.9051171620085</v>
      </c>
      <c r="M1359" s="14">
        <f t="shared" si="718"/>
        <v>769177</v>
      </c>
      <c r="N1359" s="13"/>
      <c r="O1359" s="12">
        <f>1000*(IF(I17&lt;18,VLOOKUP(I17,'[1]Mortality (No Interventions) L'!$B$10:$O$129,4),VLOOKUP(I17,'[1]Mortality (Interventions) L'!$B$26:$AV$128,34)))</f>
        <v>22.539890158937009</v>
      </c>
      <c r="P1359" s="11">
        <v>0</v>
      </c>
      <c r="Q1359" s="10">
        <f t="shared" si="727"/>
        <v>0.87594011053952558</v>
      </c>
      <c r="R1359" s="10">
        <f t="shared" si="728"/>
        <v>1.974359387736805E-2</v>
      </c>
      <c r="S1359" s="10">
        <f t="shared" si="729"/>
        <v>0</v>
      </c>
      <c r="T1359" s="9">
        <f t="shared" si="719"/>
        <v>0.85619651666215757</v>
      </c>
      <c r="U1359" s="18"/>
      <c r="V1359" s="8">
        <f t="shared" si="730"/>
        <v>6737.5298640446072</v>
      </c>
      <c r="W1359" s="8">
        <f t="shared" si="720"/>
        <v>6585.6666809664839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-2023.111130517299</v>
      </c>
      <c r="AB1359" s="8">
        <f t="shared" si="731"/>
        <v>-15186.318307812324</v>
      </c>
      <c r="AC1359" s="8">
        <f t="shared" si="724"/>
        <v>-17209.429438329622</v>
      </c>
      <c r="AD1359" s="8">
        <f t="shared" si="732"/>
        <v>660.95167966277597</v>
      </c>
      <c r="AE1359" s="8">
        <f t="shared" si="725"/>
        <v>-16548.477758666846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2362.9051171620085</v>
      </c>
      <c r="M1360" s="14">
        <f t="shared" si="718"/>
        <v>769177</v>
      </c>
      <c r="N1360" s="13"/>
      <c r="O1360" s="12">
        <f>1000*(IF(I18&lt;18,VLOOKUP(I18,'[1]Mortality (No Interventions) L'!$B$10:$O$129,4),VLOOKUP(I18,'[1]Mortality (Interventions) L'!$B$26:$AV$128,34)))</f>
        <v>25.76590480584569</v>
      </c>
      <c r="P1360" s="11">
        <v>0</v>
      </c>
      <c r="Q1360" s="10">
        <f t="shared" si="727"/>
        <v>0.85619651666215757</v>
      </c>
      <c r="R1360" s="10">
        <f t="shared" si="728"/>
        <v>2.2060677943413827E-2</v>
      </c>
      <c r="S1360" s="10">
        <f t="shared" si="729"/>
        <v>0</v>
      </c>
      <c r="T1360" s="9">
        <f t="shared" si="719"/>
        <v>0.83413583871874375</v>
      </c>
      <c r="U1360" s="18"/>
      <c r="V1360" s="8">
        <f t="shared" si="730"/>
        <v>6585.6666809664839</v>
      </c>
      <c r="W1360" s="8">
        <f t="shared" si="720"/>
        <v>6415.9810201816717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-1970.9838417167434</v>
      </c>
      <c r="AB1360" s="8">
        <f t="shared" si="731"/>
        <v>-16968.566078481217</v>
      </c>
      <c r="AC1360" s="8">
        <f t="shared" si="724"/>
        <v>-18939.549920197962</v>
      </c>
      <c r="AD1360" s="8">
        <f t="shared" si="732"/>
        <v>646.05390140281213</v>
      </c>
      <c r="AE1360" s="8">
        <f t="shared" si="725"/>
        <v>-18293.496018795151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2362.9051171620085</v>
      </c>
      <c r="M1361" s="14">
        <f t="shared" si="718"/>
        <v>769177</v>
      </c>
      <c r="N1361" s="13"/>
      <c r="O1361" s="12">
        <f>1000*(IF(I19&lt;18,VLOOKUP(I19,'[1]Mortality (No Interventions) L'!$B$10:$O$129,4),VLOOKUP(I19,'[1]Mortality (Interventions) L'!$B$26:$AV$128,34)))</f>
        <v>29.405745570771835</v>
      </c>
      <c r="P1361" s="11">
        <v>0</v>
      </c>
      <c r="Q1361" s="10">
        <f t="shared" si="727"/>
        <v>0.83413583871874375</v>
      </c>
      <c r="R1361" s="10">
        <f t="shared" si="728"/>
        <v>2.4528386244825749E-2</v>
      </c>
      <c r="S1361" s="10">
        <f t="shared" si="729"/>
        <v>0</v>
      </c>
      <c r="T1361" s="9">
        <f t="shared" si="719"/>
        <v>0.80960745247391797</v>
      </c>
      <c r="U1361" s="18"/>
      <c r="V1361" s="8">
        <f t="shared" si="730"/>
        <v>6415.9810201816717</v>
      </c>
      <c r="W1361" s="8">
        <f t="shared" si="720"/>
        <v>6227.3143147153087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-1913.0255923431184</v>
      </c>
      <c r="AB1361" s="8">
        <f t="shared" si="731"/>
        <v>-18866.670546636335</v>
      </c>
      <c r="AC1361" s="8">
        <f t="shared" si="724"/>
        <v>-20779.696138979452</v>
      </c>
      <c r="AD1361" s="8">
        <f t="shared" si="732"/>
        <v>629.40773807982202</v>
      </c>
      <c r="AE1361" s="8">
        <f t="shared" si="725"/>
        <v>-20150.28840089963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2362.9051171620085</v>
      </c>
      <c r="M1362" s="14">
        <f t="shared" si="718"/>
        <v>769177</v>
      </c>
      <c r="N1362" s="13"/>
      <c r="O1362" s="12">
        <f>1000*(IF(I20&lt;18,VLOOKUP(I20,'[1]Mortality (No Interventions) L'!$B$10:$O$129,4),VLOOKUP(I20,'[1]Mortality (Interventions) L'!$B$26:$AV$128,34)))</f>
        <v>33.440292410921543</v>
      </c>
      <c r="P1362" s="11">
        <v>0</v>
      </c>
      <c r="Q1362" s="10">
        <f t="shared" si="727"/>
        <v>0.80960745247391797</v>
      </c>
      <c r="R1362" s="10">
        <f t="shared" si="728"/>
        <v>2.7073509948789085E-2</v>
      </c>
      <c r="S1362" s="10">
        <f t="shared" si="729"/>
        <v>0</v>
      </c>
      <c r="T1362" s="9">
        <f t="shared" si="719"/>
        <v>0.78253394252512887</v>
      </c>
      <c r="U1362" s="18"/>
      <c r="V1362" s="8">
        <f t="shared" si="730"/>
        <v>6227.3143147153087</v>
      </c>
      <c r="W1362" s="8">
        <f t="shared" si="720"/>
        <v>6019.0711030965113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-1849.053457145588</v>
      </c>
      <c r="AB1362" s="8">
        <f t="shared" si="731"/>
        <v>-20824.321161879743</v>
      </c>
      <c r="AC1362" s="8">
        <f t="shared" si="724"/>
        <v>-22673.37461902533</v>
      </c>
      <c r="AD1362" s="8">
        <f t="shared" si="732"/>
        <v>610.89953427357182</v>
      </c>
      <c r="AE1362" s="8">
        <f t="shared" si="725"/>
        <v>-22062.475084751757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2362.9051171620085</v>
      </c>
      <c r="M1363" s="14">
        <f t="shared" si="718"/>
        <v>769177</v>
      </c>
      <c r="N1363" s="13"/>
      <c r="O1363" s="12">
        <f>1000*(IF(I21&lt;18,VLOOKUP(I21,'[1]Mortality (No Interventions) L'!$B$10:$O$129,4),VLOOKUP(I21,'[1]Mortality (Interventions) L'!$B$26:$AV$128,34)))</f>
        <v>37.939263153209637</v>
      </c>
      <c r="P1363" s="11">
        <v>0</v>
      </c>
      <c r="Q1363" s="10">
        <f t="shared" si="727"/>
        <v>0.78253394252512887</v>
      </c>
      <c r="R1363" s="10">
        <f t="shared" si="728"/>
        <v>2.9688761171779491E-2</v>
      </c>
      <c r="S1363" s="10">
        <f t="shared" si="729"/>
        <v>0</v>
      </c>
      <c r="T1363" s="9">
        <f t="shared" si="719"/>
        <v>0.75284518135334932</v>
      </c>
      <c r="U1363" s="18"/>
      <c r="V1363" s="8">
        <f t="shared" si="730"/>
        <v>6019.0711030965113</v>
      </c>
      <c r="W1363" s="8">
        <f t="shared" si="720"/>
        <v>5790.7119805782522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-1778.9017314505895</v>
      </c>
      <c r="AB1363" s="8">
        <f t="shared" si="731"/>
        <v>-22835.912251825834</v>
      </c>
      <c r="AC1363" s="8">
        <f t="shared" si="724"/>
        <v>-24614.813983276425</v>
      </c>
      <c r="AD1363" s="8">
        <f t="shared" si="732"/>
        <v>590.47087521376784</v>
      </c>
      <c r="AE1363" s="8">
        <f t="shared" si="725"/>
        <v>-24024.343108062658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2362.9051171620085</v>
      </c>
      <c r="M1364" s="14">
        <f t="shared" si="718"/>
        <v>769177</v>
      </c>
      <c r="N1364" s="13"/>
      <c r="O1364" s="12">
        <f>1000*(IF(I22&lt;18,VLOOKUP(I22,'[1]Mortality (No Interventions) L'!$B$10:$O$129,4),VLOOKUP(I22,'[1]Mortality (Interventions) L'!$B$26:$AV$128,34)))</f>
        <v>43.0607974057544</v>
      </c>
      <c r="P1364" s="11">
        <v>0</v>
      </c>
      <c r="Q1364" s="10">
        <f t="shared" si="727"/>
        <v>0.75284518135334932</v>
      </c>
      <c r="R1364" s="10">
        <f t="shared" si="728"/>
        <v>3.241811383215501E-2</v>
      </c>
      <c r="S1364" s="10">
        <f t="shared" si="729"/>
        <v>0</v>
      </c>
      <c r="T1364" s="9">
        <f t="shared" si="719"/>
        <v>0.72042706752119434</v>
      </c>
      <c r="U1364" s="18"/>
      <c r="V1364" s="8">
        <f t="shared" si="730"/>
        <v>5790.7119805782522</v>
      </c>
      <c r="W1364" s="8">
        <f t="shared" si="720"/>
        <v>5541.3593051474973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-1702.3008043878499</v>
      </c>
      <c r="AB1364" s="8">
        <f t="shared" si="731"/>
        <v>-24935.267543075493</v>
      </c>
      <c r="AC1364" s="8">
        <f t="shared" si="724"/>
        <v>-26637.568347463344</v>
      </c>
      <c r="AD1364" s="8">
        <f t="shared" si="732"/>
        <v>568.06884529472654</v>
      </c>
      <c r="AE1364" s="8">
        <f t="shared" si="725"/>
        <v>-26069.499502168619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2362.9051171620085</v>
      </c>
      <c r="M1365" s="14">
        <f t="shared" si="718"/>
        <v>769177</v>
      </c>
      <c r="N1365" s="13"/>
      <c r="O1365" s="12">
        <f>1000*(IF(I23&lt;18,VLOOKUP(I23,'[1]Mortality (No Interventions) L'!$B$10:$O$129,4),VLOOKUP(I23,'[1]Mortality (Interventions) L'!$B$26:$AV$128,34)))</f>
        <v>48.884362774778346</v>
      </c>
      <c r="P1365" s="11">
        <v>0</v>
      </c>
      <c r="Q1365" s="10">
        <f t="shared" si="727"/>
        <v>0.72042706752119434</v>
      </c>
      <c r="R1365" s="10">
        <f t="shared" si="728"/>
        <v>3.5217618121475801E-2</v>
      </c>
      <c r="S1365" s="10">
        <f t="shared" si="729"/>
        <v>0</v>
      </c>
      <c r="T1365" s="9">
        <f t="shared" si="719"/>
        <v>0.68520944939971851</v>
      </c>
      <c r="U1365" s="18"/>
      <c r="V1365" s="8">
        <f t="shared" si="730"/>
        <v>5541.3593051474973</v>
      </c>
      <c r="W1365" s="8">
        <f t="shared" si="720"/>
        <v>5270.4734866092731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-1619.0849143143573</v>
      </c>
      <c r="AB1365" s="8">
        <f t="shared" si="731"/>
        <v>-27088.58185382239</v>
      </c>
      <c r="AC1365" s="8">
        <f t="shared" si="724"/>
        <v>-28707.666768136747</v>
      </c>
      <c r="AD1365" s="8">
        <f t="shared" si="732"/>
        <v>543.60734783496957</v>
      </c>
      <c r="AE1365" s="8">
        <f t="shared" si="725"/>
        <v>-28164.059420301779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2362.9051171620085</v>
      </c>
      <c r="M1366" s="14">
        <f t="shared" si="718"/>
        <v>769177</v>
      </c>
      <c r="N1366" s="13"/>
      <c r="O1366" s="12">
        <f>1000*(IF(I24&lt;18,VLOOKUP(I24,'[1]Mortality (No Interventions) L'!$B$10:$O$129,4),VLOOKUP(I24,'[1]Mortality (Interventions) L'!$B$26:$AV$128,34)))</f>
        <v>55.527915766590851</v>
      </c>
      <c r="P1366" s="11">
        <v>0</v>
      </c>
      <c r="Q1366" s="10">
        <f t="shared" si="727"/>
        <v>0.68520944939971851</v>
      </c>
      <c r="R1366" s="10">
        <f t="shared" si="728"/>
        <v>3.8048252588739666E-2</v>
      </c>
      <c r="S1366" s="10">
        <f t="shared" si="729"/>
        <v>0</v>
      </c>
      <c r="T1366" s="9">
        <f t="shared" si="719"/>
        <v>0.64716119681097883</v>
      </c>
      <c r="U1366" s="18"/>
      <c r="V1366" s="8">
        <f t="shared" si="730"/>
        <v>5270.4734866092731</v>
      </c>
      <c r="W1366" s="8">
        <f t="shared" si="720"/>
        <v>4977.8150787947825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-1529.1805035733516</v>
      </c>
      <c r="AB1366" s="8">
        <f t="shared" si="731"/>
        <v>-29265.840781449009</v>
      </c>
      <c r="AC1366" s="8">
        <f t="shared" si="724"/>
        <v>-30795.021285022362</v>
      </c>
      <c r="AD1366" s="8">
        <f t="shared" si="732"/>
        <v>517.03344903636969</v>
      </c>
      <c r="AE1366" s="8">
        <f t="shared" si="725"/>
        <v>-30277.98783598599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2362.9051171620085</v>
      </c>
      <c r="M1367" s="14">
        <f t="shared" si="718"/>
        <v>769177</v>
      </c>
      <c r="N1367" s="13"/>
      <c r="O1367" s="12">
        <f>1000*(IF(I25&lt;18,VLOOKUP(I25,'[1]Mortality (No Interventions) L'!$B$10:$O$129,4),VLOOKUP(I25,'[1]Mortality (Interventions) L'!$B$26:$AV$128,34)))</f>
        <v>62.817417026898028</v>
      </c>
      <c r="P1367" s="11">
        <v>0</v>
      </c>
      <c r="Q1367" s="10">
        <f t="shared" si="727"/>
        <v>0.64716119681097883</v>
      </c>
      <c r="R1367" s="10">
        <f t="shared" si="728"/>
        <v>4.0652994783701685E-2</v>
      </c>
      <c r="S1367" s="10">
        <f t="shared" si="729"/>
        <v>0</v>
      </c>
      <c r="T1367" s="9">
        <f t="shared" si="719"/>
        <v>0.60650820202727718</v>
      </c>
      <c r="U1367" s="18"/>
      <c r="V1367" s="8">
        <f t="shared" si="730"/>
        <v>4977.8150787947825</v>
      </c>
      <c r="W1367" s="8">
        <f t="shared" si="720"/>
        <v>4665.1215931073502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-1433.1213341709824</v>
      </c>
      <c r="AB1367" s="8">
        <f t="shared" si="731"/>
        <v>-31269.348568743309</v>
      </c>
      <c r="AC1367" s="8">
        <f t="shared" si="724"/>
        <v>-32702.46990291429</v>
      </c>
      <c r="AD1367" s="8">
        <f t="shared" si="732"/>
        <v>488.32365922976817</v>
      </c>
      <c r="AE1367" s="8">
        <f t="shared" si="725"/>
        <v>-32214.146243684521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2362.9051171620085</v>
      </c>
      <c r="M1368" s="14">
        <f t="shared" si="718"/>
        <v>769177</v>
      </c>
      <c r="N1368" s="13"/>
      <c r="O1368" s="12">
        <f>1000*(IF(I26&lt;18,VLOOKUP(I26,'[1]Mortality (No Interventions) L'!$B$10:$O$129,4),VLOOKUP(I26,'[1]Mortality (Interventions) L'!$B$26:$AV$128,34)))</f>
        <v>70.576843760692341</v>
      </c>
      <c r="P1368" s="11">
        <v>0</v>
      </c>
      <c r="Q1368" s="10">
        <f t="shared" si="727"/>
        <v>0.60650820202727718</v>
      </c>
      <c r="R1368" s="10">
        <f t="shared" si="728"/>
        <v>4.2805434614057565E-2</v>
      </c>
      <c r="S1368" s="10">
        <f t="shared" si="729"/>
        <v>0</v>
      </c>
      <c r="T1368" s="9">
        <f t="shared" si="719"/>
        <v>0.56370276741321956</v>
      </c>
      <c r="U1368" s="18"/>
      <c r="V1368" s="8">
        <f t="shared" si="730"/>
        <v>4665.1215931073502</v>
      </c>
      <c r="W1368" s="8">
        <f t="shared" si="720"/>
        <v>4335.8720353059798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-1331.976153679082</v>
      </c>
      <c r="AB1368" s="8">
        <f t="shared" si="731"/>
        <v>-32924.955780136959</v>
      </c>
      <c r="AC1368" s="8">
        <f t="shared" si="724"/>
        <v>-34256.931933816042</v>
      </c>
      <c r="AD1368" s="8">
        <f t="shared" si="732"/>
        <v>457.64842828383109</v>
      </c>
      <c r="AE1368" s="8">
        <f t="shared" si="725"/>
        <v>-33799.283505532214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2362.9051171620085</v>
      </c>
      <c r="M1369" s="14">
        <f t="shared" si="718"/>
        <v>769177</v>
      </c>
      <c r="N1369" s="13"/>
      <c r="O1369" s="12">
        <f>1000*(IF(I27&lt;18,VLOOKUP(I27,'[1]Mortality (No Interventions) L'!$B$10:$O$129,4),VLOOKUP(I27,'[1]Mortality (Interventions) L'!$B$26:$AV$128,34)))</f>
        <v>79.16094867285176</v>
      </c>
      <c r="P1369" s="11">
        <v>0</v>
      </c>
      <c r="Q1369" s="10">
        <f t="shared" si="727"/>
        <v>0.56370276741321956</v>
      </c>
      <c r="R1369" s="10">
        <f t="shared" si="728"/>
        <v>4.4623245837942367E-2</v>
      </c>
      <c r="S1369" s="10">
        <f t="shared" si="729"/>
        <v>0</v>
      </c>
      <c r="T1369" s="9">
        <f t="shared" si="719"/>
        <v>0.51907952157527715</v>
      </c>
      <c r="U1369" s="18"/>
      <c r="V1369" s="8">
        <f t="shared" si="730"/>
        <v>4335.8720353059798</v>
      </c>
      <c r="W1369" s="8">
        <f t="shared" si="720"/>
        <v>3992.6402916670695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-1226.5356577442296</v>
      </c>
      <c r="AB1369" s="8">
        <f t="shared" si="731"/>
        <v>-34323.174363890997</v>
      </c>
      <c r="AC1369" s="8">
        <f t="shared" si="724"/>
        <v>-35549.710021635226</v>
      </c>
      <c r="AD1369" s="8">
        <f t="shared" si="732"/>
        <v>425.34904666351667</v>
      </c>
      <c r="AE1369" s="8">
        <f t="shared" si="725"/>
        <v>-35124.360974971707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2362.9051171620085</v>
      </c>
      <c r="M1370" s="14">
        <f t="shared" si="718"/>
        <v>769177</v>
      </c>
      <c r="N1370" s="13"/>
      <c r="O1370" s="12">
        <f>1000*(IF(I28&lt;18,VLOOKUP(I28,'[1]Mortality (No Interventions) L'!$B$10:$O$129,4),VLOOKUP(I28,'[1]Mortality (Interventions) L'!$B$26:$AV$128,34)))</f>
        <v>88.567648150884381</v>
      </c>
      <c r="P1370" s="11">
        <v>0</v>
      </c>
      <c r="Q1370" s="10">
        <f t="shared" si="727"/>
        <v>0.51907952157527715</v>
      </c>
      <c r="R1370" s="10">
        <f t="shared" si="728"/>
        <v>4.5973652429208541E-2</v>
      </c>
      <c r="S1370" s="10">
        <f t="shared" si="729"/>
        <v>0</v>
      </c>
      <c r="T1370" s="9">
        <f t="shared" si="719"/>
        <v>0.47310586914606861</v>
      </c>
      <c r="U1370" s="18"/>
      <c r="V1370" s="8">
        <f t="shared" si="730"/>
        <v>3992.6402916670695</v>
      </c>
      <c r="W1370" s="8">
        <f t="shared" si="720"/>
        <v>3639.0215311216566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-1117.9042791646252</v>
      </c>
      <c r="AB1370" s="8">
        <f t="shared" si="731"/>
        <v>-35361.876054541339</v>
      </c>
      <c r="AC1370" s="8">
        <f t="shared" si="724"/>
        <v>-36479.780333705967</v>
      </c>
      <c r="AD1370" s="8">
        <f t="shared" si="732"/>
        <v>391.67801261253953</v>
      </c>
      <c r="AE1370" s="8">
        <f t="shared" si="725"/>
        <v>-36088.102321093429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2362.9051171620085</v>
      </c>
      <c r="M1371" s="14">
        <f t="shared" si="718"/>
        <v>769177</v>
      </c>
      <c r="N1371" s="13"/>
      <c r="O1371" s="12">
        <f>1000*(IF(I29&lt;18,VLOOKUP(I29,'[1]Mortality (No Interventions) L'!$B$10:$O$129,4),VLOOKUP(I29,'[1]Mortality (Interventions) L'!$B$26:$AV$128,34)))</f>
        <v>99.056357790136275</v>
      </c>
      <c r="P1371" s="11">
        <v>0</v>
      </c>
      <c r="Q1371" s="10">
        <f t="shared" si="727"/>
        <v>0.47310586914606861</v>
      </c>
      <c r="R1371" s="10">
        <f t="shared" si="728"/>
        <v>4.6864144246746363E-2</v>
      </c>
      <c r="S1371" s="10">
        <f t="shared" si="729"/>
        <v>0</v>
      </c>
      <c r="T1371" s="9">
        <f t="shared" si="719"/>
        <v>0.42624172489932227</v>
      </c>
      <c r="U1371" s="18"/>
      <c r="V1371" s="8">
        <f t="shared" si="730"/>
        <v>3639.0215311216566</v>
      </c>
      <c r="W1371" s="8">
        <f t="shared" si="720"/>
        <v>3278.5533123288601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-1007.1687529125697</v>
      </c>
      <c r="AB1371" s="8">
        <f t="shared" si="731"/>
        <v>-36046.821879279625</v>
      </c>
      <c r="AC1371" s="8">
        <f t="shared" si="724"/>
        <v>-37053.990632192195</v>
      </c>
      <c r="AD1371" s="8">
        <f t="shared" si="732"/>
        <v>356.98801220303454</v>
      </c>
      <c r="AE1371" s="8">
        <f t="shared" si="725"/>
        <v>-36697.002619989158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2362.9051171620085</v>
      </c>
      <c r="M1372" s="14">
        <f t="shared" si="718"/>
        <v>769177</v>
      </c>
      <c r="N1372" s="13"/>
      <c r="O1372" s="12">
        <f>1000*(IF(I30&lt;18,VLOOKUP(I30,'[1]Mortality (No Interventions) L'!$B$10:$O$129,4),VLOOKUP(I30,'[1]Mortality (Interventions) L'!$B$26:$AV$128,34)))</f>
        <v>116.61891903520836</v>
      </c>
      <c r="P1372" s="11">
        <v>0</v>
      </c>
      <c r="Q1372" s="10">
        <f t="shared" si="727"/>
        <v>0.42624172489932227</v>
      </c>
      <c r="R1372" s="10">
        <f t="shared" si="728"/>
        <v>4.9707849205461618E-2</v>
      </c>
      <c r="S1372" s="10">
        <f t="shared" si="729"/>
        <v>0</v>
      </c>
      <c r="T1372" s="9">
        <f t="shared" si="719"/>
        <v>0.37653387569386065</v>
      </c>
      <c r="U1372" s="18"/>
      <c r="V1372" s="8">
        <f t="shared" si="730"/>
        <v>3278.5533123288601</v>
      </c>
      <c r="W1372" s="8">
        <f t="shared" si="720"/>
        <v>2896.2119690457666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-889.71382166186697</v>
      </c>
      <c r="AB1372" s="8">
        <f t="shared" si="731"/>
        <v>-38234.134328309352</v>
      </c>
      <c r="AC1372" s="8">
        <f t="shared" si="724"/>
        <v>-39123.848149971222</v>
      </c>
      <c r="AD1372" s="8">
        <f t="shared" si="732"/>
        <v>321.62607993946119</v>
      </c>
      <c r="AE1372" s="8">
        <f t="shared" si="725"/>
        <v>-38802.222070031763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2362.9051171620085</v>
      </c>
      <c r="M1373" s="14">
        <f t="shared" si="718"/>
        <v>769177</v>
      </c>
      <c r="N1373" s="13"/>
      <c r="O1373" s="12">
        <f>1000*(IF(I31&lt;18,VLOOKUP(I31,'[1]Mortality (No Interventions) L'!$B$10:$O$129,4),VLOOKUP(I31,'[1]Mortality (Interventions) L'!$B$26:$AV$128,34)))</f>
        <v>129.16918046755615</v>
      </c>
      <c r="P1373" s="11">
        <v>0</v>
      </c>
      <c r="Q1373" s="10">
        <f t="shared" si="727"/>
        <v>0.37653387569386065</v>
      </c>
      <c r="R1373" s="10">
        <f t="shared" si="728"/>
        <v>4.863657214164864E-2</v>
      </c>
      <c r="S1373" s="10">
        <f t="shared" si="729"/>
        <v>0</v>
      </c>
      <c r="T1373" s="9">
        <f t="shared" si="719"/>
        <v>0.32789730355221203</v>
      </c>
      <c r="U1373" s="18"/>
      <c r="V1373" s="8">
        <f t="shared" si="730"/>
        <v>2896.2119690457666</v>
      </c>
      <c r="W1373" s="8">
        <f t="shared" si="720"/>
        <v>2522.1106425437979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-774.79021646714625</v>
      </c>
      <c r="AB1373" s="8">
        <f t="shared" si="731"/>
        <v>-37410.13265019688</v>
      </c>
      <c r="AC1373" s="8">
        <f t="shared" si="724"/>
        <v>-38184.922866664027</v>
      </c>
      <c r="AD1373" s="8">
        <f t="shared" si="732"/>
        <v>284.11839416338972</v>
      </c>
      <c r="AE1373" s="8">
        <f t="shared" si="725"/>
        <v>-37900.80447250064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2362.9051171620085</v>
      </c>
      <c r="M1374" s="14">
        <f t="shared" si="718"/>
        <v>769177</v>
      </c>
      <c r="N1374" s="13"/>
      <c r="O1374" s="12">
        <f>1000*(IF(I32&lt;18,VLOOKUP(I32,'[1]Mortality (No Interventions) L'!$B$10:$O$129,4),VLOOKUP(I32,'[1]Mortality (Interventions) L'!$B$26:$AV$128,34)))</f>
        <v>142.89722809652355</v>
      </c>
      <c r="P1374" s="11">
        <v>0</v>
      </c>
      <c r="Q1374" s="10">
        <f t="shared" si="727"/>
        <v>0.32789730355221203</v>
      </c>
      <c r="R1374" s="10">
        <f t="shared" si="728"/>
        <v>4.6855615777935462E-2</v>
      </c>
      <c r="S1374" s="10">
        <f t="shared" si="729"/>
        <v>0</v>
      </c>
      <c r="T1374" s="9">
        <f t="shared" si="719"/>
        <v>0.28104168777427657</v>
      </c>
      <c r="U1374" s="18"/>
      <c r="V1374" s="8">
        <f t="shared" si="730"/>
        <v>2522.1106425437979</v>
      </c>
      <c r="W1374" s="8">
        <f t="shared" si="720"/>
        <v>2161.7080227715473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-664.07484217768558</v>
      </c>
      <c r="AB1374" s="8">
        <f t="shared" si="731"/>
        <v>-36040.261977225062</v>
      </c>
      <c r="AC1374" s="8">
        <f t="shared" si="724"/>
        <v>-36704.33681940275</v>
      </c>
      <c r="AD1374" s="8">
        <f t="shared" si="732"/>
        <v>247.41905403354659</v>
      </c>
      <c r="AE1374" s="8">
        <f t="shared" si="725"/>
        <v>-36456.917765369202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2362.9051171620085</v>
      </c>
      <c r="M1375" s="14">
        <f t="shared" si="718"/>
        <v>769177</v>
      </c>
      <c r="N1375" s="13"/>
      <c r="O1375" s="12">
        <f>1000*(IF(I33&lt;18,VLOOKUP(I33,'[1]Mortality (No Interventions) L'!$B$10:$O$129,4),VLOOKUP(I33,'[1]Mortality (Interventions) L'!$B$26:$AV$128,34)))</f>
        <v>157.51533200629521</v>
      </c>
      <c r="P1375" s="11">
        <v>0</v>
      </c>
      <c r="Q1375" s="10">
        <f t="shared" si="727"/>
        <v>0.28104168777427657</v>
      </c>
      <c r="R1375" s="10">
        <f t="shared" si="728"/>
        <v>4.4268374757374732E-2</v>
      </c>
      <c r="S1375" s="10">
        <f t="shared" si="729"/>
        <v>0</v>
      </c>
      <c r="T1375" s="9">
        <f t="shared" si="719"/>
        <v>0.23677331301690185</v>
      </c>
      <c r="U1375" s="18"/>
      <c r="V1375" s="8">
        <f t="shared" si="730"/>
        <v>2161.7080227715473</v>
      </c>
      <c r="W1375" s="8">
        <f t="shared" si="720"/>
        <v>1821.2058658640153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-559.47287293503939</v>
      </c>
      <c r="AB1375" s="8">
        <f t="shared" si="731"/>
        <v>-34050.215690753226</v>
      </c>
      <c r="AC1375" s="8">
        <f t="shared" si="724"/>
        <v>-34609.688563688265</v>
      </c>
      <c r="AD1375" s="8">
        <f t="shared" si="732"/>
        <v>212.0635570338888</v>
      </c>
      <c r="AE1375" s="8">
        <f t="shared" si="725"/>
        <v>-34397.62500665438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2362.9051171620085</v>
      </c>
      <c r="M1376" s="14">
        <f t="shared" si="718"/>
        <v>769177</v>
      </c>
      <c r="N1376" s="13"/>
      <c r="O1376" s="12">
        <f>1000*(IF(I34&lt;18,VLOOKUP(I34,'[1]Mortality (No Interventions) L'!$B$10:$O$129,4),VLOOKUP(I34,'[1]Mortality (Interventions) L'!$B$26:$AV$128,34)))</f>
        <v>172.88424540310089</v>
      </c>
      <c r="P1376" s="11">
        <v>0</v>
      </c>
      <c r="Q1376" s="10">
        <f t="shared" si="727"/>
        <v>0.23677331301690185</v>
      </c>
      <c r="R1376" s="10">
        <f t="shared" si="728"/>
        <v>4.0934375552519282E-2</v>
      </c>
      <c r="S1376" s="10">
        <f t="shared" si="729"/>
        <v>0</v>
      </c>
      <c r="T1376" s="9">
        <f t="shared" si="719"/>
        <v>0.19583893746438258</v>
      </c>
      <c r="U1376" s="18"/>
      <c r="V1376" s="8">
        <f t="shared" si="730"/>
        <v>1821.2058658640153</v>
      </c>
      <c r="W1376" s="8">
        <f t="shared" si="720"/>
        <v>1506.3480640204141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-462.74882747416018</v>
      </c>
      <c r="AB1376" s="8">
        <f t="shared" si="731"/>
        <v>-31485.780184360123</v>
      </c>
      <c r="AC1376" s="8">
        <f t="shared" si="724"/>
        <v>-31948.529011834282</v>
      </c>
      <c r="AD1376" s="8">
        <f t="shared" si="732"/>
        <v>178.6602954412599</v>
      </c>
      <c r="AE1376" s="8">
        <f t="shared" si="725"/>
        <v>-31769.868716393023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2362.9051171620085</v>
      </c>
      <c r="M1377" s="14">
        <f t="shared" si="718"/>
        <v>769177</v>
      </c>
      <c r="N1377" s="13"/>
      <c r="O1377" s="12">
        <f>1000*(IF(I35&lt;18,VLOOKUP(I35,'[1]Mortality (No Interventions) L'!$B$10:$O$129,4),VLOOKUP(I35,'[1]Mortality (Interventions) L'!$B$26:$AV$128,34)))</f>
        <v>189.57831763832183</v>
      </c>
      <c r="P1377" s="11">
        <v>0</v>
      </c>
      <c r="Q1377" s="10">
        <f t="shared" si="727"/>
        <v>0.19583893746438258</v>
      </c>
      <c r="R1377" s="10">
        <f t="shared" si="728"/>
        <v>3.7126816292574166E-2</v>
      </c>
      <c r="S1377" s="10">
        <f t="shared" si="729"/>
        <v>0</v>
      </c>
      <c r="T1377" s="9">
        <f t="shared" si="719"/>
        <v>0.15871212117180841</v>
      </c>
      <c r="U1377" s="18"/>
      <c r="V1377" s="8">
        <f t="shared" si="730"/>
        <v>1506.3480640204141</v>
      </c>
      <c r="W1377" s="8">
        <f t="shared" si="720"/>
        <v>1220.7771322656808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-375.02168327250286</v>
      </c>
      <c r="AB1377" s="8">
        <f t="shared" si="731"/>
        <v>-28557.093175473321</v>
      </c>
      <c r="AC1377" s="8">
        <f t="shared" si="724"/>
        <v>-28932.114858745823</v>
      </c>
      <c r="AD1377" s="8">
        <f t="shared" si="732"/>
        <v>147.77274508040264</v>
      </c>
      <c r="AE1377" s="8">
        <f t="shared" si="725"/>
        <v>-28784.342113665421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2362.9051171620085</v>
      </c>
      <c r="M1378" s="14">
        <f t="shared" ref="M1378:M1409" si="735">$E$11</f>
        <v>769177</v>
      </c>
      <c r="N1378" s="13"/>
      <c r="O1378" s="12">
        <f>1000*(IF(I36&lt;18,VLOOKUP(I36,'[1]Mortality (No Interventions) L'!$B$10:$O$129,4),VLOOKUP(I36,'[1]Mortality (Interventions) L'!$B$26:$AV$128,34)))</f>
        <v>207.05064352233595</v>
      </c>
      <c r="P1378" s="11">
        <v>0</v>
      </c>
      <c r="Q1378" s="10">
        <f t="shared" si="727"/>
        <v>0.15871212117180841</v>
      </c>
      <c r="R1378" s="10">
        <f t="shared" si="728"/>
        <v>3.2861446823417892E-2</v>
      </c>
      <c r="S1378" s="10">
        <f t="shared" si="729"/>
        <v>0</v>
      </c>
      <c r="T1378" s="9">
        <f t="shared" ref="T1378:T1409" si="736">Q1378-SUM(R1378:S1378)</f>
        <v>0.12585067434839053</v>
      </c>
      <c r="U1378" s="18"/>
      <c r="V1378" s="8">
        <f t="shared" si="730"/>
        <v>1220.7771322656808</v>
      </c>
      <c r="W1378" s="8">
        <f t="shared" ref="W1378:W1409" si="737">$G$14*M1378*T1378</f>
        <v>968.01444143271988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-297.37320241610149</v>
      </c>
      <c r="AB1378" s="8">
        <f t="shared" si="731"/>
        <v>-25276.269083296105</v>
      </c>
      <c r="AC1378" s="8">
        <f t="shared" ref="AC1378:AC1409" si="741">IFERROR(_xlfn.IFNA(SUM(Y1378:AB1378),0),0)</f>
        <v>-25573.642285712205</v>
      </c>
      <c r="AD1378" s="8">
        <f t="shared" si="732"/>
        <v>119.7582366752633</v>
      </c>
      <c r="AE1378" s="8">
        <f t="shared" ref="AE1378:AE1409" si="742">IFERROR(_xlfn.IFNA(SUM(AC1378:AD1378),0),0)</f>
        <v>-25453.88404903694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2362.9051171620085</v>
      </c>
      <c r="M1379" s="14">
        <f t="shared" si="735"/>
        <v>769177</v>
      </c>
      <c r="N1379" s="13"/>
      <c r="O1379" s="12">
        <f>1000*(IF(I37&lt;18,VLOOKUP(I37,'[1]Mortality (No Interventions) L'!$B$10:$O$129,4),VLOOKUP(I37,'[1]Mortality (Interventions) L'!$B$26:$AV$128,34)))</f>
        <v>225.80247500224638</v>
      </c>
      <c r="P1379" s="11">
        <v>0</v>
      </c>
      <c r="Q1379" s="10">
        <f t="shared" ref="Q1379:Q1410" si="744">T1378</f>
        <v>0.12585067434839053</v>
      </c>
      <c r="R1379" s="10">
        <f t="shared" ref="R1379:R1410" si="745">O1379*Q1379/1000</f>
        <v>2.8417393748568304E-2</v>
      </c>
      <c r="S1379" s="10">
        <f t="shared" ref="S1379:S1410" si="746">MIN(P1379*Q1379,Q1379-R1379)</f>
        <v>0</v>
      </c>
      <c r="T1379" s="9">
        <f t="shared" si="736"/>
        <v>9.7433280599822231E-2</v>
      </c>
      <c r="U1379" s="18"/>
      <c r="V1379" s="8">
        <f t="shared" ref="V1379:V1410" si="747">W1378</f>
        <v>968.01444143271988</v>
      </c>
      <c r="W1379" s="8">
        <f t="shared" si="737"/>
        <v>749.43438471929471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-230.2255973112018</v>
      </c>
      <c r="AB1379" s="8">
        <f t="shared" ref="AB1379:AB1410" si="748">IFERROR(_xlfn.IFNA(-M1379*R1379,0),0)</f>
        <v>-21858.005671342522</v>
      </c>
      <c r="AC1379" s="8">
        <f t="shared" si="741"/>
        <v>-22088.231268653723</v>
      </c>
      <c r="AD1379" s="8">
        <f t="shared" ref="AD1379:AD1410" si="749">IFERROR(_xlfn.IFNA($D$6*SUM(V1379:V1379,Y1379:Z1379),0),0)</f>
        <v>94.962216704549832</v>
      </c>
      <c r="AE1379" s="8">
        <f t="shared" si="742"/>
        <v>-21993.269051949173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2362.9051171620085</v>
      </c>
      <c r="M1380" s="14">
        <f t="shared" si="735"/>
        <v>769177</v>
      </c>
      <c r="N1380" s="13"/>
      <c r="O1380" s="12">
        <f>1000*(IF(I38&lt;18,VLOOKUP(I38,'[1]Mortality (No Interventions) L'!$B$10:$O$129,4),VLOOKUP(I38,'[1]Mortality (Interventions) L'!$B$26:$AV$128,34)))</f>
        <v>245.91492125111742</v>
      </c>
      <c r="P1380" s="11">
        <v>0</v>
      </c>
      <c r="Q1380" s="10">
        <f t="shared" si="744"/>
        <v>9.7433280599822231E-2</v>
      </c>
      <c r="R1380" s="10">
        <f t="shared" si="745"/>
        <v>2.3960297525943312E-2</v>
      </c>
      <c r="S1380" s="10">
        <f t="shared" si="746"/>
        <v>0</v>
      </c>
      <c r="T1380" s="9">
        <f t="shared" si="736"/>
        <v>7.3472983073878922E-2</v>
      </c>
      <c r="U1380" s="18"/>
      <c r="V1380" s="8">
        <f t="shared" si="747"/>
        <v>749.43438471929471</v>
      </c>
      <c r="W1380" s="8">
        <f t="shared" si="737"/>
        <v>565.13728701816967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-173.60968767842616</v>
      </c>
      <c r="AB1380" s="8">
        <f t="shared" si="748"/>
        <v>-18429.709770112499</v>
      </c>
      <c r="AC1380" s="8">
        <f t="shared" si="741"/>
        <v>-18603.319457790923</v>
      </c>
      <c r="AD1380" s="8">
        <f t="shared" si="749"/>
        <v>73.519513140962815</v>
      </c>
      <c r="AE1380" s="8">
        <f t="shared" si="742"/>
        <v>-18529.79994464996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2362.9051171620085</v>
      </c>
      <c r="M1381" s="14">
        <f t="shared" si="735"/>
        <v>769177</v>
      </c>
      <c r="N1381" s="13"/>
      <c r="O1381" s="12">
        <f>1000*(IF(I39&lt;18,VLOOKUP(I39,'[1]Mortality (No Interventions) L'!$B$10:$O$129,4),VLOOKUP(I39,'[1]Mortality (Interventions) L'!$B$26:$AV$128,34)))</f>
        <v>266.77202338627899</v>
      </c>
      <c r="P1381" s="11">
        <v>0</v>
      </c>
      <c r="Q1381" s="10">
        <f t="shared" si="744"/>
        <v>7.3472983073878922E-2</v>
      </c>
      <c r="R1381" s="10">
        <f t="shared" si="745"/>
        <v>1.9600536358844508E-2</v>
      </c>
      <c r="S1381" s="10">
        <f t="shared" si="746"/>
        <v>0</v>
      </c>
      <c r="T1381" s="9">
        <f t="shared" si="736"/>
        <v>5.3872446715034411E-2</v>
      </c>
      <c r="U1381" s="18"/>
      <c r="V1381" s="8">
        <f t="shared" si="747"/>
        <v>565.13728701816967</v>
      </c>
      <c r="W1381" s="8">
        <f t="shared" si="737"/>
        <v>414.37446946930027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-127.29548001699244</v>
      </c>
      <c r="AB1381" s="8">
        <f t="shared" si="748"/>
        <v>-15076.281754886943</v>
      </c>
      <c r="AC1381" s="8">
        <f t="shared" si="741"/>
        <v>-15203.577234903934</v>
      </c>
      <c r="AD1381" s="8">
        <f t="shared" si="749"/>
        <v>55.439967856482447</v>
      </c>
      <c r="AE1381" s="8">
        <f t="shared" si="742"/>
        <v>-15148.137267047452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2362.9051171620085</v>
      </c>
      <c r="M1382" s="14">
        <f t="shared" si="735"/>
        <v>769177</v>
      </c>
      <c r="N1382" s="13"/>
      <c r="O1382" s="12">
        <f>1000*(IF(I40&lt;18,VLOOKUP(I40,'[1]Mortality (No Interventions) L'!$B$10:$O$129,4),VLOOKUP(I40,'[1]Mortality (Interventions) L'!$B$26:$AV$128,34)))</f>
        <v>288.8785666478617</v>
      </c>
      <c r="P1382" s="11">
        <v>0</v>
      </c>
      <c r="Q1382" s="10">
        <f t="shared" si="744"/>
        <v>5.3872446715034411E-2</v>
      </c>
      <c r="R1382" s="10">
        <f t="shared" si="745"/>
        <v>1.5562595188852446E-2</v>
      </c>
      <c r="S1382" s="10">
        <f t="shared" si="746"/>
        <v>0</v>
      </c>
      <c r="T1382" s="9">
        <f t="shared" si="736"/>
        <v>3.8309851526181965E-2</v>
      </c>
      <c r="U1382" s="18"/>
      <c r="V1382" s="8">
        <f t="shared" si="747"/>
        <v>414.37446946930027</v>
      </c>
      <c r="W1382" s="8">
        <f t="shared" si="737"/>
        <v>294.67056667354069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-90.522544208932146</v>
      </c>
      <c r="AB1382" s="8">
        <f t="shared" si="748"/>
        <v>-11970.390279575959</v>
      </c>
      <c r="AC1382" s="8">
        <f t="shared" si="741"/>
        <v>-12060.912823784891</v>
      </c>
      <c r="AD1382" s="8">
        <f t="shared" si="749"/>
        <v>40.650135454938358</v>
      </c>
      <c r="AE1382" s="8">
        <f t="shared" si="742"/>
        <v>-12020.262688329953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2362.9051171620085</v>
      </c>
      <c r="M1383" s="14">
        <f t="shared" si="735"/>
        <v>769177</v>
      </c>
      <c r="N1383" s="13"/>
      <c r="O1383" s="12">
        <f>1000*(IF(I41&lt;18,VLOOKUP(I41,'[1]Mortality (No Interventions) L'!$B$10:$O$129,4),VLOOKUP(I41,'[1]Mortality (Interventions) L'!$B$26:$AV$128,34)))</f>
        <v>311.56462006191265</v>
      </c>
      <c r="P1383" s="11">
        <v>0</v>
      </c>
      <c r="Q1383" s="10">
        <f t="shared" si="744"/>
        <v>3.8309851526181965E-2</v>
      </c>
      <c r="R1383" s="10">
        <f t="shared" si="745"/>
        <v>1.1935994335383169E-2</v>
      </c>
      <c r="S1383" s="10">
        <f t="shared" si="746"/>
        <v>0</v>
      </c>
      <c r="T1383" s="9">
        <f t="shared" si="736"/>
        <v>2.6373857190798794E-2</v>
      </c>
      <c r="U1383" s="18"/>
      <c r="V1383" s="8">
        <f t="shared" si="747"/>
        <v>294.67056667354069</v>
      </c>
      <c r="W1383" s="8">
        <f t="shared" si="737"/>
        <v>202.86164352447045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-62.318922115438504</v>
      </c>
      <c r="AB1383" s="8">
        <f t="shared" si="748"/>
        <v>-9180.8923149070197</v>
      </c>
      <c r="AC1383" s="8">
        <f t="shared" si="741"/>
        <v>-9243.2112370224586</v>
      </c>
      <c r="AD1383" s="8">
        <f t="shared" si="749"/>
        <v>28.907182590674342</v>
      </c>
      <c r="AE1383" s="8">
        <f t="shared" si="742"/>
        <v>-9214.3040544317846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2362.9051171620085</v>
      </c>
      <c r="M1384" s="14">
        <f t="shared" si="735"/>
        <v>769177</v>
      </c>
      <c r="N1384" s="13"/>
      <c r="O1384" s="12">
        <f>1000*(IF(I42&lt;18,VLOOKUP(I42,'[1]Mortality (No Interventions) L'!$B$10:$O$129,4),VLOOKUP(I42,'[1]Mortality (Interventions) L'!$B$26:$AV$128,34)))</f>
        <v>334.3868572854642</v>
      </c>
      <c r="P1384" s="11">
        <v>0</v>
      </c>
      <c r="Q1384" s="10">
        <f t="shared" si="744"/>
        <v>2.6373857190798794E-2</v>
      </c>
      <c r="R1384" s="10">
        <f t="shared" si="745"/>
        <v>8.8190712205268498E-3</v>
      </c>
      <c r="S1384" s="10">
        <f t="shared" si="746"/>
        <v>0</v>
      </c>
      <c r="T1384" s="9">
        <f t="shared" si="736"/>
        <v>1.7554785970271942E-2</v>
      </c>
      <c r="U1384" s="18"/>
      <c r="V1384" s="8">
        <f t="shared" si="747"/>
        <v>202.86164352447045</v>
      </c>
      <c r="W1384" s="8">
        <f t="shared" si="737"/>
        <v>135.02737608255862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-41.480293599839406</v>
      </c>
      <c r="AB1384" s="8">
        <f t="shared" si="748"/>
        <v>-6783.4267441911807</v>
      </c>
      <c r="AC1384" s="8">
        <f t="shared" si="741"/>
        <v>-6824.9070377910202</v>
      </c>
      <c r="AD1384" s="8">
        <f t="shared" si="749"/>
        <v>19.900727229750554</v>
      </c>
      <c r="AE1384" s="8">
        <f t="shared" si="742"/>
        <v>-6805.0063105612699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2362.9051171620085</v>
      </c>
      <c r="M1385" s="14">
        <f t="shared" si="735"/>
        <v>769177</v>
      </c>
      <c r="N1385" s="13"/>
      <c r="O1385" s="12">
        <f>1000*(IF(I43&lt;18,VLOOKUP(I43,'[1]Mortality (No Interventions) L'!$B$10:$O$129,4),VLOOKUP(I43,'[1]Mortality (Interventions) L'!$B$26:$AV$128,34)))</f>
        <v>358.12736749021582</v>
      </c>
      <c r="P1385" s="11">
        <v>0</v>
      </c>
      <c r="Q1385" s="10">
        <f t="shared" si="744"/>
        <v>1.7554785970271942E-2</v>
      </c>
      <c r="R1385" s="10">
        <f t="shared" si="745"/>
        <v>6.2868492863876651E-3</v>
      </c>
      <c r="S1385" s="10">
        <f t="shared" si="746"/>
        <v>0</v>
      </c>
      <c r="T1385" s="9">
        <f t="shared" si="736"/>
        <v>1.1267936683884278E-2</v>
      </c>
      <c r="U1385" s="18"/>
      <c r="V1385" s="8">
        <f t="shared" si="747"/>
        <v>135.02737608255862</v>
      </c>
      <c r="W1385" s="8">
        <f t="shared" si="737"/>
        <v>86.670377347000581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-26.625065250207676</v>
      </c>
      <c r="AB1385" s="8">
        <f t="shared" si="748"/>
        <v>-4835.6998735558054</v>
      </c>
      <c r="AC1385" s="8">
        <f t="shared" si="741"/>
        <v>-4862.3249388060131</v>
      </c>
      <c r="AD1385" s="8">
        <f t="shared" si="749"/>
        <v>13.246185593699002</v>
      </c>
      <c r="AE1385" s="8">
        <f t="shared" si="742"/>
        <v>-4849.078753212314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2362.9051171620085</v>
      </c>
      <c r="M1386" s="14">
        <f t="shared" si="735"/>
        <v>769177</v>
      </c>
      <c r="N1386" s="13"/>
      <c r="O1386" s="12">
        <f>1000*(IF(I44&lt;18,VLOOKUP(I44,'[1]Mortality (No Interventions) L'!$B$10:$O$129,4),VLOOKUP(I44,'[1]Mortality (Interventions) L'!$B$26:$AV$128,34)))</f>
        <v>382.68745124644579</v>
      </c>
      <c r="P1386" s="11">
        <v>0</v>
      </c>
      <c r="Q1386" s="10">
        <f t="shared" si="744"/>
        <v>1.1267936683884278E-2</v>
      </c>
      <c r="R1386" s="10">
        <f t="shared" si="745"/>
        <v>4.3120979703620025E-3</v>
      </c>
      <c r="S1386" s="10">
        <f t="shared" si="746"/>
        <v>0</v>
      </c>
      <c r="T1386" s="9">
        <f t="shared" si="736"/>
        <v>6.9558387135222758E-3</v>
      </c>
      <c r="U1386" s="18"/>
      <c r="V1386" s="8">
        <f t="shared" si="747"/>
        <v>86.670377347000581</v>
      </c>
      <c r="W1386" s="8">
        <f t="shared" si="737"/>
        <v>53.502711541509235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-16.435986890335389</v>
      </c>
      <c r="AB1386" s="8">
        <f t="shared" si="748"/>
        <v>-3316.7665805491342</v>
      </c>
      <c r="AC1386" s="8">
        <f t="shared" si="741"/>
        <v>-3333.2025674394695</v>
      </c>
      <c r="AD1386" s="8">
        <f t="shared" si="749"/>
        <v>8.5023640177407582</v>
      </c>
      <c r="AE1386" s="8">
        <f t="shared" si="742"/>
        <v>-3324.7002034217289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2362.9051171620085</v>
      </c>
      <c r="M1387" s="14">
        <f t="shared" si="735"/>
        <v>769177</v>
      </c>
      <c r="N1387" s="13"/>
      <c r="O1387" s="12">
        <f>1000*(IF(I45&lt;18,VLOOKUP(I45,'[1]Mortality (No Interventions) L'!$B$10:$O$129,4),VLOOKUP(I45,'[1]Mortality (Interventions) L'!$B$26:$AV$128,34)))</f>
        <v>407.94869265457646</v>
      </c>
      <c r="P1387" s="11">
        <v>0</v>
      </c>
      <c r="Q1387" s="10">
        <f t="shared" si="744"/>
        <v>6.9558387135222758E-3</v>
      </c>
      <c r="R1387" s="10">
        <f t="shared" si="745"/>
        <v>2.8376253094975035E-3</v>
      </c>
      <c r="S1387" s="10">
        <f t="shared" si="746"/>
        <v>0</v>
      </c>
      <c r="T1387" s="9">
        <f t="shared" si="736"/>
        <v>4.1182134040247727E-3</v>
      </c>
      <c r="U1387" s="18"/>
      <c r="V1387" s="8">
        <f t="shared" si="747"/>
        <v>53.502711541509235</v>
      </c>
      <c r="W1387" s="8">
        <f t="shared" si="737"/>
        <v>31.676350314675627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-9.73094752593531</v>
      </c>
      <c r="AB1387" s="8">
        <f t="shared" si="748"/>
        <v>-2182.636122683361</v>
      </c>
      <c r="AC1387" s="8">
        <f t="shared" si="741"/>
        <v>-2192.3670702092963</v>
      </c>
      <c r="AD1387" s="8">
        <f t="shared" si="749"/>
        <v>5.2486160022220565</v>
      </c>
      <c r="AE1387" s="8">
        <f t="shared" si="742"/>
        <v>-2187.1184542070741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2362.9051171620085</v>
      </c>
      <c r="M1388" s="14">
        <f t="shared" si="735"/>
        <v>769177</v>
      </c>
      <c r="N1388" s="13"/>
      <c r="O1388" s="12">
        <f>1000*(IF(I46&lt;18,VLOOKUP(I46,'[1]Mortality (No Interventions) L'!$B$10:$O$129,4),VLOOKUP(I46,'[1]Mortality (Interventions) L'!$B$26:$AV$128,34)))</f>
        <v>433.78688011487765</v>
      </c>
      <c r="P1388" s="11">
        <v>0</v>
      </c>
      <c r="Q1388" s="10">
        <f t="shared" si="744"/>
        <v>4.1182134040247727E-3</v>
      </c>
      <c r="R1388" s="10">
        <f t="shared" si="745"/>
        <v>1.7864269441791763E-3</v>
      </c>
      <c r="S1388" s="10">
        <f t="shared" si="746"/>
        <v>0</v>
      </c>
      <c r="T1388" s="9">
        <f t="shared" si="736"/>
        <v>2.3317864598455963E-3</v>
      </c>
      <c r="U1388" s="18"/>
      <c r="V1388" s="8">
        <f t="shared" si="747"/>
        <v>31.676350314675627</v>
      </c>
      <c r="W1388" s="8">
        <f t="shared" si="737"/>
        <v>17.935565138246563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-5.5097901580982436</v>
      </c>
      <c r="AB1388" s="8">
        <f t="shared" si="748"/>
        <v>-1374.0785176429063</v>
      </c>
      <c r="AC1388" s="8">
        <f t="shared" si="741"/>
        <v>-1379.5883078010045</v>
      </c>
      <c r="AD1388" s="8">
        <f t="shared" si="749"/>
        <v>3.1074499658696793</v>
      </c>
      <c r="AE1388" s="8">
        <f t="shared" si="742"/>
        <v>-1376.4808578351349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2362.9051171620085</v>
      </c>
      <c r="M1389" s="14">
        <f t="shared" si="735"/>
        <v>769177</v>
      </c>
      <c r="N1389" s="13"/>
      <c r="O1389" s="12">
        <f>1000*(IF(I47&lt;18,VLOOKUP(I47,'[1]Mortality (No Interventions) L'!$B$10:$O$129,4),VLOOKUP(I47,'[1]Mortality (Interventions) L'!$B$26:$AV$128,34)))</f>
        <v>460.2301532328579</v>
      </c>
      <c r="P1389" s="11">
        <v>0</v>
      </c>
      <c r="Q1389" s="10">
        <f t="shared" si="744"/>
        <v>2.3317864598455963E-3</v>
      </c>
      <c r="R1389" s="10">
        <f t="shared" si="745"/>
        <v>1.0731584397210422E-3</v>
      </c>
      <c r="S1389" s="10">
        <f t="shared" si="746"/>
        <v>0</v>
      </c>
      <c r="T1389" s="9">
        <f t="shared" si="736"/>
        <v>1.2586280201245541E-3</v>
      </c>
      <c r="U1389" s="18"/>
      <c r="V1389" s="8">
        <f t="shared" si="747"/>
        <v>17.935565138246563</v>
      </c>
      <c r="W1389" s="8">
        <f t="shared" si="737"/>
        <v>9.6810772463534409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-2.9740185893557962</v>
      </c>
      <c r="AB1389" s="8">
        <f t="shared" si="748"/>
        <v>-825.44878918931204</v>
      </c>
      <c r="AC1389" s="8">
        <f t="shared" si="741"/>
        <v>-828.42280777866779</v>
      </c>
      <c r="AD1389" s="8">
        <f t="shared" si="749"/>
        <v>1.7594789400619879</v>
      </c>
      <c r="AE1389" s="8">
        <f t="shared" si="742"/>
        <v>-826.66332883860582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2362.9051171620085</v>
      </c>
      <c r="M1390" s="14">
        <f t="shared" si="735"/>
        <v>769177</v>
      </c>
      <c r="N1390" s="13"/>
      <c r="O1390" s="12">
        <f>1000*(IF(I48&lt;18,VLOOKUP(I48,'[1]Mortality (No Interventions) L'!$B$10:$O$129,4),VLOOKUP(I48,'[1]Mortality (Interventions) L'!$B$26:$AV$128,34)))</f>
        <v>487.32689678616316</v>
      </c>
      <c r="P1390" s="11">
        <v>0</v>
      </c>
      <c r="Q1390" s="10">
        <f t="shared" si="744"/>
        <v>1.2586280201245541E-3</v>
      </c>
      <c r="R1390" s="10">
        <f t="shared" si="745"/>
        <v>6.1336328725541142E-4</v>
      </c>
      <c r="S1390" s="10">
        <f t="shared" si="746"/>
        <v>0</v>
      </c>
      <c r="T1390" s="9">
        <f t="shared" si="736"/>
        <v>6.4526473286914264E-4</v>
      </c>
      <c r="U1390" s="18"/>
      <c r="V1390" s="8">
        <f t="shared" si="747"/>
        <v>9.6810772463534409</v>
      </c>
      <c r="W1390" s="8">
        <f t="shared" si="737"/>
        <v>4.9632279143408855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-1.5246993392206736</v>
      </c>
      <c r="AB1390" s="8">
        <f t="shared" si="748"/>
        <v>-471.78493320125557</v>
      </c>
      <c r="AC1390" s="8">
        <f t="shared" si="741"/>
        <v>-473.30963254047623</v>
      </c>
      <c r="AD1390" s="8">
        <f t="shared" si="749"/>
        <v>0.94971367786727257</v>
      </c>
      <c r="AE1390" s="8">
        <f t="shared" si="742"/>
        <v>-472.35991886260894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2362.9051171620085</v>
      </c>
      <c r="M1391" s="14">
        <f t="shared" si="735"/>
        <v>769177</v>
      </c>
      <c r="N1391" s="13"/>
      <c r="O1391" s="12">
        <f>1000*(IF(I49&lt;18,VLOOKUP(I49,'[1]Mortality (No Interventions) L'!$B$10:$O$129,4),VLOOKUP(I49,'[1]Mortality (Interventions) L'!$B$26:$AV$128,34)))</f>
        <v>514.95739157338016</v>
      </c>
      <c r="P1391" s="11">
        <v>0</v>
      </c>
      <c r="Q1391" s="10">
        <f t="shared" si="744"/>
        <v>6.4526473286914264E-4</v>
      </c>
      <c r="R1391" s="10">
        <f t="shared" si="745"/>
        <v>3.3228384371258765E-4</v>
      </c>
      <c r="S1391" s="10">
        <f t="shared" si="746"/>
        <v>0</v>
      </c>
      <c r="T1391" s="9">
        <f t="shared" si="736"/>
        <v>3.12980889156555E-4</v>
      </c>
      <c r="U1391" s="18"/>
      <c r="V1391" s="8">
        <f t="shared" si="747"/>
        <v>4.9632279143408855</v>
      </c>
      <c r="W1391" s="8">
        <f t="shared" si="737"/>
        <v>2.4073770137877153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-0.73954414456193918</v>
      </c>
      <c r="AB1391" s="8">
        <f t="shared" si="748"/>
        <v>-255.58509005531704</v>
      </c>
      <c r="AC1391" s="8">
        <f t="shared" si="741"/>
        <v>-256.32463419987897</v>
      </c>
      <c r="AD1391" s="8">
        <f t="shared" si="749"/>
        <v>0.48689265839684093</v>
      </c>
      <c r="AE1391" s="8">
        <f t="shared" si="742"/>
        <v>-255.83774154148213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2362.9051171620085</v>
      </c>
      <c r="M1392" s="14">
        <f t="shared" si="735"/>
        <v>769177</v>
      </c>
      <c r="N1392" s="13"/>
      <c r="O1392" s="12">
        <f>1000*(IF(I50&lt;18,VLOOKUP(I50,'[1]Mortality (No Interventions) L'!$B$10:$O$129,4),VLOOKUP(I50,'[1]Mortality (Interventions) L'!$B$26:$AV$128,34)))</f>
        <v>542.99657949530206</v>
      </c>
      <c r="P1392" s="11">
        <v>0</v>
      </c>
      <c r="Q1392" s="10">
        <f t="shared" si="744"/>
        <v>3.12980889156555E-4</v>
      </c>
      <c r="R1392" s="10">
        <f t="shared" si="745"/>
        <v>1.6994755225940763E-4</v>
      </c>
      <c r="S1392" s="10">
        <f t="shared" si="746"/>
        <v>0</v>
      </c>
      <c r="T1392" s="9">
        <f t="shared" si="736"/>
        <v>1.4303333689714737E-4</v>
      </c>
      <c r="U1392" s="18"/>
      <c r="V1392" s="8">
        <f t="shared" si="747"/>
        <v>2.4073770137877153</v>
      </c>
      <c r="W1392" s="8">
        <f t="shared" si="737"/>
        <v>1.1001795297453714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-0.33797420367902703</v>
      </c>
      <c r="AB1392" s="8">
        <f t="shared" si="748"/>
        <v>-130.71974840423439</v>
      </c>
      <c r="AC1392" s="8">
        <f t="shared" si="741"/>
        <v>-131.05772260791343</v>
      </c>
      <c r="AD1392" s="8">
        <f t="shared" si="749"/>
        <v>0.23616368505257487</v>
      </c>
      <c r="AE1392" s="8">
        <f t="shared" si="742"/>
        <v>-130.82155892286085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2362.9051171620085</v>
      </c>
      <c r="M1393" s="14">
        <f t="shared" si="735"/>
        <v>769177</v>
      </c>
      <c r="N1393" s="13"/>
      <c r="O1393" s="12">
        <f>1000*(IF(I51&lt;18,VLOOKUP(I51,'[1]Mortality (No Interventions) L'!$B$10:$O$129,4),VLOOKUP(I51,'[1]Mortality (Interventions) L'!$B$26:$AV$128,34)))</f>
        <v>575.20190392942868</v>
      </c>
      <c r="P1393" s="11">
        <v>0</v>
      </c>
      <c r="Q1393" s="10">
        <f t="shared" si="744"/>
        <v>1.4303333689714737E-4</v>
      </c>
      <c r="R1393" s="10">
        <f t="shared" si="745"/>
        <v>8.2273047708618567E-5</v>
      </c>
      <c r="S1393" s="10">
        <f t="shared" si="746"/>
        <v>0</v>
      </c>
      <c r="T1393" s="9">
        <f t="shared" si="736"/>
        <v>6.0760289188528804E-5</v>
      </c>
      <c r="U1393" s="18"/>
      <c r="V1393" s="8">
        <f t="shared" si="747"/>
        <v>1.1001795297453714</v>
      </c>
      <c r="W1393" s="8">
        <f t="shared" si="737"/>
        <v>0.46735416957165021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-0.14357079824381816</v>
      </c>
      <c r="AB1393" s="8">
        <f t="shared" si="748"/>
        <v>-63.282536017372102</v>
      </c>
      <c r="AC1393" s="8">
        <f t="shared" si="741"/>
        <v>-63.426106815615924</v>
      </c>
      <c r="AD1393" s="8">
        <f t="shared" si="749"/>
        <v>0.10792761186802094</v>
      </c>
      <c r="AE1393" s="8">
        <f t="shared" si="742"/>
        <v>-63.318179203747903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2362.9051171620085</v>
      </c>
      <c r="M1394" s="14">
        <f t="shared" si="735"/>
        <v>769177</v>
      </c>
      <c r="N1394" s="13"/>
      <c r="O1394" s="12">
        <f>1000*(IF(I52&lt;18,VLOOKUP(I52,'[1]Mortality (No Interventions) L'!$B$10:$O$129,4),VLOOKUP(I52,'[1]Mortality (Interventions) L'!$B$26:$AV$128,34)))</f>
        <v>607.85287910300838</v>
      </c>
      <c r="P1394" s="11">
        <v>0</v>
      </c>
      <c r="Q1394" s="10">
        <f t="shared" si="744"/>
        <v>6.0760289188528804E-5</v>
      </c>
      <c r="R1394" s="10">
        <f t="shared" si="745"/>
        <v>3.6933316718378629E-5</v>
      </c>
      <c r="S1394" s="10">
        <f t="shared" si="746"/>
        <v>0</v>
      </c>
      <c r="T1394" s="9">
        <f t="shared" si="736"/>
        <v>2.3826972470150175E-5</v>
      </c>
      <c r="U1394" s="18"/>
      <c r="V1394" s="8">
        <f t="shared" si="747"/>
        <v>0.46735416957165021</v>
      </c>
      <c r="W1394" s="8">
        <f t="shared" si="737"/>
        <v>0.18327159203672702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-5.6300875176196148E-2</v>
      </c>
      <c r="AB1394" s="8">
        <f t="shared" si="748"/>
        <v>-28.408257753492318</v>
      </c>
      <c r="AC1394" s="8">
        <f t="shared" si="741"/>
        <v>-28.464558628668513</v>
      </c>
      <c r="AD1394" s="8">
        <f t="shared" si="749"/>
        <v>4.5847444034978889E-2</v>
      </c>
      <c r="AE1394" s="8">
        <f t="shared" si="742"/>
        <v>-28.418711184633533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2362.9051171620085</v>
      </c>
      <c r="M1395" s="14">
        <f t="shared" si="735"/>
        <v>769177</v>
      </c>
      <c r="N1395" s="13"/>
      <c r="O1395" s="12">
        <f>1000*(IF(I53&lt;18,VLOOKUP(I53,'[1]Mortality (No Interventions) L'!$B$10:$O$129,4),VLOOKUP(I53,'[1]Mortality (Interventions) L'!$B$26:$AV$128,34)))</f>
        <v>640.91575496235589</v>
      </c>
      <c r="P1395" s="11">
        <v>0</v>
      </c>
      <c r="Q1395" s="10">
        <f t="shared" si="744"/>
        <v>2.3826972470150175E-5</v>
      </c>
      <c r="R1395" s="10">
        <f t="shared" si="745"/>
        <v>1.527108204917357E-5</v>
      </c>
      <c r="S1395" s="10">
        <f t="shared" si="746"/>
        <v>0</v>
      </c>
      <c r="T1395" s="9">
        <f t="shared" si="736"/>
        <v>8.5558904209766045E-6</v>
      </c>
      <c r="U1395" s="18"/>
      <c r="V1395" s="8">
        <f t="shared" si="747"/>
        <v>0.18327159203672702</v>
      </c>
      <c r="W1395" s="8">
        <f t="shared" si="737"/>
        <v>6.5809941263355223E-2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-2.0216757257603031E-2</v>
      </c>
      <c r="AB1395" s="8">
        <f t="shared" si="748"/>
        <v>-11.74616507733718</v>
      </c>
      <c r="AC1395" s="8">
        <f t="shared" si="741"/>
        <v>-11.766381834594783</v>
      </c>
      <c r="AD1395" s="8">
        <f t="shared" si="749"/>
        <v>1.7978943178802921E-2</v>
      </c>
      <c r="AE1395" s="8">
        <f t="shared" si="742"/>
        <v>-11.74840289141598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2362.9051171620085</v>
      </c>
      <c r="M1396" s="14">
        <f t="shared" si="735"/>
        <v>769177</v>
      </c>
      <c r="N1396" s="13"/>
      <c r="O1396" s="12">
        <f>1000*(IF(I54&lt;18,VLOOKUP(I54,'[1]Mortality (No Interventions) L'!$B$10:$O$129,4),VLOOKUP(I54,'[1]Mortality (Interventions) L'!$B$26:$AV$128,34)))</f>
        <v>674.35581896296867</v>
      </c>
      <c r="P1396" s="11">
        <v>0</v>
      </c>
      <c r="Q1396" s="10">
        <f t="shared" si="744"/>
        <v>8.5558904209766045E-6</v>
      </c>
      <c r="R1396" s="10">
        <f t="shared" si="745"/>
        <v>5.7697144917950973E-6</v>
      </c>
      <c r="S1396" s="10">
        <f t="shared" si="746"/>
        <v>0</v>
      </c>
      <c r="T1396" s="9">
        <f t="shared" si="736"/>
        <v>2.7861759291815072E-6</v>
      </c>
      <c r="U1396" s="18"/>
      <c r="V1396" s="8">
        <f t="shared" si="747"/>
        <v>6.5809941263355223E-2</v>
      </c>
      <c r="W1396" s="8">
        <f t="shared" si="737"/>
        <v>2.1430624426800444E-2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-6.5834693603765973E-3</v>
      </c>
      <c r="AB1396" s="8">
        <f t="shared" si="748"/>
        <v>-4.4379316836554779</v>
      </c>
      <c r="AC1396" s="8">
        <f t="shared" si="741"/>
        <v>-4.4445151530158542</v>
      </c>
      <c r="AD1396" s="8">
        <f t="shared" si="749"/>
        <v>6.4559552379351475E-3</v>
      </c>
      <c r="AE1396" s="8">
        <f t="shared" si="742"/>
        <v>-4.4380591977779194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2362.9051171620085</v>
      </c>
      <c r="M1397" s="14">
        <f t="shared" si="735"/>
        <v>769177</v>
      </c>
      <c r="N1397" s="13"/>
      <c r="O1397" s="12">
        <f>1000*(IF(I55&lt;18,VLOOKUP(I55,'[1]Mortality (No Interventions) L'!$B$10:$O$129,4),VLOOKUP(I55,'[1]Mortality (Interventions) L'!$B$26:$AV$128,34)))</f>
        <v>708.1367606630929</v>
      </c>
      <c r="P1397" s="11">
        <v>0</v>
      </c>
      <c r="Q1397" s="10">
        <f t="shared" si="744"/>
        <v>2.7861759291815072E-6</v>
      </c>
      <c r="R1397" s="10">
        <f t="shared" si="745"/>
        <v>1.9729935971280756E-6</v>
      </c>
      <c r="S1397" s="10">
        <f t="shared" si="746"/>
        <v>0</v>
      </c>
      <c r="T1397" s="9">
        <f t="shared" si="736"/>
        <v>8.1318233205343165E-7</v>
      </c>
      <c r="U1397" s="18"/>
      <c r="V1397" s="8">
        <f t="shared" si="747"/>
        <v>2.1430624426800444E-2</v>
      </c>
      <c r="W1397" s="8">
        <f t="shared" si="737"/>
        <v>6.2548114662186243E-3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-1.9214726935947893E-3</v>
      </c>
      <c r="AB1397" s="8">
        <f t="shared" si="748"/>
        <v>-1.5175812960581818</v>
      </c>
      <c r="AC1397" s="8">
        <f t="shared" si="741"/>
        <v>-1.5195027687517766</v>
      </c>
      <c r="AD1397" s="8">
        <f t="shared" si="749"/>
        <v>2.1023442562691239E-3</v>
      </c>
      <c r="AE1397" s="8">
        <f t="shared" si="742"/>
        <v>-1.5174004244955075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2362.9051171620085</v>
      </c>
      <c r="M1398" s="14">
        <f t="shared" si="735"/>
        <v>769177</v>
      </c>
      <c r="N1398" s="13"/>
      <c r="O1398" s="12">
        <f>1000*(IF(I56&lt;18,VLOOKUP(I56,'[1]Mortality (No Interventions) L'!$B$10:$O$129,4),VLOOKUP(I56,'[1]Mortality (Interventions) L'!$B$26:$AV$128,34)))</f>
        <v>742.36985968610293</v>
      </c>
      <c r="P1398" s="11">
        <v>0</v>
      </c>
      <c r="Q1398" s="10">
        <f t="shared" si="744"/>
        <v>8.1318233205343165E-7</v>
      </c>
      <c r="R1398" s="10">
        <f t="shared" si="745"/>
        <v>6.0368205374572405E-7</v>
      </c>
      <c r="S1398" s="10">
        <f t="shared" si="746"/>
        <v>0</v>
      </c>
      <c r="T1398" s="9">
        <f t="shared" si="736"/>
        <v>2.0950027830770761E-7</v>
      </c>
      <c r="U1398" s="18"/>
      <c r="V1398" s="8">
        <f t="shared" si="747"/>
        <v>6.2548114662186243E-3</v>
      </c>
      <c r="W1398" s="8">
        <f t="shared" si="737"/>
        <v>1.6114279556788762E-3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-4.9502927966014727E-4</v>
      </c>
      <c r="AB1398" s="8">
        <f t="shared" si="748"/>
        <v>-0.46433835105397481</v>
      </c>
      <c r="AC1398" s="8">
        <f t="shared" si="741"/>
        <v>-0.46483338033363497</v>
      </c>
      <c r="AD1398" s="8">
        <f t="shared" si="749"/>
        <v>6.1359700483604705E-4</v>
      </c>
      <c r="AE1398" s="8">
        <f t="shared" si="742"/>
        <v>-0.46421978332879893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2362.9051171620085</v>
      </c>
      <c r="M1399" s="14">
        <f t="shared" si="735"/>
        <v>769177</v>
      </c>
      <c r="N1399" s="13"/>
      <c r="O1399" s="12">
        <f>1000*(IF(I57&lt;18,VLOOKUP(I57,'[1]Mortality (No Interventions) L'!$B$10:$O$129,4),VLOOKUP(I57,'[1]Mortality (Interventions) L'!$B$26:$AV$128,34)))</f>
        <v>777.19378791539361</v>
      </c>
      <c r="P1399" s="11">
        <v>0</v>
      </c>
      <c r="Q1399" s="10">
        <f t="shared" si="744"/>
        <v>2.0950027830770761E-7</v>
      </c>
      <c r="R1399" s="10">
        <f t="shared" si="745"/>
        <v>1.6282231486729646E-7</v>
      </c>
      <c r="S1399" s="10">
        <f t="shared" si="746"/>
        <v>0</v>
      </c>
      <c r="T1399" s="9">
        <f t="shared" si="736"/>
        <v>4.6677963440411142E-8</v>
      </c>
      <c r="U1399" s="18"/>
      <c r="V1399" s="8">
        <f t="shared" si="747"/>
        <v>1.6114279556788762E-3</v>
      </c>
      <c r="W1399" s="8">
        <f t="shared" si="737"/>
        <v>3.5903615885205122E-4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-1.1029559867204864E-4</v>
      </c>
      <c r="AB1399" s="8">
        <f t="shared" si="748"/>
        <v>-0.1252391796826825</v>
      </c>
      <c r="AC1399" s="8">
        <f t="shared" si="741"/>
        <v>-0.12534947528135454</v>
      </c>
      <c r="AD1399" s="8">
        <f t="shared" si="749"/>
        <v>1.5808108245209777E-4</v>
      </c>
      <c r="AE1399" s="8">
        <f t="shared" si="742"/>
        <v>-0.12519139419890243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2362.9051171620085</v>
      </c>
      <c r="M1400" s="14">
        <f t="shared" si="735"/>
        <v>769177</v>
      </c>
      <c r="N1400" s="13"/>
      <c r="O1400" s="12">
        <f>1000*(IF(I58&lt;18,VLOOKUP(I58,'[1]Mortality (No Interventions) L'!$B$10:$O$129,4),VLOOKUP(I58,'[1]Mortality (Interventions) L'!$B$26:$AV$128,34)))</f>
        <v>812.61239201838453</v>
      </c>
      <c r="P1400" s="11">
        <v>0</v>
      </c>
      <c r="Q1400" s="10">
        <f t="shared" si="744"/>
        <v>4.6677963440411142E-8</v>
      </c>
      <c r="R1400" s="10">
        <f t="shared" si="745"/>
        <v>3.79310915258592E-8</v>
      </c>
      <c r="S1400" s="10">
        <f t="shared" si="746"/>
        <v>0</v>
      </c>
      <c r="T1400" s="9">
        <f t="shared" si="736"/>
        <v>8.7468719145519427E-9</v>
      </c>
      <c r="U1400" s="18"/>
      <c r="V1400" s="8">
        <f t="shared" si="747"/>
        <v>3.5903615885205122E-4</v>
      </c>
      <c r="W1400" s="8">
        <f t="shared" si="737"/>
        <v>6.7278926986193198E-5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-2.0668028406055441E-5</v>
      </c>
      <c r="AB1400" s="8">
        <f t="shared" si="748"/>
        <v>-2.9175723186585803E-2</v>
      </c>
      <c r="AC1400" s="8">
        <f t="shared" si="741"/>
        <v>-2.919639121499186E-2</v>
      </c>
      <c r="AD1400" s="8">
        <f t="shared" si="749"/>
        <v>3.5221447183386228E-5</v>
      </c>
      <c r="AE1400" s="8">
        <f t="shared" si="742"/>
        <v>-2.9161169767808474E-2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2362.9051171620085</v>
      </c>
      <c r="M1401" s="14">
        <f t="shared" si="735"/>
        <v>769177</v>
      </c>
      <c r="N1401" s="13"/>
      <c r="O1401" s="12">
        <f>1000*(IF(I59&lt;18,VLOOKUP(I59,'[1]Mortality (No Interventions) L'!$B$10:$O$129,4),VLOOKUP(I59,'[1]Mortality (Interventions) L'!$B$26:$AV$128,34)))</f>
        <v>848.6295186624958</v>
      </c>
      <c r="P1401" s="11">
        <v>0</v>
      </c>
      <c r="Q1401" s="10">
        <f t="shared" si="744"/>
        <v>8.7468719145519427E-9</v>
      </c>
      <c r="R1401" s="10">
        <f t="shared" si="745"/>
        <v>7.4228537026487186E-9</v>
      </c>
      <c r="S1401" s="10">
        <f t="shared" si="746"/>
        <v>0</v>
      </c>
      <c r="T1401" s="9">
        <f t="shared" si="736"/>
        <v>1.3240182119032241E-9</v>
      </c>
      <c r="U1401" s="18"/>
      <c r="V1401" s="8">
        <f t="shared" si="747"/>
        <v>6.7278926986193198E-5</v>
      </c>
      <c r="W1401" s="8">
        <f t="shared" si="737"/>
        <v>1.0184043561770862E-5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-3.1285294081218209E-6</v>
      </c>
      <c r="AB1401" s="8">
        <f t="shared" si="748"/>
        <v>-5.709488342442233E-3</v>
      </c>
      <c r="AC1401" s="8">
        <f t="shared" si="741"/>
        <v>-5.7126168718503552E-3</v>
      </c>
      <c r="AD1401" s="8">
        <f t="shared" si="749"/>
        <v>6.6000627373455534E-6</v>
      </c>
      <c r="AE1401" s="8">
        <f t="shared" si="742"/>
        <v>-5.7060168091130096E-3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2362.9051171620085</v>
      </c>
      <c r="M1402" s="14">
        <f t="shared" si="735"/>
        <v>769177</v>
      </c>
      <c r="N1402" s="13"/>
      <c r="O1402" s="12">
        <f>1000*(IF(I60&lt;18,VLOOKUP(I60,'[1]Mortality (No Interventions) L'!$B$10:$O$129,4),VLOOKUP(I60,'[1]Mortality (Interventions) L'!$B$26:$AV$128,34)))</f>
        <v>1000</v>
      </c>
      <c r="P1402" s="11">
        <v>0</v>
      </c>
      <c r="Q1402" s="10">
        <f t="shared" si="744"/>
        <v>1.3240182119032241E-9</v>
      </c>
      <c r="R1402" s="10">
        <f t="shared" si="745"/>
        <v>1.3240182119032241E-9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1.0184043561770862E-5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-1.0184043561770862E-3</v>
      </c>
      <c r="AC1402" s="8">
        <f t="shared" si="741"/>
        <v>-1.0184043561770862E-3</v>
      </c>
      <c r="AD1402" s="8">
        <f t="shared" si="749"/>
        <v>9.9905467340972159E-7</v>
      </c>
      <c r="AE1402" s="8">
        <f t="shared" si="742"/>
        <v>-1.0174053015036765E-3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2362.9051171620085</v>
      </c>
      <c r="M1403" s="14">
        <f t="shared" si="735"/>
        <v>769177</v>
      </c>
      <c r="N1403" s="13"/>
      <c r="O1403" s="12" t="e">
        <f>1000*(IF(I61&lt;18,VLOOKUP(I61,'[1]Mortality (No Interventions) L'!$B$10:$O$129,4),VLOOKUP(I61,'[1]Mortality (Interventions) L'!$B$26:$AV$128,34)))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2362.9051171620085</v>
      </c>
      <c r="M1404" s="14">
        <f t="shared" si="735"/>
        <v>769177</v>
      </c>
      <c r="N1404" s="13"/>
      <c r="O1404" s="12" t="e">
        <f>1000*(IF(I62&lt;18,VLOOKUP(I62,'[1]Mortality (No Interventions) L'!$B$10:$O$129,4),VLOOKUP(I62,'[1]Mortality (Interventions) L'!$B$26:$AV$128,34)))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2362.9051171620085</v>
      </c>
      <c r="M1405" s="14">
        <f t="shared" si="735"/>
        <v>769177</v>
      </c>
      <c r="N1405" s="13"/>
      <c r="O1405" s="12" t="e">
        <f>1000*(IF(I63&lt;18,VLOOKUP(I63,'[1]Mortality (No Interventions) L'!$B$10:$O$129,4),VLOOKUP(I63,'[1]Mortality (Interventions) L'!$B$26:$AV$128,34)))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2362.9051171620085</v>
      </c>
      <c r="M1406" s="14">
        <f t="shared" si="735"/>
        <v>769177</v>
      </c>
      <c r="N1406" s="13"/>
      <c r="O1406" s="12" t="e">
        <f>1000*(IF(I64&lt;18,VLOOKUP(I64,'[1]Mortality (No Interventions) L'!$B$10:$O$129,4),VLOOKUP(I64,'[1]Mortality (Interventions) L'!$B$26:$AV$128,34)))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2362.9051171620085</v>
      </c>
      <c r="M1407" s="14">
        <f t="shared" si="735"/>
        <v>769177</v>
      </c>
      <c r="N1407" s="13"/>
      <c r="O1407" s="12" t="e">
        <f>1000*(IF(I65&lt;18,VLOOKUP(I65,'[1]Mortality (No Interventions) L'!$B$10:$O$129,4),VLOOKUP(I65,'[1]Mortality (Interventions) L'!$B$26:$AV$128,34)))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2362.9051171620085</v>
      </c>
      <c r="M1408" s="14">
        <f t="shared" si="735"/>
        <v>769177</v>
      </c>
      <c r="N1408" s="13"/>
      <c r="O1408" s="12" t="e">
        <f>1000*(IF(I66&lt;18,VLOOKUP(I66,'[1]Mortality (No Interventions) L'!$B$10:$O$129,4),VLOOKUP(I66,'[1]Mortality (Interventions) L'!$B$26:$AV$128,34)))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2362.9051171620085</v>
      </c>
      <c r="M1409" s="14">
        <f t="shared" si="735"/>
        <v>769177</v>
      </c>
      <c r="N1409" s="13"/>
      <c r="O1409" s="12" t="e">
        <f>1000*(IF(I67&lt;18,VLOOKUP(I67,'[1]Mortality (No Interventions) L'!$B$10:$O$129,4),VLOOKUP(I67,'[1]Mortality (Interventions) L'!$B$26:$AV$128,34)))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2362.9051171620085</v>
      </c>
      <c r="M1410" s="14">
        <f t="shared" ref="M1410:M1441" si="752">$E$11</f>
        <v>769177</v>
      </c>
      <c r="N1410" s="13"/>
      <c r="O1410" s="12" t="e">
        <f>1000*(IF(I68&lt;18,VLOOKUP(I68,'[1]Mortality (No Interventions) L'!$B$10:$O$129,4),VLOOKUP(I68,'[1]Mortality (Interventions) L'!$B$26:$AV$128,34)))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2362.9051171620085</v>
      </c>
      <c r="M1411" s="14">
        <f t="shared" si="752"/>
        <v>769177</v>
      </c>
      <c r="N1411" s="13"/>
      <c r="O1411" s="12" t="e">
        <f>1000*(IF(I69&lt;18,VLOOKUP(I69,'[1]Mortality (No Interventions) L'!$B$10:$O$129,4),VLOOKUP(I69,'[1]Mortality (Interventions) L'!$B$26:$AV$128,34)))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2362.9051171620085</v>
      </c>
      <c r="M1412" s="14">
        <f t="shared" si="752"/>
        <v>769177</v>
      </c>
      <c r="N1412" s="13"/>
      <c r="O1412" s="12" t="e">
        <f>1000*(IF(I70&lt;18,VLOOKUP(I70,'[1]Mortality (No Interventions) L'!$B$10:$O$129,4),VLOOKUP(I70,'[1]Mortality (Interventions) L'!$B$26:$AV$128,34)))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2362.9051171620085</v>
      </c>
      <c r="M1413" s="14">
        <f t="shared" si="752"/>
        <v>769177</v>
      </c>
      <c r="N1413" s="13"/>
      <c r="O1413" s="12" t="e">
        <f>1000*(IF(I71&lt;18,VLOOKUP(I71,'[1]Mortality (No Interventions) L'!$B$10:$O$129,4),VLOOKUP(I71,'[1]Mortality (Interventions) L'!$B$26:$AV$128,34)))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2362.9051171620085</v>
      </c>
      <c r="M1414" s="14">
        <f t="shared" si="752"/>
        <v>769177</v>
      </c>
      <c r="N1414" s="13"/>
      <c r="O1414" s="12" t="e">
        <f>1000*(IF(I72&lt;18,VLOOKUP(I72,'[1]Mortality (No Interventions) L'!$B$10:$O$129,4),VLOOKUP(I72,'[1]Mortality (Interventions) L'!$B$26:$AV$128,34)))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2362.9051171620085</v>
      </c>
      <c r="M1415" s="14">
        <f t="shared" si="752"/>
        <v>769177</v>
      </c>
      <c r="N1415" s="13"/>
      <c r="O1415" s="12" t="e">
        <f>1000*(IF(I73&lt;18,VLOOKUP(I73,'[1]Mortality (No Interventions) L'!$B$10:$O$129,4),VLOOKUP(I73,'[1]Mortality (Interventions) L'!$B$26:$AV$128,34)))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2362.9051171620085</v>
      </c>
      <c r="M1416" s="14">
        <f t="shared" si="752"/>
        <v>769177</v>
      </c>
      <c r="N1416" s="13"/>
      <c r="O1416" s="12" t="e">
        <f>1000*(IF(I74&lt;18,VLOOKUP(I74,'[1]Mortality (No Interventions) L'!$B$10:$O$129,4),VLOOKUP(I74,'[1]Mortality (Interventions) L'!$B$26:$AV$128,34)))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2362.9051171620085</v>
      </c>
      <c r="M1417" s="14">
        <f t="shared" si="752"/>
        <v>769177</v>
      </c>
      <c r="N1417" s="13"/>
      <c r="O1417" s="12" t="e">
        <f>1000*(IF(I75&lt;18,VLOOKUP(I75,'[1]Mortality (No Interventions) L'!$B$10:$O$129,4),VLOOKUP(I75,'[1]Mortality (Interventions) L'!$B$26:$AV$128,34)))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2362.9051171620085</v>
      </c>
      <c r="M1418" s="14">
        <f t="shared" si="752"/>
        <v>769177</v>
      </c>
      <c r="N1418" s="13"/>
      <c r="O1418" s="12" t="e">
        <f>1000*(IF(I76&lt;18,VLOOKUP(I76,'[1]Mortality (No Interventions) L'!$B$10:$O$129,4),VLOOKUP(I76,'[1]Mortality (Interventions) L'!$B$26:$AV$128,34)))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2362.9051171620085</v>
      </c>
      <c r="M1419" s="14">
        <f t="shared" si="752"/>
        <v>769177</v>
      </c>
      <c r="N1419" s="13"/>
      <c r="O1419" s="12" t="e">
        <f>1000*(IF(I77&lt;18,VLOOKUP(I77,'[1]Mortality (No Interventions) L'!$B$10:$O$129,4),VLOOKUP(I77,'[1]Mortality (Interventions) L'!$B$26:$AV$128,34)))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2362.9051171620085</v>
      </c>
      <c r="M1420" s="14">
        <f t="shared" si="752"/>
        <v>769177</v>
      </c>
      <c r="N1420" s="13"/>
      <c r="O1420" s="12" t="e">
        <f>1000*(IF(I78&lt;18,VLOOKUP(I78,'[1]Mortality (No Interventions) L'!$B$10:$O$129,4),VLOOKUP(I78,'[1]Mortality (Interventions) L'!$B$26:$AV$128,34)))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2362.9051171620085</v>
      </c>
      <c r="M1421" s="14">
        <f t="shared" si="752"/>
        <v>769177</v>
      </c>
      <c r="N1421" s="13"/>
      <c r="O1421" s="12" t="e">
        <f>1000*(IF(I79&lt;18,VLOOKUP(I79,'[1]Mortality (No Interventions) L'!$B$10:$O$129,4),VLOOKUP(I79,'[1]Mortality (Interventions) L'!$B$26:$AV$128,34)))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2362.9051171620085</v>
      </c>
      <c r="M1422" s="14">
        <f t="shared" si="752"/>
        <v>769177</v>
      </c>
      <c r="O1422" s="12" t="e">
        <f>1000*(IF(I80&lt;18,VLOOKUP(I80,'[1]Mortality (No Interventions) L'!$B$10:$O$129,4),VLOOKUP(I80,'[1]Mortality (Interventions) L'!$B$26:$AV$128,34)))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2362.9051171620085</v>
      </c>
      <c r="M1423" s="14">
        <f t="shared" si="752"/>
        <v>769177</v>
      </c>
      <c r="O1423" s="12" t="e">
        <f>1000*(IF(I81&lt;18,VLOOKUP(I81,'[1]Mortality (No Interventions) L'!$B$10:$O$129,4),VLOOKUP(I81,'[1]Mortality (Interventions) L'!$B$26:$AV$128,34)))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2362.9051171620085</v>
      </c>
      <c r="M1424" s="14">
        <f t="shared" si="752"/>
        <v>769177</v>
      </c>
      <c r="O1424" s="12" t="e">
        <f>1000*(IF(I82&lt;18,VLOOKUP(I82,'[1]Mortality (No Interventions) L'!$B$10:$O$129,4),VLOOKUP(I82,'[1]Mortality (Interventions) L'!$B$26:$AV$128,34)))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2362.9051171620085</v>
      </c>
      <c r="M1425" s="14">
        <f t="shared" si="752"/>
        <v>769177</v>
      </c>
      <c r="O1425" s="12" t="e">
        <f>1000*(IF(I83&lt;18,VLOOKUP(I83,'[1]Mortality (No Interventions) L'!$B$10:$O$129,4),VLOOKUP(I83,'[1]Mortality (Interventions) L'!$B$26:$AV$128,34)))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2362.9051171620085</v>
      </c>
      <c r="M1426" s="14">
        <f t="shared" si="752"/>
        <v>769177</v>
      </c>
      <c r="O1426" s="12" t="e">
        <f>1000*(IF(I84&lt;18,VLOOKUP(I84,'[1]Mortality (No Interventions) L'!$B$10:$O$129,4),VLOOKUP(I84,'[1]Mortality (Interventions) L'!$B$26:$AV$128,34)))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2362.9051171620085</v>
      </c>
      <c r="M1427" s="14">
        <f t="shared" si="752"/>
        <v>769177</v>
      </c>
      <c r="O1427" s="12" t="e">
        <f>1000*(IF(I85&lt;18,VLOOKUP(I85,'[1]Mortality (No Interventions) L'!$B$10:$O$129,4),VLOOKUP(I85,'[1]Mortality (Interventions) L'!$B$26:$AV$128,34)))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2362.9051171620085</v>
      </c>
      <c r="M1428" s="14">
        <f t="shared" si="752"/>
        <v>769177</v>
      </c>
      <c r="O1428" s="12" t="e">
        <f>1000*(IF(I86&lt;18,VLOOKUP(I86,'[1]Mortality (No Interventions) L'!$B$10:$O$129,4),VLOOKUP(I86,'[1]Mortality (Interventions) L'!$B$26:$AV$128,34)))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2362.9051171620085</v>
      </c>
      <c r="M1429" s="14">
        <f t="shared" si="752"/>
        <v>769177</v>
      </c>
      <c r="O1429" s="12" t="e">
        <f>1000*(IF(I87&lt;18,VLOOKUP(I87,'[1]Mortality (No Interventions) L'!$B$10:$O$129,4),VLOOKUP(I87,'[1]Mortality (Interventions) L'!$B$26:$AV$128,34)))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2362.9051171620085</v>
      </c>
      <c r="M1430" s="14">
        <f t="shared" si="752"/>
        <v>769177</v>
      </c>
      <c r="O1430" s="12" t="e">
        <f>1000*(IF(I88&lt;18,VLOOKUP(I88,'[1]Mortality (No Interventions) L'!$B$10:$O$129,4),VLOOKUP(I88,'[1]Mortality (Interventions) L'!$B$26:$AV$128,34)))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2362.9051171620085</v>
      </c>
      <c r="M1431" s="14">
        <f t="shared" si="752"/>
        <v>769177</v>
      </c>
      <c r="O1431" s="12" t="e">
        <f>1000*(IF(I89&lt;18,VLOOKUP(I89,'[1]Mortality (No Interventions) L'!$B$10:$O$129,4),VLOOKUP(I89,'[1]Mortality (Interventions) L'!$B$26:$AV$128,34)))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2362.9051171620085</v>
      </c>
      <c r="M1432" s="14">
        <f t="shared" si="752"/>
        <v>769177</v>
      </c>
      <c r="O1432" s="12" t="e">
        <f>1000*(IF(I90&lt;18,VLOOKUP(I90,'[1]Mortality (No Interventions) L'!$B$10:$O$129,4),VLOOKUP(I90,'[1]Mortality (Interventions) L'!$B$26:$AV$128,34)))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2362.9051171620085</v>
      </c>
      <c r="M1433" s="14">
        <f t="shared" si="752"/>
        <v>769177</v>
      </c>
      <c r="O1433" s="12" t="e">
        <f>1000*(IF(I91&lt;18,VLOOKUP(I91,'[1]Mortality (No Interventions) L'!$B$10:$O$129,4),VLOOKUP(I91,'[1]Mortality (Interventions) L'!$B$26:$AV$128,34)))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2362.9051171620085</v>
      </c>
      <c r="M1434" s="14">
        <f t="shared" si="752"/>
        <v>769177</v>
      </c>
      <c r="O1434" s="12" t="e">
        <f>1000*(IF(I92&lt;18,VLOOKUP(I92,'[1]Mortality (No Interventions) L'!$B$10:$O$129,4),VLOOKUP(I92,'[1]Mortality (Interventions) L'!$B$26:$AV$128,34)))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2362.9051171620085</v>
      </c>
      <c r="M1435" s="14">
        <f t="shared" si="752"/>
        <v>769177</v>
      </c>
      <c r="O1435" s="12" t="e">
        <f>1000*(IF(I93&lt;18,VLOOKUP(I93,'[1]Mortality (No Interventions) L'!$B$10:$O$129,4),VLOOKUP(I93,'[1]Mortality (Interventions) L'!$B$26:$AV$128,34)))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2362.9051171620085</v>
      </c>
      <c r="M1436" s="14">
        <f t="shared" si="752"/>
        <v>769177</v>
      </c>
      <c r="O1436" s="12" t="e">
        <f>1000*(IF(I94&lt;18,VLOOKUP(I94,'[1]Mortality (No Interventions) L'!$B$10:$O$129,4),VLOOKUP(I94,'[1]Mortality (Interventions) L'!$B$26:$AV$128,34)))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2362.9051171620085</v>
      </c>
      <c r="M1437" s="14">
        <f t="shared" si="752"/>
        <v>769177</v>
      </c>
      <c r="O1437" s="12" t="e">
        <f>1000*(IF(I95&lt;18,VLOOKUP(I95,'[1]Mortality (No Interventions) L'!$B$10:$O$129,4),VLOOKUP(I95,'[1]Mortality (Interventions) L'!$B$26:$AV$128,34)))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2362.9051171620085</v>
      </c>
      <c r="M1438" s="14">
        <f t="shared" si="752"/>
        <v>769177</v>
      </c>
      <c r="O1438" s="12" t="e">
        <f>1000*(IF(I96&lt;18,VLOOKUP(I96,'[1]Mortality (No Interventions) L'!$B$10:$O$129,4),VLOOKUP(I96,'[1]Mortality (Interventions) L'!$B$26:$AV$128,34)))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2362.9051171620085</v>
      </c>
      <c r="M1439" s="14">
        <f t="shared" si="752"/>
        <v>769177</v>
      </c>
      <c r="O1439" s="12" t="e">
        <f>1000*(IF(I97&lt;18,VLOOKUP(I97,'[1]Mortality (No Interventions) L'!$B$10:$O$129,4),VLOOKUP(I97,'[1]Mortality (Interventions) L'!$B$26:$AV$128,34)))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2362.9051171620085</v>
      </c>
      <c r="M1440" s="14">
        <f t="shared" si="752"/>
        <v>769177</v>
      </c>
      <c r="O1440" s="12" t="e">
        <f>1000*(IF(I98&lt;18,VLOOKUP(I98,'[1]Mortality (No Interventions) L'!$B$10:$O$129,4),VLOOKUP(I98,'[1]Mortality (Interventions) L'!$B$26:$AV$128,34)))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2362.9051171620085</v>
      </c>
      <c r="M1441" s="14">
        <f t="shared" si="752"/>
        <v>769177</v>
      </c>
      <c r="O1441" s="12" t="e">
        <f>1000*(IF(I99&lt;18,VLOOKUP(I99,'[1]Mortality (No Interventions) L'!$B$10:$O$129,4),VLOOKUP(I99,'[1]Mortality (Interventions) L'!$B$26:$AV$128,34)))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2362.9051171620085</v>
      </c>
      <c r="M1442" s="14">
        <f t="shared" ref="M1442:M1466" si="769">$E$11</f>
        <v>769177</v>
      </c>
      <c r="O1442" s="12" t="e">
        <f>1000*(IF(I100&lt;18,VLOOKUP(I100,'[1]Mortality (No Interventions) L'!$B$10:$O$129,4),VLOOKUP(I100,'[1]Mortality (Interventions) L'!$B$26:$AV$128,34)))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2362.9051171620085</v>
      </c>
      <c r="M1443" s="14">
        <f t="shared" si="769"/>
        <v>769177</v>
      </c>
      <c r="O1443" s="12" t="e">
        <f>1000*(IF(I101&lt;18,VLOOKUP(I101,'[1]Mortality (No Interventions) L'!$B$10:$O$129,4),VLOOKUP(I101,'[1]Mortality (Interventions) L'!$B$26:$AV$128,34)))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2362.9051171620085</v>
      </c>
      <c r="M1444" s="14">
        <f t="shared" si="769"/>
        <v>769177</v>
      </c>
      <c r="O1444" s="12" t="e">
        <f>1000*(IF(I102&lt;18,VLOOKUP(I102,'[1]Mortality (No Interventions) L'!$B$10:$O$129,4),VLOOKUP(I102,'[1]Mortality (Interventions) L'!$B$26:$AV$128,34)))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2362.9051171620085</v>
      </c>
      <c r="M1445" s="14">
        <f t="shared" si="769"/>
        <v>769177</v>
      </c>
      <c r="O1445" s="12" t="e">
        <f>1000*(IF(I103&lt;18,VLOOKUP(I103,'[1]Mortality (No Interventions) L'!$B$10:$O$129,4),VLOOKUP(I103,'[1]Mortality (Interventions) L'!$B$26:$AV$128,34)))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2362.9051171620085</v>
      </c>
      <c r="M1446" s="14">
        <f t="shared" si="769"/>
        <v>769177</v>
      </c>
      <c r="O1446" s="12" t="e">
        <f>1000*(IF(I104&lt;18,VLOOKUP(I104,'[1]Mortality (No Interventions) L'!$B$10:$O$129,4),VLOOKUP(I104,'[1]Mortality (Interventions) L'!$B$26:$AV$128,34)))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2362.9051171620085</v>
      </c>
      <c r="M1447" s="14">
        <f t="shared" si="769"/>
        <v>769177</v>
      </c>
      <c r="O1447" s="12" t="e">
        <f>1000*(IF(I105&lt;18,VLOOKUP(I105,'[1]Mortality (No Interventions) L'!$B$10:$O$129,4),VLOOKUP(I105,'[1]Mortality (Interventions) L'!$B$26:$AV$128,34)))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2362.9051171620085</v>
      </c>
      <c r="M1448" s="14">
        <f t="shared" si="769"/>
        <v>769177</v>
      </c>
      <c r="O1448" s="12" t="e">
        <f>1000*(IF(I106&lt;18,VLOOKUP(I106,'[1]Mortality (No Interventions) L'!$B$10:$O$129,4),VLOOKUP(I106,'[1]Mortality (Interventions) L'!$B$26:$AV$128,34)))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2362.9051171620085</v>
      </c>
      <c r="M1449" s="14">
        <f t="shared" si="769"/>
        <v>769177</v>
      </c>
      <c r="O1449" s="12" t="e">
        <f>1000*(IF(I107&lt;18,VLOOKUP(I107,'[1]Mortality (No Interventions) L'!$B$10:$O$129,4),VLOOKUP(I107,'[1]Mortality (Interventions) L'!$B$26:$AV$128,34)))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2362.9051171620085</v>
      </c>
      <c r="M1450" s="14">
        <f t="shared" si="769"/>
        <v>769177</v>
      </c>
      <c r="O1450" s="12" t="e">
        <f>1000*(IF(I108&lt;18,VLOOKUP(I108,'[1]Mortality (No Interventions) L'!$B$10:$O$129,4),VLOOKUP(I108,'[1]Mortality (Interventions) L'!$B$26:$AV$128,34)))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2362.9051171620085</v>
      </c>
      <c r="M1451" s="14">
        <f t="shared" si="769"/>
        <v>769177</v>
      </c>
      <c r="O1451" s="12" t="e">
        <f>1000*(IF(I109&lt;18,VLOOKUP(I109,'[1]Mortality (No Interventions) L'!$B$10:$O$129,4),VLOOKUP(I109,'[1]Mortality (Interventions) L'!$B$26:$AV$128,34)))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2362.9051171620085</v>
      </c>
      <c r="M1452" s="14">
        <f t="shared" si="769"/>
        <v>769177</v>
      </c>
      <c r="O1452" s="12" t="e">
        <f>1000*(IF(I110&lt;18,VLOOKUP(I110,'[1]Mortality (No Interventions) L'!$B$10:$O$129,4),VLOOKUP(I110,'[1]Mortality (Interventions) L'!$B$26:$AV$128,34)))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2362.9051171620085</v>
      </c>
      <c r="M1453" s="14">
        <f t="shared" si="769"/>
        <v>769177</v>
      </c>
      <c r="O1453" s="12" t="e">
        <f>1000*(IF(I111&lt;18,VLOOKUP(I111,'[1]Mortality (No Interventions) L'!$B$10:$O$129,4),VLOOKUP(I111,'[1]Mortality (Interventions) L'!$B$26:$AV$128,34)))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2362.9051171620085</v>
      </c>
      <c r="M1454" s="14">
        <f t="shared" si="769"/>
        <v>769177</v>
      </c>
      <c r="O1454" s="12" t="e">
        <f>1000*(IF(I112&lt;18,VLOOKUP(I112,'[1]Mortality (No Interventions) L'!$B$10:$O$129,4),VLOOKUP(I112,'[1]Mortality (Interventions) L'!$B$26:$AV$128,34)))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2362.9051171620085</v>
      </c>
      <c r="M1455" s="14">
        <f t="shared" si="769"/>
        <v>769177</v>
      </c>
      <c r="O1455" s="12" t="e">
        <f>1000*(IF(I113&lt;18,VLOOKUP(I113,'[1]Mortality (No Interventions) L'!$B$10:$O$129,4),VLOOKUP(I113,'[1]Mortality (Interventions) L'!$B$26:$AV$128,34)))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2362.9051171620085</v>
      </c>
      <c r="M1456" s="14">
        <f t="shared" si="769"/>
        <v>769177</v>
      </c>
      <c r="O1456" s="12" t="e">
        <f>1000*(IF(I114&lt;18,VLOOKUP(I114,'[1]Mortality (No Interventions) L'!$B$10:$O$129,4),VLOOKUP(I114,'[1]Mortality (Interventions) L'!$B$26:$AV$128,34)))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2362.9051171620085</v>
      </c>
      <c r="M1457" s="14">
        <f t="shared" si="769"/>
        <v>769177</v>
      </c>
      <c r="O1457" s="12" t="e">
        <f>1000*(IF(I115&lt;18,VLOOKUP(I115,'[1]Mortality (No Interventions) L'!$B$10:$O$129,4),VLOOKUP(I115,'[1]Mortality (Interventions) L'!$B$26:$AV$128,34)))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2362.9051171620085</v>
      </c>
      <c r="M1458" s="14">
        <f t="shared" si="769"/>
        <v>769177</v>
      </c>
      <c r="O1458" s="12" t="e">
        <f>1000*(IF(I116&lt;18,VLOOKUP(I116,'[1]Mortality (No Interventions) L'!$B$10:$O$129,4),VLOOKUP(I116,'[1]Mortality (Interventions) L'!$B$26:$AV$128,34)))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2362.9051171620085</v>
      </c>
      <c r="M1459" s="14">
        <f t="shared" si="769"/>
        <v>769177</v>
      </c>
      <c r="O1459" s="12" t="e">
        <f>1000*(IF(I117&lt;18,VLOOKUP(I117,'[1]Mortality (No Interventions) L'!$B$10:$O$129,4),VLOOKUP(I117,'[1]Mortality (Interventions) L'!$B$26:$AV$128,34)))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2362.9051171620085</v>
      </c>
      <c r="M1460" s="14">
        <f t="shared" si="769"/>
        <v>769177</v>
      </c>
      <c r="O1460" s="12" t="e">
        <f>1000*(IF(I118&lt;18,VLOOKUP(I118,'[1]Mortality (No Interventions) L'!$B$10:$O$129,4),VLOOKUP(I118,'[1]Mortality (Interventions) L'!$B$26:$AV$128,34)))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2362.9051171620085</v>
      </c>
      <c r="M1461" s="14">
        <f t="shared" si="769"/>
        <v>769177</v>
      </c>
      <c r="O1461" s="12" t="e">
        <f>1000*(IF(I119&lt;18,VLOOKUP(I119,'[1]Mortality (No Interventions) L'!$B$10:$O$129,4),VLOOKUP(I119,'[1]Mortality (Interventions) L'!$B$26:$AV$128,34)))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2362.9051171620085</v>
      </c>
      <c r="M1462" s="14">
        <f t="shared" si="769"/>
        <v>769177</v>
      </c>
      <c r="O1462" s="12" t="e">
        <f>1000*(IF(I120&lt;18,VLOOKUP(I120,'[1]Mortality (No Interventions) L'!$B$10:$O$129,4),VLOOKUP(I120,'[1]Mortality (Interventions) L'!$B$26:$AV$128,34)))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2362.9051171620085</v>
      </c>
      <c r="M1463" s="14">
        <f t="shared" si="769"/>
        <v>769177</v>
      </c>
      <c r="O1463" s="12" t="e">
        <f>1000*(IF(I121&lt;18,VLOOKUP(I121,'[1]Mortality (No Interventions) L'!$B$10:$O$129,4),VLOOKUP(I121,'[1]Mortality (Interventions) L'!$B$26:$AV$128,34)))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2362.9051171620085</v>
      </c>
      <c r="M1464" s="14">
        <f t="shared" si="769"/>
        <v>769177</v>
      </c>
      <c r="O1464" s="12" t="e">
        <f>1000*(IF(I122&lt;18,VLOOKUP(I122,'[1]Mortality (No Interventions) L'!$B$10:$O$129,4),VLOOKUP(I122,'[1]Mortality (Interventions) L'!$B$26:$AV$128,34)))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2362.9051171620085</v>
      </c>
      <c r="M1465" s="14">
        <f t="shared" si="769"/>
        <v>769177</v>
      </c>
      <c r="O1465" s="12" t="e">
        <f>1000*(IF(I123&lt;18,VLOOKUP(I123,'[1]Mortality (No Interventions) L'!$B$10:$O$129,4),VLOOKUP(I123,'[1]Mortality (Interventions) L'!$B$26:$AV$128,34)))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2362.9051171620085</v>
      </c>
      <c r="M1466" s="14">
        <f t="shared" si="769"/>
        <v>769177</v>
      </c>
      <c r="O1466" s="12" t="e">
        <f>1000*(IF(I124&lt;18,VLOOKUP(I124,'[1]Mortality (No Interventions) L'!$B$10:$O$129,4),VLOOKUP(I124,'[1]Mortality (Interventions) L'!$B$26:$AV$128,34)))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432680.91287786607</v>
      </c>
      <c r="Z1471" s="2">
        <f t="shared" si="786"/>
        <v>-10817.022821946652</v>
      </c>
      <c r="AA1471" s="2">
        <f t="shared" si="786"/>
        <v>-54302.487616578488</v>
      </c>
      <c r="AB1471" s="2">
        <f t="shared" si="786"/>
        <v>-769177.00000000012</v>
      </c>
      <c r="AC1471" s="2">
        <f t="shared" si="786"/>
        <v>-401615.59756065911</v>
      </c>
      <c r="AD1471" s="2">
        <f t="shared" si="786"/>
        <v>17400.348955529626</v>
      </c>
      <c r="AE1471" s="2">
        <f t="shared" si="786"/>
        <v>-384215.24860512954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432680.91287786607</v>
      </c>
      <c r="Z1473" s="2">
        <f t="shared" si="787"/>
        <v>-10817.022821946652</v>
      </c>
      <c r="AA1473" s="2">
        <f t="shared" si="787"/>
        <v>-22185.618163303661</v>
      </c>
      <c r="AB1473" s="2">
        <f t="shared" si="787"/>
        <v>-124681.05035460813</v>
      </c>
      <c r="AC1473" s="2">
        <f t="shared" si="787"/>
        <v>274997.22153800767</v>
      </c>
      <c r="AD1473" s="2">
        <f t="shared" si="787"/>
        <v>6444.9594964539156</v>
      </c>
      <c r="AE1473" s="2">
        <f t="shared" si="787"/>
        <v>281442.18103446148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432680.91287786607</v>
      </c>
      <c r="Z1475" s="2">
        <f t="shared" si="788"/>
        <v>-10817.022821946652</v>
      </c>
      <c r="AA1475" s="2">
        <f t="shared" si="788"/>
        <v>-36224.05015329687</v>
      </c>
      <c r="AB1475" s="2">
        <f t="shared" si="788"/>
        <v>-353564.89547102811</v>
      </c>
      <c r="AC1475" s="2">
        <f t="shared" si="788"/>
        <v>32074.944431594224</v>
      </c>
      <c r="AD1475" s="2">
        <f t="shared" si="788"/>
        <v>11193.148827785079</v>
      </c>
      <c r="AE1475" s="2">
        <f t="shared" si="788"/>
        <v>43268.093259379501</v>
      </c>
    </row>
    <row r="1479" spans="1:40" ht="19" customHeight="1" x14ac:dyDescent="0.15">
      <c r="A1479" s="1"/>
      <c r="G1479" s="1" t="s">
        <v>11</v>
      </c>
      <c r="H1479" s="50">
        <v>429153.67364300042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429153.67364300042</v>
      </c>
      <c r="K1480" s="14">
        <f>J1480*$C$10</f>
        <v>10728.841841075011</v>
      </c>
      <c r="L1480" s="15">
        <f>$C$1490</f>
        <v>4494.4888455742084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429153.67364300042</v>
      </c>
      <c r="Z1480" s="8">
        <f t="shared" ref="Z1480:Z1511" si="793">IFERROR(_xlfn.IFNA(-$T1480*K1480,0),0)</f>
        <v>-10728.841841075011</v>
      </c>
      <c r="AA1480" s="8">
        <f t="shared" ref="AA1480:AA1511" si="794">IFERROR(_xlfn.IFNA(-$T1480*L1480,0),0)</f>
        <v>-4494.4888455742084</v>
      </c>
      <c r="AB1480" s="8"/>
      <c r="AC1480" s="8">
        <f t="shared" ref="AC1480:AC1511" si="795">IFERROR(_xlfn.IFNA(SUM(Y1480:AB1480),0),0)</f>
        <v>413930.34295635123</v>
      </c>
      <c r="AD1480" s="8"/>
      <c r="AE1480" s="8">
        <f t="shared" ref="AE1480:AE1511" si="796">IFERROR(_xlfn.IFNA(SUM(AC1480:AD1480),0),0)</f>
        <v>413930.34295635123</v>
      </c>
      <c r="AG1480" s="46">
        <f>AE1609</f>
        <v>42915.369323830411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L'!$B$10:$O$129,4),VLOOKUP(I5,'[1]Mortality (Interventions) L'!$B$26:$AV$128,37)))</f>
        <v>5.4034298062297506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5.4034298062297509E-3</v>
      </c>
      <c r="S1481" s="10">
        <f t="shared" ref="S1481:S1512" si="800">MIN(P1481*Q1481,Q1481-R1481)</f>
        <v>0</v>
      </c>
      <c r="T1481" s="9">
        <f t="shared" si="790"/>
        <v>0.99459657019377024</v>
      </c>
      <c r="U1481" s="18"/>
      <c r="V1481" s="8">
        <f t="shared" ref="V1481:V1512" si="801">W1480</f>
        <v>7691.77</v>
      </c>
      <c r="W1481" s="8">
        <f t="shared" si="791"/>
        <v>7650.2080607193366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-4156.193928066381</v>
      </c>
      <c r="AC1481" s="8">
        <f t="shared" si="795"/>
        <v>-4156.193928066381</v>
      </c>
      <c r="AD1481" s="8">
        <f t="shared" ref="AD1481:AD1512" si="803">IFERROR(_xlfn.IFNA($D$6*SUM(V1481:V1481,Y1481:Z1481),0),0)</f>
        <v>754.56263700000011</v>
      </c>
      <c r="AE1481" s="8">
        <f t="shared" si="796"/>
        <v>-3401.631291066381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2348.7204773592066</v>
      </c>
      <c r="M1482" s="14">
        <f t="shared" si="789"/>
        <v>769177</v>
      </c>
      <c r="N1482" s="13"/>
      <c r="O1482" s="12">
        <f>1000*(IF(I6&lt;18,VLOOKUP(I6,'[1]Mortality (No Interventions) L'!$B$10:$O$129,4),VLOOKUP(I6,'[1]Mortality (Interventions) L'!$B$26:$AV$128,37)))</f>
        <v>6.0217888760845346</v>
      </c>
      <c r="P1482" s="11">
        <v>0</v>
      </c>
      <c r="Q1482" s="10">
        <f t="shared" si="798"/>
        <v>0.99459657019377024</v>
      </c>
      <c r="R1482" s="10">
        <f t="shared" si="799"/>
        <v>5.9892505625846765E-3</v>
      </c>
      <c r="S1482" s="10">
        <f t="shared" si="800"/>
        <v>0</v>
      </c>
      <c r="T1482" s="9">
        <f t="shared" si="790"/>
        <v>0.98860731963118553</v>
      </c>
      <c r="U1482" s="18"/>
      <c r="V1482" s="8">
        <f t="shared" si="801"/>
        <v>7650.2080607193366</v>
      </c>
      <c r="W1482" s="8">
        <f t="shared" si="791"/>
        <v>7604.1401229195644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-2321.962255684964</v>
      </c>
      <c r="AB1482" s="8">
        <f t="shared" si="802"/>
        <v>-4606.7937799771935</v>
      </c>
      <c r="AC1482" s="8">
        <f t="shared" si="795"/>
        <v>-6928.756035662158</v>
      </c>
      <c r="AD1482" s="8">
        <f t="shared" si="803"/>
        <v>750.48541075656692</v>
      </c>
      <c r="AE1482" s="8">
        <f t="shared" si="796"/>
        <v>-6178.2706249055909</v>
      </c>
      <c r="AF1482" s="1" t="s">
        <v>34</v>
      </c>
      <c r="AG1482" s="44">
        <f>AE1609/Y1609</f>
        <v>0.10000000456603424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2348.7204773592066</v>
      </c>
      <c r="M1483" s="14">
        <f t="shared" si="789"/>
        <v>769177</v>
      </c>
      <c r="N1483" s="13"/>
      <c r="O1483" s="12">
        <f>1000*(IF(I7&lt;18,VLOOKUP(I7,'[1]Mortality (No Interventions) L'!$B$10:$O$129,4),VLOOKUP(I7,'[1]Mortality (Interventions) L'!$B$26:$AV$128,37)))</f>
        <v>6.6934948991763878</v>
      </c>
      <c r="P1483" s="11">
        <v>0</v>
      </c>
      <c r="Q1483" s="10">
        <f t="shared" si="798"/>
        <v>0.98860731963118553</v>
      </c>
      <c r="R1483" s="10">
        <f t="shared" si="799"/>
        <v>6.6172380512397808E-3</v>
      </c>
      <c r="S1483" s="10">
        <f t="shared" si="800"/>
        <v>0</v>
      </c>
      <c r="T1483" s="9">
        <f t="shared" si="790"/>
        <v>0.98199008157994572</v>
      </c>
      <c r="U1483" s="18"/>
      <c r="V1483" s="8">
        <f t="shared" si="801"/>
        <v>7604.1401229195644</v>
      </c>
      <c r="W1483" s="8">
        <f t="shared" si="791"/>
        <v>7553.2418497941799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-2306.4202131704565</v>
      </c>
      <c r="AB1483" s="8">
        <f t="shared" si="802"/>
        <v>-5089.8273125384612</v>
      </c>
      <c r="AC1483" s="8">
        <f t="shared" si="795"/>
        <v>-7396.2475257089172</v>
      </c>
      <c r="AD1483" s="8">
        <f t="shared" si="803"/>
        <v>745.96614605840932</v>
      </c>
      <c r="AE1483" s="8">
        <f t="shared" si="796"/>
        <v>-6650.2813796505079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2348.7204773592066</v>
      </c>
      <c r="M1484" s="14">
        <f t="shared" si="789"/>
        <v>769177</v>
      </c>
      <c r="N1484" s="13"/>
      <c r="O1484" s="12">
        <f>1000*(IF(I8&lt;18,VLOOKUP(I8,'[1]Mortality (No Interventions) L'!$B$10:$O$129,4),VLOOKUP(I8,'[1]Mortality (Interventions) L'!$B$26:$AV$128,37)))</f>
        <v>7.4204074251343624</v>
      </c>
      <c r="P1484" s="11">
        <v>0</v>
      </c>
      <c r="Q1484" s="10">
        <f t="shared" si="798"/>
        <v>0.98199008157994572</v>
      </c>
      <c r="R1484" s="10">
        <f t="shared" si="799"/>
        <v>7.2867664927641273E-3</v>
      </c>
      <c r="S1484" s="10">
        <f t="shared" si="800"/>
        <v>0</v>
      </c>
      <c r="T1484" s="9">
        <f t="shared" si="790"/>
        <v>0.97470331508718155</v>
      </c>
      <c r="U1484" s="18"/>
      <c r="V1484" s="8">
        <f t="shared" si="801"/>
        <v>7553.2418497941799</v>
      </c>
      <c r="W1484" s="8">
        <f t="shared" si="791"/>
        <v>7497.1937178881308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-2289.3056354951664</v>
      </c>
      <c r="AB1484" s="8">
        <f t="shared" si="802"/>
        <v>-5604.8131906048329</v>
      </c>
      <c r="AC1484" s="8">
        <f t="shared" si="795"/>
        <v>-7894.1188260999988</v>
      </c>
      <c r="AD1484" s="8">
        <f t="shared" si="803"/>
        <v>740.9730254648091</v>
      </c>
      <c r="AE1484" s="8">
        <f t="shared" si="796"/>
        <v>-7153.1458006351895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2348.7204773592066</v>
      </c>
      <c r="M1485" s="14">
        <f t="shared" si="789"/>
        <v>769177</v>
      </c>
      <c r="N1485" s="13"/>
      <c r="O1485" s="12">
        <f>1000*(IF(I9&lt;18,VLOOKUP(I9,'[1]Mortality (No Interventions) L'!$B$10:$O$129,4),VLOOKUP(I9,'[1]Mortality (Interventions) L'!$B$26:$AV$128,37)))</f>
        <v>8.246233435228616</v>
      </c>
      <c r="P1485" s="11">
        <v>0</v>
      </c>
      <c r="Q1485" s="10">
        <f t="shared" si="798"/>
        <v>0.97470331508718155</v>
      </c>
      <c r="R1485" s="10">
        <f t="shared" si="799"/>
        <v>8.0376310663000904E-3</v>
      </c>
      <c r="S1485" s="10">
        <f t="shared" si="800"/>
        <v>0</v>
      </c>
      <c r="T1485" s="9">
        <f t="shared" si="790"/>
        <v>0.96666568402088149</v>
      </c>
      <c r="U1485" s="18"/>
      <c r="V1485" s="8">
        <f t="shared" si="801"/>
        <v>7497.1937178881308</v>
      </c>
      <c r="W1485" s="8">
        <f t="shared" si="791"/>
        <v>7435.3701083812957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-2270.4274868202888</v>
      </c>
      <c r="AB1485" s="8">
        <f t="shared" si="802"/>
        <v>-6182.3609506835046</v>
      </c>
      <c r="AC1485" s="8">
        <f t="shared" si="795"/>
        <v>-8452.7884375037938</v>
      </c>
      <c r="AD1485" s="8">
        <f t="shared" si="803"/>
        <v>735.47470372482564</v>
      </c>
      <c r="AE1485" s="8">
        <f t="shared" si="796"/>
        <v>-7717.3137337789685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2348.7204773592066</v>
      </c>
      <c r="M1486" s="14">
        <f t="shared" si="789"/>
        <v>769177</v>
      </c>
      <c r="N1486" s="13"/>
      <c r="O1486" s="12">
        <f>1000*(IF(I10&lt;18,VLOOKUP(I10,'[1]Mortality (No Interventions) L'!$B$10:$O$129,4),VLOOKUP(I10,'[1]Mortality (Interventions) L'!$B$26:$AV$128,37)))</f>
        <v>9.1860881904070961</v>
      </c>
      <c r="P1486" s="11">
        <v>0</v>
      </c>
      <c r="Q1486" s="10">
        <f t="shared" si="798"/>
        <v>0.96666568402088149</v>
      </c>
      <c r="R1486" s="10">
        <f t="shared" si="799"/>
        <v>8.8798762240560169E-3</v>
      </c>
      <c r="S1486" s="10">
        <f t="shared" si="800"/>
        <v>0</v>
      </c>
      <c r="T1486" s="9">
        <f t="shared" si="790"/>
        <v>0.95778580779682543</v>
      </c>
      <c r="U1486" s="18"/>
      <c r="V1486" s="8">
        <f t="shared" si="801"/>
        <v>7435.3701083812957</v>
      </c>
      <c r="W1486" s="8">
        <f t="shared" si="791"/>
        <v>7367.0681428373882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-2249.571139696433</v>
      </c>
      <c r="AB1486" s="8">
        <f t="shared" si="802"/>
        <v>-6830.1965543907345</v>
      </c>
      <c r="AC1486" s="8">
        <f t="shared" si="795"/>
        <v>-9079.7676940871679</v>
      </c>
      <c r="AD1486" s="8">
        <f t="shared" si="803"/>
        <v>729.40980763220512</v>
      </c>
      <c r="AE1486" s="8">
        <f t="shared" si="796"/>
        <v>-8350.3578864549636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2348.7204773592066</v>
      </c>
      <c r="M1487" s="14">
        <f t="shared" si="789"/>
        <v>769177</v>
      </c>
      <c r="N1487" s="13"/>
      <c r="O1487" s="12">
        <f>1000*(IF(I11&lt;18,VLOOKUP(I11,'[1]Mortality (No Interventions) L'!$B$10:$O$129,4),VLOOKUP(I11,'[1]Mortality (Interventions) L'!$B$26:$AV$128,37)))</f>
        <v>10.271063537264281</v>
      </c>
      <c r="P1487" s="11">
        <v>0</v>
      </c>
      <c r="Q1487" s="10">
        <f t="shared" si="798"/>
        <v>0.95778580779682543</v>
      </c>
      <c r="R1487" s="10">
        <f t="shared" si="799"/>
        <v>9.8374788869711894E-3</v>
      </c>
      <c r="S1487" s="10">
        <f t="shared" si="800"/>
        <v>0</v>
      </c>
      <c r="T1487" s="9">
        <f t="shared" si="790"/>
        <v>0.94794832890985425</v>
      </c>
      <c r="U1487" s="18"/>
      <c r="V1487" s="8">
        <f t="shared" si="801"/>
        <v>7367.0681428373882</v>
      </c>
      <c r="W1487" s="8">
        <f t="shared" si="791"/>
        <v>7291.4005178589505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-2226.4656515890151</v>
      </c>
      <c r="AB1487" s="8">
        <f t="shared" si="802"/>
        <v>-7566.7624978438389</v>
      </c>
      <c r="AC1487" s="8">
        <f t="shared" si="795"/>
        <v>-9793.2281494328545</v>
      </c>
      <c r="AD1487" s="8">
        <f t="shared" si="803"/>
        <v>722.70938481234782</v>
      </c>
      <c r="AE1487" s="8">
        <f t="shared" si="796"/>
        <v>-9070.5187646205068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2348.7204773592066</v>
      </c>
      <c r="M1488" s="14">
        <f t="shared" si="789"/>
        <v>769177</v>
      </c>
      <c r="N1488" s="13"/>
      <c r="O1488" s="12">
        <f>1000*(IF(I12&lt;18,VLOOKUP(I12,'[1]Mortality (No Interventions) L'!$B$10:$O$129,4),VLOOKUP(I12,'[1]Mortality (Interventions) L'!$B$26:$AV$128,37)))</f>
        <v>11.53189804817093</v>
      </c>
      <c r="P1488" s="11">
        <v>0</v>
      </c>
      <c r="Q1488" s="10">
        <f t="shared" si="798"/>
        <v>0.94794832890985425</v>
      </c>
      <c r="R1488" s="10">
        <f t="shared" si="799"/>
        <v>1.0931643483922443E-2</v>
      </c>
      <c r="S1488" s="10">
        <f t="shared" si="800"/>
        <v>0</v>
      </c>
      <c r="T1488" s="9">
        <f t="shared" si="790"/>
        <v>0.93701668542593186</v>
      </c>
      <c r="U1488" s="18"/>
      <c r="V1488" s="8">
        <f t="shared" si="801"/>
        <v>7291.4005178589505</v>
      </c>
      <c r="W1488" s="8">
        <f t="shared" si="791"/>
        <v>7207.3168304586206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-2200.7902766871362</v>
      </c>
      <c r="AB1488" s="8">
        <f t="shared" si="802"/>
        <v>-8408.3687400330127</v>
      </c>
      <c r="AC1488" s="8">
        <f t="shared" si="795"/>
        <v>-10609.159016720148</v>
      </c>
      <c r="AD1488" s="8">
        <f t="shared" si="803"/>
        <v>715.28639080196308</v>
      </c>
      <c r="AE1488" s="8">
        <f t="shared" si="796"/>
        <v>-9893.8726259181858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2348.7204773592066</v>
      </c>
      <c r="M1489" s="14">
        <f t="shared" si="789"/>
        <v>769177</v>
      </c>
      <c r="N1489" s="13"/>
      <c r="O1489" s="12">
        <f>1000*(IF(I13&lt;18,VLOOKUP(I13,'[1]Mortality (No Interventions) L'!$B$10:$O$129,4),VLOOKUP(I13,'[1]Mortality (Interventions) L'!$B$26:$AV$128,37)))</f>
        <v>12.998544977601529</v>
      </c>
      <c r="P1489" s="11">
        <v>0</v>
      </c>
      <c r="Q1489" s="10">
        <f t="shared" si="798"/>
        <v>0.93701668542593186</v>
      </c>
      <c r="R1489" s="10">
        <f t="shared" si="799"/>
        <v>1.2179853530272079E-2</v>
      </c>
      <c r="S1489" s="10">
        <f t="shared" si="800"/>
        <v>0</v>
      </c>
      <c r="T1489" s="9">
        <f t="shared" si="790"/>
        <v>0.92483683189565979</v>
      </c>
      <c r="U1489" s="18"/>
      <c r="V1489" s="8">
        <f t="shared" si="801"/>
        <v>7207.3168304586206</v>
      </c>
      <c r="W1489" s="8">
        <f t="shared" si="791"/>
        <v>7113.6321984700799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-2172.1832052893506</v>
      </c>
      <c r="AB1489" s="8">
        <f t="shared" si="802"/>
        <v>-9368.4631988540859</v>
      </c>
      <c r="AC1489" s="8">
        <f t="shared" si="795"/>
        <v>-11540.646404143437</v>
      </c>
      <c r="AD1489" s="8">
        <f t="shared" si="803"/>
        <v>707.03778106799075</v>
      </c>
      <c r="AE1489" s="8">
        <f t="shared" si="796"/>
        <v>-10833.608623075446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4494.4888455742084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2348.7204773592066</v>
      </c>
      <c r="M1490" s="14">
        <f t="shared" si="789"/>
        <v>769177</v>
      </c>
      <c r="N1490" s="13"/>
      <c r="O1490" s="12">
        <f>1000*(IF(I14&lt;18,VLOOKUP(I14,'[1]Mortality (No Interventions) L'!$B$10:$O$129,4),VLOOKUP(I14,'[1]Mortality (Interventions) L'!$B$26:$AV$128,37)))</f>
        <v>14.755056802173522</v>
      </c>
      <c r="P1490" s="11">
        <v>0</v>
      </c>
      <c r="Q1490" s="10">
        <f t="shared" si="798"/>
        <v>0.92483683189565979</v>
      </c>
      <c r="R1490" s="10">
        <f t="shared" si="799"/>
        <v>1.3646019987362666E-2</v>
      </c>
      <c r="S1490" s="10">
        <f t="shared" si="800"/>
        <v>0</v>
      </c>
      <c r="T1490" s="9">
        <f t="shared" si="790"/>
        <v>0.91119081190829709</v>
      </c>
      <c r="U1490" s="18"/>
      <c r="V1490" s="8">
        <f t="shared" si="801"/>
        <v>7113.6321984700799</v>
      </c>
      <c r="W1490" s="8">
        <f t="shared" si="791"/>
        <v>7008.6701513118824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-2140.1325187105786</v>
      </c>
      <c r="AB1490" s="8">
        <f t="shared" si="802"/>
        <v>-10496.204715819653</v>
      </c>
      <c r="AC1490" s="8">
        <f t="shared" si="795"/>
        <v>-12636.33723453023</v>
      </c>
      <c r="AD1490" s="8">
        <f t="shared" si="803"/>
        <v>697.8473186699149</v>
      </c>
      <c r="AE1490" s="8">
        <f t="shared" si="796"/>
        <v>-11938.489915860315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2348.7204773592066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2348.7204773592066</v>
      </c>
      <c r="M1491" s="14">
        <f t="shared" si="789"/>
        <v>769177</v>
      </c>
      <c r="N1491" s="13"/>
      <c r="O1491" s="12">
        <f>1000*(IF(I15&lt;18,VLOOKUP(I15,'[1]Mortality (No Interventions) L'!$B$10:$O$129,4),VLOOKUP(I15,'[1]Mortality (Interventions) L'!$B$26:$AV$128,37)))</f>
        <v>16.80076644550012</v>
      </c>
      <c r="P1491" s="11">
        <v>0</v>
      </c>
      <c r="Q1491" s="10">
        <f t="shared" si="798"/>
        <v>0.91119081190829709</v>
      </c>
      <c r="R1491" s="10">
        <f t="shared" si="799"/>
        <v>1.5308704018156928E-2</v>
      </c>
      <c r="S1491" s="10">
        <f t="shared" si="800"/>
        <v>0</v>
      </c>
      <c r="T1491" s="9">
        <f t="shared" si="790"/>
        <v>0.89588210789014011</v>
      </c>
      <c r="U1491" s="18"/>
      <c r="V1491" s="8">
        <f t="shared" si="801"/>
        <v>7008.6701513118824</v>
      </c>
      <c r="W1491" s="8">
        <f t="shared" si="791"/>
        <v>6890.9191210061435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-2104.1766521013019</v>
      </c>
      <c r="AB1491" s="8">
        <f t="shared" si="802"/>
        <v>-11775.103030573891</v>
      </c>
      <c r="AC1491" s="8">
        <f t="shared" si="795"/>
        <v>-13879.279682675193</v>
      </c>
      <c r="AD1491" s="8">
        <f t="shared" si="803"/>
        <v>687.55054184369567</v>
      </c>
      <c r="AE1491" s="8">
        <f t="shared" si="796"/>
        <v>-13191.729140831498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2348.7204773592066</v>
      </c>
      <c r="M1492" s="14">
        <f t="shared" si="789"/>
        <v>769177</v>
      </c>
      <c r="N1492" s="13"/>
      <c r="O1492" s="12">
        <f>1000*(IF(I16&lt;18,VLOOKUP(I16,'[1]Mortality (No Interventions) L'!$B$10:$O$129,4),VLOOKUP(I16,'[1]Mortality (Interventions) L'!$B$26:$AV$128,37)))</f>
        <v>19.175374172644105</v>
      </c>
      <c r="P1492" s="11">
        <v>0</v>
      </c>
      <c r="Q1492" s="10">
        <f t="shared" si="798"/>
        <v>0.89588210789014011</v>
      </c>
      <c r="R1492" s="10">
        <f t="shared" si="799"/>
        <v>1.7178874633370551E-2</v>
      </c>
      <c r="S1492" s="10">
        <f t="shared" si="800"/>
        <v>0</v>
      </c>
      <c r="T1492" s="9">
        <f t="shared" si="790"/>
        <v>0.87870323325676958</v>
      </c>
      <c r="U1492" s="18"/>
      <c r="V1492" s="8">
        <f t="shared" si="801"/>
        <v>6890.9191210061435</v>
      </c>
      <c r="W1492" s="8">
        <f t="shared" si="791"/>
        <v>6758.7831684674229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-2063.8282774719182</v>
      </c>
      <c r="AB1492" s="8">
        <f t="shared" si="802"/>
        <v>-13213.595253872059</v>
      </c>
      <c r="AC1492" s="8">
        <f t="shared" si="795"/>
        <v>-15277.423531343979</v>
      </c>
      <c r="AD1492" s="8">
        <f t="shared" si="803"/>
        <v>675.99916577070269</v>
      </c>
      <c r="AE1492" s="8">
        <f t="shared" si="796"/>
        <v>-14601.424365573275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2348.7204773592066</v>
      </c>
      <c r="M1493" s="14">
        <f t="shared" si="789"/>
        <v>769177</v>
      </c>
      <c r="N1493" s="13"/>
      <c r="O1493" s="12">
        <f>1000*(IF(I17&lt;18,VLOOKUP(I17,'[1]Mortality (No Interventions) L'!$B$10:$O$129,4),VLOOKUP(I17,'[1]Mortality (Interventions) L'!$B$26:$AV$128,37)))</f>
        <v>21.946735154754457</v>
      </c>
      <c r="P1493" s="11">
        <v>0</v>
      </c>
      <c r="Q1493" s="10">
        <f t="shared" si="798"/>
        <v>0.87870323325676958</v>
      </c>
      <c r="R1493" s="10">
        <f t="shared" si="799"/>
        <v>1.928466713991275E-2</v>
      </c>
      <c r="S1493" s="10">
        <f t="shared" si="800"/>
        <v>0</v>
      </c>
      <c r="T1493" s="9">
        <f t="shared" si="790"/>
        <v>0.85941856611685685</v>
      </c>
      <c r="U1493" s="18"/>
      <c r="V1493" s="8">
        <f t="shared" si="801"/>
        <v>6758.7831684674229</v>
      </c>
      <c r="W1493" s="8">
        <f t="shared" si="791"/>
        <v>6610.4499443006562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-2018.5339848613489</v>
      </c>
      <c r="AB1493" s="8">
        <f t="shared" si="802"/>
        <v>-14833.322416676669</v>
      </c>
      <c r="AC1493" s="8">
        <f t="shared" si="795"/>
        <v>-16851.856401538018</v>
      </c>
      <c r="AD1493" s="8">
        <f t="shared" si="803"/>
        <v>663.03662882665424</v>
      </c>
      <c r="AE1493" s="8">
        <f t="shared" si="796"/>
        <v>-16188.819772711364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2348.7204773592066</v>
      </c>
      <c r="M1494" s="14">
        <f t="shared" si="789"/>
        <v>769177</v>
      </c>
      <c r="N1494" s="13"/>
      <c r="O1494" s="12">
        <f>1000*(IF(I18&lt;18,VLOOKUP(I18,'[1]Mortality (No Interventions) L'!$B$10:$O$129,4),VLOOKUP(I18,'[1]Mortality (Interventions) L'!$B$26:$AV$128,37)))</f>
        <v>25.087854679376065</v>
      </c>
      <c r="P1494" s="11">
        <v>0</v>
      </c>
      <c r="Q1494" s="10">
        <f t="shared" si="798"/>
        <v>0.85941856611685685</v>
      </c>
      <c r="R1494" s="10">
        <f t="shared" si="799"/>
        <v>2.1560968095497453E-2</v>
      </c>
      <c r="S1494" s="10">
        <f t="shared" si="800"/>
        <v>0</v>
      </c>
      <c r="T1494" s="9">
        <f t="shared" si="790"/>
        <v>0.8378575980213594</v>
      </c>
      <c r="U1494" s="18"/>
      <c r="V1494" s="8">
        <f t="shared" si="801"/>
        <v>6610.4499443006562</v>
      </c>
      <c r="W1494" s="8">
        <f t="shared" si="791"/>
        <v>6444.607936732752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-1967.8932975837654</v>
      </c>
      <c r="AB1494" s="8">
        <f t="shared" si="802"/>
        <v>-16584.200756790444</v>
      </c>
      <c r="AC1494" s="8">
        <f t="shared" si="795"/>
        <v>-18552.094054374211</v>
      </c>
      <c r="AD1494" s="8">
        <f t="shared" si="803"/>
        <v>648.4851395358944</v>
      </c>
      <c r="AE1494" s="8">
        <f t="shared" si="796"/>
        <v>-17903.608914838318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2348.7204773592066</v>
      </c>
      <c r="M1495" s="14">
        <f t="shared" si="789"/>
        <v>769177</v>
      </c>
      <c r="N1495" s="13"/>
      <c r="O1495" s="12">
        <f>1000*(IF(I19&lt;18,VLOOKUP(I19,'[1]Mortality (No Interventions) L'!$B$10:$O$129,4),VLOOKUP(I19,'[1]Mortality (Interventions) L'!$B$26:$AV$128,37)))</f>
        <v>28.631910161014684</v>
      </c>
      <c r="P1495" s="11">
        <v>0</v>
      </c>
      <c r="Q1495" s="10">
        <f t="shared" si="798"/>
        <v>0.8378575980213594</v>
      </c>
      <c r="R1495" s="10">
        <f t="shared" si="799"/>
        <v>2.3989463474271115E-2</v>
      </c>
      <c r="S1495" s="10">
        <f t="shared" si="800"/>
        <v>0</v>
      </c>
      <c r="T1495" s="9">
        <f t="shared" si="790"/>
        <v>0.81386813454708828</v>
      </c>
      <c r="U1495" s="18"/>
      <c r="V1495" s="8">
        <f t="shared" si="801"/>
        <v>6444.607936732752</v>
      </c>
      <c r="W1495" s="8">
        <f t="shared" si="791"/>
        <v>6260.0865012652575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-1911.5487534808842</v>
      </c>
      <c r="AB1495" s="8">
        <f t="shared" si="802"/>
        <v>-18452.143546749434</v>
      </c>
      <c r="AC1495" s="8">
        <f t="shared" si="795"/>
        <v>-20363.692300230319</v>
      </c>
      <c r="AD1495" s="8">
        <f t="shared" si="803"/>
        <v>632.21603859348306</v>
      </c>
      <c r="AE1495" s="8">
        <f t="shared" si="796"/>
        <v>-19731.476261636835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2348.7204773592066</v>
      </c>
      <c r="M1496" s="14">
        <f t="shared" si="789"/>
        <v>769177</v>
      </c>
      <c r="N1496" s="13"/>
      <c r="O1496" s="12">
        <f>1000*(IF(I20&lt;18,VLOOKUP(I20,'[1]Mortality (No Interventions) L'!$B$10:$O$129,4),VLOOKUP(I20,'[1]Mortality (Interventions) L'!$B$26:$AV$128,37)))</f>
        <v>32.560284715897296</v>
      </c>
      <c r="P1496" s="11">
        <v>0</v>
      </c>
      <c r="Q1496" s="10">
        <f t="shared" si="798"/>
        <v>0.81386813454708828</v>
      </c>
      <c r="R1496" s="10">
        <f t="shared" si="799"/>
        <v>2.6499778182049405E-2</v>
      </c>
      <c r="S1496" s="10">
        <f t="shared" si="800"/>
        <v>0</v>
      </c>
      <c r="T1496" s="9">
        <f t="shared" si="790"/>
        <v>0.78736835636503888</v>
      </c>
      <c r="U1496" s="18"/>
      <c r="V1496" s="8">
        <f t="shared" si="801"/>
        <v>6260.0865012652575</v>
      </c>
      <c r="W1496" s="8">
        <f t="shared" si="791"/>
        <v>6056.2563024379151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-1849.3081818192279</v>
      </c>
      <c r="AB1496" s="8">
        <f t="shared" si="802"/>
        <v>-20383.019882734214</v>
      </c>
      <c r="AC1496" s="8">
        <f t="shared" si="795"/>
        <v>-22232.328064553443</v>
      </c>
      <c r="AD1496" s="8">
        <f t="shared" si="803"/>
        <v>614.11448577412182</v>
      </c>
      <c r="AE1496" s="8">
        <f t="shared" si="796"/>
        <v>-21618.213578779323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2348.7204773592066</v>
      </c>
      <c r="M1497" s="14">
        <f t="shared" si="789"/>
        <v>769177</v>
      </c>
      <c r="N1497" s="13"/>
      <c r="O1497" s="12">
        <f>1000*(IF(I21&lt;18,VLOOKUP(I21,'[1]Mortality (No Interventions) L'!$B$10:$O$129,4),VLOOKUP(I21,'[1]Mortality (Interventions) L'!$B$26:$AV$128,37)))</f>
        <v>36.94086149128308</v>
      </c>
      <c r="P1497" s="11">
        <v>0</v>
      </c>
      <c r="Q1497" s="10">
        <f t="shared" si="798"/>
        <v>0.78736835636503888</v>
      </c>
      <c r="R1497" s="10">
        <f t="shared" si="799"/>
        <v>2.9086065395100117E-2</v>
      </c>
      <c r="S1497" s="10">
        <f t="shared" si="800"/>
        <v>0</v>
      </c>
      <c r="T1497" s="9">
        <f t="shared" si="790"/>
        <v>0.75828229096993871</v>
      </c>
      <c r="U1497" s="18"/>
      <c r="V1497" s="8">
        <f t="shared" si="801"/>
        <v>6056.2563024379151</v>
      </c>
      <c r="W1497" s="8">
        <f t="shared" si="791"/>
        <v>5832.5329772138457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-1780.9931444199472</v>
      </c>
      <c r="AB1497" s="8">
        <f t="shared" si="802"/>
        <v>-22372.332522406923</v>
      </c>
      <c r="AC1497" s="8">
        <f t="shared" si="795"/>
        <v>-24153.32566682687</v>
      </c>
      <c r="AD1497" s="8">
        <f t="shared" si="803"/>
        <v>594.11874326915949</v>
      </c>
      <c r="AE1497" s="8">
        <f t="shared" si="796"/>
        <v>-23559.206923557711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2348.7204773592066</v>
      </c>
      <c r="M1498" s="14">
        <f t="shared" si="789"/>
        <v>769177</v>
      </c>
      <c r="N1498" s="13"/>
      <c r="O1498" s="12">
        <f>1000*(IF(I22&lt;18,VLOOKUP(I22,'[1]Mortality (No Interventions) L'!$B$10:$O$129,4),VLOOKUP(I22,'[1]Mortality (Interventions) L'!$B$26:$AV$128,37)))</f>
        <v>41.9276185266556</v>
      </c>
      <c r="P1498" s="11">
        <v>0</v>
      </c>
      <c r="Q1498" s="10">
        <f t="shared" si="798"/>
        <v>0.75828229096993871</v>
      </c>
      <c r="R1498" s="10">
        <f t="shared" si="799"/>
        <v>3.1792970631306053E-2</v>
      </c>
      <c r="S1498" s="10">
        <f t="shared" si="800"/>
        <v>0</v>
      </c>
      <c r="T1498" s="9">
        <f t="shared" si="790"/>
        <v>0.72648932033863267</v>
      </c>
      <c r="U1498" s="18"/>
      <c r="V1498" s="8">
        <f t="shared" si="801"/>
        <v>5832.5329772138457</v>
      </c>
      <c r="W1498" s="8">
        <f t="shared" si="791"/>
        <v>5587.988759501085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-1706.320343262119</v>
      </c>
      <c r="AB1498" s="8">
        <f t="shared" si="802"/>
        <v>-24454.421771276095</v>
      </c>
      <c r="AC1498" s="8">
        <f t="shared" si="795"/>
        <v>-26160.742114538214</v>
      </c>
      <c r="AD1498" s="8">
        <f t="shared" si="803"/>
        <v>572.17148506467834</v>
      </c>
      <c r="AE1498" s="8">
        <f t="shared" si="796"/>
        <v>-25588.570629473536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2348.7204773592066</v>
      </c>
      <c r="M1499" s="14">
        <f t="shared" si="789"/>
        <v>769177</v>
      </c>
      <c r="N1499" s="13"/>
      <c r="O1499" s="12">
        <f>1000*(IF(I23&lt;18,VLOOKUP(I23,'[1]Mortality (No Interventions) L'!$B$10:$O$129,4),VLOOKUP(I23,'[1]Mortality (Interventions) L'!$B$26:$AV$128,37)))</f>
        <v>47.597932175442082</v>
      </c>
      <c r="P1499" s="11">
        <v>0</v>
      </c>
      <c r="Q1499" s="10">
        <f t="shared" si="798"/>
        <v>0.72648932033863267</v>
      </c>
      <c r="R1499" s="10">
        <f t="shared" si="799"/>
        <v>3.4579389395661249E-2</v>
      </c>
      <c r="S1499" s="10">
        <f t="shared" si="800"/>
        <v>0</v>
      </c>
      <c r="T1499" s="9">
        <f t="shared" si="790"/>
        <v>0.69190993094297137</v>
      </c>
      <c r="U1499" s="18"/>
      <c r="V1499" s="8">
        <f t="shared" si="801"/>
        <v>5587.988759501085</v>
      </c>
      <c r="W1499" s="8">
        <f t="shared" si="791"/>
        <v>5322.0120495292194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-1625.1030232939513</v>
      </c>
      <c r="AB1499" s="8">
        <f t="shared" si="802"/>
        <v>-26597.670997186531</v>
      </c>
      <c r="AC1499" s="8">
        <f t="shared" si="795"/>
        <v>-28222.774020480483</v>
      </c>
      <c r="AD1499" s="8">
        <f t="shared" si="803"/>
        <v>548.18169730705642</v>
      </c>
      <c r="AE1499" s="8">
        <f t="shared" si="796"/>
        <v>-27674.592323173427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2348.7204773592066</v>
      </c>
      <c r="M1500" s="14">
        <f t="shared" si="789"/>
        <v>769177</v>
      </c>
      <c r="N1500" s="13"/>
      <c r="O1500" s="12">
        <f>1000*(IF(I24&lt;18,VLOOKUP(I24,'[1]Mortality (No Interventions) L'!$B$10:$O$129,4),VLOOKUP(I24,'[1]Mortality (Interventions) L'!$B$26:$AV$128,37)))</f>
        <v>54.066654825364772</v>
      </c>
      <c r="P1500" s="11">
        <v>0</v>
      </c>
      <c r="Q1500" s="10">
        <f t="shared" si="798"/>
        <v>0.69190993094297137</v>
      </c>
      <c r="R1500" s="10">
        <f t="shared" si="799"/>
        <v>3.7409255406535606E-2</v>
      </c>
      <c r="S1500" s="10">
        <f t="shared" si="800"/>
        <v>0</v>
      </c>
      <c r="T1500" s="9">
        <f t="shared" si="790"/>
        <v>0.65450067553643576</v>
      </c>
      <c r="U1500" s="18"/>
      <c r="V1500" s="8">
        <f t="shared" si="801"/>
        <v>5322.0120495292194</v>
      </c>
      <c r="W1500" s="8">
        <f t="shared" si="791"/>
        <v>5034.2686610708906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-1537.2391390778605</v>
      </c>
      <c r="AB1500" s="8">
        <f t="shared" si="802"/>
        <v>-28774.338845832837</v>
      </c>
      <c r="AC1500" s="8">
        <f t="shared" si="795"/>
        <v>-30311.577984910698</v>
      </c>
      <c r="AD1500" s="8">
        <f t="shared" si="803"/>
        <v>522.08938205881645</v>
      </c>
      <c r="AE1500" s="8">
        <f t="shared" si="796"/>
        <v>-29789.488602851881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2348.7204773592066</v>
      </c>
      <c r="M1501" s="14">
        <f t="shared" si="789"/>
        <v>769177</v>
      </c>
      <c r="N1501" s="13"/>
      <c r="O1501" s="12">
        <f>1000*(IF(I25&lt;18,VLOOKUP(I25,'[1]Mortality (No Interventions) L'!$B$10:$O$129,4),VLOOKUP(I25,'[1]Mortality (Interventions) L'!$B$26:$AV$128,37)))</f>
        <v>61.164327105137566</v>
      </c>
      <c r="P1501" s="11">
        <v>0</v>
      </c>
      <c r="Q1501" s="10">
        <f t="shared" si="798"/>
        <v>0.65450067553643576</v>
      </c>
      <c r="R1501" s="10">
        <f t="shared" si="799"/>
        <v>4.0032093409044067E-2</v>
      </c>
      <c r="S1501" s="10">
        <f t="shared" si="800"/>
        <v>0</v>
      </c>
      <c r="T1501" s="9">
        <f t="shared" si="790"/>
        <v>0.61446858212739164</v>
      </c>
      <c r="U1501" s="18"/>
      <c r="V1501" s="8">
        <f t="shared" si="801"/>
        <v>5034.2686610708906</v>
      </c>
      <c r="W1501" s="8">
        <f t="shared" si="791"/>
        <v>4726.3510059500077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-1443.2149415364822</v>
      </c>
      <c r="AB1501" s="8">
        <f t="shared" si="802"/>
        <v>-30791.765512088288</v>
      </c>
      <c r="AC1501" s="8">
        <f t="shared" si="795"/>
        <v>-32234.980453624772</v>
      </c>
      <c r="AD1501" s="8">
        <f t="shared" si="803"/>
        <v>493.86175565105441</v>
      </c>
      <c r="AE1501" s="8">
        <f t="shared" si="796"/>
        <v>-31741.118697973718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2348.7204773592066</v>
      </c>
      <c r="M1502" s="14">
        <f t="shared" si="789"/>
        <v>769177</v>
      </c>
      <c r="N1502" s="13"/>
      <c r="O1502" s="12">
        <f>1000*(IF(I26&lt;18,VLOOKUP(I26,'[1]Mortality (No Interventions) L'!$B$10:$O$129,4),VLOOKUP(I26,'[1]Mortality (Interventions) L'!$B$26:$AV$128,37)))</f>
        <v>68.719558398568864</v>
      </c>
      <c r="P1502" s="11">
        <v>0</v>
      </c>
      <c r="Q1502" s="10">
        <f t="shared" si="798"/>
        <v>0.61446858212739164</v>
      </c>
      <c r="R1502" s="10">
        <f t="shared" si="799"/>
        <v>4.2226009613589098E-2</v>
      </c>
      <c r="S1502" s="10">
        <f t="shared" si="800"/>
        <v>0</v>
      </c>
      <c r="T1502" s="9">
        <f t="shared" si="790"/>
        <v>0.57224257251380251</v>
      </c>
      <c r="U1502" s="18"/>
      <c r="V1502" s="8">
        <f t="shared" si="801"/>
        <v>4726.3510059500077</v>
      </c>
      <c r="W1502" s="8">
        <f t="shared" si="791"/>
        <v>4401.5582519844911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-1344.0378480798786</v>
      </c>
      <c r="AB1502" s="8">
        <f t="shared" si="802"/>
        <v>-32479.27539655162</v>
      </c>
      <c r="AC1502" s="8">
        <f t="shared" si="795"/>
        <v>-33823.313244631499</v>
      </c>
      <c r="AD1502" s="8">
        <f t="shared" si="803"/>
        <v>463.65503368369576</v>
      </c>
      <c r="AE1502" s="8">
        <f t="shared" si="796"/>
        <v>-33359.658210947804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2348.7204773592066</v>
      </c>
      <c r="M1503" s="14">
        <f t="shared" si="789"/>
        <v>769177</v>
      </c>
      <c r="N1503" s="13"/>
      <c r="O1503" s="12">
        <f>1000*(IF(I27&lt;18,VLOOKUP(I27,'[1]Mortality (No Interventions) L'!$B$10:$O$129,4),VLOOKUP(I27,'[1]Mortality (Interventions) L'!$B$26:$AV$128,37)))</f>
        <v>77.077765813039861</v>
      </c>
      <c r="P1503" s="11">
        <v>0</v>
      </c>
      <c r="Q1503" s="10">
        <f t="shared" si="798"/>
        <v>0.57224257251380251</v>
      </c>
      <c r="R1503" s="10">
        <f t="shared" si="799"/>
        <v>4.4107178992470353E-2</v>
      </c>
      <c r="S1503" s="10">
        <f t="shared" si="800"/>
        <v>0</v>
      </c>
      <c r="T1503" s="9">
        <f t="shared" si="790"/>
        <v>0.52813539352133221</v>
      </c>
      <c r="U1503" s="18"/>
      <c r="V1503" s="8">
        <f t="shared" si="801"/>
        <v>4401.5582519844911</v>
      </c>
      <c r="W1503" s="8">
        <f t="shared" si="791"/>
        <v>4062.2959758255774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-1240.4424135817158</v>
      </c>
      <c r="AB1503" s="8">
        <f t="shared" si="802"/>
        <v>-33926.227615891366</v>
      </c>
      <c r="AC1503" s="8">
        <f t="shared" si="795"/>
        <v>-35166.670029473084</v>
      </c>
      <c r="AD1503" s="8">
        <f t="shared" si="803"/>
        <v>431.79286451967863</v>
      </c>
      <c r="AE1503" s="8">
        <f t="shared" si="796"/>
        <v>-34734.877164953403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2348.7204773592066</v>
      </c>
      <c r="M1504" s="14">
        <f t="shared" si="789"/>
        <v>769177</v>
      </c>
      <c r="N1504" s="13"/>
      <c r="O1504" s="12">
        <f>1000*(IF(I28&lt;18,VLOOKUP(I28,'[1]Mortality (No Interventions) L'!$B$10:$O$129,4),VLOOKUP(I28,'[1]Mortality (Interventions) L'!$B$26:$AV$128,37)))</f>
        <v>86.236920567966393</v>
      </c>
      <c r="P1504" s="11">
        <v>0</v>
      </c>
      <c r="Q1504" s="10">
        <f t="shared" si="798"/>
        <v>0.52813539352133221</v>
      </c>
      <c r="R1504" s="10">
        <f t="shared" si="799"/>
        <v>4.5544769980230798E-2</v>
      </c>
      <c r="S1504" s="10">
        <f t="shared" si="800"/>
        <v>0</v>
      </c>
      <c r="T1504" s="9">
        <f t="shared" si="790"/>
        <v>0.48259062354110138</v>
      </c>
      <c r="U1504" s="18"/>
      <c r="V1504" s="8">
        <f t="shared" si="801"/>
        <v>4062.2959758255774</v>
      </c>
      <c r="W1504" s="8">
        <f t="shared" si="791"/>
        <v>3711.9760804347375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-1133.4704796925328</v>
      </c>
      <c r="AB1504" s="8">
        <f t="shared" si="802"/>
        <v>-35031.989539083981</v>
      </c>
      <c r="AC1504" s="8">
        <f t="shared" si="795"/>
        <v>-36165.460018776517</v>
      </c>
      <c r="AD1504" s="8">
        <f t="shared" si="803"/>
        <v>398.51123522848917</v>
      </c>
      <c r="AE1504" s="8">
        <f t="shared" si="796"/>
        <v>-35766.948783548025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2348.7204773592066</v>
      </c>
      <c r="M1505" s="14">
        <f t="shared" si="789"/>
        <v>769177</v>
      </c>
      <c r="N1505" s="13"/>
      <c r="O1505" s="12">
        <f>1000*(IF(I29&lt;18,VLOOKUP(I29,'[1]Mortality (No Interventions) L'!$B$10:$O$129,4),VLOOKUP(I29,'[1]Mortality (Interventions) L'!$B$26:$AV$128,37)))</f>
        <v>96.449611532501109</v>
      </c>
      <c r="P1505" s="11">
        <v>0</v>
      </c>
      <c r="Q1505" s="10">
        <f t="shared" si="798"/>
        <v>0.48259062354110138</v>
      </c>
      <c r="R1505" s="10">
        <f t="shared" si="799"/>
        <v>4.6545678169766708E-2</v>
      </c>
      <c r="S1505" s="10">
        <f t="shared" si="800"/>
        <v>0</v>
      </c>
      <c r="T1505" s="9">
        <f t="shared" si="790"/>
        <v>0.43604494537133465</v>
      </c>
      <c r="U1505" s="18"/>
      <c r="V1505" s="8">
        <f t="shared" si="801"/>
        <v>3711.9760804347375</v>
      </c>
      <c r="W1505" s="8">
        <f t="shared" si="791"/>
        <v>3353.957429458871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-1024.1476922426302</v>
      </c>
      <c r="AB1505" s="8">
        <f t="shared" si="802"/>
        <v>-35801.865097586648</v>
      </c>
      <c r="AC1505" s="8">
        <f t="shared" si="795"/>
        <v>-36826.012789829278</v>
      </c>
      <c r="AD1505" s="8">
        <f t="shared" si="803"/>
        <v>364.14485349064779</v>
      </c>
      <c r="AE1505" s="8">
        <f t="shared" si="796"/>
        <v>-36461.867936338633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2348.7204773592066</v>
      </c>
      <c r="M1506" s="14">
        <f t="shared" si="789"/>
        <v>769177</v>
      </c>
      <c r="N1506" s="13"/>
      <c r="O1506" s="12">
        <f>1000*(IF(I30&lt;18,VLOOKUP(I30,'[1]Mortality (No Interventions) L'!$B$10:$O$129,4),VLOOKUP(I30,'[1]Mortality (Interventions) L'!$B$26:$AV$128,37)))</f>
        <v>107.87250010756775</v>
      </c>
      <c r="P1506" s="11">
        <v>0</v>
      </c>
      <c r="Q1506" s="10">
        <f t="shared" si="798"/>
        <v>0.43604494537133465</v>
      </c>
      <c r="R1506" s="10">
        <f t="shared" si="799"/>
        <v>4.7037258416473667E-2</v>
      </c>
      <c r="S1506" s="10">
        <f t="shared" si="800"/>
        <v>0</v>
      </c>
      <c r="T1506" s="9">
        <f t="shared" si="790"/>
        <v>0.38900768695486099</v>
      </c>
      <c r="U1506" s="18"/>
      <c r="V1506" s="8">
        <f t="shared" si="801"/>
        <v>3353.957429458871</v>
      </c>
      <c r="W1506" s="8">
        <f t="shared" si="791"/>
        <v>2992.1576562887913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-913.67032020102192</v>
      </c>
      <c r="AB1506" s="8">
        <f t="shared" si="802"/>
        <v>-36179.977317007964</v>
      </c>
      <c r="AC1506" s="8">
        <f t="shared" si="795"/>
        <v>-37093.647637208989</v>
      </c>
      <c r="AD1506" s="8">
        <f t="shared" si="803"/>
        <v>329.02322382991525</v>
      </c>
      <c r="AE1506" s="8">
        <f t="shared" si="796"/>
        <v>-36764.624413379075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2348.7204773592066</v>
      </c>
      <c r="M1507" s="14">
        <f t="shared" si="789"/>
        <v>769177</v>
      </c>
      <c r="N1507" s="13"/>
      <c r="O1507" s="12">
        <f>1000*(IF(I31&lt;18,VLOOKUP(I31,'[1]Mortality (No Interventions) L'!$B$10:$O$129,4),VLOOKUP(I31,'[1]Mortality (Interventions) L'!$B$26:$AV$128,37)))</f>
        <v>119.48149193248945</v>
      </c>
      <c r="P1507" s="11">
        <v>0</v>
      </c>
      <c r="Q1507" s="10">
        <f t="shared" si="798"/>
        <v>0.38900768695486099</v>
      </c>
      <c r="R1507" s="10">
        <f t="shared" si="799"/>
        <v>4.6479218810573604E-2</v>
      </c>
      <c r="S1507" s="10">
        <f t="shared" si="800"/>
        <v>0</v>
      </c>
      <c r="T1507" s="9">
        <f t="shared" si="790"/>
        <v>0.34252846814428739</v>
      </c>
      <c r="U1507" s="18"/>
      <c r="V1507" s="8">
        <f t="shared" si="801"/>
        <v>2992.1576562887913</v>
      </c>
      <c r="W1507" s="8">
        <f t="shared" si="791"/>
        <v>2634.6501954181854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-804.50362720896851</v>
      </c>
      <c r="AB1507" s="8">
        <f t="shared" si="802"/>
        <v>-35750.746087060572</v>
      </c>
      <c r="AC1507" s="8">
        <f t="shared" si="795"/>
        <v>-36555.249714269543</v>
      </c>
      <c r="AD1507" s="8">
        <f t="shared" si="803"/>
        <v>293.53066608193046</v>
      </c>
      <c r="AE1507" s="8">
        <f t="shared" si="796"/>
        <v>-36261.71904818761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2348.7204773592066</v>
      </c>
      <c r="M1508" s="14">
        <f t="shared" si="789"/>
        <v>769177</v>
      </c>
      <c r="N1508" s="13"/>
      <c r="O1508" s="12">
        <f>1000*(IF(I32&lt;18,VLOOKUP(I32,'[1]Mortality (No Interventions) L'!$B$10:$O$129,4),VLOOKUP(I32,'[1]Mortality (Interventions) L'!$B$26:$AV$128,37)))</f>
        <v>132.1799359892843</v>
      </c>
      <c r="P1508" s="11">
        <v>0</v>
      </c>
      <c r="Q1508" s="10">
        <f t="shared" si="798"/>
        <v>0.34252846814428739</v>
      </c>
      <c r="R1508" s="10">
        <f t="shared" si="799"/>
        <v>4.5275390993819511E-2</v>
      </c>
      <c r="S1508" s="10">
        <f t="shared" si="800"/>
        <v>0</v>
      </c>
      <c r="T1508" s="9">
        <f t="shared" si="790"/>
        <v>0.29725307715046789</v>
      </c>
      <c r="U1508" s="18"/>
      <c r="V1508" s="8">
        <f t="shared" si="801"/>
        <v>2634.6501954181854</v>
      </c>
      <c r="W1508" s="8">
        <f t="shared" si="791"/>
        <v>2286.4023012336547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-698.16438926134003</v>
      </c>
      <c r="AB1508" s="8">
        <f t="shared" si="802"/>
        <v>-34824.789418453111</v>
      </c>
      <c r="AC1508" s="8">
        <f t="shared" si="795"/>
        <v>-35522.953807714453</v>
      </c>
      <c r="AD1508" s="8">
        <f t="shared" si="803"/>
        <v>258.459184170524</v>
      </c>
      <c r="AE1508" s="8">
        <f t="shared" si="796"/>
        <v>-35264.494623543927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2348.7204773592066</v>
      </c>
      <c r="M1509" s="14">
        <f t="shared" si="789"/>
        <v>769177</v>
      </c>
      <c r="N1509" s="13"/>
      <c r="O1509" s="12">
        <f>1000*(IF(I33&lt;18,VLOOKUP(I33,'[1]Mortality (No Interventions) L'!$B$10:$O$129,4),VLOOKUP(I33,'[1]Mortality (Interventions) L'!$B$26:$AV$128,37)))</f>
        <v>145.70168210582307</v>
      </c>
      <c r="P1509" s="11">
        <v>0</v>
      </c>
      <c r="Q1509" s="10">
        <f t="shared" si="798"/>
        <v>0.29725307715046789</v>
      </c>
      <c r="R1509" s="10">
        <f t="shared" si="799"/>
        <v>4.3310273351955177E-2</v>
      </c>
      <c r="S1509" s="10">
        <f t="shared" si="800"/>
        <v>0</v>
      </c>
      <c r="T1509" s="9">
        <f t="shared" si="790"/>
        <v>0.2539428037985127</v>
      </c>
      <c r="U1509" s="18"/>
      <c r="V1509" s="8">
        <f t="shared" si="801"/>
        <v>2286.4023012336547</v>
      </c>
      <c r="W1509" s="8">
        <f t="shared" si="791"/>
        <v>1953.2696399732861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-596.44066335957802</v>
      </c>
      <c r="AB1509" s="8">
        <f t="shared" si="802"/>
        <v>-33313.266126036826</v>
      </c>
      <c r="AC1509" s="8">
        <f t="shared" si="795"/>
        <v>-33909.706789396405</v>
      </c>
      <c r="AD1509" s="8">
        <f t="shared" si="803"/>
        <v>224.29606575102153</v>
      </c>
      <c r="AE1509" s="8">
        <f t="shared" si="796"/>
        <v>-33685.410723645386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2348.7204773592066</v>
      </c>
      <c r="M1510" s="14">
        <f t="shared" si="789"/>
        <v>769177</v>
      </c>
      <c r="N1510" s="13"/>
      <c r="O1510" s="12">
        <f>1000*(IF(I34&lt;18,VLOOKUP(I34,'[1]Mortality (No Interventions) L'!$B$10:$O$129,4),VLOOKUP(I34,'[1]Mortality (Interventions) L'!$B$26:$AV$128,37)))</f>
        <v>159.91792699786834</v>
      </c>
      <c r="P1510" s="11">
        <v>0</v>
      </c>
      <c r="Q1510" s="10">
        <f t="shared" si="798"/>
        <v>0.2539428037985127</v>
      </c>
      <c r="R1510" s="10">
        <f t="shared" si="799"/>
        <v>4.0610006759484556E-2</v>
      </c>
      <c r="S1510" s="10">
        <f t="shared" si="800"/>
        <v>0</v>
      </c>
      <c r="T1510" s="9">
        <f t="shared" si="790"/>
        <v>0.21333279703902813</v>
      </c>
      <c r="U1510" s="18"/>
      <c r="V1510" s="8">
        <f t="shared" si="801"/>
        <v>1953.2696399732861</v>
      </c>
      <c r="W1510" s="8">
        <f t="shared" si="791"/>
        <v>1640.9068082808856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-501.05910889788089</v>
      </c>
      <c r="AB1510" s="8">
        <f t="shared" si="802"/>
        <v>-31236.28316924005</v>
      </c>
      <c r="AC1510" s="8">
        <f t="shared" si="795"/>
        <v>-31737.34227813793</v>
      </c>
      <c r="AD1510" s="8">
        <f t="shared" si="803"/>
        <v>191.61575168137938</v>
      </c>
      <c r="AE1510" s="8">
        <f t="shared" si="796"/>
        <v>-31545.72652645655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2348.7204773592066</v>
      </c>
      <c r="M1511" s="14">
        <f t="shared" si="789"/>
        <v>769177</v>
      </c>
      <c r="N1511" s="13"/>
      <c r="O1511" s="12">
        <f>1000*(IF(I35&lt;18,VLOOKUP(I35,'[1]Mortality (No Interventions) L'!$B$10:$O$129,4),VLOOKUP(I35,'[1]Mortality (Interventions) L'!$B$26:$AV$128,37)))</f>
        <v>175.35994381544771</v>
      </c>
      <c r="P1511" s="11">
        <v>0</v>
      </c>
      <c r="Q1511" s="10">
        <f t="shared" si="798"/>
        <v>0.21333279703902813</v>
      </c>
      <c r="R1511" s="10">
        <f t="shared" si="799"/>
        <v>3.7410027302756284E-2</v>
      </c>
      <c r="S1511" s="10">
        <f t="shared" si="800"/>
        <v>0</v>
      </c>
      <c r="T1511" s="9">
        <f t="shared" si="790"/>
        <v>0.17592276973627186</v>
      </c>
      <c r="U1511" s="18"/>
      <c r="V1511" s="8">
        <f t="shared" si="801"/>
        <v>1640.9068082808856</v>
      </c>
      <c r="W1511" s="8">
        <f t="shared" si="791"/>
        <v>1353.1574825743639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-413.19341171333019</v>
      </c>
      <c r="AB1511" s="8">
        <f t="shared" si="802"/>
        <v>-28774.93257065217</v>
      </c>
      <c r="AC1511" s="8">
        <f t="shared" si="795"/>
        <v>-29188.125982365502</v>
      </c>
      <c r="AD1511" s="8">
        <f t="shared" si="803"/>
        <v>160.97295789235488</v>
      </c>
      <c r="AE1511" s="8">
        <f t="shared" si="796"/>
        <v>-29027.153024473148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2348.7204773592066</v>
      </c>
      <c r="M1512" s="14">
        <f t="shared" ref="M1512:M1543" si="806">$E$11</f>
        <v>769177</v>
      </c>
      <c r="N1512" s="13"/>
      <c r="O1512" s="12">
        <f>1000*(IF(I36&lt;18,VLOOKUP(I36,'[1]Mortality (No Interventions) L'!$B$10:$O$129,4),VLOOKUP(I36,'[1]Mortality (Interventions) L'!$B$26:$AV$128,37)))</f>
        <v>191.52184525816077</v>
      </c>
      <c r="P1512" s="11">
        <v>0</v>
      </c>
      <c r="Q1512" s="10">
        <f t="shared" si="798"/>
        <v>0.17592276973627186</v>
      </c>
      <c r="R1512" s="10">
        <f t="shared" si="799"/>
        <v>3.3693053482817308E-2</v>
      </c>
      <c r="S1512" s="10">
        <f t="shared" si="800"/>
        <v>0</v>
      </c>
      <c r="T1512" s="9">
        <f t="shared" ref="T1512:T1543" si="807">Q1512-SUM(R1512:S1512)</f>
        <v>0.14222971625345454</v>
      </c>
      <c r="U1512" s="18"/>
      <c r="V1512" s="8">
        <f t="shared" si="801"/>
        <v>1353.1574825743639</v>
      </c>
      <c r="W1512" s="8">
        <f t="shared" ref="W1512:W1543" si="808">$G$14*M1512*T1512</f>
        <v>1093.998264586834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-334.05784705347827</v>
      </c>
      <c r="AB1512" s="8">
        <f t="shared" si="802"/>
        <v>-25915.921798752966</v>
      </c>
      <c r="AC1512" s="8">
        <f t="shared" ref="AC1512:AC1543" si="812">IFERROR(_xlfn.IFNA(SUM(Y1512:AB1512),0),0)</f>
        <v>-26249.979645806445</v>
      </c>
      <c r="AD1512" s="8">
        <f t="shared" si="803"/>
        <v>132.74474904054512</v>
      </c>
      <c r="AE1512" s="8">
        <f t="shared" ref="AE1512:AE1543" si="813">IFERROR(_xlfn.IFNA(SUM(AC1512:AD1512),0),0)</f>
        <v>-26117.234896765898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2348.7204773592066</v>
      </c>
      <c r="M1513" s="14">
        <f t="shared" si="806"/>
        <v>769177</v>
      </c>
      <c r="N1513" s="13"/>
      <c r="O1513" s="12">
        <f>1000*(IF(I37&lt;18,VLOOKUP(I37,'[1]Mortality (No Interventions) L'!$B$10:$O$129,4),VLOOKUP(I37,'[1]Mortality (Interventions) L'!$B$26:$AV$128,37)))</f>
        <v>208.8672893770779</v>
      </c>
      <c r="P1513" s="11">
        <v>0</v>
      </c>
      <c r="Q1513" s="10">
        <f t="shared" ref="Q1513:Q1544" si="815">T1512</f>
        <v>0.14222971625345454</v>
      </c>
      <c r="R1513" s="10">
        <f t="shared" ref="R1513:R1544" si="816">O1513*Q1513/1000</f>
        <v>2.9707135302729969E-2</v>
      </c>
      <c r="S1513" s="10">
        <f t="shared" ref="S1513:S1544" si="817">MIN(P1513*Q1513,Q1513-R1513)</f>
        <v>0</v>
      </c>
      <c r="T1513" s="9">
        <f t="shared" si="807"/>
        <v>0.11252258095072457</v>
      </c>
      <c r="U1513" s="18"/>
      <c r="V1513" s="8">
        <f t="shared" ref="V1513:V1544" si="818">W1512</f>
        <v>1093.998264586834</v>
      </c>
      <c r="W1513" s="8">
        <f t="shared" si="808"/>
        <v>865.49781247935471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-264.28409004427579</v>
      </c>
      <c r="AB1513" s="8">
        <f t="shared" ref="AB1513:AB1544" si="819">IFERROR(_xlfn.IFNA(-M1513*R1513,0),0)</f>
        <v>-22850.045210747929</v>
      </c>
      <c r="AC1513" s="8">
        <f t="shared" si="812"/>
        <v>-23114.329300792204</v>
      </c>
      <c r="AD1513" s="8">
        <f t="shared" ref="AD1513:AD1544" si="820">IFERROR(_xlfn.IFNA($D$6*SUM(V1513:V1513,Y1513:Z1513),0),0)</f>
        <v>107.32122975596842</v>
      </c>
      <c r="AE1513" s="8">
        <f t="shared" si="813"/>
        <v>-23007.008071036234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2348.7204773592066</v>
      </c>
      <c r="M1514" s="14">
        <f t="shared" si="806"/>
        <v>769177</v>
      </c>
      <c r="N1514" s="13"/>
      <c r="O1514" s="12">
        <f>1000*(IF(I38&lt;18,VLOOKUP(I38,'[1]Mortality (No Interventions) L'!$B$10:$O$129,4),VLOOKUP(I38,'[1]Mortality (Interventions) L'!$B$26:$AV$128,37)))</f>
        <v>227.47130215728362</v>
      </c>
      <c r="P1514" s="11">
        <v>0</v>
      </c>
      <c r="Q1514" s="10">
        <f t="shared" si="815"/>
        <v>0.11252258095072457</v>
      </c>
      <c r="R1514" s="10">
        <f t="shared" si="816"/>
        <v>2.5595658010959674E-2</v>
      </c>
      <c r="S1514" s="10">
        <f t="shared" si="817"/>
        <v>0</v>
      </c>
      <c r="T1514" s="9">
        <f t="shared" si="807"/>
        <v>8.6926922939764895E-2</v>
      </c>
      <c r="U1514" s="18"/>
      <c r="V1514" s="8">
        <f t="shared" si="818"/>
        <v>865.49781247935471</v>
      </c>
      <c r="W1514" s="8">
        <f t="shared" si="808"/>
        <v>668.62189806039544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-204.16704394245156</v>
      </c>
      <c r="AB1514" s="8">
        <f t="shared" si="819"/>
        <v>-19687.591441895929</v>
      </c>
      <c r="AC1514" s="8">
        <f t="shared" si="812"/>
        <v>-19891.758485838382</v>
      </c>
      <c r="AD1514" s="8">
        <f t="shared" si="820"/>
        <v>84.905335404224701</v>
      </c>
      <c r="AE1514" s="8">
        <f t="shared" si="813"/>
        <v>-19806.853150434155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2348.7204773592066</v>
      </c>
      <c r="M1515" s="14">
        <f t="shared" si="806"/>
        <v>769177</v>
      </c>
      <c r="N1515" s="13"/>
      <c r="O1515" s="12">
        <f>1000*(IF(I39&lt;18,VLOOKUP(I39,'[1]Mortality (No Interventions) L'!$B$10:$O$129,4),VLOOKUP(I39,'[1]Mortality (Interventions) L'!$B$26:$AV$128,37)))</f>
        <v>246.76412163230805</v>
      </c>
      <c r="P1515" s="11">
        <v>0</v>
      </c>
      <c r="Q1515" s="10">
        <f t="shared" si="815"/>
        <v>8.6926922939764895E-2</v>
      </c>
      <c r="R1515" s="10">
        <f t="shared" si="816"/>
        <v>2.1450445785430414E-2</v>
      </c>
      <c r="S1515" s="10">
        <f t="shared" si="817"/>
        <v>0</v>
      </c>
      <c r="T1515" s="9">
        <f t="shared" si="807"/>
        <v>6.5476477154334481E-2</v>
      </c>
      <c r="U1515" s="18"/>
      <c r="V1515" s="8">
        <f t="shared" si="818"/>
        <v>668.62189806039544</v>
      </c>
      <c r="W1515" s="8">
        <f t="shared" si="808"/>
        <v>503.63000268139535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-153.78594267772766</v>
      </c>
      <c r="AB1515" s="8">
        <f t="shared" si="819"/>
        <v>-16499.189537900009</v>
      </c>
      <c r="AC1515" s="8">
        <f t="shared" si="812"/>
        <v>-16652.975480577737</v>
      </c>
      <c r="AD1515" s="8">
        <f t="shared" si="820"/>
        <v>65.591808199724795</v>
      </c>
      <c r="AE1515" s="8">
        <f t="shared" si="813"/>
        <v>-16587.383672378011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2348.7204773592066</v>
      </c>
      <c r="M1516" s="14">
        <f t="shared" si="806"/>
        <v>769177</v>
      </c>
      <c r="N1516" s="13"/>
      <c r="O1516" s="12">
        <f>1000*(IF(I40&lt;18,VLOOKUP(I40,'[1]Mortality (No Interventions) L'!$B$10:$O$129,4),VLOOKUP(I40,'[1]Mortality (Interventions) L'!$B$26:$AV$128,37)))</f>
        <v>267.21267414927206</v>
      </c>
      <c r="P1516" s="11">
        <v>0</v>
      </c>
      <c r="Q1516" s="10">
        <f t="shared" si="815"/>
        <v>6.5476477154334481E-2</v>
      </c>
      <c r="R1516" s="10">
        <f t="shared" si="816"/>
        <v>1.7496144554283437E-2</v>
      </c>
      <c r="S1516" s="10">
        <f t="shared" si="817"/>
        <v>0</v>
      </c>
      <c r="T1516" s="9">
        <f t="shared" si="807"/>
        <v>4.7980332600051044E-2</v>
      </c>
      <c r="U1516" s="18"/>
      <c r="V1516" s="8">
        <f t="shared" si="818"/>
        <v>503.63000268139535</v>
      </c>
      <c r="W1516" s="8">
        <f t="shared" si="808"/>
        <v>369.05368288309467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-112.69238968824538</v>
      </c>
      <c r="AB1516" s="8">
        <f t="shared" si="819"/>
        <v>-13457.631979830072</v>
      </c>
      <c r="AC1516" s="8">
        <f t="shared" si="812"/>
        <v>-13570.324369518317</v>
      </c>
      <c r="AD1516" s="8">
        <f t="shared" si="820"/>
        <v>49.406103263044891</v>
      </c>
      <c r="AE1516" s="8">
        <f t="shared" si="813"/>
        <v>-13520.918266255272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2348.7204773592066</v>
      </c>
      <c r="M1517" s="14">
        <f t="shared" si="806"/>
        <v>769177</v>
      </c>
      <c r="N1517" s="13"/>
      <c r="O1517" s="12">
        <f>1000*(IF(I41&lt;18,VLOOKUP(I41,'[1]Mortality (No Interventions) L'!$B$10:$O$129,4),VLOOKUP(I41,'[1]Mortality (Interventions) L'!$B$26:$AV$128,37)))</f>
        <v>288.19727355726928</v>
      </c>
      <c r="P1517" s="11">
        <v>0</v>
      </c>
      <c r="Q1517" s="10">
        <f t="shared" si="815"/>
        <v>4.7980332600051044E-2</v>
      </c>
      <c r="R1517" s="10">
        <f t="shared" si="816"/>
        <v>1.3827801039705677E-2</v>
      </c>
      <c r="S1517" s="10">
        <f t="shared" si="817"/>
        <v>0</v>
      </c>
      <c r="T1517" s="9">
        <f t="shared" si="807"/>
        <v>3.4152531560345367E-2</v>
      </c>
      <c r="U1517" s="18"/>
      <c r="V1517" s="8">
        <f t="shared" si="818"/>
        <v>369.05368288309467</v>
      </c>
      <c r="W1517" s="8">
        <f t="shared" si="808"/>
        <v>262.69341767991767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-80.214750229439744</v>
      </c>
      <c r="AB1517" s="8">
        <f t="shared" si="819"/>
        <v>-10636.026520317693</v>
      </c>
      <c r="AC1517" s="8">
        <f t="shared" si="812"/>
        <v>-10716.241270547132</v>
      </c>
      <c r="AD1517" s="8">
        <f t="shared" si="820"/>
        <v>36.204166290831587</v>
      </c>
      <c r="AE1517" s="8">
        <f t="shared" si="813"/>
        <v>-10680.0371042563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2348.7204773592066</v>
      </c>
      <c r="M1518" s="14">
        <f t="shared" si="806"/>
        <v>769177</v>
      </c>
      <c r="N1518" s="13"/>
      <c r="O1518" s="12">
        <f>1000*(IF(I42&lt;18,VLOOKUP(I42,'[1]Mortality (No Interventions) L'!$B$10:$O$129,4),VLOOKUP(I42,'[1]Mortality (Interventions) L'!$B$26:$AV$128,37)))</f>
        <v>309.30784298905439</v>
      </c>
      <c r="P1518" s="11">
        <v>0</v>
      </c>
      <c r="Q1518" s="10">
        <f t="shared" si="815"/>
        <v>3.4152531560345367E-2</v>
      </c>
      <c r="R1518" s="10">
        <f t="shared" si="816"/>
        <v>1.0563645869546029E-2</v>
      </c>
      <c r="S1518" s="10">
        <f t="shared" si="817"/>
        <v>0</v>
      </c>
      <c r="T1518" s="9">
        <f t="shared" si="807"/>
        <v>2.3588885690799338E-2</v>
      </c>
      <c r="U1518" s="18"/>
      <c r="V1518" s="8">
        <f t="shared" si="818"/>
        <v>262.69341767991767</v>
      </c>
      <c r="W1518" s="8">
        <f t="shared" si="808"/>
        <v>181.44028328991965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-55.40369886006598</v>
      </c>
      <c r="AB1518" s="8">
        <f t="shared" si="819"/>
        <v>-8125.3134389998058</v>
      </c>
      <c r="AC1518" s="8">
        <f t="shared" si="812"/>
        <v>-8180.7171378598714</v>
      </c>
      <c r="AD1518" s="8">
        <f t="shared" si="820"/>
        <v>25.770224274399926</v>
      </c>
      <c r="AE1518" s="8">
        <f t="shared" si="813"/>
        <v>-8154.9469135854715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2348.7204773592066</v>
      </c>
      <c r="M1519" s="14">
        <f t="shared" si="806"/>
        <v>769177</v>
      </c>
      <c r="N1519" s="13"/>
      <c r="O1519" s="12">
        <f>1000*(IF(I43&lt;18,VLOOKUP(I43,'[1]Mortality (No Interventions) L'!$B$10:$O$129,4),VLOOKUP(I43,'[1]Mortality (Interventions) L'!$B$26:$AV$128,37)))</f>
        <v>331.26781492844964</v>
      </c>
      <c r="P1519" s="11">
        <v>0</v>
      </c>
      <c r="Q1519" s="10">
        <f t="shared" si="815"/>
        <v>2.3588885690799338E-2</v>
      </c>
      <c r="R1519" s="10">
        <f t="shared" si="816"/>
        <v>7.8142386193880697E-3</v>
      </c>
      <c r="S1519" s="10">
        <f t="shared" si="817"/>
        <v>0</v>
      </c>
      <c r="T1519" s="9">
        <f t="shared" si="807"/>
        <v>1.5774647071411269E-2</v>
      </c>
      <c r="U1519" s="18"/>
      <c r="V1519" s="8">
        <f t="shared" si="818"/>
        <v>181.44028328991965</v>
      </c>
      <c r="W1519" s="8">
        <f t="shared" si="808"/>
        <v>121.33495710446905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-37.050236599738085</v>
      </c>
      <c r="AB1519" s="8">
        <f t="shared" si="819"/>
        <v>-6010.5326185450576</v>
      </c>
      <c r="AC1519" s="8">
        <f t="shared" si="812"/>
        <v>-6047.5828551447958</v>
      </c>
      <c r="AD1519" s="8">
        <f t="shared" si="820"/>
        <v>17.799291790741119</v>
      </c>
      <c r="AE1519" s="8">
        <f t="shared" si="813"/>
        <v>-6029.7835633540544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2348.7204773592066</v>
      </c>
      <c r="M1520" s="14">
        <f t="shared" si="806"/>
        <v>769177</v>
      </c>
      <c r="N1520" s="13"/>
      <c r="O1520" s="12">
        <f>1000*(IF(I44&lt;18,VLOOKUP(I44,'[1]Mortality (No Interventions) L'!$B$10:$O$129,4),VLOOKUP(I44,'[1]Mortality (Interventions) L'!$B$26:$AV$128,37)))</f>
        <v>353.98589240296229</v>
      </c>
      <c r="P1520" s="11">
        <v>0</v>
      </c>
      <c r="Q1520" s="10">
        <f t="shared" si="815"/>
        <v>1.5774647071411269E-2</v>
      </c>
      <c r="R1520" s="10">
        <f t="shared" si="816"/>
        <v>5.5840025209152938E-3</v>
      </c>
      <c r="S1520" s="10">
        <f t="shared" si="817"/>
        <v>0</v>
      </c>
      <c r="T1520" s="9">
        <f t="shared" si="807"/>
        <v>1.0190644550495974E-2</v>
      </c>
      <c r="U1520" s="18"/>
      <c r="V1520" s="8">
        <f t="shared" si="818"/>
        <v>121.33495710446905</v>
      </c>
      <c r="W1520" s="8">
        <f t="shared" si="808"/>
        <v>78.384094034168427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-23.934975533238902</v>
      </c>
      <c r="AB1520" s="8">
        <f t="shared" si="819"/>
        <v>-4295.0863070300629</v>
      </c>
      <c r="AC1520" s="8">
        <f t="shared" si="812"/>
        <v>-4319.0212825633016</v>
      </c>
      <c r="AD1520" s="8">
        <f t="shared" si="820"/>
        <v>11.902959291948415</v>
      </c>
      <c r="AE1520" s="8">
        <f t="shared" si="813"/>
        <v>-4307.1183232713529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2348.7204773592066</v>
      </c>
      <c r="M1521" s="14">
        <f t="shared" si="806"/>
        <v>769177</v>
      </c>
      <c r="N1521" s="13"/>
      <c r="O1521" s="12">
        <f>1000*(IF(I45&lt;18,VLOOKUP(I45,'[1]Mortality (No Interventions) L'!$B$10:$O$129,4),VLOOKUP(I45,'[1]Mortality (Interventions) L'!$B$26:$AV$128,37)))</f>
        <v>377.35254070548325</v>
      </c>
      <c r="P1521" s="11">
        <v>0</v>
      </c>
      <c r="Q1521" s="10">
        <f t="shared" si="815"/>
        <v>1.0190644550495974E-2</v>
      </c>
      <c r="R1521" s="10">
        <f t="shared" si="816"/>
        <v>3.8454656125561431E-3</v>
      </c>
      <c r="S1521" s="10">
        <f t="shared" si="817"/>
        <v>0</v>
      </c>
      <c r="T1521" s="9">
        <f t="shared" si="807"/>
        <v>6.3451789379398308E-3</v>
      </c>
      <c r="U1521" s="18"/>
      <c r="V1521" s="8">
        <f t="shared" si="818"/>
        <v>78.384094034168427</v>
      </c>
      <c r="W1521" s="8">
        <f t="shared" si="808"/>
        <v>48.805656999477456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-14.903051704047623</v>
      </c>
      <c r="AB1521" s="8">
        <f t="shared" si="819"/>
        <v>-2957.8437034690965</v>
      </c>
      <c r="AC1521" s="8">
        <f t="shared" si="812"/>
        <v>-2972.7467551731443</v>
      </c>
      <c r="AD1521" s="8">
        <f t="shared" si="820"/>
        <v>7.6894796247519235</v>
      </c>
      <c r="AE1521" s="8">
        <f t="shared" si="813"/>
        <v>-2965.0572755483922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2348.7204773592066</v>
      </c>
      <c r="M1522" s="14">
        <f t="shared" si="806"/>
        <v>769177</v>
      </c>
      <c r="N1522" s="13"/>
      <c r="O1522" s="12">
        <f>1000*(IF(I46&lt;18,VLOOKUP(I46,'[1]Mortality (No Interventions) L'!$B$10:$O$129,4),VLOOKUP(I46,'[1]Mortality (Interventions) L'!$B$26:$AV$128,37)))</f>
        <v>401.25286410626188</v>
      </c>
      <c r="P1522" s="11">
        <v>0</v>
      </c>
      <c r="Q1522" s="10">
        <f t="shared" si="815"/>
        <v>6.3451789379398308E-3</v>
      </c>
      <c r="R1522" s="10">
        <f t="shared" si="816"/>
        <v>2.5460212221150862E-3</v>
      </c>
      <c r="S1522" s="10">
        <f t="shared" si="817"/>
        <v>0</v>
      </c>
      <c r="T1522" s="9">
        <f t="shared" si="807"/>
        <v>3.7991577158247446E-3</v>
      </c>
      <c r="U1522" s="18"/>
      <c r="V1522" s="8">
        <f t="shared" si="818"/>
        <v>48.805656999477456</v>
      </c>
      <c r="W1522" s="8">
        <f t="shared" si="808"/>
        <v>29.222247343849297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-8.9231595238748067</v>
      </c>
      <c r="AB1522" s="8">
        <f t="shared" si="819"/>
        <v>-1958.3409655628157</v>
      </c>
      <c r="AC1522" s="8">
        <f t="shared" si="812"/>
        <v>-1967.2641250866905</v>
      </c>
      <c r="AD1522" s="8">
        <f t="shared" si="820"/>
        <v>4.7878349516487386</v>
      </c>
      <c r="AE1522" s="8">
        <f t="shared" si="813"/>
        <v>-1962.4762901350416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2348.7204773592066</v>
      </c>
      <c r="M1523" s="14">
        <f t="shared" si="806"/>
        <v>769177</v>
      </c>
      <c r="N1523" s="13"/>
      <c r="O1523" s="12">
        <f>1000*(IF(I47&lt;18,VLOOKUP(I47,'[1]Mortality (No Interventions) L'!$B$10:$O$129,4),VLOOKUP(I47,'[1]Mortality (Interventions) L'!$B$26:$AV$128,37)))</f>
        <v>425.71289174039356</v>
      </c>
      <c r="P1523" s="11">
        <v>0</v>
      </c>
      <c r="Q1523" s="10">
        <f t="shared" si="815"/>
        <v>3.7991577158247446E-3</v>
      </c>
      <c r="R1523" s="10">
        <f t="shared" si="816"/>
        <v>1.6173504173815805E-3</v>
      </c>
      <c r="S1523" s="10">
        <f t="shared" si="817"/>
        <v>0</v>
      </c>
      <c r="T1523" s="9">
        <f t="shared" si="807"/>
        <v>2.1818072984431643E-3</v>
      </c>
      <c r="U1523" s="18"/>
      <c r="V1523" s="8">
        <f t="shared" si="818"/>
        <v>29.222247343849297</v>
      </c>
      <c r="W1523" s="8">
        <f t="shared" si="808"/>
        <v>16.781959923946179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-5.1244554795052295</v>
      </c>
      <c r="AB1523" s="8">
        <f t="shared" si="819"/>
        <v>-1244.028741990312</v>
      </c>
      <c r="AC1523" s="8">
        <f t="shared" si="812"/>
        <v>-1249.1531974698173</v>
      </c>
      <c r="AD1523" s="8">
        <f t="shared" si="820"/>
        <v>2.8667024644316164</v>
      </c>
      <c r="AE1523" s="8">
        <f t="shared" si="813"/>
        <v>-1246.2864950053856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2348.7204773592066</v>
      </c>
      <c r="M1524" s="14">
        <f t="shared" si="806"/>
        <v>769177</v>
      </c>
      <c r="N1524" s="13"/>
      <c r="O1524" s="12">
        <f>1000*(IF(I48&lt;18,VLOOKUP(I48,'[1]Mortality (No Interventions) L'!$B$10:$O$129,4),VLOOKUP(I48,'[1]Mortality (Interventions) L'!$B$26:$AV$128,37)))</f>
        <v>450.77737952720099</v>
      </c>
      <c r="P1524" s="11">
        <v>0</v>
      </c>
      <c r="Q1524" s="10">
        <f t="shared" si="815"/>
        <v>2.1818072984431643E-3</v>
      </c>
      <c r="R1524" s="10">
        <f t="shared" si="816"/>
        <v>9.8350937662553136E-4</v>
      </c>
      <c r="S1524" s="10">
        <f t="shared" si="817"/>
        <v>0</v>
      </c>
      <c r="T1524" s="9">
        <f t="shared" si="807"/>
        <v>1.1982979218176329E-3</v>
      </c>
      <c r="U1524" s="18"/>
      <c r="V1524" s="8">
        <f t="shared" si="818"/>
        <v>16.781959923946179</v>
      </c>
      <c r="W1524" s="8">
        <f t="shared" si="808"/>
        <v>9.217032006099215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-2.8144668669500561</v>
      </c>
      <c r="AB1524" s="8">
        <f t="shared" si="819"/>
        <v>-756.49279178469635</v>
      </c>
      <c r="AC1524" s="8">
        <f t="shared" si="812"/>
        <v>-759.30725865164641</v>
      </c>
      <c r="AD1524" s="8">
        <f t="shared" si="820"/>
        <v>1.6463102685391202</v>
      </c>
      <c r="AE1524" s="8">
        <f t="shared" si="813"/>
        <v>-757.66094838310732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2348.7204773592066</v>
      </c>
      <c r="M1525" s="14">
        <f t="shared" si="806"/>
        <v>769177</v>
      </c>
      <c r="N1525" s="13"/>
      <c r="O1525" s="12">
        <f>1000*(IF(I49&lt;18,VLOOKUP(I49,'[1]Mortality (No Interventions) L'!$B$10:$O$129,4),VLOOKUP(I49,'[1]Mortality (Interventions) L'!$B$26:$AV$128,37)))</f>
        <v>476.33558720537661</v>
      </c>
      <c r="P1525" s="11">
        <v>0</v>
      </c>
      <c r="Q1525" s="10">
        <f t="shared" si="815"/>
        <v>1.1982979218176329E-3</v>
      </c>
      <c r="R1525" s="10">
        <f t="shared" si="816"/>
        <v>5.7079194423598472E-4</v>
      </c>
      <c r="S1525" s="10">
        <f t="shared" si="817"/>
        <v>0</v>
      </c>
      <c r="T1525" s="9">
        <f t="shared" si="807"/>
        <v>6.2750597758164822E-4</v>
      </c>
      <c r="U1525" s="18"/>
      <c r="V1525" s="8">
        <f t="shared" si="818"/>
        <v>9.217032006099215</v>
      </c>
      <c r="W1525" s="8">
        <f t="shared" si="808"/>
        <v>4.8266316531831945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-1.4738361392113244</v>
      </c>
      <c r="AB1525" s="8">
        <f t="shared" si="819"/>
        <v>-439.04003529160201</v>
      </c>
      <c r="AC1525" s="8">
        <f t="shared" si="812"/>
        <v>-440.51387143081331</v>
      </c>
      <c r="AD1525" s="8">
        <f t="shared" si="820"/>
        <v>0.90419083979833303</v>
      </c>
      <c r="AE1525" s="8">
        <f t="shared" si="813"/>
        <v>-439.60968059101498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2348.7204773592066</v>
      </c>
      <c r="M1526" s="14">
        <f t="shared" si="806"/>
        <v>769177</v>
      </c>
      <c r="N1526" s="13"/>
      <c r="O1526" s="12">
        <f>1000*(IF(I50&lt;18,VLOOKUP(I50,'[1]Mortality (No Interventions) L'!$B$10:$O$129,4),VLOOKUP(I50,'[1]Mortality (Interventions) L'!$B$26:$AV$128,37)))</f>
        <v>502.2718360331545</v>
      </c>
      <c r="P1526" s="11">
        <v>0</v>
      </c>
      <c r="Q1526" s="10">
        <f t="shared" si="815"/>
        <v>6.2750597758164822E-4</v>
      </c>
      <c r="R1526" s="10">
        <f t="shared" si="816"/>
        <v>3.1517857948171397E-4</v>
      </c>
      <c r="S1526" s="10">
        <f t="shared" si="817"/>
        <v>0</v>
      </c>
      <c r="T1526" s="9">
        <f t="shared" si="807"/>
        <v>3.1232739809993425E-4</v>
      </c>
      <c r="U1526" s="18"/>
      <c r="V1526" s="8">
        <f t="shared" si="818"/>
        <v>4.8266316531831945</v>
      </c>
      <c r="W1526" s="8">
        <f t="shared" si="808"/>
        <v>2.4023505108831316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-0.73356975555763648</v>
      </c>
      <c r="AB1526" s="8">
        <f t="shared" si="819"/>
        <v>-242.42811423000632</v>
      </c>
      <c r="AC1526" s="8">
        <f t="shared" si="812"/>
        <v>-243.16168398556394</v>
      </c>
      <c r="AD1526" s="8">
        <f t="shared" si="820"/>
        <v>0.4734925651772714</v>
      </c>
      <c r="AE1526" s="8">
        <f t="shared" si="813"/>
        <v>-242.68819142038666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2348.7204773592066</v>
      </c>
      <c r="M1527" s="14">
        <f t="shared" si="806"/>
        <v>769177</v>
      </c>
      <c r="N1527" s="13"/>
      <c r="O1527" s="12">
        <f>1000*(IF(I51&lt;18,VLOOKUP(I51,'[1]Mortality (No Interventions) L'!$B$10:$O$129,4),VLOOKUP(I51,'[1]Mortality (Interventions) L'!$B$26:$AV$128,37)))</f>
        <v>532.06176113472156</v>
      </c>
      <c r="P1527" s="11">
        <v>0</v>
      </c>
      <c r="Q1527" s="10">
        <f t="shared" si="815"/>
        <v>3.1232739809993425E-4</v>
      </c>
      <c r="R1527" s="10">
        <f t="shared" si="816"/>
        <v>1.6617746548367631E-4</v>
      </c>
      <c r="S1527" s="10">
        <f t="shared" si="817"/>
        <v>0</v>
      </c>
      <c r="T1527" s="9">
        <f t="shared" si="807"/>
        <v>1.4614993261625794E-4</v>
      </c>
      <c r="U1527" s="18"/>
      <c r="V1527" s="8">
        <f t="shared" si="818"/>
        <v>2.4023505108831316</v>
      </c>
      <c r="W1527" s="8">
        <f t="shared" si="808"/>
        <v>1.1241516671997545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-0.34326533950047322</v>
      </c>
      <c r="AB1527" s="8">
        <f t="shared" si="819"/>
        <v>-127.8198843683377</v>
      </c>
      <c r="AC1527" s="8">
        <f t="shared" si="812"/>
        <v>-128.16314970783816</v>
      </c>
      <c r="AD1527" s="8">
        <f t="shared" si="820"/>
        <v>0.23567058511763522</v>
      </c>
      <c r="AE1527" s="8">
        <f t="shared" si="813"/>
        <v>-127.92747912272053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2348.7204773592066</v>
      </c>
      <c r="M1528" s="14">
        <f t="shared" si="806"/>
        <v>769177</v>
      </c>
      <c r="N1528" s="13"/>
      <c r="O1528" s="12">
        <f>1000*(IF(I52&lt;18,VLOOKUP(I52,'[1]Mortality (No Interventions) L'!$B$10:$O$129,4),VLOOKUP(I52,'[1]Mortality (Interventions) L'!$B$26:$AV$128,37)))</f>
        <v>562.26391317028265</v>
      </c>
      <c r="P1528" s="11">
        <v>0</v>
      </c>
      <c r="Q1528" s="10">
        <f t="shared" si="815"/>
        <v>1.4614993261625794E-4</v>
      </c>
      <c r="R1528" s="10">
        <f t="shared" si="816"/>
        <v>8.2174833022390315E-5</v>
      </c>
      <c r="S1528" s="10">
        <f t="shared" si="817"/>
        <v>0</v>
      </c>
      <c r="T1528" s="9">
        <f t="shared" si="807"/>
        <v>6.3975099593867627E-5</v>
      </c>
      <c r="U1528" s="18"/>
      <c r="V1528" s="8">
        <f t="shared" si="818"/>
        <v>1.1241516671997545</v>
      </c>
      <c r="W1528" s="8">
        <f t="shared" si="808"/>
        <v>0.49208175180312325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-0.15025962645721155</v>
      </c>
      <c r="AB1528" s="8">
        <f t="shared" si="819"/>
        <v>-63.206991539663115</v>
      </c>
      <c r="AC1528" s="8">
        <f t="shared" si="812"/>
        <v>-63.357251166120328</v>
      </c>
      <c r="AD1528" s="8">
        <f t="shared" si="820"/>
        <v>0.11027927855229593</v>
      </c>
      <c r="AE1528" s="8">
        <f t="shared" si="813"/>
        <v>-63.24697188756803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2348.7204773592066</v>
      </c>
      <c r="M1529" s="14">
        <f t="shared" si="806"/>
        <v>769177</v>
      </c>
      <c r="N1529" s="13"/>
      <c r="O1529" s="12">
        <f>1000*(IF(I53&lt;18,VLOOKUP(I53,'[1]Mortality (No Interventions) L'!$B$10:$O$129,4),VLOOKUP(I53,'[1]Mortality (Interventions) L'!$B$26:$AV$128,37)))</f>
        <v>592.84707334017924</v>
      </c>
      <c r="P1529" s="11">
        <v>0</v>
      </c>
      <c r="Q1529" s="10">
        <f t="shared" si="815"/>
        <v>6.3975099593867627E-5</v>
      </c>
      <c r="R1529" s="10">
        <f t="shared" si="816"/>
        <v>3.7927450560870912E-5</v>
      </c>
      <c r="S1529" s="10">
        <f t="shared" si="817"/>
        <v>0</v>
      </c>
      <c r="T1529" s="9">
        <f t="shared" si="807"/>
        <v>2.6047649032996716E-5</v>
      </c>
      <c r="U1529" s="18"/>
      <c r="V1529" s="8">
        <f t="shared" si="818"/>
        <v>0.49208175180312325</v>
      </c>
      <c r="W1529" s="8">
        <f t="shared" si="808"/>
        <v>0.20035252540253315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-6.1178646670865124E-2</v>
      </c>
      <c r="AB1529" s="8">
        <f t="shared" si="819"/>
        <v>-29.172922640059006</v>
      </c>
      <c r="AC1529" s="8">
        <f t="shared" si="812"/>
        <v>-29.234101286729871</v>
      </c>
      <c r="AD1529" s="8">
        <f t="shared" si="820"/>
        <v>4.8273219851886394E-2</v>
      </c>
      <c r="AE1529" s="8">
        <f t="shared" si="813"/>
        <v>-29.185828066877985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2348.7204773592066</v>
      </c>
      <c r="M1530" s="14">
        <f t="shared" si="806"/>
        <v>769177</v>
      </c>
      <c r="N1530" s="13"/>
      <c r="O1530" s="12">
        <f>1000*(IF(I54&lt;18,VLOOKUP(I54,'[1]Mortality (No Interventions) L'!$B$10:$O$129,4),VLOOKUP(I54,'[1]Mortality (Interventions) L'!$B$26:$AV$128,37)))</f>
        <v>623.7791325407461</v>
      </c>
      <c r="P1530" s="11">
        <v>0</v>
      </c>
      <c r="Q1530" s="10">
        <f t="shared" si="815"/>
        <v>2.6047649032996716E-5</v>
      </c>
      <c r="R1530" s="10">
        <f t="shared" si="816"/>
        <v>1.6247979918528495E-5</v>
      </c>
      <c r="S1530" s="10">
        <f t="shared" si="817"/>
        <v>0</v>
      </c>
      <c r="T1530" s="9">
        <f t="shared" si="807"/>
        <v>9.7996691144682211E-6</v>
      </c>
      <c r="U1530" s="18"/>
      <c r="V1530" s="8">
        <f t="shared" si="818"/>
        <v>0.20035252540253315</v>
      </c>
      <c r="W1530" s="8">
        <f t="shared" si="808"/>
        <v>7.5376800904593227E-2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-2.3016683520496073E-2</v>
      </c>
      <c r="AB1530" s="8">
        <f t="shared" si="819"/>
        <v>-12.497572449793992</v>
      </c>
      <c r="AC1530" s="8">
        <f t="shared" si="812"/>
        <v>-12.520589133314488</v>
      </c>
      <c r="AD1530" s="8">
        <f t="shared" si="820"/>
        <v>1.9654582741988502E-2</v>
      </c>
      <c r="AE1530" s="8">
        <f t="shared" si="813"/>
        <v>-12.500934550572499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2348.7204773592066</v>
      </c>
      <c r="M1531" s="14">
        <f t="shared" si="806"/>
        <v>769177</v>
      </c>
      <c r="N1531" s="13"/>
      <c r="O1531" s="12">
        <f>1000*(IF(I55&lt;18,VLOOKUP(I55,'[1]Mortality (No Interventions) L'!$B$10:$O$129,4),VLOOKUP(I55,'[1]Mortality (Interventions) L'!$B$26:$AV$128,37)))</f>
        <v>655.026503613361</v>
      </c>
      <c r="P1531" s="11">
        <v>0</v>
      </c>
      <c r="Q1531" s="10">
        <f t="shared" si="815"/>
        <v>9.7996691144682211E-6</v>
      </c>
      <c r="R1531" s="10">
        <f t="shared" si="816"/>
        <v>6.4190429966179609E-6</v>
      </c>
      <c r="S1531" s="10">
        <f t="shared" si="817"/>
        <v>0</v>
      </c>
      <c r="T1531" s="9">
        <f t="shared" si="807"/>
        <v>3.3806261178502602E-6</v>
      </c>
      <c r="U1531" s="18"/>
      <c r="V1531" s="8">
        <f t="shared" si="818"/>
        <v>7.5376800904593227E-2</v>
      </c>
      <c r="W1531" s="8">
        <f t="shared" si="808"/>
        <v>2.6002998554497097E-2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-7.9401457892902642E-3</v>
      </c>
      <c r="AB1531" s="8">
        <f t="shared" si="819"/>
        <v>-4.9373802350096136</v>
      </c>
      <c r="AC1531" s="8">
        <f t="shared" si="812"/>
        <v>-4.9453203807989041</v>
      </c>
      <c r="AD1531" s="8">
        <f t="shared" si="820"/>
        <v>7.394464168740596E-3</v>
      </c>
      <c r="AE1531" s="8">
        <f t="shared" si="813"/>
        <v>-4.9379259166301637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2348.7204773592066</v>
      </c>
      <c r="M1532" s="14">
        <f t="shared" si="806"/>
        <v>769177</v>
      </c>
      <c r="N1532" s="13"/>
      <c r="O1532" s="12">
        <f>1000*(IF(I56&lt;18,VLOOKUP(I56,'[1]Mortality (No Interventions) L'!$B$10:$O$129,4),VLOOKUP(I56,'[1]Mortality (Interventions) L'!$B$26:$AV$128,37)))</f>
        <v>686.69212020964517</v>
      </c>
      <c r="P1532" s="11">
        <v>0</v>
      </c>
      <c r="Q1532" s="10">
        <f t="shared" si="815"/>
        <v>3.3806261178502602E-6</v>
      </c>
      <c r="R1532" s="10">
        <f t="shared" si="816"/>
        <v>2.3214493165026972E-6</v>
      </c>
      <c r="S1532" s="10">
        <f t="shared" si="817"/>
        <v>0</v>
      </c>
      <c r="T1532" s="9">
        <f t="shared" si="807"/>
        <v>1.059176801347563E-6</v>
      </c>
      <c r="U1532" s="18"/>
      <c r="V1532" s="8">
        <f t="shared" si="818"/>
        <v>2.6002998554497097E-2</v>
      </c>
      <c r="W1532" s="8">
        <f t="shared" si="808"/>
        <v>8.146944345301145E-3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-2.4877102424688455E-3</v>
      </c>
      <c r="AB1532" s="8">
        <f t="shared" si="819"/>
        <v>-1.7856054209195951</v>
      </c>
      <c r="AC1532" s="8">
        <f t="shared" si="812"/>
        <v>-1.7880931311620638</v>
      </c>
      <c r="AD1532" s="8">
        <f t="shared" si="820"/>
        <v>2.5508941581961655E-3</v>
      </c>
      <c r="AE1532" s="8">
        <f t="shared" si="813"/>
        <v>-1.7855422370038676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2348.7204773592066</v>
      </c>
      <c r="M1533" s="14">
        <f t="shared" si="806"/>
        <v>769177</v>
      </c>
      <c r="N1533" s="13"/>
      <c r="O1533" s="12">
        <f>1000*(IF(I57&lt;18,VLOOKUP(I57,'[1]Mortality (No Interventions) L'!$B$10:$O$129,4),VLOOKUP(I57,'[1]Mortality (Interventions) L'!$B$26:$AV$128,37)))</f>
        <v>718.90425382173908</v>
      </c>
      <c r="P1533" s="11">
        <v>0</v>
      </c>
      <c r="Q1533" s="10">
        <f t="shared" si="815"/>
        <v>1.059176801347563E-6</v>
      </c>
      <c r="R1533" s="10">
        <f t="shared" si="816"/>
        <v>7.6144670803806614E-7</v>
      </c>
      <c r="S1533" s="10">
        <f t="shared" si="817"/>
        <v>0</v>
      </c>
      <c r="T1533" s="9">
        <f t="shared" si="807"/>
        <v>2.9773009330949687E-7</v>
      </c>
      <c r="U1533" s="18"/>
      <c r="V1533" s="8">
        <f t="shared" si="818"/>
        <v>8.146944345301145E-3</v>
      </c>
      <c r="W1533" s="8">
        <f t="shared" si="808"/>
        <v>2.2900713998151886E-3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-6.9928476688208257E-4</v>
      </c>
      <c r="AB1533" s="8">
        <f t="shared" si="819"/>
        <v>-0.58568729454859558</v>
      </c>
      <c r="AC1533" s="8">
        <f t="shared" si="812"/>
        <v>-0.58638657931547766</v>
      </c>
      <c r="AD1533" s="8">
        <f t="shared" si="820"/>
        <v>7.9921524027404235E-4</v>
      </c>
      <c r="AE1533" s="8">
        <f t="shared" si="813"/>
        <v>-0.58558736407520362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2348.7204773592066</v>
      </c>
      <c r="M1534" s="14">
        <f t="shared" si="806"/>
        <v>769177</v>
      </c>
      <c r="N1534" s="13"/>
      <c r="O1534" s="12">
        <f>1000*(IF(I58&lt;18,VLOOKUP(I58,'[1]Mortality (No Interventions) L'!$B$10:$O$129,4),VLOOKUP(I58,'[1]Mortality (Interventions) L'!$B$26:$AV$128,37)))</f>
        <v>751.66646261700578</v>
      </c>
      <c r="P1534" s="11">
        <v>0</v>
      </c>
      <c r="Q1534" s="10">
        <f t="shared" si="815"/>
        <v>2.9773009330949687E-7</v>
      </c>
      <c r="R1534" s="10">
        <f t="shared" si="816"/>
        <v>2.2379372605258056E-7</v>
      </c>
      <c r="S1534" s="10">
        <f t="shared" si="817"/>
        <v>0</v>
      </c>
      <c r="T1534" s="9">
        <f t="shared" si="807"/>
        <v>7.3936367256916305E-8</v>
      </c>
      <c r="U1534" s="18"/>
      <c r="V1534" s="8">
        <f t="shared" si="818"/>
        <v>2.2900713998151886E-3</v>
      </c>
      <c r="W1534" s="8">
        <f t="shared" si="808"/>
        <v>5.6870153157573115E-4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-1.7365585979787007E-4</v>
      </c>
      <c r="AB1534" s="8">
        <f t="shared" si="819"/>
        <v>-0.17213698682394576</v>
      </c>
      <c r="AC1534" s="8">
        <f t="shared" si="812"/>
        <v>-0.17231064268374363</v>
      </c>
      <c r="AD1534" s="8">
        <f t="shared" si="820"/>
        <v>2.2465600432187001E-4</v>
      </c>
      <c r="AE1534" s="8">
        <f t="shared" si="813"/>
        <v>-0.17208598667942177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2348.7204773592066</v>
      </c>
      <c r="M1535" s="14">
        <f t="shared" si="806"/>
        <v>769177</v>
      </c>
      <c r="N1535" s="13"/>
      <c r="O1535" s="12">
        <f>1000*(IF(I59&lt;18,VLOOKUP(I59,'[1]Mortality (No Interventions) L'!$B$10:$O$129,4),VLOOKUP(I59,'[1]Mortality (Interventions) L'!$B$26:$AV$128,37)))</f>
        <v>784.98230476280878</v>
      </c>
      <c r="P1535" s="11">
        <v>0</v>
      </c>
      <c r="Q1535" s="10">
        <f t="shared" si="815"/>
        <v>7.3936367256916305E-8</v>
      </c>
      <c r="R1535" s="10">
        <f t="shared" si="816"/>
        <v>5.8038739975123633E-8</v>
      </c>
      <c r="S1535" s="10">
        <f t="shared" si="817"/>
        <v>0</v>
      </c>
      <c r="T1535" s="9">
        <f t="shared" si="807"/>
        <v>1.5897627281792673E-8</v>
      </c>
      <c r="U1535" s="18"/>
      <c r="V1535" s="8">
        <f t="shared" si="818"/>
        <v>5.6870153157573115E-4</v>
      </c>
      <c r="W1535" s="8">
        <f t="shared" si="808"/>
        <v>1.2228089259727444E-4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-3.733908273817083E-5</v>
      </c>
      <c r="AB1535" s="8">
        <f t="shared" si="819"/>
        <v>-4.4642063897845669E-2</v>
      </c>
      <c r="AC1535" s="8">
        <f t="shared" si="812"/>
        <v>-4.4679402980583836E-2</v>
      </c>
      <c r="AD1535" s="8">
        <f t="shared" si="820"/>
        <v>5.5789620247579226E-5</v>
      </c>
      <c r="AE1535" s="8">
        <f t="shared" si="813"/>
        <v>-4.462361336033626E-2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2348.7204773592066</v>
      </c>
      <c r="M1536" s="14">
        <f t="shared" si="806"/>
        <v>769177</v>
      </c>
      <c r="N1536" s="13"/>
      <c r="O1536" s="12">
        <f>1000*(IF(I60&lt;18,VLOOKUP(I60,'[1]Mortality (No Interventions) L'!$B$10:$O$129,4),VLOOKUP(I60,'[1]Mortality (Interventions) L'!$B$26:$AV$128,37)))</f>
        <v>1000</v>
      </c>
      <c r="P1536" s="11">
        <v>0</v>
      </c>
      <c r="Q1536" s="10">
        <f t="shared" si="815"/>
        <v>1.5897627281792673E-8</v>
      </c>
      <c r="R1536" s="10">
        <f t="shared" si="816"/>
        <v>1.5897627281792673E-8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1.2228089259727444E-4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-1.2228089259727442E-2</v>
      </c>
      <c r="AC1536" s="8">
        <f t="shared" si="812"/>
        <v>-1.2228089259727442E-2</v>
      </c>
      <c r="AD1536" s="8">
        <f t="shared" si="820"/>
        <v>1.1995755563792624E-5</v>
      </c>
      <c r="AE1536" s="8">
        <f t="shared" si="813"/>
        <v>-1.2216093504163649E-2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2348.7204773592066</v>
      </c>
      <c r="M1537" s="14">
        <f t="shared" si="806"/>
        <v>769177</v>
      </c>
      <c r="N1537" s="13"/>
      <c r="O1537" s="12" t="e">
        <f>1000*(IF(I61&lt;18,VLOOKUP(I61,'[1]Mortality (No Interventions) L'!$B$10:$O$129,4),VLOOKUP(I61,'[1]Mortality (Interventions) L'!$B$26:$AV$128,37)))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2348.7204773592066</v>
      </c>
      <c r="M1538" s="14">
        <f t="shared" si="806"/>
        <v>769177</v>
      </c>
      <c r="N1538" s="13"/>
      <c r="O1538" s="12" t="e">
        <f>1000*(IF(I62&lt;18,VLOOKUP(I62,'[1]Mortality (No Interventions) L'!$B$10:$O$129,4),VLOOKUP(I62,'[1]Mortality (Interventions) L'!$B$26:$AV$128,37)))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2348.7204773592066</v>
      </c>
      <c r="M1539" s="14">
        <f t="shared" si="806"/>
        <v>769177</v>
      </c>
      <c r="N1539" s="13"/>
      <c r="O1539" s="12" t="e">
        <f>1000*(IF(I63&lt;18,VLOOKUP(I63,'[1]Mortality (No Interventions) L'!$B$10:$O$129,4),VLOOKUP(I63,'[1]Mortality (Interventions) L'!$B$26:$AV$128,37)))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2348.7204773592066</v>
      </c>
      <c r="M1540" s="14">
        <f t="shared" si="806"/>
        <v>769177</v>
      </c>
      <c r="N1540" s="13"/>
      <c r="O1540" s="12" t="e">
        <f>1000*(IF(I64&lt;18,VLOOKUP(I64,'[1]Mortality (No Interventions) L'!$B$10:$O$129,4),VLOOKUP(I64,'[1]Mortality (Interventions) L'!$B$26:$AV$128,37)))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2348.7204773592066</v>
      </c>
      <c r="M1541" s="14">
        <f t="shared" si="806"/>
        <v>769177</v>
      </c>
      <c r="N1541" s="13"/>
      <c r="O1541" s="12" t="e">
        <f>1000*(IF(I65&lt;18,VLOOKUP(I65,'[1]Mortality (No Interventions) L'!$B$10:$O$129,4),VLOOKUP(I65,'[1]Mortality (Interventions) L'!$B$26:$AV$128,37)))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2348.7204773592066</v>
      </c>
      <c r="M1542" s="14">
        <f t="shared" si="806"/>
        <v>769177</v>
      </c>
      <c r="N1542" s="13"/>
      <c r="O1542" s="12" t="e">
        <f>1000*(IF(I66&lt;18,VLOOKUP(I66,'[1]Mortality (No Interventions) L'!$B$10:$O$129,4),VLOOKUP(I66,'[1]Mortality (Interventions) L'!$B$26:$AV$128,37)))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2348.7204773592066</v>
      </c>
      <c r="M1543" s="14">
        <f t="shared" si="806"/>
        <v>769177</v>
      </c>
      <c r="N1543" s="13"/>
      <c r="O1543" s="12" t="e">
        <f>1000*(IF(I67&lt;18,VLOOKUP(I67,'[1]Mortality (No Interventions) L'!$B$10:$O$129,4),VLOOKUP(I67,'[1]Mortality (Interventions) L'!$B$26:$AV$128,37)))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2348.7204773592066</v>
      </c>
      <c r="M1544" s="14">
        <f t="shared" ref="M1544:M1575" si="822">$E$11</f>
        <v>769177</v>
      </c>
      <c r="N1544" s="13"/>
      <c r="O1544" s="12" t="e">
        <f>1000*(IF(I68&lt;18,VLOOKUP(I68,'[1]Mortality (No Interventions) L'!$B$10:$O$129,4),VLOOKUP(I68,'[1]Mortality (Interventions) L'!$B$26:$AV$128,37)))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2348.7204773592066</v>
      </c>
      <c r="M1545" s="14">
        <f t="shared" si="822"/>
        <v>769177</v>
      </c>
      <c r="N1545" s="13"/>
      <c r="O1545" s="12" t="e">
        <f>1000*(IF(I69&lt;18,VLOOKUP(I69,'[1]Mortality (No Interventions) L'!$B$10:$O$129,4),VLOOKUP(I69,'[1]Mortality (Interventions) L'!$B$26:$AV$128,37)))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2348.7204773592066</v>
      </c>
      <c r="M1546" s="14">
        <f t="shared" si="822"/>
        <v>769177</v>
      </c>
      <c r="N1546" s="13"/>
      <c r="O1546" s="12" t="e">
        <f>1000*(IF(I70&lt;18,VLOOKUP(I70,'[1]Mortality (No Interventions) L'!$B$10:$O$129,4),VLOOKUP(I70,'[1]Mortality (Interventions) L'!$B$26:$AV$128,37)))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2348.7204773592066</v>
      </c>
      <c r="M1547" s="14">
        <f t="shared" si="822"/>
        <v>769177</v>
      </c>
      <c r="N1547" s="13"/>
      <c r="O1547" s="12" t="e">
        <f>1000*(IF(I71&lt;18,VLOOKUP(I71,'[1]Mortality (No Interventions) L'!$B$10:$O$129,4),VLOOKUP(I71,'[1]Mortality (Interventions) L'!$B$26:$AV$128,37)))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2348.7204773592066</v>
      </c>
      <c r="M1548" s="14">
        <f t="shared" si="822"/>
        <v>769177</v>
      </c>
      <c r="N1548" s="13"/>
      <c r="O1548" s="12" t="e">
        <f>1000*(IF(I72&lt;18,VLOOKUP(I72,'[1]Mortality (No Interventions) L'!$B$10:$O$129,4),VLOOKUP(I72,'[1]Mortality (Interventions) L'!$B$26:$AV$128,37)))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2348.7204773592066</v>
      </c>
      <c r="M1549" s="14">
        <f t="shared" si="822"/>
        <v>769177</v>
      </c>
      <c r="N1549" s="13"/>
      <c r="O1549" s="12" t="e">
        <f>1000*(IF(I73&lt;18,VLOOKUP(I73,'[1]Mortality (No Interventions) L'!$B$10:$O$129,4),VLOOKUP(I73,'[1]Mortality (Interventions) L'!$B$26:$AV$128,37)))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2348.7204773592066</v>
      </c>
      <c r="M1550" s="14">
        <f t="shared" si="822"/>
        <v>769177</v>
      </c>
      <c r="N1550" s="13"/>
      <c r="O1550" s="12" t="e">
        <f>1000*(IF(I74&lt;18,VLOOKUP(I74,'[1]Mortality (No Interventions) L'!$B$10:$O$129,4),VLOOKUP(I74,'[1]Mortality (Interventions) L'!$B$26:$AV$128,37)))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2348.7204773592066</v>
      </c>
      <c r="M1551" s="14">
        <f t="shared" si="822"/>
        <v>769177</v>
      </c>
      <c r="N1551" s="13"/>
      <c r="O1551" s="12" t="e">
        <f>1000*(IF(I75&lt;18,VLOOKUP(I75,'[1]Mortality (No Interventions) L'!$B$10:$O$129,4),VLOOKUP(I75,'[1]Mortality (Interventions) L'!$B$26:$AV$128,37)))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2348.7204773592066</v>
      </c>
      <c r="M1552" s="14">
        <f t="shared" si="822"/>
        <v>769177</v>
      </c>
      <c r="N1552" s="13"/>
      <c r="O1552" s="12" t="e">
        <f>1000*(IF(I76&lt;18,VLOOKUP(I76,'[1]Mortality (No Interventions) L'!$B$10:$O$129,4),VLOOKUP(I76,'[1]Mortality (Interventions) L'!$B$26:$AV$128,37)))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2348.7204773592066</v>
      </c>
      <c r="M1553" s="14">
        <f t="shared" si="822"/>
        <v>769177</v>
      </c>
      <c r="N1553" s="13"/>
      <c r="O1553" s="12" t="e">
        <f>1000*(IF(I77&lt;18,VLOOKUP(I77,'[1]Mortality (No Interventions) L'!$B$10:$O$129,4),VLOOKUP(I77,'[1]Mortality (Interventions) L'!$B$26:$AV$128,37)))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2348.7204773592066</v>
      </c>
      <c r="M1554" s="14">
        <f t="shared" si="822"/>
        <v>769177</v>
      </c>
      <c r="N1554" s="13"/>
      <c r="O1554" s="12" t="e">
        <f>1000*(IF(I78&lt;18,VLOOKUP(I78,'[1]Mortality (No Interventions) L'!$B$10:$O$129,4),VLOOKUP(I78,'[1]Mortality (Interventions) L'!$B$26:$AV$128,37)))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2348.7204773592066</v>
      </c>
      <c r="M1555" s="14">
        <f t="shared" si="822"/>
        <v>769177</v>
      </c>
      <c r="N1555" s="13"/>
      <c r="O1555" s="12" t="e">
        <f>1000*(IF(I79&lt;18,VLOOKUP(I79,'[1]Mortality (No Interventions) L'!$B$10:$O$129,4),VLOOKUP(I79,'[1]Mortality (Interventions) L'!$B$26:$AV$128,37)))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2348.7204773592066</v>
      </c>
      <c r="M1556" s="14">
        <f t="shared" si="822"/>
        <v>769177</v>
      </c>
      <c r="O1556" s="12" t="e">
        <f>1000*(IF(I80&lt;18,VLOOKUP(I80,'[1]Mortality (No Interventions) L'!$B$10:$O$129,4),VLOOKUP(I80,'[1]Mortality (Interventions) L'!$B$26:$AV$128,37)))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2348.7204773592066</v>
      </c>
      <c r="M1557" s="14">
        <f t="shared" si="822"/>
        <v>769177</v>
      </c>
      <c r="O1557" s="12" t="e">
        <f>1000*(IF(I81&lt;18,VLOOKUP(I81,'[1]Mortality (No Interventions) L'!$B$10:$O$129,4),VLOOKUP(I81,'[1]Mortality (Interventions) L'!$B$26:$AV$128,37)))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2348.7204773592066</v>
      </c>
      <c r="M1558" s="14">
        <f t="shared" si="822"/>
        <v>769177</v>
      </c>
      <c r="O1558" s="12" t="e">
        <f>1000*(IF(I82&lt;18,VLOOKUP(I82,'[1]Mortality (No Interventions) L'!$B$10:$O$129,4),VLOOKUP(I82,'[1]Mortality (Interventions) L'!$B$26:$AV$128,37)))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2348.7204773592066</v>
      </c>
      <c r="M1559" s="14">
        <f t="shared" si="822"/>
        <v>769177</v>
      </c>
      <c r="O1559" s="12" t="e">
        <f>1000*(IF(I83&lt;18,VLOOKUP(I83,'[1]Mortality (No Interventions) L'!$B$10:$O$129,4),VLOOKUP(I83,'[1]Mortality (Interventions) L'!$B$26:$AV$128,37)))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2348.7204773592066</v>
      </c>
      <c r="M1560" s="14">
        <f t="shared" si="822"/>
        <v>769177</v>
      </c>
      <c r="O1560" s="12" t="e">
        <f>1000*(IF(I84&lt;18,VLOOKUP(I84,'[1]Mortality (No Interventions) L'!$B$10:$O$129,4),VLOOKUP(I84,'[1]Mortality (Interventions) L'!$B$26:$AV$128,37)))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2348.7204773592066</v>
      </c>
      <c r="M1561" s="14">
        <f t="shared" si="822"/>
        <v>769177</v>
      </c>
      <c r="O1561" s="12" t="e">
        <f>1000*(IF(I85&lt;18,VLOOKUP(I85,'[1]Mortality (No Interventions) L'!$B$10:$O$129,4),VLOOKUP(I85,'[1]Mortality (Interventions) L'!$B$26:$AV$128,37)))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2348.7204773592066</v>
      </c>
      <c r="M1562" s="14">
        <f t="shared" si="822"/>
        <v>769177</v>
      </c>
      <c r="O1562" s="12" t="e">
        <f>1000*(IF(I86&lt;18,VLOOKUP(I86,'[1]Mortality (No Interventions) L'!$B$10:$O$129,4),VLOOKUP(I86,'[1]Mortality (Interventions) L'!$B$26:$AV$128,37)))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2348.7204773592066</v>
      </c>
      <c r="M1563" s="14">
        <f t="shared" si="822"/>
        <v>769177</v>
      </c>
      <c r="O1563" s="12" t="e">
        <f>1000*(IF(I87&lt;18,VLOOKUP(I87,'[1]Mortality (No Interventions) L'!$B$10:$O$129,4),VLOOKUP(I87,'[1]Mortality (Interventions) L'!$B$26:$AV$128,37)))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2348.7204773592066</v>
      </c>
      <c r="M1564" s="14">
        <f t="shared" si="822"/>
        <v>769177</v>
      </c>
      <c r="O1564" s="12" t="e">
        <f>1000*(IF(I88&lt;18,VLOOKUP(I88,'[1]Mortality (No Interventions) L'!$B$10:$O$129,4),VLOOKUP(I88,'[1]Mortality (Interventions) L'!$B$26:$AV$128,37)))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2348.7204773592066</v>
      </c>
      <c r="M1565" s="14">
        <f t="shared" si="822"/>
        <v>769177</v>
      </c>
      <c r="O1565" s="12" t="e">
        <f>1000*(IF(I89&lt;18,VLOOKUP(I89,'[1]Mortality (No Interventions) L'!$B$10:$O$129,4),VLOOKUP(I89,'[1]Mortality (Interventions) L'!$B$26:$AV$128,37)))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2348.7204773592066</v>
      </c>
      <c r="M1566" s="14">
        <f t="shared" si="822"/>
        <v>769177</v>
      </c>
      <c r="O1566" s="12" t="e">
        <f>1000*(IF(I90&lt;18,VLOOKUP(I90,'[1]Mortality (No Interventions) L'!$B$10:$O$129,4),VLOOKUP(I90,'[1]Mortality (Interventions) L'!$B$26:$AV$128,37)))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2348.7204773592066</v>
      </c>
      <c r="M1567" s="14">
        <f t="shared" si="822"/>
        <v>769177</v>
      </c>
      <c r="O1567" s="12" t="e">
        <f>1000*(IF(I91&lt;18,VLOOKUP(I91,'[1]Mortality (No Interventions) L'!$B$10:$O$129,4),VLOOKUP(I91,'[1]Mortality (Interventions) L'!$B$26:$AV$128,37)))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2348.7204773592066</v>
      </c>
      <c r="M1568" s="14">
        <f t="shared" si="822"/>
        <v>769177</v>
      </c>
      <c r="O1568" s="12" t="e">
        <f>1000*(IF(I92&lt;18,VLOOKUP(I92,'[1]Mortality (No Interventions) L'!$B$10:$O$129,4),VLOOKUP(I92,'[1]Mortality (Interventions) L'!$B$26:$AV$128,37)))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2348.7204773592066</v>
      </c>
      <c r="M1569" s="14">
        <f t="shared" si="822"/>
        <v>769177</v>
      </c>
      <c r="O1569" s="12" t="e">
        <f>1000*(IF(I93&lt;18,VLOOKUP(I93,'[1]Mortality (No Interventions) L'!$B$10:$O$129,4),VLOOKUP(I93,'[1]Mortality (Interventions) L'!$B$26:$AV$128,37)))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2348.7204773592066</v>
      </c>
      <c r="M1570" s="14">
        <f t="shared" si="822"/>
        <v>769177</v>
      </c>
      <c r="O1570" s="12" t="e">
        <f>1000*(IF(I94&lt;18,VLOOKUP(I94,'[1]Mortality (No Interventions) L'!$B$10:$O$129,4),VLOOKUP(I94,'[1]Mortality (Interventions) L'!$B$26:$AV$128,37)))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2348.7204773592066</v>
      </c>
      <c r="M1571" s="14">
        <f t="shared" si="822"/>
        <v>769177</v>
      </c>
      <c r="O1571" s="12" t="e">
        <f>1000*(IF(I95&lt;18,VLOOKUP(I95,'[1]Mortality (No Interventions) L'!$B$10:$O$129,4),VLOOKUP(I95,'[1]Mortality (Interventions) L'!$B$26:$AV$128,37)))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2348.7204773592066</v>
      </c>
      <c r="M1572" s="14">
        <f t="shared" si="822"/>
        <v>769177</v>
      </c>
      <c r="O1572" s="12" t="e">
        <f>1000*(IF(I96&lt;18,VLOOKUP(I96,'[1]Mortality (No Interventions) L'!$B$10:$O$129,4),VLOOKUP(I96,'[1]Mortality (Interventions) L'!$B$26:$AV$128,37)))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2348.7204773592066</v>
      </c>
      <c r="M1573" s="14">
        <f t="shared" si="822"/>
        <v>769177</v>
      </c>
      <c r="O1573" s="12" t="e">
        <f>1000*(IF(I97&lt;18,VLOOKUP(I97,'[1]Mortality (No Interventions) L'!$B$10:$O$129,4),VLOOKUP(I97,'[1]Mortality (Interventions) L'!$B$26:$AV$128,37)))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2348.7204773592066</v>
      </c>
      <c r="M1574" s="14">
        <f t="shared" si="822"/>
        <v>769177</v>
      </c>
      <c r="O1574" s="12" t="e">
        <f>1000*(IF(I98&lt;18,VLOOKUP(I98,'[1]Mortality (No Interventions) L'!$B$10:$O$129,4),VLOOKUP(I98,'[1]Mortality (Interventions) L'!$B$26:$AV$128,37)))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2348.7204773592066</v>
      </c>
      <c r="M1575" s="14">
        <f t="shared" si="822"/>
        <v>769177</v>
      </c>
      <c r="O1575" s="12" t="e">
        <f>1000*(IF(I99&lt;18,VLOOKUP(I99,'[1]Mortality (No Interventions) L'!$B$10:$O$129,4),VLOOKUP(I99,'[1]Mortality (Interventions) L'!$B$26:$AV$128,37)))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2348.7204773592066</v>
      </c>
      <c r="M1576" s="14">
        <f t="shared" ref="M1576:M1600" si="839">$E$11</f>
        <v>769177</v>
      </c>
      <c r="O1576" s="12" t="e">
        <f>1000*(IF(I100&lt;18,VLOOKUP(I100,'[1]Mortality (No Interventions) L'!$B$10:$O$129,4),VLOOKUP(I100,'[1]Mortality (Interventions) L'!$B$26:$AV$128,37)))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2348.7204773592066</v>
      </c>
      <c r="M1577" s="14">
        <f t="shared" si="839"/>
        <v>769177</v>
      </c>
      <c r="O1577" s="12" t="e">
        <f>1000*(IF(I101&lt;18,VLOOKUP(I101,'[1]Mortality (No Interventions) L'!$B$10:$O$129,4),VLOOKUP(I101,'[1]Mortality (Interventions) L'!$B$26:$AV$128,37)))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2348.7204773592066</v>
      </c>
      <c r="M1578" s="14">
        <f t="shared" si="839"/>
        <v>769177</v>
      </c>
      <c r="O1578" s="12" t="e">
        <f>1000*(IF(I102&lt;18,VLOOKUP(I102,'[1]Mortality (No Interventions) L'!$B$10:$O$129,4),VLOOKUP(I102,'[1]Mortality (Interventions) L'!$B$26:$AV$128,37)))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2348.7204773592066</v>
      </c>
      <c r="M1579" s="14">
        <f t="shared" si="839"/>
        <v>769177</v>
      </c>
      <c r="O1579" s="12" t="e">
        <f>1000*(IF(I103&lt;18,VLOOKUP(I103,'[1]Mortality (No Interventions) L'!$B$10:$O$129,4),VLOOKUP(I103,'[1]Mortality (Interventions) L'!$B$26:$AV$128,37)))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2348.7204773592066</v>
      </c>
      <c r="M1580" s="14">
        <f t="shared" si="839"/>
        <v>769177</v>
      </c>
      <c r="O1580" s="12" t="e">
        <f>1000*(IF(I104&lt;18,VLOOKUP(I104,'[1]Mortality (No Interventions) L'!$B$10:$O$129,4),VLOOKUP(I104,'[1]Mortality (Interventions) L'!$B$26:$AV$128,37)))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2348.7204773592066</v>
      </c>
      <c r="M1581" s="14">
        <f t="shared" si="839"/>
        <v>769177</v>
      </c>
      <c r="O1581" s="12" t="e">
        <f>1000*(IF(I105&lt;18,VLOOKUP(I105,'[1]Mortality (No Interventions) L'!$B$10:$O$129,4),VLOOKUP(I105,'[1]Mortality (Interventions) L'!$B$26:$AV$128,37)))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2348.7204773592066</v>
      </c>
      <c r="M1582" s="14">
        <f t="shared" si="839"/>
        <v>769177</v>
      </c>
      <c r="O1582" s="12" t="e">
        <f>1000*(IF(I106&lt;18,VLOOKUP(I106,'[1]Mortality (No Interventions) L'!$B$10:$O$129,4),VLOOKUP(I106,'[1]Mortality (Interventions) L'!$B$26:$AV$128,37)))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2348.7204773592066</v>
      </c>
      <c r="M1583" s="14">
        <f t="shared" si="839"/>
        <v>769177</v>
      </c>
      <c r="O1583" s="12" t="e">
        <f>1000*(IF(I107&lt;18,VLOOKUP(I107,'[1]Mortality (No Interventions) L'!$B$10:$O$129,4),VLOOKUP(I107,'[1]Mortality (Interventions) L'!$B$26:$AV$128,37)))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2348.7204773592066</v>
      </c>
      <c r="M1584" s="14">
        <f t="shared" si="839"/>
        <v>769177</v>
      </c>
      <c r="O1584" s="12" t="e">
        <f>1000*(IF(I108&lt;18,VLOOKUP(I108,'[1]Mortality (No Interventions) L'!$B$10:$O$129,4),VLOOKUP(I108,'[1]Mortality (Interventions) L'!$B$26:$AV$128,37)))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2348.7204773592066</v>
      </c>
      <c r="M1585" s="14">
        <f t="shared" si="839"/>
        <v>769177</v>
      </c>
      <c r="O1585" s="12" t="e">
        <f>1000*(IF(I109&lt;18,VLOOKUP(I109,'[1]Mortality (No Interventions) L'!$B$10:$O$129,4),VLOOKUP(I109,'[1]Mortality (Interventions) L'!$B$26:$AV$128,37)))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2348.7204773592066</v>
      </c>
      <c r="M1586" s="14">
        <f t="shared" si="839"/>
        <v>769177</v>
      </c>
      <c r="O1586" s="12" t="e">
        <f>1000*(IF(I110&lt;18,VLOOKUP(I110,'[1]Mortality (No Interventions) L'!$B$10:$O$129,4),VLOOKUP(I110,'[1]Mortality (Interventions) L'!$B$26:$AV$128,37)))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2348.7204773592066</v>
      </c>
      <c r="M1587" s="14">
        <f t="shared" si="839"/>
        <v>769177</v>
      </c>
      <c r="O1587" s="12" t="e">
        <f>1000*(IF(I111&lt;18,VLOOKUP(I111,'[1]Mortality (No Interventions) L'!$B$10:$O$129,4),VLOOKUP(I111,'[1]Mortality (Interventions) L'!$B$26:$AV$128,37)))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2348.7204773592066</v>
      </c>
      <c r="M1588" s="14">
        <f t="shared" si="839"/>
        <v>769177</v>
      </c>
      <c r="O1588" s="12" t="e">
        <f>1000*(IF(I112&lt;18,VLOOKUP(I112,'[1]Mortality (No Interventions) L'!$B$10:$O$129,4),VLOOKUP(I112,'[1]Mortality (Interventions) L'!$B$26:$AV$128,37)))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2348.7204773592066</v>
      </c>
      <c r="M1589" s="14">
        <f t="shared" si="839"/>
        <v>769177</v>
      </c>
      <c r="O1589" s="12" t="e">
        <f>1000*(IF(I113&lt;18,VLOOKUP(I113,'[1]Mortality (No Interventions) L'!$B$10:$O$129,4),VLOOKUP(I113,'[1]Mortality (Interventions) L'!$B$26:$AV$128,37)))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2348.7204773592066</v>
      </c>
      <c r="M1590" s="14">
        <f t="shared" si="839"/>
        <v>769177</v>
      </c>
      <c r="O1590" s="12" t="e">
        <f>1000*(IF(I114&lt;18,VLOOKUP(I114,'[1]Mortality (No Interventions) L'!$B$10:$O$129,4),VLOOKUP(I114,'[1]Mortality (Interventions) L'!$B$26:$AV$128,37)))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2348.7204773592066</v>
      </c>
      <c r="M1591" s="14">
        <f t="shared" si="839"/>
        <v>769177</v>
      </c>
      <c r="O1591" s="12" t="e">
        <f>1000*(IF(I115&lt;18,VLOOKUP(I115,'[1]Mortality (No Interventions) L'!$B$10:$O$129,4),VLOOKUP(I115,'[1]Mortality (Interventions) L'!$B$26:$AV$128,37)))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2348.7204773592066</v>
      </c>
      <c r="M1592" s="14">
        <f t="shared" si="839"/>
        <v>769177</v>
      </c>
      <c r="O1592" s="12" t="e">
        <f>1000*(IF(I116&lt;18,VLOOKUP(I116,'[1]Mortality (No Interventions) L'!$B$10:$O$129,4),VLOOKUP(I116,'[1]Mortality (Interventions) L'!$B$26:$AV$128,37)))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2348.7204773592066</v>
      </c>
      <c r="M1593" s="14">
        <f t="shared" si="839"/>
        <v>769177</v>
      </c>
      <c r="O1593" s="12" t="e">
        <f>1000*(IF(I117&lt;18,VLOOKUP(I117,'[1]Mortality (No Interventions) L'!$B$10:$O$129,4),VLOOKUP(I117,'[1]Mortality (Interventions) L'!$B$26:$AV$128,37)))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2348.7204773592066</v>
      </c>
      <c r="M1594" s="14">
        <f t="shared" si="839"/>
        <v>769177</v>
      </c>
      <c r="O1594" s="12" t="e">
        <f>1000*(IF(I118&lt;18,VLOOKUP(I118,'[1]Mortality (No Interventions) L'!$B$10:$O$129,4),VLOOKUP(I118,'[1]Mortality (Interventions) L'!$B$26:$AV$128,37)))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2348.7204773592066</v>
      </c>
      <c r="M1595" s="14">
        <f t="shared" si="839"/>
        <v>769177</v>
      </c>
      <c r="O1595" s="12" t="e">
        <f>1000*(IF(I119&lt;18,VLOOKUP(I119,'[1]Mortality (No Interventions) L'!$B$10:$O$129,4),VLOOKUP(I119,'[1]Mortality (Interventions) L'!$B$26:$AV$128,37)))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2348.7204773592066</v>
      </c>
      <c r="M1596" s="14">
        <f t="shared" si="839"/>
        <v>769177</v>
      </c>
      <c r="O1596" s="12" t="e">
        <f>1000*(IF(I120&lt;18,VLOOKUP(I120,'[1]Mortality (No Interventions) L'!$B$10:$O$129,4),VLOOKUP(I120,'[1]Mortality (Interventions) L'!$B$26:$AV$128,37)))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2348.7204773592066</v>
      </c>
      <c r="M1597" s="14">
        <f t="shared" si="839"/>
        <v>769177</v>
      </c>
      <c r="O1597" s="12" t="e">
        <f>1000*(IF(I121&lt;18,VLOOKUP(I121,'[1]Mortality (No Interventions) L'!$B$10:$O$129,4),VLOOKUP(I121,'[1]Mortality (Interventions) L'!$B$26:$AV$128,37)))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2348.7204773592066</v>
      </c>
      <c r="M1598" s="14">
        <f t="shared" si="839"/>
        <v>769177</v>
      </c>
      <c r="O1598" s="12" t="e">
        <f>1000*(IF(I122&lt;18,VLOOKUP(I122,'[1]Mortality (No Interventions) L'!$B$10:$O$129,4),VLOOKUP(I122,'[1]Mortality (Interventions) L'!$B$26:$AV$128,37)))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2348.7204773592066</v>
      </c>
      <c r="M1599" s="14">
        <f t="shared" si="839"/>
        <v>769177</v>
      </c>
      <c r="O1599" s="12" t="e">
        <f>1000*(IF(I123&lt;18,VLOOKUP(I123,'[1]Mortality (No Interventions) L'!$B$10:$O$129,4),VLOOKUP(I123,'[1]Mortality (Interventions) L'!$B$26:$AV$128,37)))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2348.7204773592066</v>
      </c>
      <c r="M1600" s="14">
        <f t="shared" si="839"/>
        <v>769177</v>
      </c>
      <c r="O1600" s="12" t="e">
        <f>1000*(IF(I124&lt;18,VLOOKUP(I124,'[1]Mortality (No Interventions) L'!$B$10:$O$129,4),VLOOKUP(I124,'[1]Mortality (Interventions) L'!$B$26:$AV$128,37)))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429153.67364300042</v>
      </c>
      <c r="Z1605" s="2">
        <f t="shared" si="855"/>
        <v>-10728.841841075011</v>
      </c>
      <c r="AA1605" s="2">
        <f t="shared" si="855"/>
        <v>-54649.189494394966</v>
      </c>
      <c r="AB1605" s="2">
        <f t="shared" si="855"/>
        <v>-769177.00000000047</v>
      </c>
      <c r="AC1605" s="2">
        <f t="shared" si="855"/>
        <v>-405401.35769246926</v>
      </c>
      <c r="AD1605" s="2">
        <f t="shared" si="855"/>
        <v>17618.018298720974</v>
      </c>
      <c r="AE1605" s="2">
        <f t="shared" si="855"/>
        <v>-387783.33939374838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429153.67364300042</v>
      </c>
      <c r="Z1607" s="2">
        <f t="shared" si="856"/>
        <v>-10728.841841075011</v>
      </c>
      <c r="AA1607" s="2">
        <f t="shared" si="856"/>
        <v>-22117.570603200569</v>
      </c>
      <c r="AB1607" s="2">
        <f t="shared" si="856"/>
        <v>-122633.96213451834</v>
      </c>
      <c r="AC1607" s="2">
        <f t="shared" si="856"/>
        <v>273673.29906420654</v>
      </c>
      <c r="AD1607" s="2">
        <f t="shared" si="856"/>
        <v>6465.4303786548116</v>
      </c>
      <c r="AE1607" s="2">
        <f t="shared" si="856"/>
        <v>280138.7294428614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429153.67364300042</v>
      </c>
      <c r="Z1609" s="2">
        <f t="shared" si="857"/>
        <v>-10728.841841075011</v>
      </c>
      <c r="AA1609" s="2">
        <f t="shared" si="857"/>
        <v>-36266.454932848937</v>
      </c>
      <c r="AB1609" s="2">
        <f t="shared" si="857"/>
        <v>-350518.20888314385</v>
      </c>
      <c r="AC1609" s="2">
        <f t="shared" si="857"/>
        <v>31640.16798593261</v>
      </c>
      <c r="AD1609" s="2">
        <f t="shared" si="857"/>
        <v>11275.201337897734</v>
      </c>
      <c r="AE1609" s="2">
        <f t="shared" si="857"/>
        <v>42915.369323830411</v>
      </c>
    </row>
    <row r="1614" spans="1:40" ht="19" customHeight="1" x14ac:dyDescent="0.15">
      <c r="A1614" s="1"/>
      <c r="G1614" s="1" t="s">
        <v>11</v>
      </c>
      <c r="H1614" s="50">
        <v>428238.1703700159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428238.1703700159</v>
      </c>
      <c r="K1615" s="14">
        <f>J1615*$C$10</f>
        <v>10705.954259250399</v>
      </c>
      <c r="L1615" s="15">
        <f>$C$1625</f>
        <v>4481.7124325556206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428238.1703700159</v>
      </c>
      <c r="Z1615" s="8">
        <f t="shared" ref="Z1615:Z1646" si="862">IFERROR(_xlfn.IFNA(-$T1615*K1615,0),0)</f>
        <v>-10705.954259250399</v>
      </c>
      <c r="AA1615" s="8">
        <f t="shared" ref="AA1615:AA1646" si="863">IFERROR(_xlfn.IFNA(-$T1615*L1615,0),0)</f>
        <v>-4481.7124325556206</v>
      </c>
      <c r="AB1615" s="8"/>
      <c r="AC1615" s="8">
        <f t="shared" ref="AC1615:AC1646" si="864">IFERROR(_xlfn.IFNA(SUM(Y1615:AB1615),0),0)</f>
        <v>413050.50367820991</v>
      </c>
      <c r="AD1615" s="8"/>
      <c r="AE1615" s="8">
        <f t="shared" ref="AE1615:AE1646" si="865">IFERROR(_xlfn.IFNA(SUM(AC1615:AD1615),0),0)</f>
        <v>413050.50367820991</v>
      </c>
      <c r="AG1615" s="46">
        <f>AE1744</f>
        <v>42823.819024778495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L'!$B$10:$O$129,4),VLOOKUP(I5,'[1]Mortality (Interventions) L'!$B$26:$AV$128,40)))</f>
        <v>5.2634445780890831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5.2634445780890835E-3</v>
      </c>
      <c r="S1616" s="10">
        <f t="shared" ref="S1616:S1647" si="869">MIN(P1616*Q1616,Q1616-R1616)</f>
        <v>0</v>
      </c>
      <c r="T1616" s="9">
        <f t="shared" si="859"/>
        <v>0.99473655542191086</v>
      </c>
      <c r="U1616" s="18"/>
      <c r="V1616" s="8">
        <f t="shared" ref="V1616:V1647" si="870">W1615</f>
        <v>7691.77</v>
      </c>
      <c r="W1616" s="8">
        <f t="shared" si="860"/>
        <v>7651.2847948975914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-4048.5205102408268</v>
      </c>
      <c r="AC1616" s="8">
        <f t="shared" si="864"/>
        <v>-4048.5205102408268</v>
      </c>
      <c r="AD1616" s="8">
        <f t="shared" ref="AD1616:AD1647" si="872">IFERROR(_xlfn.IFNA($D$6*SUM(V1616:V1616,Y1616:Z1616),0),0)</f>
        <v>754.56263700000011</v>
      </c>
      <c r="AE1616" s="8">
        <f t="shared" si="865"/>
        <v>-3293.9578732408268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2340.5215807055415</v>
      </c>
      <c r="M1617" s="14">
        <f t="shared" si="858"/>
        <v>769177</v>
      </c>
      <c r="N1617" s="13"/>
      <c r="O1617" s="12">
        <f>1000*(IF(I6&lt;18,VLOOKUP(I6,'[1]Mortality (No Interventions) L'!$B$10:$O$129,4),VLOOKUP(I6,'[1]Mortality (Interventions) L'!$B$26:$AV$128,40)))</f>
        <v>5.8657839829217222</v>
      </c>
      <c r="P1617" s="11">
        <v>0</v>
      </c>
      <c r="Q1617" s="10">
        <f t="shared" si="867"/>
        <v>0.99473655542191086</v>
      </c>
      <c r="R1617" s="10">
        <f t="shared" si="868"/>
        <v>5.8349097540205709E-3</v>
      </c>
      <c r="S1617" s="10">
        <f t="shared" si="869"/>
        <v>0</v>
      </c>
      <c r="T1617" s="9">
        <f t="shared" si="859"/>
        <v>0.98890164566789029</v>
      </c>
      <c r="U1617" s="18"/>
      <c r="V1617" s="8">
        <f t="shared" si="870"/>
        <v>7651.2847948975914</v>
      </c>
      <c r="W1617" s="8">
        <f t="shared" si="860"/>
        <v>7606.404011098909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-2314.5456428809221</v>
      </c>
      <c r="AB1617" s="8">
        <f t="shared" si="871"/>
        <v>-4488.0783798682805</v>
      </c>
      <c r="AC1617" s="8">
        <f t="shared" si="864"/>
        <v>-6802.6240227492026</v>
      </c>
      <c r="AD1617" s="8">
        <f t="shared" si="872"/>
        <v>750.59103837945372</v>
      </c>
      <c r="AE1617" s="8">
        <f t="shared" si="865"/>
        <v>-6052.0329843697491</v>
      </c>
      <c r="AF1617" s="1" t="s">
        <v>34</v>
      </c>
      <c r="AG1617" s="44">
        <f>AE1744/Y1744</f>
        <v>0.10000000464175555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2340.5215807055415</v>
      </c>
      <c r="M1618" s="14">
        <f t="shared" si="858"/>
        <v>769177</v>
      </c>
      <c r="N1618" s="13"/>
      <c r="O1618" s="12">
        <f>1000*(IF(I7&lt;18,VLOOKUP(I7,'[1]Mortality (No Interventions) L'!$B$10:$O$129,4),VLOOKUP(I7,'[1]Mortality (Interventions) L'!$B$26:$AV$128,40)))</f>
        <v>6.5200882955707815</v>
      </c>
      <c r="P1618" s="11">
        <v>0</v>
      </c>
      <c r="Q1618" s="10">
        <f t="shared" si="867"/>
        <v>0.98890164566789029</v>
      </c>
      <c r="R1618" s="10">
        <f t="shared" si="868"/>
        <v>6.4477260453898958E-3</v>
      </c>
      <c r="S1618" s="10">
        <f t="shared" si="869"/>
        <v>0</v>
      </c>
      <c r="T1618" s="9">
        <f t="shared" si="859"/>
        <v>0.98245391962250039</v>
      </c>
      <c r="U1618" s="18"/>
      <c r="V1618" s="8">
        <f t="shared" si="870"/>
        <v>7606.404011098909</v>
      </c>
      <c r="W1618" s="8">
        <f t="shared" si="860"/>
        <v>7556.8095853347604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-2299.4546009252094</v>
      </c>
      <c r="AB1618" s="8">
        <f t="shared" si="871"/>
        <v>-4959.4425764148637</v>
      </c>
      <c r="AC1618" s="8">
        <f t="shared" si="864"/>
        <v>-7258.8971773400735</v>
      </c>
      <c r="AD1618" s="8">
        <f t="shared" si="872"/>
        <v>746.18823348880301</v>
      </c>
      <c r="AE1618" s="8">
        <f t="shared" si="865"/>
        <v>-6512.7089438512703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2340.5215807055415</v>
      </c>
      <c r="M1619" s="14">
        <f t="shared" si="858"/>
        <v>769177</v>
      </c>
      <c r="N1619" s="13"/>
      <c r="O1619" s="12">
        <f>1000*(IF(I8&lt;18,VLOOKUP(I8,'[1]Mortality (No Interventions) L'!$B$10:$O$129,4),VLOOKUP(I8,'[1]Mortality (Interventions) L'!$B$26:$AV$128,40)))</f>
        <v>7.228168890804457</v>
      </c>
      <c r="P1619" s="11">
        <v>0</v>
      </c>
      <c r="Q1619" s="10">
        <f t="shared" si="867"/>
        <v>0.98245391962250039</v>
      </c>
      <c r="R1619" s="10">
        <f t="shared" si="868"/>
        <v>7.1013428584642598E-3</v>
      </c>
      <c r="S1619" s="10">
        <f t="shared" si="869"/>
        <v>0</v>
      </c>
      <c r="T1619" s="9">
        <f t="shared" si="859"/>
        <v>0.97535257676403608</v>
      </c>
      <c r="U1619" s="18"/>
      <c r="V1619" s="8">
        <f t="shared" si="870"/>
        <v>7556.8095853347604</v>
      </c>
      <c r="W1619" s="8">
        <f t="shared" si="860"/>
        <v>7502.1876893763101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-2282.833754712985</v>
      </c>
      <c r="AB1619" s="8">
        <f t="shared" si="871"/>
        <v>-5462.1895958449641</v>
      </c>
      <c r="AC1619" s="8">
        <f t="shared" si="864"/>
        <v>-7745.023350557949</v>
      </c>
      <c r="AD1619" s="8">
        <f t="shared" si="872"/>
        <v>741.3230203213401</v>
      </c>
      <c r="AE1619" s="8">
        <f t="shared" si="865"/>
        <v>-7003.7003302366093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2340.5215807055415</v>
      </c>
      <c r="M1620" s="14">
        <f t="shared" si="858"/>
        <v>769177</v>
      </c>
      <c r="N1620" s="13"/>
      <c r="O1620" s="12">
        <f>1000*(IF(I9&lt;18,VLOOKUP(I9,'[1]Mortality (No Interventions) L'!$B$10:$O$129,4),VLOOKUP(I9,'[1]Mortality (Interventions) L'!$B$26:$AV$128,40)))</f>
        <v>8.0326004446786516</v>
      </c>
      <c r="P1620" s="11">
        <v>0</v>
      </c>
      <c r="Q1620" s="10">
        <f t="shared" si="867"/>
        <v>0.97535257676403608</v>
      </c>
      <c r="R1620" s="10">
        <f t="shared" si="868"/>
        <v>7.8346175418332643E-3</v>
      </c>
      <c r="S1620" s="10">
        <f t="shared" si="869"/>
        <v>0</v>
      </c>
      <c r="T1620" s="9">
        <f t="shared" si="859"/>
        <v>0.96751795922220285</v>
      </c>
      <c r="U1620" s="18"/>
      <c r="V1620" s="8">
        <f t="shared" si="870"/>
        <v>7502.1876893763101</v>
      </c>
      <c r="W1620" s="8">
        <f t="shared" si="860"/>
        <v>7441.9256132065639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-2264.49666327975</v>
      </c>
      <c r="AB1620" s="8">
        <f t="shared" si="871"/>
        <v>-6026.2076169746852</v>
      </c>
      <c r="AC1620" s="8">
        <f t="shared" si="864"/>
        <v>-8290.7042802544347</v>
      </c>
      <c r="AD1620" s="8">
        <f t="shared" si="872"/>
        <v>735.9646123278161</v>
      </c>
      <c r="AE1620" s="8">
        <f t="shared" si="865"/>
        <v>-7554.7396679266185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2340.5215807055415</v>
      </c>
      <c r="M1621" s="14">
        <f t="shared" si="858"/>
        <v>769177</v>
      </c>
      <c r="N1621" s="13"/>
      <c r="O1621" s="12">
        <f>1000*(IF(I10&lt;18,VLOOKUP(I10,'[1]Mortality (No Interventions) L'!$B$10:$O$129,4),VLOOKUP(I10,'[1]Mortality (Interventions) L'!$B$26:$AV$128,40)))</f>
        <v>9.043299254804916</v>
      </c>
      <c r="P1621" s="11">
        <v>0</v>
      </c>
      <c r="Q1621" s="10">
        <f t="shared" si="867"/>
        <v>0.96751795922220285</v>
      </c>
      <c r="R1621" s="10">
        <f t="shared" si="868"/>
        <v>8.7495544396445201E-3</v>
      </c>
      <c r="S1621" s="10">
        <f t="shared" si="869"/>
        <v>0</v>
      </c>
      <c r="T1621" s="9">
        <f t="shared" si="859"/>
        <v>0.95876840478255831</v>
      </c>
      <c r="U1621" s="18"/>
      <c r="V1621" s="8">
        <f t="shared" si="870"/>
        <v>7441.9256132065639</v>
      </c>
      <c r="W1621" s="8">
        <f t="shared" si="860"/>
        <v>7374.6260528543389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-2244.0181422922037</v>
      </c>
      <c r="AB1621" s="8">
        <f t="shared" si="871"/>
        <v>-6729.9560352224535</v>
      </c>
      <c r="AC1621" s="8">
        <f t="shared" si="864"/>
        <v>-8973.9741775146576</v>
      </c>
      <c r="AD1621" s="8">
        <f t="shared" si="872"/>
        <v>730.05290265556391</v>
      </c>
      <c r="AE1621" s="8">
        <f t="shared" si="865"/>
        <v>-8243.9212748590944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2340.5215807055415</v>
      </c>
      <c r="M1622" s="14">
        <f t="shared" si="858"/>
        <v>769177</v>
      </c>
      <c r="N1622" s="13"/>
      <c r="O1622" s="12">
        <f>1000*(IF(I11&lt;18,VLOOKUP(I11,'[1]Mortality (No Interventions) L'!$B$10:$O$129,4),VLOOKUP(I11,'[1]Mortality (Interventions) L'!$B$26:$AV$128,40)))</f>
        <v>10.111409699897479</v>
      </c>
      <c r="P1622" s="11">
        <v>0</v>
      </c>
      <c r="Q1622" s="10">
        <f t="shared" si="867"/>
        <v>0.95876840478255831</v>
      </c>
      <c r="R1622" s="10">
        <f t="shared" si="868"/>
        <v>9.6945001480735916E-3</v>
      </c>
      <c r="S1622" s="10">
        <f t="shared" si="869"/>
        <v>0</v>
      </c>
      <c r="T1622" s="9">
        <f t="shared" si="859"/>
        <v>0.94907390463448471</v>
      </c>
      <c r="U1622" s="18"/>
      <c r="V1622" s="8">
        <f t="shared" si="870"/>
        <v>7374.6260528543389</v>
      </c>
      <c r="W1622" s="8">
        <f t="shared" si="860"/>
        <v>7300.0581874503905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-2221.3279554814844</v>
      </c>
      <c r="AB1622" s="8">
        <f t="shared" si="871"/>
        <v>-7456.7865403948008</v>
      </c>
      <c r="AC1622" s="8">
        <f t="shared" si="864"/>
        <v>-9678.1144958762852</v>
      </c>
      <c r="AD1622" s="8">
        <f t="shared" si="872"/>
        <v>723.45081578501072</v>
      </c>
      <c r="AE1622" s="8">
        <f t="shared" si="865"/>
        <v>-8954.6636800912747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2340.5215807055415</v>
      </c>
      <c r="M1623" s="14">
        <f t="shared" si="858"/>
        <v>769177</v>
      </c>
      <c r="N1623" s="13"/>
      <c r="O1623" s="12">
        <f>1000*(IF(I12&lt;18,VLOOKUP(I12,'[1]Mortality (No Interventions) L'!$B$10:$O$129,4),VLOOKUP(I12,'[1]Mortality (Interventions) L'!$B$26:$AV$128,40)))</f>
        <v>11.352645746904024</v>
      </c>
      <c r="P1623" s="11">
        <v>0</v>
      </c>
      <c r="Q1623" s="10">
        <f t="shared" si="867"/>
        <v>0.94907390463448471</v>
      </c>
      <c r="R1623" s="10">
        <f t="shared" si="868"/>
        <v>1.0774499826946277E-2</v>
      </c>
      <c r="S1623" s="10">
        <f t="shared" si="869"/>
        <v>0</v>
      </c>
      <c r="T1623" s="9">
        <f t="shared" si="859"/>
        <v>0.93829940480753848</v>
      </c>
      <c r="U1623" s="18"/>
      <c r="V1623" s="8">
        <f t="shared" si="870"/>
        <v>7300.0581874503905</v>
      </c>
      <c r="W1623" s="8">
        <f t="shared" si="860"/>
        <v>7217.1832129164804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-2196.1100061152088</v>
      </c>
      <c r="AB1623" s="8">
        <f t="shared" si="871"/>
        <v>-8287.4974533910572</v>
      </c>
      <c r="AC1623" s="8">
        <f t="shared" si="864"/>
        <v>-10483.607459506266</v>
      </c>
      <c r="AD1623" s="8">
        <f t="shared" si="872"/>
        <v>716.13570818888331</v>
      </c>
      <c r="AE1623" s="8">
        <f t="shared" si="865"/>
        <v>-9767.4717513173819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2340.5215807055415</v>
      </c>
      <c r="M1624" s="14">
        <f t="shared" si="858"/>
        <v>769177</v>
      </c>
      <c r="N1624" s="13"/>
      <c r="O1624" s="12">
        <f>1000*(IF(I13&lt;18,VLOOKUP(I13,'[1]Mortality (No Interventions) L'!$B$10:$O$129,4),VLOOKUP(I13,'[1]Mortality (Interventions) L'!$B$26:$AV$128,40)))</f>
        <v>12.796495055669899</v>
      </c>
      <c r="P1624" s="11">
        <v>0</v>
      </c>
      <c r="Q1624" s="10">
        <f t="shared" si="867"/>
        <v>0.93829940480753848</v>
      </c>
      <c r="R1624" s="10">
        <f t="shared" si="868"/>
        <v>1.2006943694357675E-2</v>
      </c>
      <c r="S1624" s="10">
        <f t="shared" si="869"/>
        <v>0</v>
      </c>
      <c r="T1624" s="9">
        <f t="shared" si="859"/>
        <v>0.92629246111318086</v>
      </c>
      <c r="U1624" s="18"/>
      <c r="V1624" s="8">
        <f t="shared" si="870"/>
        <v>7217.1832129164804</v>
      </c>
      <c r="W1624" s="8">
        <f t="shared" si="860"/>
        <v>7124.8285636165319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-2168.0074952802483</v>
      </c>
      <c r="AB1624" s="8">
        <f t="shared" si="871"/>
        <v>-9235.4649299949524</v>
      </c>
      <c r="AC1624" s="8">
        <f t="shared" si="864"/>
        <v>-11403.4724252752</v>
      </c>
      <c r="AD1624" s="8">
        <f t="shared" si="872"/>
        <v>708.00567318710682</v>
      </c>
      <c r="AE1624" s="8">
        <f t="shared" si="865"/>
        <v>-10695.466752088094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4481.7124325556206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2340.5215807055415</v>
      </c>
      <c r="M1625" s="14">
        <f t="shared" si="858"/>
        <v>769177</v>
      </c>
      <c r="N1625" s="13"/>
      <c r="O1625" s="12">
        <f>1000*(IF(I14&lt;18,VLOOKUP(I14,'[1]Mortality (No Interventions) L'!$B$10:$O$129,4),VLOOKUP(I14,'[1]Mortality (Interventions) L'!$B$26:$AV$128,40)))</f>
        <v>14.525703587631964</v>
      </c>
      <c r="P1625" s="11">
        <v>0</v>
      </c>
      <c r="Q1625" s="10">
        <f t="shared" si="867"/>
        <v>0.92629246111318086</v>
      </c>
      <c r="R1625" s="10">
        <f t="shared" si="868"/>
        <v>1.3455049725588173E-2</v>
      </c>
      <c r="S1625" s="10">
        <f t="shared" si="869"/>
        <v>0</v>
      </c>
      <c r="T1625" s="9">
        <f t="shared" si="859"/>
        <v>0.91283741138759267</v>
      </c>
      <c r="U1625" s="18"/>
      <c r="V1625" s="8">
        <f t="shared" si="870"/>
        <v>7124.8285636165319</v>
      </c>
      <c r="W1625" s="8">
        <f t="shared" si="860"/>
        <v>7021.3354157887443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-2136.5156610280433</v>
      </c>
      <c r="AB1625" s="8">
        <f t="shared" si="871"/>
        <v>-10349.314782778734</v>
      </c>
      <c r="AC1625" s="8">
        <f t="shared" si="864"/>
        <v>-12485.830443806777</v>
      </c>
      <c r="AD1625" s="8">
        <f t="shared" si="872"/>
        <v>698.94568209078182</v>
      </c>
      <c r="AE1625" s="8">
        <f t="shared" si="865"/>
        <v>-11786.884761715995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2340.5215807055415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2340.5215807055415</v>
      </c>
      <c r="M1626" s="14">
        <f t="shared" si="858"/>
        <v>769177</v>
      </c>
      <c r="N1626" s="13"/>
      <c r="O1626" s="12">
        <f>1000*(IF(I15&lt;18,VLOOKUP(I15,'[1]Mortality (No Interventions) L'!$B$10:$O$129,4),VLOOKUP(I15,'[1]Mortality (Interventions) L'!$B$26:$AV$128,40)))</f>
        <v>16.539614635466442</v>
      </c>
      <c r="P1626" s="11">
        <v>0</v>
      </c>
      <c r="Q1626" s="10">
        <f t="shared" si="867"/>
        <v>0.91283741138759267</v>
      </c>
      <c r="R1626" s="10">
        <f t="shared" si="868"/>
        <v>1.509797900918753E-2</v>
      </c>
      <c r="S1626" s="10">
        <f t="shared" si="869"/>
        <v>0</v>
      </c>
      <c r="T1626" s="9">
        <f t="shared" si="859"/>
        <v>0.89773943237840514</v>
      </c>
      <c r="U1626" s="18"/>
      <c r="V1626" s="8">
        <f t="shared" si="870"/>
        <v>7021.3354157887443</v>
      </c>
      <c r="W1626" s="8">
        <f t="shared" si="860"/>
        <v>6905.2052337852456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-2101.1785153320002</v>
      </c>
      <c r="AB1626" s="8">
        <f t="shared" si="871"/>
        <v>-11613.018200349838</v>
      </c>
      <c r="AC1626" s="8">
        <f t="shared" si="864"/>
        <v>-13714.196715681837</v>
      </c>
      <c r="AD1626" s="8">
        <f t="shared" si="872"/>
        <v>688.79300428887586</v>
      </c>
      <c r="AE1626" s="8">
        <f t="shared" si="865"/>
        <v>-13025.403711392961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2340.5215807055415</v>
      </c>
      <c r="M1627" s="14">
        <f t="shared" si="858"/>
        <v>769177</v>
      </c>
      <c r="N1627" s="13"/>
      <c r="O1627" s="12">
        <f>1000*(IF(I16&lt;18,VLOOKUP(I16,'[1]Mortality (No Interventions) L'!$B$10:$O$129,4),VLOOKUP(I16,'[1]Mortality (Interventions) L'!$B$26:$AV$128,40)))</f>
        <v>18.877311361670365</v>
      </c>
      <c r="P1627" s="11">
        <v>0</v>
      </c>
      <c r="Q1627" s="10">
        <f t="shared" si="867"/>
        <v>0.89773943237840514</v>
      </c>
      <c r="R1627" s="10">
        <f t="shared" si="868"/>
        <v>1.694690678665637E-2</v>
      </c>
      <c r="S1627" s="10">
        <f t="shared" si="869"/>
        <v>0</v>
      </c>
      <c r="T1627" s="9">
        <f t="shared" si="859"/>
        <v>0.88079252559174881</v>
      </c>
      <c r="U1627" s="18"/>
      <c r="V1627" s="8">
        <f t="shared" si="870"/>
        <v>6905.2052337852456</v>
      </c>
      <c r="W1627" s="8">
        <f t="shared" si="860"/>
        <v>6774.8535245708463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-2061.5139142716262</v>
      </c>
      <c r="AB1627" s="8">
        <f t="shared" si="871"/>
        <v>-13035.170921439987</v>
      </c>
      <c r="AC1627" s="8">
        <f t="shared" si="864"/>
        <v>-15096.684835711614</v>
      </c>
      <c r="AD1627" s="8">
        <f t="shared" si="872"/>
        <v>677.40063343433269</v>
      </c>
      <c r="AE1627" s="8">
        <f t="shared" si="865"/>
        <v>-14419.284202277282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2340.5215807055415</v>
      </c>
      <c r="M1628" s="14">
        <f t="shared" si="858"/>
        <v>769177</v>
      </c>
      <c r="N1628" s="13"/>
      <c r="O1628" s="12">
        <f>1000*(IF(I17&lt;18,VLOOKUP(I17,'[1]Mortality (No Interventions) L'!$B$10:$O$129,4),VLOOKUP(I17,'[1]Mortality (Interventions) L'!$B$26:$AV$128,40)))</f>
        <v>21.605594193799725</v>
      </c>
      <c r="P1628" s="11">
        <v>0</v>
      </c>
      <c r="Q1628" s="10">
        <f t="shared" si="867"/>
        <v>0.88079252559174881</v>
      </c>
      <c r="R1628" s="10">
        <f t="shared" si="868"/>
        <v>1.9030045876867283E-2</v>
      </c>
      <c r="S1628" s="10">
        <f t="shared" si="869"/>
        <v>0</v>
      </c>
      <c r="T1628" s="9">
        <f t="shared" si="859"/>
        <v>0.86176247971488151</v>
      </c>
      <c r="U1628" s="18"/>
      <c r="V1628" s="8">
        <f t="shared" si="870"/>
        <v>6774.8535245708463</v>
      </c>
      <c r="W1628" s="8">
        <f t="shared" si="860"/>
        <v>6628.4787885965343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-2016.9736812150015</v>
      </c>
      <c r="AB1628" s="8">
        <f t="shared" si="871"/>
        <v>-14637.473597431146</v>
      </c>
      <c r="AC1628" s="8">
        <f t="shared" si="864"/>
        <v>-16654.447278646148</v>
      </c>
      <c r="AD1628" s="8">
        <f t="shared" si="872"/>
        <v>664.61313076040005</v>
      </c>
      <c r="AE1628" s="8">
        <f t="shared" si="865"/>
        <v>-15989.834147885747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2340.5215807055415</v>
      </c>
      <c r="M1629" s="14">
        <f t="shared" si="858"/>
        <v>769177</v>
      </c>
      <c r="N1629" s="13"/>
      <c r="O1629" s="12">
        <f>1000*(IF(I18&lt;18,VLOOKUP(I18,'[1]Mortality (No Interventions) L'!$B$10:$O$129,4),VLOOKUP(I18,'[1]Mortality (Interventions) L'!$B$26:$AV$128,40)))</f>
        <v>24.697888026328769</v>
      </c>
      <c r="P1629" s="11">
        <v>0</v>
      </c>
      <c r="Q1629" s="10">
        <f t="shared" si="867"/>
        <v>0.86176247971488151</v>
      </c>
      <c r="R1629" s="10">
        <f t="shared" si="868"/>
        <v>2.1283713229289559E-2</v>
      </c>
      <c r="S1629" s="10">
        <f t="shared" si="869"/>
        <v>0</v>
      </c>
      <c r="T1629" s="9">
        <f t="shared" si="859"/>
        <v>0.84047876648559194</v>
      </c>
      <c r="U1629" s="18"/>
      <c r="V1629" s="8">
        <f t="shared" si="870"/>
        <v>6628.4787885965343</v>
      </c>
      <c r="W1629" s="8">
        <f t="shared" si="860"/>
        <v>6464.7693616908819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-1967.1586910843014</v>
      </c>
      <c r="AB1629" s="8">
        <f t="shared" si="871"/>
        <v>-16370.942690565254</v>
      </c>
      <c r="AC1629" s="8">
        <f t="shared" si="864"/>
        <v>-18338.101381649554</v>
      </c>
      <c r="AD1629" s="8">
        <f t="shared" si="872"/>
        <v>650.25376916132006</v>
      </c>
      <c r="AE1629" s="8">
        <f t="shared" si="865"/>
        <v>-17687.847612488233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2340.5215807055415</v>
      </c>
      <c r="M1630" s="14">
        <f t="shared" si="858"/>
        <v>769177</v>
      </c>
      <c r="N1630" s="13"/>
      <c r="O1630" s="12">
        <f>1000*(IF(I19&lt;18,VLOOKUP(I19,'[1]Mortality (No Interventions) L'!$B$10:$O$129,4),VLOOKUP(I19,'[1]Mortality (Interventions) L'!$B$26:$AV$128,40)))</f>
        <v>28.186854562656944</v>
      </c>
      <c r="P1630" s="11">
        <v>0</v>
      </c>
      <c r="Q1630" s="10">
        <f t="shared" si="867"/>
        <v>0.84047876648559194</v>
      </c>
      <c r="R1630" s="10">
        <f t="shared" si="868"/>
        <v>2.3690452753930686E-2</v>
      </c>
      <c r="S1630" s="10">
        <f t="shared" si="869"/>
        <v>0</v>
      </c>
      <c r="T1630" s="9">
        <f t="shared" si="859"/>
        <v>0.81678831373166128</v>
      </c>
      <c r="U1630" s="18"/>
      <c r="V1630" s="8">
        <f t="shared" si="870"/>
        <v>6464.7693616908819</v>
      </c>
      <c r="W1630" s="8">
        <f t="shared" si="860"/>
        <v>6282.547847911781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-1911.7106751570416</v>
      </c>
      <c r="AB1630" s="8">
        <f t="shared" si="871"/>
        <v>-18222.151377910144</v>
      </c>
      <c r="AC1630" s="8">
        <f t="shared" si="864"/>
        <v>-20133.862053067187</v>
      </c>
      <c r="AD1630" s="8">
        <f t="shared" si="872"/>
        <v>634.1938743818755</v>
      </c>
      <c r="AE1630" s="8">
        <f t="shared" si="865"/>
        <v>-19499.668178685311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2340.5215807055415</v>
      </c>
      <c r="M1631" s="14">
        <f t="shared" si="858"/>
        <v>769177</v>
      </c>
      <c r="N1631" s="13"/>
      <c r="O1631" s="12">
        <f>1000*(IF(I20&lt;18,VLOOKUP(I20,'[1]Mortality (No Interventions) L'!$B$10:$O$129,4),VLOOKUP(I20,'[1]Mortality (Interventions) L'!$B$26:$AV$128,40)))</f>
        <v>32.054166300624274</v>
      </c>
      <c r="P1631" s="11">
        <v>0</v>
      </c>
      <c r="Q1631" s="10">
        <f t="shared" si="867"/>
        <v>0.81678831373166128</v>
      </c>
      <c r="R1631" s="10">
        <f t="shared" si="868"/>
        <v>2.6181468440761142E-2</v>
      </c>
      <c r="S1631" s="10">
        <f t="shared" si="869"/>
        <v>0</v>
      </c>
      <c r="T1631" s="9">
        <f t="shared" si="859"/>
        <v>0.79060684529090008</v>
      </c>
      <c r="U1631" s="18"/>
      <c r="V1631" s="8">
        <f t="shared" si="870"/>
        <v>6282.547847911781</v>
      </c>
      <c r="W1631" s="8">
        <f t="shared" si="860"/>
        <v>6081.1660144031866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-1850.4323832568789</v>
      </c>
      <c r="AB1631" s="8">
        <f t="shared" si="871"/>
        <v>-20138.183350859334</v>
      </c>
      <c r="AC1631" s="8">
        <f t="shared" si="864"/>
        <v>-21988.615734116211</v>
      </c>
      <c r="AD1631" s="8">
        <f t="shared" si="872"/>
        <v>616.31794388014578</v>
      </c>
      <c r="AE1631" s="8">
        <f t="shared" si="865"/>
        <v>-21372.297790236065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2340.5215807055415</v>
      </c>
      <c r="M1632" s="14">
        <f t="shared" si="858"/>
        <v>769177</v>
      </c>
      <c r="N1632" s="13"/>
      <c r="O1632" s="12">
        <f>1000*(IF(I21&lt;18,VLOOKUP(I21,'[1]Mortality (No Interventions) L'!$B$10:$O$129,4),VLOOKUP(I21,'[1]Mortality (Interventions) L'!$B$26:$AV$128,40)))</f>
        <v>36.366651209035155</v>
      </c>
      <c r="P1632" s="11">
        <v>0</v>
      </c>
      <c r="Q1632" s="10">
        <f t="shared" si="867"/>
        <v>0.79060684529090008</v>
      </c>
      <c r="R1632" s="10">
        <f t="shared" si="868"/>
        <v>2.8751723386169784E-2</v>
      </c>
      <c r="S1632" s="10">
        <f t="shared" si="869"/>
        <v>0</v>
      </c>
      <c r="T1632" s="9">
        <f t="shared" si="859"/>
        <v>0.76185512190473026</v>
      </c>
      <c r="U1632" s="18"/>
      <c r="V1632" s="8">
        <f t="shared" si="870"/>
        <v>6081.1660144031866</v>
      </c>
      <c r="W1632" s="8">
        <f t="shared" si="860"/>
        <v>5860.014371013147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-1783.1383541890723</v>
      </c>
      <c r="AB1632" s="8">
        <f t="shared" si="871"/>
        <v>-22115.164339003917</v>
      </c>
      <c r="AC1632" s="8">
        <f t="shared" si="864"/>
        <v>-23898.302693192989</v>
      </c>
      <c r="AD1632" s="8">
        <f t="shared" si="872"/>
        <v>596.56238601295263</v>
      </c>
      <c r="AE1632" s="8">
        <f t="shared" si="865"/>
        <v>-23301.740307180036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2340.5215807055415</v>
      </c>
      <c r="M1633" s="14">
        <f t="shared" si="858"/>
        <v>769177</v>
      </c>
      <c r="N1633" s="13"/>
      <c r="O1633" s="12">
        <f>1000*(IF(I22&lt;18,VLOOKUP(I22,'[1]Mortality (No Interventions) L'!$B$10:$O$129,4),VLOOKUP(I22,'[1]Mortality (Interventions) L'!$B$26:$AV$128,40)))</f>
        <v>41.275893886344896</v>
      </c>
      <c r="P1633" s="11">
        <v>0</v>
      </c>
      <c r="Q1633" s="10">
        <f t="shared" si="867"/>
        <v>0.76185512190473026</v>
      </c>
      <c r="R1633" s="10">
        <f t="shared" si="868"/>
        <v>3.1446251168508001E-2</v>
      </c>
      <c r="S1633" s="10">
        <f t="shared" si="869"/>
        <v>0</v>
      </c>
      <c r="T1633" s="9">
        <f t="shared" si="859"/>
        <v>0.73040887073622229</v>
      </c>
      <c r="U1633" s="18"/>
      <c r="V1633" s="8">
        <f t="shared" si="870"/>
        <v>5860.014371013147</v>
      </c>
      <c r="W1633" s="8">
        <f t="shared" si="860"/>
        <v>5618.1370396627526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-1709.5377246968926</v>
      </c>
      <c r="AB1633" s="8">
        <f t="shared" si="871"/>
        <v>-24187.733135039478</v>
      </c>
      <c r="AC1633" s="8">
        <f t="shared" si="864"/>
        <v>-25897.270859736371</v>
      </c>
      <c r="AD1633" s="8">
        <f t="shared" si="872"/>
        <v>574.86740979638978</v>
      </c>
      <c r="AE1633" s="8">
        <f t="shared" si="865"/>
        <v>-25322.403449939982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2340.5215807055415</v>
      </c>
      <c r="M1634" s="14">
        <f t="shared" si="858"/>
        <v>769177</v>
      </c>
      <c r="N1634" s="13"/>
      <c r="O1634" s="12">
        <f>1000*(IF(I23&lt;18,VLOOKUP(I23,'[1]Mortality (No Interventions) L'!$B$10:$O$129,4),VLOOKUP(I23,'[1]Mortality (Interventions) L'!$B$26:$AV$128,40)))</f>
        <v>46.85806794473573</v>
      </c>
      <c r="P1634" s="11">
        <v>0</v>
      </c>
      <c r="Q1634" s="10">
        <f t="shared" si="867"/>
        <v>0.73040887073622229</v>
      </c>
      <c r="R1634" s="10">
        <f t="shared" si="868"/>
        <v>3.4225548492395605E-2</v>
      </c>
      <c r="S1634" s="10">
        <f t="shared" si="869"/>
        <v>0</v>
      </c>
      <c r="T1634" s="9">
        <f t="shared" si="859"/>
        <v>0.69618332224382673</v>
      </c>
      <c r="U1634" s="18"/>
      <c r="V1634" s="8">
        <f t="shared" si="870"/>
        <v>5618.1370396627526</v>
      </c>
      <c r="W1634" s="8">
        <f t="shared" si="860"/>
        <v>5354.8819925353991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-1629.4320898389567</v>
      </c>
      <c r="AB1634" s="8">
        <f t="shared" si="871"/>
        <v>-26325.504712735376</v>
      </c>
      <c r="AC1634" s="8">
        <f t="shared" si="864"/>
        <v>-27954.936802574332</v>
      </c>
      <c r="AD1634" s="8">
        <f t="shared" si="872"/>
        <v>551.13924359091607</v>
      </c>
      <c r="AE1634" s="8">
        <f t="shared" si="865"/>
        <v>-27403.797558983417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2340.5215807055415</v>
      </c>
      <c r="M1635" s="14">
        <f t="shared" si="858"/>
        <v>769177</v>
      </c>
      <c r="N1635" s="13"/>
      <c r="O1635" s="12">
        <f>1000*(IF(I24&lt;18,VLOOKUP(I24,'[1]Mortality (No Interventions) L'!$B$10:$O$129,4),VLOOKUP(I24,'[1]Mortality (Interventions) L'!$B$26:$AV$128,40)))</f>
        <v>53.226240501654445</v>
      </c>
      <c r="P1635" s="11">
        <v>0</v>
      </c>
      <c r="Q1635" s="10">
        <f t="shared" si="867"/>
        <v>0.69618332224382673</v>
      </c>
      <c r="R1635" s="10">
        <f t="shared" si="868"/>
        <v>3.7055220942990713E-2</v>
      </c>
      <c r="S1635" s="10">
        <f t="shared" si="869"/>
        <v>0</v>
      </c>
      <c r="T1635" s="9">
        <f t="shared" si="859"/>
        <v>0.65912810130083599</v>
      </c>
      <c r="U1635" s="18"/>
      <c r="V1635" s="8">
        <f t="shared" si="870"/>
        <v>5354.8819925353991</v>
      </c>
      <c r="W1635" s="8">
        <f t="shared" si="860"/>
        <v>5069.8617557427315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-1542.703545544075</v>
      </c>
      <c r="AB1635" s="8">
        <f t="shared" si="871"/>
        <v>-28502.023679266767</v>
      </c>
      <c r="AC1635" s="8">
        <f t="shared" si="864"/>
        <v>-30044.727224810842</v>
      </c>
      <c r="AD1635" s="8">
        <f t="shared" si="872"/>
        <v>525.3139234677227</v>
      </c>
      <c r="AE1635" s="8">
        <f t="shared" si="865"/>
        <v>-29519.41330134312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2340.5215807055415</v>
      </c>
      <c r="M1636" s="14">
        <f t="shared" si="858"/>
        <v>769177</v>
      </c>
      <c r="N1636" s="13"/>
      <c r="O1636" s="12">
        <f>1000*(IF(I25&lt;18,VLOOKUP(I25,'[1]Mortality (No Interventions) L'!$B$10:$O$129,4),VLOOKUP(I25,'[1]Mortality (Interventions) L'!$B$26:$AV$128,40)))</f>
        <v>60.213586269306404</v>
      </c>
      <c r="P1636" s="11">
        <v>0</v>
      </c>
      <c r="Q1636" s="10">
        <f t="shared" si="867"/>
        <v>0.65912810130083599</v>
      </c>
      <c r="R1636" s="10">
        <f t="shared" si="868"/>
        <v>3.9688466790202021E-2</v>
      </c>
      <c r="S1636" s="10">
        <f t="shared" si="869"/>
        <v>0</v>
      </c>
      <c r="T1636" s="9">
        <f t="shared" si="859"/>
        <v>0.619439634510634</v>
      </c>
      <c r="U1636" s="18"/>
      <c r="V1636" s="8">
        <f t="shared" si="870"/>
        <v>5069.8617557427315</v>
      </c>
      <c r="W1636" s="8">
        <f t="shared" si="860"/>
        <v>4764.5871975398595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-1449.8118325164919</v>
      </c>
      <c r="AB1636" s="8">
        <f t="shared" si="871"/>
        <v>-30527.455820287221</v>
      </c>
      <c r="AC1636" s="8">
        <f t="shared" si="864"/>
        <v>-31977.267652803712</v>
      </c>
      <c r="AD1636" s="8">
        <f t="shared" si="872"/>
        <v>497.353438238362</v>
      </c>
      <c r="AE1636" s="8">
        <f t="shared" si="865"/>
        <v>-31479.91421456535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2340.5215807055415</v>
      </c>
      <c r="M1637" s="14">
        <f t="shared" si="858"/>
        <v>769177</v>
      </c>
      <c r="N1637" s="13"/>
      <c r="O1637" s="12">
        <f>1000*(IF(I26&lt;18,VLOOKUP(I26,'[1]Mortality (No Interventions) L'!$B$10:$O$129,4),VLOOKUP(I26,'[1]Mortality (Interventions) L'!$B$26:$AV$128,40)))</f>
        <v>67.651378734342401</v>
      </c>
      <c r="P1637" s="11">
        <v>0</v>
      </c>
      <c r="Q1637" s="10">
        <f t="shared" si="867"/>
        <v>0.619439634510634</v>
      </c>
      <c r="R1637" s="10">
        <f t="shared" si="868"/>
        <v>4.1905945317341535E-2</v>
      </c>
      <c r="S1637" s="10">
        <f t="shared" si="869"/>
        <v>0</v>
      </c>
      <c r="T1637" s="9">
        <f t="shared" si="859"/>
        <v>0.57753368919329251</v>
      </c>
      <c r="U1637" s="18"/>
      <c r="V1637" s="8">
        <f t="shared" si="870"/>
        <v>4764.5871975398595</v>
      </c>
      <c r="W1637" s="8">
        <f t="shared" si="860"/>
        <v>4442.2563045262914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-1351.730063141388</v>
      </c>
      <c r="AB1637" s="8">
        <f t="shared" si="871"/>
        <v>-32233.089301356809</v>
      </c>
      <c r="AC1637" s="8">
        <f t="shared" si="864"/>
        <v>-33584.819364498195</v>
      </c>
      <c r="AD1637" s="8">
        <f t="shared" si="872"/>
        <v>467.40600407866026</v>
      </c>
      <c r="AE1637" s="8">
        <f t="shared" si="865"/>
        <v>-33117.413360419538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2340.5215807055415</v>
      </c>
      <c r="M1638" s="14">
        <f t="shared" si="858"/>
        <v>769177</v>
      </c>
      <c r="N1638" s="13"/>
      <c r="O1638" s="12">
        <f>1000*(IF(I27&lt;18,VLOOKUP(I27,'[1]Mortality (No Interventions) L'!$B$10:$O$129,4),VLOOKUP(I27,'[1]Mortality (Interventions) L'!$B$26:$AV$128,40)))</f>
        <v>75.879665826308667</v>
      </c>
      <c r="P1638" s="11">
        <v>0</v>
      </c>
      <c r="Q1638" s="10">
        <f t="shared" si="867"/>
        <v>0.57753368919329251</v>
      </c>
      <c r="R1638" s="10">
        <f t="shared" si="868"/>
        <v>4.382306333942225E-2</v>
      </c>
      <c r="S1638" s="10">
        <f t="shared" si="869"/>
        <v>0</v>
      </c>
      <c r="T1638" s="9">
        <f t="shared" si="859"/>
        <v>0.5337106258538703</v>
      </c>
      <c r="U1638" s="18"/>
      <c r="V1638" s="8">
        <f t="shared" si="870"/>
        <v>4442.2563045262914</v>
      </c>
      <c r="W1638" s="8">
        <f t="shared" si="860"/>
        <v>4105.1793806240239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-1249.1612376628443</v>
      </c>
      <c r="AB1638" s="8">
        <f t="shared" si="871"/>
        <v>-33707.692390226788</v>
      </c>
      <c r="AC1638" s="8">
        <f t="shared" si="864"/>
        <v>-34956.853627889635</v>
      </c>
      <c r="AD1638" s="8">
        <f t="shared" si="872"/>
        <v>435.78534347402922</v>
      </c>
      <c r="AE1638" s="8">
        <f t="shared" si="865"/>
        <v>-34521.068284415604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2340.5215807055415</v>
      </c>
      <c r="M1639" s="14">
        <f t="shared" si="858"/>
        <v>769177</v>
      </c>
      <c r="N1639" s="13"/>
      <c r="O1639" s="12">
        <f>1000*(IF(I28&lt;18,VLOOKUP(I28,'[1]Mortality (No Interventions) L'!$B$10:$O$129,4),VLOOKUP(I28,'[1]Mortality (Interventions) L'!$B$26:$AV$128,40)))</f>
        <v>84.896450300070541</v>
      </c>
      <c r="P1639" s="11">
        <v>0</v>
      </c>
      <c r="Q1639" s="10">
        <f t="shared" si="867"/>
        <v>0.5337106258538703</v>
      </c>
      <c r="R1639" s="10">
        <f t="shared" si="868"/>
        <v>4.5310137622422642E-2</v>
      </c>
      <c r="S1639" s="10">
        <f t="shared" si="869"/>
        <v>0</v>
      </c>
      <c r="T1639" s="9">
        <f t="shared" si="859"/>
        <v>0.48840048823144766</v>
      </c>
      <c r="U1639" s="18"/>
      <c r="V1639" s="8">
        <f t="shared" si="870"/>
        <v>4105.1793806240239</v>
      </c>
      <c r="W1639" s="8">
        <f t="shared" si="860"/>
        <v>3756.6642233640023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-1143.1118827328262</v>
      </c>
      <c r="AB1639" s="8">
        <f t="shared" si="871"/>
        <v>-34851.515726002181</v>
      </c>
      <c r="AC1639" s="8">
        <f t="shared" si="864"/>
        <v>-35994.627608735005</v>
      </c>
      <c r="AD1639" s="8">
        <f t="shared" si="872"/>
        <v>402.71809723921677</v>
      </c>
      <c r="AE1639" s="8">
        <f t="shared" si="865"/>
        <v>-35591.909511495789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2340.5215807055415</v>
      </c>
      <c r="M1640" s="14">
        <f t="shared" si="858"/>
        <v>769177</v>
      </c>
      <c r="N1640" s="13"/>
      <c r="O1640" s="12">
        <f>1000*(IF(I29&lt;18,VLOOKUP(I29,'[1]Mortality (No Interventions) L'!$B$10:$O$129,4),VLOOKUP(I29,'[1]Mortality (Interventions) L'!$B$26:$AV$128,40)))</f>
        <v>94.950394772928547</v>
      </c>
      <c r="P1640" s="11">
        <v>0</v>
      </c>
      <c r="Q1640" s="10">
        <f t="shared" si="867"/>
        <v>0.48840048823144766</v>
      </c>
      <c r="R1640" s="10">
        <f t="shared" si="868"/>
        <v>4.6373819164866999E-2</v>
      </c>
      <c r="S1640" s="10">
        <f t="shared" si="869"/>
        <v>0</v>
      </c>
      <c r="T1640" s="9">
        <f t="shared" si="859"/>
        <v>0.44202666906658067</v>
      </c>
      <c r="U1640" s="18"/>
      <c r="V1640" s="8">
        <f t="shared" si="870"/>
        <v>3756.6642233640023</v>
      </c>
      <c r="W1640" s="8">
        <f t="shared" si="860"/>
        <v>3399.9674723262533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-1034.5729581977187</v>
      </c>
      <c r="AB1640" s="8">
        <f t="shared" si="871"/>
        <v>-35669.675103774905</v>
      </c>
      <c r="AC1640" s="8">
        <f t="shared" si="864"/>
        <v>-36704.248061972627</v>
      </c>
      <c r="AD1640" s="8">
        <f t="shared" si="872"/>
        <v>368.52876031200867</v>
      </c>
      <c r="AE1640" s="8">
        <f t="shared" si="865"/>
        <v>-36335.719301660618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2340.5215807055415</v>
      </c>
      <c r="M1641" s="14">
        <f t="shared" si="858"/>
        <v>769177</v>
      </c>
      <c r="N1641" s="13"/>
      <c r="O1641" s="12">
        <f>1000*(IF(I30&lt;18,VLOOKUP(I30,'[1]Mortality (No Interventions) L'!$B$10:$O$129,4),VLOOKUP(I30,'[1]Mortality (Interventions) L'!$B$26:$AV$128,40)))</f>
        <v>111.78497420473342</v>
      </c>
      <c r="P1641" s="11">
        <v>0</v>
      </c>
      <c r="Q1641" s="10">
        <f t="shared" si="867"/>
        <v>0.44202666906658067</v>
      </c>
      <c r="R1641" s="10">
        <f t="shared" si="868"/>
        <v>4.9411939799411955E-2</v>
      </c>
      <c r="S1641" s="10">
        <f t="shared" si="869"/>
        <v>0</v>
      </c>
      <c r="T1641" s="9">
        <f t="shared" si="859"/>
        <v>0.39261472926716873</v>
      </c>
      <c r="U1641" s="18"/>
      <c r="V1641" s="8">
        <f t="shared" si="870"/>
        <v>3399.9674723262533</v>
      </c>
      <c r="W1641" s="8">
        <f t="shared" si="860"/>
        <v>3019.9021961353305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-918.92324675267196</v>
      </c>
      <c r="AB1641" s="8">
        <f t="shared" si="871"/>
        <v>-38006.527619092289</v>
      </c>
      <c r="AC1641" s="8">
        <f t="shared" si="864"/>
        <v>-38925.450865844963</v>
      </c>
      <c r="AD1641" s="8">
        <f t="shared" si="872"/>
        <v>333.53680903520547</v>
      </c>
      <c r="AE1641" s="8">
        <f t="shared" si="865"/>
        <v>-38591.914056809757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2340.5215807055415</v>
      </c>
      <c r="M1642" s="14">
        <f t="shared" si="858"/>
        <v>769177</v>
      </c>
      <c r="N1642" s="13"/>
      <c r="O1642" s="12">
        <f>1000*(IF(I31&lt;18,VLOOKUP(I31,'[1]Mortality (No Interventions) L'!$B$10:$O$129,4),VLOOKUP(I31,'[1]Mortality (Interventions) L'!$B$26:$AV$128,40)))</f>
        <v>123.81501754662119</v>
      </c>
      <c r="P1642" s="11">
        <v>0</v>
      </c>
      <c r="Q1642" s="10">
        <f t="shared" si="867"/>
        <v>0.39261472926716873</v>
      </c>
      <c r="R1642" s="10">
        <f t="shared" si="868"/>
        <v>4.8611599593276426E-2</v>
      </c>
      <c r="S1642" s="10">
        <f t="shared" si="869"/>
        <v>0</v>
      </c>
      <c r="T1642" s="9">
        <f t="shared" si="859"/>
        <v>0.34400312967389229</v>
      </c>
      <c r="U1642" s="18"/>
      <c r="V1642" s="8">
        <f t="shared" si="870"/>
        <v>3019.9021961353305</v>
      </c>
      <c r="W1642" s="8">
        <f t="shared" si="860"/>
        <v>2645.9929527317545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-805.14674883199177</v>
      </c>
      <c r="AB1642" s="8">
        <f t="shared" si="871"/>
        <v>-37390.924340357582</v>
      </c>
      <c r="AC1642" s="8">
        <f t="shared" si="864"/>
        <v>-38196.071089189572</v>
      </c>
      <c r="AD1642" s="8">
        <f t="shared" si="872"/>
        <v>296.25240544087592</v>
      </c>
      <c r="AE1642" s="8">
        <f t="shared" si="865"/>
        <v>-37899.818683748694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2340.5215807055415</v>
      </c>
      <c r="M1643" s="14">
        <f t="shared" si="858"/>
        <v>769177</v>
      </c>
      <c r="N1643" s="13"/>
      <c r="O1643" s="12">
        <f>1000*(IF(I32&lt;18,VLOOKUP(I32,'[1]Mortality (No Interventions) L'!$B$10:$O$129,4),VLOOKUP(I32,'[1]Mortality (Interventions) L'!$B$26:$AV$128,40)))</f>
        <v>136.97402693190082</v>
      </c>
      <c r="P1643" s="11">
        <v>0</v>
      </c>
      <c r="Q1643" s="10">
        <f t="shared" si="867"/>
        <v>0.34400312967389229</v>
      </c>
      <c r="R1643" s="10">
        <f t="shared" si="868"/>
        <v>4.711949394860989E-2</v>
      </c>
      <c r="S1643" s="10">
        <f t="shared" si="869"/>
        <v>0</v>
      </c>
      <c r="T1643" s="9">
        <f t="shared" si="859"/>
        <v>0.29688363572528242</v>
      </c>
      <c r="U1643" s="18"/>
      <c r="V1643" s="8">
        <f t="shared" si="870"/>
        <v>2645.9929527317545</v>
      </c>
      <c r="W1643" s="8">
        <f t="shared" si="860"/>
        <v>2283.5606427626558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-694.86255637334614</v>
      </c>
      <c r="AB1643" s="8">
        <f t="shared" si="871"/>
        <v>-36243.230996909908</v>
      </c>
      <c r="AC1643" s="8">
        <f t="shared" si="864"/>
        <v>-36938.093553283252</v>
      </c>
      <c r="AD1643" s="8">
        <f t="shared" si="872"/>
        <v>259.57190866298515</v>
      </c>
      <c r="AE1643" s="8">
        <f t="shared" si="865"/>
        <v>-36678.521644620268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2340.5215807055415</v>
      </c>
      <c r="M1644" s="14">
        <f t="shared" si="858"/>
        <v>769177</v>
      </c>
      <c r="N1644" s="13"/>
      <c r="O1644" s="12">
        <f>1000*(IF(I33&lt;18,VLOOKUP(I33,'[1]Mortality (No Interventions) L'!$B$10:$O$129,4),VLOOKUP(I33,'[1]Mortality (Interventions) L'!$B$26:$AV$128,40)))</f>
        <v>150.98619907339179</v>
      </c>
      <c r="P1644" s="11">
        <v>0</v>
      </c>
      <c r="Q1644" s="10">
        <f t="shared" si="867"/>
        <v>0.29688363572528242</v>
      </c>
      <c r="R1644" s="10">
        <f t="shared" si="868"/>
        <v>4.4825331725249822E-2</v>
      </c>
      <c r="S1644" s="10">
        <f t="shared" si="869"/>
        <v>0</v>
      </c>
      <c r="T1644" s="9">
        <f t="shared" si="859"/>
        <v>0.2520583040000326</v>
      </c>
      <c r="U1644" s="18"/>
      <c r="V1644" s="8">
        <f t="shared" si="870"/>
        <v>2283.5606427626558</v>
      </c>
      <c r="W1644" s="8">
        <f t="shared" si="860"/>
        <v>1938.7745009583309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-589.94790010811425</v>
      </c>
      <c r="AB1644" s="8">
        <f t="shared" si="871"/>
        <v>-34478.61418043248</v>
      </c>
      <c r="AC1644" s="8">
        <f t="shared" si="864"/>
        <v>-35068.562080540592</v>
      </c>
      <c r="AD1644" s="8">
        <f t="shared" si="872"/>
        <v>224.01729905501654</v>
      </c>
      <c r="AE1644" s="8">
        <f t="shared" si="865"/>
        <v>-34844.544781485572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2340.5215807055415</v>
      </c>
      <c r="M1645" s="14">
        <f t="shared" si="858"/>
        <v>769177</v>
      </c>
      <c r="N1645" s="13"/>
      <c r="O1645" s="12">
        <f>1000*(IF(I34&lt;18,VLOOKUP(I34,'[1]Mortality (No Interventions) L'!$B$10:$O$129,4),VLOOKUP(I34,'[1]Mortality (Interventions) L'!$B$26:$AV$128,40)))</f>
        <v>165.71805906514854</v>
      </c>
      <c r="P1645" s="11">
        <v>0</v>
      </c>
      <c r="Q1645" s="10">
        <f t="shared" si="867"/>
        <v>0.2520583040000326</v>
      </c>
      <c r="R1645" s="10">
        <f t="shared" si="868"/>
        <v>4.1770612910138567E-2</v>
      </c>
      <c r="S1645" s="10">
        <f t="shared" si="869"/>
        <v>0</v>
      </c>
      <c r="T1645" s="9">
        <f t="shared" si="859"/>
        <v>0.21028769108989404</v>
      </c>
      <c r="U1645" s="18"/>
      <c r="V1645" s="8">
        <f t="shared" si="870"/>
        <v>1938.7745009583309</v>
      </c>
      <c r="W1645" s="8">
        <f t="shared" si="860"/>
        <v>1617.4845536945143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-492.18287915263738</v>
      </c>
      <c r="AB1645" s="8">
        <f t="shared" si="871"/>
        <v>-32128.994726381654</v>
      </c>
      <c r="AC1645" s="8">
        <f t="shared" si="864"/>
        <v>-32621.177605534293</v>
      </c>
      <c r="AD1645" s="8">
        <f t="shared" si="872"/>
        <v>190.19377854401228</v>
      </c>
      <c r="AE1645" s="8">
        <f t="shared" si="865"/>
        <v>-32430.983826990279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2340.5215807055415</v>
      </c>
      <c r="M1646" s="14">
        <f t="shared" si="858"/>
        <v>769177</v>
      </c>
      <c r="N1646" s="13"/>
      <c r="O1646" s="12">
        <f>1000*(IF(I35&lt;18,VLOOKUP(I35,'[1]Mortality (No Interventions) L'!$B$10:$O$129,4),VLOOKUP(I35,'[1]Mortality (Interventions) L'!$B$26:$AV$128,40)))</f>
        <v>181.72014903155201</v>
      </c>
      <c r="P1646" s="11">
        <v>0</v>
      </c>
      <c r="Q1646" s="10">
        <f t="shared" si="867"/>
        <v>0.21028769108989404</v>
      </c>
      <c r="R1646" s="10">
        <f t="shared" si="868"/>
        <v>3.8213510564356519E-2</v>
      </c>
      <c r="S1646" s="10">
        <f t="shared" si="869"/>
        <v>0</v>
      </c>
      <c r="T1646" s="9">
        <f t="shared" si="859"/>
        <v>0.17207418052553752</v>
      </c>
      <c r="U1646" s="18"/>
      <c r="V1646" s="8">
        <f t="shared" si="870"/>
        <v>1617.4845536945143</v>
      </c>
      <c r="W1646" s="8">
        <f t="shared" si="860"/>
        <v>1323.5550195409139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-402.7433330022418</v>
      </c>
      <c r="AB1646" s="8">
        <f t="shared" si="871"/>
        <v>-29392.953415360054</v>
      </c>
      <c r="AC1646" s="8">
        <f t="shared" si="864"/>
        <v>-29795.696748362298</v>
      </c>
      <c r="AD1646" s="8">
        <f t="shared" si="872"/>
        <v>158.67523471743186</v>
      </c>
      <c r="AE1646" s="8">
        <f t="shared" si="865"/>
        <v>-29637.021513644864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2340.5215807055415</v>
      </c>
      <c r="M1647" s="14">
        <f t="shared" ref="M1647:M1678" si="875">$E$11</f>
        <v>769177</v>
      </c>
      <c r="N1647" s="13"/>
      <c r="O1647" s="12">
        <f>1000*(IF(I36&lt;18,VLOOKUP(I36,'[1]Mortality (No Interventions) L'!$B$10:$O$129,4),VLOOKUP(I36,'[1]Mortality (Interventions) L'!$B$26:$AV$128,40)))</f>
        <v>198.46823342814588</v>
      </c>
      <c r="P1647" s="11">
        <v>0</v>
      </c>
      <c r="Q1647" s="10">
        <f t="shared" si="867"/>
        <v>0.17207418052553752</v>
      </c>
      <c r="R1647" s="10">
        <f t="shared" si="868"/>
        <v>3.4151258627499292E-2</v>
      </c>
      <c r="S1647" s="10">
        <f t="shared" si="869"/>
        <v>0</v>
      </c>
      <c r="T1647" s="9">
        <f t="shared" ref="T1647:T1678" si="876">Q1647-SUM(R1647:S1647)</f>
        <v>0.13792292189803823</v>
      </c>
      <c r="U1647" s="18"/>
      <c r="V1647" s="8">
        <f t="shared" si="870"/>
        <v>1323.5550195409139</v>
      </c>
      <c r="W1647" s="8">
        <f t="shared" ref="W1647:W1678" si="877">$G$14*M1647*T1647</f>
        <v>1060.8713929676735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-322.8115751763234</v>
      </c>
      <c r="AB1647" s="8">
        <f t="shared" si="871"/>
        <v>-26268.362657324022</v>
      </c>
      <c r="AC1647" s="8">
        <f t="shared" ref="AC1647:AC1678" si="881">IFERROR(_xlfn.IFNA(SUM(Y1647:AB1647),0),0)</f>
        <v>-26591.174232500343</v>
      </c>
      <c r="AD1647" s="8">
        <f t="shared" si="872"/>
        <v>129.84074741696367</v>
      </c>
      <c r="AE1647" s="8">
        <f t="shared" ref="AE1647:AE1678" si="882">IFERROR(_xlfn.IFNA(SUM(AC1647:AD1647),0),0)</f>
        <v>-26461.333485083378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2340.5215807055415</v>
      </c>
      <c r="M1648" s="14">
        <f t="shared" si="875"/>
        <v>769177</v>
      </c>
      <c r="N1648" s="13"/>
      <c r="O1648" s="12">
        <f>1000*(IF(I37&lt;18,VLOOKUP(I37,'[1]Mortality (No Interventions) L'!$B$10:$O$129,4),VLOOKUP(I37,'[1]Mortality (Interventions) L'!$B$26:$AV$128,40)))</f>
        <v>216.44278691925172</v>
      </c>
      <c r="P1648" s="11">
        <v>0</v>
      </c>
      <c r="Q1648" s="10">
        <f t="shared" ref="Q1648:Q1679" si="884">T1647</f>
        <v>0.13792292189803823</v>
      </c>
      <c r="R1648" s="10">
        <f t="shared" ref="R1648:R1679" si="885">O1648*Q1648/1000</f>
        <v>2.9852421595657683E-2</v>
      </c>
      <c r="S1648" s="10">
        <f t="shared" ref="S1648:S1679" si="886">MIN(P1648*Q1648,Q1648-R1648)</f>
        <v>0</v>
      </c>
      <c r="T1648" s="9">
        <f t="shared" si="876"/>
        <v>0.10807050030238055</v>
      </c>
      <c r="U1648" s="18"/>
      <c r="V1648" s="8">
        <f t="shared" ref="V1648:V1679" si="887">W1647</f>
        <v>1060.8713929676735</v>
      </c>
      <c r="W1648" s="8">
        <f t="shared" si="877"/>
        <v>831.25343211084169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-252.94133819536643</v>
      </c>
      <c r="AB1648" s="8">
        <f t="shared" ref="AB1648:AB1679" si="888">IFERROR(_xlfn.IFNA(-M1648*R1648,0),0)</f>
        <v>-22961.796085683189</v>
      </c>
      <c r="AC1648" s="8">
        <f t="shared" si="881"/>
        <v>-23214.737423878556</v>
      </c>
      <c r="AD1648" s="8">
        <f t="shared" ref="AD1648:AD1679" si="889">IFERROR(_xlfn.IFNA($D$6*SUM(V1648:V1648,Y1648:Z1648),0),0)</f>
        <v>104.07148365012878</v>
      </c>
      <c r="AE1648" s="8">
        <f t="shared" si="882"/>
        <v>-23110.665940228428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2340.5215807055415</v>
      </c>
      <c r="M1649" s="14">
        <f t="shared" si="875"/>
        <v>769177</v>
      </c>
      <c r="N1649" s="13"/>
      <c r="O1649" s="12">
        <f>1000*(IF(I38&lt;18,VLOOKUP(I38,'[1]Mortality (No Interventions) L'!$B$10:$O$129,4),VLOOKUP(I38,'[1]Mortality (Interventions) L'!$B$26:$AV$128,40)))</f>
        <v>235.72155663967214</v>
      </c>
      <c r="P1649" s="11">
        <v>0</v>
      </c>
      <c r="Q1649" s="10">
        <f t="shared" si="884"/>
        <v>0.10807050030238055</v>
      </c>
      <c r="R1649" s="10">
        <f t="shared" si="885"/>
        <v>2.5474546558105302E-2</v>
      </c>
      <c r="S1649" s="10">
        <f t="shared" si="886"/>
        <v>0</v>
      </c>
      <c r="T1649" s="9">
        <f t="shared" si="876"/>
        <v>8.2595953744275252E-2</v>
      </c>
      <c r="U1649" s="18"/>
      <c r="V1649" s="8">
        <f t="shared" si="887"/>
        <v>831.25343211084169</v>
      </c>
      <c r="W1649" s="8">
        <f t="shared" si="877"/>
        <v>635.30907913160411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-193.3176122174329</v>
      </c>
      <c r="AB1649" s="8">
        <f t="shared" si="888"/>
        <v>-19594.435297923763</v>
      </c>
      <c r="AC1649" s="8">
        <f t="shared" si="881"/>
        <v>-19787.752910141196</v>
      </c>
      <c r="AD1649" s="8">
        <f t="shared" si="889"/>
        <v>81.545961690073568</v>
      </c>
      <c r="AE1649" s="8">
        <f t="shared" si="882"/>
        <v>-19706.206948451123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2340.5215807055415</v>
      </c>
      <c r="M1650" s="14">
        <f t="shared" si="875"/>
        <v>769177</v>
      </c>
      <c r="N1650" s="13"/>
      <c r="O1650" s="12">
        <f>1000*(IF(I39&lt;18,VLOOKUP(I39,'[1]Mortality (No Interventions) L'!$B$10:$O$129,4),VLOOKUP(I39,'[1]Mortality (Interventions) L'!$B$26:$AV$128,40)))</f>
        <v>255.71411568114826</v>
      </c>
      <c r="P1650" s="11">
        <v>0</v>
      </c>
      <c r="Q1650" s="10">
        <f t="shared" si="884"/>
        <v>8.2595953744275252E-2</v>
      </c>
      <c r="R1650" s="10">
        <f t="shared" si="885"/>
        <v>2.1120951270558373E-2</v>
      </c>
      <c r="S1650" s="10">
        <f t="shared" si="886"/>
        <v>0</v>
      </c>
      <c r="T1650" s="9">
        <f t="shared" si="876"/>
        <v>6.1475002473716879E-2</v>
      </c>
      <c r="U1650" s="18"/>
      <c r="V1650" s="8">
        <f t="shared" si="887"/>
        <v>635.30907913160411</v>
      </c>
      <c r="W1650" s="8">
        <f t="shared" si="877"/>
        <v>472.85157977726129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-143.8835699636609</v>
      </c>
      <c r="AB1650" s="8">
        <f t="shared" si="888"/>
        <v>-16245.749935434278</v>
      </c>
      <c r="AC1650" s="8">
        <f t="shared" si="881"/>
        <v>-16389.633505397938</v>
      </c>
      <c r="AD1650" s="8">
        <f t="shared" si="889"/>
        <v>62.32382066281037</v>
      </c>
      <c r="AE1650" s="8">
        <f t="shared" si="882"/>
        <v>-16327.309684735128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2340.5215807055415</v>
      </c>
      <c r="M1651" s="14">
        <f t="shared" si="875"/>
        <v>769177</v>
      </c>
      <c r="N1651" s="13"/>
      <c r="O1651" s="12">
        <f>1000*(IF(I40&lt;18,VLOOKUP(I40,'[1]Mortality (No Interventions) L'!$B$10:$O$129,4),VLOOKUP(I40,'[1]Mortality (Interventions) L'!$B$26:$AV$128,40)))</f>
        <v>276.90432554328714</v>
      </c>
      <c r="P1651" s="11">
        <v>0</v>
      </c>
      <c r="Q1651" s="10">
        <f t="shared" si="884"/>
        <v>6.1475002473716879E-2</v>
      </c>
      <c r="R1651" s="10">
        <f t="shared" si="885"/>
        <v>1.7022694097756481E-2</v>
      </c>
      <c r="S1651" s="10">
        <f t="shared" si="886"/>
        <v>0</v>
      </c>
      <c r="T1651" s="9">
        <f t="shared" si="876"/>
        <v>4.4452308375960398E-2</v>
      </c>
      <c r="U1651" s="18"/>
      <c r="V1651" s="8">
        <f t="shared" si="887"/>
        <v>472.85157977726129</v>
      </c>
      <c r="W1651" s="8">
        <f t="shared" si="877"/>
        <v>341.91693199696095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-104.04158706611301</v>
      </c>
      <c r="AB1651" s="8">
        <f t="shared" si="888"/>
        <v>-13093.464778030037</v>
      </c>
      <c r="AC1651" s="8">
        <f t="shared" si="881"/>
        <v>-13197.506365096149</v>
      </c>
      <c r="AD1651" s="8">
        <f t="shared" si="889"/>
        <v>46.386739976149336</v>
      </c>
      <c r="AE1651" s="8">
        <f t="shared" si="882"/>
        <v>-13151.11962512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2340.5215807055415</v>
      </c>
      <c r="M1652" s="14">
        <f t="shared" si="875"/>
        <v>769177</v>
      </c>
      <c r="N1652" s="13"/>
      <c r="O1652" s="12">
        <f>1000*(IF(I41&lt;18,VLOOKUP(I41,'[1]Mortality (No Interventions) L'!$B$10:$O$129,4),VLOOKUP(I41,'[1]Mortality (Interventions) L'!$B$26:$AV$128,40)))</f>
        <v>298.65002441167798</v>
      </c>
      <c r="P1652" s="11">
        <v>0</v>
      </c>
      <c r="Q1652" s="10">
        <f t="shared" si="884"/>
        <v>4.4452308375960398E-2</v>
      </c>
      <c r="R1652" s="10">
        <f t="shared" si="885"/>
        <v>1.3275682981636009E-2</v>
      </c>
      <c r="S1652" s="10">
        <f t="shared" si="886"/>
        <v>0</v>
      </c>
      <c r="T1652" s="9">
        <f t="shared" si="876"/>
        <v>3.1176625394324389E-2</v>
      </c>
      <c r="U1652" s="18"/>
      <c r="V1652" s="8">
        <f t="shared" si="887"/>
        <v>341.91693199696095</v>
      </c>
      <c r="W1652" s="8">
        <f t="shared" si="877"/>
        <v>239.8034319093025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-72.969564548988643</v>
      </c>
      <c r="AB1652" s="8">
        <f t="shared" si="888"/>
        <v>-10211.350008765841</v>
      </c>
      <c r="AC1652" s="8">
        <f t="shared" si="881"/>
        <v>-10284.31957331483</v>
      </c>
      <c r="AD1652" s="8">
        <f t="shared" si="889"/>
        <v>33.542051028901874</v>
      </c>
      <c r="AE1652" s="8">
        <f t="shared" si="882"/>
        <v>-10250.777522285927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2340.5215807055415</v>
      </c>
      <c r="M1653" s="14">
        <f t="shared" si="875"/>
        <v>769177</v>
      </c>
      <c r="N1653" s="13"/>
      <c r="O1653" s="12">
        <f>1000*(IF(I42&lt;18,VLOOKUP(I42,'[1]Mortality (No Interventions) L'!$B$10:$O$129,4),VLOOKUP(I42,'[1]Mortality (Interventions) L'!$B$26:$AV$128,40)))</f>
        <v>320.52626216482321</v>
      </c>
      <c r="P1653" s="11">
        <v>0</v>
      </c>
      <c r="Q1653" s="10">
        <f t="shared" si="884"/>
        <v>3.1176625394324389E-2</v>
      </c>
      <c r="R1653" s="10">
        <f t="shared" si="885"/>
        <v>9.9929272045557044E-3</v>
      </c>
      <c r="S1653" s="10">
        <f t="shared" si="886"/>
        <v>0</v>
      </c>
      <c r="T1653" s="9">
        <f t="shared" si="876"/>
        <v>2.1183698189768684E-2</v>
      </c>
      <c r="U1653" s="18"/>
      <c r="V1653" s="8">
        <f t="shared" si="887"/>
        <v>239.8034319093025</v>
      </c>
      <c r="W1653" s="8">
        <f t="shared" si="877"/>
        <v>162.94013422511708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-49.580902772306516</v>
      </c>
      <c r="AB1653" s="8">
        <f t="shared" si="888"/>
        <v>-7686.3297684185427</v>
      </c>
      <c r="AC1653" s="8">
        <f t="shared" si="881"/>
        <v>-7735.9106711908489</v>
      </c>
      <c r="AD1653" s="8">
        <f t="shared" si="889"/>
        <v>23.524716670302578</v>
      </c>
      <c r="AE1653" s="8">
        <f t="shared" si="882"/>
        <v>-7712.385954520546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2340.5215807055415</v>
      </c>
      <c r="M1654" s="14">
        <f t="shared" si="875"/>
        <v>769177</v>
      </c>
      <c r="N1654" s="13"/>
      <c r="O1654" s="12">
        <f>1000*(IF(I43&lt;18,VLOOKUP(I43,'[1]Mortality (No Interventions) L'!$B$10:$O$129,4),VLOOKUP(I43,'[1]Mortality (Interventions) L'!$B$26:$AV$128,40)))</f>
        <v>343.28270977041421</v>
      </c>
      <c r="P1654" s="11">
        <v>0</v>
      </c>
      <c r="Q1654" s="10">
        <f t="shared" si="884"/>
        <v>2.1183698189768684E-2</v>
      </c>
      <c r="R1654" s="10">
        <f t="shared" si="885"/>
        <v>7.271997317542413E-3</v>
      </c>
      <c r="S1654" s="10">
        <f t="shared" si="886"/>
        <v>0</v>
      </c>
      <c r="T1654" s="9">
        <f t="shared" si="876"/>
        <v>1.3911700872226271E-2</v>
      </c>
      <c r="U1654" s="18"/>
      <c r="V1654" s="8">
        <f t="shared" si="887"/>
        <v>162.94013422511708</v>
      </c>
      <c r="W1654" s="8">
        <f t="shared" si="877"/>
        <v>107.00560341796387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-32.560636115765696</v>
      </c>
      <c r="AB1654" s="8">
        <f t="shared" si="888"/>
        <v>-5593.4530807153205</v>
      </c>
      <c r="AC1654" s="8">
        <f t="shared" si="881"/>
        <v>-5626.0137168310866</v>
      </c>
      <c r="AD1654" s="8">
        <f t="shared" si="889"/>
        <v>15.984427167483986</v>
      </c>
      <c r="AE1654" s="8">
        <f t="shared" si="882"/>
        <v>-5610.0292896636029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2340.5215807055415</v>
      </c>
      <c r="M1655" s="14">
        <f t="shared" si="875"/>
        <v>769177</v>
      </c>
      <c r="N1655" s="13"/>
      <c r="O1655" s="12">
        <f>1000*(IF(I44&lt;18,VLOOKUP(I44,'[1]Mortality (No Interventions) L'!$B$10:$O$129,4),VLOOKUP(I44,'[1]Mortality (Interventions) L'!$B$26:$AV$128,40)))</f>
        <v>366.82475896680035</v>
      </c>
      <c r="P1655" s="11">
        <v>0</v>
      </c>
      <c r="Q1655" s="10">
        <f t="shared" si="884"/>
        <v>1.3911700872226271E-2</v>
      </c>
      <c r="R1655" s="10">
        <f t="shared" si="885"/>
        <v>5.1031563192726285E-3</v>
      </c>
      <c r="S1655" s="10">
        <f t="shared" si="886"/>
        <v>0</v>
      </c>
      <c r="T1655" s="9">
        <f t="shared" si="876"/>
        <v>8.8085445529536427E-3</v>
      </c>
      <c r="U1655" s="18"/>
      <c r="V1655" s="8">
        <f t="shared" si="887"/>
        <v>107.00560341796387</v>
      </c>
      <c r="W1655" s="8">
        <f t="shared" si="877"/>
        <v>67.753298736072239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-20.616588620794246</v>
      </c>
      <c r="AB1655" s="8">
        <f t="shared" si="888"/>
        <v>-3925.2304681891624</v>
      </c>
      <c r="AC1655" s="8">
        <f t="shared" si="881"/>
        <v>-3945.8470568099565</v>
      </c>
      <c r="AD1655" s="8">
        <f t="shared" si="889"/>
        <v>10.497249695302257</v>
      </c>
      <c r="AE1655" s="8">
        <f t="shared" si="882"/>
        <v>-3935.3498071146541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2340.5215807055415</v>
      </c>
      <c r="M1656" s="14">
        <f t="shared" si="875"/>
        <v>769177</v>
      </c>
      <c r="N1656" s="13"/>
      <c r="O1656" s="12">
        <f>1000*(IF(I45&lt;18,VLOOKUP(I45,'[1]Mortality (No Interventions) L'!$B$10:$O$129,4),VLOOKUP(I45,'[1]Mortality (Interventions) L'!$B$26:$AV$128,40)))</f>
        <v>391.03890228547488</v>
      </c>
      <c r="P1656" s="11">
        <v>0</v>
      </c>
      <c r="Q1656" s="10">
        <f t="shared" si="884"/>
        <v>8.8085445529536427E-3</v>
      </c>
      <c r="R1656" s="10">
        <f t="shared" si="885"/>
        <v>3.4444835927196914E-3</v>
      </c>
      <c r="S1656" s="10">
        <f t="shared" si="886"/>
        <v>0</v>
      </c>
      <c r="T1656" s="9">
        <f t="shared" si="876"/>
        <v>5.3640609602339517E-3</v>
      </c>
      <c r="U1656" s="18"/>
      <c r="V1656" s="8">
        <f t="shared" si="887"/>
        <v>67.753298736072239</v>
      </c>
      <c r="W1656" s="8">
        <f t="shared" si="877"/>
        <v>41.259123172098704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-12.554700437647654</v>
      </c>
      <c r="AB1656" s="8">
        <f t="shared" si="888"/>
        <v>-2649.417556397354</v>
      </c>
      <c r="AC1656" s="8">
        <f t="shared" si="881"/>
        <v>-2661.9722568350016</v>
      </c>
      <c r="AD1656" s="8">
        <f t="shared" si="889"/>
        <v>6.6465986060086868</v>
      </c>
      <c r="AE1656" s="8">
        <f t="shared" si="882"/>
        <v>-2655.3256582289928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2340.5215807055415</v>
      </c>
      <c r="M1657" s="14">
        <f t="shared" si="875"/>
        <v>769177</v>
      </c>
      <c r="N1657" s="13"/>
      <c r="O1657" s="12">
        <f>1000*(IF(I46&lt;18,VLOOKUP(I46,'[1]Mortality (No Interventions) L'!$B$10:$O$129,4),VLOOKUP(I46,'[1]Mortality (Interventions) L'!$B$26:$AV$128,40)))</f>
        <v>415.80607679405375</v>
      </c>
      <c r="P1657" s="11">
        <v>0</v>
      </c>
      <c r="Q1657" s="10">
        <f t="shared" si="884"/>
        <v>5.3640609602339517E-3</v>
      </c>
      <c r="R1657" s="10">
        <f t="shared" si="885"/>
        <v>2.2304091435590241E-3</v>
      </c>
      <c r="S1657" s="10">
        <f t="shared" si="886"/>
        <v>0</v>
      </c>
      <c r="T1657" s="9">
        <f t="shared" si="876"/>
        <v>3.1336518166749277E-3</v>
      </c>
      <c r="U1657" s="18"/>
      <c r="V1657" s="8">
        <f t="shared" si="887"/>
        <v>41.259123172098704</v>
      </c>
      <c r="W1657" s="8">
        <f t="shared" si="877"/>
        <v>24.103329033945709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-7.3343797033447933</v>
      </c>
      <c r="AB1657" s="8">
        <f t="shared" si="888"/>
        <v>-1715.5794138152994</v>
      </c>
      <c r="AC1657" s="8">
        <f t="shared" si="881"/>
        <v>-1722.9137935186443</v>
      </c>
      <c r="AD1657" s="8">
        <f t="shared" si="889"/>
        <v>4.047519983182883</v>
      </c>
      <c r="AE1657" s="8">
        <f t="shared" si="882"/>
        <v>-1718.8662735354615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2340.5215807055415</v>
      </c>
      <c r="M1658" s="14">
        <f t="shared" si="875"/>
        <v>769177</v>
      </c>
      <c r="N1658" s="13"/>
      <c r="O1658" s="12">
        <f>1000*(IF(I47&lt;18,VLOOKUP(I47,'[1]Mortality (No Interventions) L'!$B$10:$O$129,4),VLOOKUP(I47,'[1]Mortality (Interventions) L'!$B$26:$AV$128,40)))</f>
        <v>441.15325568952699</v>
      </c>
      <c r="P1658" s="11">
        <v>0</v>
      </c>
      <c r="Q1658" s="10">
        <f t="shared" si="884"/>
        <v>3.1336518166749277E-3</v>
      </c>
      <c r="R1658" s="10">
        <f t="shared" si="885"/>
        <v>1.3824207011235452E-3</v>
      </c>
      <c r="S1658" s="10">
        <f t="shared" si="886"/>
        <v>0</v>
      </c>
      <c r="T1658" s="9">
        <f t="shared" si="876"/>
        <v>1.7512311155513825E-3</v>
      </c>
      <c r="U1658" s="18"/>
      <c r="V1658" s="8">
        <f t="shared" si="887"/>
        <v>24.103329033945709</v>
      </c>
      <c r="W1658" s="8">
        <f t="shared" si="877"/>
        <v>13.470066957664658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-4.0987942187510509</v>
      </c>
      <c r="AB1658" s="8">
        <f t="shared" si="888"/>
        <v>-1063.3262076281051</v>
      </c>
      <c r="AC1658" s="8">
        <f t="shared" si="881"/>
        <v>-1067.425001846856</v>
      </c>
      <c r="AD1658" s="8">
        <f t="shared" si="889"/>
        <v>2.3645365782300742</v>
      </c>
      <c r="AE1658" s="8">
        <f t="shared" si="882"/>
        <v>-1065.0604652686259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2340.5215807055415</v>
      </c>
      <c r="M1659" s="14">
        <f t="shared" si="875"/>
        <v>769177</v>
      </c>
      <c r="N1659" s="13"/>
      <c r="O1659" s="12">
        <f>1000*(IF(I48&lt;18,VLOOKUP(I48,'[1]Mortality (No Interventions) L'!$B$10:$O$129,4),VLOOKUP(I48,'[1]Mortality (Interventions) L'!$B$26:$AV$128,40)))</f>
        <v>467.12681816290251</v>
      </c>
      <c r="P1659" s="11">
        <v>0</v>
      </c>
      <c r="Q1659" s="10">
        <f t="shared" si="884"/>
        <v>1.7512311155513825E-3</v>
      </c>
      <c r="R1659" s="10">
        <f t="shared" si="885"/>
        <v>8.180470188753876E-4</v>
      </c>
      <c r="S1659" s="10">
        <f t="shared" si="886"/>
        <v>0</v>
      </c>
      <c r="T1659" s="9">
        <f t="shared" si="876"/>
        <v>9.3318409667599489E-4</v>
      </c>
      <c r="U1659" s="18"/>
      <c r="V1659" s="8">
        <f t="shared" si="887"/>
        <v>13.470066957664658</v>
      </c>
      <c r="W1659" s="8">
        <f t="shared" si="877"/>
        <v>7.1778374392895179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-2.1841375170413726</v>
      </c>
      <c r="AB1659" s="8">
        <f t="shared" si="888"/>
        <v>-629.22295183751396</v>
      </c>
      <c r="AC1659" s="8">
        <f t="shared" si="881"/>
        <v>-631.4070893545553</v>
      </c>
      <c r="AD1659" s="8">
        <f t="shared" si="889"/>
        <v>1.3214135685469031</v>
      </c>
      <c r="AE1659" s="8">
        <f t="shared" si="882"/>
        <v>-630.08567578600844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2340.5215807055415</v>
      </c>
      <c r="M1660" s="14">
        <f t="shared" si="875"/>
        <v>769177</v>
      </c>
      <c r="N1660" s="13"/>
      <c r="O1660" s="12">
        <f>1000*(IF(I49&lt;18,VLOOKUP(I49,'[1]Mortality (No Interventions) L'!$B$10:$O$129,4),VLOOKUP(I49,'[1]Mortality (Interventions) L'!$B$26:$AV$128,40)))</f>
        <v>493.61200746671153</v>
      </c>
      <c r="P1660" s="11">
        <v>0</v>
      </c>
      <c r="Q1660" s="10">
        <f t="shared" si="884"/>
        <v>9.3318409667599489E-4</v>
      </c>
      <c r="R1660" s="10">
        <f t="shared" si="885"/>
        <v>4.6063087529624766E-4</v>
      </c>
      <c r="S1660" s="10">
        <f t="shared" si="886"/>
        <v>0</v>
      </c>
      <c r="T1660" s="9">
        <f t="shared" si="876"/>
        <v>4.7255322137974723E-4</v>
      </c>
      <c r="U1660" s="18"/>
      <c r="V1660" s="8">
        <f t="shared" si="887"/>
        <v>7.1778374392895179</v>
      </c>
      <c r="W1660" s="8">
        <f t="shared" si="877"/>
        <v>3.6347706916120988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-1.1060210126712218</v>
      </c>
      <c r="AB1660" s="8">
        <f t="shared" si="888"/>
        <v>-354.30667476774187</v>
      </c>
      <c r="AC1660" s="8">
        <f t="shared" si="881"/>
        <v>-355.41269578041312</v>
      </c>
      <c r="AD1660" s="8">
        <f t="shared" si="889"/>
        <v>0.70414585279430175</v>
      </c>
      <c r="AE1660" s="8">
        <f t="shared" si="882"/>
        <v>-354.70854992761883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2340.5215807055415</v>
      </c>
      <c r="M1661" s="14">
        <f t="shared" si="875"/>
        <v>769177</v>
      </c>
      <c r="N1661" s="13"/>
      <c r="O1661" s="12">
        <f>1000*(IF(I50&lt;18,VLOOKUP(I50,'[1]Mortality (No Interventions) L'!$B$10:$O$129,4),VLOOKUP(I50,'[1]Mortality (Interventions) L'!$B$26:$AV$128,40)))</f>
        <v>520.4889492571549</v>
      </c>
      <c r="P1661" s="11">
        <v>0</v>
      </c>
      <c r="Q1661" s="10">
        <f t="shared" si="884"/>
        <v>4.7255322137974723E-4</v>
      </c>
      <c r="R1661" s="10">
        <f t="shared" si="885"/>
        <v>2.4595872966402837E-4</v>
      </c>
      <c r="S1661" s="10">
        <f t="shared" si="886"/>
        <v>0</v>
      </c>
      <c r="T1661" s="9">
        <f t="shared" si="876"/>
        <v>2.2659449171571886E-4</v>
      </c>
      <c r="U1661" s="18"/>
      <c r="V1661" s="8">
        <f t="shared" si="887"/>
        <v>3.6347706916120988</v>
      </c>
      <c r="W1661" s="8">
        <f t="shared" si="877"/>
        <v>1.7429127135442151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-0.53034929792964303</v>
      </c>
      <c r="AB1661" s="8">
        <f t="shared" si="888"/>
        <v>-189.18579780678834</v>
      </c>
      <c r="AC1661" s="8">
        <f t="shared" si="881"/>
        <v>-189.71614710471798</v>
      </c>
      <c r="AD1661" s="8">
        <f t="shared" si="889"/>
        <v>0.35657100484714693</v>
      </c>
      <c r="AE1661" s="8">
        <f t="shared" si="882"/>
        <v>-189.35957609987082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2340.5215807055415</v>
      </c>
      <c r="M1662" s="14">
        <f t="shared" si="875"/>
        <v>769177</v>
      </c>
      <c r="N1662" s="13"/>
      <c r="O1662" s="12">
        <f>1000*(IF(I51&lt;18,VLOOKUP(I51,'[1]Mortality (No Interventions) L'!$B$10:$O$129,4),VLOOKUP(I51,'[1]Mortality (Interventions) L'!$B$26:$AV$128,40)))</f>
        <v>551.35933796344204</v>
      </c>
      <c r="P1662" s="11">
        <v>0</v>
      </c>
      <c r="Q1662" s="10">
        <f t="shared" si="884"/>
        <v>2.2659449171571886E-4</v>
      </c>
      <c r="R1662" s="10">
        <f t="shared" si="885"/>
        <v>1.249349889385414E-4</v>
      </c>
      <c r="S1662" s="10">
        <f t="shared" si="886"/>
        <v>0</v>
      </c>
      <c r="T1662" s="9">
        <f t="shared" si="876"/>
        <v>1.0165950277717746E-4</v>
      </c>
      <c r="U1662" s="18"/>
      <c r="V1662" s="8">
        <f t="shared" si="887"/>
        <v>1.7429127135442151</v>
      </c>
      <c r="W1662" s="8">
        <f t="shared" si="877"/>
        <v>0.78194151367641029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-0.23793626013377878</v>
      </c>
      <c r="AB1662" s="8">
        <f t="shared" si="888"/>
        <v>-96.097119986780456</v>
      </c>
      <c r="AC1662" s="8">
        <f t="shared" si="881"/>
        <v>-96.335056246914235</v>
      </c>
      <c r="AD1662" s="8">
        <f t="shared" si="889"/>
        <v>0.1709797371986875</v>
      </c>
      <c r="AE1662" s="8">
        <f t="shared" si="882"/>
        <v>-96.164076509715542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2340.5215807055415</v>
      </c>
      <c r="M1663" s="14">
        <f t="shared" si="875"/>
        <v>769177</v>
      </c>
      <c r="N1663" s="13"/>
      <c r="O1663" s="12">
        <f>1000*(IF(I52&lt;18,VLOOKUP(I52,'[1]Mortality (No Interventions) L'!$B$10:$O$129,4),VLOOKUP(I52,'[1]Mortality (Interventions) L'!$B$26:$AV$128,40)))</f>
        <v>582.65690483967126</v>
      </c>
      <c r="P1663" s="11">
        <v>0</v>
      </c>
      <c r="Q1663" s="10">
        <f t="shared" si="884"/>
        <v>1.0165950277717746E-4</v>
      </c>
      <c r="R1663" s="10">
        <f t="shared" si="885"/>
        <v>5.923261123569018E-5</v>
      </c>
      <c r="S1663" s="10">
        <f t="shared" si="886"/>
        <v>0</v>
      </c>
      <c r="T1663" s="9">
        <f t="shared" si="876"/>
        <v>4.2426891541487279E-5</v>
      </c>
      <c r="U1663" s="18"/>
      <c r="V1663" s="8">
        <f t="shared" si="887"/>
        <v>0.78194151367641029</v>
      </c>
      <c r="W1663" s="8">
        <f t="shared" si="877"/>
        <v>0.32633789155206561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-9.9301055255104381E-2</v>
      </c>
      <c r="AB1663" s="8">
        <f t="shared" si="888"/>
        <v>-45.560362212434462</v>
      </c>
      <c r="AC1663" s="8">
        <f t="shared" si="881"/>
        <v>-45.659663267689567</v>
      </c>
      <c r="AD1663" s="8">
        <f t="shared" si="889"/>
        <v>7.670846249165586E-2</v>
      </c>
      <c r="AE1663" s="8">
        <f t="shared" si="882"/>
        <v>-45.582954805197907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2340.5215807055415</v>
      </c>
      <c r="M1664" s="14">
        <f t="shared" si="875"/>
        <v>769177</v>
      </c>
      <c r="N1664" s="13"/>
      <c r="O1664" s="12">
        <f>1000*(IF(I53&lt;18,VLOOKUP(I53,'[1]Mortality (No Interventions) L'!$B$10:$O$129,4),VLOOKUP(I53,'[1]Mortality (Interventions) L'!$B$26:$AV$128,40)))</f>
        <v>614.3492987981133</v>
      </c>
      <c r="P1664" s="11">
        <v>0</v>
      </c>
      <c r="Q1664" s="10">
        <f t="shared" si="884"/>
        <v>4.2426891541487279E-5</v>
      </c>
      <c r="R1664" s="10">
        <f t="shared" si="885"/>
        <v>2.6064931068696317E-5</v>
      </c>
      <c r="S1664" s="10">
        <f t="shared" si="886"/>
        <v>0</v>
      </c>
      <c r="T1664" s="9">
        <f t="shared" si="876"/>
        <v>1.6361960472790963E-5</v>
      </c>
      <c r="U1664" s="18"/>
      <c r="V1664" s="8">
        <f t="shared" si="887"/>
        <v>0.32633789155206561</v>
      </c>
      <c r="W1664" s="8">
        <f t="shared" si="877"/>
        <v>0.12585243670579935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-3.8295521589218291E-2</v>
      </c>
      <c r="AB1664" s="8">
        <f t="shared" si="888"/>
        <v>-20.048545484626626</v>
      </c>
      <c r="AC1664" s="8">
        <f t="shared" si="881"/>
        <v>-20.086841006215845</v>
      </c>
      <c r="AD1664" s="8">
        <f t="shared" si="889"/>
        <v>3.2013747161257641E-2</v>
      </c>
      <c r="AE1664" s="8">
        <f t="shared" si="882"/>
        <v>-20.054827259054587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2340.5215807055415</v>
      </c>
      <c r="M1665" s="14">
        <f t="shared" si="875"/>
        <v>769177</v>
      </c>
      <c r="N1665" s="13"/>
      <c r="O1665" s="12">
        <f>1000*(IF(I54&lt;18,VLOOKUP(I54,'[1]Mortality (No Interventions) L'!$B$10:$O$129,4),VLOOKUP(I54,'[1]Mortality (Interventions) L'!$B$26:$AV$128,40)))</f>
        <v>646.40324615621353</v>
      </c>
      <c r="P1665" s="11">
        <v>0</v>
      </c>
      <c r="Q1665" s="10">
        <f t="shared" si="884"/>
        <v>1.6361960472790963E-5</v>
      </c>
      <c r="R1665" s="10">
        <f t="shared" si="885"/>
        <v>1.0576424363091733E-5</v>
      </c>
      <c r="S1665" s="10">
        <f t="shared" si="886"/>
        <v>0</v>
      </c>
      <c r="T1665" s="9">
        <f t="shared" si="876"/>
        <v>5.7855361096992294E-6</v>
      </c>
      <c r="U1665" s="18"/>
      <c r="V1665" s="8">
        <f t="shared" si="887"/>
        <v>0.12585243670579935</v>
      </c>
      <c r="W1665" s="8">
        <f t="shared" si="877"/>
        <v>4.4501013082501248E-2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-1.354117212070223E-2</v>
      </c>
      <c r="AB1665" s="8">
        <f t="shared" si="888"/>
        <v>-8.1351423623298107</v>
      </c>
      <c r="AC1665" s="8">
        <f t="shared" si="881"/>
        <v>-8.1486835344505124</v>
      </c>
      <c r="AD1665" s="8">
        <f t="shared" si="889"/>
        <v>1.2346124040838917E-2</v>
      </c>
      <c r="AE1665" s="8">
        <f t="shared" si="882"/>
        <v>-8.1363374104096735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2340.5215807055415</v>
      </c>
      <c r="M1666" s="14">
        <f t="shared" si="875"/>
        <v>769177</v>
      </c>
      <c r="N1666" s="13"/>
      <c r="O1666" s="12">
        <f>1000*(IF(I55&lt;18,VLOOKUP(I55,'[1]Mortality (No Interventions) L'!$B$10:$O$129,4),VLOOKUP(I55,'[1]Mortality (Interventions) L'!$B$26:$AV$128,40)))</f>
        <v>678.7839415682497</v>
      </c>
      <c r="P1666" s="11">
        <v>0</v>
      </c>
      <c r="Q1666" s="10">
        <f t="shared" si="884"/>
        <v>5.7855361096992294E-6</v>
      </c>
      <c r="R1666" s="10">
        <f t="shared" si="885"/>
        <v>3.9271290046270803E-6</v>
      </c>
      <c r="S1666" s="10">
        <f t="shared" si="886"/>
        <v>0</v>
      </c>
      <c r="T1666" s="9">
        <f t="shared" si="876"/>
        <v>1.8584071050721491E-6</v>
      </c>
      <c r="U1666" s="18"/>
      <c r="V1666" s="8">
        <f t="shared" si="887"/>
        <v>4.4501013082501248E-2</v>
      </c>
      <c r="W1666" s="8">
        <f t="shared" si="877"/>
        <v>1.4294440018580806E-2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-4.3496419351578761E-3</v>
      </c>
      <c r="AB1666" s="8">
        <f t="shared" si="888"/>
        <v>-3.0206573063920437</v>
      </c>
      <c r="AC1666" s="8">
        <f t="shared" si="881"/>
        <v>-3.0250069483272015</v>
      </c>
      <c r="AD1666" s="8">
        <f t="shared" si="889"/>
        <v>4.3655493833933724E-3</v>
      </c>
      <c r="AE1666" s="8">
        <f t="shared" si="882"/>
        <v>-3.0206413989438081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2340.5215807055415</v>
      </c>
      <c r="M1667" s="14">
        <f t="shared" si="875"/>
        <v>769177</v>
      </c>
      <c r="N1667" s="13"/>
      <c r="O1667" s="12">
        <f>1000*(IF(I56&lt;18,VLOOKUP(I56,'[1]Mortality (No Interventions) L'!$B$10:$O$129,4),VLOOKUP(I56,'[1]Mortality (Interventions) L'!$B$26:$AV$128,40)))</f>
        <v>711.59805203072051</v>
      </c>
      <c r="P1667" s="11">
        <v>0</v>
      </c>
      <c r="Q1667" s="10">
        <f t="shared" si="884"/>
        <v>1.8584071050721491E-6</v>
      </c>
      <c r="R1667" s="10">
        <f t="shared" si="885"/>
        <v>1.3224388758493919E-6</v>
      </c>
      <c r="S1667" s="10">
        <f t="shared" si="886"/>
        <v>0</v>
      </c>
      <c r="T1667" s="9">
        <f t="shared" si="876"/>
        <v>5.3596822922275726E-7</v>
      </c>
      <c r="U1667" s="18"/>
      <c r="V1667" s="8">
        <f t="shared" si="887"/>
        <v>1.4294440018580806E-2</v>
      </c>
      <c r="W1667" s="8">
        <f t="shared" si="877"/>
        <v>4.122544346488728E-3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-1.2544452070683979E-3</v>
      </c>
      <c r="AB1667" s="8">
        <f t="shared" si="888"/>
        <v>-1.0171895672092077</v>
      </c>
      <c r="AC1667" s="8">
        <f t="shared" si="881"/>
        <v>-1.0184440124162761</v>
      </c>
      <c r="AD1667" s="8">
        <f t="shared" si="889"/>
        <v>1.402284565822777E-3</v>
      </c>
      <c r="AE1667" s="8">
        <f t="shared" si="882"/>
        <v>-1.0170417278504533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2340.5215807055415</v>
      </c>
      <c r="M1668" s="14">
        <f t="shared" si="875"/>
        <v>769177</v>
      </c>
      <c r="N1668" s="13"/>
      <c r="O1668" s="12">
        <f>1000*(IF(I57&lt;18,VLOOKUP(I57,'[1]Mortality (No Interventions) L'!$B$10:$O$129,4),VLOOKUP(I57,'[1]Mortality (Interventions) L'!$B$26:$AV$128,40)))</f>
        <v>744.97850136967782</v>
      </c>
      <c r="P1668" s="11">
        <v>0</v>
      </c>
      <c r="Q1668" s="10">
        <f t="shared" si="884"/>
        <v>5.3596822922275726E-7</v>
      </c>
      <c r="R1668" s="10">
        <f t="shared" si="885"/>
        <v>3.9928480818812965E-7</v>
      </c>
      <c r="S1668" s="10">
        <f t="shared" si="886"/>
        <v>0</v>
      </c>
      <c r="T1668" s="9">
        <f t="shared" si="876"/>
        <v>1.3668342103462761E-7</v>
      </c>
      <c r="U1668" s="18"/>
      <c r="V1668" s="8">
        <f t="shared" si="887"/>
        <v>4.122544346488728E-3</v>
      </c>
      <c r="W1668" s="8">
        <f t="shared" si="877"/>
        <v>1.0513374374115177E-3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-3.1991049665620766E-4</v>
      </c>
      <c r="AB1668" s="8">
        <f t="shared" si="888"/>
        <v>-0.30712069090772098</v>
      </c>
      <c r="AC1668" s="8">
        <f t="shared" si="881"/>
        <v>-0.30744060140437718</v>
      </c>
      <c r="AD1668" s="8">
        <f t="shared" si="889"/>
        <v>4.0442160039054427E-4</v>
      </c>
      <c r="AE1668" s="8">
        <f t="shared" si="882"/>
        <v>-0.30703617980398662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2340.5215807055415</v>
      </c>
      <c r="M1669" s="14">
        <f t="shared" si="875"/>
        <v>769177</v>
      </c>
      <c r="N1669" s="13"/>
      <c r="O1669" s="12">
        <f>1000*(IF(I58&lt;18,VLOOKUP(I58,'[1]Mortality (No Interventions) L'!$B$10:$O$129,4),VLOOKUP(I58,'[1]Mortality (Interventions) L'!$B$26:$AV$128,40)))</f>
        <v>778.9289768051874</v>
      </c>
      <c r="P1669" s="11">
        <v>0</v>
      </c>
      <c r="Q1669" s="10">
        <f t="shared" si="884"/>
        <v>1.3668342103462761E-7</v>
      </c>
      <c r="R1669" s="10">
        <f t="shared" si="885"/>
        <v>1.0646667729273512E-7</v>
      </c>
      <c r="S1669" s="10">
        <f t="shared" si="886"/>
        <v>0</v>
      </c>
      <c r="T1669" s="9">
        <f t="shared" si="876"/>
        <v>3.0216743741892487E-8</v>
      </c>
      <c r="U1669" s="18"/>
      <c r="V1669" s="8">
        <f t="shared" si="887"/>
        <v>1.0513374374115177E-3</v>
      </c>
      <c r="W1669" s="8">
        <f t="shared" si="877"/>
        <v>2.3242024301157638E-4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-7.0722940826548482E-5</v>
      </c>
      <c r="AB1669" s="8">
        <f t="shared" si="888"/>
        <v>-8.1891719439994126E-2</v>
      </c>
      <c r="AC1669" s="8">
        <f t="shared" si="881"/>
        <v>-8.1962442380820677E-2</v>
      </c>
      <c r="AD1669" s="8">
        <f t="shared" si="889"/>
        <v>1.0313620261006989E-4</v>
      </c>
      <c r="AE1669" s="8">
        <f t="shared" si="882"/>
        <v>-8.1859306178210606E-2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2340.5215807055415</v>
      </c>
      <c r="M1670" s="14">
        <f t="shared" si="875"/>
        <v>769177</v>
      </c>
      <c r="N1670" s="13"/>
      <c r="O1670" s="12">
        <f>1000*(IF(I59&lt;18,VLOOKUP(I59,'[1]Mortality (No Interventions) L'!$B$10:$O$129,4),VLOOKUP(I59,'[1]Mortality (Interventions) L'!$B$26:$AV$128,40)))</f>
        <v>813.45316555731472</v>
      </c>
      <c r="P1670" s="11">
        <v>0</v>
      </c>
      <c r="Q1670" s="10">
        <f t="shared" si="884"/>
        <v>3.0216743741892487E-8</v>
      </c>
      <c r="R1670" s="10">
        <f t="shared" si="885"/>
        <v>2.4579905849676625E-8</v>
      </c>
      <c r="S1670" s="10">
        <f t="shared" si="886"/>
        <v>0</v>
      </c>
      <c r="T1670" s="9">
        <f t="shared" si="876"/>
        <v>5.6368378922158622E-9</v>
      </c>
      <c r="U1670" s="18"/>
      <c r="V1670" s="8">
        <f t="shared" si="887"/>
        <v>2.3242024301157638E-4</v>
      </c>
      <c r="W1670" s="8">
        <f t="shared" si="877"/>
        <v>4.3357260594209208E-5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-1.3193140733669963E-5</v>
      </c>
      <c r="AB1670" s="8">
        <f t="shared" si="888"/>
        <v>-1.8906298241736716E-2</v>
      </c>
      <c r="AC1670" s="8">
        <f t="shared" si="881"/>
        <v>-1.8919491382470385E-2</v>
      </c>
      <c r="AD1670" s="8">
        <f t="shared" si="889"/>
        <v>2.2800425839435646E-5</v>
      </c>
      <c r="AE1670" s="8">
        <f t="shared" si="882"/>
        <v>-1.8896690956630949E-2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2340.5215807055415</v>
      </c>
      <c r="M1671" s="14">
        <f t="shared" si="875"/>
        <v>769177</v>
      </c>
      <c r="N1671" s="13"/>
      <c r="O1671" s="12">
        <f>1000*(IF(I60&lt;18,VLOOKUP(I60,'[1]Mortality (No Interventions) L'!$B$10:$O$129,4),VLOOKUP(I60,'[1]Mortality (Interventions) L'!$B$26:$AV$128,40)))</f>
        <v>1000</v>
      </c>
      <c r="P1671" s="11">
        <v>0</v>
      </c>
      <c r="Q1671" s="10">
        <f t="shared" si="884"/>
        <v>5.6368378922158622E-9</v>
      </c>
      <c r="R1671" s="10">
        <f t="shared" si="885"/>
        <v>5.6368378922158622E-9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4.3357260594209208E-5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-4.3357260594209203E-3</v>
      </c>
      <c r="AC1671" s="8">
        <f t="shared" si="881"/>
        <v>-4.3357260594209203E-3</v>
      </c>
      <c r="AD1671" s="8">
        <f t="shared" si="889"/>
        <v>4.2533472642919239E-6</v>
      </c>
      <c r="AE1671" s="8">
        <f t="shared" si="882"/>
        <v>-4.3314727121566282E-3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2340.5215807055415</v>
      </c>
      <c r="M1672" s="14">
        <f t="shared" si="875"/>
        <v>769177</v>
      </c>
      <c r="N1672" s="13"/>
      <c r="O1672" s="12" t="e">
        <f>1000*(IF(I61&lt;18,VLOOKUP(I61,'[1]Mortality (No Interventions) L'!$B$10:$O$129,4),VLOOKUP(I61,'[1]Mortality (Interventions) L'!$B$26:$AV$128,40)))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2340.5215807055415</v>
      </c>
      <c r="M1673" s="14">
        <f t="shared" si="875"/>
        <v>769177</v>
      </c>
      <c r="N1673" s="13"/>
      <c r="O1673" s="12" t="e">
        <f>1000*(IF(I62&lt;18,VLOOKUP(I62,'[1]Mortality (No Interventions) L'!$B$10:$O$129,4),VLOOKUP(I62,'[1]Mortality (Interventions) L'!$B$26:$AV$128,40)))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2340.5215807055415</v>
      </c>
      <c r="M1674" s="14">
        <f t="shared" si="875"/>
        <v>769177</v>
      </c>
      <c r="N1674" s="13"/>
      <c r="O1674" s="12" t="e">
        <f>1000*(IF(I63&lt;18,VLOOKUP(I63,'[1]Mortality (No Interventions) L'!$B$10:$O$129,4),VLOOKUP(I63,'[1]Mortality (Interventions) L'!$B$26:$AV$128,40)))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2340.5215807055415</v>
      </c>
      <c r="M1675" s="14">
        <f t="shared" si="875"/>
        <v>769177</v>
      </c>
      <c r="N1675" s="13"/>
      <c r="O1675" s="12" t="e">
        <f>1000*(IF(I64&lt;18,VLOOKUP(I64,'[1]Mortality (No Interventions) L'!$B$10:$O$129,4),VLOOKUP(I64,'[1]Mortality (Interventions) L'!$B$26:$AV$128,40)))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2340.5215807055415</v>
      </c>
      <c r="M1676" s="14">
        <f t="shared" si="875"/>
        <v>769177</v>
      </c>
      <c r="N1676" s="13"/>
      <c r="O1676" s="12" t="e">
        <f>1000*(IF(I65&lt;18,VLOOKUP(I65,'[1]Mortality (No Interventions) L'!$B$10:$O$129,4),VLOOKUP(I65,'[1]Mortality (Interventions) L'!$B$26:$AV$128,40)))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2340.5215807055415</v>
      </c>
      <c r="M1677" s="14">
        <f t="shared" si="875"/>
        <v>769177</v>
      </c>
      <c r="N1677" s="13"/>
      <c r="O1677" s="12" t="e">
        <f>1000*(IF(I66&lt;18,VLOOKUP(I66,'[1]Mortality (No Interventions) L'!$B$10:$O$129,4),VLOOKUP(I66,'[1]Mortality (Interventions) L'!$B$26:$AV$128,40)))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2340.5215807055415</v>
      </c>
      <c r="M1678" s="14">
        <f t="shared" si="875"/>
        <v>769177</v>
      </c>
      <c r="N1678" s="13"/>
      <c r="O1678" s="12" t="e">
        <f>1000*(IF(I67&lt;18,VLOOKUP(I67,'[1]Mortality (No Interventions) L'!$B$10:$O$129,4),VLOOKUP(I67,'[1]Mortality (Interventions) L'!$B$26:$AV$128,40)))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2340.5215807055415</v>
      </c>
      <c r="M1679" s="14">
        <f t="shared" ref="M1679:M1710" si="892">$E$11</f>
        <v>769177</v>
      </c>
      <c r="N1679" s="13"/>
      <c r="O1679" s="12" t="e">
        <f>1000*(IF(I68&lt;18,VLOOKUP(I68,'[1]Mortality (No Interventions) L'!$B$10:$O$129,4),VLOOKUP(I68,'[1]Mortality (Interventions) L'!$B$26:$AV$128,40)))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2340.5215807055415</v>
      </c>
      <c r="M1680" s="14">
        <f t="shared" si="892"/>
        <v>769177</v>
      </c>
      <c r="N1680" s="13"/>
      <c r="O1680" s="12" t="e">
        <f>1000*(IF(I69&lt;18,VLOOKUP(I69,'[1]Mortality (No Interventions) L'!$B$10:$O$129,4),VLOOKUP(I69,'[1]Mortality (Interventions) L'!$B$26:$AV$128,40)))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2340.5215807055415</v>
      </c>
      <c r="M1681" s="14">
        <f t="shared" si="892"/>
        <v>769177</v>
      </c>
      <c r="N1681" s="13"/>
      <c r="O1681" s="12" t="e">
        <f>1000*(IF(I70&lt;18,VLOOKUP(I70,'[1]Mortality (No Interventions) L'!$B$10:$O$129,4),VLOOKUP(I70,'[1]Mortality (Interventions) L'!$B$26:$AV$128,40)))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2340.5215807055415</v>
      </c>
      <c r="M1682" s="14">
        <f t="shared" si="892"/>
        <v>769177</v>
      </c>
      <c r="N1682" s="13"/>
      <c r="O1682" s="12" t="e">
        <f>1000*(IF(I71&lt;18,VLOOKUP(I71,'[1]Mortality (No Interventions) L'!$B$10:$O$129,4),VLOOKUP(I71,'[1]Mortality (Interventions) L'!$B$26:$AV$128,40)))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2340.5215807055415</v>
      </c>
      <c r="M1683" s="14">
        <f t="shared" si="892"/>
        <v>769177</v>
      </c>
      <c r="N1683" s="13"/>
      <c r="O1683" s="12" t="e">
        <f>1000*(IF(I72&lt;18,VLOOKUP(I72,'[1]Mortality (No Interventions) L'!$B$10:$O$129,4),VLOOKUP(I72,'[1]Mortality (Interventions) L'!$B$26:$AV$128,40)))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2340.5215807055415</v>
      </c>
      <c r="M1684" s="14">
        <f t="shared" si="892"/>
        <v>769177</v>
      </c>
      <c r="N1684" s="13"/>
      <c r="O1684" s="12" t="e">
        <f>1000*(IF(I73&lt;18,VLOOKUP(I73,'[1]Mortality (No Interventions) L'!$B$10:$O$129,4),VLOOKUP(I73,'[1]Mortality (Interventions) L'!$B$26:$AV$128,40)))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2340.5215807055415</v>
      </c>
      <c r="M1685" s="14">
        <f t="shared" si="892"/>
        <v>769177</v>
      </c>
      <c r="N1685" s="13"/>
      <c r="O1685" s="12" t="e">
        <f>1000*(IF(I74&lt;18,VLOOKUP(I74,'[1]Mortality (No Interventions) L'!$B$10:$O$129,4),VLOOKUP(I74,'[1]Mortality (Interventions) L'!$B$26:$AV$128,40)))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2340.5215807055415</v>
      </c>
      <c r="M1686" s="14">
        <f t="shared" si="892"/>
        <v>769177</v>
      </c>
      <c r="N1686" s="13"/>
      <c r="O1686" s="12" t="e">
        <f>1000*(IF(I75&lt;18,VLOOKUP(I75,'[1]Mortality (No Interventions) L'!$B$10:$O$129,4),VLOOKUP(I75,'[1]Mortality (Interventions) L'!$B$26:$AV$128,40)))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2340.5215807055415</v>
      </c>
      <c r="M1687" s="14">
        <f t="shared" si="892"/>
        <v>769177</v>
      </c>
      <c r="N1687" s="13"/>
      <c r="O1687" s="12" t="e">
        <f>1000*(IF(I76&lt;18,VLOOKUP(I76,'[1]Mortality (No Interventions) L'!$B$10:$O$129,4),VLOOKUP(I76,'[1]Mortality (Interventions) L'!$B$26:$AV$128,40)))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2340.5215807055415</v>
      </c>
      <c r="M1688" s="14">
        <f t="shared" si="892"/>
        <v>769177</v>
      </c>
      <c r="N1688" s="13"/>
      <c r="O1688" s="12" t="e">
        <f>1000*(IF(I77&lt;18,VLOOKUP(I77,'[1]Mortality (No Interventions) L'!$B$10:$O$129,4),VLOOKUP(I77,'[1]Mortality (Interventions) L'!$B$26:$AV$128,40)))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2340.5215807055415</v>
      </c>
      <c r="M1689" s="14">
        <f t="shared" si="892"/>
        <v>769177</v>
      </c>
      <c r="N1689" s="13"/>
      <c r="O1689" s="12" t="e">
        <f>1000*(IF(I78&lt;18,VLOOKUP(I78,'[1]Mortality (No Interventions) L'!$B$10:$O$129,4),VLOOKUP(I78,'[1]Mortality (Interventions) L'!$B$26:$AV$128,40)))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2340.5215807055415</v>
      </c>
      <c r="M1690" s="14">
        <f t="shared" si="892"/>
        <v>769177</v>
      </c>
      <c r="N1690" s="13"/>
      <c r="O1690" s="12" t="e">
        <f>1000*(IF(I79&lt;18,VLOOKUP(I79,'[1]Mortality (No Interventions) L'!$B$10:$O$129,4),VLOOKUP(I79,'[1]Mortality (Interventions) L'!$B$26:$AV$128,40)))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2340.5215807055415</v>
      </c>
      <c r="M1691" s="14">
        <f t="shared" si="892"/>
        <v>769177</v>
      </c>
      <c r="O1691" s="12" t="e">
        <f>1000*(IF(I80&lt;18,VLOOKUP(I80,'[1]Mortality (No Interventions) L'!$B$10:$O$129,4),VLOOKUP(I80,'[1]Mortality (Interventions) L'!$B$26:$AV$128,40)))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2340.5215807055415</v>
      </c>
      <c r="M1692" s="14">
        <f t="shared" si="892"/>
        <v>769177</v>
      </c>
      <c r="O1692" s="12" t="e">
        <f>1000*(IF(I81&lt;18,VLOOKUP(I81,'[1]Mortality (No Interventions) L'!$B$10:$O$129,4),VLOOKUP(I81,'[1]Mortality (Interventions) L'!$B$26:$AV$128,40)))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2340.5215807055415</v>
      </c>
      <c r="M1693" s="14">
        <f t="shared" si="892"/>
        <v>769177</v>
      </c>
      <c r="O1693" s="12" t="e">
        <f>1000*(IF(I82&lt;18,VLOOKUP(I82,'[1]Mortality (No Interventions) L'!$B$10:$O$129,4),VLOOKUP(I82,'[1]Mortality (Interventions) L'!$B$26:$AV$128,40)))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2340.5215807055415</v>
      </c>
      <c r="M1694" s="14">
        <f t="shared" si="892"/>
        <v>769177</v>
      </c>
      <c r="O1694" s="12" t="e">
        <f>1000*(IF(I83&lt;18,VLOOKUP(I83,'[1]Mortality (No Interventions) L'!$B$10:$O$129,4),VLOOKUP(I83,'[1]Mortality (Interventions) L'!$B$26:$AV$128,40)))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2340.5215807055415</v>
      </c>
      <c r="M1695" s="14">
        <f t="shared" si="892"/>
        <v>769177</v>
      </c>
      <c r="O1695" s="12" t="e">
        <f>1000*(IF(I84&lt;18,VLOOKUP(I84,'[1]Mortality (No Interventions) L'!$B$10:$O$129,4),VLOOKUP(I84,'[1]Mortality (Interventions) L'!$B$26:$AV$128,40)))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2340.5215807055415</v>
      </c>
      <c r="M1696" s="14">
        <f t="shared" si="892"/>
        <v>769177</v>
      </c>
      <c r="O1696" s="12" t="e">
        <f>1000*(IF(I85&lt;18,VLOOKUP(I85,'[1]Mortality (No Interventions) L'!$B$10:$O$129,4),VLOOKUP(I85,'[1]Mortality (Interventions) L'!$B$26:$AV$128,40)))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2340.5215807055415</v>
      </c>
      <c r="M1697" s="14">
        <f t="shared" si="892"/>
        <v>769177</v>
      </c>
      <c r="O1697" s="12" t="e">
        <f>1000*(IF(I86&lt;18,VLOOKUP(I86,'[1]Mortality (No Interventions) L'!$B$10:$O$129,4),VLOOKUP(I86,'[1]Mortality (Interventions) L'!$B$26:$AV$128,40)))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2340.5215807055415</v>
      </c>
      <c r="M1698" s="14">
        <f t="shared" si="892"/>
        <v>769177</v>
      </c>
      <c r="O1698" s="12" t="e">
        <f>1000*(IF(I87&lt;18,VLOOKUP(I87,'[1]Mortality (No Interventions) L'!$B$10:$O$129,4),VLOOKUP(I87,'[1]Mortality (Interventions) L'!$B$26:$AV$128,40)))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2340.5215807055415</v>
      </c>
      <c r="M1699" s="14">
        <f t="shared" si="892"/>
        <v>769177</v>
      </c>
      <c r="O1699" s="12" t="e">
        <f>1000*(IF(I88&lt;18,VLOOKUP(I88,'[1]Mortality (No Interventions) L'!$B$10:$O$129,4),VLOOKUP(I88,'[1]Mortality (Interventions) L'!$B$26:$AV$128,40)))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2340.5215807055415</v>
      </c>
      <c r="M1700" s="14">
        <f t="shared" si="892"/>
        <v>769177</v>
      </c>
      <c r="O1700" s="12" t="e">
        <f>1000*(IF(I89&lt;18,VLOOKUP(I89,'[1]Mortality (No Interventions) L'!$B$10:$O$129,4),VLOOKUP(I89,'[1]Mortality (Interventions) L'!$B$26:$AV$128,40)))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2340.5215807055415</v>
      </c>
      <c r="M1701" s="14">
        <f t="shared" si="892"/>
        <v>769177</v>
      </c>
      <c r="O1701" s="12" t="e">
        <f>1000*(IF(I90&lt;18,VLOOKUP(I90,'[1]Mortality (No Interventions) L'!$B$10:$O$129,4),VLOOKUP(I90,'[1]Mortality (Interventions) L'!$B$26:$AV$128,40)))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2340.5215807055415</v>
      </c>
      <c r="M1702" s="14">
        <f t="shared" si="892"/>
        <v>769177</v>
      </c>
      <c r="O1702" s="12" t="e">
        <f>1000*(IF(I91&lt;18,VLOOKUP(I91,'[1]Mortality (No Interventions) L'!$B$10:$O$129,4),VLOOKUP(I91,'[1]Mortality (Interventions) L'!$B$26:$AV$128,40)))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2340.5215807055415</v>
      </c>
      <c r="M1703" s="14">
        <f t="shared" si="892"/>
        <v>769177</v>
      </c>
      <c r="O1703" s="12" t="e">
        <f>1000*(IF(I92&lt;18,VLOOKUP(I92,'[1]Mortality (No Interventions) L'!$B$10:$O$129,4),VLOOKUP(I92,'[1]Mortality (Interventions) L'!$B$26:$AV$128,40)))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2340.5215807055415</v>
      </c>
      <c r="M1704" s="14">
        <f t="shared" si="892"/>
        <v>769177</v>
      </c>
      <c r="O1704" s="12" t="e">
        <f>1000*(IF(I93&lt;18,VLOOKUP(I93,'[1]Mortality (No Interventions) L'!$B$10:$O$129,4),VLOOKUP(I93,'[1]Mortality (Interventions) L'!$B$26:$AV$128,40)))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2340.5215807055415</v>
      </c>
      <c r="M1705" s="14">
        <f t="shared" si="892"/>
        <v>769177</v>
      </c>
      <c r="O1705" s="12" t="e">
        <f>1000*(IF(I94&lt;18,VLOOKUP(I94,'[1]Mortality (No Interventions) L'!$B$10:$O$129,4),VLOOKUP(I94,'[1]Mortality (Interventions) L'!$B$26:$AV$128,40)))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2340.5215807055415</v>
      </c>
      <c r="M1706" s="14">
        <f t="shared" si="892"/>
        <v>769177</v>
      </c>
      <c r="O1706" s="12" t="e">
        <f>1000*(IF(I95&lt;18,VLOOKUP(I95,'[1]Mortality (No Interventions) L'!$B$10:$O$129,4),VLOOKUP(I95,'[1]Mortality (Interventions) L'!$B$26:$AV$128,40)))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2340.5215807055415</v>
      </c>
      <c r="M1707" s="14">
        <f t="shared" si="892"/>
        <v>769177</v>
      </c>
      <c r="O1707" s="12" t="e">
        <f>1000*(IF(I96&lt;18,VLOOKUP(I96,'[1]Mortality (No Interventions) L'!$B$10:$O$129,4),VLOOKUP(I96,'[1]Mortality (Interventions) L'!$B$26:$AV$128,40)))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2340.5215807055415</v>
      </c>
      <c r="M1708" s="14">
        <f t="shared" si="892"/>
        <v>769177</v>
      </c>
      <c r="O1708" s="12" t="e">
        <f>1000*(IF(I97&lt;18,VLOOKUP(I97,'[1]Mortality (No Interventions) L'!$B$10:$O$129,4),VLOOKUP(I97,'[1]Mortality (Interventions) L'!$B$26:$AV$128,40)))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2340.5215807055415</v>
      </c>
      <c r="M1709" s="14">
        <f t="shared" si="892"/>
        <v>769177</v>
      </c>
      <c r="O1709" s="12" t="e">
        <f>1000*(IF(I98&lt;18,VLOOKUP(I98,'[1]Mortality (No Interventions) L'!$B$10:$O$129,4),VLOOKUP(I98,'[1]Mortality (Interventions) L'!$B$26:$AV$128,40)))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2340.5215807055415</v>
      </c>
      <c r="M1710" s="14">
        <f t="shared" si="892"/>
        <v>769177</v>
      </c>
      <c r="O1710" s="12" t="e">
        <f>1000*(IF(I99&lt;18,VLOOKUP(I99,'[1]Mortality (No Interventions) L'!$B$10:$O$129,4),VLOOKUP(I99,'[1]Mortality (Interventions) L'!$B$26:$AV$128,40)))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2340.5215807055415</v>
      </c>
      <c r="M1711" s="14">
        <f t="shared" ref="M1711:M1735" si="909">$E$11</f>
        <v>769177</v>
      </c>
      <c r="O1711" s="12" t="e">
        <f>1000*(IF(I100&lt;18,VLOOKUP(I100,'[1]Mortality (No Interventions) L'!$B$10:$O$129,4),VLOOKUP(I100,'[1]Mortality (Interventions) L'!$B$26:$AV$128,40)))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2340.5215807055415</v>
      </c>
      <c r="M1712" s="14">
        <f t="shared" si="909"/>
        <v>769177</v>
      </c>
      <c r="O1712" s="12" t="e">
        <f>1000*(IF(I101&lt;18,VLOOKUP(I101,'[1]Mortality (No Interventions) L'!$B$10:$O$129,4),VLOOKUP(I101,'[1]Mortality (Interventions) L'!$B$26:$AV$128,40)))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2340.5215807055415</v>
      </c>
      <c r="M1713" s="14">
        <f t="shared" si="909"/>
        <v>769177</v>
      </c>
      <c r="O1713" s="12" t="e">
        <f>1000*(IF(I102&lt;18,VLOOKUP(I102,'[1]Mortality (No Interventions) L'!$B$10:$O$129,4),VLOOKUP(I102,'[1]Mortality (Interventions) L'!$B$26:$AV$128,40)))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2340.5215807055415</v>
      </c>
      <c r="M1714" s="14">
        <f t="shared" si="909"/>
        <v>769177</v>
      </c>
      <c r="O1714" s="12" t="e">
        <f>1000*(IF(I103&lt;18,VLOOKUP(I103,'[1]Mortality (No Interventions) L'!$B$10:$O$129,4),VLOOKUP(I103,'[1]Mortality (Interventions) L'!$B$26:$AV$128,40)))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2340.5215807055415</v>
      </c>
      <c r="M1715" s="14">
        <f t="shared" si="909"/>
        <v>769177</v>
      </c>
      <c r="O1715" s="12" t="e">
        <f>1000*(IF(I104&lt;18,VLOOKUP(I104,'[1]Mortality (No Interventions) L'!$B$10:$O$129,4),VLOOKUP(I104,'[1]Mortality (Interventions) L'!$B$26:$AV$128,40)))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2340.5215807055415</v>
      </c>
      <c r="M1716" s="14">
        <f t="shared" si="909"/>
        <v>769177</v>
      </c>
      <c r="O1716" s="12" t="e">
        <f>1000*(IF(I105&lt;18,VLOOKUP(I105,'[1]Mortality (No Interventions) L'!$B$10:$O$129,4),VLOOKUP(I105,'[1]Mortality (Interventions) L'!$B$26:$AV$128,40)))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2340.5215807055415</v>
      </c>
      <c r="M1717" s="14">
        <f t="shared" si="909"/>
        <v>769177</v>
      </c>
      <c r="O1717" s="12" t="e">
        <f>1000*(IF(I106&lt;18,VLOOKUP(I106,'[1]Mortality (No Interventions) L'!$B$10:$O$129,4),VLOOKUP(I106,'[1]Mortality (Interventions) L'!$B$26:$AV$128,40)))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2340.5215807055415</v>
      </c>
      <c r="M1718" s="14">
        <f t="shared" si="909"/>
        <v>769177</v>
      </c>
      <c r="O1718" s="12" t="e">
        <f>1000*(IF(I107&lt;18,VLOOKUP(I107,'[1]Mortality (No Interventions) L'!$B$10:$O$129,4),VLOOKUP(I107,'[1]Mortality (Interventions) L'!$B$26:$AV$128,40)))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2340.5215807055415</v>
      </c>
      <c r="M1719" s="14">
        <f t="shared" si="909"/>
        <v>769177</v>
      </c>
      <c r="O1719" s="12" t="e">
        <f>1000*(IF(I108&lt;18,VLOOKUP(I108,'[1]Mortality (No Interventions) L'!$B$10:$O$129,4),VLOOKUP(I108,'[1]Mortality (Interventions) L'!$B$26:$AV$128,40)))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2340.5215807055415</v>
      </c>
      <c r="M1720" s="14">
        <f t="shared" si="909"/>
        <v>769177</v>
      </c>
      <c r="O1720" s="12" t="e">
        <f>1000*(IF(I109&lt;18,VLOOKUP(I109,'[1]Mortality (No Interventions) L'!$B$10:$O$129,4),VLOOKUP(I109,'[1]Mortality (Interventions) L'!$B$26:$AV$128,40)))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2340.5215807055415</v>
      </c>
      <c r="M1721" s="14">
        <f t="shared" si="909"/>
        <v>769177</v>
      </c>
      <c r="O1721" s="12" t="e">
        <f>1000*(IF(I110&lt;18,VLOOKUP(I110,'[1]Mortality (No Interventions) L'!$B$10:$O$129,4),VLOOKUP(I110,'[1]Mortality (Interventions) L'!$B$26:$AV$128,40)))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2340.5215807055415</v>
      </c>
      <c r="M1722" s="14">
        <f t="shared" si="909"/>
        <v>769177</v>
      </c>
      <c r="O1722" s="12" t="e">
        <f>1000*(IF(I111&lt;18,VLOOKUP(I111,'[1]Mortality (No Interventions) L'!$B$10:$O$129,4),VLOOKUP(I111,'[1]Mortality (Interventions) L'!$B$26:$AV$128,40)))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2340.5215807055415</v>
      </c>
      <c r="M1723" s="14">
        <f t="shared" si="909"/>
        <v>769177</v>
      </c>
      <c r="O1723" s="12" t="e">
        <f>1000*(IF(I112&lt;18,VLOOKUP(I112,'[1]Mortality (No Interventions) L'!$B$10:$O$129,4),VLOOKUP(I112,'[1]Mortality (Interventions) L'!$B$26:$AV$128,40)))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2340.5215807055415</v>
      </c>
      <c r="M1724" s="14">
        <f t="shared" si="909"/>
        <v>769177</v>
      </c>
      <c r="O1724" s="12" t="e">
        <f>1000*(IF(I113&lt;18,VLOOKUP(I113,'[1]Mortality (No Interventions) L'!$B$10:$O$129,4),VLOOKUP(I113,'[1]Mortality (Interventions) L'!$B$26:$AV$128,40)))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2340.5215807055415</v>
      </c>
      <c r="M1725" s="14">
        <f t="shared" si="909"/>
        <v>769177</v>
      </c>
      <c r="O1725" s="12" t="e">
        <f>1000*(IF(I114&lt;18,VLOOKUP(I114,'[1]Mortality (No Interventions) L'!$B$10:$O$129,4),VLOOKUP(I114,'[1]Mortality (Interventions) L'!$B$26:$AV$128,40)))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2340.5215807055415</v>
      </c>
      <c r="M1726" s="14">
        <f t="shared" si="909"/>
        <v>769177</v>
      </c>
      <c r="O1726" s="12" t="e">
        <f>1000*(IF(I115&lt;18,VLOOKUP(I115,'[1]Mortality (No Interventions) L'!$B$10:$O$129,4),VLOOKUP(I115,'[1]Mortality (Interventions) L'!$B$26:$AV$128,40)))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2340.5215807055415</v>
      </c>
      <c r="M1727" s="14">
        <f t="shared" si="909"/>
        <v>769177</v>
      </c>
      <c r="O1727" s="12" t="e">
        <f>1000*(IF(I116&lt;18,VLOOKUP(I116,'[1]Mortality (No Interventions) L'!$B$10:$O$129,4),VLOOKUP(I116,'[1]Mortality (Interventions) L'!$B$26:$AV$128,40)))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2340.5215807055415</v>
      </c>
      <c r="M1728" s="14">
        <f t="shared" si="909"/>
        <v>769177</v>
      </c>
      <c r="O1728" s="12" t="e">
        <f>1000*(IF(I117&lt;18,VLOOKUP(I117,'[1]Mortality (No Interventions) L'!$B$10:$O$129,4),VLOOKUP(I117,'[1]Mortality (Interventions) L'!$B$26:$AV$128,40)))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2340.5215807055415</v>
      </c>
      <c r="M1729" s="14">
        <f t="shared" si="909"/>
        <v>769177</v>
      </c>
      <c r="O1729" s="12" t="e">
        <f>1000*(IF(I118&lt;18,VLOOKUP(I118,'[1]Mortality (No Interventions) L'!$B$10:$O$129,4),VLOOKUP(I118,'[1]Mortality (Interventions) L'!$B$26:$AV$128,40)))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2340.5215807055415</v>
      </c>
      <c r="M1730" s="14">
        <f t="shared" si="909"/>
        <v>769177</v>
      </c>
      <c r="O1730" s="12" t="e">
        <f>1000*(IF(I119&lt;18,VLOOKUP(I119,'[1]Mortality (No Interventions) L'!$B$10:$O$129,4),VLOOKUP(I119,'[1]Mortality (Interventions) L'!$B$26:$AV$128,40)))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2340.5215807055415</v>
      </c>
      <c r="M1731" s="14">
        <f t="shared" si="909"/>
        <v>769177</v>
      </c>
      <c r="O1731" s="12" t="e">
        <f>1000*(IF(I120&lt;18,VLOOKUP(I120,'[1]Mortality (No Interventions) L'!$B$10:$O$129,4),VLOOKUP(I120,'[1]Mortality (Interventions) L'!$B$26:$AV$128,40)))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2340.5215807055415</v>
      </c>
      <c r="M1732" s="14">
        <f t="shared" si="909"/>
        <v>769177</v>
      </c>
      <c r="O1732" s="12" t="e">
        <f>1000*(IF(I121&lt;18,VLOOKUP(I121,'[1]Mortality (No Interventions) L'!$B$10:$O$129,4),VLOOKUP(I121,'[1]Mortality (Interventions) L'!$B$26:$AV$128,40)))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2340.5215807055415</v>
      </c>
      <c r="M1733" s="14">
        <f t="shared" si="909"/>
        <v>769177</v>
      </c>
      <c r="O1733" s="12" t="e">
        <f>1000*(IF(I122&lt;18,VLOOKUP(I122,'[1]Mortality (No Interventions) L'!$B$10:$O$129,4),VLOOKUP(I122,'[1]Mortality (Interventions) L'!$B$26:$AV$128,40)))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2340.5215807055415</v>
      </c>
      <c r="M1734" s="14">
        <f t="shared" si="909"/>
        <v>769177</v>
      </c>
      <c r="O1734" s="12" t="e">
        <f>1000*(IF(I123&lt;18,VLOOKUP(I123,'[1]Mortality (No Interventions) L'!$B$10:$O$129,4),VLOOKUP(I123,'[1]Mortality (Interventions) L'!$B$26:$AV$128,40)))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2340.5215807055415</v>
      </c>
      <c r="M1735" s="14">
        <f t="shared" si="909"/>
        <v>769177</v>
      </c>
      <c r="O1735" s="12" t="e">
        <f>1000*(IF(I124&lt;18,VLOOKUP(I124,'[1]Mortality (No Interventions) L'!$B$10:$O$129,4),VLOOKUP(I124,'[1]Mortality (Interventions) L'!$B$26:$AV$128,40)))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428238.1703700159</v>
      </c>
      <c r="Z1740" s="2">
        <f t="shared" si="926"/>
        <v>-10705.954259250399</v>
      </c>
      <c r="AA1740" s="2">
        <f t="shared" si="926"/>
        <v>-54535.92340639676</v>
      </c>
      <c r="AB1740" s="2">
        <f t="shared" si="926"/>
        <v>-769177.00000000035</v>
      </c>
      <c r="AC1740" s="2">
        <f t="shared" si="926"/>
        <v>-406180.70729563123</v>
      </c>
      <c r="AD1740" s="2">
        <f t="shared" si="926"/>
        <v>17642.171055065635</v>
      </c>
      <c r="AE1740" s="2">
        <f t="shared" si="926"/>
        <v>-388538.53624056582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428238.1703700159</v>
      </c>
      <c r="Z1742" s="2">
        <f t="shared" si="927"/>
        <v>-10705.954259250399</v>
      </c>
      <c r="AA1742" s="2">
        <f t="shared" si="927"/>
        <v>-22075.127391483791</v>
      </c>
      <c r="AB1742" s="2">
        <f t="shared" si="927"/>
        <v>-121690.06851262769</v>
      </c>
      <c r="AC1742" s="2">
        <f t="shared" si="927"/>
        <v>273767.0202066541</v>
      </c>
      <c r="AD1742" s="2">
        <f t="shared" si="927"/>
        <v>6474.8693148737166</v>
      </c>
      <c r="AE1742" s="2">
        <f t="shared" si="927"/>
        <v>280241.88952152774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428238.1703700159</v>
      </c>
      <c r="Z1744" s="2">
        <f t="shared" si="928"/>
        <v>-10705.954259250399</v>
      </c>
      <c r="AA1744" s="2">
        <f t="shared" si="928"/>
        <v>-36204.791891979607</v>
      </c>
      <c r="AB1744" s="2">
        <f t="shared" si="928"/>
        <v>-349798.19767223432</v>
      </c>
      <c r="AC1744" s="2">
        <f t="shared" si="928"/>
        <v>31529.226546551741</v>
      </c>
      <c r="AD1744" s="2">
        <f t="shared" si="928"/>
        <v>11294.592478226818</v>
      </c>
      <c r="AE1744" s="2">
        <f t="shared" si="928"/>
        <v>42823.819024778495</v>
      </c>
    </row>
    <row r="1748" spans="1:40" ht="19" customHeight="1" x14ac:dyDescent="0.15">
      <c r="A1748" s="1"/>
      <c r="G1748" s="1" t="s">
        <v>11</v>
      </c>
      <c r="H1748" s="50">
        <v>436427.14975817921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436427.14975817921</v>
      </c>
      <c r="K1749" s="14">
        <f>J1749*$C$10</f>
        <v>10910.678743954481</v>
      </c>
      <c r="L1749" s="15">
        <f>$C$1759</f>
        <v>4357.630005467965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436427.14975817921</v>
      </c>
      <c r="Z1749" s="8">
        <f t="shared" ref="Z1749:Z1780" si="933">IFERROR(_xlfn.IFNA(-$T1749*K1749,0),0)</f>
        <v>-10910.678743954481</v>
      </c>
      <c r="AA1749" s="8">
        <f t="shared" ref="AA1749:AA1780" si="934">IFERROR(_xlfn.IFNA(-$T1749*L1749,0),0)</f>
        <v>-4357.630005467965</v>
      </c>
      <c r="AB1749" s="8"/>
      <c r="AC1749" s="8">
        <f t="shared" ref="AC1749:AC1780" si="935">IFERROR(_xlfn.IFNA(SUM(Y1749:AB1749),0),0)</f>
        <v>421158.84100875678</v>
      </c>
      <c r="AD1749" s="8"/>
      <c r="AE1749" s="8">
        <f t="shared" ref="AE1749:AE1780" si="936">IFERROR(_xlfn.IFNA(SUM(AC1749:AD1749),0),0)</f>
        <v>421158.84100875678</v>
      </c>
      <c r="AG1749" s="46">
        <f>AE1878</f>
        <v>43642.716925896122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L'!$B$10:$O$129,4),VLOOKUP(I5,'[1]Mortality (Interventions) L'!$B$26:$AV$128,43)))</f>
        <v>6.2607957682333391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6.2607957682333393E-3</v>
      </c>
      <c r="S1750" s="10">
        <f t="shared" ref="S1750:S1781" si="940">MIN(P1750*Q1750,Q1750-R1750)</f>
        <v>0</v>
      </c>
      <c r="T1750" s="9">
        <f t="shared" si="930"/>
        <v>0.99373920423176665</v>
      </c>
      <c r="U1750" s="18"/>
      <c r="V1750" s="8">
        <f t="shared" ref="V1750:V1781" si="941">W1749</f>
        <v>7691.77</v>
      </c>
      <c r="W1750" s="8">
        <f t="shared" si="931"/>
        <v>7643.6133989337759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-4815.6601066224157</v>
      </c>
      <c r="AC1750" s="8">
        <f t="shared" si="935"/>
        <v>-4815.6601066224157</v>
      </c>
      <c r="AD1750" s="8">
        <f t="shared" ref="AD1750:AD1781" si="943">IFERROR(_xlfn.IFNA($D$6*SUM(V1750:V1750,Y1750:Z1750),0),0)</f>
        <v>754.56263700000011</v>
      </c>
      <c r="AE1750" s="8">
        <f t="shared" si="936"/>
        <v>-4061.0974696224157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2175.4942566770683</v>
      </c>
      <c r="M1751" s="14">
        <f t="shared" si="929"/>
        <v>769177</v>
      </c>
      <c r="N1751" s="13"/>
      <c r="O1751" s="12">
        <f>1000*(IF(I6&lt;18,VLOOKUP(I6,'[1]Mortality (No Interventions) L'!$B$10:$O$129,4),VLOOKUP(I6,'[1]Mortality (Interventions) L'!$B$26:$AV$128,43)))</f>
        <v>6.9478834830202834</v>
      </c>
      <c r="P1751" s="11">
        <v>0</v>
      </c>
      <c r="Q1751" s="10">
        <f t="shared" si="938"/>
        <v>0.99373920423176665</v>
      </c>
      <c r="R1751" s="10">
        <f t="shared" si="939"/>
        <v>6.9043842035116116E-3</v>
      </c>
      <c r="S1751" s="10">
        <f t="shared" si="940"/>
        <v>0</v>
      </c>
      <c r="T1751" s="9">
        <f t="shared" si="930"/>
        <v>0.98683482002825507</v>
      </c>
      <c r="U1751" s="18"/>
      <c r="V1751" s="8">
        <f t="shared" si="941"/>
        <v>7643.6133989337759</v>
      </c>
      <c r="W1751" s="8">
        <f t="shared" si="931"/>
        <v>7590.5064636487323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-2146.8534832604173</v>
      </c>
      <c r="AB1751" s="8">
        <f t="shared" si="942"/>
        <v>-5310.693528504451</v>
      </c>
      <c r="AC1751" s="8">
        <f t="shared" si="935"/>
        <v>-7457.5470117648683</v>
      </c>
      <c r="AD1751" s="8">
        <f t="shared" si="943"/>
        <v>749.83847443540344</v>
      </c>
      <c r="AE1751" s="8">
        <f t="shared" si="936"/>
        <v>-6707.7085373294649</v>
      </c>
      <c r="AF1751" s="1" t="s">
        <v>34</v>
      </c>
      <c r="AG1751" s="44">
        <f>AE1878/Y1878</f>
        <v>0.10000000446827885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2175.4942566770683</v>
      </c>
      <c r="M1752" s="14">
        <f t="shared" si="929"/>
        <v>769177</v>
      </c>
      <c r="N1752" s="13"/>
      <c r="O1752" s="12">
        <f>1000*(IF(I7&lt;18,VLOOKUP(I7,'[1]Mortality (No Interventions) L'!$B$10:$O$129,4),VLOOKUP(I7,'[1]Mortality (Interventions) L'!$B$26:$AV$128,43)))</f>
        <v>7.6905007900902635</v>
      </c>
      <c r="P1752" s="11">
        <v>0</v>
      </c>
      <c r="Q1752" s="10">
        <f t="shared" si="938"/>
        <v>0.98683482002825507</v>
      </c>
      <c r="R1752" s="10">
        <f t="shared" si="939"/>
        <v>7.5892539631158785E-3</v>
      </c>
      <c r="S1752" s="10">
        <f t="shared" si="940"/>
        <v>0</v>
      </c>
      <c r="T1752" s="9">
        <f t="shared" si="930"/>
        <v>0.97924556606513924</v>
      </c>
      <c r="U1752" s="18"/>
      <c r="V1752" s="8">
        <f t="shared" si="941"/>
        <v>7590.5064636487323</v>
      </c>
      <c r="W1752" s="8">
        <f t="shared" si="931"/>
        <v>7532.1316676928564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-2130.3431048511952</v>
      </c>
      <c r="AB1752" s="8">
        <f t="shared" si="942"/>
        <v>-5837.4795955875825</v>
      </c>
      <c r="AC1752" s="8">
        <f t="shared" si="935"/>
        <v>-7967.8227004387772</v>
      </c>
      <c r="AD1752" s="8">
        <f t="shared" si="943"/>
        <v>744.6286840839407</v>
      </c>
      <c r="AE1752" s="8">
        <f t="shared" si="936"/>
        <v>-7223.194016354837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2175.4942566770683</v>
      </c>
      <c r="M1753" s="14">
        <f t="shared" si="929"/>
        <v>769177</v>
      </c>
      <c r="N1753" s="13"/>
      <c r="O1753" s="12">
        <f>1000*(IF(I8&lt;18,VLOOKUP(I8,'[1]Mortality (No Interventions) L'!$B$10:$O$129,4),VLOOKUP(I8,'[1]Mortality (Interventions) L'!$B$26:$AV$128,43)))</f>
        <v>8.4900795217408493</v>
      </c>
      <c r="P1753" s="11">
        <v>0</v>
      </c>
      <c r="Q1753" s="10">
        <f t="shared" si="938"/>
        <v>0.97924556606513924</v>
      </c>
      <c r="R1753" s="10">
        <f t="shared" si="939"/>
        <v>8.3138727272051658E-3</v>
      </c>
      <c r="S1753" s="10">
        <f t="shared" si="940"/>
        <v>0</v>
      </c>
      <c r="T1753" s="9">
        <f t="shared" si="930"/>
        <v>0.97093169333793405</v>
      </c>
      <c r="U1753" s="18"/>
      <c r="V1753" s="8">
        <f t="shared" si="941"/>
        <v>7532.1316676928564</v>
      </c>
      <c r="W1753" s="8">
        <f t="shared" si="931"/>
        <v>7468.1832708659213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-2112.2563224824162</v>
      </c>
      <c r="AB1753" s="8">
        <f t="shared" si="942"/>
        <v>-6394.8396826934877</v>
      </c>
      <c r="AC1753" s="8">
        <f t="shared" si="935"/>
        <v>-8507.096005175903</v>
      </c>
      <c r="AD1753" s="8">
        <f t="shared" si="943"/>
        <v>738.90211660066927</v>
      </c>
      <c r="AE1753" s="8">
        <f t="shared" si="936"/>
        <v>-7768.1938885752334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2175.4942566770683</v>
      </c>
      <c r="M1754" s="14">
        <f t="shared" si="929"/>
        <v>769177</v>
      </c>
      <c r="N1754" s="13"/>
      <c r="O1754" s="12">
        <f>1000*(IF(I9&lt;18,VLOOKUP(I9,'[1]Mortality (No Interventions) L'!$B$10:$O$129,4),VLOOKUP(I9,'[1]Mortality (Interventions) L'!$B$26:$AV$128,43)))</f>
        <v>9.3957083989271553</v>
      </c>
      <c r="P1754" s="11">
        <v>0</v>
      </c>
      <c r="Q1754" s="10">
        <f t="shared" si="938"/>
        <v>0.97093169333793405</v>
      </c>
      <c r="R1754" s="10">
        <f t="shared" si="939"/>
        <v>9.1225910658797923E-3</v>
      </c>
      <c r="S1754" s="10">
        <f t="shared" si="940"/>
        <v>0</v>
      </c>
      <c r="T1754" s="9">
        <f t="shared" si="930"/>
        <v>0.96180910227205429</v>
      </c>
      <c r="U1754" s="18"/>
      <c r="V1754" s="8">
        <f t="shared" si="941"/>
        <v>7468.1832708659213</v>
      </c>
      <c r="W1754" s="8">
        <f t="shared" si="931"/>
        <v>7398.0143985831191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-2092.4101780125811</v>
      </c>
      <c r="AB1754" s="8">
        <f t="shared" si="942"/>
        <v>-7016.8872282802213</v>
      </c>
      <c r="AC1754" s="8">
        <f t="shared" si="935"/>
        <v>-9109.2974062928024</v>
      </c>
      <c r="AD1754" s="8">
        <f t="shared" si="943"/>
        <v>732.62877887194691</v>
      </c>
      <c r="AE1754" s="8">
        <f t="shared" si="936"/>
        <v>-8376.668627420855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2175.4942566770683</v>
      </c>
      <c r="M1755" s="14">
        <f t="shared" si="929"/>
        <v>769177</v>
      </c>
      <c r="N1755" s="13"/>
      <c r="O1755" s="12">
        <f>1000*(IF(I10&lt;18,VLOOKUP(I10,'[1]Mortality (No Interventions) L'!$B$10:$O$129,4),VLOOKUP(I10,'[1]Mortality (Interventions) L'!$B$26:$AV$128,43)))</f>
        <v>10.534105865685779</v>
      </c>
      <c r="P1755" s="11">
        <v>0</v>
      </c>
      <c r="Q1755" s="10">
        <f t="shared" si="938"/>
        <v>0.96180910227205429</v>
      </c>
      <c r="R1755" s="10">
        <f t="shared" si="939"/>
        <v>1.0131798905914022E-2</v>
      </c>
      <c r="S1755" s="10">
        <f t="shared" si="940"/>
        <v>0</v>
      </c>
      <c r="T1755" s="9">
        <f t="shared" si="930"/>
        <v>0.95167730336614031</v>
      </c>
      <c r="U1755" s="18"/>
      <c r="V1755" s="8">
        <f t="shared" si="941"/>
        <v>7398.0143985831191</v>
      </c>
      <c r="W1755" s="8">
        <f t="shared" si="931"/>
        <v>7320.0829317125772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-2070.3685076829584</v>
      </c>
      <c r="AB1755" s="8">
        <f t="shared" si="942"/>
        <v>-7793.1466870542299</v>
      </c>
      <c r="AC1755" s="8">
        <f t="shared" si="935"/>
        <v>-9863.5151947371887</v>
      </c>
      <c r="AD1755" s="8">
        <f t="shared" si="943"/>
        <v>725.74521250100406</v>
      </c>
      <c r="AE1755" s="8">
        <f t="shared" si="936"/>
        <v>-9137.7699822361847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2175.4942566770683</v>
      </c>
      <c r="M1756" s="14">
        <f t="shared" si="929"/>
        <v>769177</v>
      </c>
      <c r="N1756" s="13"/>
      <c r="O1756" s="12">
        <f>1000*(IF(I11&lt;18,VLOOKUP(I11,'[1]Mortality (No Interventions) L'!$B$10:$O$129,4),VLOOKUP(I11,'[1]Mortality (Interventions) L'!$B$26:$AV$128,43)))</f>
        <v>11.729711924112074</v>
      </c>
      <c r="P1756" s="11">
        <v>0</v>
      </c>
      <c r="Q1756" s="10">
        <f t="shared" si="938"/>
        <v>0.95167730336614031</v>
      </c>
      <c r="R1756" s="10">
        <f t="shared" si="939"/>
        <v>1.1162900613200639E-2</v>
      </c>
      <c r="S1756" s="10">
        <f t="shared" si="940"/>
        <v>0</v>
      </c>
      <c r="T1756" s="9">
        <f t="shared" si="930"/>
        <v>0.94051440275293963</v>
      </c>
      <c r="U1756" s="18"/>
      <c r="V1756" s="8">
        <f t="shared" si="941"/>
        <v>7320.0829317125772</v>
      </c>
      <c r="W1756" s="8">
        <f t="shared" si="931"/>
        <v>7234.220467662979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-2046.0836815110831</v>
      </c>
      <c r="AB1756" s="8">
        <f t="shared" si="942"/>
        <v>-8586.2464049598275</v>
      </c>
      <c r="AC1756" s="8">
        <f t="shared" si="935"/>
        <v>-10632.330086470911</v>
      </c>
      <c r="AD1756" s="8">
        <f t="shared" si="943"/>
        <v>718.1001356010039</v>
      </c>
      <c r="AE1756" s="8">
        <f t="shared" si="936"/>
        <v>-9914.229950869907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2175.4942566770683</v>
      </c>
      <c r="M1757" s="14">
        <f t="shared" si="929"/>
        <v>769177</v>
      </c>
      <c r="N1757" s="13"/>
      <c r="O1757" s="12">
        <f>1000*(IF(I12&lt;18,VLOOKUP(I12,'[1]Mortality (No Interventions) L'!$B$10:$O$129,4),VLOOKUP(I12,'[1]Mortality (Interventions) L'!$B$26:$AV$128,43)))</f>
        <v>13.115503766053566</v>
      </c>
      <c r="P1757" s="11">
        <v>0</v>
      </c>
      <c r="Q1757" s="10">
        <f t="shared" si="938"/>
        <v>0.94051440275293963</v>
      </c>
      <c r="R1757" s="10">
        <f t="shared" si="939"/>
        <v>1.23353201913338E-2</v>
      </c>
      <c r="S1757" s="10">
        <f t="shared" si="940"/>
        <v>0</v>
      </c>
      <c r="T1757" s="9">
        <f t="shared" si="930"/>
        <v>0.92817908256160586</v>
      </c>
      <c r="U1757" s="18"/>
      <c r="V1757" s="8">
        <f t="shared" si="941"/>
        <v>7234.220467662979</v>
      </c>
      <c r="W1757" s="8">
        <f t="shared" si="931"/>
        <v>7139.3400218748839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-2019.2482632805638</v>
      </c>
      <c r="AB1757" s="8">
        <f t="shared" si="942"/>
        <v>-9488.0445788095585</v>
      </c>
      <c r="AC1757" s="8">
        <f t="shared" si="935"/>
        <v>-11507.292842090123</v>
      </c>
      <c r="AD1757" s="8">
        <f t="shared" si="943"/>
        <v>709.67702787773828</v>
      </c>
      <c r="AE1757" s="8">
        <f t="shared" si="936"/>
        <v>-10797.615814212384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2175.4942566770683</v>
      </c>
      <c r="M1758" s="14">
        <f t="shared" si="929"/>
        <v>769177</v>
      </c>
      <c r="N1758" s="13"/>
      <c r="O1758" s="12">
        <f>1000*(IF(I13&lt;18,VLOOKUP(I13,'[1]Mortality (No Interventions) L'!$B$10:$O$129,4),VLOOKUP(I13,'[1]Mortality (Interventions) L'!$B$26:$AV$128,43)))</f>
        <v>14.723074322964223</v>
      </c>
      <c r="P1758" s="11">
        <v>0</v>
      </c>
      <c r="Q1758" s="10">
        <f t="shared" si="938"/>
        <v>0.92817908256160586</v>
      </c>
      <c r="R1758" s="10">
        <f t="shared" si="939"/>
        <v>1.3665649617575269E-2</v>
      </c>
      <c r="S1758" s="10">
        <f t="shared" si="940"/>
        <v>0</v>
      </c>
      <c r="T1758" s="9">
        <f t="shared" si="930"/>
        <v>0.91451343294403065</v>
      </c>
      <c r="U1758" s="18"/>
      <c r="V1758" s="8">
        <f t="shared" si="941"/>
        <v>7139.3400218748839</v>
      </c>
      <c r="W1758" s="8">
        <f t="shared" si="931"/>
        <v>7034.2269881159073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-1989.518721023768</v>
      </c>
      <c r="AB1758" s="8">
        <f t="shared" si="942"/>
        <v>-10511.303375897693</v>
      </c>
      <c r="AC1758" s="8">
        <f t="shared" si="935"/>
        <v>-12500.82209692146</v>
      </c>
      <c r="AD1758" s="8">
        <f t="shared" si="943"/>
        <v>700.3692561459261</v>
      </c>
      <c r="AE1758" s="8">
        <f t="shared" si="936"/>
        <v>-11800.452840775533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4357.630005467965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2175.4942566770683</v>
      </c>
      <c r="M1759" s="14">
        <f t="shared" si="929"/>
        <v>769177</v>
      </c>
      <c r="N1759" s="13"/>
      <c r="O1759" s="12">
        <f>1000*(IF(I14&lt;18,VLOOKUP(I14,'[1]Mortality (No Interventions) L'!$B$10:$O$129,4),VLOOKUP(I14,'[1]Mortality (Interventions) L'!$B$26:$AV$128,43)))</f>
        <v>16.644528569622995</v>
      </c>
      <c r="P1759" s="11">
        <v>0</v>
      </c>
      <c r="Q1759" s="10">
        <f t="shared" si="938"/>
        <v>0.91451343294403065</v>
      </c>
      <c r="R1759" s="10">
        <f t="shared" si="939"/>
        <v>1.522164496194092E-2</v>
      </c>
      <c r="S1759" s="10">
        <f t="shared" si="940"/>
        <v>0</v>
      </c>
      <c r="T1759" s="9">
        <f t="shared" si="930"/>
        <v>0.89929178798208975</v>
      </c>
      <c r="U1759" s="18"/>
      <c r="V1759" s="8">
        <f t="shared" si="941"/>
        <v>7034.2269881159073</v>
      </c>
      <c r="W1759" s="8">
        <f t="shared" si="931"/>
        <v>6917.1455960469984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-1956.404119831888</v>
      </c>
      <c r="AB1759" s="8">
        <f t="shared" si="942"/>
        <v>-11708.139206890832</v>
      </c>
      <c r="AC1759" s="8">
        <f t="shared" si="935"/>
        <v>-13664.54332672272</v>
      </c>
      <c r="AD1759" s="8">
        <f t="shared" si="943"/>
        <v>690.0576675341706</v>
      </c>
      <c r="AE1759" s="8">
        <f t="shared" si="936"/>
        <v>-12974.485659188549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2175.4942566770683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2175.4942566770683</v>
      </c>
      <c r="M1760" s="14">
        <f t="shared" si="929"/>
        <v>769177</v>
      </c>
      <c r="N1760" s="13"/>
      <c r="O1760" s="12">
        <f>1000*(IF(I15&lt;18,VLOOKUP(I15,'[1]Mortality (No Interventions) L'!$B$10:$O$129,4),VLOOKUP(I15,'[1]Mortality (Interventions) L'!$B$26:$AV$128,43)))</f>
        <v>18.875295867466239</v>
      </c>
      <c r="P1760" s="11">
        <v>0</v>
      </c>
      <c r="Q1760" s="10">
        <f t="shared" si="938"/>
        <v>0.89929178798208975</v>
      </c>
      <c r="R1760" s="10">
        <f t="shared" si="939"/>
        <v>1.6974398569344663E-2</v>
      </c>
      <c r="S1760" s="10">
        <f t="shared" si="940"/>
        <v>0</v>
      </c>
      <c r="T1760" s="9">
        <f t="shared" si="930"/>
        <v>0.88231738941274507</v>
      </c>
      <c r="U1760" s="18"/>
      <c r="V1760" s="8">
        <f t="shared" si="941"/>
        <v>6917.1455960469984</v>
      </c>
      <c r="W1760" s="8">
        <f t="shared" si="931"/>
        <v>6786.5824263632703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-1919.4764132337311</v>
      </c>
      <c r="AB1760" s="8">
        <f t="shared" si="942"/>
        <v>-13056.316968372819</v>
      </c>
      <c r="AC1760" s="8">
        <f t="shared" si="935"/>
        <v>-14975.793381606551</v>
      </c>
      <c r="AD1760" s="8">
        <f t="shared" si="943"/>
        <v>678.57198297221055</v>
      </c>
      <c r="AE1760" s="8">
        <f t="shared" si="936"/>
        <v>-14297.221398634339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2175.4942566770683</v>
      </c>
      <c r="M1761" s="14">
        <f t="shared" si="929"/>
        <v>769177</v>
      </c>
      <c r="N1761" s="13"/>
      <c r="O1761" s="12">
        <f>1000*(IF(I16&lt;18,VLOOKUP(I16,'[1]Mortality (No Interventions) L'!$B$10:$O$129,4),VLOOKUP(I16,'[1]Mortality (Interventions) L'!$B$26:$AV$128,43)))</f>
        <v>21.456048006111029</v>
      </c>
      <c r="P1761" s="11">
        <v>0</v>
      </c>
      <c r="Q1761" s="10">
        <f t="shared" si="938"/>
        <v>0.88231738941274507</v>
      </c>
      <c r="R1761" s="10">
        <f t="shared" si="939"/>
        <v>1.8931044263866419E-2</v>
      </c>
      <c r="S1761" s="10">
        <f t="shared" si="940"/>
        <v>0</v>
      </c>
      <c r="T1761" s="9">
        <f t="shared" si="930"/>
        <v>0.86338634514887869</v>
      </c>
      <c r="U1761" s="18"/>
      <c r="V1761" s="8">
        <f t="shared" si="941"/>
        <v>6786.5824263632703</v>
      </c>
      <c r="W1761" s="8">
        <f t="shared" si="931"/>
        <v>6640.9691880257906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-1878.2920351647906</v>
      </c>
      <c r="AB1761" s="8">
        <f t="shared" si="942"/>
        <v>-14561.323833747982</v>
      </c>
      <c r="AC1761" s="8">
        <f t="shared" si="935"/>
        <v>-16439.615868912773</v>
      </c>
      <c r="AD1761" s="8">
        <f t="shared" si="943"/>
        <v>665.76373602623687</v>
      </c>
      <c r="AE1761" s="8">
        <f t="shared" si="936"/>
        <v>-15773.852132886537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2175.4942566770683</v>
      </c>
      <c r="M1762" s="14">
        <f t="shared" si="929"/>
        <v>769177</v>
      </c>
      <c r="N1762" s="13"/>
      <c r="O1762" s="12">
        <f>1000*(IF(I17&lt;18,VLOOKUP(I17,'[1]Mortality (No Interventions) L'!$B$10:$O$129,4),VLOOKUP(I17,'[1]Mortality (Interventions) L'!$B$26:$AV$128,43)))</f>
        <v>24.458178683101881</v>
      </c>
      <c r="P1762" s="11">
        <v>0</v>
      </c>
      <c r="Q1762" s="10">
        <f t="shared" si="938"/>
        <v>0.86338634514887869</v>
      </c>
      <c r="R1762" s="10">
        <f t="shared" si="939"/>
        <v>2.1116857502201547E-2</v>
      </c>
      <c r="S1762" s="10">
        <f t="shared" si="940"/>
        <v>0</v>
      </c>
      <c r="T1762" s="9">
        <f t="shared" si="930"/>
        <v>0.8422694876466772</v>
      </c>
      <c r="U1762" s="18"/>
      <c r="V1762" s="8">
        <f t="shared" si="941"/>
        <v>6640.9691880257906</v>
      </c>
      <c r="W1762" s="8">
        <f t="shared" si="931"/>
        <v>6478.5431769960824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-1832.3524329496831</v>
      </c>
      <c r="AB1762" s="8">
        <f t="shared" si="942"/>
        <v>-16242.601102970879</v>
      </c>
      <c r="AC1762" s="8">
        <f t="shared" si="935"/>
        <v>-18074.953535920562</v>
      </c>
      <c r="AD1762" s="8">
        <f t="shared" si="943"/>
        <v>651.4790773453301</v>
      </c>
      <c r="AE1762" s="8">
        <f t="shared" si="936"/>
        <v>-17423.474458575231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2175.4942566770683</v>
      </c>
      <c r="M1763" s="14">
        <f t="shared" si="929"/>
        <v>769177</v>
      </c>
      <c r="N1763" s="13"/>
      <c r="O1763" s="12">
        <f>1000*(IF(I18&lt;18,VLOOKUP(I18,'[1]Mortality (No Interventions) L'!$B$10:$O$129,4),VLOOKUP(I18,'[1]Mortality (Interventions) L'!$B$26:$AV$128,43)))</f>
        <v>27.846656568517101</v>
      </c>
      <c r="P1763" s="11">
        <v>0</v>
      </c>
      <c r="Q1763" s="10">
        <f t="shared" si="938"/>
        <v>0.8422694876466772</v>
      </c>
      <c r="R1763" s="10">
        <f t="shared" si="939"/>
        <v>2.3454389160637877E-2</v>
      </c>
      <c r="S1763" s="10">
        <f t="shared" si="940"/>
        <v>0</v>
      </c>
      <c r="T1763" s="9">
        <f t="shared" si="930"/>
        <v>0.81881509848603928</v>
      </c>
      <c r="U1763" s="18"/>
      <c r="V1763" s="8">
        <f t="shared" si="941"/>
        <v>6478.5431769960824</v>
      </c>
      <c r="W1763" s="8">
        <f t="shared" si="931"/>
        <v>6298.137410081963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-1781.3275440368466</v>
      </c>
      <c r="AB1763" s="8">
        <f t="shared" si="942"/>
        <v>-18040.576691411959</v>
      </c>
      <c r="AC1763" s="8">
        <f t="shared" si="935"/>
        <v>-19821.904235448805</v>
      </c>
      <c r="AD1763" s="8">
        <f t="shared" si="943"/>
        <v>635.54508566331572</v>
      </c>
      <c r="AE1763" s="8">
        <f t="shared" si="936"/>
        <v>-19186.35914978549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2175.4942566770683</v>
      </c>
      <c r="M1764" s="14">
        <f t="shared" si="929"/>
        <v>769177</v>
      </c>
      <c r="N1764" s="13"/>
      <c r="O1764" s="12">
        <f>1000*(IF(I19&lt;18,VLOOKUP(I19,'[1]Mortality (No Interventions) L'!$B$10:$O$129,4),VLOOKUP(I19,'[1]Mortality (Interventions) L'!$B$26:$AV$128,43)))</f>
        <v>31.653532168879924</v>
      </c>
      <c r="P1764" s="11">
        <v>0</v>
      </c>
      <c r="Q1764" s="10">
        <f t="shared" si="938"/>
        <v>0.81881509848603928</v>
      </c>
      <c r="R1764" s="10">
        <f t="shared" si="939"/>
        <v>2.5918390060292427E-2</v>
      </c>
      <c r="S1764" s="10">
        <f t="shared" si="940"/>
        <v>0</v>
      </c>
      <c r="T1764" s="9">
        <f t="shared" si="930"/>
        <v>0.79289670842574689</v>
      </c>
      <c r="U1764" s="18"/>
      <c r="V1764" s="8">
        <f t="shared" si="941"/>
        <v>6298.137410081963</v>
      </c>
      <c r="W1764" s="8">
        <f t="shared" si="931"/>
        <v>6098.7791149679078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-1724.9422353183643</v>
      </c>
      <c r="AB1764" s="8">
        <f t="shared" si="942"/>
        <v>-19935.829511405547</v>
      </c>
      <c r="AC1764" s="8">
        <f t="shared" si="935"/>
        <v>-21660.771746723913</v>
      </c>
      <c r="AD1764" s="8">
        <f t="shared" si="943"/>
        <v>617.84727992904061</v>
      </c>
      <c r="AE1764" s="8">
        <f t="shared" si="936"/>
        <v>-21042.924466794873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2175.4942566770683</v>
      </c>
      <c r="M1765" s="14">
        <f t="shared" si="929"/>
        <v>769177</v>
      </c>
      <c r="N1765" s="13"/>
      <c r="O1765" s="12">
        <f>1000*(IF(I20&lt;18,VLOOKUP(I20,'[1]Mortality (No Interventions) L'!$B$10:$O$129,4),VLOOKUP(I20,'[1]Mortality (Interventions) L'!$B$26:$AV$128,43)))</f>
        <v>35.853313511027842</v>
      </c>
      <c r="P1765" s="11">
        <v>0</v>
      </c>
      <c r="Q1765" s="10">
        <f t="shared" si="938"/>
        <v>0.79289670842574689</v>
      </c>
      <c r="R1765" s="10">
        <f t="shared" si="939"/>
        <v>2.8427974269050336E-2</v>
      </c>
      <c r="S1765" s="10">
        <f t="shared" si="940"/>
        <v>0</v>
      </c>
      <c r="T1765" s="9">
        <f t="shared" si="930"/>
        <v>0.76446873415669658</v>
      </c>
      <c r="U1765" s="18"/>
      <c r="V1765" s="8">
        <f t="shared" si="941"/>
        <v>6098.7791149679078</v>
      </c>
      <c r="W1765" s="8">
        <f t="shared" si="931"/>
        <v>5880.1176753244545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-1663.097340567082</v>
      </c>
      <c r="AB1765" s="8">
        <f t="shared" si="942"/>
        <v>-21866.14396434533</v>
      </c>
      <c r="AC1765" s="8">
        <f t="shared" si="935"/>
        <v>-23529.241304912412</v>
      </c>
      <c r="AD1765" s="8">
        <f t="shared" si="943"/>
        <v>598.29023117835175</v>
      </c>
      <c r="AE1765" s="8">
        <f t="shared" si="936"/>
        <v>-22930.951073734061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2175.4942566770683</v>
      </c>
      <c r="M1766" s="14">
        <f t="shared" si="929"/>
        <v>769177</v>
      </c>
      <c r="N1766" s="13"/>
      <c r="O1766" s="12">
        <f>1000*(IF(I21&lt;18,VLOOKUP(I21,'[1]Mortality (No Interventions) L'!$B$10:$O$129,4),VLOOKUP(I21,'[1]Mortality (Interventions) L'!$B$26:$AV$128,43)))</f>
        <v>40.515783571084697</v>
      </c>
      <c r="P1766" s="11">
        <v>0</v>
      </c>
      <c r="Q1766" s="10">
        <f t="shared" si="938"/>
        <v>0.76446873415669658</v>
      </c>
      <c r="R1766" s="10">
        <f t="shared" si="939"/>
        <v>3.0973049779953802E-2</v>
      </c>
      <c r="S1766" s="10">
        <f t="shared" si="940"/>
        <v>0</v>
      </c>
      <c r="T1766" s="9">
        <f t="shared" si="930"/>
        <v>0.73349568437674273</v>
      </c>
      <c r="U1766" s="18"/>
      <c r="V1766" s="8">
        <f t="shared" si="941"/>
        <v>5880.1176753244545</v>
      </c>
      <c r="W1766" s="8">
        <f t="shared" si="931"/>
        <v>5641.8801002184991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-1595.7156486590195</v>
      </c>
      <c r="AB1766" s="8">
        <f t="shared" si="942"/>
        <v>-23823.757510595526</v>
      </c>
      <c r="AC1766" s="8">
        <f t="shared" si="935"/>
        <v>-25419.473159254547</v>
      </c>
      <c r="AD1766" s="8">
        <f t="shared" si="943"/>
        <v>576.83954394932903</v>
      </c>
      <c r="AE1766" s="8">
        <f t="shared" si="936"/>
        <v>-24842.633615305218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2175.4942566770683</v>
      </c>
      <c r="M1767" s="14">
        <f t="shared" si="929"/>
        <v>769177</v>
      </c>
      <c r="N1767" s="13"/>
      <c r="O1767" s="12">
        <f>1000*(IF(I22&lt;18,VLOOKUP(I22,'[1]Mortality (No Interventions) L'!$B$10:$O$129,4),VLOOKUP(I22,'[1]Mortality (Interventions) L'!$B$26:$AV$128,43)))</f>
        <v>45.803677962039806</v>
      </c>
      <c r="P1767" s="11">
        <v>0</v>
      </c>
      <c r="Q1767" s="10">
        <f t="shared" si="938"/>
        <v>0.73349568437674273</v>
      </c>
      <c r="R1767" s="10">
        <f t="shared" si="939"/>
        <v>3.359680011373832E-2</v>
      </c>
      <c r="S1767" s="10">
        <f t="shared" si="940"/>
        <v>0</v>
      </c>
      <c r="T1767" s="9">
        <f t="shared" si="930"/>
        <v>0.69989888426300439</v>
      </c>
      <c r="U1767" s="18"/>
      <c r="V1767" s="8">
        <f t="shared" si="941"/>
        <v>5641.8801002184991</v>
      </c>
      <c r="W1767" s="8">
        <f t="shared" si="931"/>
        <v>5383.4612410076497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-1522.6260029688542</v>
      </c>
      <c r="AB1767" s="8">
        <f t="shared" si="942"/>
        <v>-25841.8859210849</v>
      </c>
      <c r="AC1767" s="8">
        <f t="shared" si="935"/>
        <v>-27364.511924053753</v>
      </c>
      <c r="AD1767" s="8">
        <f t="shared" si="943"/>
        <v>553.46843783143481</v>
      </c>
      <c r="AE1767" s="8">
        <f t="shared" si="936"/>
        <v>-26811.043486222319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2175.4942566770683</v>
      </c>
      <c r="M1768" s="14">
        <f t="shared" si="929"/>
        <v>769177</v>
      </c>
      <c r="N1768" s="13"/>
      <c r="O1768" s="12">
        <f>1000*(IF(I23&lt;18,VLOOKUP(I23,'[1]Mortality (No Interventions) L'!$B$10:$O$129,4),VLOOKUP(I23,'[1]Mortality (Interventions) L'!$B$26:$AV$128,43)))</f>
        <v>51.793819514883118</v>
      </c>
      <c r="P1768" s="11">
        <v>0</v>
      </c>
      <c r="Q1768" s="10">
        <f t="shared" si="938"/>
        <v>0.69989888426300439</v>
      </c>
      <c r="R1768" s="10">
        <f t="shared" si="939"/>
        <v>3.6250436490186118E-2</v>
      </c>
      <c r="S1768" s="10">
        <f t="shared" si="940"/>
        <v>0</v>
      </c>
      <c r="T1768" s="9">
        <f t="shared" si="930"/>
        <v>0.66364844777281828</v>
      </c>
      <c r="U1768" s="18"/>
      <c r="V1768" s="8">
        <f t="shared" si="941"/>
        <v>5383.4612410076497</v>
      </c>
      <c r="W1768" s="8">
        <f t="shared" si="931"/>
        <v>5104.6312211255308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-1443.7633865824175</v>
      </c>
      <c r="AB1768" s="8">
        <f t="shared" si="942"/>
        <v>-27883.001988211887</v>
      </c>
      <c r="AC1768" s="8">
        <f t="shared" si="935"/>
        <v>-29326.765374794304</v>
      </c>
      <c r="AD1768" s="8">
        <f t="shared" si="943"/>
        <v>528.11754774285043</v>
      </c>
      <c r="AE1768" s="8">
        <f t="shared" si="936"/>
        <v>-28798.647827051453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2175.4942566770683</v>
      </c>
      <c r="M1769" s="14">
        <f t="shared" si="929"/>
        <v>769177</v>
      </c>
      <c r="N1769" s="13"/>
      <c r="O1769" s="12">
        <f>1000*(IF(I24&lt;18,VLOOKUP(I24,'[1]Mortality (No Interventions) L'!$B$10:$O$129,4),VLOOKUP(I24,'[1]Mortality (Interventions) L'!$B$26:$AV$128,43)))</f>
        <v>58.602448015412207</v>
      </c>
      <c r="P1769" s="11">
        <v>0</v>
      </c>
      <c r="Q1769" s="10">
        <f t="shared" si="938"/>
        <v>0.66364844777281828</v>
      </c>
      <c r="R1769" s="10">
        <f t="shared" si="939"/>
        <v>3.8891423661115587E-2</v>
      </c>
      <c r="S1769" s="10">
        <f t="shared" si="940"/>
        <v>0</v>
      </c>
      <c r="T1769" s="9">
        <f t="shared" si="930"/>
        <v>0.62475702411170264</v>
      </c>
      <c r="U1769" s="18"/>
      <c r="V1769" s="8">
        <f t="shared" si="941"/>
        <v>5104.6312211255308</v>
      </c>
      <c r="W1769" s="8">
        <f t="shared" si="931"/>
        <v>4805.4873353516714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-1359.1553177736657</v>
      </c>
      <c r="AB1769" s="8">
        <f t="shared" si="942"/>
        <v>-29914.388577385904</v>
      </c>
      <c r="AC1769" s="8">
        <f t="shared" si="935"/>
        <v>-31273.543895159568</v>
      </c>
      <c r="AD1769" s="8">
        <f t="shared" si="943"/>
        <v>500.76432279241459</v>
      </c>
      <c r="AE1769" s="8">
        <f t="shared" si="936"/>
        <v>-30772.779572367152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2175.4942566770683</v>
      </c>
      <c r="M1770" s="14">
        <f t="shared" si="929"/>
        <v>769177</v>
      </c>
      <c r="N1770" s="13"/>
      <c r="O1770" s="12">
        <f>1000*(IF(I25&lt;18,VLOOKUP(I25,'[1]Mortality (No Interventions) L'!$B$10:$O$129,4),VLOOKUP(I25,'[1]Mortality (Interventions) L'!$B$26:$AV$128,43)))</f>
        <v>66.037028373123505</v>
      </c>
      <c r="P1770" s="11">
        <v>0</v>
      </c>
      <c r="Q1770" s="10">
        <f t="shared" si="938"/>
        <v>0.62475702411170264</v>
      </c>
      <c r="R1770" s="10">
        <f t="shared" si="939"/>
        <v>4.1257097327572718E-2</v>
      </c>
      <c r="S1770" s="10">
        <f t="shared" si="940"/>
        <v>0</v>
      </c>
      <c r="T1770" s="9">
        <f t="shared" si="930"/>
        <v>0.58349992678412987</v>
      </c>
      <c r="U1770" s="18"/>
      <c r="V1770" s="8">
        <f t="shared" si="941"/>
        <v>4805.4873353516714</v>
      </c>
      <c r="W1770" s="8">
        <f t="shared" si="931"/>
        <v>4488.1472318403667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-1269.4007394903645</v>
      </c>
      <c r="AB1770" s="8">
        <f t="shared" si="942"/>
        <v>-31734.010351130401</v>
      </c>
      <c r="AC1770" s="8">
        <f t="shared" si="935"/>
        <v>-33003.411090620764</v>
      </c>
      <c r="AD1770" s="8">
        <f t="shared" si="943"/>
        <v>471.41830759799899</v>
      </c>
      <c r="AE1770" s="8">
        <f t="shared" si="936"/>
        <v>-32531.992783022764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2175.4942566770683</v>
      </c>
      <c r="M1771" s="14">
        <f t="shared" si="929"/>
        <v>769177</v>
      </c>
      <c r="N1771" s="13"/>
      <c r="O1771" s="12">
        <f>1000*(IF(I26&lt;18,VLOOKUP(I26,'[1]Mortality (No Interventions) L'!$B$10:$O$129,4),VLOOKUP(I26,'[1]Mortality (Interventions) L'!$B$26:$AV$128,43)))</f>
        <v>73.905940164498659</v>
      </c>
      <c r="P1771" s="11">
        <v>0</v>
      </c>
      <c r="Q1771" s="10">
        <f t="shared" si="938"/>
        <v>0.58349992678412987</v>
      </c>
      <c r="R1771" s="10">
        <f t="shared" si="939"/>
        <v>4.3124110674897249E-2</v>
      </c>
      <c r="S1771" s="10">
        <f t="shared" si="940"/>
        <v>0</v>
      </c>
      <c r="T1771" s="9">
        <f t="shared" si="930"/>
        <v>0.54037581610923258</v>
      </c>
      <c r="U1771" s="18"/>
      <c r="V1771" s="8">
        <f t="shared" si="941"/>
        <v>4488.1472318403667</v>
      </c>
      <c r="W1771" s="8">
        <f t="shared" si="931"/>
        <v>4156.4464910745119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-1175.5844843928191</v>
      </c>
      <c r="AB1771" s="8">
        <f t="shared" si="942"/>
        <v>-33170.074076585443</v>
      </c>
      <c r="AC1771" s="8">
        <f t="shared" si="935"/>
        <v>-34345.658560978263</v>
      </c>
      <c r="AD1771" s="8">
        <f t="shared" si="943"/>
        <v>440.28724344353998</v>
      </c>
      <c r="AE1771" s="8">
        <f t="shared" si="936"/>
        <v>-33905.371317534722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2175.4942566770683</v>
      </c>
      <c r="M1772" s="14">
        <f t="shared" si="929"/>
        <v>769177</v>
      </c>
      <c r="N1772" s="13"/>
      <c r="O1772" s="12">
        <f>1000*(IF(I27&lt;18,VLOOKUP(I27,'[1]Mortality (No Interventions) L'!$B$10:$O$129,4),VLOOKUP(I27,'[1]Mortality (Interventions) L'!$B$26:$AV$128,43)))</f>
        <v>82.574190240835478</v>
      </c>
      <c r="P1772" s="11">
        <v>0</v>
      </c>
      <c r="Q1772" s="10">
        <f t="shared" si="938"/>
        <v>0.54037581610923258</v>
      </c>
      <c r="R1772" s="10">
        <f t="shared" si="939"/>
        <v>4.4621095440950498E-2</v>
      </c>
      <c r="S1772" s="10">
        <f t="shared" si="940"/>
        <v>0</v>
      </c>
      <c r="T1772" s="9">
        <f t="shared" si="930"/>
        <v>0.49575472066828208</v>
      </c>
      <c r="U1772" s="18"/>
      <c r="V1772" s="8">
        <f t="shared" si="941"/>
        <v>4156.4464910745119</v>
      </c>
      <c r="W1772" s="8">
        <f t="shared" si="931"/>
        <v>3813.2312877946724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-1078.5115475343919</v>
      </c>
      <c r="AB1772" s="8">
        <f t="shared" si="942"/>
        <v>-34321.520327983984</v>
      </c>
      <c r="AC1772" s="8">
        <f t="shared" si="935"/>
        <v>-35400.031875518376</v>
      </c>
      <c r="AD1772" s="8">
        <f t="shared" si="943"/>
        <v>407.74740077440964</v>
      </c>
      <c r="AE1772" s="8">
        <f t="shared" si="936"/>
        <v>-34992.284474743967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2175.4942566770683</v>
      </c>
      <c r="M1773" s="14">
        <f t="shared" si="929"/>
        <v>769177</v>
      </c>
      <c r="N1773" s="13"/>
      <c r="O1773" s="12">
        <f>1000*(IF(I28&lt;18,VLOOKUP(I28,'[1]Mortality (No Interventions) L'!$B$10:$O$129,4),VLOOKUP(I28,'[1]Mortality (Interventions) L'!$B$26:$AV$128,43)))</f>
        <v>92.030370077488428</v>
      </c>
      <c r="P1773" s="11">
        <v>0</v>
      </c>
      <c r="Q1773" s="10">
        <f t="shared" si="938"/>
        <v>0.49575472066828208</v>
      </c>
      <c r="R1773" s="10">
        <f t="shared" si="939"/>
        <v>4.5624490410763899E-2</v>
      </c>
      <c r="S1773" s="10">
        <f t="shared" si="940"/>
        <v>0</v>
      </c>
      <c r="T1773" s="9">
        <f t="shared" si="930"/>
        <v>0.45013023025751819</v>
      </c>
      <c r="U1773" s="18"/>
      <c r="V1773" s="8">
        <f t="shared" si="941"/>
        <v>3813.2312877946724</v>
      </c>
      <c r="W1773" s="8">
        <f t="shared" si="931"/>
        <v>3462.2982011878707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-979.25573068195717</v>
      </c>
      <c r="AB1773" s="8">
        <f t="shared" si="942"/>
        <v>-35093.308660680144</v>
      </c>
      <c r="AC1773" s="8">
        <f t="shared" si="935"/>
        <v>-36072.564391362102</v>
      </c>
      <c r="AD1773" s="8">
        <f t="shared" si="943"/>
        <v>374.07798933265741</v>
      </c>
      <c r="AE1773" s="8">
        <f t="shared" si="936"/>
        <v>-35698.486402029448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2175.4942566770683</v>
      </c>
      <c r="M1774" s="14">
        <f t="shared" si="929"/>
        <v>769177</v>
      </c>
      <c r="N1774" s="13"/>
      <c r="O1774" s="12">
        <f>1000*(IF(I29&lt;18,VLOOKUP(I29,'[1]Mortality (No Interventions) L'!$B$10:$O$129,4),VLOOKUP(I29,'[1]Mortality (Interventions) L'!$B$26:$AV$128,43)))</f>
        <v>102.53392602851746</v>
      </c>
      <c r="P1774" s="11">
        <v>0</v>
      </c>
      <c r="Q1774" s="10">
        <f t="shared" si="938"/>
        <v>0.45013023025751819</v>
      </c>
      <c r="R1774" s="10">
        <f t="shared" si="939"/>
        <v>4.6153619732423899E-2</v>
      </c>
      <c r="S1774" s="10">
        <f t="shared" si="940"/>
        <v>0</v>
      </c>
      <c r="T1774" s="9">
        <f t="shared" si="930"/>
        <v>0.40397661052509432</v>
      </c>
      <c r="U1774" s="18"/>
      <c r="V1774" s="8">
        <f t="shared" si="941"/>
        <v>3462.2982011878707</v>
      </c>
      <c r="W1774" s="8">
        <f t="shared" si="931"/>
        <v>3107.295173538605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-878.8487960292116</v>
      </c>
      <c r="AB1774" s="8">
        <f t="shared" si="942"/>
        <v>-35500.302764926615</v>
      </c>
      <c r="AC1774" s="8">
        <f t="shared" si="935"/>
        <v>-36379.151560955826</v>
      </c>
      <c r="AD1774" s="8">
        <f t="shared" si="943"/>
        <v>339.65145353653014</v>
      </c>
      <c r="AE1774" s="8">
        <f t="shared" si="936"/>
        <v>-36039.500107419299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2175.4942566770683</v>
      </c>
      <c r="M1775" s="14">
        <f t="shared" si="929"/>
        <v>769177</v>
      </c>
      <c r="N1775" s="13"/>
      <c r="O1775" s="12">
        <f>1000*(IF(I30&lt;18,VLOOKUP(I30,'[1]Mortality (No Interventions) L'!$B$10:$O$129,4),VLOOKUP(I30,'[1]Mortality (Interventions) L'!$B$26:$AV$128,43)))</f>
        <v>120.25131159532152</v>
      </c>
      <c r="P1775" s="11">
        <v>0</v>
      </c>
      <c r="Q1775" s="10">
        <f t="shared" si="938"/>
        <v>0.40397661052509432</v>
      </c>
      <c r="R1775" s="10">
        <f t="shared" si="939"/>
        <v>4.8578717269474964E-2</v>
      </c>
      <c r="S1775" s="10">
        <f t="shared" si="940"/>
        <v>0</v>
      </c>
      <c r="T1775" s="9">
        <f t="shared" si="930"/>
        <v>0.35539789325561932</v>
      </c>
      <c r="U1775" s="18"/>
      <c r="V1775" s="8">
        <f t="shared" si="941"/>
        <v>3107.295173538605</v>
      </c>
      <c r="W1775" s="8">
        <f t="shared" si="931"/>
        <v>2733.6388534067751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-773.16607561272963</v>
      </c>
      <c r="AB1775" s="8">
        <f t="shared" si="942"/>
        <v>-37365.632013182942</v>
      </c>
      <c r="AC1775" s="8">
        <f t="shared" si="935"/>
        <v>-38138.798088795673</v>
      </c>
      <c r="AD1775" s="8">
        <f t="shared" si="943"/>
        <v>304.82565652413717</v>
      </c>
      <c r="AE1775" s="8">
        <f t="shared" si="936"/>
        <v>-37833.972432271534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2175.4942566770683</v>
      </c>
      <c r="M1776" s="14">
        <f t="shared" si="929"/>
        <v>769177</v>
      </c>
      <c r="N1776" s="13"/>
      <c r="O1776" s="12">
        <f>1000*(IF(I31&lt;18,VLOOKUP(I31,'[1]Mortality (No Interventions) L'!$B$10:$O$129,4),VLOOKUP(I31,'[1]Mortality (Interventions) L'!$B$26:$AV$128,43)))</f>
        <v>132.68494476988499</v>
      </c>
      <c r="P1776" s="11">
        <v>0</v>
      </c>
      <c r="Q1776" s="10">
        <f t="shared" si="938"/>
        <v>0.35539789325561932</v>
      </c>
      <c r="R1776" s="10">
        <f t="shared" si="939"/>
        <v>4.7155949837955333E-2</v>
      </c>
      <c r="S1776" s="10">
        <f t="shared" si="940"/>
        <v>0</v>
      </c>
      <c r="T1776" s="9">
        <f t="shared" si="930"/>
        <v>0.30824194341766398</v>
      </c>
      <c r="U1776" s="18"/>
      <c r="V1776" s="8">
        <f t="shared" si="941"/>
        <v>2733.6388534067751</v>
      </c>
      <c r="W1776" s="8">
        <f t="shared" si="931"/>
        <v>2370.9261331216853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-670.57857757210581</v>
      </c>
      <c r="AB1776" s="8">
        <f t="shared" si="942"/>
        <v>-36271.272028508967</v>
      </c>
      <c r="AC1776" s="8">
        <f t="shared" si="935"/>
        <v>-36941.850606081076</v>
      </c>
      <c r="AD1776" s="8">
        <f t="shared" si="943"/>
        <v>268.16997151920464</v>
      </c>
      <c r="AE1776" s="8">
        <f t="shared" si="936"/>
        <v>-36673.680634561868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2175.4942566770683</v>
      </c>
      <c r="M1777" s="14">
        <f t="shared" si="929"/>
        <v>769177</v>
      </c>
      <c r="N1777" s="13"/>
      <c r="O1777" s="12">
        <f>1000*(IF(I32&lt;18,VLOOKUP(I32,'[1]Mortality (No Interventions) L'!$B$10:$O$129,4),VLOOKUP(I32,'[1]Mortality (Interventions) L'!$B$26:$AV$128,43)))</f>
        <v>146.22943027014114</v>
      </c>
      <c r="P1777" s="11">
        <v>0</v>
      </c>
      <c r="Q1777" s="10">
        <f t="shared" si="938"/>
        <v>0.30824194341766398</v>
      </c>
      <c r="R1777" s="10">
        <f t="shared" si="939"/>
        <v>4.5074043771326081E-2</v>
      </c>
      <c r="S1777" s="10">
        <f t="shared" si="940"/>
        <v>0</v>
      </c>
      <c r="T1777" s="9">
        <f t="shared" si="930"/>
        <v>0.26316789964633791</v>
      </c>
      <c r="U1777" s="18"/>
      <c r="V1777" s="8">
        <f t="shared" si="941"/>
        <v>2370.9261331216853</v>
      </c>
      <c r="W1777" s="8">
        <f t="shared" si="931"/>
        <v>2024.2269554627126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-572.52025422237523</v>
      </c>
      <c r="AB1777" s="8">
        <f t="shared" si="942"/>
        <v>-34669.917765897284</v>
      </c>
      <c r="AC1777" s="8">
        <f t="shared" si="935"/>
        <v>-35242.438020119662</v>
      </c>
      <c r="AD1777" s="8">
        <f t="shared" si="943"/>
        <v>232.58785365923734</v>
      </c>
      <c r="AE1777" s="8">
        <f t="shared" si="936"/>
        <v>-35009.850166460426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2175.4942566770683</v>
      </c>
      <c r="M1778" s="14">
        <f t="shared" si="929"/>
        <v>769177</v>
      </c>
      <c r="N1778" s="13"/>
      <c r="O1778" s="12">
        <f>1000*(IF(I33&lt;18,VLOOKUP(I33,'[1]Mortality (No Interventions) L'!$B$10:$O$129,4),VLOOKUP(I33,'[1]Mortality (Interventions) L'!$B$26:$AV$128,43)))</f>
        <v>160.5788392738408</v>
      </c>
      <c r="P1778" s="11">
        <v>0</v>
      </c>
      <c r="Q1778" s="10">
        <f t="shared" si="938"/>
        <v>0.26316789964633791</v>
      </c>
      <c r="R1778" s="10">
        <f t="shared" si="939"/>
        <v>4.2259195859343561E-2</v>
      </c>
      <c r="S1778" s="10">
        <f t="shared" si="940"/>
        <v>0</v>
      </c>
      <c r="T1778" s="9">
        <f t="shared" si="930"/>
        <v>0.22090870378699434</v>
      </c>
      <c r="U1778" s="18"/>
      <c r="V1778" s="8">
        <f t="shared" si="941"/>
        <v>2024.2269554627126</v>
      </c>
      <c r="W1778" s="8">
        <f t="shared" si="931"/>
        <v>1699.1789405276895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-480.58561633858193</v>
      </c>
      <c r="AB1778" s="8">
        <f t="shared" si="942"/>
        <v>-32504.801493502302</v>
      </c>
      <c r="AC1778" s="8">
        <f t="shared" si="935"/>
        <v>-32985.387109840885</v>
      </c>
      <c r="AD1778" s="8">
        <f t="shared" si="943"/>
        <v>198.57666433089213</v>
      </c>
      <c r="AE1778" s="8">
        <f t="shared" si="936"/>
        <v>-32786.810445509996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2175.4942566770683</v>
      </c>
      <c r="M1779" s="14">
        <f t="shared" si="929"/>
        <v>769177</v>
      </c>
      <c r="N1779" s="13"/>
      <c r="O1779" s="12">
        <f>1000*(IF(I34&lt;18,VLOOKUP(I34,'[1]Mortality (No Interventions) L'!$B$10:$O$129,4),VLOOKUP(I34,'[1]Mortality (Interventions) L'!$B$26:$AV$128,43)))</f>
        <v>175.58265396967263</v>
      </c>
      <c r="P1779" s="11">
        <v>0</v>
      </c>
      <c r="Q1779" s="10">
        <f t="shared" si="938"/>
        <v>0.22090870378699434</v>
      </c>
      <c r="R1779" s="10">
        <f t="shared" si="939"/>
        <v>3.8787736495920738E-2</v>
      </c>
      <c r="S1779" s="10">
        <f t="shared" si="940"/>
        <v>0</v>
      </c>
      <c r="T1779" s="9">
        <f t="shared" si="930"/>
        <v>0.1821209672910736</v>
      </c>
      <c r="U1779" s="18"/>
      <c r="V1779" s="8">
        <f t="shared" si="941"/>
        <v>1699.1789405276895</v>
      </c>
      <c r="W1779" s="8">
        <f t="shared" si="931"/>
        <v>1400.8325925804613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-396.20311836220282</v>
      </c>
      <c r="AB1779" s="8">
        <f t="shared" si="942"/>
        <v>-29834.634794722824</v>
      </c>
      <c r="AC1779" s="8">
        <f t="shared" si="935"/>
        <v>-30230.837913085026</v>
      </c>
      <c r="AD1779" s="8">
        <f t="shared" si="943"/>
        <v>166.68945406576634</v>
      </c>
      <c r="AE1779" s="8">
        <f t="shared" si="936"/>
        <v>-30064.148459019259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2175.4942566770683</v>
      </c>
      <c r="M1780" s="14">
        <f t="shared" si="929"/>
        <v>769177</v>
      </c>
      <c r="N1780" s="13"/>
      <c r="O1780" s="12">
        <f>1000*(IF(I35&lt;18,VLOOKUP(I35,'[1]Mortality (No Interventions) L'!$B$10:$O$129,4),VLOOKUP(I35,'[1]Mortality (Interventions) L'!$B$26:$AV$128,43)))</f>
        <v>191.814630232447</v>
      </c>
      <c r="P1780" s="11">
        <v>0</v>
      </c>
      <c r="Q1780" s="10">
        <f t="shared" si="938"/>
        <v>0.1821209672910736</v>
      </c>
      <c r="R1780" s="10">
        <f t="shared" si="939"/>
        <v>3.493346599851286E-2</v>
      </c>
      <c r="S1780" s="10">
        <f t="shared" si="940"/>
        <v>0</v>
      </c>
      <c r="T1780" s="9">
        <f t="shared" si="930"/>
        <v>0.14718750129256075</v>
      </c>
      <c r="U1780" s="18"/>
      <c r="V1780" s="8">
        <f t="shared" si="941"/>
        <v>1400.8325925804613</v>
      </c>
      <c r="W1780" s="8">
        <f t="shared" si="931"/>
        <v>1132.13240681708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-320.20556371661451</v>
      </c>
      <c r="AB1780" s="8">
        <f t="shared" si="942"/>
        <v>-26870.018576338127</v>
      </c>
      <c r="AC1780" s="8">
        <f t="shared" si="935"/>
        <v>-27190.224140054743</v>
      </c>
      <c r="AD1780" s="8">
        <f t="shared" si="943"/>
        <v>137.42167733214328</v>
      </c>
      <c r="AE1780" s="8">
        <f t="shared" si="936"/>
        <v>-27052.8024627226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2175.4942566770683</v>
      </c>
      <c r="M1781" s="14">
        <f t="shared" ref="M1781:M1812" si="946">$E$11</f>
        <v>769177</v>
      </c>
      <c r="N1781" s="13"/>
      <c r="O1781" s="12">
        <f>1000*(IF(I36&lt;18,VLOOKUP(I36,'[1]Mortality (No Interventions) L'!$B$10:$O$129,4),VLOOKUP(I36,'[1]Mortality (Interventions) L'!$B$26:$AV$128,43)))</f>
        <v>208.70970316594463</v>
      </c>
      <c r="P1781" s="11">
        <v>0</v>
      </c>
      <c r="Q1781" s="10">
        <f t="shared" si="938"/>
        <v>0.14718750129256075</v>
      </c>
      <c r="R1781" s="10">
        <f t="shared" si="939"/>
        <v>3.0719459704507446E-2</v>
      </c>
      <c r="S1781" s="10">
        <f t="shared" si="940"/>
        <v>0</v>
      </c>
      <c r="T1781" s="9">
        <f t="shared" ref="T1781:T1812" si="947">Q1781-SUM(R1781:S1781)</f>
        <v>0.11646804158805331</v>
      </c>
      <c r="U1781" s="18"/>
      <c r="V1781" s="8">
        <f t="shared" si="941"/>
        <v>1132.13240681708</v>
      </c>
      <c r="W1781" s="8">
        <f t="shared" ref="W1781:W1812" si="948">$G$14*M1781*T1781</f>
        <v>895.84538824574088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-253.3755555612359</v>
      </c>
      <c r="AB1781" s="8">
        <f t="shared" si="942"/>
        <v>-23628.701857133925</v>
      </c>
      <c r="AC1781" s="8">
        <f t="shared" ref="AC1781:AC1812" si="952">IFERROR(_xlfn.IFNA(SUM(Y1781:AB1781),0),0)</f>
        <v>-23882.077412695162</v>
      </c>
      <c r="AD1781" s="8">
        <f t="shared" si="943"/>
        <v>111.06218910875555</v>
      </c>
      <c r="AE1781" s="8">
        <f t="shared" ref="AE1781:AE1812" si="953">IFERROR(_xlfn.IFNA(SUM(AC1781:AD1781),0),0)</f>
        <v>-23771.015223586408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2175.4942566770683</v>
      </c>
      <c r="M1782" s="14">
        <f t="shared" si="946"/>
        <v>769177</v>
      </c>
      <c r="N1782" s="13"/>
      <c r="O1782" s="12">
        <f>1000*(IF(I37&lt;18,VLOOKUP(I37,'[1]Mortality (No Interventions) L'!$B$10:$O$129,4),VLOOKUP(I37,'[1]Mortality (Interventions) L'!$B$26:$AV$128,43)))</f>
        <v>226.76384796659892</v>
      </c>
      <c r="P1782" s="11">
        <v>0</v>
      </c>
      <c r="Q1782" s="10">
        <f t="shared" ref="Q1782:Q1813" si="955">T1781</f>
        <v>0.11646804158805331</v>
      </c>
      <c r="R1782" s="10">
        <f t="shared" ref="R1782:R1813" si="956">O1782*Q1782/1000</f>
        <v>2.6410741275640841E-2</v>
      </c>
      <c r="S1782" s="10">
        <f t="shared" ref="S1782:S1813" si="957">MIN(P1782*Q1782,Q1782-R1782)</f>
        <v>0</v>
      </c>
      <c r="T1782" s="9">
        <f t="shared" si="947"/>
        <v>9.0057300312412464E-2</v>
      </c>
      <c r="U1782" s="18"/>
      <c r="V1782" s="8">
        <f t="shared" ref="V1782:V1813" si="958">W1781</f>
        <v>895.84538824574088</v>
      </c>
      <c r="W1782" s="8">
        <f t="shared" si="948"/>
        <v>692.70004082400487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-195.91913960149526</v>
      </c>
      <c r="AB1782" s="8">
        <f t="shared" ref="AB1782:AB1813" si="959">IFERROR(_xlfn.IFNA(-M1782*R1782,0),0)</f>
        <v>-20314.534742173597</v>
      </c>
      <c r="AC1782" s="8">
        <f t="shared" si="952"/>
        <v>-20510.453881775091</v>
      </c>
      <c r="AD1782" s="8">
        <f t="shared" ref="AD1782:AD1813" si="960">IFERROR(_xlfn.IFNA($D$6*SUM(V1782:V1782,Y1782:Z1782),0),0)</f>
        <v>87.882432586907186</v>
      </c>
      <c r="AE1782" s="8">
        <f t="shared" si="953"/>
        <v>-20422.571449188184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2175.4942566770683</v>
      </c>
      <c r="M1783" s="14">
        <f t="shared" si="946"/>
        <v>769177</v>
      </c>
      <c r="N1783" s="13"/>
      <c r="O1783" s="12">
        <f>1000*(IF(I38&lt;18,VLOOKUP(I38,'[1]Mortality (No Interventions) L'!$B$10:$O$129,4),VLOOKUP(I38,'[1]Mortality (Interventions) L'!$B$26:$AV$128,43)))</f>
        <v>246.04531092304296</v>
      </c>
      <c r="P1783" s="11">
        <v>0</v>
      </c>
      <c r="Q1783" s="10">
        <f t="shared" si="955"/>
        <v>9.0057300312412464E-2</v>
      </c>
      <c r="R1783" s="10">
        <f t="shared" si="956"/>
        <v>2.2158176456257381E-2</v>
      </c>
      <c r="S1783" s="10">
        <f t="shared" si="957"/>
        <v>0</v>
      </c>
      <c r="T1783" s="9">
        <f t="shared" si="947"/>
        <v>6.7899123856155083E-2</v>
      </c>
      <c r="U1783" s="18"/>
      <c r="V1783" s="8">
        <f t="shared" si="958"/>
        <v>692.70004082400487</v>
      </c>
      <c r="W1783" s="8">
        <f t="shared" si="948"/>
        <v>522.26444390305801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-147.71415398247029</v>
      </c>
      <c r="AB1783" s="8">
        <f t="shared" si="959"/>
        <v>-17043.559692094685</v>
      </c>
      <c r="AC1783" s="8">
        <f t="shared" si="952"/>
        <v>-17191.273846077154</v>
      </c>
      <c r="AD1783" s="8">
        <f t="shared" si="960"/>
        <v>67.953874004834887</v>
      </c>
      <c r="AE1783" s="8">
        <f t="shared" si="953"/>
        <v>-17123.319972072321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2175.4942566770683</v>
      </c>
      <c r="M1784" s="14">
        <f t="shared" si="946"/>
        <v>769177</v>
      </c>
      <c r="N1784" s="13"/>
      <c r="O1784" s="12">
        <f>1000*(IF(I39&lt;18,VLOOKUP(I39,'[1]Mortality (No Interventions) L'!$B$10:$O$129,4),VLOOKUP(I39,'[1]Mortality (Interventions) L'!$B$26:$AV$128,43)))</f>
        <v>265.926470221822</v>
      </c>
      <c r="P1784" s="11">
        <v>0</v>
      </c>
      <c r="Q1784" s="10">
        <f t="shared" si="955"/>
        <v>6.7899123856155083E-2</v>
      </c>
      <c r="R1784" s="10">
        <f t="shared" si="956"/>
        <v>1.8056174338221626E-2</v>
      </c>
      <c r="S1784" s="10">
        <f t="shared" si="957"/>
        <v>0</v>
      </c>
      <c r="T1784" s="9">
        <f t="shared" si="947"/>
        <v>4.9842949517933458E-2</v>
      </c>
      <c r="U1784" s="18"/>
      <c r="V1784" s="8">
        <f t="shared" si="958"/>
        <v>522.26444390305801</v>
      </c>
      <c r="W1784" s="8">
        <f t="shared" si="948"/>
        <v>383.38050381355504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-108.43305041210928</v>
      </c>
      <c r="AB1784" s="8">
        <f t="shared" si="959"/>
        <v>-13888.394008950296</v>
      </c>
      <c r="AC1784" s="8">
        <f t="shared" si="952"/>
        <v>-13996.827059362406</v>
      </c>
      <c r="AD1784" s="8">
        <f t="shared" si="960"/>
        <v>51.234141946889991</v>
      </c>
      <c r="AE1784" s="8">
        <f t="shared" si="953"/>
        <v>-13945.592917415515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2175.4942566770683</v>
      </c>
      <c r="M1785" s="14">
        <f t="shared" si="946"/>
        <v>769177</v>
      </c>
      <c r="N1785" s="13"/>
      <c r="O1785" s="12">
        <f>1000*(IF(I40&lt;18,VLOOKUP(I40,'[1]Mortality (No Interventions) L'!$B$10:$O$129,4),VLOOKUP(I40,'[1]Mortality (Interventions) L'!$B$26:$AV$128,43)))</f>
        <v>286.90202908658716</v>
      </c>
      <c r="P1785" s="11">
        <v>0</v>
      </c>
      <c r="Q1785" s="10">
        <f t="shared" si="955"/>
        <v>4.9842949517933458E-2</v>
      </c>
      <c r="R1785" s="10">
        <f t="shared" si="956"/>
        <v>1.4300043352355442E-2</v>
      </c>
      <c r="S1785" s="10">
        <f t="shared" si="957"/>
        <v>0</v>
      </c>
      <c r="T1785" s="9">
        <f t="shared" si="947"/>
        <v>3.5542906165578016E-2</v>
      </c>
      <c r="U1785" s="18"/>
      <c r="V1785" s="8">
        <f t="shared" si="958"/>
        <v>383.38050381355504</v>
      </c>
      <c r="W1785" s="8">
        <f t="shared" si="948"/>
        <v>273.38785935720801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-77.323388228826929</v>
      </c>
      <c r="AB1785" s="8">
        <f t="shared" si="959"/>
        <v>-10999.264445634702</v>
      </c>
      <c r="AC1785" s="8">
        <f t="shared" si="952"/>
        <v>-11076.58783386353</v>
      </c>
      <c r="AD1785" s="8">
        <f t="shared" si="960"/>
        <v>37.609627424109753</v>
      </c>
      <c r="AE1785" s="8">
        <f t="shared" si="953"/>
        <v>-11038.97820643942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2175.4942566770683</v>
      </c>
      <c r="M1786" s="14">
        <f t="shared" si="946"/>
        <v>769177</v>
      </c>
      <c r="N1786" s="13"/>
      <c r="O1786" s="12">
        <f>1000*(IF(I41&lt;18,VLOOKUP(I41,'[1]Mortality (No Interventions) L'!$B$10:$O$129,4),VLOOKUP(I41,'[1]Mortality (Interventions) L'!$B$26:$AV$128,43)))</f>
        <v>308.29703096844776</v>
      </c>
      <c r="P1786" s="11">
        <v>0</v>
      </c>
      <c r="Q1786" s="10">
        <f t="shared" si="955"/>
        <v>3.5542906165578016E-2</v>
      </c>
      <c r="R1786" s="10">
        <f t="shared" si="956"/>
        <v>1.0957772442837839E-2</v>
      </c>
      <c r="S1786" s="10">
        <f t="shared" si="957"/>
        <v>0</v>
      </c>
      <c r="T1786" s="9">
        <f t="shared" si="947"/>
        <v>2.4585133722740175E-2</v>
      </c>
      <c r="U1786" s="18"/>
      <c r="V1786" s="8">
        <f t="shared" si="958"/>
        <v>273.38785935720801</v>
      </c>
      <c r="W1786" s="8">
        <f t="shared" si="948"/>
        <v>189.10319401456121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-53.48481721345896</v>
      </c>
      <c r="AB1786" s="8">
        <f t="shared" si="959"/>
        <v>-8428.4665342646804</v>
      </c>
      <c r="AC1786" s="8">
        <f t="shared" si="952"/>
        <v>-8481.9513514781393</v>
      </c>
      <c r="AD1786" s="8">
        <f t="shared" si="960"/>
        <v>26.819349002942108</v>
      </c>
      <c r="AE1786" s="8">
        <f t="shared" si="953"/>
        <v>-8455.1320024751967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2175.4942566770683</v>
      </c>
      <c r="M1787" s="14">
        <f t="shared" si="946"/>
        <v>769177</v>
      </c>
      <c r="N1787" s="13"/>
      <c r="O1787" s="12">
        <f>1000*(IF(I42&lt;18,VLOOKUP(I42,'[1]Mortality (No Interventions) L'!$B$10:$O$129,4),VLOOKUP(I42,'[1]Mortality (Interventions) L'!$B$26:$AV$128,43)))</f>
        <v>329.66980130494858</v>
      </c>
      <c r="P1787" s="11">
        <v>0</v>
      </c>
      <c r="Q1787" s="10">
        <f t="shared" si="955"/>
        <v>2.4585133722740175E-2</v>
      </c>
      <c r="R1787" s="10">
        <f t="shared" si="956"/>
        <v>8.1049761494313439E-3</v>
      </c>
      <c r="S1787" s="10">
        <f t="shared" si="957"/>
        <v>0</v>
      </c>
      <c r="T1787" s="9">
        <f t="shared" si="947"/>
        <v>1.6480157573308833E-2</v>
      </c>
      <c r="U1787" s="18"/>
      <c r="V1787" s="8">
        <f t="shared" si="958"/>
        <v>189.10319401456121</v>
      </c>
      <c r="W1787" s="8">
        <f t="shared" si="948"/>
        <v>126.7615816176497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-35.85248814986646</v>
      </c>
      <c r="AB1787" s="8">
        <f t="shared" si="959"/>
        <v>-6234.1612396911532</v>
      </c>
      <c r="AC1787" s="8">
        <f t="shared" si="952"/>
        <v>-6270.0137278410193</v>
      </c>
      <c r="AD1787" s="8">
        <f t="shared" si="960"/>
        <v>18.551023332828457</v>
      </c>
      <c r="AE1787" s="8">
        <f t="shared" si="953"/>
        <v>-6251.4627045081907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2175.4942566770683</v>
      </c>
      <c r="M1788" s="14">
        <f t="shared" si="946"/>
        <v>769177</v>
      </c>
      <c r="N1788" s="13"/>
      <c r="O1788" s="12">
        <f>1000*(IF(I43&lt;18,VLOOKUP(I43,'[1]Mortality (No Interventions) L'!$B$10:$O$129,4),VLOOKUP(I43,'[1]Mortality (Interventions) L'!$B$26:$AV$128,43)))</f>
        <v>351.78883001251324</v>
      </c>
      <c r="P1788" s="11">
        <v>0</v>
      </c>
      <c r="Q1788" s="10">
        <f t="shared" si="955"/>
        <v>1.6480157573308833E-2</v>
      </c>
      <c r="R1788" s="10">
        <f t="shared" si="956"/>
        <v>5.7975353511361743E-3</v>
      </c>
      <c r="S1788" s="10">
        <f t="shared" si="957"/>
        <v>0</v>
      </c>
      <c r="T1788" s="9">
        <f t="shared" si="947"/>
        <v>1.0682622222172658E-2</v>
      </c>
      <c r="U1788" s="18"/>
      <c r="V1788" s="8">
        <f t="shared" si="958"/>
        <v>126.7615816176497</v>
      </c>
      <c r="W1788" s="8">
        <f t="shared" si="948"/>
        <v>82.168273129840983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-23.239983290587439</v>
      </c>
      <c r="AB1788" s="8">
        <f t="shared" si="959"/>
        <v>-4459.330848780869</v>
      </c>
      <c r="AC1788" s="8">
        <f t="shared" si="952"/>
        <v>-4482.5708320714566</v>
      </c>
      <c r="AD1788" s="8">
        <f t="shared" si="960"/>
        <v>12.435311156691435</v>
      </c>
      <c r="AE1788" s="8">
        <f t="shared" si="953"/>
        <v>-4470.135520914765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2175.4942566770683</v>
      </c>
      <c r="M1789" s="14">
        <f t="shared" si="946"/>
        <v>769177</v>
      </c>
      <c r="N1789" s="13"/>
      <c r="O1789" s="12">
        <f>1000*(IF(I44&lt;18,VLOOKUP(I44,'[1]Mortality (No Interventions) L'!$B$10:$O$129,4),VLOOKUP(I44,'[1]Mortality (Interventions) L'!$B$26:$AV$128,43)))</f>
        <v>374.54938822720123</v>
      </c>
      <c r="P1789" s="11">
        <v>0</v>
      </c>
      <c r="Q1789" s="10">
        <f t="shared" si="955"/>
        <v>1.0682622222172658E-2</v>
      </c>
      <c r="R1789" s="10">
        <f t="shared" si="956"/>
        <v>4.0011696179770738E-3</v>
      </c>
      <c r="S1789" s="10">
        <f t="shared" si="957"/>
        <v>0</v>
      </c>
      <c r="T1789" s="9">
        <f t="shared" si="947"/>
        <v>6.6814526041955842E-3</v>
      </c>
      <c r="U1789" s="18"/>
      <c r="V1789" s="8">
        <f t="shared" si="958"/>
        <v>82.168273129840983</v>
      </c>
      <c r="W1789" s="8">
        <f t="shared" si="948"/>
        <v>51.392196697373471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-14.535461766687535</v>
      </c>
      <c r="AB1789" s="8">
        <f t="shared" si="959"/>
        <v>-3077.6076432467516</v>
      </c>
      <c r="AC1789" s="8">
        <f t="shared" si="952"/>
        <v>-3092.1431050134393</v>
      </c>
      <c r="AD1789" s="8">
        <f t="shared" si="960"/>
        <v>8.0607075940374013</v>
      </c>
      <c r="AE1789" s="8">
        <f t="shared" si="953"/>
        <v>-3084.0823974194018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2175.4942566770683</v>
      </c>
      <c r="M1790" s="14">
        <f t="shared" si="946"/>
        <v>769177</v>
      </c>
      <c r="N1790" s="13"/>
      <c r="O1790" s="12">
        <f>1000*(IF(I45&lt;18,VLOOKUP(I45,'[1]Mortality (No Interventions) L'!$B$10:$O$129,4),VLOOKUP(I45,'[1]Mortality (Interventions) L'!$B$26:$AV$128,43)))</f>
        <v>397.82903516237042</v>
      </c>
      <c r="P1790" s="11">
        <v>0</v>
      </c>
      <c r="Q1790" s="10">
        <f t="shared" si="955"/>
        <v>6.6814526041955842E-3</v>
      </c>
      <c r="R1790" s="10">
        <f t="shared" si="956"/>
        <v>2.6580758430102365E-3</v>
      </c>
      <c r="S1790" s="10">
        <f t="shared" si="957"/>
        <v>0</v>
      </c>
      <c r="T1790" s="9">
        <f t="shared" si="947"/>
        <v>4.0233767611853478E-3</v>
      </c>
      <c r="U1790" s="18"/>
      <c r="V1790" s="8">
        <f t="shared" si="958"/>
        <v>51.392196697373471</v>
      </c>
      <c r="W1790" s="8">
        <f t="shared" si="948"/>
        <v>30.946888670382624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-8.7528330364067077</v>
      </c>
      <c r="AB1790" s="8">
        <f t="shared" si="959"/>
        <v>-2044.5308026990847</v>
      </c>
      <c r="AC1790" s="8">
        <f t="shared" si="952"/>
        <v>-2053.2836357354913</v>
      </c>
      <c r="AD1790" s="8">
        <f t="shared" si="960"/>
        <v>5.0415744960123376</v>
      </c>
      <c r="AE1790" s="8">
        <f t="shared" si="953"/>
        <v>-2048.242061239479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2175.4942566770683</v>
      </c>
      <c r="M1791" s="14">
        <f t="shared" si="946"/>
        <v>769177</v>
      </c>
      <c r="N1791" s="13"/>
      <c r="O1791" s="12">
        <f>1000*(IF(I46&lt;18,VLOOKUP(I46,'[1]Mortality (No Interventions) L'!$B$10:$O$129,4),VLOOKUP(I46,'[1]Mortality (Interventions) L'!$B$26:$AV$128,43)))</f>
        <v>421.50146383974004</v>
      </c>
      <c r="P1791" s="11">
        <v>0</v>
      </c>
      <c r="Q1791" s="10">
        <f t="shared" si="955"/>
        <v>4.0233767611853478E-3</v>
      </c>
      <c r="R1791" s="10">
        <f t="shared" si="956"/>
        <v>1.6958591944184163E-3</v>
      </c>
      <c r="S1791" s="10">
        <f t="shared" si="957"/>
        <v>0</v>
      </c>
      <c r="T1791" s="9">
        <f t="shared" si="947"/>
        <v>2.3275175667669314E-3</v>
      </c>
      <c r="U1791" s="18"/>
      <c r="V1791" s="8">
        <f t="shared" si="958"/>
        <v>30.946888670382624</v>
      </c>
      <c r="W1791" s="8">
        <f t="shared" si="948"/>
        <v>17.902729794530881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-5.0635010988164444</v>
      </c>
      <c r="AB1791" s="8">
        <f t="shared" si="959"/>
        <v>-1304.4158875851742</v>
      </c>
      <c r="AC1791" s="8">
        <f t="shared" si="952"/>
        <v>-1309.4793886839907</v>
      </c>
      <c r="AD1791" s="8">
        <f t="shared" si="960"/>
        <v>3.0358897785645356</v>
      </c>
      <c r="AE1791" s="8">
        <f t="shared" si="953"/>
        <v>-1306.4434989054262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2175.4942566770683</v>
      </c>
      <c r="M1792" s="14">
        <f t="shared" si="946"/>
        <v>769177</v>
      </c>
      <c r="N1792" s="13"/>
      <c r="O1792" s="12">
        <f>1000*(IF(I47&lt;18,VLOOKUP(I47,'[1]Mortality (No Interventions) L'!$B$10:$O$129,4),VLOOKUP(I47,'[1]Mortality (Interventions) L'!$B$26:$AV$128,43)))</f>
        <v>445.5896865830702</v>
      </c>
      <c r="P1792" s="11">
        <v>0</v>
      </c>
      <c r="Q1792" s="10">
        <f t="shared" si="955"/>
        <v>2.3275175667669314E-3</v>
      </c>
      <c r="R1792" s="10">
        <f t="shared" si="956"/>
        <v>1.037117823092267E-3</v>
      </c>
      <c r="S1792" s="10">
        <f t="shared" si="957"/>
        <v>0</v>
      </c>
      <c r="T1792" s="9">
        <f t="shared" si="947"/>
        <v>1.2903997436746644E-3</v>
      </c>
      <c r="U1792" s="18"/>
      <c r="V1792" s="8">
        <f t="shared" si="958"/>
        <v>17.902729794530881</v>
      </c>
      <c r="W1792" s="8">
        <f t="shared" si="948"/>
        <v>9.9254580364044731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-2.8072572311817936</v>
      </c>
      <c r="AB1792" s="8">
        <f t="shared" si="959"/>
        <v>-797.72717581264067</v>
      </c>
      <c r="AC1792" s="8">
        <f t="shared" si="952"/>
        <v>-800.53443304382245</v>
      </c>
      <c r="AD1792" s="8">
        <f t="shared" si="960"/>
        <v>1.7562577928434795</v>
      </c>
      <c r="AE1792" s="8">
        <f t="shared" si="953"/>
        <v>-798.77817525097896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2175.4942566770683</v>
      </c>
      <c r="M1793" s="14">
        <f t="shared" si="946"/>
        <v>769177</v>
      </c>
      <c r="N1793" s="13"/>
      <c r="O1793" s="12">
        <f>1000*(IF(I48&lt;18,VLOOKUP(I48,'[1]Mortality (No Interventions) L'!$B$10:$O$129,4),VLOOKUP(I48,'[1]Mortality (Interventions) L'!$B$26:$AV$128,43)))</f>
        <v>470.13591729830824</v>
      </c>
      <c r="P1793" s="11">
        <v>0</v>
      </c>
      <c r="Q1793" s="10">
        <f t="shared" si="955"/>
        <v>1.2903997436746644E-3</v>
      </c>
      <c r="R1793" s="10">
        <f t="shared" si="956"/>
        <v>6.066632671739902E-4</v>
      </c>
      <c r="S1793" s="10">
        <f t="shared" si="957"/>
        <v>0</v>
      </c>
      <c r="T1793" s="9">
        <f t="shared" si="947"/>
        <v>6.8373647650067421E-4</v>
      </c>
      <c r="U1793" s="18"/>
      <c r="V1793" s="8">
        <f t="shared" si="958"/>
        <v>9.9254580364044731</v>
      </c>
      <c r="W1793" s="8">
        <f t="shared" si="948"/>
        <v>5.2591437178535907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-1.487464777707832</v>
      </c>
      <c r="AB1793" s="8">
        <f t="shared" si="959"/>
        <v>-466.63143185508824</v>
      </c>
      <c r="AC1793" s="8">
        <f t="shared" si="952"/>
        <v>-468.11889663279607</v>
      </c>
      <c r="AD1793" s="8">
        <f t="shared" si="960"/>
        <v>0.97368743337127883</v>
      </c>
      <c r="AE1793" s="8">
        <f t="shared" si="953"/>
        <v>-467.14520919942481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2175.4942566770683</v>
      </c>
      <c r="M1794" s="14">
        <f t="shared" si="946"/>
        <v>769177</v>
      </c>
      <c r="N1794" s="13"/>
      <c r="O1794" s="12">
        <f>1000*(IF(I49&lt;18,VLOOKUP(I49,'[1]Mortality (No Interventions) L'!$B$10:$O$129,4),VLOOKUP(I49,'[1]Mortality (Interventions) L'!$B$26:$AV$128,43)))</f>
        <v>495.020172133963</v>
      </c>
      <c r="P1794" s="11">
        <v>0</v>
      </c>
      <c r="Q1794" s="10">
        <f t="shared" si="955"/>
        <v>6.8373647650067421E-4</v>
      </c>
      <c r="R1794" s="10">
        <f t="shared" si="956"/>
        <v>3.3846334829163311E-4</v>
      </c>
      <c r="S1794" s="10">
        <f t="shared" si="957"/>
        <v>0</v>
      </c>
      <c r="T1794" s="9">
        <f t="shared" si="947"/>
        <v>3.4527312820904109E-4</v>
      </c>
      <c r="U1794" s="18"/>
      <c r="V1794" s="8">
        <f t="shared" si="958"/>
        <v>5.2591437178535907</v>
      </c>
      <c r="W1794" s="8">
        <f t="shared" si="948"/>
        <v>2.6557614893644561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-0.75113970740369396</v>
      </c>
      <c r="AB1794" s="8">
        <f t="shared" si="959"/>
        <v>-260.33822284891346</v>
      </c>
      <c r="AC1794" s="8">
        <f t="shared" si="952"/>
        <v>-261.08936255631716</v>
      </c>
      <c r="AD1794" s="8">
        <f t="shared" si="960"/>
        <v>0.51592199872143729</v>
      </c>
      <c r="AE1794" s="8">
        <f t="shared" si="953"/>
        <v>-260.57344055759575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2175.4942566770683</v>
      </c>
      <c r="M1795" s="14">
        <f t="shared" si="946"/>
        <v>769177</v>
      </c>
      <c r="N1795" s="13"/>
      <c r="O1795" s="12">
        <f>1000*(IF(I50&lt;18,VLOOKUP(I50,'[1]Mortality (No Interventions) L'!$B$10:$O$129,4),VLOOKUP(I50,'[1]Mortality (Interventions) L'!$B$26:$AV$128,43)))</f>
        <v>520.11905863331799</v>
      </c>
      <c r="P1795" s="11">
        <v>0</v>
      </c>
      <c r="Q1795" s="10">
        <f t="shared" si="955"/>
        <v>3.4527312820904109E-4</v>
      </c>
      <c r="R1795" s="10">
        <f t="shared" si="956"/>
        <v>1.7958313441546737E-4</v>
      </c>
      <c r="S1795" s="10">
        <f t="shared" si="957"/>
        <v>0</v>
      </c>
      <c r="T1795" s="9">
        <f t="shared" si="947"/>
        <v>1.6568999379357373E-4</v>
      </c>
      <c r="U1795" s="18"/>
      <c r="V1795" s="8">
        <f t="shared" si="958"/>
        <v>2.6557614893644561</v>
      </c>
      <c r="W1795" s="8">
        <f t="shared" si="948"/>
        <v>1.2744493235615966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-0.36045762988677871</v>
      </c>
      <c r="AB1795" s="8">
        <f t="shared" si="959"/>
        <v>-138.13121658028595</v>
      </c>
      <c r="AC1795" s="8">
        <f t="shared" si="952"/>
        <v>-138.49167421017273</v>
      </c>
      <c r="AD1795" s="8">
        <f t="shared" si="960"/>
        <v>0.26053020210665317</v>
      </c>
      <c r="AE1795" s="8">
        <f t="shared" si="953"/>
        <v>-138.23114400806608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2175.4942566770683</v>
      </c>
      <c r="M1796" s="14">
        <f t="shared" si="946"/>
        <v>769177</v>
      </c>
      <c r="N1796" s="13"/>
      <c r="O1796" s="12">
        <f>1000*(IF(I51&lt;18,VLOOKUP(I51,'[1]Mortality (No Interventions) L'!$B$10:$O$129,4),VLOOKUP(I51,'[1]Mortality (Interventions) L'!$B$26:$AV$128,43)))</f>
        <v>549.01668827255094</v>
      </c>
      <c r="P1796" s="11">
        <v>0</v>
      </c>
      <c r="Q1796" s="10">
        <f t="shared" si="955"/>
        <v>1.6568999379357373E-4</v>
      </c>
      <c r="R1796" s="10">
        <f t="shared" si="956"/>
        <v>9.0966571672447373E-5</v>
      </c>
      <c r="S1796" s="10">
        <f t="shared" si="957"/>
        <v>0</v>
      </c>
      <c r="T1796" s="9">
        <f t="shared" si="947"/>
        <v>7.4723422121126352E-5</v>
      </c>
      <c r="U1796" s="18"/>
      <c r="V1796" s="8">
        <f t="shared" si="958"/>
        <v>1.2744493235615966</v>
      </c>
      <c r="W1796" s="8">
        <f t="shared" si="948"/>
        <v>0.57475537656861608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-0.16256037566376658</v>
      </c>
      <c r="AB1796" s="8">
        <f t="shared" si="959"/>
        <v>-69.96939469929805</v>
      </c>
      <c r="AC1796" s="8">
        <f t="shared" si="952"/>
        <v>-70.131955074961823</v>
      </c>
      <c r="AD1796" s="8">
        <f t="shared" si="960"/>
        <v>0.12502347864139263</v>
      </c>
      <c r="AE1796" s="8">
        <f t="shared" si="953"/>
        <v>-70.006931596320428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2175.4942566770683</v>
      </c>
      <c r="M1797" s="14">
        <f t="shared" si="946"/>
        <v>769177</v>
      </c>
      <c r="N1797" s="13"/>
      <c r="O1797" s="12">
        <f>1000*(IF(I52&lt;18,VLOOKUP(I52,'[1]Mortality (No Interventions) L'!$B$10:$O$129,4),VLOOKUP(I52,'[1]Mortality (Interventions) L'!$B$26:$AV$128,43)))</f>
        <v>578.13426555815431</v>
      </c>
      <c r="P1797" s="11">
        <v>0</v>
      </c>
      <c r="Q1797" s="10">
        <f t="shared" si="955"/>
        <v>7.4723422121126352E-5</v>
      </c>
      <c r="R1797" s="10">
        <f t="shared" si="956"/>
        <v>4.3200170767989328E-5</v>
      </c>
      <c r="S1797" s="10">
        <f t="shared" si="957"/>
        <v>0</v>
      </c>
      <c r="T1797" s="9">
        <f t="shared" si="947"/>
        <v>3.1523251353137024E-5</v>
      </c>
      <c r="U1797" s="18"/>
      <c r="V1797" s="8">
        <f t="shared" si="958"/>
        <v>0.57475537656861608</v>
      </c>
      <c r="W1797" s="8">
        <f t="shared" si="948"/>
        <v>0.24246959906051879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-6.8578652270537221E-2</v>
      </c>
      <c r="AB1797" s="8">
        <f t="shared" si="959"/>
        <v>-33.228577750809727</v>
      </c>
      <c r="AC1797" s="8">
        <f t="shared" si="952"/>
        <v>-33.297156403080265</v>
      </c>
      <c r="AD1797" s="8">
        <f t="shared" si="960"/>
        <v>5.6383502441381239E-2</v>
      </c>
      <c r="AE1797" s="8">
        <f t="shared" si="953"/>
        <v>-33.240772900638888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2175.4942566770683</v>
      </c>
      <c r="M1798" s="14">
        <f t="shared" si="946"/>
        <v>769177</v>
      </c>
      <c r="N1798" s="13"/>
      <c r="O1798" s="12">
        <f>1000*(IF(I53&lt;18,VLOOKUP(I53,'[1]Mortality (No Interventions) L'!$B$10:$O$129,4),VLOOKUP(I53,'[1]Mortality (Interventions) L'!$B$26:$AV$128,43)))</f>
        <v>607.43748348265547</v>
      </c>
      <c r="P1798" s="11">
        <v>0</v>
      </c>
      <c r="Q1798" s="10">
        <f t="shared" si="955"/>
        <v>3.1523251353137024E-5</v>
      </c>
      <c r="R1798" s="10">
        <f t="shared" si="956"/>
        <v>1.9148404473140768E-5</v>
      </c>
      <c r="S1798" s="10">
        <f t="shared" si="957"/>
        <v>0</v>
      </c>
      <c r="T1798" s="9">
        <f t="shared" si="947"/>
        <v>1.2374846879996256E-5</v>
      </c>
      <c r="U1798" s="18"/>
      <c r="V1798" s="8">
        <f t="shared" si="958"/>
        <v>0.24246959906051879</v>
      </c>
      <c r="W1798" s="8">
        <f t="shared" si="948"/>
        <v>9.5184475986148806E-2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-2.692140831468999E-2</v>
      </c>
      <c r="AB1798" s="8">
        <f t="shared" si="959"/>
        <v>-14.728512307436997</v>
      </c>
      <c r="AC1798" s="8">
        <f t="shared" si="952"/>
        <v>-14.755433715751687</v>
      </c>
      <c r="AD1798" s="8">
        <f t="shared" si="960"/>
        <v>2.3786267667836897E-2</v>
      </c>
      <c r="AE1798" s="8">
        <f t="shared" si="953"/>
        <v>-14.73164744808385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2175.4942566770683</v>
      </c>
      <c r="M1799" s="14">
        <f t="shared" si="946"/>
        <v>769177</v>
      </c>
      <c r="N1799" s="13"/>
      <c r="O1799" s="12">
        <f>1000*(IF(I54&lt;18,VLOOKUP(I54,'[1]Mortality (No Interventions) L'!$B$10:$O$129,4),VLOOKUP(I54,'[1]Mortality (Interventions) L'!$B$26:$AV$128,43)))</f>
        <v>636.89160679836004</v>
      </c>
      <c r="P1799" s="11">
        <v>0</v>
      </c>
      <c r="Q1799" s="10">
        <f t="shared" si="955"/>
        <v>1.2374846879996256E-5</v>
      </c>
      <c r="R1799" s="10">
        <f t="shared" si="956"/>
        <v>7.8814361132844875E-6</v>
      </c>
      <c r="S1799" s="10">
        <f t="shared" si="957"/>
        <v>0</v>
      </c>
      <c r="T1799" s="9">
        <f t="shared" si="947"/>
        <v>4.4934107667117681E-6</v>
      </c>
      <c r="U1799" s="18"/>
      <c r="V1799" s="8">
        <f t="shared" si="958"/>
        <v>9.5184475986148806E-2</v>
      </c>
      <c r="W1799" s="8">
        <f t="shared" si="948"/>
        <v>3.4562282133070575E-2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-9.7753893158723532E-3</v>
      </c>
      <c r="AB1799" s="8">
        <f t="shared" si="959"/>
        <v>-6.0622193853078219</v>
      </c>
      <c r="AC1799" s="8">
        <f t="shared" si="952"/>
        <v>-6.0719947746236942</v>
      </c>
      <c r="AD1799" s="8">
        <f t="shared" si="960"/>
        <v>9.3375970942411977E-3</v>
      </c>
      <c r="AE1799" s="8">
        <f t="shared" si="953"/>
        <v>-6.0626571775294531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2175.4942566770683</v>
      </c>
      <c r="M1800" s="14">
        <f t="shared" si="946"/>
        <v>769177</v>
      </c>
      <c r="N1800" s="13"/>
      <c r="O1800" s="12">
        <f>1000*(IF(I55&lt;18,VLOOKUP(I55,'[1]Mortality (No Interventions) L'!$B$10:$O$129,4),VLOOKUP(I55,'[1]Mortality (Interventions) L'!$B$26:$AV$128,43)))</f>
        <v>666.46088148192428</v>
      </c>
      <c r="P1800" s="11">
        <v>0</v>
      </c>
      <c r="Q1800" s="10">
        <f t="shared" si="955"/>
        <v>4.4934107667117681E-6</v>
      </c>
      <c r="R1800" s="10">
        <f t="shared" si="956"/>
        <v>2.9946825004430943E-6</v>
      </c>
      <c r="S1800" s="10">
        <f t="shared" si="957"/>
        <v>0</v>
      </c>
      <c r="T1800" s="9">
        <f t="shared" si="947"/>
        <v>1.4987282662686738E-6</v>
      </c>
      <c r="U1800" s="18"/>
      <c r="V1800" s="8">
        <f t="shared" si="958"/>
        <v>3.4562282133070575E-2</v>
      </c>
      <c r="W1800" s="8">
        <f t="shared" si="948"/>
        <v>1.1527873116637397E-2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-3.2604747355870797E-3</v>
      </c>
      <c r="AB1800" s="8">
        <f t="shared" si="959"/>
        <v>-2.3034409016433179</v>
      </c>
      <c r="AC1800" s="8">
        <f t="shared" si="952"/>
        <v>-2.3067013763789048</v>
      </c>
      <c r="AD1800" s="8">
        <f t="shared" si="960"/>
        <v>3.3905598772542237E-3</v>
      </c>
      <c r="AE1800" s="8">
        <f t="shared" si="953"/>
        <v>-2.3033108165016505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2175.4942566770683</v>
      </c>
      <c r="M1801" s="14">
        <f t="shared" si="946"/>
        <v>769177</v>
      </c>
      <c r="N1801" s="13"/>
      <c r="O1801" s="12">
        <f>1000*(IF(I56&lt;18,VLOOKUP(I56,'[1]Mortality (No Interventions) L'!$B$10:$O$129,4),VLOOKUP(I56,'[1]Mortality (Interventions) L'!$B$26:$AV$128,43)))</f>
        <v>696.24847178314019</v>
      </c>
      <c r="P1801" s="11">
        <v>0</v>
      </c>
      <c r="Q1801" s="10">
        <f t="shared" si="955"/>
        <v>1.4987282662686738E-6</v>
      </c>
      <c r="R1801" s="10">
        <f t="shared" si="956"/>
        <v>1.0434872650077594E-6</v>
      </c>
      <c r="S1801" s="10">
        <f t="shared" si="957"/>
        <v>0</v>
      </c>
      <c r="T1801" s="9">
        <f t="shared" si="947"/>
        <v>4.5524100126091439E-7</v>
      </c>
      <c r="U1801" s="18"/>
      <c r="V1801" s="8">
        <f t="shared" si="958"/>
        <v>1.1527873116637397E-2</v>
      </c>
      <c r="W1801" s="8">
        <f t="shared" si="948"/>
        <v>3.5016090762686638E-3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-9.9037418364703728E-4</v>
      </c>
      <c r="AB1801" s="8">
        <f t="shared" si="959"/>
        <v>-0.80262640403687335</v>
      </c>
      <c r="AC1801" s="8">
        <f t="shared" si="952"/>
        <v>-0.80361677822052036</v>
      </c>
      <c r="AD1801" s="8">
        <f t="shared" si="960"/>
        <v>1.1308843527421287E-3</v>
      </c>
      <c r="AE1801" s="8">
        <f t="shared" si="953"/>
        <v>-0.80248589386777824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2175.4942566770683</v>
      </c>
      <c r="M1802" s="14">
        <f t="shared" si="946"/>
        <v>769177</v>
      </c>
      <c r="N1802" s="13"/>
      <c r="O1802" s="12">
        <f>1000*(IF(I57&lt;18,VLOOKUP(I57,'[1]Mortality (No Interventions) L'!$B$10:$O$129,4),VLOOKUP(I57,'[1]Mortality (Interventions) L'!$B$26:$AV$128,43)))</f>
        <v>726.38171262820674</v>
      </c>
      <c r="P1802" s="11">
        <v>0</v>
      </c>
      <c r="Q1802" s="10">
        <f t="shared" si="955"/>
        <v>4.5524100126091439E-7</v>
      </c>
      <c r="R1802" s="10">
        <f t="shared" si="956"/>
        <v>3.3067873815448263E-7</v>
      </c>
      <c r="S1802" s="10">
        <f t="shared" si="957"/>
        <v>0</v>
      </c>
      <c r="T1802" s="9">
        <f t="shared" si="947"/>
        <v>1.2456226310643176E-7</v>
      </c>
      <c r="U1802" s="18"/>
      <c r="V1802" s="8">
        <f t="shared" si="958"/>
        <v>3.5016090762686638E-3</v>
      </c>
      <c r="W1802" s="8">
        <f t="shared" si="948"/>
        <v>9.581042784941586E-4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-2.7098448798674015E-4</v>
      </c>
      <c r="AB1802" s="8">
        <f t="shared" si="959"/>
        <v>-0.25435047977745051</v>
      </c>
      <c r="AC1802" s="8">
        <f t="shared" si="952"/>
        <v>-0.25462146426543725</v>
      </c>
      <c r="AD1802" s="8">
        <f t="shared" si="960"/>
        <v>3.4350785038195594E-4</v>
      </c>
      <c r="AE1802" s="8">
        <f t="shared" si="953"/>
        <v>-0.2542779564150553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2175.4942566770683</v>
      </c>
      <c r="M1803" s="14">
        <f t="shared" si="946"/>
        <v>769177</v>
      </c>
      <c r="N1803" s="13"/>
      <c r="O1803" s="12">
        <f>1000*(IF(I58&lt;18,VLOOKUP(I58,'[1]Mortality (No Interventions) L'!$B$10:$O$129,4),VLOOKUP(I58,'[1]Mortality (Interventions) L'!$B$26:$AV$128,43)))</f>
        <v>756.86060401712416</v>
      </c>
      <c r="P1803" s="11">
        <v>0</v>
      </c>
      <c r="Q1803" s="10">
        <f t="shared" si="955"/>
        <v>1.2456226310643176E-7</v>
      </c>
      <c r="R1803" s="10">
        <f t="shared" si="956"/>
        <v>9.4276269692473879E-8</v>
      </c>
      <c r="S1803" s="10">
        <f t="shared" si="957"/>
        <v>0</v>
      </c>
      <c r="T1803" s="9">
        <f t="shared" si="947"/>
        <v>3.0285993413957877E-8</v>
      </c>
      <c r="U1803" s="18"/>
      <c r="V1803" s="8">
        <f t="shared" si="958"/>
        <v>9.581042784941586E-4</v>
      </c>
      <c r="W1803" s="8">
        <f t="shared" si="948"/>
        <v>2.329528955616788E-4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-6.5887004729824877E-5</v>
      </c>
      <c r="AB1803" s="8">
        <f t="shared" si="959"/>
        <v>-7.2515138293247974E-2</v>
      </c>
      <c r="AC1803" s="8">
        <f t="shared" si="952"/>
        <v>-7.2581025297977803E-2</v>
      </c>
      <c r="AD1803" s="8">
        <f t="shared" si="960"/>
        <v>9.3990029720276966E-5</v>
      </c>
      <c r="AE1803" s="8">
        <f t="shared" si="953"/>
        <v>-7.2487035268257533E-2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2175.4942566770683</v>
      </c>
      <c r="M1804" s="14">
        <f t="shared" si="946"/>
        <v>769177</v>
      </c>
      <c r="N1804" s="13"/>
      <c r="O1804" s="12">
        <f>1000*(IF(I59&lt;18,VLOOKUP(I59,'[1]Mortality (No Interventions) L'!$B$10:$O$129,4),VLOOKUP(I59,'[1]Mortality (Interventions) L'!$B$26:$AV$128,43)))</f>
        <v>787.68514594989256</v>
      </c>
      <c r="P1804" s="11">
        <v>0</v>
      </c>
      <c r="Q1804" s="10">
        <f t="shared" si="955"/>
        <v>3.0285993413957877E-8</v>
      </c>
      <c r="R1804" s="10">
        <f t="shared" si="956"/>
        <v>2.3855827142510894E-8</v>
      </c>
      <c r="S1804" s="10">
        <f t="shared" si="957"/>
        <v>0</v>
      </c>
      <c r="T1804" s="9">
        <f t="shared" si="947"/>
        <v>6.430166271446983E-9</v>
      </c>
      <c r="U1804" s="18"/>
      <c r="V1804" s="8">
        <f t="shared" si="958"/>
        <v>2.329528955616788E-4</v>
      </c>
      <c r="W1804" s="8">
        <f t="shared" si="948"/>
        <v>4.9459360021727764E-5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-1.3988789793011511E-5</v>
      </c>
      <c r="AB1804" s="8">
        <f t="shared" si="959"/>
        <v>-1.8349353553995102E-2</v>
      </c>
      <c r="AC1804" s="8">
        <f t="shared" si="952"/>
        <v>-1.8363342343788114E-2</v>
      </c>
      <c r="AD1804" s="8">
        <f t="shared" si="960"/>
        <v>2.2852679054600691E-5</v>
      </c>
      <c r="AE1804" s="8">
        <f t="shared" si="953"/>
        <v>-1.8340489664733513E-2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2175.4942566770683</v>
      </c>
      <c r="M1805" s="14">
        <f t="shared" si="946"/>
        <v>769177</v>
      </c>
      <c r="N1805" s="13"/>
      <c r="O1805" s="12">
        <f>1000*(IF(I60&lt;18,VLOOKUP(I60,'[1]Mortality (No Interventions) L'!$B$10:$O$129,4),VLOOKUP(I60,'[1]Mortality (Interventions) L'!$B$26:$AV$128,43)))</f>
        <v>1000</v>
      </c>
      <c r="P1805" s="11">
        <v>0</v>
      </c>
      <c r="Q1805" s="10">
        <f t="shared" si="955"/>
        <v>6.430166271446983E-9</v>
      </c>
      <c r="R1805" s="10">
        <f t="shared" si="956"/>
        <v>6.430166271446983E-9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4.9459360021727764E-5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-4.9459360021727765E-3</v>
      </c>
      <c r="AC1805" s="8">
        <f t="shared" si="952"/>
        <v>-4.9459360021727765E-3</v>
      </c>
      <c r="AD1805" s="8">
        <f t="shared" si="960"/>
        <v>4.8519632181314939E-6</v>
      </c>
      <c r="AE1805" s="8">
        <f t="shared" si="953"/>
        <v>-4.9410840389546452E-3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2175.4942566770683</v>
      </c>
      <c r="M1806" s="14">
        <f t="shared" si="946"/>
        <v>769177</v>
      </c>
      <c r="N1806" s="13"/>
      <c r="O1806" s="12" t="e">
        <f>1000*(IF(I61&lt;18,VLOOKUP(I61,'[1]Mortality (No Interventions) L'!$B$10:$O$129,4),VLOOKUP(I61,'[1]Mortality (Interventions) L'!$B$26:$AV$128,43)))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2175.4942566770683</v>
      </c>
      <c r="M1807" s="14">
        <f t="shared" si="946"/>
        <v>769177</v>
      </c>
      <c r="N1807" s="13"/>
      <c r="O1807" s="12" t="e">
        <f>1000*(IF(I62&lt;18,VLOOKUP(I62,'[1]Mortality (No Interventions) L'!$B$10:$O$129,4),VLOOKUP(I62,'[1]Mortality (Interventions) L'!$B$26:$AV$128,43)))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2175.4942566770683</v>
      </c>
      <c r="M1808" s="14">
        <f t="shared" si="946"/>
        <v>769177</v>
      </c>
      <c r="N1808" s="13"/>
      <c r="O1808" s="12" t="e">
        <f>1000*(IF(I63&lt;18,VLOOKUP(I63,'[1]Mortality (No Interventions) L'!$B$10:$O$129,4),VLOOKUP(I63,'[1]Mortality (Interventions) L'!$B$26:$AV$128,43)))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2175.4942566770683</v>
      </c>
      <c r="M1809" s="14">
        <f t="shared" si="946"/>
        <v>769177</v>
      </c>
      <c r="N1809" s="13"/>
      <c r="O1809" s="12" t="e">
        <f>1000*(IF(I64&lt;18,VLOOKUP(I64,'[1]Mortality (No Interventions) L'!$B$10:$O$129,4),VLOOKUP(I64,'[1]Mortality (Interventions) L'!$B$26:$AV$128,43)))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2175.4942566770683</v>
      </c>
      <c r="M1810" s="14">
        <f t="shared" si="946"/>
        <v>769177</v>
      </c>
      <c r="N1810" s="13"/>
      <c r="O1810" s="12" t="e">
        <f>1000*(IF(I65&lt;18,VLOOKUP(I65,'[1]Mortality (No Interventions) L'!$B$10:$O$129,4),VLOOKUP(I65,'[1]Mortality (Interventions) L'!$B$26:$AV$128,43)))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2175.4942566770683</v>
      </c>
      <c r="M1811" s="14">
        <f t="shared" si="946"/>
        <v>769177</v>
      </c>
      <c r="N1811" s="13"/>
      <c r="O1811" s="12" t="e">
        <f>1000*(IF(I66&lt;18,VLOOKUP(I66,'[1]Mortality (No Interventions) L'!$B$10:$O$129,4),VLOOKUP(I66,'[1]Mortality (Interventions) L'!$B$26:$AV$128,43)))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2175.4942566770683</v>
      </c>
      <c r="M1812" s="14">
        <f t="shared" si="946"/>
        <v>769177</v>
      </c>
      <c r="N1812" s="13"/>
      <c r="O1812" s="12" t="e">
        <f>1000*(IF(I67&lt;18,VLOOKUP(I67,'[1]Mortality (No Interventions) L'!$B$10:$O$129,4),VLOOKUP(I67,'[1]Mortality (Interventions) L'!$B$26:$AV$128,43)))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2175.4942566770683</v>
      </c>
      <c r="M1813" s="14">
        <f t="shared" ref="M1813:M1844" si="963">$E$11</f>
        <v>769177</v>
      </c>
      <c r="N1813" s="13"/>
      <c r="O1813" s="12" t="e">
        <f>1000*(IF(I68&lt;18,VLOOKUP(I68,'[1]Mortality (No Interventions) L'!$B$10:$O$129,4),VLOOKUP(I68,'[1]Mortality (Interventions) L'!$B$26:$AV$128,43)))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2175.4942566770683</v>
      </c>
      <c r="M1814" s="14">
        <f t="shared" si="963"/>
        <v>769177</v>
      </c>
      <c r="N1814" s="13"/>
      <c r="O1814" s="12" t="e">
        <f>1000*(IF(I69&lt;18,VLOOKUP(I69,'[1]Mortality (No Interventions) L'!$B$10:$O$129,4),VLOOKUP(I69,'[1]Mortality (Interventions) L'!$B$26:$AV$128,43)))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2175.4942566770683</v>
      </c>
      <c r="M1815" s="14">
        <f t="shared" si="963"/>
        <v>769177</v>
      </c>
      <c r="N1815" s="13"/>
      <c r="O1815" s="12" t="e">
        <f>1000*(IF(I70&lt;18,VLOOKUP(I70,'[1]Mortality (No Interventions) L'!$B$10:$O$129,4),VLOOKUP(I70,'[1]Mortality (Interventions) L'!$B$26:$AV$128,43)))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2175.4942566770683</v>
      </c>
      <c r="M1816" s="14">
        <f t="shared" si="963"/>
        <v>769177</v>
      </c>
      <c r="N1816" s="13"/>
      <c r="O1816" s="12" t="e">
        <f>1000*(IF(I71&lt;18,VLOOKUP(I71,'[1]Mortality (No Interventions) L'!$B$10:$O$129,4),VLOOKUP(I71,'[1]Mortality (Interventions) L'!$B$26:$AV$128,43)))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2175.4942566770683</v>
      </c>
      <c r="M1817" s="14">
        <f t="shared" si="963"/>
        <v>769177</v>
      </c>
      <c r="N1817" s="13"/>
      <c r="O1817" s="12" t="e">
        <f>1000*(IF(I72&lt;18,VLOOKUP(I72,'[1]Mortality (No Interventions) L'!$B$10:$O$129,4),VLOOKUP(I72,'[1]Mortality (Interventions) L'!$B$26:$AV$128,43)))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2175.4942566770683</v>
      </c>
      <c r="M1818" s="14">
        <f t="shared" si="963"/>
        <v>769177</v>
      </c>
      <c r="N1818" s="13"/>
      <c r="O1818" s="12" t="e">
        <f>1000*(IF(I73&lt;18,VLOOKUP(I73,'[1]Mortality (No Interventions) L'!$B$10:$O$129,4),VLOOKUP(I73,'[1]Mortality (Interventions) L'!$B$26:$AV$128,43)))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2175.4942566770683</v>
      </c>
      <c r="M1819" s="14">
        <f t="shared" si="963"/>
        <v>769177</v>
      </c>
      <c r="N1819" s="13"/>
      <c r="O1819" s="12" t="e">
        <f>1000*(IF(I74&lt;18,VLOOKUP(I74,'[1]Mortality (No Interventions) L'!$B$10:$O$129,4),VLOOKUP(I74,'[1]Mortality (Interventions) L'!$B$26:$AV$128,43)))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2175.4942566770683</v>
      </c>
      <c r="M1820" s="14">
        <f t="shared" si="963"/>
        <v>769177</v>
      </c>
      <c r="N1820" s="13"/>
      <c r="O1820" s="12" t="e">
        <f>1000*(IF(I75&lt;18,VLOOKUP(I75,'[1]Mortality (No Interventions) L'!$B$10:$O$129,4),VLOOKUP(I75,'[1]Mortality (Interventions) L'!$B$26:$AV$128,43)))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2175.4942566770683</v>
      </c>
      <c r="M1821" s="14">
        <f t="shared" si="963"/>
        <v>769177</v>
      </c>
      <c r="N1821" s="13"/>
      <c r="O1821" s="12" t="e">
        <f>1000*(IF(I76&lt;18,VLOOKUP(I76,'[1]Mortality (No Interventions) L'!$B$10:$O$129,4),VLOOKUP(I76,'[1]Mortality (Interventions) L'!$B$26:$AV$128,43)))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2175.4942566770683</v>
      </c>
      <c r="M1822" s="14">
        <f t="shared" si="963"/>
        <v>769177</v>
      </c>
      <c r="N1822" s="13"/>
      <c r="O1822" s="12" t="e">
        <f>1000*(IF(I77&lt;18,VLOOKUP(I77,'[1]Mortality (No Interventions) L'!$B$10:$O$129,4),VLOOKUP(I77,'[1]Mortality (Interventions) L'!$B$26:$AV$128,43)))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2175.4942566770683</v>
      </c>
      <c r="M1823" s="14">
        <f t="shared" si="963"/>
        <v>769177</v>
      </c>
      <c r="N1823" s="13"/>
      <c r="O1823" s="12" t="e">
        <f>1000*(IF(I78&lt;18,VLOOKUP(I78,'[1]Mortality (No Interventions) L'!$B$10:$O$129,4),VLOOKUP(I78,'[1]Mortality (Interventions) L'!$B$26:$AV$128,43)))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2175.4942566770683</v>
      </c>
      <c r="M1824" s="14">
        <f t="shared" si="963"/>
        <v>769177</v>
      </c>
      <c r="N1824" s="13"/>
      <c r="O1824" s="12" t="e">
        <f>1000*(IF(I79&lt;18,VLOOKUP(I79,'[1]Mortality (No Interventions) L'!$B$10:$O$129,4),VLOOKUP(I79,'[1]Mortality (Interventions) L'!$B$26:$AV$128,43)))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2175.4942566770683</v>
      </c>
      <c r="M1825" s="14">
        <f t="shared" si="963"/>
        <v>769177</v>
      </c>
      <c r="O1825" s="12" t="e">
        <f>1000*(IF(I80&lt;18,VLOOKUP(I80,'[1]Mortality (No Interventions) L'!$B$10:$O$129,4),VLOOKUP(I80,'[1]Mortality (Interventions) L'!$B$26:$AV$128,43)))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2175.4942566770683</v>
      </c>
      <c r="M1826" s="14">
        <f t="shared" si="963"/>
        <v>769177</v>
      </c>
      <c r="O1826" s="12" t="e">
        <f>1000*(IF(I81&lt;18,VLOOKUP(I81,'[1]Mortality (No Interventions) L'!$B$10:$O$129,4),VLOOKUP(I81,'[1]Mortality (Interventions) L'!$B$26:$AV$128,43)))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2175.4942566770683</v>
      </c>
      <c r="M1827" s="14">
        <f t="shared" si="963"/>
        <v>769177</v>
      </c>
      <c r="O1827" s="12" t="e">
        <f>1000*(IF(I82&lt;18,VLOOKUP(I82,'[1]Mortality (No Interventions) L'!$B$10:$O$129,4),VLOOKUP(I82,'[1]Mortality (Interventions) L'!$B$26:$AV$128,43)))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2175.4942566770683</v>
      </c>
      <c r="M1828" s="14">
        <f t="shared" si="963"/>
        <v>769177</v>
      </c>
      <c r="O1828" s="12" t="e">
        <f>1000*(IF(I83&lt;18,VLOOKUP(I83,'[1]Mortality (No Interventions) L'!$B$10:$O$129,4),VLOOKUP(I83,'[1]Mortality (Interventions) L'!$B$26:$AV$128,43)))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2175.4942566770683</v>
      </c>
      <c r="M1829" s="14">
        <f t="shared" si="963"/>
        <v>769177</v>
      </c>
      <c r="O1829" s="12" t="e">
        <f>1000*(IF(I84&lt;18,VLOOKUP(I84,'[1]Mortality (No Interventions) L'!$B$10:$O$129,4),VLOOKUP(I84,'[1]Mortality (Interventions) L'!$B$26:$AV$128,43)))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2175.4942566770683</v>
      </c>
      <c r="M1830" s="14">
        <f t="shared" si="963"/>
        <v>769177</v>
      </c>
      <c r="O1830" s="12" t="e">
        <f>1000*(IF(I85&lt;18,VLOOKUP(I85,'[1]Mortality (No Interventions) L'!$B$10:$O$129,4),VLOOKUP(I85,'[1]Mortality (Interventions) L'!$B$26:$AV$128,43)))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2175.4942566770683</v>
      </c>
      <c r="M1831" s="14">
        <f t="shared" si="963"/>
        <v>769177</v>
      </c>
      <c r="O1831" s="12" t="e">
        <f>1000*(IF(I86&lt;18,VLOOKUP(I86,'[1]Mortality (No Interventions) L'!$B$10:$O$129,4),VLOOKUP(I86,'[1]Mortality (Interventions) L'!$B$26:$AV$128,43)))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2175.4942566770683</v>
      </c>
      <c r="M1832" s="14">
        <f t="shared" si="963"/>
        <v>769177</v>
      </c>
      <c r="O1832" s="12" t="e">
        <f>1000*(IF(I87&lt;18,VLOOKUP(I87,'[1]Mortality (No Interventions) L'!$B$10:$O$129,4),VLOOKUP(I87,'[1]Mortality (Interventions) L'!$B$26:$AV$128,43)))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2175.4942566770683</v>
      </c>
      <c r="M1833" s="14">
        <f t="shared" si="963"/>
        <v>769177</v>
      </c>
      <c r="O1833" s="12" t="e">
        <f>1000*(IF(I88&lt;18,VLOOKUP(I88,'[1]Mortality (No Interventions) L'!$B$10:$O$129,4),VLOOKUP(I88,'[1]Mortality (Interventions) L'!$B$26:$AV$128,43)))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2175.4942566770683</v>
      </c>
      <c r="M1834" s="14">
        <f t="shared" si="963"/>
        <v>769177</v>
      </c>
      <c r="O1834" s="12" t="e">
        <f>1000*(IF(I89&lt;18,VLOOKUP(I89,'[1]Mortality (No Interventions) L'!$B$10:$O$129,4),VLOOKUP(I89,'[1]Mortality (Interventions) L'!$B$26:$AV$128,43)))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2175.4942566770683</v>
      </c>
      <c r="M1835" s="14">
        <f t="shared" si="963"/>
        <v>769177</v>
      </c>
      <c r="O1835" s="12" t="e">
        <f>1000*(IF(I90&lt;18,VLOOKUP(I90,'[1]Mortality (No Interventions) L'!$B$10:$O$129,4),VLOOKUP(I90,'[1]Mortality (Interventions) L'!$B$26:$AV$128,43)))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2175.4942566770683</v>
      </c>
      <c r="M1836" s="14">
        <f t="shared" si="963"/>
        <v>769177</v>
      </c>
      <c r="O1836" s="12" t="e">
        <f>1000*(IF(I91&lt;18,VLOOKUP(I91,'[1]Mortality (No Interventions) L'!$B$10:$O$129,4),VLOOKUP(I91,'[1]Mortality (Interventions) L'!$B$26:$AV$128,43)))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2175.4942566770683</v>
      </c>
      <c r="M1837" s="14">
        <f t="shared" si="963"/>
        <v>769177</v>
      </c>
      <c r="O1837" s="12" t="e">
        <f>1000*(IF(I92&lt;18,VLOOKUP(I92,'[1]Mortality (No Interventions) L'!$B$10:$O$129,4),VLOOKUP(I92,'[1]Mortality (Interventions) L'!$B$26:$AV$128,43)))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2175.4942566770683</v>
      </c>
      <c r="M1838" s="14">
        <f t="shared" si="963"/>
        <v>769177</v>
      </c>
      <c r="O1838" s="12" t="e">
        <f>1000*(IF(I93&lt;18,VLOOKUP(I93,'[1]Mortality (No Interventions) L'!$B$10:$O$129,4),VLOOKUP(I93,'[1]Mortality (Interventions) L'!$B$26:$AV$128,43)))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2175.4942566770683</v>
      </c>
      <c r="M1839" s="14">
        <f t="shared" si="963"/>
        <v>769177</v>
      </c>
      <c r="O1839" s="12" t="e">
        <f>1000*(IF(I94&lt;18,VLOOKUP(I94,'[1]Mortality (No Interventions) L'!$B$10:$O$129,4),VLOOKUP(I94,'[1]Mortality (Interventions) L'!$B$26:$AV$128,43)))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2175.4942566770683</v>
      </c>
      <c r="M1840" s="14">
        <f t="shared" si="963"/>
        <v>769177</v>
      </c>
      <c r="O1840" s="12" t="e">
        <f>1000*(IF(I95&lt;18,VLOOKUP(I95,'[1]Mortality (No Interventions) L'!$B$10:$O$129,4),VLOOKUP(I95,'[1]Mortality (Interventions) L'!$B$26:$AV$128,43)))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2175.4942566770683</v>
      </c>
      <c r="M1841" s="14">
        <f t="shared" si="963"/>
        <v>769177</v>
      </c>
      <c r="O1841" s="12" t="e">
        <f>1000*(IF(I96&lt;18,VLOOKUP(I96,'[1]Mortality (No Interventions) L'!$B$10:$O$129,4),VLOOKUP(I96,'[1]Mortality (Interventions) L'!$B$26:$AV$128,43)))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2175.4942566770683</v>
      </c>
      <c r="M1842" s="14">
        <f t="shared" si="963"/>
        <v>769177</v>
      </c>
      <c r="O1842" s="12" t="e">
        <f>1000*(IF(I97&lt;18,VLOOKUP(I97,'[1]Mortality (No Interventions) L'!$B$10:$O$129,4),VLOOKUP(I97,'[1]Mortality (Interventions) L'!$B$26:$AV$128,43)))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2175.4942566770683</v>
      </c>
      <c r="M1843" s="14">
        <f t="shared" si="963"/>
        <v>769177</v>
      </c>
      <c r="O1843" s="12" t="e">
        <f>1000*(IF(I98&lt;18,VLOOKUP(I98,'[1]Mortality (No Interventions) L'!$B$10:$O$129,4),VLOOKUP(I98,'[1]Mortality (Interventions) L'!$B$26:$AV$128,43)))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2175.4942566770683</v>
      </c>
      <c r="M1844" s="14">
        <f t="shared" si="963"/>
        <v>769177</v>
      </c>
      <c r="O1844" s="12" t="e">
        <f>1000*(IF(I99&lt;18,VLOOKUP(I99,'[1]Mortality (No Interventions) L'!$B$10:$O$129,4),VLOOKUP(I99,'[1]Mortality (Interventions) L'!$B$26:$AV$128,43)))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2175.4942566770683</v>
      </c>
      <c r="M1845" s="14">
        <f t="shared" ref="M1845:M1869" si="980">$E$11</f>
        <v>769177</v>
      </c>
      <c r="O1845" s="12" t="e">
        <f>1000*(IF(I100&lt;18,VLOOKUP(I100,'[1]Mortality (No Interventions) L'!$B$10:$O$129,4),VLOOKUP(I100,'[1]Mortality (Interventions) L'!$B$26:$AV$128,43)))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2175.4942566770683</v>
      </c>
      <c r="M1846" s="14">
        <f t="shared" si="980"/>
        <v>769177</v>
      </c>
      <c r="O1846" s="12" t="e">
        <f>1000*(IF(I101&lt;18,VLOOKUP(I101,'[1]Mortality (No Interventions) L'!$B$10:$O$129,4),VLOOKUP(I101,'[1]Mortality (Interventions) L'!$B$26:$AV$128,43)))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2175.4942566770683</v>
      </c>
      <c r="M1847" s="14">
        <f t="shared" si="980"/>
        <v>769177</v>
      </c>
      <c r="O1847" s="12" t="e">
        <f>1000*(IF(I102&lt;18,VLOOKUP(I102,'[1]Mortality (No Interventions) L'!$B$10:$O$129,4),VLOOKUP(I102,'[1]Mortality (Interventions) L'!$B$26:$AV$128,43)))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2175.4942566770683</v>
      </c>
      <c r="M1848" s="14">
        <f t="shared" si="980"/>
        <v>769177</v>
      </c>
      <c r="O1848" s="12" t="e">
        <f>1000*(IF(I103&lt;18,VLOOKUP(I103,'[1]Mortality (No Interventions) L'!$B$10:$O$129,4),VLOOKUP(I103,'[1]Mortality (Interventions) L'!$B$26:$AV$128,43)))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2175.4942566770683</v>
      </c>
      <c r="M1849" s="14">
        <f t="shared" si="980"/>
        <v>769177</v>
      </c>
      <c r="O1849" s="12" t="e">
        <f>1000*(IF(I104&lt;18,VLOOKUP(I104,'[1]Mortality (No Interventions) L'!$B$10:$O$129,4),VLOOKUP(I104,'[1]Mortality (Interventions) L'!$B$26:$AV$128,43)))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2175.4942566770683</v>
      </c>
      <c r="M1850" s="14">
        <f t="shared" si="980"/>
        <v>769177</v>
      </c>
      <c r="O1850" s="12" t="e">
        <f>1000*(IF(I105&lt;18,VLOOKUP(I105,'[1]Mortality (No Interventions) L'!$B$10:$O$129,4),VLOOKUP(I105,'[1]Mortality (Interventions) L'!$B$26:$AV$128,43)))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2175.4942566770683</v>
      </c>
      <c r="M1851" s="14">
        <f t="shared" si="980"/>
        <v>769177</v>
      </c>
      <c r="O1851" s="12" t="e">
        <f>1000*(IF(I106&lt;18,VLOOKUP(I106,'[1]Mortality (No Interventions) L'!$B$10:$O$129,4),VLOOKUP(I106,'[1]Mortality (Interventions) L'!$B$26:$AV$128,43)))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2175.4942566770683</v>
      </c>
      <c r="M1852" s="14">
        <f t="shared" si="980"/>
        <v>769177</v>
      </c>
      <c r="O1852" s="12" t="e">
        <f>1000*(IF(I107&lt;18,VLOOKUP(I107,'[1]Mortality (No Interventions) L'!$B$10:$O$129,4),VLOOKUP(I107,'[1]Mortality (Interventions) L'!$B$26:$AV$128,43)))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2175.4942566770683</v>
      </c>
      <c r="M1853" s="14">
        <f t="shared" si="980"/>
        <v>769177</v>
      </c>
      <c r="O1853" s="12" t="e">
        <f>1000*(IF(I108&lt;18,VLOOKUP(I108,'[1]Mortality (No Interventions) L'!$B$10:$O$129,4),VLOOKUP(I108,'[1]Mortality (Interventions) L'!$B$26:$AV$128,43)))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2175.4942566770683</v>
      </c>
      <c r="M1854" s="14">
        <f t="shared" si="980"/>
        <v>769177</v>
      </c>
      <c r="O1854" s="12" t="e">
        <f>1000*(IF(I109&lt;18,VLOOKUP(I109,'[1]Mortality (No Interventions) L'!$B$10:$O$129,4),VLOOKUP(I109,'[1]Mortality (Interventions) L'!$B$26:$AV$128,43)))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2175.4942566770683</v>
      </c>
      <c r="M1855" s="14">
        <f t="shared" si="980"/>
        <v>769177</v>
      </c>
      <c r="O1855" s="12" t="e">
        <f>1000*(IF(I110&lt;18,VLOOKUP(I110,'[1]Mortality (No Interventions) L'!$B$10:$O$129,4),VLOOKUP(I110,'[1]Mortality (Interventions) L'!$B$26:$AV$128,43)))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2175.4942566770683</v>
      </c>
      <c r="M1856" s="14">
        <f t="shared" si="980"/>
        <v>769177</v>
      </c>
      <c r="O1856" s="12" t="e">
        <f>1000*(IF(I111&lt;18,VLOOKUP(I111,'[1]Mortality (No Interventions) L'!$B$10:$O$129,4),VLOOKUP(I111,'[1]Mortality (Interventions) L'!$B$26:$AV$128,43)))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2175.4942566770683</v>
      </c>
      <c r="M1857" s="14">
        <f t="shared" si="980"/>
        <v>769177</v>
      </c>
      <c r="O1857" s="12" t="e">
        <f>1000*(IF(I112&lt;18,VLOOKUP(I112,'[1]Mortality (No Interventions) L'!$B$10:$O$129,4),VLOOKUP(I112,'[1]Mortality (Interventions) L'!$B$26:$AV$128,43)))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2175.4942566770683</v>
      </c>
      <c r="M1858" s="14">
        <f t="shared" si="980"/>
        <v>769177</v>
      </c>
      <c r="O1858" s="12" t="e">
        <f>1000*(IF(I113&lt;18,VLOOKUP(I113,'[1]Mortality (No Interventions) L'!$B$10:$O$129,4),VLOOKUP(I113,'[1]Mortality (Interventions) L'!$B$26:$AV$128,43)))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2175.4942566770683</v>
      </c>
      <c r="M1859" s="14">
        <f t="shared" si="980"/>
        <v>769177</v>
      </c>
      <c r="O1859" s="12" t="e">
        <f>1000*(IF(I114&lt;18,VLOOKUP(I114,'[1]Mortality (No Interventions) L'!$B$10:$O$129,4),VLOOKUP(I114,'[1]Mortality (Interventions) L'!$B$26:$AV$128,43)))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2175.4942566770683</v>
      </c>
      <c r="M1860" s="14">
        <f t="shared" si="980"/>
        <v>769177</v>
      </c>
      <c r="O1860" s="12" t="e">
        <f>1000*(IF(I115&lt;18,VLOOKUP(I115,'[1]Mortality (No Interventions) L'!$B$10:$O$129,4),VLOOKUP(I115,'[1]Mortality (Interventions) L'!$B$26:$AV$128,43)))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2175.4942566770683</v>
      </c>
      <c r="M1861" s="14">
        <f t="shared" si="980"/>
        <v>769177</v>
      </c>
      <c r="O1861" s="12" t="e">
        <f>1000*(IF(I116&lt;18,VLOOKUP(I116,'[1]Mortality (No Interventions) L'!$B$10:$O$129,4),VLOOKUP(I116,'[1]Mortality (Interventions) L'!$B$26:$AV$128,43)))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2175.4942566770683</v>
      </c>
      <c r="M1862" s="14">
        <f t="shared" si="980"/>
        <v>769177</v>
      </c>
      <c r="O1862" s="12" t="e">
        <f>1000*(IF(I117&lt;18,VLOOKUP(I117,'[1]Mortality (No Interventions) L'!$B$10:$O$129,4),VLOOKUP(I117,'[1]Mortality (Interventions) L'!$B$26:$AV$128,43)))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2175.4942566770683</v>
      </c>
      <c r="M1863" s="14">
        <f t="shared" si="980"/>
        <v>769177</v>
      </c>
      <c r="O1863" s="12" t="e">
        <f>1000*(IF(I118&lt;18,VLOOKUP(I118,'[1]Mortality (No Interventions) L'!$B$10:$O$129,4),VLOOKUP(I118,'[1]Mortality (Interventions) L'!$B$26:$AV$128,43)))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2175.4942566770683</v>
      </c>
      <c r="M1864" s="14">
        <f t="shared" si="980"/>
        <v>769177</v>
      </c>
      <c r="O1864" s="12" t="e">
        <f>1000*(IF(I119&lt;18,VLOOKUP(I119,'[1]Mortality (No Interventions) L'!$B$10:$O$129,4),VLOOKUP(I119,'[1]Mortality (Interventions) L'!$B$26:$AV$128,43)))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2175.4942566770683</v>
      </c>
      <c r="M1865" s="14">
        <f t="shared" si="980"/>
        <v>769177</v>
      </c>
      <c r="O1865" s="12" t="e">
        <f>1000*(IF(I120&lt;18,VLOOKUP(I120,'[1]Mortality (No Interventions) L'!$B$10:$O$129,4),VLOOKUP(I120,'[1]Mortality (Interventions) L'!$B$26:$AV$128,43)))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2175.4942566770683</v>
      </c>
      <c r="M1866" s="14">
        <f t="shared" si="980"/>
        <v>769177</v>
      </c>
      <c r="O1866" s="12" t="e">
        <f>1000*(IF(I121&lt;18,VLOOKUP(I121,'[1]Mortality (No Interventions) L'!$B$10:$O$129,4),VLOOKUP(I121,'[1]Mortality (Interventions) L'!$B$26:$AV$128,43)))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2175.4942566770683</v>
      </c>
      <c r="M1867" s="14">
        <f t="shared" si="980"/>
        <v>769177</v>
      </c>
      <c r="O1867" s="12" t="e">
        <f>1000*(IF(I122&lt;18,VLOOKUP(I122,'[1]Mortality (No Interventions) L'!$B$10:$O$129,4),VLOOKUP(I122,'[1]Mortality (Interventions) L'!$B$26:$AV$128,43)))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2175.4942566770683</v>
      </c>
      <c r="M1868" s="14">
        <f t="shared" si="980"/>
        <v>769177</v>
      </c>
      <c r="O1868" s="12" t="e">
        <f>1000*(IF(I123&lt;18,VLOOKUP(I123,'[1]Mortality (No Interventions) L'!$B$10:$O$129,4),VLOOKUP(I123,'[1]Mortality (Interventions) L'!$B$26:$AV$128,43)))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2175.4942566770683</v>
      </c>
      <c r="M1869" s="14">
        <f t="shared" si="980"/>
        <v>769177</v>
      </c>
      <c r="O1869" s="12" t="e">
        <f>1000*(IF(I124&lt;18,VLOOKUP(I124,'[1]Mortality (No Interventions) L'!$B$10:$O$129,4),VLOOKUP(I124,'[1]Mortality (Interventions) L'!$B$26:$AV$128,43)))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436427.14975817921</v>
      </c>
      <c r="Z1874" s="2">
        <f t="shared" si="997"/>
        <v>-10910.678743954481</v>
      </c>
      <c r="AA1874" s="2">
        <f t="shared" si="997"/>
        <v>-49166.098377835566</v>
      </c>
      <c r="AB1874" s="2">
        <f t="shared" si="997"/>
        <v>-769177.00000000023</v>
      </c>
      <c r="AC1874" s="2">
        <f t="shared" si="997"/>
        <v>-392826.62736361101</v>
      </c>
      <c r="AD1874" s="2">
        <f t="shared" si="997"/>
        <v>17046.062943551045</v>
      </c>
      <c r="AE1874" s="2">
        <f t="shared" si="997"/>
        <v>-375780.56442005973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436427.14975817921</v>
      </c>
      <c r="Z1876" s="2">
        <f t="shared" si="998"/>
        <v>-10910.678743954481</v>
      </c>
      <c r="AA1876" s="2">
        <f t="shared" si="998"/>
        <v>-20426.533450455565</v>
      </c>
      <c r="AB1876" s="2">
        <f t="shared" si="998"/>
        <v>-130723.59227709517</v>
      </c>
      <c r="AC1876" s="2">
        <f t="shared" si="998"/>
        <v>274366.3452866741</v>
      </c>
      <c r="AD1876" s="2">
        <f t="shared" si="998"/>
        <v>6384.534077229041</v>
      </c>
      <c r="AE1876" s="2">
        <f t="shared" si="998"/>
        <v>280750.87936390308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436427.14975817921</v>
      </c>
      <c r="Z1878" s="2">
        <f t="shared" si="999"/>
        <v>-10910.678743954481</v>
      </c>
      <c r="AA1878" s="2">
        <f t="shared" si="999"/>
        <v>-33036.227475075284</v>
      </c>
      <c r="AB1878" s="2">
        <f t="shared" si="999"/>
        <v>-359861.10761842405</v>
      </c>
      <c r="AC1878" s="2">
        <f t="shared" si="999"/>
        <v>32619.135920725414</v>
      </c>
      <c r="AD1878" s="2">
        <f t="shared" si="999"/>
        <v>11023.581005170816</v>
      </c>
      <c r="AE1878" s="2">
        <f t="shared" si="999"/>
        <v>43642.716925896122</v>
      </c>
    </row>
    <row r="1883" spans="1:40" ht="19" customHeight="1" x14ac:dyDescent="0.15">
      <c r="A1883" s="1"/>
      <c r="G1883" s="1" t="s">
        <v>11</v>
      </c>
      <c r="H1883" s="50">
        <v>424492.01551692613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424492.01551692613</v>
      </c>
      <c r="K1884" s="14">
        <f>J1884*$C$10</f>
        <v>10612.300387923155</v>
      </c>
      <c r="L1884" s="15">
        <f>$C$1894</f>
        <v>4443.3007880554333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424492.01551692613</v>
      </c>
      <c r="Z1884" s="8">
        <f t="shared" ref="Z1884:Z1915" si="1004">IFERROR(_xlfn.IFNA(-$T1884*K1884,0),0)</f>
        <v>-10612.300387923155</v>
      </c>
      <c r="AA1884" s="8">
        <f t="shared" ref="AA1884:AA1915" si="1005">IFERROR(_xlfn.IFNA(-$T1884*L1884,0),0)</f>
        <v>-4443.3007880554333</v>
      </c>
      <c r="AB1884" s="8"/>
      <c r="AC1884" s="8">
        <f t="shared" ref="AC1884:AC1915" si="1006">IFERROR(_xlfn.IFNA(SUM(Y1884:AB1884),0),0)</f>
        <v>409436.41434094758</v>
      </c>
      <c r="AD1884" s="8"/>
      <c r="AE1884" s="8">
        <f t="shared" ref="AE1884:AE1915" si="1007">IFERROR(_xlfn.IFNA(SUM(AC1884:AD1884),0),0)</f>
        <v>409436.41434094758</v>
      </c>
      <c r="AG1884" s="46">
        <f>AE2013</f>
        <v>42449.203552763385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L'!$B$10:$O$129,4),VLOOKUP(I5,'[1]Mortality (Interventions) L'!$B$26:$AV$128,46)))</f>
        <v>5.0792240178559656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5.0792240178559652E-3</v>
      </c>
      <c r="S1885" s="10">
        <f t="shared" ref="S1885:S1916" si="1011">MIN(P1885*Q1885,Q1885-R1885)</f>
        <v>0</v>
      </c>
      <c r="T1885" s="9">
        <f t="shared" si="1001"/>
        <v>0.99492077598214401</v>
      </c>
      <c r="U1885" s="18"/>
      <c r="V1885" s="8">
        <f t="shared" ref="V1885:V1916" si="1012">W1884</f>
        <v>7691.77</v>
      </c>
      <c r="W1885" s="8">
        <f t="shared" si="1002"/>
        <v>7652.7017770761759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-3906.8222923823978</v>
      </c>
      <c r="AC1885" s="8">
        <f t="shared" si="1006"/>
        <v>-3906.8222923823978</v>
      </c>
      <c r="AD1885" s="8">
        <f t="shared" ref="AD1885:AD1916" si="1014">IFERROR(_xlfn.IFNA($D$6*SUM(V1885:V1885,Y1885:Z1885),0),0)</f>
        <v>754.56263700000011</v>
      </c>
      <c r="AE1885" s="8">
        <f t="shared" si="1007"/>
        <v>-3152.2596553823978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2320.8407104708026</v>
      </c>
      <c r="M1886" s="14">
        <f t="shared" si="1000"/>
        <v>769177</v>
      </c>
      <c r="N1886" s="13"/>
      <c r="O1886" s="12">
        <f>1000*(IF(I6&lt;18,VLOOKUP(I6,'[1]Mortality (No Interventions) L'!$B$10:$O$129,4),VLOOKUP(I6,'[1]Mortality (Interventions) L'!$B$26:$AV$128,46)))</f>
        <v>5.6604815435194622</v>
      </c>
      <c r="P1886" s="11">
        <v>0</v>
      </c>
      <c r="Q1886" s="10">
        <f t="shared" si="1009"/>
        <v>0.99492077598214401</v>
      </c>
      <c r="R1886" s="10">
        <f t="shared" si="1010"/>
        <v>5.6317306897109877E-3</v>
      </c>
      <c r="S1886" s="10">
        <f t="shared" si="1011"/>
        <v>0</v>
      </c>
      <c r="T1886" s="9">
        <f t="shared" si="1001"/>
        <v>0.989289045292433</v>
      </c>
      <c r="U1886" s="18"/>
      <c r="V1886" s="8">
        <f t="shared" si="1012"/>
        <v>7652.7017770761759</v>
      </c>
      <c r="W1886" s="8">
        <f t="shared" si="1002"/>
        <v>7609.3837999089774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-2295.9822907374723</v>
      </c>
      <c r="AB1886" s="8">
        <f t="shared" si="1013"/>
        <v>-4331.7977167198287</v>
      </c>
      <c r="AC1886" s="8">
        <f t="shared" si="1006"/>
        <v>-6627.7800074573006</v>
      </c>
      <c r="AD1886" s="8">
        <f t="shared" si="1014"/>
        <v>750.73004433117285</v>
      </c>
      <c r="AE1886" s="8">
        <f t="shared" si="1007"/>
        <v>-5877.0499631261282</v>
      </c>
      <c r="AF1886" s="1" t="s">
        <v>34</v>
      </c>
      <c r="AG1886" s="44">
        <f>AE2013/Y2013</f>
        <v>0.10000000471403631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2320.8407104708026</v>
      </c>
      <c r="M1887" s="14">
        <f t="shared" si="1000"/>
        <v>769177</v>
      </c>
      <c r="N1887" s="13"/>
      <c r="O1887" s="12">
        <f>1000*(IF(I7&lt;18,VLOOKUP(I7,'[1]Mortality (No Interventions) L'!$B$10:$O$129,4),VLOOKUP(I7,'[1]Mortality (Interventions) L'!$B$26:$AV$128,46)))</f>
        <v>6.2918852052258041</v>
      </c>
      <c r="P1887" s="11">
        <v>0</v>
      </c>
      <c r="Q1887" s="10">
        <f t="shared" si="1009"/>
        <v>0.989289045292433</v>
      </c>
      <c r="R1887" s="10">
        <f t="shared" si="1010"/>
        <v>6.2244931077674193E-3</v>
      </c>
      <c r="S1887" s="10">
        <f t="shared" si="1011"/>
        <v>0</v>
      </c>
      <c r="T1887" s="9">
        <f t="shared" si="1001"/>
        <v>0.9830645521846656</v>
      </c>
      <c r="U1887" s="18"/>
      <c r="V1887" s="8">
        <f t="shared" si="1012"/>
        <v>7609.3837999089774</v>
      </c>
      <c r="W1887" s="8">
        <f t="shared" si="1002"/>
        <v>7561.506430557446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-2281.5362337309207</v>
      </c>
      <c r="AB1887" s="8">
        <f t="shared" si="1013"/>
        <v>-4787.7369351532207</v>
      </c>
      <c r="AC1887" s="8">
        <f t="shared" si="1006"/>
        <v>-7069.2731688841413</v>
      </c>
      <c r="AD1887" s="8">
        <f t="shared" si="1014"/>
        <v>746.48055077107074</v>
      </c>
      <c r="AE1887" s="8">
        <f t="shared" si="1007"/>
        <v>-6322.7926181130706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2320.8407104708026</v>
      </c>
      <c r="M1888" s="14">
        <f t="shared" si="1000"/>
        <v>769177</v>
      </c>
      <c r="N1888" s="13"/>
      <c r="O1888" s="12">
        <f>1000*(IF(I8&lt;18,VLOOKUP(I8,'[1]Mortality (No Interventions) L'!$B$10:$O$129,4),VLOOKUP(I8,'[1]Mortality (Interventions) L'!$B$26:$AV$128,46)))</f>
        <v>6.9751829796263003</v>
      </c>
      <c r="P1888" s="11">
        <v>0</v>
      </c>
      <c r="Q1888" s="10">
        <f t="shared" si="1009"/>
        <v>0.9830645521846656</v>
      </c>
      <c r="R1888" s="10">
        <f t="shared" si="1010"/>
        <v>6.8570551322724299E-3</v>
      </c>
      <c r="S1888" s="10">
        <f t="shared" si="1011"/>
        <v>0</v>
      </c>
      <c r="T1888" s="9">
        <f t="shared" si="1001"/>
        <v>0.97620749705239318</v>
      </c>
      <c r="U1888" s="18"/>
      <c r="V1888" s="8">
        <f t="shared" si="1012"/>
        <v>7561.506430557446</v>
      </c>
      <c r="W1888" s="8">
        <f t="shared" si="1002"/>
        <v>7508.7635396026872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-2265.6221010260001</v>
      </c>
      <c r="AB1888" s="8">
        <f t="shared" si="1013"/>
        <v>-5274.2890954759105</v>
      </c>
      <c r="AC1888" s="8">
        <f t="shared" si="1006"/>
        <v>-7539.911196501911</v>
      </c>
      <c r="AD1888" s="8">
        <f t="shared" si="1014"/>
        <v>741.78378083768553</v>
      </c>
      <c r="AE1888" s="8">
        <f t="shared" si="1007"/>
        <v>-6798.1274156642257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2320.8407104708026</v>
      </c>
      <c r="M1889" s="14">
        <f t="shared" si="1000"/>
        <v>769177</v>
      </c>
      <c r="N1889" s="13"/>
      <c r="O1889" s="12">
        <f>1000*(IF(I9&lt;18,VLOOKUP(I9,'[1]Mortality (No Interventions) L'!$B$10:$O$129,4),VLOOKUP(I9,'[1]Mortality (Interventions) L'!$B$26:$AV$128,46)))</f>
        <v>7.7514594291148988</v>
      </c>
      <c r="P1889" s="11">
        <v>0</v>
      </c>
      <c r="Q1889" s="10">
        <f t="shared" si="1009"/>
        <v>0.97620749705239318</v>
      </c>
      <c r="R1889" s="10">
        <f t="shared" si="1010"/>
        <v>7.5670328077994276E-3</v>
      </c>
      <c r="S1889" s="10">
        <f t="shared" si="1011"/>
        <v>0</v>
      </c>
      <c r="T1889" s="9">
        <f t="shared" si="1001"/>
        <v>0.96864046424459371</v>
      </c>
      <c r="U1889" s="18"/>
      <c r="V1889" s="8">
        <f t="shared" si="1012"/>
        <v>7508.7635396026872</v>
      </c>
      <c r="W1889" s="8">
        <f t="shared" si="1002"/>
        <v>7450.5596636626387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-2248.0602232281908</v>
      </c>
      <c r="AB1889" s="8">
        <f t="shared" si="1013"/>
        <v>-5820.3875940047401</v>
      </c>
      <c r="AC1889" s="8">
        <f t="shared" si="1006"/>
        <v>-8068.4478172329309</v>
      </c>
      <c r="AD1889" s="8">
        <f t="shared" si="1014"/>
        <v>736.60970323502363</v>
      </c>
      <c r="AE1889" s="8">
        <f t="shared" si="1007"/>
        <v>-7331.8381139979074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2320.8407104708026</v>
      </c>
      <c r="M1890" s="14">
        <f t="shared" si="1000"/>
        <v>769177</v>
      </c>
      <c r="N1890" s="13"/>
      <c r="O1890" s="12">
        <f>1000*(IF(I10&lt;18,VLOOKUP(I10,'[1]Mortality (No Interventions) L'!$B$10:$O$129,4),VLOOKUP(I10,'[1]Mortality (Interventions) L'!$B$26:$AV$128,46)))</f>
        <v>8.726783780886743</v>
      </c>
      <c r="P1890" s="11">
        <v>0</v>
      </c>
      <c r="Q1890" s="10">
        <f t="shared" si="1009"/>
        <v>0.96864046424459371</v>
      </c>
      <c r="R1890" s="10">
        <f t="shared" si="1010"/>
        <v>8.4531158928803241E-3</v>
      </c>
      <c r="S1890" s="10">
        <f t="shared" si="1011"/>
        <v>0</v>
      </c>
      <c r="T1890" s="9">
        <f t="shared" si="1001"/>
        <v>0.96018734835171338</v>
      </c>
      <c r="U1890" s="18"/>
      <c r="V1890" s="8">
        <f t="shared" si="1012"/>
        <v>7450.5596636626387</v>
      </c>
      <c r="W1890" s="8">
        <f t="shared" si="1002"/>
        <v>7385.540240431259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-2228.4418877336666</v>
      </c>
      <c r="AB1890" s="8">
        <f t="shared" si="1013"/>
        <v>-6501.9423231380088</v>
      </c>
      <c r="AC1890" s="8">
        <f t="shared" si="1006"/>
        <v>-8730.3842108716744</v>
      </c>
      <c r="AD1890" s="8">
        <f t="shared" si="1014"/>
        <v>730.89990300530496</v>
      </c>
      <c r="AE1890" s="8">
        <f t="shared" si="1007"/>
        <v>-7999.4843078663698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2320.8407104708026</v>
      </c>
      <c r="M1891" s="14">
        <f t="shared" si="1000"/>
        <v>769177</v>
      </c>
      <c r="N1891" s="13"/>
      <c r="O1891" s="12">
        <f>1000*(IF(I11&lt;18,VLOOKUP(I11,'[1]Mortality (No Interventions) L'!$B$10:$O$129,4),VLOOKUP(I11,'[1]Mortality (Interventions) L'!$B$26:$AV$128,46)))</f>
        <v>9.7575103604010653</v>
      </c>
      <c r="P1891" s="11">
        <v>0</v>
      </c>
      <c r="Q1891" s="10">
        <f t="shared" si="1009"/>
        <v>0.96018734835171338</v>
      </c>
      <c r="R1891" s="10">
        <f t="shared" si="1010"/>
        <v>9.3690379994678715E-3</v>
      </c>
      <c r="S1891" s="10">
        <f t="shared" si="1011"/>
        <v>0</v>
      </c>
      <c r="T1891" s="9">
        <f t="shared" si="1001"/>
        <v>0.95081831035224551</v>
      </c>
      <c r="U1891" s="18"/>
      <c r="V1891" s="8">
        <f t="shared" si="1012"/>
        <v>7385.540240431259</v>
      </c>
      <c r="W1891" s="8">
        <f t="shared" si="1002"/>
        <v>7313.4757550180921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-2206.6978429265537</v>
      </c>
      <c r="AB1891" s="8">
        <f t="shared" si="1013"/>
        <v>-7206.4485413166994</v>
      </c>
      <c r="AC1891" s="8">
        <f t="shared" si="1006"/>
        <v>-9413.1463842432531</v>
      </c>
      <c r="AD1891" s="8">
        <f t="shared" si="1014"/>
        <v>724.52149758630651</v>
      </c>
      <c r="AE1891" s="8">
        <f t="shared" si="1007"/>
        <v>-8688.6248866569458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2320.8407104708026</v>
      </c>
      <c r="M1892" s="14">
        <f t="shared" si="1000"/>
        <v>769177</v>
      </c>
      <c r="N1892" s="13"/>
      <c r="O1892" s="12">
        <f>1000*(IF(I12&lt;18,VLOOKUP(I12,'[1]Mortality (No Interventions) L'!$B$10:$O$129,4),VLOOKUP(I12,'[1]Mortality (Interventions) L'!$B$26:$AV$128,46)))</f>
        <v>10.955303145762382</v>
      </c>
      <c r="P1892" s="11">
        <v>0</v>
      </c>
      <c r="Q1892" s="10">
        <f t="shared" si="1009"/>
        <v>0.95081831035224551</v>
      </c>
      <c r="R1892" s="10">
        <f t="shared" si="1010"/>
        <v>1.0416502826450428E-2</v>
      </c>
      <c r="S1892" s="10">
        <f t="shared" si="1011"/>
        <v>0</v>
      </c>
      <c r="T1892" s="9">
        <f t="shared" si="1001"/>
        <v>0.94040180752579505</v>
      </c>
      <c r="U1892" s="18"/>
      <c r="V1892" s="8">
        <f t="shared" si="1012"/>
        <v>7313.4757550180921</v>
      </c>
      <c r="W1892" s="8">
        <f t="shared" si="1002"/>
        <v>7233.3544110726853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-2182.5227991061934</v>
      </c>
      <c r="AB1892" s="8">
        <f t="shared" si="1013"/>
        <v>-8012.1343945406607</v>
      </c>
      <c r="AC1892" s="8">
        <f t="shared" si="1006"/>
        <v>-10194.657193646854</v>
      </c>
      <c r="AD1892" s="8">
        <f t="shared" si="1014"/>
        <v>717.45197156727488</v>
      </c>
      <c r="AE1892" s="8">
        <f t="shared" si="1007"/>
        <v>-9477.2052220795795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2320.8407104708026</v>
      </c>
      <c r="M1893" s="14">
        <f t="shared" si="1000"/>
        <v>769177</v>
      </c>
      <c r="N1893" s="13"/>
      <c r="O1893" s="12">
        <f>1000*(IF(I13&lt;18,VLOOKUP(I13,'[1]Mortality (No Interventions) L'!$B$10:$O$129,4),VLOOKUP(I13,'[1]Mortality (Interventions) L'!$B$26:$AV$128,46)))</f>
        <v>12.348617728721452</v>
      </c>
      <c r="P1893" s="11">
        <v>0</v>
      </c>
      <c r="Q1893" s="10">
        <f t="shared" si="1009"/>
        <v>0.94040180752579505</v>
      </c>
      <c r="R1893" s="10">
        <f t="shared" si="1010"/>
        <v>1.1612662432534731E-2</v>
      </c>
      <c r="S1893" s="10">
        <f t="shared" si="1011"/>
        <v>0</v>
      </c>
      <c r="T1893" s="9">
        <f t="shared" si="1001"/>
        <v>0.92878914509326027</v>
      </c>
      <c r="U1893" s="18"/>
      <c r="V1893" s="8">
        <f t="shared" si="1012"/>
        <v>7233.3544110726853</v>
      </c>
      <c r="W1893" s="8">
        <f t="shared" si="1002"/>
        <v>7144.0324825539874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-2155.5716593758116</v>
      </c>
      <c r="AB1893" s="8">
        <f t="shared" si="1013"/>
        <v>-8932.1928518697678</v>
      </c>
      <c r="AC1893" s="8">
        <f t="shared" si="1006"/>
        <v>-11087.764511245579</v>
      </c>
      <c r="AD1893" s="8">
        <f t="shared" si="1014"/>
        <v>709.59206772623043</v>
      </c>
      <c r="AE1893" s="8">
        <f t="shared" si="1007"/>
        <v>-10378.172443519348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4443.3007880554333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2320.8407104708026</v>
      </c>
      <c r="M1894" s="14">
        <f t="shared" si="1000"/>
        <v>769177</v>
      </c>
      <c r="N1894" s="13"/>
      <c r="O1894" s="12">
        <f>1000*(IF(I14&lt;18,VLOOKUP(I14,'[1]Mortality (No Interventions) L'!$B$10:$O$129,4),VLOOKUP(I14,'[1]Mortality (Interventions) L'!$B$26:$AV$128,46)))</f>
        <v>14.017303962064846</v>
      </c>
      <c r="P1894" s="11">
        <v>0</v>
      </c>
      <c r="Q1894" s="10">
        <f t="shared" si="1009"/>
        <v>0.92878914509326027</v>
      </c>
      <c r="R1894" s="10">
        <f t="shared" si="1010"/>
        <v>1.3019119763438579E-2</v>
      </c>
      <c r="S1894" s="10">
        <f t="shared" si="1011"/>
        <v>0</v>
      </c>
      <c r="T1894" s="9">
        <f t="shared" si="1001"/>
        <v>0.91577002532982166</v>
      </c>
      <c r="U1894" s="18"/>
      <c r="V1894" s="8">
        <f t="shared" si="1012"/>
        <v>7144.0324825539874</v>
      </c>
      <c r="W1894" s="8">
        <f t="shared" si="1002"/>
        <v>7043.8924077311631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-2125.3563562143281</v>
      </c>
      <c r="AB1894" s="8">
        <f t="shared" si="1013"/>
        <v>-10014.007482282395</v>
      </c>
      <c r="AC1894" s="8">
        <f t="shared" si="1006"/>
        <v>-12139.363838496723</v>
      </c>
      <c r="AD1894" s="8">
        <f t="shared" si="1014"/>
        <v>700.82958653854621</v>
      </c>
      <c r="AE1894" s="8">
        <f t="shared" si="1007"/>
        <v>-11438.534251958177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2320.8407104708026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2320.8407104708026</v>
      </c>
      <c r="M1895" s="14">
        <f t="shared" si="1000"/>
        <v>769177</v>
      </c>
      <c r="N1895" s="13"/>
      <c r="O1895" s="12">
        <f>1000*(IF(I15&lt;18,VLOOKUP(I15,'[1]Mortality (No Interventions) L'!$B$10:$O$129,4),VLOOKUP(I15,'[1]Mortality (Interventions) L'!$B$26:$AV$128,46)))</f>
        <v>15.960728123225119</v>
      </c>
      <c r="P1895" s="11">
        <v>0</v>
      </c>
      <c r="Q1895" s="10">
        <f t="shared" si="1009"/>
        <v>0.91577002532982166</v>
      </c>
      <c r="R1895" s="10">
        <f t="shared" si="1010"/>
        <v>1.4616356397688265E-2</v>
      </c>
      <c r="S1895" s="10">
        <f t="shared" si="1011"/>
        <v>0</v>
      </c>
      <c r="T1895" s="9">
        <f t="shared" si="1001"/>
        <v>0.90115366893213344</v>
      </c>
      <c r="U1895" s="18"/>
      <c r="V1895" s="8">
        <f t="shared" si="1012"/>
        <v>7043.8924077311631</v>
      </c>
      <c r="W1895" s="8">
        <f t="shared" si="1002"/>
        <v>6931.4667560821163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-2091.434121247823</v>
      </c>
      <c r="AB1895" s="8">
        <f t="shared" si="1013"/>
        <v>-11242.565164904667</v>
      </c>
      <c r="AC1895" s="8">
        <f t="shared" si="1006"/>
        <v>-13333.99928615249</v>
      </c>
      <c r="AD1895" s="8">
        <f t="shared" si="1014"/>
        <v>691.0058451984271</v>
      </c>
      <c r="AE1895" s="8">
        <f t="shared" si="1007"/>
        <v>-12642.993440954062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2320.8407104708026</v>
      </c>
      <c r="M1896" s="14">
        <f t="shared" si="1000"/>
        <v>769177</v>
      </c>
      <c r="N1896" s="13"/>
      <c r="O1896" s="12">
        <f>1000*(IF(I16&lt;18,VLOOKUP(I16,'[1]Mortality (No Interventions) L'!$B$10:$O$129,4),VLOOKUP(I16,'[1]Mortality (Interventions) L'!$B$26:$AV$128,46)))</f>
        <v>18.216605464011899</v>
      </c>
      <c r="P1896" s="11">
        <v>0</v>
      </c>
      <c r="Q1896" s="10">
        <f t="shared" si="1009"/>
        <v>0.90115366893213344</v>
      </c>
      <c r="R1896" s="10">
        <f t="shared" si="1010"/>
        <v>1.641596084938347E-2</v>
      </c>
      <c r="S1896" s="10">
        <f t="shared" si="1011"/>
        <v>0</v>
      </c>
      <c r="T1896" s="9">
        <f t="shared" si="1001"/>
        <v>0.88473770808274999</v>
      </c>
      <c r="U1896" s="18"/>
      <c r="V1896" s="8">
        <f t="shared" si="1012"/>
        <v>6931.4667560821163</v>
      </c>
      <c r="W1896" s="8">
        <f t="shared" si="1002"/>
        <v>6805.1989608996546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-2053.3352910070789</v>
      </c>
      <c r="AB1896" s="8">
        <f t="shared" si="1013"/>
        <v>-12626.779518246229</v>
      </c>
      <c r="AC1896" s="8">
        <f t="shared" si="1006"/>
        <v>-14680.114809253308</v>
      </c>
      <c r="AD1896" s="8">
        <f t="shared" si="1014"/>
        <v>679.97688877165569</v>
      </c>
      <c r="AE1896" s="8">
        <f t="shared" si="1007"/>
        <v>-14000.137920481651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2320.8407104708026</v>
      </c>
      <c r="M1897" s="14">
        <f t="shared" si="1000"/>
        <v>769177</v>
      </c>
      <c r="N1897" s="13"/>
      <c r="O1897" s="12">
        <f>1000*(IF(I17&lt;18,VLOOKUP(I17,'[1]Mortality (No Interventions) L'!$B$10:$O$129,4),VLOOKUP(I17,'[1]Mortality (Interventions) L'!$B$26:$AV$128,46)))</f>
        <v>20.849398397016735</v>
      </c>
      <c r="P1897" s="11">
        <v>0</v>
      </c>
      <c r="Q1897" s="10">
        <f t="shared" si="1009"/>
        <v>0.88473770808274999</v>
      </c>
      <c r="R1897" s="10">
        <f t="shared" si="1010"/>
        <v>1.8446248952680749E-2</v>
      </c>
      <c r="S1897" s="10">
        <f t="shared" si="1011"/>
        <v>0</v>
      </c>
      <c r="T1897" s="9">
        <f t="shared" si="1001"/>
        <v>0.86629145913006922</v>
      </c>
      <c r="U1897" s="18"/>
      <c r="V1897" s="8">
        <f t="shared" si="1012"/>
        <v>6805.1989608996546</v>
      </c>
      <c r="W1897" s="8">
        <f t="shared" si="1002"/>
        <v>6663.3146565928928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-2010.5244854822181</v>
      </c>
      <c r="AB1897" s="8">
        <f t="shared" si="1013"/>
        <v>-14188.430430676121</v>
      </c>
      <c r="AC1897" s="8">
        <f t="shared" si="1006"/>
        <v>-16198.954916158338</v>
      </c>
      <c r="AD1897" s="8">
        <f t="shared" si="1014"/>
        <v>667.59001806425613</v>
      </c>
      <c r="AE1897" s="8">
        <f t="shared" si="1007"/>
        <v>-15531.364898094082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2320.8407104708026</v>
      </c>
      <c r="M1898" s="14">
        <f t="shared" si="1000"/>
        <v>769177</v>
      </c>
      <c r="N1898" s="13"/>
      <c r="O1898" s="12">
        <f>1000*(IF(I18&lt;18,VLOOKUP(I18,'[1]Mortality (No Interventions) L'!$B$10:$O$129,4),VLOOKUP(I18,'[1]Mortality (Interventions) L'!$B$26:$AV$128,46)))</f>
        <v>23.833461945407262</v>
      </c>
      <c r="P1898" s="11">
        <v>0</v>
      </c>
      <c r="Q1898" s="10">
        <f t="shared" si="1009"/>
        <v>0.86629145913006922</v>
      </c>
      <c r="R1898" s="10">
        <f t="shared" si="1010"/>
        <v>2.0646724524807834E-2</v>
      </c>
      <c r="S1898" s="10">
        <f t="shared" si="1011"/>
        <v>0</v>
      </c>
      <c r="T1898" s="9">
        <f t="shared" si="1001"/>
        <v>0.84564473460526135</v>
      </c>
      <c r="U1898" s="18"/>
      <c r="V1898" s="8">
        <f t="shared" si="1012"/>
        <v>6663.3146565928928</v>
      </c>
      <c r="W1898" s="8">
        <f t="shared" si="1002"/>
        <v>6504.5048002947115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-1962.606726667168</v>
      </c>
      <c r="AB1898" s="8">
        <f t="shared" si="1013"/>
        <v>-15880.985629818115</v>
      </c>
      <c r="AC1898" s="8">
        <f t="shared" si="1006"/>
        <v>-17843.592356485282</v>
      </c>
      <c r="AD1898" s="8">
        <f t="shared" si="1014"/>
        <v>653.67116781176287</v>
      </c>
      <c r="AE1898" s="8">
        <f t="shared" si="1007"/>
        <v>-17189.921188673517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2320.8407104708026</v>
      </c>
      <c r="M1899" s="14">
        <f t="shared" si="1000"/>
        <v>769177</v>
      </c>
      <c r="N1899" s="13"/>
      <c r="O1899" s="12">
        <f>1000*(IF(I19&lt;18,VLOOKUP(I19,'[1]Mortality (No Interventions) L'!$B$10:$O$129,4),VLOOKUP(I19,'[1]Mortality (Interventions) L'!$B$26:$AV$128,46)))</f>
        <v>27.20031465296395</v>
      </c>
      <c r="P1899" s="11">
        <v>0</v>
      </c>
      <c r="Q1899" s="10">
        <f t="shared" si="1009"/>
        <v>0.84564473460526135</v>
      </c>
      <c r="R1899" s="10">
        <f t="shared" si="1010"/>
        <v>2.3001802865885303E-2</v>
      </c>
      <c r="S1899" s="10">
        <f t="shared" si="1011"/>
        <v>0</v>
      </c>
      <c r="T1899" s="9">
        <f t="shared" si="1001"/>
        <v>0.82264293173937608</v>
      </c>
      <c r="U1899" s="18"/>
      <c r="V1899" s="8">
        <f t="shared" si="1012"/>
        <v>6504.5048002947115</v>
      </c>
      <c r="W1899" s="8">
        <f t="shared" si="1002"/>
        <v>6327.5802230649815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-1909.2232061617976</v>
      </c>
      <c r="AB1899" s="8">
        <f t="shared" si="1013"/>
        <v>-17692.45772297306</v>
      </c>
      <c r="AC1899" s="8">
        <f t="shared" si="1006"/>
        <v>-19601.680929134858</v>
      </c>
      <c r="AD1899" s="8">
        <f t="shared" si="1014"/>
        <v>638.09192090891122</v>
      </c>
      <c r="AE1899" s="8">
        <f t="shared" si="1007"/>
        <v>-18963.589008225947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2320.8407104708026</v>
      </c>
      <c r="M1900" s="14">
        <f t="shared" si="1000"/>
        <v>769177</v>
      </c>
      <c r="N1900" s="13"/>
      <c r="O1900" s="12">
        <f>1000*(IF(I20&lt;18,VLOOKUP(I20,'[1]Mortality (No Interventions) L'!$B$10:$O$129,4),VLOOKUP(I20,'[1]Mortality (Interventions) L'!$B$26:$AV$128,46)))</f>
        <v>30.932270480102432</v>
      </c>
      <c r="P1900" s="11">
        <v>0</v>
      </c>
      <c r="Q1900" s="10">
        <f t="shared" si="1009"/>
        <v>0.82264293173937608</v>
      </c>
      <c r="R1900" s="10">
        <f t="shared" si="1010"/>
        <v>2.5446213673106823E-2</v>
      </c>
      <c r="S1900" s="10">
        <f t="shared" si="1011"/>
        <v>0</v>
      </c>
      <c r="T1900" s="9">
        <f t="shared" si="1001"/>
        <v>0.79719671806626924</v>
      </c>
      <c r="U1900" s="18"/>
      <c r="V1900" s="8">
        <f t="shared" si="1012"/>
        <v>6327.5802230649815</v>
      </c>
      <c r="W1900" s="8">
        <f t="shared" si="1002"/>
        <v>6131.8538001205879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-1850.1665975419123</v>
      </c>
      <c r="AB1900" s="8">
        <f t="shared" si="1013"/>
        <v>-19572.642294439287</v>
      </c>
      <c r="AC1900" s="8">
        <f t="shared" si="1006"/>
        <v>-21422.8088919812</v>
      </c>
      <c r="AD1900" s="8">
        <f t="shared" si="1014"/>
        <v>620.73561988267477</v>
      </c>
      <c r="AE1900" s="8">
        <f t="shared" si="1007"/>
        <v>-20802.073272098525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2320.8407104708026</v>
      </c>
      <c r="M1901" s="14">
        <f t="shared" si="1000"/>
        <v>769177</v>
      </c>
      <c r="N1901" s="13"/>
      <c r="O1901" s="12">
        <f>1000*(IF(I21&lt;18,VLOOKUP(I21,'[1]Mortality (No Interventions) L'!$B$10:$O$129,4),VLOOKUP(I21,'[1]Mortality (Interventions) L'!$B$26:$AV$128,46)))</f>
        <v>35.093818416718925</v>
      </c>
      <c r="P1901" s="11">
        <v>0</v>
      </c>
      <c r="Q1901" s="10">
        <f t="shared" si="1009"/>
        <v>0.79719671806626924</v>
      </c>
      <c r="R1901" s="10">
        <f t="shared" si="1010"/>
        <v>2.7976676866221926E-2</v>
      </c>
      <c r="S1901" s="10">
        <f t="shared" si="1011"/>
        <v>0</v>
      </c>
      <c r="T1901" s="9">
        <f t="shared" si="1001"/>
        <v>0.76922004120004728</v>
      </c>
      <c r="U1901" s="18"/>
      <c r="V1901" s="8">
        <f t="shared" si="1012"/>
        <v>6131.8538001205879</v>
      </c>
      <c r="W1901" s="8">
        <f t="shared" si="1002"/>
        <v>5916.6636363012876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-1785.2371869270978</v>
      </c>
      <c r="AB1901" s="8">
        <f t="shared" si="1013"/>
        <v>-21519.016381929981</v>
      </c>
      <c r="AC1901" s="8">
        <f t="shared" si="1006"/>
        <v>-23304.253568857079</v>
      </c>
      <c r="AD1901" s="8">
        <f t="shared" si="1014"/>
        <v>601.53485779182972</v>
      </c>
      <c r="AE1901" s="8">
        <f t="shared" si="1007"/>
        <v>-22702.718711065248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2320.8407104708026</v>
      </c>
      <c r="M1902" s="14">
        <f t="shared" si="1000"/>
        <v>769177</v>
      </c>
      <c r="N1902" s="13"/>
      <c r="O1902" s="12">
        <f>1000*(IF(I22&lt;18,VLOOKUP(I22,'[1]Mortality (No Interventions) L'!$B$10:$O$129,4),VLOOKUP(I22,'[1]Mortality (Interventions) L'!$B$26:$AV$128,46)))</f>
        <v>39.831237600322822</v>
      </c>
      <c r="P1902" s="11">
        <v>0</v>
      </c>
      <c r="Q1902" s="10">
        <f t="shared" si="1009"/>
        <v>0.76922004120004728</v>
      </c>
      <c r="R1902" s="10">
        <f t="shared" si="1010"/>
        <v>3.0638986227969196E-2</v>
      </c>
      <c r="S1902" s="10">
        <f t="shared" si="1011"/>
        <v>0</v>
      </c>
      <c r="T1902" s="9">
        <f t="shared" si="1001"/>
        <v>0.73858105497207804</v>
      </c>
      <c r="U1902" s="18"/>
      <c r="V1902" s="8">
        <f t="shared" si="1012"/>
        <v>5916.6636363012876</v>
      </c>
      <c r="W1902" s="8">
        <f t="shared" si="1002"/>
        <v>5680.9956012025814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-1714.1289803616726</v>
      </c>
      <c r="AB1902" s="8">
        <f t="shared" si="1013"/>
        <v>-23566.80350987066</v>
      </c>
      <c r="AC1902" s="8">
        <f t="shared" si="1006"/>
        <v>-25280.932490232331</v>
      </c>
      <c r="AD1902" s="8">
        <f t="shared" si="1014"/>
        <v>580.42470272115634</v>
      </c>
      <c r="AE1902" s="8">
        <f t="shared" si="1007"/>
        <v>-24700.507787511175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2320.8407104708026</v>
      </c>
      <c r="M1903" s="14">
        <f t="shared" si="1000"/>
        <v>769177</v>
      </c>
      <c r="N1903" s="13"/>
      <c r="O1903" s="12">
        <f>1000*(IF(I23&lt;18,VLOOKUP(I23,'[1]Mortality (No Interventions) L'!$B$10:$O$129,4),VLOOKUP(I23,'[1]Mortality (Interventions) L'!$B$26:$AV$128,46)))</f>
        <v>45.218035566669975</v>
      </c>
      <c r="P1903" s="11">
        <v>0</v>
      </c>
      <c r="Q1903" s="10">
        <f t="shared" si="1009"/>
        <v>0.73858105497207804</v>
      </c>
      <c r="R1903" s="10">
        <f t="shared" si="1010"/>
        <v>3.3397184412596051E-2</v>
      </c>
      <c r="S1903" s="10">
        <f t="shared" si="1011"/>
        <v>0</v>
      </c>
      <c r="T1903" s="9">
        <f t="shared" si="1001"/>
        <v>0.70518387055948195</v>
      </c>
      <c r="U1903" s="18"/>
      <c r="V1903" s="8">
        <f t="shared" si="1012"/>
        <v>5680.9956012025814</v>
      </c>
      <c r="W1903" s="8">
        <f t="shared" si="1002"/>
        <v>5424.1121400533066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-1636.6194351618185</v>
      </c>
      <c r="AB1903" s="8">
        <f t="shared" si="1013"/>
        <v>-25688.346114927394</v>
      </c>
      <c r="AC1903" s="8">
        <f t="shared" si="1006"/>
        <v>-27324.965550089211</v>
      </c>
      <c r="AD1903" s="8">
        <f t="shared" si="1014"/>
        <v>557.30566847797331</v>
      </c>
      <c r="AE1903" s="8">
        <f t="shared" si="1007"/>
        <v>-26767.659881611238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2320.8407104708026</v>
      </c>
      <c r="M1904" s="14">
        <f t="shared" si="1000"/>
        <v>769177</v>
      </c>
      <c r="N1904" s="13"/>
      <c r="O1904" s="12">
        <f>1000*(IF(I24&lt;18,VLOOKUP(I24,'[1]Mortality (No Interventions) L'!$B$10:$O$129,4),VLOOKUP(I24,'[1]Mortality (Interventions) L'!$B$26:$AV$128,46)))</f>
        <v>51.363322084096538</v>
      </c>
      <c r="P1904" s="11">
        <v>0</v>
      </c>
      <c r="Q1904" s="10">
        <f t="shared" si="1009"/>
        <v>0.70518387055948195</v>
      </c>
      <c r="R1904" s="10">
        <f t="shared" si="1010"/>
        <v>3.6220586272056515E-2</v>
      </c>
      <c r="S1904" s="10">
        <f t="shared" si="1011"/>
        <v>0</v>
      </c>
      <c r="T1904" s="9">
        <f t="shared" si="1001"/>
        <v>0.66896328428742546</v>
      </c>
      <c r="U1904" s="18"/>
      <c r="V1904" s="8">
        <f t="shared" si="1012"/>
        <v>5424.1121400533066</v>
      </c>
      <c r="W1904" s="8">
        <f t="shared" si="1002"/>
        <v>5145.5117211834904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-1552.5572239845101</v>
      </c>
      <c r="AB1904" s="8">
        <f t="shared" si="1013"/>
        <v>-27860.041886981613</v>
      </c>
      <c r="AC1904" s="8">
        <f t="shared" si="1006"/>
        <v>-29412.599110966123</v>
      </c>
      <c r="AD1904" s="8">
        <f t="shared" si="1014"/>
        <v>532.10540093922941</v>
      </c>
      <c r="AE1904" s="8">
        <f t="shared" si="1007"/>
        <v>-28880.493710026894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2320.8407104708026</v>
      </c>
      <c r="M1905" s="14">
        <f t="shared" si="1000"/>
        <v>769177</v>
      </c>
      <c r="N1905" s="13"/>
      <c r="O1905" s="12">
        <f>1000*(IF(I25&lt;18,VLOOKUP(I25,'[1]Mortality (No Interventions) L'!$B$10:$O$129,4),VLOOKUP(I25,'[1]Mortality (Interventions) L'!$B$26:$AV$128,46)))</f>
        <v>58.106110749880671</v>
      </c>
      <c r="P1905" s="11">
        <v>0</v>
      </c>
      <c r="Q1905" s="10">
        <f t="shared" si="1009"/>
        <v>0.66896328428742546</v>
      </c>
      <c r="R1905" s="10">
        <f t="shared" si="1010"/>
        <v>3.8870854684409054E-2</v>
      </c>
      <c r="S1905" s="10">
        <f t="shared" si="1011"/>
        <v>0</v>
      </c>
      <c r="T1905" s="9">
        <f t="shared" si="1001"/>
        <v>0.63009242960301637</v>
      </c>
      <c r="U1905" s="18"/>
      <c r="V1905" s="8">
        <f t="shared" si="1012"/>
        <v>5145.5117211834904</v>
      </c>
      <c r="W1905" s="8">
        <f t="shared" si="1002"/>
        <v>4846.5260472475939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-1462.3441619821388</v>
      </c>
      <c r="AB1905" s="8">
        <f t="shared" si="1013"/>
        <v>-29898.567393589703</v>
      </c>
      <c r="AC1905" s="8">
        <f t="shared" si="1006"/>
        <v>-31360.911555571842</v>
      </c>
      <c r="AD1905" s="8">
        <f t="shared" si="1014"/>
        <v>504.77469984810045</v>
      </c>
      <c r="AE1905" s="8">
        <f t="shared" si="1007"/>
        <v>-30856.13685572374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2320.8407104708026</v>
      </c>
      <c r="M1906" s="14">
        <f t="shared" si="1000"/>
        <v>769177</v>
      </c>
      <c r="N1906" s="13"/>
      <c r="O1906" s="12">
        <f>1000*(IF(I26&lt;18,VLOOKUP(I26,'[1]Mortality (No Interventions) L'!$B$10:$O$129,4),VLOOKUP(I26,'[1]Mortality (Interventions) L'!$B$26:$AV$128,46)))</f>
        <v>65.283580478640417</v>
      </c>
      <c r="P1906" s="11">
        <v>0</v>
      </c>
      <c r="Q1906" s="10">
        <f t="shared" si="1009"/>
        <v>0.63009242960301637</v>
      </c>
      <c r="R1906" s="10">
        <f t="shared" si="1010"/>
        <v>4.1134689836970592E-2</v>
      </c>
      <c r="S1906" s="10">
        <f t="shared" si="1011"/>
        <v>0</v>
      </c>
      <c r="T1906" s="9">
        <f t="shared" si="1001"/>
        <v>0.58895773976604582</v>
      </c>
      <c r="U1906" s="18"/>
      <c r="V1906" s="8">
        <f t="shared" si="1012"/>
        <v>4846.5260472475939</v>
      </c>
      <c r="W1906" s="8">
        <f t="shared" si="1002"/>
        <v>4530.1274740002782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-1366.8770991959079</v>
      </c>
      <c r="AB1906" s="8">
        <f t="shared" si="1013"/>
        <v>-31639.857324731529</v>
      </c>
      <c r="AC1906" s="8">
        <f t="shared" si="1006"/>
        <v>-33006.734423927439</v>
      </c>
      <c r="AD1906" s="8">
        <f t="shared" si="1014"/>
        <v>475.444205234989</v>
      </c>
      <c r="AE1906" s="8">
        <f t="shared" si="1007"/>
        <v>-32531.290218692451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2320.8407104708026</v>
      </c>
      <c r="M1907" s="14">
        <f t="shared" si="1000"/>
        <v>769177</v>
      </c>
      <c r="N1907" s="13"/>
      <c r="O1907" s="12">
        <f>1000*(IF(I27&lt;18,VLOOKUP(I27,'[1]Mortality (No Interventions) L'!$B$10:$O$129,4),VLOOKUP(I27,'[1]Mortality (Interventions) L'!$B$26:$AV$128,46)))</f>
        <v>73.22387752238788</v>
      </c>
      <c r="P1907" s="11">
        <v>0</v>
      </c>
      <c r="Q1907" s="10">
        <f t="shared" si="1009"/>
        <v>0.58895773976604582</v>
      </c>
      <c r="R1907" s="10">
        <f t="shared" si="1010"/>
        <v>4.3125769402491333E-2</v>
      </c>
      <c r="S1907" s="10">
        <f t="shared" si="1011"/>
        <v>0</v>
      </c>
      <c r="T1907" s="9">
        <f t="shared" si="1001"/>
        <v>0.54583197036355446</v>
      </c>
      <c r="U1907" s="18"/>
      <c r="V1907" s="8">
        <f t="shared" si="1012"/>
        <v>4530.1274740002782</v>
      </c>
      <c r="W1907" s="8">
        <f t="shared" si="1002"/>
        <v>4198.413974683278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-1266.7890578962299</v>
      </c>
      <c r="AB1907" s="8">
        <f t="shared" si="1013"/>
        <v>-33171.349931700075</v>
      </c>
      <c r="AC1907" s="8">
        <f t="shared" si="1006"/>
        <v>-34438.138989596308</v>
      </c>
      <c r="AD1907" s="8">
        <f t="shared" si="1014"/>
        <v>444.4055051994273</v>
      </c>
      <c r="AE1907" s="8">
        <f t="shared" si="1007"/>
        <v>-33993.733484396878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2320.8407104708026</v>
      </c>
      <c r="M1908" s="14">
        <f t="shared" si="1000"/>
        <v>769177</v>
      </c>
      <c r="N1908" s="13"/>
      <c r="O1908" s="12">
        <f>1000*(IF(I28&lt;18,VLOOKUP(I28,'[1]Mortality (No Interventions) L'!$B$10:$O$129,4),VLOOKUP(I28,'[1]Mortality (Interventions) L'!$B$26:$AV$128,46)))</f>
        <v>81.925074539568072</v>
      </c>
      <c r="P1908" s="11">
        <v>0</v>
      </c>
      <c r="Q1908" s="10">
        <f t="shared" si="1009"/>
        <v>0.54583197036355446</v>
      </c>
      <c r="R1908" s="10">
        <f t="shared" si="1010"/>
        <v>4.4717324858113507E-2</v>
      </c>
      <c r="S1908" s="10">
        <f t="shared" si="1011"/>
        <v>0</v>
      </c>
      <c r="T1908" s="9">
        <f t="shared" si="1001"/>
        <v>0.50111464550544094</v>
      </c>
      <c r="U1908" s="18"/>
      <c r="V1908" s="8">
        <f t="shared" si="1012"/>
        <v>4198.413974683278</v>
      </c>
      <c r="W1908" s="8">
        <f t="shared" si="1002"/>
        <v>3854.4585968593856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-1163.0072699021719</v>
      </c>
      <c r="AB1908" s="8">
        <f t="shared" si="1013"/>
        <v>-34395.537782389176</v>
      </c>
      <c r="AC1908" s="8">
        <f t="shared" si="1006"/>
        <v>-35558.545052291345</v>
      </c>
      <c r="AD1908" s="8">
        <f t="shared" si="1014"/>
        <v>411.86441091642962</v>
      </c>
      <c r="AE1908" s="8">
        <f t="shared" si="1007"/>
        <v>-35146.680641374915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2320.8407104708026</v>
      </c>
      <c r="M1909" s="14">
        <f t="shared" si="1000"/>
        <v>769177</v>
      </c>
      <c r="N1909" s="13"/>
      <c r="O1909" s="12">
        <f>1000*(IF(I29&lt;18,VLOOKUP(I29,'[1]Mortality (No Interventions) L'!$B$10:$O$129,4),VLOOKUP(I29,'[1]Mortality (Interventions) L'!$B$26:$AV$128,46)))</f>
        <v>91.627130955876041</v>
      </c>
      <c r="P1909" s="11">
        <v>0</v>
      </c>
      <c r="Q1909" s="10">
        <f t="shared" si="1009"/>
        <v>0.50111464550544094</v>
      </c>
      <c r="R1909" s="10">
        <f t="shared" si="1010"/>
        <v>4.5915697247634432E-2</v>
      </c>
      <c r="S1909" s="10">
        <f t="shared" si="1011"/>
        <v>0</v>
      </c>
      <c r="T1909" s="9">
        <f t="shared" si="1001"/>
        <v>0.45519894825780649</v>
      </c>
      <c r="U1909" s="18"/>
      <c r="V1909" s="8">
        <f t="shared" si="1012"/>
        <v>3854.4585968593856</v>
      </c>
      <c r="W1909" s="8">
        <f t="shared" si="1002"/>
        <v>3501.2856142409482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-1056.4442504802098</v>
      </c>
      <c r="AB1909" s="8">
        <f t="shared" si="1013"/>
        <v>-35317.298261843709</v>
      </c>
      <c r="AC1909" s="8">
        <f t="shared" si="1006"/>
        <v>-36373.742512323915</v>
      </c>
      <c r="AD1909" s="8">
        <f t="shared" si="1014"/>
        <v>378.12238835190573</v>
      </c>
      <c r="AE1909" s="8">
        <f t="shared" si="1007"/>
        <v>-35995.62012397201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2320.8407104708026</v>
      </c>
      <c r="M1910" s="14">
        <f t="shared" si="1000"/>
        <v>769177</v>
      </c>
      <c r="N1910" s="13"/>
      <c r="O1910" s="12">
        <f>1000*(IF(I30&lt;18,VLOOKUP(I30,'[1]Mortality (No Interventions) L'!$B$10:$O$129,4),VLOOKUP(I30,'[1]Mortality (Interventions) L'!$B$26:$AV$128,46)))</f>
        <v>107.87250010756775</v>
      </c>
      <c r="P1910" s="11">
        <v>0</v>
      </c>
      <c r="Q1910" s="10">
        <f t="shared" si="1009"/>
        <v>0.45519894825780649</v>
      </c>
      <c r="R1910" s="10">
        <f t="shared" si="1010"/>
        <v>4.9103448594904953E-2</v>
      </c>
      <c r="S1910" s="10">
        <f t="shared" si="1011"/>
        <v>0</v>
      </c>
      <c r="T1910" s="9">
        <f t="shared" si="1001"/>
        <v>0.40609549966290154</v>
      </c>
      <c r="U1910" s="18"/>
      <c r="V1910" s="8">
        <f t="shared" si="1012"/>
        <v>3501.2856142409482</v>
      </c>
      <c r="W1910" s="8">
        <f t="shared" si="1002"/>
        <v>3123.5931814421165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-942.48296795664396</v>
      </c>
      <c r="AB1910" s="8">
        <f t="shared" si="1013"/>
        <v>-37769.243279883209</v>
      </c>
      <c r="AC1910" s="8">
        <f t="shared" si="1006"/>
        <v>-38711.726247839855</v>
      </c>
      <c r="AD1910" s="8">
        <f t="shared" si="1014"/>
        <v>343.47611875703706</v>
      </c>
      <c r="AE1910" s="8">
        <f t="shared" si="1007"/>
        <v>-38368.250129082815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2320.8407104708026</v>
      </c>
      <c r="M1911" s="14">
        <f t="shared" si="1000"/>
        <v>769177</v>
      </c>
      <c r="N1911" s="13"/>
      <c r="O1911" s="12">
        <f>1000*(IF(I31&lt;18,VLOOKUP(I31,'[1]Mortality (No Interventions) L'!$B$10:$O$129,4),VLOOKUP(I31,'[1]Mortality (Interventions) L'!$B$26:$AV$128,46)))</f>
        <v>119.48149193248945</v>
      </c>
      <c r="P1911" s="11">
        <v>0</v>
      </c>
      <c r="Q1911" s="10">
        <f t="shared" si="1009"/>
        <v>0.40609549966290154</v>
      </c>
      <c r="R1911" s="10">
        <f t="shared" si="1010"/>
        <v>4.852089616679324E-2</v>
      </c>
      <c r="S1911" s="10">
        <f t="shared" si="1011"/>
        <v>0</v>
      </c>
      <c r="T1911" s="9">
        <f t="shared" si="1001"/>
        <v>0.35757460349610831</v>
      </c>
      <c r="U1911" s="18"/>
      <c r="V1911" s="8">
        <f t="shared" si="1012"/>
        <v>3123.5931814421165</v>
      </c>
      <c r="W1911" s="8">
        <f t="shared" si="1002"/>
        <v>2750.381607933261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-829.87369682422354</v>
      </c>
      <c r="AB1911" s="8">
        <f t="shared" si="1013"/>
        <v>-37321.157350885522</v>
      </c>
      <c r="AC1911" s="8">
        <f t="shared" si="1006"/>
        <v>-38151.031047709745</v>
      </c>
      <c r="AD1911" s="8">
        <f t="shared" si="1014"/>
        <v>306.42449109947165</v>
      </c>
      <c r="AE1911" s="8">
        <f t="shared" si="1007"/>
        <v>-37844.60655661027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2320.8407104708026</v>
      </c>
      <c r="M1912" s="14">
        <f t="shared" si="1000"/>
        <v>769177</v>
      </c>
      <c r="N1912" s="13"/>
      <c r="O1912" s="12">
        <f>1000*(IF(I32&lt;18,VLOOKUP(I32,'[1]Mortality (No Interventions) L'!$B$10:$O$129,4),VLOOKUP(I32,'[1]Mortality (Interventions) L'!$B$26:$AV$128,46)))</f>
        <v>132.1799359892843</v>
      </c>
      <c r="P1912" s="11">
        <v>0</v>
      </c>
      <c r="Q1912" s="10">
        <f t="shared" si="1009"/>
        <v>0.35757460349610831</v>
      </c>
      <c r="R1912" s="10">
        <f t="shared" si="1010"/>
        <v>4.7264188201509315E-2</v>
      </c>
      <c r="S1912" s="10">
        <f t="shared" si="1011"/>
        <v>0</v>
      </c>
      <c r="T1912" s="9">
        <f t="shared" si="1001"/>
        <v>0.31031041529459902</v>
      </c>
      <c r="U1912" s="18"/>
      <c r="V1912" s="8">
        <f t="shared" si="1012"/>
        <v>2750.381607933261</v>
      </c>
      <c r="W1912" s="8">
        <f t="shared" si="1002"/>
        <v>2386.8363430505378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-720.181044698807</v>
      </c>
      <c r="AB1912" s="8">
        <f t="shared" si="1013"/>
        <v>-36354.526488272328</v>
      </c>
      <c r="AC1912" s="8">
        <f t="shared" si="1006"/>
        <v>-37074.707532971137</v>
      </c>
      <c r="AD1912" s="8">
        <f t="shared" si="1014"/>
        <v>269.81243573825293</v>
      </c>
      <c r="AE1912" s="8">
        <f t="shared" si="1007"/>
        <v>-36804.895097232882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2320.8407104708026</v>
      </c>
      <c r="M1913" s="14">
        <f t="shared" si="1000"/>
        <v>769177</v>
      </c>
      <c r="N1913" s="13"/>
      <c r="O1913" s="12">
        <f>1000*(IF(I33&lt;18,VLOOKUP(I33,'[1]Mortality (No Interventions) L'!$B$10:$O$129,4),VLOOKUP(I33,'[1]Mortality (Interventions) L'!$B$26:$AV$128,46)))</f>
        <v>145.70168210582307</v>
      </c>
      <c r="P1913" s="11">
        <v>0</v>
      </c>
      <c r="Q1913" s="10">
        <f t="shared" si="1009"/>
        <v>0.31031041529459902</v>
      </c>
      <c r="R1913" s="10">
        <f t="shared" si="1010"/>
        <v>4.5212749483379604E-2</v>
      </c>
      <c r="S1913" s="10">
        <f t="shared" si="1011"/>
        <v>0</v>
      </c>
      <c r="T1913" s="9">
        <f t="shared" si="1001"/>
        <v>0.26509766581121941</v>
      </c>
      <c r="U1913" s="18"/>
      <c r="V1913" s="8">
        <f t="shared" si="1012"/>
        <v>2386.8363430505378</v>
      </c>
      <c r="W1913" s="8">
        <f t="shared" si="1002"/>
        <v>2039.0702729567631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-615.2494550654618</v>
      </c>
      <c r="AB1913" s="8">
        <f t="shared" si="1013"/>
        <v>-34776.607009377476</v>
      </c>
      <c r="AC1913" s="8">
        <f t="shared" si="1006"/>
        <v>-35391.856464442935</v>
      </c>
      <c r="AD1913" s="8">
        <f t="shared" si="1014"/>
        <v>234.14864525325777</v>
      </c>
      <c r="AE1913" s="8">
        <f t="shared" si="1007"/>
        <v>-35157.70781918968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2320.8407104708026</v>
      </c>
      <c r="M1914" s="14">
        <f t="shared" si="1000"/>
        <v>769177</v>
      </c>
      <c r="N1914" s="13"/>
      <c r="O1914" s="12">
        <f>1000*(IF(I34&lt;18,VLOOKUP(I34,'[1]Mortality (No Interventions) L'!$B$10:$O$129,4),VLOOKUP(I34,'[1]Mortality (Interventions) L'!$B$26:$AV$128,46)))</f>
        <v>159.91792699786834</v>
      </c>
      <c r="P1914" s="11">
        <v>0</v>
      </c>
      <c r="Q1914" s="10">
        <f t="shared" si="1009"/>
        <v>0.26509766581121941</v>
      </c>
      <c r="R1914" s="10">
        <f t="shared" si="1010"/>
        <v>4.2393869168503885E-2</v>
      </c>
      <c r="S1914" s="10">
        <f t="shared" si="1011"/>
        <v>0</v>
      </c>
      <c r="T1914" s="9">
        <f t="shared" si="1001"/>
        <v>0.22270379664271553</v>
      </c>
      <c r="U1914" s="18"/>
      <c r="V1914" s="8">
        <f t="shared" si="1012"/>
        <v>2039.0702729567631</v>
      </c>
      <c r="W1914" s="8">
        <f t="shared" si="1002"/>
        <v>1712.9863819025402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-516.86003762482505</v>
      </c>
      <c r="AB1914" s="8">
        <f t="shared" si="1013"/>
        <v>-32608.389105422313</v>
      </c>
      <c r="AC1914" s="8">
        <f t="shared" si="1006"/>
        <v>-33125.249143047142</v>
      </c>
      <c r="AD1914" s="8">
        <f t="shared" si="1014"/>
        <v>200.03279377705849</v>
      </c>
      <c r="AE1914" s="8">
        <f t="shared" si="1007"/>
        <v>-32925.216349270086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2320.8407104708026</v>
      </c>
      <c r="M1915" s="14">
        <f t="shared" si="1000"/>
        <v>769177</v>
      </c>
      <c r="N1915" s="13"/>
      <c r="O1915" s="12">
        <f>1000*(IF(I35&lt;18,VLOOKUP(I35,'[1]Mortality (No Interventions) L'!$B$10:$O$129,4),VLOOKUP(I35,'[1]Mortality (Interventions) L'!$B$26:$AV$128,46)))</f>
        <v>175.35994381544771</v>
      </c>
      <c r="P1915" s="11">
        <v>0</v>
      </c>
      <c r="Q1915" s="10">
        <f t="shared" si="1009"/>
        <v>0.22270379664271553</v>
      </c>
      <c r="R1915" s="10">
        <f t="shared" si="1010"/>
        <v>3.9053325266753487E-2</v>
      </c>
      <c r="S1915" s="10">
        <f t="shared" si="1011"/>
        <v>0</v>
      </c>
      <c r="T1915" s="9">
        <f t="shared" si="1001"/>
        <v>0.18365047137596205</v>
      </c>
      <c r="U1915" s="18"/>
      <c r="V1915" s="8">
        <f t="shared" si="1012"/>
        <v>1712.9863819025402</v>
      </c>
      <c r="W1915" s="8">
        <f t="shared" si="1002"/>
        <v>1412.5971862154836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-426.22349046648554</v>
      </c>
      <c r="AB1915" s="8">
        <f t="shared" si="1013"/>
        <v>-30038.919568705645</v>
      </c>
      <c r="AC1915" s="8">
        <f t="shared" si="1006"/>
        <v>-30465.143059172129</v>
      </c>
      <c r="AD1915" s="8">
        <f t="shared" si="1014"/>
        <v>168.0439640646392</v>
      </c>
      <c r="AE1915" s="8">
        <f t="shared" si="1007"/>
        <v>-30297.099095107489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2320.8407104708026</v>
      </c>
      <c r="M1916" s="14">
        <f t="shared" ref="M1916:M1947" si="1017">$E$11</f>
        <v>769177</v>
      </c>
      <c r="N1916" s="13"/>
      <c r="O1916" s="12">
        <f>1000*(IF(I36&lt;18,VLOOKUP(I36,'[1]Mortality (No Interventions) L'!$B$10:$O$129,4),VLOOKUP(I36,'[1]Mortality (Interventions) L'!$B$26:$AV$128,46)))</f>
        <v>191.52184525816077</v>
      </c>
      <c r="P1916" s="11">
        <v>0</v>
      </c>
      <c r="Q1916" s="10">
        <f t="shared" si="1009"/>
        <v>0.18365047137596205</v>
      </c>
      <c r="R1916" s="10">
        <f t="shared" si="1010"/>
        <v>3.5173077160455285E-2</v>
      </c>
      <c r="S1916" s="10">
        <f t="shared" si="1011"/>
        <v>0</v>
      </c>
      <c r="T1916" s="9">
        <f t="shared" ref="T1916:T1947" si="1018">Q1916-SUM(R1916:S1916)</f>
        <v>0.14847739421550676</v>
      </c>
      <c r="U1916" s="18"/>
      <c r="V1916" s="8">
        <f t="shared" si="1012"/>
        <v>1412.5971862154836</v>
      </c>
      <c r="W1916" s="8">
        <f t="shared" ref="W1916:W1947" si="1019">$G$14*M1916*T1916</f>
        <v>1142.0539665050085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-344.59238107997015</v>
      </c>
      <c r="AB1916" s="8">
        <f t="shared" si="1013"/>
        <v>-27054.321971047513</v>
      </c>
      <c r="AC1916" s="8">
        <f t="shared" ref="AC1916:AC1947" si="1023">IFERROR(_xlfn.IFNA(SUM(Y1916:AB1916),0),0)</f>
        <v>-27398.914352127482</v>
      </c>
      <c r="AD1916" s="8">
        <f t="shared" si="1014"/>
        <v>138.57578396773894</v>
      </c>
      <c r="AE1916" s="8">
        <f t="shared" ref="AE1916:AE1947" si="1024">IFERROR(_xlfn.IFNA(SUM(AC1916:AD1916),0),0)</f>
        <v>-27260.338568159743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2320.8407104708026</v>
      </c>
      <c r="M1917" s="14">
        <f t="shared" si="1017"/>
        <v>769177</v>
      </c>
      <c r="N1917" s="13"/>
      <c r="O1917" s="12">
        <f>1000*(IF(I37&lt;18,VLOOKUP(I37,'[1]Mortality (No Interventions) L'!$B$10:$O$129,4),VLOOKUP(I37,'[1]Mortality (Interventions) L'!$B$26:$AV$128,46)))</f>
        <v>208.8672893770779</v>
      </c>
      <c r="P1917" s="11">
        <v>0</v>
      </c>
      <c r="Q1917" s="10">
        <f t="shared" ref="Q1917:Q1948" si="1026">T1916</f>
        <v>0.14847739421550676</v>
      </c>
      <c r="R1917" s="10">
        <f t="shared" ref="R1917:R1948" si="1027">O1917*Q1917/1000</f>
        <v>3.1012070863564722E-2</v>
      </c>
      <c r="S1917" s="10">
        <f t="shared" ref="S1917:S1948" si="1028">MIN(P1917*Q1917,Q1917-R1917)</f>
        <v>0</v>
      </c>
      <c r="T1917" s="9">
        <f t="shared" si="1018"/>
        <v>0.11746532335194204</v>
      </c>
      <c r="U1917" s="18"/>
      <c r="V1917" s="8">
        <f t="shared" ref="V1917:V1948" si="1029">W1916</f>
        <v>1142.0539665050085</v>
      </c>
      <c r="W1917" s="8">
        <f t="shared" si="1019"/>
        <v>903.51625019876724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-272.6183045038037</v>
      </c>
      <c r="AB1917" s="8">
        <f t="shared" ref="AB1917:AB1948" si="1030">IFERROR(_xlfn.IFNA(-M1917*R1917,0),0)</f>
        <v>-23853.771630624124</v>
      </c>
      <c r="AC1917" s="8">
        <f t="shared" si="1023"/>
        <v>-24126.389935127929</v>
      </c>
      <c r="AD1917" s="8">
        <f t="shared" ref="AD1917:AD1948" si="1031">IFERROR(_xlfn.IFNA($D$6*SUM(V1917:V1917,Y1917:Z1917),0),0)</f>
        <v>112.03549411414134</v>
      </c>
      <c r="AE1917" s="8">
        <f t="shared" si="1024"/>
        <v>-24014.354441013787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2320.8407104708026</v>
      </c>
      <c r="M1918" s="14">
        <f t="shared" si="1017"/>
        <v>769177</v>
      </c>
      <c r="N1918" s="13"/>
      <c r="O1918" s="12">
        <f>1000*(IF(I38&lt;18,VLOOKUP(I38,'[1]Mortality (No Interventions) L'!$B$10:$O$129,4),VLOOKUP(I38,'[1]Mortality (Interventions) L'!$B$26:$AV$128,46)))</f>
        <v>227.47130215728362</v>
      </c>
      <c r="P1918" s="11">
        <v>0</v>
      </c>
      <c r="Q1918" s="10">
        <f t="shared" si="1026"/>
        <v>0.11746532335194204</v>
      </c>
      <c r="R1918" s="10">
        <f t="shared" si="1027"/>
        <v>2.6719990061192633E-2</v>
      </c>
      <c r="S1918" s="10">
        <f t="shared" si="1028"/>
        <v>0</v>
      </c>
      <c r="T1918" s="9">
        <f t="shared" si="1018"/>
        <v>9.0745333290749408E-2</v>
      </c>
      <c r="U1918" s="18"/>
      <c r="V1918" s="8">
        <f t="shared" si="1029"/>
        <v>903.51625019876724</v>
      </c>
      <c r="W1918" s="8">
        <f t="shared" si="1019"/>
        <v>697.99223224578759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-210.60546378641263</v>
      </c>
      <c r="AB1918" s="8">
        <f t="shared" si="1030"/>
        <v>-20552.401795297967</v>
      </c>
      <c r="AC1918" s="8">
        <f t="shared" si="1023"/>
        <v>-20763.007259084377</v>
      </c>
      <c r="AD1918" s="8">
        <f t="shared" si="1031"/>
        <v>88.634944144499073</v>
      </c>
      <c r="AE1918" s="8">
        <f t="shared" si="1024"/>
        <v>-20674.372314939879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2320.8407104708026</v>
      </c>
      <c r="M1919" s="14">
        <f t="shared" si="1017"/>
        <v>769177</v>
      </c>
      <c r="N1919" s="13"/>
      <c r="O1919" s="12">
        <f>1000*(IF(I39&lt;18,VLOOKUP(I39,'[1]Mortality (No Interventions) L'!$B$10:$O$129,4),VLOOKUP(I39,'[1]Mortality (Interventions) L'!$B$26:$AV$128,46)))</f>
        <v>246.76412163230805</v>
      </c>
      <c r="P1919" s="11">
        <v>0</v>
      </c>
      <c r="Q1919" s="10">
        <f t="shared" si="1026"/>
        <v>9.0745333290749408E-2</v>
      </c>
      <c r="R1919" s="10">
        <f t="shared" si="1027"/>
        <v>2.2392692461722822E-2</v>
      </c>
      <c r="S1919" s="10">
        <f t="shared" si="1028"/>
        <v>0</v>
      </c>
      <c r="T1919" s="9">
        <f t="shared" si="1018"/>
        <v>6.835264082902659E-2</v>
      </c>
      <c r="U1919" s="18"/>
      <c r="V1919" s="8">
        <f t="shared" si="1029"/>
        <v>697.99223224578759</v>
      </c>
      <c r="W1919" s="8">
        <f t="shared" si="1019"/>
        <v>525.75279214948193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-158.63559150419366</v>
      </c>
      <c r="AB1919" s="8">
        <f t="shared" si="1030"/>
        <v>-17223.944009630573</v>
      </c>
      <c r="AC1919" s="8">
        <f t="shared" si="1023"/>
        <v>-17382.579601134767</v>
      </c>
      <c r="AD1919" s="8">
        <f t="shared" si="1031"/>
        <v>68.473037983311769</v>
      </c>
      <c r="AE1919" s="8">
        <f t="shared" si="1024"/>
        <v>-17314.106563151454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2320.8407104708026</v>
      </c>
      <c r="M1920" s="14">
        <f t="shared" si="1017"/>
        <v>769177</v>
      </c>
      <c r="N1920" s="13"/>
      <c r="O1920" s="12">
        <f>1000*(IF(I40&lt;18,VLOOKUP(I40,'[1]Mortality (No Interventions) L'!$B$10:$O$129,4),VLOOKUP(I40,'[1]Mortality (Interventions) L'!$B$26:$AV$128,46)))</f>
        <v>267.21267414927206</v>
      </c>
      <c r="P1920" s="11">
        <v>0</v>
      </c>
      <c r="Q1920" s="10">
        <f t="shared" si="1026"/>
        <v>6.835264082902659E-2</v>
      </c>
      <c r="R1920" s="10">
        <f t="shared" si="1027"/>
        <v>1.8264691941088911E-2</v>
      </c>
      <c r="S1920" s="10">
        <f t="shared" si="1028"/>
        <v>0</v>
      </c>
      <c r="T1920" s="9">
        <f t="shared" si="1018"/>
        <v>5.0087948887937675E-2</v>
      </c>
      <c r="U1920" s="18"/>
      <c r="V1920" s="8">
        <f t="shared" si="1029"/>
        <v>525.75279214948193</v>
      </c>
      <c r="W1920" s="8">
        <f t="shared" si="1019"/>
        <v>385.26498261777238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-116.24615088310652</v>
      </c>
      <c r="AB1920" s="8">
        <f t="shared" si="1030"/>
        <v>-14048.780953170946</v>
      </c>
      <c r="AC1920" s="8">
        <f t="shared" si="1023"/>
        <v>-14165.027104054052</v>
      </c>
      <c r="AD1920" s="8">
        <f t="shared" si="1031"/>
        <v>51.57634890986418</v>
      </c>
      <c r="AE1920" s="8">
        <f t="shared" si="1024"/>
        <v>-14113.450755144187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2320.8407104708026</v>
      </c>
      <c r="M1921" s="14">
        <f t="shared" si="1017"/>
        <v>769177</v>
      </c>
      <c r="N1921" s="13"/>
      <c r="O1921" s="12">
        <f>1000*(IF(I41&lt;18,VLOOKUP(I41,'[1]Mortality (No Interventions) L'!$B$10:$O$129,4),VLOOKUP(I41,'[1]Mortality (Interventions) L'!$B$26:$AV$128,46)))</f>
        <v>288.19727355726928</v>
      </c>
      <c r="P1921" s="11">
        <v>0</v>
      </c>
      <c r="Q1921" s="10">
        <f t="shared" si="1026"/>
        <v>5.0087948887937675E-2</v>
      </c>
      <c r="R1921" s="10">
        <f t="shared" si="1027"/>
        <v>1.4435210307579495E-2</v>
      </c>
      <c r="S1921" s="10">
        <f t="shared" si="1028"/>
        <v>0</v>
      </c>
      <c r="T1921" s="9">
        <f t="shared" si="1018"/>
        <v>3.5652738580358181E-2</v>
      </c>
      <c r="U1921" s="18"/>
      <c r="V1921" s="8">
        <f t="shared" si="1029"/>
        <v>385.26498261777238</v>
      </c>
      <c r="W1921" s="8">
        <f t="shared" si="1019"/>
        <v>274.23266503024166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-82.744327137068282</v>
      </c>
      <c r="AB1921" s="8">
        <f t="shared" si="1030"/>
        <v>-11103.231758753074</v>
      </c>
      <c r="AC1921" s="8">
        <f t="shared" si="1023"/>
        <v>-11185.976085890143</v>
      </c>
      <c r="AD1921" s="8">
        <f t="shared" si="1031"/>
        <v>37.79449479480347</v>
      </c>
      <c r="AE1921" s="8">
        <f t="shared" si="1024"/>
        <v>-11148.181591095339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2320.8407104708026</v>
      </c>
      <c r="M1922" s="14">
        <f t="shared" si="1017"/>
        <v>769177</v>
      </c>
      <c r="N1922" s="13"/>
      <c r="O1922" s="12">
        <f>1000*(IF(I42&lt;18,VLOOKUP(I42,'[1]Mortality (No Interventions) L'!$B$10:$O$129,4),VLOOKUP(I42,'[1]Mortality (Interventions) L'!$B$26:$AV$128,46)))</f>
        <v>309.30784298905439</v>
      </c>
      <c r="P1922" s="11">
        <v>0</v>
      </c>
      <c r="Q1922" s="10">
        <f t="shared" si="1026"/>
        <v>3.5652738580358181E-2</v>
      </c>
      <c r="R1922" s="10">
        <f t="shared" si="1027"/>
        <v>1.1027671666943231E-2</v>
      </c>
      <c r="S1922" s="10">
        <f t="shared" si="1028"/>
        <v>0</v>
      </c>
      <c r="T1922" s="9">
        <f t="shared" si="1018"/>
        <v>2.4625066913414949E-2</v>
      </c>
      <c r="U1922" s="18"/>
      <c r="V1922" s="8">
        <f t="shared" si="1029"/>
        <v>274.23266503024166</v>
      </c>
      <c r="W1922" s="8">
        <f t="shared" si="1019"/>
        <v>189.41035093259771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-57.150857790721005</v>
      </c>
      <c r="AB1922" s="8">
        <f t="shared" si="1030"/>
        <v>-8482.2314097643939</v>
      </c>
      <c r="AC1922" s="8">
        <f t="shared" si="1023"/>
        <v>-8539.3822675551146</v>
      </c>
      <c r="AD1922" s="8">
        <f t="shared" si="1031"/>
        <v>26.90222443946671</v>
      </c>
      <c r="AE1922" s="8">
        <f t="shared" si="1024"/>
        <v>-8512.4800431156473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2320.8407104708026</v>
      </c>
      <c r="M1923" s="14">
        <f t="shared" si="1017"/>
        <v>769177</v>
      </c>
      <c r="N1923" s="13"/>
      <c r="O1923" s="12">
        <f>1000*(IF(I43&lt;18,VLOOKUP(I43,'[1]Mortality (No Interventions) L'!$B$10:$O$129,4),VLOOKUP(I43,'[1]Mortality (Interventions) L'!$B$26:$AV$128,46)))</f>
        <v>331.26781492844964</v>
      </c>
      <c r="P1923" s="11">
        <v>0</v>
      </c>
      <c r="Q1923" s="10">
        <f t="shared" si="1026"/>
        <v>2.4625066913414949E-2</v>
      </c>
      <c r="R1923" s="10">
        <f t="shared" si="1027"/>
        <v>8.1574921088738324E-3</v>
      </c>
      <c r="S1923" s="10">
        <f t="shared" si="1028"/>
        <v>0</v>
      </c>
      <c r="T1923" s="9">
        <f t="shared" si="1018"/>
        <v>1.6467574804541116E-2</v>
      </c>
      <c r="U1923" s="18"/>
      <c r="V1923" s="8">
        <f t="shared" si="1029"/>
        <v>189.41035093259771</v>
      </c>
      <c r="W1923" s="8">
        <f t="shared" si="1019"/>
        <v>126.66479785432523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-38.218618009102293</v>
      </c>
      <c r="AB1923" s="8">
        <f t="shared" si="1030"/>
        <v>-6274.5553078272478</v>
      </c>
      <c r="AC1923" s="8">
        <f t="shared" si="1023"/>
        <v>-6312.7739258363499</v>
      </c>
      <c r="AD1923" s="8">
        <f t="shared" si="1031"/>
        <v>18.581155426487836</v>
      </c>
      <c r="AE1923" s="8">
        <f t="shared" si="1024"/>
        <v>-6294.1927704098625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2320.8407104708026</v>
      </c>
      <c r="M1924" s="14">
        <f t="shared" si="1017"/>
        <v>769177</v>
      </c>
      <c r="N1924" s="13"/>
      <c r="O1924" s="12">
        <f>1000*(IF(I44&lt;18,VLOOKUP(I44,'[1]Mortality (No Interventions) L'!$B$10:$O$129,4),VLOOKUP(I44,'[1]Mortality (Interventions) L'!$B$26:$AV$128,46)))</f>
        <v>353.98589240296229</v>
      </c>
      <c r="P1924" s="11">
        <v>0</v>
      </c>
      <c r="Q1924" s="10">
        <f t="shared" si="1026"/>
        <v>1.6467574804541116E-2</v>
      </c>
      <c r="R1924" s="10">
        <f t="shared" si="1027"/>
        <v>5.8292891628980237E-3</v>
      </c>
      <c r="S1924" s="10">
        <f t="shared" si="1028"/>
        <v>0</v>
      </c>
      <c r="T1924" s="9">
        <f t="shared" si="1018"/>
        <v>1.0638285641643094E-2</v>
      </c>
      <c r="U1924" s="18"/>
      <c r="V1924" s="8">
        <f t="shared" si="1029"/>
        <v>126.66479785432523</v>
      </c>
      <c r="W1924" s="8">
        <f t="shared" si="1019"/>
        <v>81.82724634982111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-24.689766406742297</v>
      </c>
      <c r="AB1924" s="8">
        <f t="shared" si="1030"/>
        <v>-4483.7551504504136</v>
      </c>
      <c r="AC1924" s="8">
        <f t="shared" si="1023"/>
        <v>-4508.4449168571555</v>
      </c>
      <c r="AD1924" s="8">
        <f t="shared" si="1031"/>
        <v>12.425816669509306</v>
      </c>
      <c r="AE1924" s="8">
        <f t="shared" si="1024"/>
        <v>-4496.0191001876465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2320.8407104708026</v>
      </c>
      <c r="M1925" s="14">
        <f t="shared" si="1017"/>
        <v>769177</v>
      </c>
      <c r="N1925" s="13"/>
      <c r="O1925" s="12">
        <f>1000*(IF(I45&lt;18,VLOOKUP(I45,'[1]Mortality (No Interventions) L'!$B$10:$O$129,4),VLOOKUP(I45,'[1]Mortality (Interventions) L'!$B$26:$AV$128,46)))</f>
        <v>377.35254070548325</v>
      </c>
      <c r="P1925" s="11">
        <v>0</v>
      </c>
      <c r="Q1925" s="10">
        <f t="shared" si="1026"/>
        <v>1.0638285641643094E-2</v>
      </c>
      <c r="R1925" s="10">
        <f t="shared" si="1027"/>
        <v>4.0143841156246836E-3</v>
      </c>
      <c r="S1925" s="10">
        <f t="shared" si="1028"/>
        <v>0</v>
      </c>
      <c r="T1925" s="9">
        <f t="shared" si="1018"/>
        <v>6.62390152601841E-3</v>
      </c>
      <c r="U1925" s="18"/>
      <c r="V1925" s="8">
        <f t="shared" si="1029"/>
        <v>81.82724634982111</v>
      </c>
      <c r="W1925" s="8">
        <f t="shared" si="1019"/>
        <v>50.949527040782627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-15.373020323733201</v>
      </c>
      <c r="AB1925" s="8">
        <f t="shared" si="1030"/>
        <v>-3087.7719309038471</v>
      </c>
      <c r="AC1925" s="8">
        <f t="shared" si="1023"/>
        <v>-3103.1449512275803</v>
      </c>
      <c r="AD1925" s="8">
        <f t="shared" si="1031"/>
        <v>8.0272528669174505</v>
      </c>
      <c r="AE1925" s="8">
        <f t="shared" si="1024"/>
        <v>-3095.1176983606629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2320.8407104708026</v>
      </c>
      <c r="M1926" s="14">
        <f t="shared" si="1017"/>
        <v>769177</v>
      </c>
      <c r="N1926" s="13"/>
      <c r="O1926" s="12">
        <f>1000*(IF(I46&lt;18,VLOOKUP(I46,'[1]Mortality (No Interventions) L'!$B$10:$O$129,4),VLOOKUP(I46,'[1]Mortality (Interventions) L'!$B$26:$AV$128,46)))</f>
        <v>401.25286410626188</v>
      </c>
      <c r="P1926" s="11">
        <v>0</v>
      </c>
      <c r="Q1926" s="10">
        <f t="shared" si="1026"/>
        <v>6.62390152601841E-3</v>
      </c>
      <c r="R1926" s="10">
        <f t="shared" si="1027"/>
        <v>2.6578594588727257E-3</v>
      </c>
      <c r="S1926" s="10">
        <f t="shared" si="1028"/>
        <v>0</v>
      </c>
      <c r="T1926" s="9">
        <f t="shared" si="1018"/>
        <v>3.9660420671456843E-3</v>
      </c>
      <c r="U1926" s="18"/>
      <c r="V1926" s="8">
        <f t="shared" si="1029"/>
        <v>50.949527040782627</v>
      </c>
      <c r="W1926" s="8">
        <f t="shared" si="1019"/>
        <v>30.505883390809164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-9.2045518888714799</v>
      </c>
      <c r="AB1926" s="8">
        <f t="shared" si="1030"/>
        <v>-2044.3643649973465</v>
      </c>
      <c r="AC1926" s="8">
        <f t="shared" si="1023"/>
        <v>-2053.5689168862177</v>
      </c>
      <c r="AD1926" s="8">
        <f t="shared" si="1031"/>
        <v>4.998148602700776</v>
      </c>
      <c r="AE1926" s="8">
        <f t="shared" si="1024"/>
        <v>-2048.5707682835168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2320.8407104708026</v>
      </c>
      <c r="M1927" s="14">
        <f t="shared" si="1017"/>
        <v>769177</v>
      </c>
      <c r="N1927" s="13"/>
      <c r="O1927" s="12">
        <f>1000*(IF(I47&lt;18,VLOOKUP(I47,'[1]Mortality (No Interventions) L'!$B$10:$O$129,4),VLOOKUP(I47,'[1]Mortality (Interventions) L'!$B$26:$AV$128,46)))</f>
        <v>425.71289174039356</v>
      </c>
      <c r="P1927" s="11">
        <v>0</v>
      </c>
      <c r="Q1927" s="10">
        <f t="shared" si="1026"/>
        <v>3.9660420671456843E-3</v>
      </c>
      <c r="R1927" s="10">
        <f t="shared" si="1027"/>
        <v>1.6883952371686375E-3</v>
      </c>
      <c r="S1927" s="10">
        <f t="shared" si="1028"/>
        <v>0</v>
      </c>
      <c r="T1927" s="9">
        <f t="shared" si="1018"/>
        <v>2.2776468299770466E-3</v>
      </c>
      <c r="U1927" s="18"/>
      <c r="V1927" s="8">
        <f t="shared" si="1029"/>
        <v>30.505883390809164</v>
      </c>
      <c r="W1927" s="8">
        <f t="shared" si="1019"/>
        <v>17.51913555741255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-5.2860554870855001</v>
      </c>
      <c r="AB1927" s="8">
        <f t="shared" si="1030"/>
        <v>-1298.674783339661</v>
      </c>
      <c r="AC1927" s="8">
        <f t="shared" si="1023"/>
        <v>-1303.9608388267466</v>
      </c>
      <c r="AD1927" s="8">
        <f t="shared" si="1031"/>
        <v>2.9926271606383792</v>
      </c>
      <c r="AE1927" s="8">
        <f t="shared" si="1024"/>
        <v>-1300.9682116661081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2320.8407104708026</v>
      </c>
      <c r="M1928" s="14">
        <f t="shared" si="1017"/>
        <v>769177</v>
      </c>
      <c r="N1928" s="13"/>
      <c r="O1928" s="12">
        <f>1000*(IF(I48&lt;18,VLOOKUP(I48,'[1]Mortality (No Interventions) L'!$B$10:$O$129,4),VLOOKUP(I48,'[1]Mortality (Interventions) L'!$B$26:$AV$128,46)))</f>
        <v>450.77737952720099</v>
      </c>
      <c r="P1928" s="11">
        <v>0</v>
      </c>
      <c r="Q1928" s="10">
        <f t="shared" si="1026"/>
        <v>2.2776468299770466E-3</v>
      </c>
      <c r="R1928" s="10">
        <f t="shared" si="1027"/>
        <v>1.0267116695054895E-3</v>
      </c>
      <c r="S1928" s="10">
        <f t="shared" si="1028"/>
        <v>0</v>
      </c>
      <c r="T1928" s="9">
        <f t="shared" si="1018"/>
        <v>1.2509351604715572E-3</v>
      </c>
      <c r="U1928" s="18"/>
      <c r="V1928" s="8">
        <f t="shared" si="1029"/>
        <v>17.51913555741255</v>
      </c>
      <c r="W1928" s="8">
        <f t="shared" si="1019"/>
        <v>9.6219055392603092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-2.9032212465817162</v>
      </c>
      <c r="AB1928" s="8">
        <f t="shared" si="1030"/>
        <v>-789.72300181522394</v>
      </c>
      <c r="AC1928" s="8">
        <f t="shared" si="1023"/>
        <v>-792.6262230618056</v>
      </c>
      <c r="AD1928" s="8">
        <f t="shared" si="1031"/>
        <v>1.7186271981821712</v>
      </c>
      <c r="AE1928" s="8">
        <f t="shared" si="1024"/>
        <v>-790.90759586362344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2320.8407104708026</v>
      </c>
      <c r="M1929" s="14">
        <f t="shared" si="1017"/>
        <v>769177</v>
      </c>
      <c r="N1929" s="13"/>
      <c r="O1929" s="12">
        <f>1000*(IF(I49&lt;18,VLOOKUP(I49,'[1]Mortality (No Interventions) L'!$B$10:$O$129,4),VLOOKUP(I49,'[1]Mortality (Interventions) L'!$B$26:$AV$128,46)))</f>
        <v>476.33558720537661</v>
      </c>
      <c r="P1929" s="11">
        <v>0</v>
      </c>
      <c r="Q1929" s="10">
        <f t="shared" si="1026"/>
        <v>1.2509351604715572E-3</v>
      </c>
      <c r="R1929" s="10">
        <f t="shared" si="1027"/>
        <v>5.9586493421907112E-4</v>
      </c>
      <c r="S1929" s="10">
        <f t="shared" si="1028"/>
        <v>0</v>
      </c>
      <c r="T1929" s="9">
        <f t="shared" si="1018"/>
        <v>6.5507022625248604E-4</v>
      </c>
      <c r="U1929" s="18"/>
      <c r="V1929" s="8">
        <f t="shared" si="1029"/>
        <v>9.6219055392603092</v>
      </c>
      <c r="W1929" s="8">
        <f t="shared" si="1019"/>
        <v>5.0386495141820848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-1.5203136493040892</v>
      </c>
      <c r="AB1929" s="8">
        <f t="shared" si="1030"/>
        <v>-458.32560250782245</v>
      </c>
      <c r="AC1929" s="8">
        <f t="shared" si="1023"/>
        <v>-459.84591615712657</v>
      </c>
      <c r="AD1929" s="8">
        <f t="shared" si="1031"/>
        <v>0.94390893340143645</v>
      </c>
      <c r="AE1929" s="8">
        <f t="shared" si="1024"/>
        <v>-458.90200722372515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2320.8407104708026</v>
      </c>
      <c r="M1930" s="14">
        <f t="shared" si="1017"/>
        <v>769177</v>
      </c>
      <c r="N1930" s="13"/>
      <c r="O1930" s="12">
        <f>1000*(IF(I50&lt;18,VLOOKUP(I50,'[1]Mortality (No Interventions) L'!$B$10:$O$129,4),VLOOKUP(I50,'[1]Mortality (Interventions) L'!$B$26:$AV$128,46)))</f>
        <v>502.2718360331545</v>
      </c>
      <c r="P1930" s="11">
        <v>0</v>
      </c>
      <c r="Q1930" s="10">
        <f t="shared" si="1026"/>
        <v>6.5507022625248604E-4</v>
      </c>
      <c r="R1930" s="10">
        <f t="shared" si="1027"/>
        <v>3.2902332527049013E-4</v>
      </c>
      <c r="S1930" s="10">
        <f t="shared" si="1028"/>
        <v>0</v>
      </c>
      <c r="T1930" s="9">
        <f t="shared" si="1018"/>
        <v>3.2604690098199591E-4</v>
      </c>
      <c r="U1930" s="18"/>
      <c r="V1930" s="8">
        <f t="shared" si="1029"/>
        <v>5.0386495141820848</v>
      </c>
      <c r="W1930" s="8">
        <f t="shared" si="1019"/>
        <v>2.507877771566287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-0.75670292132185879</v>
      </c>
      <c r="AB1930" s="8">
        <f t="shared" si="1030"/>
        <v>-253.07717426157978</v>
      </c>
      <c r="AC1930" s="8">
        <f t="shared" si="1023"/>
        <v>-253.83387718290163</v>
      </c>
      <c r="AD1930" s="8">
        <f t="shared" si="1031"/>
        <v>0.49429151734126253</v>
      </c>
      <c r="AE1930" s="8">
        <f t="shared" si="1024"/>
        <v>-253.33958566556038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2320.8407104708026</v>
      </c>
      <c r="M1931" s="14">
        <f t="shared" si="1017"/>
        <v>769177</v>
      </c>
      <c r="N1931" s="13"/>
      <c r="O1931" s="12">
        <f>1000*(IF(I51&lt;18,VLOOKUP(I51,'[1]Mortality (No Interventions) L'!$B$10:$O$129,4),VLOOKUP(I51,'[1]Mortality (Interventions) L'!$B$26:$AV$128,46)))</f>
        <v>532.06176113472156</v>
      </c>
      <c r="P1931" s="11">
        <v>0</v>
      </c>
      <c r="Q1931" s="10">
        <f t="shared" si="1026"/>
        <v>3.2604690098199591E-4</v>
      </c>
      <c r="R1931" s="10">
        <f t="shared" si="1027"/>
        <v>1.7347708834899891E-4</v>
      </c>
      <c r="S1931" s="10">
        <f t="shared" si="1028"/>
        <v>0</v>
      </c>
      <c r="T1931" s="9">
        <f t="shared" si="1018"/>
        <v>1.52569812632997E-4</v>
      </c>
      <c r="U1931" s="18"/>
      <c r="V1931" s="8">
        <f t="shared" si="1029"/>
        <v>2.507877771566287</v>
      </c>
      <c r="W1931" s="8">
        <f t="shared" si="1019"/>
        <v>1.1735319077161073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-0.35409023234756198</v>
      </c>
      <c r="AB1931" s="8">
        <f t="shared" si="1030"/>
        <v>-133.43458638501792</v>
      </c>
      <c r="AC1931" s="8">
        <f t="shared" si="1023"/>
        <v>-133.7886766173655</v>
      </c>
      <c r="AD1931" s="8">
        <f t="shared" si="1031"/>
        <v>0.24602280939065277</v>
      </c>
      <c r="AE1931" s="8">
        <f t="shared" si="1024"/>
        <v>-133.54265380797483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2320.8407104708026</v>
      </c>
      <c r="M1932" s="14">
        <f t="shared" si="1017"/>
        <v>769177</v>
      </c>
      <c r="N1932" s="13"/>
      <c r="O1932" s="12">
        <f>1000*(IF(I52&lt;18,VLOOKUP(I52,'[1]Mortality (No Interventions) L'!$B$10:$O$129,4),VLOOKUP(I52,'[1]Mortality (Interventions) L'!$B$26:$AV$128,46)))</f>
        <v>562.26391317028265</v>
      </c>
      <c r="P1932" s="11">
        <v>0</v>
      </c>
      <c r="Q1932" s="10">
        <f t="shared" si="1026"/>
        <v>1.52569812632997E-4</v>
      </c>
      <c r="R1932" s="10">
        <f t="shared" si="1027"/>
        <v>8.5784499882685718E-5</v>
      </c>
      <c r="S1932" s="10">
        <f t="shared" si="1028"/>
        <v>0</v>
      </c>
      <c r="T1932" s="9">
        <f t="shared" si="1018"/>
        <v>6.6785312750311277E-5</v>
      </c>
      <c r="U1932" s="18"/>
      <c r="V1932" s="8">
        <f t="shared" si="1029"/>
        <v>1.1735319077161073</v>
      </c>
      <c r="W1932" s="8">
        <f t="shared" si="1019"/>
        <v>0.5136972650534618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-0.15499807269244717</v>
      </c>
      <c r="AB1932" s="8">
        <f t="shared" si="1030"/>
        <v>-65.983464266264548</v>
      </c>
      <c r="AC1932" s="8">
        <f t="shared" si="1023"/>
        <v>-66.138462338956998</v>
      </c>
      <c r="AD1932" s="8">
        <f t="shared" si="1031"/>
        <v>0.11512348014695013</v>
      </c>
      <c r="AE1932" s="8">
        <f t="shared" si="1024"/>
        <v>-66.02333885881005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2320.8407104708026</v>
      </c>
      <c r="M1933" s="14">
        <f t="shared" si="1017"/>
        <v>769177</v>
      </c>
      <c r="N1933" s="13"/>
      <c r="O1933" s="12">
        <f>1000*(IF(I53&lt;18,VLOOKUP(I53,'[1]Mortality (No Interventions) L'!$B$10:$O$129,4),VLOOKUP(I53,'[1]Mortality (Interventions) L'!$B$26:$AV$128,46)))</f>
        <v>592.84707334017924</v>
      </c>
      <c r="P1933" s="11">
        <v>0</v>
      </c>
      <c r="Q1933" s="10">
        <f t="shared" si="1026"/>
        <v>6.6785312750311277E-5</v>
      </c>
      <c r="R1933" s="10">
        <f t="shared" si="1027"/>
        <v>3.9593477206130594E-5</v>
      </c>
      <c r="S1933" s="10">
        <f t="shared" si="1028"/>
        <v>0</v>
      </c>
      <c r="T1933" s="9">
        <f t="shared" si="1018"/>
        <v>2.7191835544180683E-5</v>
      </c>
      <c r="U1933" s="18"/>
      <c r="V1933" s="8">
        <f t="shared" si="1029"/>
        <v>0.5136972650534618</v>
      </c>
      <c r="W1933" s="8">
        <f t="shared" si="1019"/>
        <v>0.20915334488366266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-6.3107918923361525E-2</v>
      </c>
      <c r="AB1933" s="8">
        <f t="shared" si="1030"/>
        <v>-30.454392016979913</v>
      </c>
      <c r="AC1933" s="8">
        <f t="shared" si="1023"/>
        <v>-30.517499935903274</v>
      </c>
      <c r="AD1933" s="8">
        <f t="shared" si="1031"/>
        <v>5.0393701701744606E-2</v>
      </c>
      <c r="AE1933" s="8">
        <f t="shared" si="1024"/>
        <v>-30.46710623420153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2320.8407104708026</v>
      </c>
      <c r="M1934" s="14">
        <f t="shared" si="1017"/>
        <v>769177</v>
      </c>
      <c r="N1934" s="13"/>
      <c r="O1934" s="12">
        <f>1000*(IF(I54&lt;18,VLOOKUP(I54,'[1]Mortality (No Interventions) L'!$B$10:$O$129,4),VLOOKUP(I54,'[1]Mortality (Interventions) L'!$B$26:$AV$128,46)))</f>
        <v>623.7791325407461</v>
      </c>
      <c r="P1934" s="11">
        <v>0</v>
      </c>
      <c r="Q1934" s="10">
        <f t="shared" si="1026"/>
        <v>2.7191835544180683E-5</v>
      </c>
      <c r="R1934" s="10">
        <f t="shared" si="1027"/>
        <v>1.6961699587939651E-5</v>
      </c>
      <c r="S1934" s="10">
        <f t="shared" si="1028"/>
        <v>0</v>
      </c>
      <c r="T1934" s="9">
        <f t="shared" si="1018"/>
        <v>1.0230135956241032E-5</v>
      </c>
      <c r="U1934" s="18"/>
      <c r="V1934" s="8">
        <f t="shared" si="1029"/>
        <v>0.20915334488366266</v>
      </c>
      <c r="W1934" s="8">
        <f t="shared" si="1019"/>
        <v>7.8687852844136083E-2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-2.3742516000895341E-2</v>
      </c>
      <c r="AB1934" s="8">
        <f t="shared" si="1030"/>
        <v>-13.046549203952656</v>
      </c>
      <c r="AC1934" s="8">
        <f t="shared" si="1023"/>
        <v>-13.070291719953552</v>
      </c>
      <c r="AD1934" s="8">
        <f t="shared" si="1031"/>
        <v>2.0517943133087309E-2</v>
      </c>
      <c r="AE1934" s="8">
        <f t="shared" si="1024"/>
        <v>-13.049773776820464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2320.8407104708026</v>
      </c>
      <c r="M1935" s="14">
        <f t="shared" si="1017"/>
        <v>769177</v>
      </c>
      <c r="N1935" s="13"/>
      <c r="O1935" s="12">
        <f>1000*(IF(I55&lt;18,VLOOKUP(I55,'[1]Mortality (No Interventions) L'!$B$10:$O$129,4),VLOOKUP(I55,'[1]Mortality (Interventions) L'!$B$26:$AV$128,46)))</f>
        <v>655.026503613361</v>
      </c>
      <c r="P1935" s="11">
        <v>0</v>
      </c>
      <c r="Q1935" s="10">
        <f t="shared" si="1026"/>
        <v>1.0230135956241032E-5</v>
      </c>
      <c r="R1935" s="10">
        <f t="shared" si="1027"/>
        <v>6.7010101869058901E-6</v>
      </c>
      <c r="S1935" s="10">
        <f t="shared" si="1028"/>
        <v>0</v>
      </c>
      <c r="T1935" s="9">
        <f t="shared" si="1018"/>
        <v>3.5291257693351417E-6</v>
      </c>
      <c r="U1935" s="18"/>
      <c r="V1935" s="8">
        <f t="shared" si="1029"/>
        <v>7.8687852844136083E-2</v>
      </c>
      <c r="W1935" s="8">
        <f t="shared" si="1019"/>
        <v>2.7145223718798964E-2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-8.1905387578445881E-3</v>
      </c>
      <c r="AB1935" s="8">
        <f t="shared" si="1030"/>
        <v>-5.1542629125337118</v>
      </c>
      <c r="AC1935" s="8">
        <f t="shared" si="1023"/>
        <v>-5.1624534512915563</v>
      </c>
      <c r="AD1935" s="8">
        <f t="shared" si="1031"/>
        <v>7.7192783640097499E-3</v>
      </c>
      <c r="AE1935" s="8">
        <f t="shared" si="1024"/>
        <v>-5.1547341729275464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2320.8407104708026</v>
      </c>
      <c r="M1936" s="14">
        <f t="shared" si="1017"/>
        <v>769177</v>
      </c>
      <c r="N1936" s="13"/>
      <c r="O1936" s="12">
        <f>1000*(IF(I56&lt;18,VLOOKUP(I56,'[1]Mortality (No Interventions) L'!$B$10:$O$129,4),VLOOKUP(I56,'[1]Mortality (Interventions) L'!$B$26:$AV$128,46)))</f>
        <v>686.69212020964517</v>
      </c>
      <c r="P1936" s="11">
        <v>0</v>
      </c>
      <c r="Q1936" s="10">
        <f t="shared" si="1026"/>
        <v>3.5291257693351417E-6</v>
      </c>
      <c r="R1936" s="10">
        <f t="shared" si="1027"/>
        <v>2.4234228570312434E-6</v>
      </c>
      <c r="S1936" s="10">
        <f t="shared" si="1028"/>
        <v>0</v>
      </c>
      <c r="T1936" s="9">
        <f t="shared" si="1018"/>
        <v>1.1057029123038983E-6</v>
      </c>
      <c r="U1936" s="18"/>
      <c r="V1936" s="8">
        <f t="shared" si="1029"/>
        <v>2.7145223718798964E-2</v>
      </c>
      <c r="W1936" s="8">
        <f t="shared" si="1019"/>
        <v>8.5048124897717566E-3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-2.5661603325610148E-3</v>
      </c>
      <c r="AB1936" s="8">
        <f t="shared" si="1030"/>
        <v>-1.8640411229027207</v>
      </c>
      <c r="AC1936" s="8">
        <f t="shared" si="1023"/>
        <v>-1.8666072832352818</v>
      </c>
      <c r="AD1936" s="8">
        <f t="shared" si="1031"/>
        <v>2.6629464468141788E-3</v>
      </c>
      <c r="AE1936" s="8">
        <f t="shared" si="1024"/>
        <v>-1.8639443367884676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2320.8407104708026</v>
      </c>
      <c r="M1937" s="14">
        <f t="shared" si="1017"/>
        <v>769177</v>
      </c>
      <c r="N1937" s="13"/>
      <c r="O1937" s="12">
        <f>1000*(IF(I57&lt;18,VLOOKUP(I57,'[1]Mortality (No Interventions) L'!$B$10:$O$129,4),VLOOKUP(I57,'[1]Mortality (Interventions) L'!$B$26:$AV$128,46)))</f>
        <v>718.90425382173908</v>
      </c>
      <c r="P1937" s="11">
        <v>0</v>
      </c>
      <c r="Q1937" s="10">
        <f t="shared" si="1026"/>
        <v>1.1057029123038983E-6</v>
      </c>
      <c r="R1937" s="10">
        <f t="shared" si="1027"/>
        <v>7.9489452711835788E-7</v>
      </c>
      <c r="S1937" s="10">
        <f t="shared" si="1028"/>
        <v>0</v>
      </c>
      <c r="T1937" s="9">
        <f t="shared" si="1018"/>
        <v>3.1080838518554043E-7</v>
      </c>
      <c r="U1937" s="18"/>
      <c r="V1937" s="8">
        <f t="shared" si="1029"/>
        <v>8.5048124897717566E-3</v>
      </c>
      <c r="W1937" s="8">
        <f t="shared" si="1019"/>
        <v>2.3906666129185844E-3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-7.2133675349429251E-4</v>
      </c>
      <c r="AB1937" s="8">
        <f t="shared" si="1030"/>
        <v>-0.6114145876853172</v>
      </c>
      <c r="AC1937" s="8">
        <f t="shared" si="1023"/>
        <v>-0.61213592443881149</v>
      </c>
      <c r="AD1937" s="8">
        <f t="shared" si="1031"/>
        <v>8.3432210524660936E-4</v>
      </c>
      <c r="AE1937" s="8">
        <f t="shared" si="1024"/>
        <v>-0.6113016023335649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2320.8407104708026</v>
      </c>
      <c r="M1938" s="14">
        <f t="shared" si="1017"/>
        <v>769177</v>
      </c>
      <c r="N1938" s="13"/>
      <c r="O1938" s="12">
        <f>1000*(IF(I58&lt;18,VLOOKUP(I58,'[1]Mortality (No Interventions) L'!$B$10:$O$129,4),VLOOKUP(I58,'[1]Mortality (Interventions) L'!$B$26:$AV$128,46)))</f>
        <v>751.66646261700578</v>
      </c>
      <c r="P1938" s="11">
        <v>0</v>
      </c>
      <c r="Q1938" s="10">
        <f t="shared" si="1026"/>
        <v>3.1080838518554043E-7</v>
      </c>
      <c r="R1938" s="10">
        <f t="shared" si="1027"/>
        <v>2.3362423944411896E-7</v>
      </c>
      <c r="S1938" s="10">
        <f t="shared" si="1028"/>
        <v>0</v>
      </c>
      <c r="T1938" s="9">
        <f t="shared" si="1018"/>
        <v>7.7184145741421473E-8</v>
      </c>
      <c r="U1938" s="18"/>
      <c r="V1938" s="8">
        <f t="shared" si="1029"/>
        <v>2.3906666129185844E-3</v>
      </c>
      <c r="W1938" s="8">
        <f t="shared" si="1019"/>
        <v>5.9368269668949353E-4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-1.7913210763960259E-4</v>
      </c>
      <c r="AB1938" s="8">
        <f t="shared" si="1030"/>
        <v>-0.1796983916229091</v>
      </c>
      <c r="AC1938" s="8">
        <f t="shared" si="1023"/>
        <v>-0.17987752373054869</v>
      </c>
      <c r="AD1938" s="8">
        <f t="shared" si="1031"/>
        <v>2.3452439472731315E-4</v>
      </c>
      <c r="AE1938" s="8">
        <f t="shared" si="1024"/>
        <v>-0.17964299933582137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2320.8407104708026</v>
      </c>
      <c r="M1939" s="14">
        <f t="shared" si="1017"/>
        <v>769177</v>
      </c>
      <c r="N1939" s="13"/>
      <c r="O1939" s="12">
        <f>1000*(IF(I59&lt;18,VLOOKUP(I59,'[1]Mortality (No Interventions) L'!$B$10:$O$129,4),VLOOKUP(I59,'[1]Mortality (Interventions) L'!$B$26:$AV$128,46)))</f>
        <v>784.98230476280878</v>
      </c>
      <c r="P1939" s="11">
        <v>0</v>
      </c>
      <c r="Q1939" s="10">
        <f t="shared" si="1026"/>
        <v>7.7184145741421473E-8</v>
      </c>
      <c r="R1939" s="10">
        <f t="shared" si="1027"/>
        <v>6.0588188615249561E-8</v>
      </c>
      <c r="S1939" s="10">
        <f t="shared" si="1028"/>
        <v>0</v>
      </c>
      <c r="T1939" s="9">
        <f t="shared" si="1018"/>
        <v>1.6595957126171912E-8</v>
      </c>
      <c r="U1939" s="18"/>
      <c r="V1939" s="8">
        <f t="shared" si="1029"/>
        <v>5.9368269668949353E-4</v>
      </c>
      <c r="W1939" s="8">
        <f t="shared" si="1019"/>
        <v>1.2765228514437533E-4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-3.8516572927647797E-5</v>
      </c>
      <c r="AB1939" s="8">
        <f t="shared" si="1030"/>
        <v>-4.6603041154511811E-2</v>
      </c>
      <c r="AC1939" s="8">
        <f t="shared" si="1023"/>
        <v>-4.6641557727439456E-2</v>
      </c>
      <c r="AD1939" s="8">
        <f t="shared" si="1031"/>
        <v>5.8240272545239318E-5</v>
      </c>
      <c r="AE1939" s="8">
        <f t="shared" si="1024"/>
        <v>-4.6583317454894219E-2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2320.8407104708026</v>
      </c>
      <c r="M1940" s="14">
        <f t="shared" si="1017"/>
        <v>769177</v>
      </c>
      <c r="N1940" s="13"/>
      <c r="O1940" s="12">
        <f>1000*(IF(I60&lt;18,VLOOKUP(I60,'[1]Mortality (No Interventions) L'!$B$10:$O$129,4),VLOOKUP(I60,'[1]Mortality (Interventions) L'!$B$26:$AV$128,46)))</f>
        <v>1000</v>
      </c>
      <c r="P1940" s="11">
        <v>0</v>
      </c>
      <c r="Q1940" s="10">
        <f t="shared" si="1026"/>
        <v>1.6595957126171912E-8</v>
      </c>
      <c r="R1940" s="10">
        <f t="shared" si="1027"/>
        <v>1.6595957126171912E-8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1.2765228514437533E-4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-1.2765228514437532E-2</v>
      </c>
      <c r="AC1940" s="8">
        <f t="shared" si="1023"/>
        <v>-1.2765228514437532E-2</v>
      </c>
      <c r="AD1940" s="8">
        <f t="shared" si="1031"/>
        <v>1.2522689172663221E-5</v>
      </c>
      <c r="AE1940" s="8">
        <f t="shared" si="1024"/>
        <v>-1.275270582526487E-2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2320.8407104708026</v>
      </c>
      <c r="M1941" s="14">
        <f t="shared" si="1017"/>
        <v>769177</v>
      </c>
      <c r="N1941" s="13"/>
      <c r="O1941" s="12" t="e">
        <f>1000*(IF(I61&lt;18,VLOOKUP(I61,'[1]Mortality (No Interventions) L'!$B$10:$O$129,4),VLOOKUP(I61,'[1]Mortality (Interventions) L'!$B$26:$AV$128,46)))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2320.8407104708026</v>
      </c>
      <c r="M1942" s="14">
        <f t="shared" si="1017"/>
        <v>769177</v>
      </c>
      <c r="N1942" s="13"/>
      <c r="O1942" s="12" t="e">
        <f>1000*(IF(I62&lt;18,VLOOKUP(I62,'[1]Mortality (No Interventions) L'!$B$10:$O$129,4),VLOOKUP(I62,'[1]Mortality (Interventions) L'!$B$26:$AV$128,46)))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2320.8407104708026</v>
      </c>
      <c r="M1943" s="14">
        <f t="shared" si="1017"/>
        <v>769177</v>
      </c>
      <c r="N1943" s="13"/>
      <c r="O1943" s="12" t="e">
        <f>1000*(IF(I63&lt;18,VLOOKUP(I63,'[1]Mortality (No Interventions) L'!$B$10:$O$129,4),VLOOKUP(I63,'[1]Mortality (Interventions) L'!$B$26:$AV$128,46)))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2320.8407104708026</v>
      </c>
      <c r="M1944" s="14">
        <f t="shared" si="1017"/>
        <v>769177</v>
      </c>
      <c r="N1944" s="13"/>
      <c r="O1944" s="12" t="e">
        <f>1000*(IF(I64&lt;18,VLOOKUP(I64,'[1]Mortality (No Interventions) L'!$B$10:$O$129,4),VLOOKUP(I64,'[1]Mortality (Interventions) L'!$B$26:$AV$128,46)))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2320.8407104708026</v>
      </c>
      <c r="M1945" s="14">
        <f t="shared" si="1017"/>
        <v>769177</v>
      </c>
      <c r="N1945" s="13"/>
      <c r="O1945" s="12" t="e">
        <f>1000*(IF(I65&lt;18,VLOOKUP(I65,'[1]Mortality (No Interventions) L'!$B$10:$O$129,4),VLOOKUP(I65,'[1]Mortality (Interventions) L'!$B$26:$AV$128,46)))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2320.8407104708026</v>
      </c>
      <c r="M1946" s="14">
        <f t="shared" si="1017"/>
        <v>769177</v>
      </c>
      <c r="N1946" s="13"/>
      <c r="O1946" s="12" t="e">
        <f>1000*(IF(I66&lt;18,VLOOKUP(I66,'[1]Mortality (No Interventions) L'!$B$10:$O$129,4),VLOOKUP(I66,'[1]Mortality (Interventions) L'!$B$26:$AV$128,46)))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2320.8407104708026</v>
      </c>
      <c r="M1947" s="14">
        <f t="shared" si="1017"/>
        <v>769177</v>
      </c>
      <c r="N1947" s="13"/>
      <c r="O1947" s="12" t="e">
        <f>1000*(IF(I67&lt;18,VLOOKUP(I67,'[1]Mortality (No Interventions) L'!$B$10:$O$129,4),VLOOKUP(I67,'[1]Mortality (Interventions) L'!$B$26:$AV$128,46)))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2320.8407104708026</v>
      </c>
      <c r="M1948" s="14">
        <f t="shared" ref="M1948:M1979" si="1034">$E$11</f>
        <v>769177</v>
      </c>
      <c r="N1948" s="13"/>
      <c r="O1948" s="12" t="e">
        <f>1000*(IF(I68&lt;18,VLOOKUP(I68,'[1]Mortality (No Interventions) L'!$B$10:$O$129,4),VLOOKUP(I68,'[1]Mortality (Interventions) L'!$B$26:$AV$128,46)))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2320.8407104708026</v>
      </c>
      <c r="M1949" s="14">
        <f t="shared" si="1034"/>
        <v>769177</v>
      </c>
      <c r="N1949" s="13"/>
      <c r="O1949" s="12" t="e">
        <f>1000*(IF(I69&lt;18,VLOOKUP(I69,'[1]Mortality (No Interventions) L'!$B$10:$O$129,4),VLOOKUP(I69,'[1]Mortality (Interventions) L'!$B$26:$AV$128,46)))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2320.8407104708026</v>
      </c>
      <c r="M1950" s="14">
        <f t="shared" si="1034"/>
        <v>769177</v>
      </c>
      <c r="N1950" s="13"/>
      <c r="O1950" s="12" t="e">
        <f>1000*(IF(I70&lt;18,VLOOKUP(I70,'[1]Mortality (No Interventions) L'!$B$10:$O$129,4),VLOOKUP(I70,'[1]Mortality (Interventions) L'!$B$26:$AV$128,46)))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2320.8407104708026</v>
      </c>
      <c r="M1951" s="14">
        <f t="shared" si="1034"/>
        <v>769177</v>
      </c>
      <c r="N1951" s="13"/>
      <c r="O1951" s="12" t="e">
        <f>1000*(IF(I71&lt;18,VLOOKUP(I71,'[1]Mortality (No Interventions) L'!$B$10:$O$129,4),VLOOKUP(I71,'[1]Mortality (Interventions) L'!$B$26:$AV$128,46)))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2320.8407104708026</v>
      </c>
      <c r="M1952" s="14">
        <f t="shared" si="1034"/>
        <v>769177</v>
      </c>
      <c r="N1952" s="13"/>
      <c r="O1952" s="12" t="e">
        <f>1000*(IF(I72&lt;18,VLOOKUP(I72,'[1]Mortality (No Interventions) L'!$B$10:$O$129,4),VLOOKUP(I72,'[1]Mortality (Interventions) L'!$B$26:$AV$128,46)))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2320.8407104708026</v>
      </c>
      <c r="M1953" s="14">
        <f t="shared" si="1034"/>
        <v>769177</v>
      </c>
      <c r="N1953" s="13"/>
      <c r="O1953" s="12" t="e">
        <f>1000*(IF(I73&lt;18,VLOOKUP(I73,'[1]Mortality (No Interventions) L'!$B$10:$O$129,4),VLOOKUP(I73,'[1]Mortality (Interventions) L'!$B$26:$AV$128,46)))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2320.8407104708026</v>
      </c>
      <c r="M1954" s="14">
        <f t="shared" si="1034"/>
        <v>769177</v>
      </c>
      <c r="N1954" s="13"/>
      <c r="O1954" s="12" t="e">
        <f>1000*(IF(I74&lt;18,VLOOKUP(I74,'[1]Mortality (No Interventions) L'!$B$10:$O$129,4),VLOOKUP(I74,'[1]Mortality (Interventions) L'!$B$26:$AV$128,46)))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2320.8407104708026</v>
      </c>
      <c r="M1955" s="14">
        <f t="shared" si="1034"/>
        <v>769177</v>
      </c>
      <c r="N1955" s="13"/>
      <c r="O1955" s="12" t="e">
        <f>1000*(IF(I75&lt;18,VLOOKUP(I75,'[1]Mortality (No Interventions) L'!$B$10:$O$129,4),VLOOKUP(I75,'[1]Mortality (Interventions) L'!$B$26:$AV$128,46)))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2320.8407104708026</v>
      </c>
      <c r="M1956" s="14">
        <f t="shared" si="1034"/>
        <v>769177</v>
      </c>
      <c r="N1956" s="13"/>
      <c r="O1956" s="12" t="e">
        <f>1000*(IF(I76&lt;18,VLOOKUP(I76,'[1]Mortality (No Interventions) L'!$B$10:$O$129,4),VLOOKUP(I76,'[1]Mortality (Interventions) L'!$B$26:$AV$128,46)))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2320.8407104708026</v>
      </c>
      <c r="M1957" s="14">
        <f t="shared" si="1034"/>
        <v>769177</v>
      </c>
      <c r="N1957" s="13"/>
      <c r="O1957" s="12" t="e">
        <f>1000*(IF(I77&lt;18,VLOOKUP(I77,'[1]Mortality (No Interventions) L'!$B$10:$O$129,4),VLOOKUP(I77,'[1]Mortality (Interventions) L'!$B$26:$AV$128,46)))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2320.8407104708026</v>
      </c>
      <c r="M1958" s="14">
        <f t="shared" si="1034"/>
        <v>769177</v>
      </c>
      <c r="N1958" s="13"/>
      <c r="O1958" s="12" t="e">
        <f>1000*(IF(I78&lt;18,VLOOKUP(I78,'[1]Mortality (No Interventions) L'!$B$10:$O$129,4),VLOOKUP(I78,'[1]Mortality (Interventions) L'!$B$26:$AV$128,46)))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2320.8407104708026</v>
      </c>
      <c r="M1959" s="14">
        <f t="shared" si="1034"/>
        <v>769177</v>
      </c>
      <c r="N1959" s="13"/>
      <c r="O1959" s="12" t="e">
        <f>1000*(IF(I79&lt;18,VLOOKUP(I79,'[1]Mortality (No Interventions) L'!$B$10:$O$129,4),VLOOKUP(I79,'[1]Mortality (Interventions) L'!$B$26:$AV$128,46)))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2320.8407104708026</v>
      </c>
      <c r="M1960" s="14">
        <f t="shared" si="1034"/>
        <v>769177</v>
      </c>
      <c r="O1960" s="12" t="e">
        <f>1000*(IF(I80&lt;18,VLOOKUP(I80,'[1]Mortality (No Interventions) L'!$B$10:$O$129,4),VLOOKUP(I80,'[1]Mortality (Interventions) L'!$B$26:$AV$128,46)))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2320.8407104708026</v>
      </c>
      <c r="M1961" s="14">
        <f t="shared" si="1034"/>
        <v>769177</v>
      </c>
      <c r="O1961" s="12" t="e">
        <f>1000*(IF(I81&lt;18,VLOOKUP(I81,'[1]Mortality (No Interventions) L'!$B$10:$O$129,4),VLOOKUP(I81,'[1]Mortality (Interventions) L'!$B$26:$AV$128,46)))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2320.8407104708026</v>
      </c>
      <c r="M1962" s="14">
        <f t="shared" si="1034"/>
        <v>769177</v>
      </c>
      <c r="O1962" s="12" t="e">
        <f>1000*(IF(I82&lt;18,VLOOKUP(I82,'[1]Mortality (No Interventions) L'!$B$10:$O$129,4),VLOOKUP(I82,'[1]Mortality (Interventions) L'!$B$26:$AV$128,46)))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2320.8407104708026</v>
      </c>
      <c r="M1963" s="14">
        <f t="shared" si="1034"/>
        <v>769177</v>
      </c>
      <c r="O1963" s="12" t="e">
        <f>1000*(IF(I83&lt;18,VLOOKUP(I83,'[1]Mortality (No Interventions) L'!$B$10:$O$129,4),VLOOKUP(I83,'[1]Mortality (Interventions) L'!$B$26:$AV$128,46)))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2320.8407104708026</v>
      </c>
      <c r="M1964" s="14">
        <f t="shared" si="1034"/>
        <v>769177</v>
      </c>
      <c r="O1964" s="12" t="e">
        <f>1000*(IF(I84&lt;18,VLOOKUP(I84,'[1]Mortality (No Interventions) L'!$B$10:$O$129,4),VLOOKUP(I84,'[1]Mortality (Interventions) L'!$B$26:$AV$128,46)))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2320.8407104708026</v>
      </c>
      <c r="M1965" s="14">
        <f t="shared" si="1034"/>
        <v>769177</v>
      </c>
      <c r="O1965" s="12" t="e">
        <f>1000*(IF(I85&lt;18,VLOOKUP(I85,'[1]Mortality (No Interventions) L'!$B$10:$O$129,4),VLOOKUP(I85,'[1]Mortality (Interventions) L'!$B$26:$AV$128,46)))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2320.8407104708026</v>
      </c>
      <c r="M1966" s="14">
        <f t="shared" si="1034"/>
        <v>769177</v>
      </c>
      <c r="O1966" s="12" t="e">
        <f>1000*(IF(I86&lt;18,VLOOKUP(I86,'[1]Mortality (No Interventions) L'!$B$10:$O$129,4),VLOOKUP(I86,'[1]Mortality (Interventions) L'!$B$26:$AV$128,46)))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2320.8407104708026</v>
      </c>
      <c r="M1967" s="14">
        <f t="shared" si="1034"/>
        <v>769177</v>
      </c>
      <c r="O1967" s="12" t="e">
        <f>1000*(IF(I87&lt;18,VLOOKUP(I87,'[1]Mortality (No Interventions) L'!$B$10:$O$129,4),VLOOKUP(I87,'[1]Mortality (Interventions) L'!$B$26:$AV$128,46)))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2320.8407104708026</v>
      </c>
      <c r="M1968" s="14">
        <f t="shared" si="1034"/>
        <v>769177</v>
      </c>
      <c r="O1968" s="12" t="e">
        <f>1000*(IF(I88&lt;18,VLOOKUP(I88,'[1]Mortality (No Interventions) L'!$B$10:$O$129,4),VLOOKUP(I88,'[1]Mortality (Interventions) L'!$B$26:$AV$128,46)))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2320.8407104708026</v>
      </c>
      <c r="M1969" s="14">
        <f t="shared" si="1034"/>
        <v>769177</v>
      </c>
      <c r="O1969" s="12" t="e">
        <f>1000*(IF(I89&lt;18,VLOOKUP(I89,'[1]Mortality (No Interventions) L'!$B$10:$O$129,4),VLOOKUP(I89,'[1]Mortality (Interventions) L'!$B$26:$AV$128,46)))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2320.8407104708026</v>
      </c>
      <c r="M1970" s="14">
        <f t="shared" si="1034"/>
        <v>769177</v>
      </c>
      <c r="O1970" s="12" t="e">
        <f>1000*(IF(I90&lt;18,VLOOKUP(I90,'[1]Mortality (No Interventions) L'!$B$10:$O$129,4),VLOOKUP(I90,'[1]Mortality (Interventions) L'!$B$26:$AV$128,46)))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2320.8407104708026</v>
      </c>
      <c r="M1971" s="14">
        <f t="shared" si="1034"/>
        <v>769177</v>
      </c>
      <c r="O1971" s="12" t="e">
        <f>1000*(IF(I91&lt;18,VLOOKUP(I91,'[1]Mortality (No Interventions) L'!$B$10:$O$129,4),VLOOKUP(I91,'[1]Mortality (Interventions) L'!$B$26:$AV$128,46)))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2320.8407104708026</v>
      </c>
      <c r="M1972" s="14">
        <f t="shared" si="1034"/>
        <v>769177</v>
      </c>
      <c r="O1972" s="12" t="e">
        <f>1000*(IF(I92&lt;18,VLOOKUP(I92,'[1]Mortality (No Interventions) L'!$B$10:$O$129,4),VLOOKUP(I92,'[1]Mortality (Interventions) L'!$B$26:$AV$128,46)))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2320.8407104708026</v>
      </c>
      <c r="M1973" s="14">
        <f t="shared" si="1034"/>
        <v>769177</v>
      </c>
      <c r="O1973" s="12" t="e">
        <f>1000*(IF(I93&lt;18,VLOOKUP(I93,'[1]Mortality (No Interventions) L'!$B$10:$O$129,4),VLOOKUP(I93,'[1]Mortality (Interventions) L'!$B$26:$AV$128,46)))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2320.8407104708026</v>
      </c>
      <c r="M1974" s="14">
        <f t="shared" si="1034"/>
        <v>769177</v>
      </c>
      <c r="O1974" s="12" t="e">
        <f>1000*(IF(I94&lt;18,VLOOKUP(I94,'[1]Mortality (No Interventions) L'!$B$10:$O$129,4),VLOOKUP(I94,'[1]Mortality (Interventions) L'!$B$26:$AV$128,46)))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2320.8407104708026</v>
      </c>
      <c r="M1975" s="14">
        <f t="shared" si="1034"/>
        <v>769177</v>
      </c>
      <c r="O1975" s="12" t="e">
        <f>1000*(IF(I95&lt;18,VLOOKUP(I95,'[1]Mortality (No Interventions) L'!$B$10:$O$129,4),VLOOKUP(I95,'[1]Mortality (Interventions) L'!$B$26:$AV$128,46)))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2320.8407104708026</v>
      </c>
      <c r="M1976" s="14">
        <f t="shared" si="1034"/>
        <v>769177</v>
      </c>
      <c r="O1976" s="12" t="e">
        <f>1000*(IF(I96&lt;18,VLOOKUP(I96,'[1]Mortality (No Interventions) L'!$B$10:$O$129,4),VLOOKUP(I96,'[1]Mortality (Interventions) L'!$B$26:$AV$128,46)))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2320.8407104708026</v>
      </c>
      <c r="M1977" s="14">
        <f t="shared" si="1034"/>
        <v>769177</v>
      </c>
      <c r="O1977" s="12" t="e">
        <f>1000*(IF(I97&lt;18,VLOOKUP(I97,'[1]Mortality (No Interventions) L'!$B$10:$O$129,4),VLOOKUP(I97,'[1]Mortality (Interventions) L'!$B$26:$AV$128,46)))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2320.8407104708026</v>
      </c>
      <c r="M1978" s="14">
        <f t="shared" si="1034"/>
        <v>769177</v>
      </c>
      <c r="O1978" s="12" t="e">
        <f>1000*(IF(I98&lt;18,VLOOKUP(I98,'[1]Mortality (No Interventions) L'!$B$10:$O$129,4),VLOOKUP(I98,'[1]Mortality (Interventions) L'!$B$26:$AV$128,46)))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2320.8407104708026</v>
      </c>
      <c r="M1979" s="14">
        <f t="shared" si="1034"/>
        <v>769177</v>
      </c>
      <c r="O1979" s="12" t="e">
        <f>1000*(IF(I99&lt;18,VLOOKUP(I99,'[1]Mortality (No Interventions) L'!$B$10:$O$129,4),VLOOKUP(I99,'[1]Mortality (Interventions) L'!$B$26:$AV$128,46)))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2320.8407104708026</v>
      </c>
      <c r="M1980" s="14">
        <f t="shared" ref="M1980:M2004" si="1051">$E$11</f>
        <v>769177</v>
      </c>
      <c r="O1980" s="12" t="e">
        <f>1000*(IF(I100&lt;18,VLOOKUP(I100,'[1]Mortality (No Interventions) L'!$B$10:$O$129,4),VLOOKUP(I100,'[1]Mortality (Interventions) L'!$B$26:$AV$128,46)))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2320.8407104708026</v>
      </c>
      <c r="M1981" s="14">
        <f t="shared" si="1051"/>
        <v>769177</v>
      </c>
      <c r="O1981" s="12" t="e">
        <f>1000*(IF(I101&lt;18,VLOOKUP(I101,'[1]Mortality (No Interventions) L'!$B$10:$O$129,4),VLOOKUP(I101,'[1]Mortality (Interventions) L'!$B$26:$AV$128,46)))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2320.8407104708026</v>
      </c>
      <c r="M1982" s="14">
        <f t="shared" si="1051"/>
        <v>769177</v>
      </c>
      <c r="O1982" s="12" t="e">
        <f>1000*(IF(I102&lt;18,VLOOKUP(I102,'[1]Mortality (No Interventions) L'!$B$10:$O$129,4),VLOOKUP(I102,'[1]Mortality (Interventions) L'!$B$26:$AV$128,46)))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2320.8407104708026</v>
      </c>
      <c r="M1983" s="14">
        <f t="shared" si="1051"/>
        <v>769177</v>
      </c>
      <c r="O1983" s="12" t="e">
        <f>1000*(IF(I103&lt;18,VLOOKUP(I103,'[1]Mortality (No Interventions) L'!$B$10:$O$129,4),VLOOKUP(I103,'[1]Mortality (Interventions) L'!$B$26:$AV$128,46)))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2320.8407104708026</v>
      </c>
      <c r="M1984" s="14">
        <f t="shared" si="1051"/>
        <v>769177</v>
      </c>
      <c r="O1984" s="12" t="e">
        <f>1000*(IF(I104&lt;18,VLOOKUP(I104,'[1]Mortality (No Interventions) L'!$B$10:$O$129,4),VLOOKUP(I104,'[1]Mortality (Interventions) L'!$B$26:$AV$128,46)))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2320.8407104708026</v>
      </c>
      <c r="M1985" s="14">
        <f t="shared" si="1051"/>
        <v>769177</v>
      </c>
      <c r="O1985" s="12" t="e">
        <f>1000*(IF(I105&lt;18,VLOOKUP(I105,'[1]Mortality (No Interventions) L'!$B$10:$O$129,4),VLOOKUP(I105,'[1]Mortality (Interventions) L'!$B$26:$AV$128,46)))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2320.8407104708026</v>
      </c>
      <c r="M1986" s="14">
        <f t="shared" si="1051"/>
        <v>769177</v>
      </c>
      <c r="O1986" s="12" t="e">
        <f>1000*(IF(I106&lt;18,VLOOKUP(I106,'[1]Mortality (No Interventions) L'!$B$10:$O$129,4),VLOOKUP(I106,'[1]Mortality (Interventions) L'!$B$26:$AV$128,46)))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2320.8407104708026</v>
      </c>
      <c r="M1987" s="14">
        <f t="shared" si="1051"/>
        <v>769177</v>
      </c>
      <c r="O1987" s="12" t="e">
        <f>1000*(IF(I107&lt;18,VLOOKUP(I107,'[1]Mortality (No Interventions) L'!$B$10:$O$129,4),VLOOKUP(I107,'[1]Mortality (Interventions) L'!$B$26:$AV$128,46)))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2320.8407104708026</v>
      </c>
      <c r="M1988" s="14">
        <f t="shared" si="1051"/>
        <v>769177</v>
      </c>
      <c r="O1988" s="12" t="e">
        <f>1000*(IF(I108&lt;18,VLOOKUP(I108,'[1]Mortality (No Interventions) L'!$B$10:$O$129,4),VLOOKUP(I108,'[1]Mortality (Interventions) L'!$B$26:$AV$128,46)))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2320.8407104708026</v>
      </c>
      <c r="M1989" s="14">
        <f t="shared" si="1051"/>
        <v>769177</v>
      </c>
      <c r="O1989" s="12" t="e">
        <f>1000*(IF(I109&lt;18,VLOOKUP(I109,'[1]Mortality (No Interventions) L'!$B$10:$O$129,4),VLOOKUP(I109,'[1]Mortality (Interventions) L'!$B$26:$AV$128,46)))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2320.8407104708026</v>
      </c>
      <c r="M1990" s="14">
        <f t="shared" si="1051"/>
        <v>769177</v>
      </c>
      <c r="O1990" s="12" t="e">
        <f>1000*(IF(I110&lt;18,VLOOKUP(I110,'[1]Mortality (No Interventions) L'!$B$10:$O$129,4),VLOOKUP(I110,'[1]Mortality (Interventions) L'!$B$26:$AV$128,46)))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2320.8407104708026</v>
      </c>
      <c r="M1991" s="14">
        <f t="shared" si="1051"/>
        <v>769177</v>
      </c>
      <c r="O1991" s="12" t="e">
        <f>1000*(IF(I111&lt;18,VLOOKUP(I111,'[1]Mortality (No Interventions) L'!$B$10:$O$129,4),VLOOKUP(I111,'[1]Mortality (Interventions) L'!$B$26:$AV$128,46)))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2320.8407104708026</v>
      </c>
      <c r="M1992" s="14">
        <f t="shared" si="1051"/>
        <v>769177</v>
      </c>
      <c r="O1992" s="12" t="e">
        <f>1000*(IF(I112&lt;18,VLOOKUP(I112,'[1]Mortality (No Interventions) L'!$B$10:$O$129,4),VLOOKUP(I112,'[1]Mortality (Interventions) L'!$B$26:$AV$128,46)))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2320.8407104708026</v>
      </c>
      <c r="M1993" s="14">
        <f t="shared" si="1051"/>
        <v>769177</v>
      </c>
      <c r="O1993" s="12" t="e">
        <f>1000*(IF(I113&lt;18,VLOOKUP(I113,'[1]Mortality (No Interventions) L'!$B$10:$O$129,4),VLOOKUP(I113,'[1]Mortality (Interventions) L'!$B$26:$AV$128,46)))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2320.8407104708026</v>
      </c>
      <c r="M1994" s="14">
        <f t="shared" si="1051"/>
        <v>769177</v>
      </c>
      <c r="O1994" s="12" t="e">
        <f>1000*(IF(I114&lt;18,VLOOKUP(I114,'[1]Mortality (No Interventions) L'!$B$10:$O$129,4),VLOOKUP(I114,'[1]Mortality (Interventions) L'!$B$26:$AV$128,46)))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2320.8407104708026</v>
      </c>
      <c r="M1995" s="14">
        <f t="shared" si="1051"/>
        <v>769177</v>
      </c>
      <c r="O1995" s="12" t="e">
        <f>1000*(IF(I115&lt;18,VLOOKUP(I115,'[1]Mortality (No Interventions) L'!$B$10:$O$129,4),VLOOKUP(I115,'[1]Mortality (Interventions) L'!$B$26:$AV$128,46)))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2320.8407104708026</v>
      </c>
      <c r="M1996" s="14">
        <f t="shared" si="1051"/>
        <v>769177</v>
      </c>
      <c r="O1996" s="12" t="e">
        <f>1000*(IF(I116&lt;18,VLOOKUP(I116,'[1]Mortality (No Interventions) L'!$B$10:$O$129,4),VLOOKUP(I116,'[1]Mortality (Interventions) L'!$B$26:$AV$128,46)))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2320.8407104708026</v>
      </c>
      <c r="M1997" s="14">
        <f t="shared" si="1051"/>
        <v>769177</v>
      </c>
      <c r="O1997" s="12" t="e">
        <f>1000*(IF(I117&lt;18,VLOOKUP(I117,'[1]Mortality (No Interventions) L'!$B$10:$O$129,4),VLOOKUP(I117,'[1]Mortality (Interventions) L'!$B$26:$AV$128,46)))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2320.8407104708026</v>
      </c>
      <c r="M1998" s="14">
        <f t="shared" si="1051"/>
        <v>769177</v>
      </c>
      <c r="O1998" s="12" t="e">
        <f>1000*(IF(I118&lt;18,VLOOKUP(I118,'[1]Mortality (No Interventions) L'!$B$10:$O$129,4),VLOOKUP(I118,'[1]Mortality (Interventions) L'!$B$26:$AV$128,46)))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2320.8407104708026</v>
      </c>
      <c r="M1999" s="14">
        <f t="shared" si="1051"/>
        <v>769177</v>
      </c>
      <c r="O1999" s="12" t="e">
        <f>1000*(IF(I119&lt;18,VLOOKUP(I119,'[1]Mortality (No Interventions) L'!$B$10:$O$129,4),VLOOKUP(I119,'[1]Mortality (Interventions) L'!$B$26:$AV$128,46)))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2320.8407104708026</v>
      </c>
      <c r="M2000" s="14">
        <f t="shared" si="1051"/>
        <v>769177</v>
      </c>
      <c r="O2000" s="12" t="e">
        <f>1000*(IF(I120&lt;18,VLOOKUP(I120,'[1]Mortality (No Interventions) L'!$B$10:$O$129,4),VLOOKUP(I120,'[1]Mortality (Interventions) L'!$B$26:$AV$128,46)))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2320.8407104708026</v>
      </c>
      <c r="M2001" s="14">
        <f t="shared" si="1051"/>
        <v>769177</v>
      </c>
      <c r="O2001" s="12" t="e">
        <f>1000*(IF(I121&lt;18,VLOOKUP(I121,'[1]Mortality (No Interventions) L'!$B$10:$O$129,4),VLOOKUP(I121,'[1]Mortality (Interventions) L'!$B$26:$AV$128,46)))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2320.8407104708026</v>
      </c>
      <c r="M2002" s="14">
        <f t="shared" si="1051"/>
        <v>769177</v>
      </c>
      <c r="O2002" s="12" t="e">
        <f>1000*(IF(I122&lt;18,VLOOKUP(I122,'[1]Mortality (No Interventions) L'!$B$10:$O$129,4),VLOOKUP(I122,'[1]Mortality (Interventions) L'!$B$26:$AV$128,46)))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2320.8407104708026</v>
      </c>
      <c r="M2003" s="14">
        <f t="shared" si="1051"/>
        <v>769177</v>
      </c>
      <c r="O2003" s="12" t="e">
        <f>1000*(IF(I123&lt;18,VLOOKUP(I123,'[1]Mortality (No Interventions) L'!$B$10:$O$129,4),VLOOKUP(I123,'[1]Mortality (Interventions) L'!$B$26:$AV$128,46)))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2320.8407104708026</v>
      </c>
      <c r="M2004" s="14">
        <f t="shared" si="1051"/>
        <v>769177</v>
      </c>
      <c r="O2004" s="12" t="e">
        <f>1000*(IF(I124&lt;18,VLOOKUP(I124,'[1]Mortality (No Interventions) L'!$B$10:$O$129,4),VLOOKUP(I124,'[1]Mortality (Interventions) L'!$B$26:$AV$128,46)))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424492.01551692613</v>
      </c>
      <c r="Z2009" s="2">
        <f t="shared" si="1068"/>
        <v>-10612.300387923155</v>
      </c>
      <c r="AA2009" s="2">
        <f t="shared" si="1068"/>
        <v>-54706.410929813304</v>
      </c>
      <c r="AB2009" s="2">
        <f t="shared" si="1068"/>
        <v>-769176.99999999977</v>
      </c>
      <c r="AC2009" s="2">
        <f t="shared" si="1068"/>
        <v>-410003.69580081024</v>
      </c>
      <c r="AD2009" s="2">
        <f t="shared" si="1068"/>
        <v>17847.071227904711</v>
      </c>
      <c r="AE2009" s="2">
        <f t="shared" si="1068"/>
        <v>-392156.6245729053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424492.01551692613</v>
      </c>
      <c r="Z2011" s="2">
        <f t="shared" si="1069"/>
        <v>-10612.300387923155</v>
      </c>
      <c r="AA2011" s="2">
        <f t="shared" si="1069"/>
        <v>-21971.957890298963</v>
      </c>
      <c r="AB2011" s="2">
        <f t="shared" si="1069"/>
        <v>-119215.72793459527</v>
      </c>
      <c r="AC2011" s="2">
        <f t="shared" si="1069"/>
        <v>272692.02930410882</v>
      </c>
      <c r="AD2011" s="2">
        <f t="shared" si="1069"/>
        <v>6499.6127206540395</v>
      </c>
      <c r="AE2011" s="2">
        <f t="shared" si="1069"/>
        <v>279191.64202476281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424492.01551692613</v>
      </c>
      <c r="Z2013" s="2">
        <f t="shared" si="1070"/>
        <v>-10612.300387923155</v>
      </c>
      <c r="AA2013" s="2">
        <f t="shared" si="1070"/>
        <v>-36170.372651585079</v>
      </c>
      <c r="AB2013" s="2">
        <f t="shared" si="1070"/>
        <v>-346639.79268173221</v>
      </c>
      <c r="AC2013" s="2">
        <f t="shared" si="1070"/>
        <v>31069.549795685976</v>
      </c>
      <c r="AD2013" s="2">
        <f t="shared" si="1070"/>
        <v>11379.653757077613</v>
      </c>
      <c r="AE2013" s="2">
        <f t="shared" si="1070"/>
        <v>42449.203552763385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45222-B0D5-0547-8DC3-4A6E71FB8B77}">
  <sheetPr codeName="Sheet21"/>
  <dimension ref="A1:R222"/>
  <sheetViews>
    <sheetView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2" width="11.6640625" style="68" bestFit="1" customWidth="1"/>
    <col min="3" max="3" width="16" style="68" customWidth="1"/>
    <col min="4" max="4" width="13" style="68" customWidth="1"/>
    <col min="5" max="5" width="14.33203125" style="68" customWidth="1"/>
    <col min="6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84453.725632263231</v>
      </c>
      <c r="C19" s="68">
        <v>83879.809900005217</v>
      </c>
      <c r="D19" s="68">
        <v>82795.822717164687</v>
      </c>
      <c r="E19" s="68">
        <v>82279.993314028179</v>
      </c>
      <c r="F19" s="68">
        <v>83220.094985702031</v>
      </c>
      <c r="G19" s="68">
        <v>82366.034212981467</v>
      </c>
      <c r="H19" s="68">
        <v>81803.281382047833</v>
      </c>
      <c r="I19" s="68">
        <v>81452.130627005332</v>
      </c>
      <c r="J19" s="68">
        <v>80924.827814606178</v>
      </c>
      <c r="K19" s="68">
        <v>79907.417507346137</v>
      </c>
      <c r="L19" s="68">
        <v>81171.551046953624</v>
      </c>
      <c r="M19" s="68">
        <v>80598.626785997272</v>
      </c>
      <c r="N19" s="68">
        <v>79800.676351175061</v>
      </c>
      <c r="O19" s="68">
        <v>78597.880583534323</v>
      </c>
      <c r="P19" s="68">
        <v>78634.044211052838</v>
      </c>
    </row>
    <row r="20" spans="1:16" s="68" customFormat="1" x14ac:dyDescent="0.15">
      <c r="A20">
        <f t="shared" si="0"/>
        <v>19</v>
      </c>
      <c r="B20" s="68">
        <v>87978.071431113873</v>
      </c>
      <c r="C20" s="68">
        <v>87545.409712018401</v>
      </c>
      <c r="D20" s="68">
        <v>86450.364913506564</v>
      </c>
      <c r="E20" s="68">
        <v>85903.007212053184</v>
      </c>
      <c r="F20" s="68">
        <v>86710.012797859206</v>
      </c>
      <c r="G20" s="68">
        <v>85845.390999284064</v>
      </c>
      <c r="H20" s="68">
        <v>85252.51757736619</v>
      </c>
      <c r="I20" s="68">
        <v>85071.338227353815</v>
      </c>
      <c r="J20" s="68">
        <v>84512.38932996217</v>
      </c>
      <c r="K20" s="68">
        <v>83484.88827874219</v>
      </c>
      <c r="L20" s="68">
        <v>84617.139610402024</v>
      </c>
      <c r="M20" s="68">
        <v>84013.919083199216</v>
      </c>
      <c r="N20" s="68">
        <v>83206.277978498154</v>
      </c>
      <c r="O20" s="68">
        <v>82140.502289381257</v>
      </c>
      <c r="P20" s="68">
        <v>82006.235142050398</v>
      </c>
    </row>
    <row r="21" spans="1:16" s="68" customFormat="1" x14ac:dyDescent="0.15">
      <c r="A21">
        <f t="shared" si="0"/>
        <v>20</v>
      </c>
      <c r="B21" s="68">
        <v>91608.911074905714</v>
      </c>
      <c r="C21" s="68">
        <v>91315.871923179002</v>
      </c>
      <c r="D21" s="68">
        <v>90211.048073863523</v>
      </c>
      <c r="E21" s="68">
        <v>89630.458779898443</v>
      </c>
      <c r="F21" s="68">
        <v>90305.847343147238</v>
      </c>
      <c r="G21" s="68">
        <v>89431.320453906301</v>
      </c>
      <c r="H21" s="68">
        <v>88806.860650048635</v>
      </c>
      <c r="I21" s="68">
        <v>88796.239672876778</v>
      </c>
      <c r="J21" s="68">
        <v>88203.95477656291</v>
      </c>
      <c r="K21" s="68">
        <v>87167.351143147418</v>
      </c>
      <c r="L21" s="68">
        <v>88168.652857169625</v>
      </c>
      <c r="M21" s="68">
        <v>87533.678879493411</v>
      </c>
      <c r="N21" s="68">
        <v>86717.009051614732</v>
      </c>
      <c r="O21" s="68">
        <v>85787.572239741276</v>
      </c>
      <c r="P21" s="68">
        <v>85482.98406703143</v>
      </c>
    </row>
    <row r="22" spans="1:16" s="68" customFormat="1" x14ac:dyDescent="0.15">
      <c r="A22">
        <f t="shared" si="0"/>
        <v>21</v>
      </c>
      <c r="B22" s="68">
        <v>95358.689699426541</v>
      </c>
      <c r="C22" s="68">
        <v>95208.096326690982</v>
      </c>
      <c r="D22" s="68">
        <v>94093.826396355624</v>
      </c>
      <c r="E22" s="68">
        <v>93478.605743193271</v>
      </c>
      <c r="F22" s="68">
        <v>94019.705696540506</v>
      </c>
      <c r="G22" s="68">
        <v>93135.463271567234</v>
      </c>
      <c r="H22" s="68">
        <v>92478.132003844294</v>
      </c>
      <c r="I22" s="68">
        <v>92642.332988318682</v>
      </c>
      <c r="J22" s="68">
        <v>92015.316674263348</v>
      </c>
      <c r="K22" s="68">
        <v>90969.922510436692</v>
      </c>
      <c r="L22" s="68">
        <v>91837.458664488295</v>
      </c>
      <c r="M22" s="68">
        <v>91169.44662836162</v>
      </c>
      <c r="N22" s="68">
        <v>90343.931730597105</v>
      </c>
      <c r="O22" s="68">
        <v>89553.839154366971</v>
      </c>
      <c r="P22" s="68">
        <v>89075.000664471736</v>
      </c>
    </row>
    <row r="23" spans="1:16" s="68" customFormat="1" x14ac:dyDescent="0.15">
      <c r="A23">
        <f t="shared" si="0"/>
        <v>22</v>
      </c>
      <c r="B23" s="68">
        <v>99233.13939407171</v>
      </c>
      <c r="C23" s="68">
        <v>99228.812639287338</v>
      </c>
      <c r="D23" s="68">
        <v>98105.26645840233</v>
      </c>
      <c r="E23" s="68">
        <v>97454.040847554788</v>
      </c>
      <c r="F23" s="68">
        <v>97857.233783761185</v>
      </c>
      <c r="G23" s="68">
        <v>96963.361014581213</v>
      </c>
      <c r="H23" s="68">
        <v>96271.877277505206</v>
      </c>
      <c r="I23" s="68">
        <v>96616.074859064276</v>
      </c>
      <c r="J23" s="68">
        <v>95952.955665811533</v>
      </c>
      <c r="K23" s="68">
        <v>94898.93150011047</v>
      </c>
      <c r="L23" s="68">
        <v>95629.017806345684</v>
      </c>
      <c r="M23" s="68">
        <v>94926.685675256187</v>
      </c>
      <c r="N23" s="68">
        <v>94092.412700427638</v>
      </c>
      <c r="O23" s="68">
        <v>93445.52770439547</v>
      </c>
      <c r="P23" s="68">
        <v>92787.574373690441</v>
      </c>
    </row>
    <row r="24" spans="1:16" s="68" customFormat="1" x14ac:dyDescent="0.15">
      <c r="A24">
        <f t="shared" si="0"/>
        <v>23</v>
      </c>
      <c r="B24" s="68">
        <v>103244.13125437056</v>
      </c>
      <c r="C24" s="68">
        <v>103393.57150154695</v>
      </c>
      <c r="D24" s="68">
        <v>102260.18337565694</v>
      </c>
      <c r="E24" s="68">
        <v>101571.83902654219</v>
      </c>
      <c r="F24" s="68">
        <v>101830.01744655297</v>
      </c>
      <c r="G24" s="68">
        <v>100926.11043659857</v>
      </c>
      <c r="H24" s="68">
        <v>100199.35354129972</v>
      </c>
      <c r="I24" s="68">
        <v>100731.90322587444</v>
      </c>
      <c r="J24" s="68">
        <v>100031.5597160757</v>
      </c>
      <c r="K24" s="68">
        <v>98968.381663743217</v>
      </c>
      <c r="L24" s="68">
        <v>99554.166039310498</v>
      </c>
      <c r="M24" s="68">
        <v>98816.385464321123</v>
      </c>
      <c r="N24" s="68">
        <v>97972.986832234325</v>
      </c>
      <c r="O24" s="68">
        <v>97476.288051099007</v>
      </c>
      <c r="P24" s="68">
        <v>96630.995094500089</v>
      </c>
    </row>
    <row r="25" spans="1:16" s="68" customFormat="1" x14ac:dyDescent="0.15">
      <c r="A25">
        <f t="shared" si="0"/>
        <v>24</v>
      </c>
      <c r="B25" s="68">
        <v>107400.0532835436</v>
      </c>
      <c r="C25" s="68">
        <v>107712.66656777149</v>
      </c>
      <c r="D25" s="68">
        <v>106568.49061489676</v>
      </c>
      <c r="E25" s="68">
        <v>105842.02926694696</v>
      </c>
      <c r="F25" s="68">
        <v>105946.27920454703</v>
      </c>
      <c r="G25" s="68">
        <v>105031.67625138789</v>
      </c>
      <c r="H25" s="68">
        <v>104268.59185098301</v>
      </c>
      <c r="I25" s="68">
        <v>104999.5208202451</v>
      </c>
      <c r="J25" s="68">
        <v>104260.94196039134</v>
      </c>
      <c r="K25" s="68">
        <v>103187.73222812233</v>
      </c>
      <c r="L25" s="68">
        <v>103620.71529747054</v>
      </c>
      <c r="M25" s="68">
        <v>102846.42070212425</v>
      </c>
      <c r="N25" s="68">
        <v>101993.28922167362</v>
      </c>
      <c r="O25" s="68">
        <v>101655.38078463289</v>
      </c>
      <c r="P25" s="68">
        <v>100612.7534694213</v>
      </c>
    </row>
    <row r="26" spans="1:16" s="68" customFormat="1" x14ac:dyDescent="0.15">
      <c r="A26">
        <f t="shared" si="0"/>
        <v>25</v>
      </c>
      <c r="B26" s="68">
        <v>111714.51044111549</v>
      </c>
      <c r="C26" s="68">
        <v>112203.73949832977</v>
      </c>
      <c r="D26" s="68">
        <v>111046.97512594344</v>
      </c>
      <c r="E26" s="68">
        <v>110281.70950316644</v>
      </c>
      <c r="F26" s="68">
        <v>110219.29129394492</v>
      </c>
      <c r="G26" s="68">
        <v>109292.74774538426</v>
      </c>
      <c r="H26" s="68">
        <v>108492.48097938902</v>
      </c>
      <c r="I26" s="68">
        <v>109435.283618534</v>
      </c>
      <c r="J26" s="68">
        <v>108657.75794290526</v>
      </c>
      <c r="K26" s="68">
        <v>107572.84275466102</v>
      </c>
      <c r="L26" s="68">
        <v>107841.0506226306</v>
      </c>
      <c r="M26" s="68">
        <v>107029.36800853822</v>
      </c>
      <c r="N26" s="68">
        <v>106165.35419935251</v>
      </c>
      <c r="O26" s="68">
        <v>105998.26154217719</v>
      </c>
      <c r="P26" s="68">
        <v>104744.59829483896</v>
      </c>
    </row>
    <row r="27" spans="1:16" s="68" customFormat="1" x14ac:dyDescent="0.15">
      <c r="A27">
        <f t="shared" si="0"/>
        <v>26</v>
      </c>
      <c r="B27" s="68">
        <v>116192.6211473647</v>
      </c>
      <c r="C27" s="68">
        <v>116872.05011508214</v>
      </c>
      <c r="D27" s="68">
        <v>115700.86637203131</v>
      </c>
      <c r="E27" s="68">
        <v>114896.08238430966</v>
      </c>
      <c r="F27" s="68">
        <v>114654.12349394766</v>
      </c>
      <c r="G27" s="68">
        <v>113714.36321433302</v>
      </c>
      <c r="H27" s="68">
        <v>112876.03315558839</v>
      </c>
      <c r="I27" s="68">
        <v>114044.3739268387</v>
      </c>
      <c r="J27" s="68">
        <v>113227.1626263027</v>
      </c>
      <c r="K27" s="68">
        <v>112128.83961506843</v>
      </c>
      <c r="L27" s="68">
        <v>112220.16301490783</v>
      </c>
      <c r="M27" s="68">
        <v>111370.191725864</v>
      </c>
      <c r="N27" s="68">
        <v>110494.11680275155</v>
      </c>
      <c r="O27" s="68">
        <v>110510.01005226308</v>
      </c>
      <c r="P27" s="68">
        <v>109031.41804308246</v>
      </c>
    </row>
    <row r="28" spans="1:16" s="68" customFormat="1" x14ac:dyDescent="0.15">
      <c r="A28">
        <f t="shared" si="0"/>
        <v>27</v>
      </c>
      <c r="B28" s="68">
        <v>120837.07541291809</v>
      </c>
      <c r="C28" s="68">
        <v>121719.34576865754</v>
      </c>
      <c r="D28" s="68">
        <v>120532.12144317468</v>
      </c>
      <c r="E28" s="68">
        <v>119686.97808711872</v>
      </c>
      <c r="F28" s="68">
        <v>119253.50042240082</v>
      </c>
      <c r="G28" s="68">
        <v>118299.37966318274</v>
      </c>
      <c r="H28" s="68">
        <v>117422.0109862097</v>
      </c>
      <c r="I28" s="68">
        <v>118828.81208979888</v>
      </c>
      <c r="J28" s="68">
        <v>117971.05208024816</v>
      </c>
      <c r="K28" s="68">
        <v>116857.81398642792</v>
      </c>
      <c r="L28" s="68">
        <v>116760.9374808906</v>
      </c>
      <c r="M28" s="68">
        <v>115871.6840391333</v>
      </c>
      <c r="N28" s="68">
        <v>114982.49247568758</v>
      </c>
      <c r="O28" s="68">
        <v>115192.77367686068</v>
      </c>
      <c r="P28" s="68">
        <v>113476.15163746964</v>
      </c>
    </row>
    <row r="29" spans="1:16" s="68" customFormat="1" x14ac:dyDescent="0.15">
      <c r="A29">
        <f t="shared" si="0"/>
        <v>28</v>
      </c>
      <c r="B29" s="68">
        <v>125637.69167951377</v>
      </c>
      <c r="C29" s="68">
        <v>126729.18916530615</v>
      </c>
      <c r="D29" s="68">
        <v>125525.71724902303</v>
      </c>
      <c r="E29" s="68">
        <v>124638.74551292042</v>
      </c>
      <c r="F29" s="68">
        <v>124007.69896316766</v>
      </c>
      <c r="G29" s="68">
        <v>123039.03761186817</v>
      </c>
      <c r="H29" s="68">
        <v>122121.21587666019</v>
      </c>
      <c r="I29" s="68">
        <v>123774.19331045801</v>
      </c>
      <c r="J29" s="68">
        <v>122874.41208897826</v>
      </c>
      <c r="K29" s="68">
        <v>121746.06927309158</v>
      </c>
      <c r="L29" s="68">
        <v>121455.02625876728</v>
      </c>
      <c r="M29" s="68">
        <v>120525.0707028058</v>
      </c>
      <c r="N29" s="68">
        <v>119622.60431581344</v>
      </c>
      <c r="O29" s="68">
        <v>120033.42934313908</v>
      </c>
      <c r="P29" s="68">
        <v>118071.30296771596</v>
      </c>
    </row>
    <row r="30" spans="1:16" s="68" customFormat="1" x14ac:dyDescent="0.15">
      <c r="A30">
        <f t="shared" si="0"/>
        <v>29</v>
      </c>
      <c r="B30" s="68">
        <v>130598.76691458625</v>
      </c>
      <c r="C30" s="68">
        <v>131905.78949911267</v>
      </c>
      <c r="D30" s="68">
        <v>130685.92903332817</v>
      </c>
      <c r="E30" s="68">
        <v>129755.58634636291</v>
      </c>
      <c r="F30" s="68">
        <v>128921.00314829191</v>
      </c>
      <c r="G30" s="68">
        <v>127937.668432754</v>
      </c>
      <c r="H30" s="68">
        <v>126977.91531624147</v>
      </c>
      <c r="I30" s="68">
        <v>128884.78480922806</v>
      </c>
      <c r="J30" s="68">
        <v>127941.43705914973</v>
      </c>
      <c r="K30" s="68">
        <v>126797.8617731196</v>
      </c>
      <c r="L30" s="68">
        <v>126306.74569913711</v>
      </c>
      <c r="M30" s="68">
        <v>125334.604622944</v>
      </c>
      <c r="N30" s="68">
        <v>124418.74975889266</v>
      </c>
      <c r="O30" s="68">
        <v>125036.22331508352</v>
      </c>
      <c r="P30" s="68">
        <v>122821.15297953879</v>
      </c>
    </row>
    <row r="31" spans="1:16" s="68" customFormat="1" x14ac:dyDescent="0.15">
      <c r="A31">
        <f t="shared" si="0"/>
        <v>30</v>
      </c>
      <c r="B31" s="68">
        <v>135725.16448167388</v>
      </c>
      <c r="C31" s="68">
        <v>137254.11227300568</v>
      </c>
      <c r="D31" s="68">
        <v>136017.7517368671</v>
      </c>
      <c r="E31" s="68">
        <v>135042.4340046272</v>
      </c>
      <c r="F31" s="68">
        <v>133998.24871712018</v>
      </c>
      <c r="G31" s="68">
        <v>133000.1312667735</v>
      </c>
      <c r="H31" s="68">
        <v>131996.91161004265</v>
      </c>
      <c r="I31" s="68">
        <v>134165.55391052013</v>
      </c>
      <c r="J31" s="68">
        <v>133177.03316369449</v>
      </c>
      <c r="K31" s="68">
        <v>132018.1253723824</v>
      </c>
      <c r="L31" s="68">
        <v>131320.92643001486</v>
      </c>
      <c r="M31" s="68">
        <v>130305.05979601039</v>
      </c>
      <c r="N31" s="68">
        <v>129375.72500790394</v>
      </c>
      <c r="O31" s="68">
        <v>130206.06114999029</v>
      </c>
      <c r="P31" s="68">
        <v>127730.46878044662</v>
      </c>
    </row>
    <row r="32" spans="1:16" s="68" customFormat="1" x14ac:dyDescent="0.15">
      <c r="A32">
        <f t="shared" si="0"/>
        <v>31</v>
      </c>
      <c r="B32" s="68">
        <v>141020.58727009501</v>
      </c>
      <c r="C32" s="68">
        <v>142777.46316148204</v>
      </c>
      <c r="D32" s="68">
        <v>141521.281601728</v>
      </c>
      <c r="E32" s="68">
        <v>140502.62994341319</v>
      </c>
      <c r="F32" s="68">
        <v>139243.15239080903</v>
      </c>
      <c r="G32" s="68">
        <v>138227.91355500848</v>
      </c>
      <c r="H32" s="68">
        <v>137181.93563108789</v>
      </c>
      <c r="I32" s="68">
        <v>139616.73100635843</v>
      </c>
      <c r="J32" s="68">
        <v>138584.56971225506</v>
      </c>
      <c r="K32" s="68">
        <v>137407.24284149581</v>
      </c>
      <c r="L32" s="68">
        <v>136499.14080230624</v>
      </c>
      <c r="M32" s="68">
        <v>135440.17739162617</v>
      </c>
      <c r="N32" s="68">
        <v>134495.19819922437</v>
      </c>
      <c r="O32" s="68">
        <v>135543.44815637881</v>
      </c>
      <c r="P32" s="68">
        <v>132800.99507172464</v>
      </c>
    </row>
    <row r="33" spans="1:16" s="68" customFormat="1" x14ac:dyDescent="0.15">
      <c r="A33">
        <f t="shared" si="0"/>
        <v>32</v>
      </c>
      <c r="B33" s="68">
        <v>146486.83303433796</v>
      </c>
      <c r="C33" s="68">
        <v>148476.49620440957</v>
      </c>
      <c r="D33" s="68">
        <v>147200.60145987524</v>
      </c>
      <c r="E33" s="68">
        <v>146136.96885916544</v>
      </c>
      <c r="F33" s="68">
        <v>144657.59089805491</v>
      </c>
      <c r="G33" s="68">
        <v>143625.269739318</v>
      </c>
      <c r="H33" s="68">
        <v>142534.95307418439</v>
      </c>
      <c r="I33" s="68">
        <v>145242.40757678196</v>
      </c>
      <c r="J33" s="68">
        <v>144164.95444973512</v>
      </c>
      <c r="K33" s="68">
        <v>142969.31388605322</v>
      </c>
      <c r="L33" s="68">
        <v>141845.6415688894</v>
      </c>
      <c r="M33" s="68">
        <v>140741.99413519091</v>
      </c>
      <c r="N33" s="68">
        <v>139781.41843609151</v>
      </c>
      <c r="O33" s="68">
        <v>141052.48955872055</v>
      </c>
      <c r="P33" s="68">
        <v>138036.97683172426</v>
      </c>
    </row>
    <row r="34" spans="1:16" s="68" customFormat="1" x14ac:dyDescent="0.15">
      <c r="A34">
        <f t="shared" si="0"/>
        <v>33</v>
      </c>
      <c r="B34" s="68">
        <v>152127.2107269463</v>
      </c>
      <c r="C34" s="68">
        <v>154353.97351150424</v>
      </c>
      <c r="D34" s="68">
        <v>153058.63621584064</v>
      </c>
      <c r="E34" s="68">
        <v>151948.27678527407</v>
      </c>
      <c r="F34" s="68">
        <v>150244.90658241892</v>
      </c>
      <c r="G34" s="68">
        <v>149195.66249104682</v>
      </c>
      <c r="H34" s="68">
        <v>148059.34290099255</v>
      </c>
      <c r="I34" s="68">
        <v>151045.55795015846</v>
      </c>
      <c r="J34" s="68">
        <v>149921.06417752127</v>
      </c>
      <c r="K34" s="68">
        <v>148707.36791061427</v>
      </c>
      <c r="L34" s="68">
        <v>147363.91907687526</v>
      </c>
      <c r="M34" s="68">
        <v>146213.91754315345</v>
      </c>
      <c r="N34" s="68">
        <v>145237.90612586224</v>
      </c>
      <c r="O34" s="68">
        <v>146736.25833832548</v>
      </c>
      <c r="P34" s="68">
        <v>143441.95770402797</v>
      </c>
    </row>
    <row r="35" spans="1:16" s="68" customFormat="1" x14ac:dyDescent="0.15">
      <c r="A35">
        <f t="shared" ref="A35:A66" si="1">A34+1</f>
        <v>34</v>
      </c>
      <c r="B35" s="68">
        <v>157947.47567396128</v>
      </c>
      <c r="C35" s="68">
        <v>160416.00104227499</v>
      </c>
      <c r="D35" s="68">
        <v>159101.4786391597</v>
      </c>
      <c r="E35" s="68">
        <v>157942.60104083581</v>
      </c>
      <c r="F35" s="68">
        <v>156010.81303957899</v>
      </c>
      <c r="G35" s="68">
        <v>154944.80247224661</v>
      </c>
      <c r="H35" s="68">
        <v>153760.76902493619</v>
      </c>
      <c r="I35" s="68">
        <v>157032.22647870416</v>
      </c>
      <c r="J35" s="68">
        <v>155858.89742761871</v>
      </c>
      <c r="K35" s="68">
        <v>154627.39191274749</v>
      </c>
      <c r="L35" s="68">
        <v>153059.64280417952</v>
      </c>
      <c r="M35" s="68">
        <v>151861.57001299356</v>
      </c>
      <c r="N35" s="68">
        <v>150870.28170633709</v>
      </c>
      <c r="O35" s="68">
        <v>152600.69375655954</v>
      </c>
      <c r="P35" s="68">
        <v>149021.51714369774</v>
      </c>
    </row>
    <row r="36" spans="1:16" s="68" customFormat="1" x14ac:dyDescent="0.15">
      <c r="A36">
        <f t="shared" si="1"/>
        <v>35</v>
      </c>
      <c r="B36" s="68">
        <v>163950.21172589259</v>
      </c>
      <c r="C36" s="68">
        <v>166664.31332269622</v>
      </c>
      <c r="D36" s="68">
        <v>165331.0995679741</v>
      </c>
      <c r="E36" s="68">
        <v>164121.78708473846</v>
      </c>
      <c r="F36" s="68">
        <v>161957.9580969596</v>
      </c>
      <c r="G36" s="68">
        <v>160875.51317842325</v>
      </c>
      <c r="H36" s="68">
        <v>159641.95103481997</v>
      </c>
      <c r="I36" s="68">
        <v>163204.47094513214</v>
      </c>
      <c r="J36" s="68">
        <v>161980.38865812073</v>
      </c>
      <c r="K36" s="68">
        <v>160731.54190338968</v>
      </c>
      <c r="L36" s="68">
        <v>158935.69194165678</v>
      </c>
      <c r="M36" s="68">
        <v>157687.7282354389</v>
      </c>
      <c r="N36" s="68">
        <v>156681.48660976367</v>
      </c>
      <c r="O36" s="68">
        <v>158648.03048336259</v>
      </c>
      <c r="P36" s="68">
        <v>154778.64595083988</v>
      </c>
    </row>
    <row r="37" spans="1:16" s="68" customFormat="1" x14ac:dyDescent="0.15">
      <c r="A37">
        <f t="shared" si="1"/>
        <v>36</v>
      </c>
      <c r="B37" s="68">
        <v>170140.63132080733</v>
      </c>
      <c r="C37" s="68">
        <v>173104.22173671977</v>
      </c>
      <c r="D37" s="68">
        <v>171752.85829607159</v>
      </c>
      <c r="E37" s="68">
        <v>170491.12632865671</v>
      </c>
      <c r="F37" s="68">
        <v>168091.53749453099</v>
      </c>
      <c r="G37" s="68">
        <v>166993.03331150391</v>
      </c>
      <c r="H37" s="68">
        <v>165708.06374217887</v>
      </c>
      <c r="I37" s="68">
        <v>169567.63308352695</v>
      </c>
      <c r="J37" s="68">
        <v>168290.81193995653</v>
      </c>
      <c r="K37" s="68">
        <v>167025.13774130272</v>
      </c>
      <c r="L37" s="68">
        <v>164997.28692805266</v>
      </c>
      <c r="M37" s="68">
        <v>163697.54886146355</v>
      </c>
      <c r="N37" s="68">
        <v>162676.71855122759</v>
      </c>
      <c r="O37" s="68">
        <v>164883.56948400737</v>
      </c>
      <c r="P37" s="68">
        <v>160718.5222249662</v>
      </c>
    </row>
    <row r="38" spans="1:16" s="68" customFormat="1" x14ac:dyDescent="0.15">
      <c r="A38">
        <f t="shared" si="1"/>
        <v>37</v>
      </c>
      <c r="B38" s="68">
        <v>176521.8541598935</v>
      </c>
      <c r="C38" s="68">
        <v>179738.17976163828</v>
      </c>
      <c r="D38" s="68">
        <v>178369.42210135728</v>
      </c>
      <c r="E38" s="68">
        <v>177053.16348761425</v>
      </c>
      <c r="F38" s="68">
        <v>174414.72461762925</v>
      </c>
      <c r="G38" s="68">
        <v>173300.69990974906</v>
      </c>
      <c r="H38" s="68">
        <v>171962.34052031481</v>
      </c>
      <c r="I38" s="68">
        <v>176124.45140169127</v>
      </c>
      <c r="J38" s="68">
        <v>174792.78505796791</v>
      </c>
      <c r="K38" s="68">
        <v>173510.99818895789</v>
      </c>
      <c r="L38" s="68">
        <v>171247.81109717622</v>
      </c>
      <c r="M38" s="68">
        <v>169894.31284149495</v>
      </c>
      <c r="N38" s="68">
        <v>168859.41234607575</v>
      </c>
      <c r="O38" s="68">
        <v>171310.19363886703</v>
      </c>
      <c r="P38" s="68">
        <v>166844.62143947053</v>
      </c>
    </row>
    <row r="39" spans="1:16" s="68" customFormat="1" x14ac:dyDescent="0.15">
      <c r="A39">
        <f t="shared" si="1"/>
        <v>38</v>
      </c>
      <c r="B39" s="68">
        <v>183092.80978091268</v>
      </c>
      <c r="C39" s="68">
        <v>186563.03613256424</v>
      </c>
      <c r="D39" s="68">
        <v>185178.17013896068</v>
      </c>
      <c r="E39" s="68">
        <v>183805.05038432466</v>
      </c>
      <c r="F39" s="68">
        <v>180926.63856508155</v>
      </c>
      <c r="G39" s="68">
        <v>179798.02878048245</v>
      </c>
      <c r="H39" s="68">
        <v>178404.1167214762</v>
      </c>
      <c r="I39" s="68">
        <v>182872.54547274808</v>
      </c>
      <c r="J39" s="68">
        <v>181483.7052166021</v>
      </c>
      <c r="K39" s="68">
        <v>180187.01774247995</v>
      </c>
      <c r="L39" s="68">
        <v>177686.9512675752</v>
      </c>
      <c r="M39" s="68">
        <v>176277.53012181274</v>
      </c>
      <c r="N39" s="68">
        <v>175229.4496957706</v>
      </c>
      <c r="O39" s="68">
        <v>177926.01986743696</v>
      </c>
      <c r="P39" s="68">
        <v>173156.98249322263</v>
      </c>
    </row>
    <row r="40" spans="1:16" s="68" customFormat="1" x14ac:dyDescent="0.15">
      <c r="A40">
        <f t="shared" si="1"/>
        <v>39</v>
      </c>
      <c r="B40" s="68">
        <v>189855.28630335725</v>
      </c>
      <c r="C40" s="68">
        <v>193579.55222885928</v>
      </c>
      <c r="D40" s="68">
        <v>192180.18785065596</v>
      </c>
      <c r="E40" s="68">
        <v>190747.70732852764</v>
      </c>
      <c r="F40" s="68">
        <v>187629.16858879593</v>
      </c>
      <c r="G40" s="68">
        <v>186487.16128732989</v>
      </c>
      <c r="H40" s="68">
        <v>185035.3962737663</v>
      </c>
      <c r="I40" s="68">
        <v>189813.12607813405</v>
      </c>
      <c r="J40" s="68">
        <v>188364.62103866093</v>
      </c>
      <c r="K40" s="68">
        <v>187054.54986836118</v>
      </c>
      <c r="L40" s="68">
        <v>184316.93877520878</v>
      </c>
      <c r="M40" s="68">
        <v>182849.29677816638</v>
      </c>
      <c r="N40" s="68">
        <v>181789.16374011751</v>
      </c>
      <c r="O40" s="68">
        <v>184732.51668560051</v>
      </c>
      <c r="P40" s="68">
        <v>179658.02018257015</v>
      </c>
    </row>
    <row r="41" spans="1:16" s="68" customFormat="1" x14ac:dyDescent="0.15">
      <c r="A41">
        <f t="shared" si="1"/>
        <v>40</v>
      </c>
      <c r="B41" s="68">
        <v>196814.82153100398</v>
      </c>
      <c r="C41" s="68">
        <v>200793.50371313503</v>
      </c>
      <c r="D41" s="68">
        <v>199381.31852729243</v>
      </c>
      <c r="E41" s="68">
        <v>197886.88619677949</v>
      </c>
      <c r="F41" s="68">
        <v>194527.83842086748</v>
      </c>
      <c r="G41" s="68">
        <v>193373.68965270635</v>
      </c>
      <c r="H41" s="68">
        <v>191861.68515341321</v>
      </c>
      <c r="I41" s="68">
        <v>196952.01547471929</v>
      </c>
      <c r="J41" s="68">
        <v>195441.26419794519</v>
      </c>
      <c r="K41" s="68">
        <v>194119.39119752657</v>
      </c>
      <c r="L41" s="68">
        <v>191143.34975196639</v>
      </c>
      <c r="M41" s="68">
        <v>189615.10335246802</v>
      </c>
      <c r="N41" s="68">
        <v>188544.1105209848</v>
      </c>
      <c r="O41" s="68">
        <v>191735.45898777488</v>
      </c>
      <c r="P41" s="68">
        <v>186353.27319612735</v>
      </c>
    </row>
    <row r="42" spans="1:16" s="68" customFormat="1" x14ac:dyDescent="0.15">
      <c r="A42">
        <f t="shared" si="1"/>
        <v>41</v>
      </c>
      <c r="B42" s="68">
        <v>203976.61443886044</v>
      </c>
      <c r="C42" s="68">
        <v>208210.18328268404</v>
      </c>
      <c r="D42" s="68">
        <v>206780.96120380177</v>
      </c>
      <c r="E42" s="68">
        <v>205227.8779272039</v>
      </c>
      <c r="F42" s="68">
        <v>201627.84732963494</v>
      </c>
      <c r="G42" s="68">
        <v>200458.50602690855</v>
      </c>
      <c r="H42" s="68">
        <v>198888.18142625078</v>
      </c>
      <c r="I42" s="68">
        <v>204288.7956114288</v>
      </c>
      <c r="J42" s="68">
        <v>202718.92337470138</v>
      </c>
      <c r="K42" s="68">
        <v>201381.3328005964</v>
      </c>
      <c r="L42" s="68">
        <v>198167.21178361686</v>
      </c>
      <c r="M42" s="68">
        <v>196580.1459507047</v>
      </c>
      <c r="N42" s="68">
        <v>195495.47182810263</v>
      </c>
      <c r="O42" s="68">
        <v>198934.80707645166</v>
      </c>
      <c r="P42" s="68">
        <v>193244.04766989822</v>
      </c>
    </row>
    <row r="43" spans="1:16" s="68" customFormat="1" x14ac:dyDescent="0.15">
      <c r="A43">
        <f t="shared" si="1"/>
        <v>42</v>
      </c>
      <c r="B43" s="68">
        <v>211341.86726026455</v>
      </c>
      <c r="C43" s="68">
        <v>215829.61539259923</v>
      </c>
      <c r="D43" s="68">
        <v>214384.84622756418</v>
      </c>
      <c r="E43" s="68">
        <v>212770.90208344063</v>
      </c>
      <c r="F43" s="68">
        <v>208930.52606765711</v>
      </c>
      <c r="G43" s="68">
        <v>207747.12599208602</v>
      </c>
      <c r="H43" s="68">
        <v>206116.36220655497</v>
      </c>
      <c r="I43" s="68">
        <v>211829.18532143984</v>
      </c>
      <c r="J43" s="68">
        <v>210197.97611661654</v>
      </c>
      <c r="K43" s="68">
        <v>208846.07895455064</v>
      </c>
      <c r="L43" s="68">
        <v>205394.03353651692</v>
      </c>
      <c r="M43" s="68">
        <v>203746.01975814771</v>
      </c>
      <c r="N43" s="68">
        <v>202648.74686296281</v>
      </c>
      <c r="O43" s="68">
        <v>206336.25262077258</v>
      </c>
      <c r="P43" s="68">
        <v>200335.8341756314</v>
      </c>
    </row>
    <row r="44" spans="1:16" s="68" customFormat="1" x14ac:dyDescent="0.15">
      <c r="A44">
        <f t="shared" si="1"/>
        <v>43</v>
      </c>
      <c r="B44" s="68">
        <v>218917.77182499014</v>
      </c>
      <c r="C44" s="68">
        <v>223659.70417749559</v>
      </c>
      <c r="D44" s="68">
        <v>222200.84488625269</v>
      </c>
      <c r="E44" s="68">
        <v>220523.77232967532</v>
      </c>
      <c r="F44" s="68">
        <v>216443.01112308181</v>
      </c>
      <c r="G44" s="68">
        <v>215246.67910086483</v>
      </c>
      <c r="H44" s="68">
        <v>213553.29886725091</v>
      </c>
      <c r="I44" s="68">
        <v>219580.98194170889</v>
      </c>
      <c r="J44" s="68">
        <v>217886.16178040055</v>
      </c>
      <c r="K44" s="68">
        <v>216521.34060487151</v>
      </c>
      <c r="L44" s="68">
        <v>212830.89108628279</v>
      </c>
      <c r="M44" s="68">
        <v>211119.74231326018</v>
      </c>
      <c r="N44" s="68">
        <v>210010.9486979529</v>
      </c>
      <c r="O44" s="68">
        <v>213947.43553863882</v>
      </c>
      <c r="P44" s="68">
        <v>207635.59364336065</v>
      </c>
    </row>
    <row r="45" spans="1:16" s="68" customFormat="1" x14ac:dyDescent="0.15">
      <c r="A45">
        <f t="shared" si="1"/>
        <v>44</v>
      </c>
      <c r="B45" s="68">
        <v>226706.07975950622</v>
      </c>
      <c r="C45" s="68">
        <v>231701.2284313436</v>
      </c>
      <c r="D45" s="68">
        <v>230230.02650004881</v>
      </c>
      <c r="E45" s="68">
        <v>228487.44005932685</v>
      </c>
      <c r="F45" s="68">
        <v>224167.17089343074</v>
      </c>
      <c r="G45" s="68">
        <v>222959.27014027286</v>
      </c>
      <c r="H45" s="68">
        <v>221200.99283164734</v>
      </c>
      <c r="I45" s="68">
        <v>227545.39334423124</v>
      </c>
      <c r="J45" s="68">
        <v>225784.57162939091</v>
      </c>
      <c r="K45" s="68">
        <v>224408.48398718319</v>
      </c>
      <c r="L45" s="68">
        <v>220479.99569433896</v>
      </c>
      <c r="M45" s="68">
        <v>218703.42241235936</v>
      </c>
      <c r="N45" s="68">
        <v>217584.40969358891</v>
      </c>
      <c r="O45" s="68">
        <v>221769.85026224281</v>
      </c>
      <c r="P45" s="68">
        <v>215145.75604777166</v>
      </c>
    </row>
    <row r="46" spans="1:16" s="68" customFormat="1" x14ac:dyDescent="0.15">
      <c r="A46">
        <f t="shared" si="1"/>
        <v>45</v>
      </c>
      <c r="B46" s="68">
        <v>234710.75769991631</v>
      </c>
      <c r="C46" s="68">
        <v>239957.88323598643</v>
      </c>
      <c r="D46" s="68">
        <v>238476.25483492995</v>
      </c>
      <c r="E46" s="68">
        <v>236665.66901261144</v>
      </c>
      <c r="F46" s="68">
        <v>232107.02253077095</v>
      </c>
      <c r="G46" s="68">
        <v>230889.06392878995</v>
      </c>
      <c r="H46" s="68">
        <v>229063.51812643561</v>
      </c>
      <c r="I46" s="68">
        <v>235726.33792196566</v>
      </c>
      <c r="J46" s="68">
        <v>233897.02479122338</v>
      </c>
      <c r="K46" s="68">
        <v>232511.48934618014</v>
      </c>
      <c r="L46" s="68">
        <v>228345.55721313838</v>
      </c>
      <c r="M46" s="68">
        <v>226501.17960485976</v>
      </c>
      <c r="N46" s="68">
        <v>225373.39019351144</v>
      </c>
      <c r="O46" s="68">
        <v>229807.52680262676</v>
      </c>
      <c r="P46" s="68">
        <v>222870.62200639167</v>
      </c>
    </row>
    <row r="47" spans="1:16" s="68" customFormat="1" x14ac:dyDescent="0.15">
      <c r="A47">
        <f t="shared" si="1"/>
        <v>46</v>
      </c>
      <c r="B47" s="68">
        <v>242935.11326908533</v>
      </c>
      <c r="C47" s="68">
        <v>248432.52853708016</v>
      </c>
      <c r="D47" s="68">
        <v>246942.60302251595</v>
      </c>
      <c r="E47" s="68">
        <v>245061.42013241112</v>
      </c>
      <c r="F47" s="68">
        <v>240265.94685474486</v>
      </c>
      <c r="G47" s="68">
        <v>239039.62494541644</v>
      </c>
      <c r="H47" s="68">
        <v>237144.33866684322</v>
      </c>
      <c r="I47" s="68">
        <v>244126.96958723493</v>
      </c>
      <c r="J47" s="68">
        <v>242226.56404754156</v>
      </c>
      <c r="K47" s="68">
        <v>240833.60270134656</v>
      </c>
      <c r="L47" s="68">
        <v>236431.20635170254</v>
      </c>
      <c r="M47" s="68">
        <v>234516.5447564724</v>
      </c>
      <c r="N47" s="68">
        <v>233381.59589304714</v>
      </c>
      <c r="O47" s="68">
        <v>238063.78568499727</v>
      </c>
      <c r="P47" s="68">
        <v>230813.95749927167</v>
      </c>
    </row>
    <row r="48" spans="1:16" s="68" customFormat="1" x14ac:dyDescent="0.15">
      <c r="A48">
        <f t="shared" si="1"/>
        <v>47</v>
      </c>
      <c r="B48" s="68">
        <v>251383.58618214057</v>
      </c>
      <c r="C48" s="68">
        <v>257129.49790394545</v>
      </c>
      <c r="D48" s="68">
        <v>255633.56016985924</v>
      </c>
      <c r="E48" s="68">
        <v>253679.07682407604</v>
      </c>
      <c r="F48" s="68">
        <v>248648.42420059026</v>
      </c>
      <c r="G48" s="68">
        <v>247415.5756030739</v>
      </c>
      <c r="H48" s="68">
        <v>245447.98050585767</v>
      </c>
      <c r="I48" s="68">
        <v>252751.81691592545</v>
      </c>
      <c r="J48" s="68">
        <v>250777.61310253249</v>
      </c>
      <c r="K48" s="68">
        <v>249379.39729935117</v>
      </c>
      <c r="L48" s="68">
        <v>244741.60159909757</v>
      </c>
      <c r="M48" s="68">
        <v>242754.08055055828</v>
      </c>
      <c r="N48" s="68">
        <v>241613.72567310592</v>
      </c>
      <c r="O48" s="68">
        <v>246543.23615297113</v>
      </c>
      <c r="P48" s="68">
        <v>238980.49363300405</v>
      </c>
    </row>
    <row r="49" spans="1:16" s="68" customFormat="1" x14ac:dyDescent="0.15">
      <c r="A49">
        <f t="shared" si="1"/>
        <v>48</v>
      </c>
      <c r="B49" s="68">
        <v>260055.09734240122</v>
      </c>
      <c r="C49" s="68">
        <v>266046.10886284319</v>
      </c>
      <c r="D49" s="68">
        <v>264546.91671003931</v>
      </c>
      <c r="E49" s="68">
        <v>262516.25680807256</v>
      </c>
      <c r="F49" s="68">
        <v>257253.58497820579</v>
      </c>
      <c r="G49" s="68">
        <v>256016.4346526271</v>
      </c>
      <c r="H49" s="68">
        <v>253973.81451634099</v>
      </c>
      <c r="I49" s="68">
        <v>261598.91213981624</v>
      </c>
      <c r="J49" s="68">
        <v>259548.03412501892</v>
      </c>
      <c r="K49" s="68">
        <v>258147.18347106178</v>
      </c>
      <c r="L49" s="68">
        <v>253276.4550685696</v>
      </c>
      <c r="M49" s="68">
        <v>251213.35317596179</v>
      </c>
      <c r="N49" s="68">
        <v>250069.71336524107</v>
      </c>
      <c r="O49" s="68">
        <v>255244.41483422197</v>
      </c>
      <c r="P49" s="68">
        <v>247370.34418405977</v>
      </c>
    </row>
    <row r="50" spans="1:16" s="68" customFormat="1" x14ac:dyDescent="0.15">
      <c r="A50">
        <f t="shared" si="1"/>
        <v>49</v>
      </c>
      <c r="B50" s="68">
        <v>268948.63374356023</v>
      </c>
      <c r="C50" s="68">
        <v>275179.88073320215</v>
      </c>
      <c r="D50" s="68">
        <v>273680.66381352546</v>
      </c>
      <c r="E50" s="68">
        <v>271570.7701429681</v>
      </c>
      <c r="F50" s="68">
        <v>266080.62306338479</v>
      </c>
      <c r="G50" s="68">
        <v>264841.78920607583</v>
      </c>
      <c r="H50" s="68">
        <v>262721.27226880571</v>
      </c>
      <c r="I50" s="68">
        <v>270666.48062824976</v>
      </c>
      <c r="J50" s="68">
        <v>268535.87419793406</v>
      </c>
      <c r="K50" s="68">
        <v>267135.45622367383</v>
      </c>
      <c r="L50" s="68">
        <v>262035.54504661821</v>
      </c>
      <c r="M50" s="68">
        <v>259893.98748690786</v>
      </c>
      <c r="N50" s="68">
        <v>258749.55668790115</v>
      </c>
      <c r="O50" s="68">
        <v>264166.0363996544</v>
      </c>
      <c r="P50" s="68">
        <v>255983.68515831555</v>
      </c>
    </row>
    <row r="51" spans="1:16" s="68" customFormat="1" x14ac:dyDescent="0.15">
      <c r="A51">
        <f t="shared" si="1"/>
        <v>50</v>
      </c>
      <c r="B51" s="68">
        <v>278068.35322628514</v>
      </c>
      <c r="C51" s="68">
        <v>284534.96111718693</v>
      </c>
      <c r="D51" s="68">
        <v>283039.16888604575</v>
      </c>
      <c r="E51" s="68">
        <v>280846.82034060935</v>
      </c>
      <c r="F51" s="68">
        <v>275133.74762249214</v>
      </c>
      <c r="G51" s="68">
        <v>273896.05326488108</v>
      </c>
      <c r="H51" s="68">
        <v>271694.62156544346</v>
      </c>
      <c r="I51" s="68">
        <v>279958.93275189155</v>
      </c>
      <c r="J51" s="68">
        <v>277745.38267581293</v>
      </c>
      <c r="K51" s="68">
        <v>276348.67535355949</v>
      </c>
      <c r="L51" s="68">
        <v>271023.33093459526</v>
      </c>
      <c r="M51" s="68">
        <v>268800.29891689838</v>
      </c>
      <c r="N51" s="68">
        <v>267657.76674876479</v>
      </c>
      <c r="O51" s="68">
        <v>273312.60107277572</v>
      </c>
      <c r="P51" s="68">
        <v>264825.0695451693</v>
      </c>
    </row>
    <row r="52" spans="1:16" s="68" customFormat="1" x14ac:dyDescent="0.15">
      <c r="A52">
        <f t="shared" si="1"/>
        <v>51</v>
      </c>
      <c r="B52" s="68">
        <v>287415.890600071</v>
      </c>
      <c r="C52" s="68">
        <v>294112.35412720573</v>
      </c>
      <c r="D52" s="68">
        <v>292611.65609152481</v>
      </c>
      <c r="E52" s="68">
        <v>290345.57730630517</v>
      </c>
      <c r="F52" s="68">
        <v>284414.72079404019</v>
      </c>
      <c r="G52" s="68">
        <v>283171.90806549438</v>
      </c>
      <c r="H52" s="68">
        <v>280895.7710076978</v>
      </c>
      <c r="I52" s="68">
        <v>289465.98191301507</v>
      </c>
      <c r="J52" s="68">
        <v>287177.86509501492</v>
      </c>
      <c r="K52" s="68">
        <v>285777.11877953383</v>
      </c>
      <c r="L52" s="68">
        <v>280232.89107717719</v>
      </c>
      <c r="M52" s="68">
        <v>277934.31541760458</v>
      </c>
      <c r="N52" s="68">
        <v>276787.87923468341</v>
      </c>
      <c r="O52" s="68">
        <v>282674.84736501024</v>
      </c>
      <c r="P52" s="68">
        <v>273888.40555189212</v>
      </c>
    </row>
    <row r="53" spans="1:16" s="68" customFormat="1" x14ac:dyDescent="0.15">
      <c r="A53">
        <f t="shared" si="1"/>
        <v>52</v>
      </c>
      <c r="B53" s="68">
        <v>296994.48425328569</v>
      </c>
      <c r="C53" s="68">
        <v>303915.12936806207</v>
      </c>
      <c r="D53" s="68">
        <v>302412.2541594996</v>
      </c>
      <c r="E53" s="68">
        <v>300070.20282077929</v>
      </c>
      <c r="F53" s="68">
        <v>293926.86012018385</v>
      </c>
      <c r="G53" s="68">
        <v>292681.21696043003</v>
      </c>
      <c r="H53" s="68">
        <v>290328.12931408186</v>
      </c>
      <c r="I53" s="68">
        <v>299201.51117570384</v>
      </c>
      <c r="J53" s="68">
        <v>296836.55906241474</v>
      </c>
      <c r="K53" s="68">
        <v>295434.38642307004</v>
      </c>
      <c r="L53" s="68">
        <v>289675.9123927115</v>
      </c>
      <c r="M53" s="68">
        <v>287299.52020245657</v>
      </c>
      <c r="N53" s="68">
        <v>286151.3774129799</v>
      </c>
      <c r="O53" s="68">
        <v>292266.14487878309</v>
      </c>
      <c r="P53" s="68">
        <v>283185.01063621242</v>
      </c>
    </row>
    <row r="54" spans="1:16" s="68" customFormat="1" x14ac:dyDescent="0.15">
      <c r="A54">
        <f t="shared" si="1"/>
        <v>53</v>
      </c>
      <c r="B54" s="68">
        <v>306800.81552907656</v>
      </c>
      <c r="C54" s="68">
        <v>313938.26083028154</v>
      </c>
      <c r="D54" s="68">
        <v>312436.39409846917</v>
      </c>
      <c r="E54" s="68">
        <v>310016.03877316444</v>
      </c>
      <c r="F54" s="68">
        <v>303667.11752352148</v>
      </c>
      <c r="G54" s="68">
        <v>302421.32419980166</v>
      </c>
      <c r="H54" s="68">
        <v>299988.96075262327</v>
      </c>
      <c r="I54" s="68">
        <v>309161.25243286858</v>
      </c>
      <c r="J54" s="68">
        <v>306717.10754497728</v>
      </c>
      <c r="K54" s="68">
        <v>305316.55813047575</v>
      </c>
      <c r="L54" s="68">
        <v>299349.99429855199</v>
      </c>
      <c r="M54" s="68">
        <v>296893.43258398108</v>
      </c>
      <c r="N54" s="68">
        <v>295746.1550266635</v>
      </c>
      <c r="O54" s="68">
        <v>302082.85803800472</v>
      </c>
      <c r="P54" s="68">
        <v>292713.01871335576</v>
      </c>
    </row>
    <row r="55" spans="1:16" s="68" customFormat="1" x14ac:dyDescent="0.15">
      <c r="A55">
        <f t="shared" si="1"/>
        <v>54</v>
      </c>
      <c r="B55" s="68">
        <v>316831.10212748568</v>
      </c>
      <c r="C55" s="68">
        <v>324176.31303881726</v>
      </c>
      <c r="D55" s="68">
        <v>322679.11733639019</v>
      </c>
      <c r="E55" s="68">
        <v>320178.02398588561</v>
      </c>
      <c r="F55" s="68">
        <v>313631.9901821806</v>
      </c>
      <c r="G55" s="68">
        <v>312389.14078571234</v>
      </c>
      <c r="H55" s="68">
        <v>309875.08555881464</v>
      </c>
      <c r="I55" s="68">
        <v>319340.55329662247</v>
      </c>
      <c r="J55" s="68">
        <v>316814.75609057589</v>
      </c>
      <c r="K55" s="68">
        <v>315419.33608067443</v>
      </c>
      <c r="L55" s="68">
        <v>309252.31178988807</v>
      </c>
      <c r="M55" s="68">
        <v>306713.13693693985</v>
      </c>
      <c r="N55" s="68">
        <v>305569.69199331471</v>
      </c>
      <c r="O55" s="68">
        <v>312120.97939655965</v>
      </c>
      <c r="P55" s="68">
        <v>302470.15884878824</v>
      </c>
    </row>
    <row r="56" spans="1:16" s="68" customFormat="1" x14ac:dyDescent="0.15">
      <c r="A56">
        <f t="shared" si="1"/>
        <v>55</v>
      </c>
      <c r="B56" s="68">
        <v>327084.37365682737</v>
      </c>
      <c r="C56" s="68">
        <v>334627.47141674004</v>
      </c>
      <c r="D56" s="68">
        <v>333138.97162206838</v>
      </c>
      <c r="E56" s="68">
        <v>330554.58696006099</v>
      </c>
      <c r="F56" s="68">
        <v>323820.70027207606</v>
      </c>
      <c r="G56" s="68">
        <v>322584.21643696027</v>
      </c>
      <c r="H56" s="68">
        <v>319985.94910900656</v>
      </c>
      <c r="I56" s="68">
        <v>329738.16046894621</v>
      </c>
      <c r="J56" s="68">
        <v>327128.13321707735</v>
      </c>
      <c r="K56" s="68">
        <v>325741.69819963607</v>
      </c>
      <c r="L56" s="68">
        <v>319382.59706456796</v>
      </c>
      <c r="M56" s="68">
        <v>316758.2616852849</v>
      </c>
      <c r="N56" s="68">
        <v>315621.93180004798</v>
      </c>
      <c r="O56" s="68">
        <v>322379.67698198376</v>
      </c>
      <c r="P56" s="68">
        <v>312456.54765905166</v>
      </c>
    </row>
    <row r="57" spans="1:16" s="68" customFormat="1" x14ac:dyDescent="0.15">
      <c r="A57">
        <f t="shared" si="1"/>
        <v>56</v>
      </c>
      <c r="B57" s="68">
        <v>337555.03776716103</v>
      </c>
      <c r="C57" s="68">
        <v>345284.38932033395</v>
      </c>
      <c r="D57" s="68">
        <v>343809.1654588895</v>
      </c>
      <c r="E57" s="68">
        <v>341138.80182970862</v>
      </c>
      <c r="F57" s="68">
        <v>334227.97541843494</v>
      </c>
      <c r="G57" s="68">
        <v>333001.76610600873</v>
      </c>
      <c r="H57" s="68">
        <v>330316.64984854526</v>
      </c>
      <c r="I57" s="68">
        <v>340347.62666810869</v>
      </c>
      <c r="J57" s="68">
        <v>337650.65862598276</v>
      </c>
      <c r="K57" s="68">
        <v>336277.5968093173</v>
      </c>
      <c r="L57" s="68">
        <v>329736.36817142944</v>
      </c>
      <c r="M57" s="68">
        <v>327024.20915371791</v>
      </c>
      <c r="N57" s="68">
        <v>325898.74349918752</v>
      </c>
      <c r="O57" s="68">
        <v>332853.23110063013</v>
      </c>
      <c r="P57" s="68">
        <v>322668.34165771923</v>
      </c>
    </row>
    <row r="58" spans="1:16" s="68" customFormat="1" x14ac:dyDescent="0.15">
      <c r="A58">
        <f t="shared" si="1"/>
        <v>57</v>
      </c>
      <c r="B58" s="68">
        <v>348237.00418683433</v>
      </c>
      <c r="C58" s="68">
        <v>356139.31650062953</v>
      </c>
      <c r="D58" s="68">
        <v>354682.52674252779</v>
      </c>
      <c r="E58" s="68">
        <v>351923.3412061347</v>
      </c>
      <c r="F58" s="68">
        <v>344848.05172849621</v>
      </c>
      <c r="G58" s="68">
        <v>343636.53821915365</v>
      </c>
      <c r="H58" s="68">
        <v>340861.80262471817</v>
      </c>
      <c r="I58" s="68">
        <v>351162.12565136928</v>
      </c>
      <c r="J58" s="68">
        <v>348375.35269836953</v>
      </c>
      <c r="K58" s="68">
        <v>347020.60772633657</v>
      </c>
      <c r="L58" s="68">
        <v>340308.68310681835</v>
      </c>
      <c r="M58" s="68">
        <v>337505.90498519776</v>
      </c>
      <c r="N58" s="68">
        <v>336395.54406389233</v>
      </c>
      <c r="O58" s="68">
        <v>343535.54804159398</v>
      </c>
      <c r="P58" s="68">
        <v>333101.25221496006</v>
      </c>
    </row>
    <row r="59" spans="1:16" s="68" customFormat="1" x14ac:dyDescent="0.15">
      <c r="A59">
        <f t="shared" si="1"/>
        <v>58</v>
      </c>
      <c r="B59" s="68">
        <v>359135.19787279749</v>
      </c>
      <c r="C59" s="68">
        <v>367198.03399227583</v>
      </c>
      <c r="D59" s="68">
        <v>365764.97251149011</v>
      </c>
      <c r="E59" s="68">
        <v>362913.95077305089</v>
      </c>
      <c r="F59" s="68">
        <v>355685.86124206736</v>
      </c>
      <c r="G59" s="68">
        <v>354493.62281420588</v>
      </c>
      <c r="H59" s="68">
        <v>351626.34971500444</v>
      </c>
      <c r="I59" s="68">
        <v>362187.54553431424</v>
      </c>
      <c r="J59" s="68">
        <v>359307.9348276346</v>
      </c>
      <c r="K59" s="68">
        <v>357976.58824317541</v>
      </c>
      <c r="L59" s="68">
        <v>351104.64034237957</v>
      </c>
      <c r="M59" s="68">
        <v>348208.30174932722</v>
      </c>
      <c r="N59" s="68">
        <v>347117.44349927304</v>
      </c>
      <c r="O59" s="68">
        <v>354432.46229602653</v>
      </c>
      <c r="P59" s="68">
        <v>343760.40048113378</v>
      </c>
    </row>
    <row r="60" spans="1:16" s="68" customFormat="1" x14ac:dyDescent="0.15">
      <c r="A60">
        <f t="shared" si="1"/>
        <v>59</v>
      </c>
      <c r="B60" s="68">
        <v>370251.27745191596</v>
      </c>
      <c r="C60" s="68">
        <v>378462.40100271197</v>
      </c>
      <c r="D60" s="68">
        <v>377058.63951384497</v>
      </c>
      <c r="E60" s="68">
        <v>374112.57741690439</v>
      </c>
      <c r="F60" s="68">
        <v>366743.15721625782</v>
      </c>
      <c r="G60" s="68">
        <v>365575.04816225613</v>
      </c>
      <c r="H60" s="68">
        <v>362612.15621223475</v>
      </c>
      <c r="I60" s="68">
        <v>373426.09457712225</v>
      </c>
      <c r="J60" s="68">
        <v>370450.42648413469</v>
      </c>
      <c r="K60" s="68">
        <v>369147.83237024274</v>
      </c>
      <c r="L60" s="68">
        <v>362126.35950716631</v>
      </c>
      <c r="M60" s="68">
        <v>359133.35810503212</v>
      </c>
      <c r="N60" s="68">
        <v>358066.66917925328</v>
      </c>
      <c r="O60" s="68">
        <v>365546.34063642169</v>
      </c>
      <c r="P60" s="68">
        <v>354648.10381827323</v>
      </c>
    </row>
    <row r="61" spans="1:16" s="68" customFormat="1" x14ac:dyDescent="0.15">
      <c r="A61">
        <f t="shared" si="1"/>
        <v>60</v>
      </c>
      <c r="B61" s="68">
        <v>381582.48087175417</v>
      </c>
      <c r="C61" s="68">
        <v>389929.04666676739</v>
      </c>
      <c r="D61" s="68">
        <v>388560.7330153131</v>
      </c>
      <c r="E61" s="68">
        <v>385516.09609247983</v>
      </c>
      <c r="F61" s="68">
        <v>378017.38657602941</v>
      </c>
      <c r="G61" s="68">
        <v>376878.78845106013</v>
      </c>
      <c r="H61" s="68">
        <v>373816.91374995041</v>
      </c>
      <c r="I61" s="68">
        <v>384875.17372607358</v>
      </c>
      <c r="J61" s="68">
        <v>381799.90699642454</v>
      </c>
      <c r="K61" s="68">
        <v>380531.97133831552</v>
      </c>
      <c r="L61" s="68">
        <v>373372.01047637989</v>
      </c>
      <c r="M61" s="68">
        <v>370278.96824845864</v>
      </c>
      <c r="N61" s="68">
        <v>369241.62008429278</v>
      </c>
      <c r="O61" s="68">
        <v>376875.00570717419</v>
      </c>
      <c r="P61" s="68">
        <v>365762.95076631673</v>
      </c>
    </row>
    <row r="62" spans="1:16" s="68" customFormat="1" x14ac:dyDescent="0.15">
      <c r="A62">
        <f t="shared" si="1"/>
        <v>61</v>
      </c>
      <c r="B62" s="68">
        <v>393109.3913985283</v>
      </c>
      <c r="C62" s="68">
        <v>401574.90016350907</v>
      </c>
      <c r="D62" s="68">
        <v>400223.94094191381</v>
      </c>
      <c r="E62" s="68">
        <v>397102.29792494513</v>
      </c>
      <c r="F62" s="68">
        <v>389489.78742548701</v>
      </c>
      <c r="G62" s="68">
        <v>388366.37891062716</v>
      </c>
      <c r="H62" s="68">
        <v>385222.62169264123</v>
      </c>
      <c r="I62" s="68">
        <v>396488.86198238714</v>
      </c>
      <c r="J62" s="68">
        <v>393334.8766071935</v>
      </c>
      <c r="K62" s="68">
        <v>392084.69906475366</v>
      </c>
      <c r="L62" s="68">
        <v>384804.3209820945</v>
      </c>
      <c r="M62" s="68">
        <v>381627.75695868296</v>
      </c>
      <c r="N62" s="68">
        <v>380606.40669432445</v>
      </c>
      <c r="O62" s="68">
        <v>388375.47615165001</v>
      </c>
      <c r="P62" s="68">
        <v>377070.18483747292</v>
      </c>
    </row>
    <row r="63" spans="1:16" s="68" customFormat="1" x14ac:dyDescent="0.15">
      <c r="A63">
        <f t="shared" si="1"/>
        <v>62</v>
      </c>
      <c r="B63" s="68">
        <v>404833.28203788435</v>
      </c>
      <c r="C63" s="68">
        <v>413401.86368283362</v>
      </c>
      <c r="D63" s="68">
        <v>412072.98019184166</v>
      </c>
      <c r="E63" s="68">
        <v>408873.12802998471</v>
      </c>
      <c r="F63" s="68">
        <v>401161.70530332159</v>
      </c>
      <c r="G63" s="68">
        <v>400057.73625348165</v>
      </c>
      <c r="H63" s="68">
        <v>396830.71359628212</v>
      </c>
      <c r="I63" s="68">
        <v>408291.29893928213</v>
      </c>
      <c r="J63" s="68">
        <v>405057.31986585946</v>
      </c>
      <c r="K63" s="68">
        <v>403829.4912073561</v>
      </c>
      <c r="L63" s="68">
        <v>396442.77323132637</v>
      </c>
      <c r="M63" s="68">
        <v>393181.23333923036</v>
      </c>
      <c r="N63" s="68">
        <v>392180.01226114103</v>
      </c>
      <c r="O63" s="68">
        <v>400070.68846956332</v>
      </c>
      <c r="P63" s="68">
        <v>388588.38478207513</v>
      </c>
    </row>
    <row r="64" spans="1:16" s="68" customFormat="1" x14ac:dyDescent="0.15">
      <c r="A64">
        <f t="shared" si="1"/>
        <v>63</v>
      </c>
      <c r="B64" s="68">
        <v>416770.23465276696</v>
      </c>
      <c r="C64" s="68">
        <v>425429.39119713579</v>
      </c>
      <c r="D64" s="68">
        <v>424127.10051102954</v>
      </c>
      <c r="E64" s="68">
        <v>420847.51988487272</v>
      </c>
      <c r="F64" s="68">
        <v>413048.88639327564</v>
      </c>
      <c r="G64" s="68">
        <v>411968.4809878174</v>
      </c>
      <c r="H64" s="68">
        <v>408656.55148412997</v>
      </c>
      <c r="I64" s="68">
        <v>420301.30552159139</v>
      </c>
      <c r="J64" s="68">
        <v>416985.74866055133</v>
      </c>
      <c r="K64" s="68">
        <v>415784.67693600891</v>
      </c>
      <c r="L64" s="68">
        <v>408302.67170057126</v>
      </c>
      <c r="M64" s="68">
        <v>404954.4490235105</v>
      </c>
      <c r="N64" s="68">
        <v>403977.37960979814</v>
      </c>
      <c r="O64" s="68">
        <v>411978.57362369524</v>
      </c>
      <c r="P64" s="68">
        <v>400332.20126346021</v>
      </c>
    </row>
    <row r="65" spans="1:16" s="68" customFormat="1" x14ac:dyDescent="0.15">
      <c r="A65">
        <f t="shared" si="1"/>
        <v>64</v>
      </c>
      <c r="B65" s="68">
        <v>428916.30485906737</v>
      </c>
      <c r="C65" s="68">
        <v>437653.2554301109</v>
      </c>
      <c r="D65" s="68">
        <v>436382.42451971554</v>
      </c>
      <c r="E65" s="68">
        <v>433021.45721214957</v>
      </c>
      <c r="F65" s="68">
        <v>425147.58017005195</v>
      </c>
      <c r="G65" s="68">
        <v>424095.20462228841</v>
      </c>
      <c r="H65" s="68">
        <v>420696.61453353427</v>
      </c>
      <c r="I65" s="68">
        <v>432515.18036032957</v>
      </c>
      <c r="J65" s="68">
        <v>429116.32468766585</v>
      </c>
      <c r="K65" s="68">
        <v>427946.76466016122</v>
      </c>
      <c r="L65" s="68">
        <v>420380.79907280684</v>
      </c>
      <c r="M65" s="68">
        <v>416944.07552730234</v>
      </c>
      <c r="N65" s="68">
        <v>415995.51756602025</v>
      </c>
      <c r="O65" s="68">
        <v>424095.81664965459</v>
      </c>
      <c r="P65" s="68">
        <v>412298.83218439977</v>
      </c>
    </row>
    <row r="66" spans="1:16" s="68" customFormat="1" x14ac:dyDescent="0.15">
      <c r="A66">
        <f t="shared" si="1"/>
        <v>65</v>
      </c>
      <c r="B66" s="68">
        <v>441275.11052120209</v>
      </c>
      <c r="C66" s="68">
        <v>450078.28291604191</v>
      </c>
      <c r="D66" s="68">
        <v>448843.93339717068</v>
      </c>
      <c r="E66" s="68">
        <v>445399.6773402961</v>
      </c>
      <c r="F66" s="68">
        <v>437461.38108524255</v>
      </c>
      <c r="G66" s="68">
        <v>436441.68090550386</v>
      </c>
      <c r="H66" s="68">
        <v>432954.47597978869</v>
      </c>
      <c r="I66" s="68">
        <v>444937.79134225613</v>
      </c>
      <c r="J66" s="68">
        <v>441453.67718163738</v>
      </c>
      <c r="K66" s="68">
        <v>440320.5447031025</v>
      </c>
      <c r="L66" s="68">
        <v>432680.91287786607</v>
      </c>
      <c r="M66" s="68">
        <v>429153.67364300042</v>
      </c>
      <c r="N66" s="68">
        <v>428238.1703700159</v>
      </c>
      <c r="O66" s="68">
        <v>436427.14975817921</v>
      </c>
      <c r="P66" s="68">
        <v>424492.01551692613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BBCE-0378-8349-BB27-3487F3BA2214}">
  <sheetPr codeName="Sheet3"/>
  <dimension ref="A1:A419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116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117</v>
      </c>
    </row>
    <row r="8" spans="1:1" x14ac:dyDescent="0.15">
      <c r="A8" t="s">
        <v>53</v>
      </c>
    </row>
    <row r="9" spans="1:1" x14ac:dyDescent="0.15">
      <c r="A9" t="s">
        <v>118</v>
      </c>
    </row>
    <row r="11" spans="1:1" x14ac:dyDescent="0.15">
      <c r="A11" t="s">
        <v>56</v>
      </c>
    </row>
    <row r="12" spans="1:1" x14ac:dyDescent="0.15">
      <c r="A12" t="s">
        <v>53</v>
      </c>
    </row>
    <row r="13" spans="1:1" x14ac:dyDescent="0.15">
      <c r="A13" t="s">
        <v>57</v>
      </c>
    </row>
    <row r="14" spans="1:1" x14ac:dyDescent="0.15">
      <c r="A14" t="s">
        <v>119</v>
      </c>
    </row>
    <row r="15" spans="1:1" x14ac:dyDescent="0.15">
      <c r="A15" t="s">
        <v>59</v>
      </c>
    </row>
    <row r="16" spans="1:1" x14ac:dyDescent="0.15">
      <c r="A16" t="s">
        <v>120</v>
      </c>
    </row>
    <row r="17" spans="1:1" x14ac:dyDescent="0.15">
      <c r="A17" t="s">
        <v>59</v>
      </c>
    </row>
    <row r="18" spans="1:1" x14ac:dyDescent="0.15">
      <c r="A18" t="s">
        <v>121</v>
      </c>
    </row>
    <row r="19" spans="1:1" x14ac:dyDescent="0.15">
      <c r="A19" t="s">
        <v>59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122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123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117</v>
      </c>
    </row>
    <row r="36" spans="1:1" x14ac:dyDescent="0.15">
      <c r="A36" t="s">
        <v>53</v>
      </c>
    </row>
    <row r="37" spans="1:1" x14ac:dyDescent="0.15">
      <c r="A37" t="s">
        <v>118</v>
      </c>
    </row>
    <row r="39" spans="1:1" x14ac:dyDescent="0.15">
      <c r="A39" t="s">
        <v>56</v>
      </c>
    </row>
    <row r="40" spans="1:1" x14ac:dyDescent="0.15">
      <c r="A40" t="s">
        <v>53</v>
      </c>
    </row>
    <row r="41" spans="1:1" x14ac:dyDescent="0.15">
      <c r="A41" t="s">
        <v>57</v>
      </c>
    </row>
    <row r="42" spans="1:1" x14ac:dyDescent="0.15">
      <c r="A42" t="s">
        <v>119</v>
      </c>
    </row>
    <row r="43" spans="1:1" x14ac:dyDescent="0.15">
      <c r="A43" t="s">
        <v>59</v>
      </c>
    </row>
    <row r="44" spans="1:1" x14ac:dyDescent="0.15">
      <c r="A44" t="s">
        <v>124</v>
      </c>
    </row>
    <row r="45" spans="1:1" x14ac:dyDescent="0.15">
      <c r="A45" t="s">
        <v>59</v>
      </c>
    </row>
    <row r="46" spans="1:1" x14ac:dyDescent="0.15">
      <c r="A46" t="s">
        <v>125</v>
      </c>
    </row>
    <row r="47" spans="1:1" x14ac:dyDescent="0.15">
      <c r="A47" t="s">
        <v>59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126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127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117</v>
      </c>
    </row>
    <row r="64" spans="1:1" x14ac:dyDescent="0.15">
      <c r="A64" t="s">
        <v>53</v>
      </c>
    </row>
    <row r="65" spans="1:1" x14ac:dyDescent="0.15">
      <c r="A65" t="s">
        <v>118</v>
      </c>
    </row>
    <row r="67" spans="1:1" x14ac:dyDescent="0.15">
      <c r="A67" t="s">
        <v>56</v>
      </c>
    </row>
    <row r="68" spans="1:1" x14ac:dyDescent="0.15">
      <c r="A68" t="s">
        <v>53</v>
      </c>
    </row>
    <row r="69" spans="1:1" x14ac:dyDescent="0.15">
      <c r="A69" t="s">
        <v>57</v>
      </c>
    </row>
    <row r="70" spans="1:1" x14ac:dyDescent="0.15">
      <c r="A70" t="s">
        <v>119</v>
      </c>
    </row>
    <row r="71" spans="1:1" x14ac:dyDescent="0.15">
      <c r="A71" t="s">
        <v>59</v>
      </c>
    </row>
    <row r="72" spans="1:1" x14ac:dyDescent="0.15">
      <c r="A72" t="s">
        <v>128</v>
      </c>
    </row>
    <row r="73" spans="1:1" x14ac:dyDescent="0.15">
      <c r="A73" t="s">
        <v>59</v>
      </c>
    </row>
    <row r="74" spans="1:1" x14ac:dyDescent="0.15">
      <c r="A74" t="s">
        <v>129</v>
      </c>
    </row>
    <row r="75" spans="1:1" x14ac:dyDescent="0.15">
      <c r="A75" t="s">
        <v>59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130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5" spans="1:1" x14ac:dyDescent="0.15">
      <c r="A85" t="s">
        <v>131</v>
      </c>
    </row>
    <row r="86" spans="1:1" x14ac:dyDescent="0.15">
      <c r="A86" t="s">
        <v>49</v>
      </c>
    </row>
    <row r="87" spans="1:1" x14ac:dyDescent="0.15">
      <c r="A87" t="s">
        <v>50</v>
      </c>
    </row>
    <row r="88" spans="1:1" x14ac:dyDescent="0.15">
      <c r="A88" t="s">
        <v>51</v>
      </c>
    </row>
    <row r="89" spans="1:1" x14ac:dyDescent="0.15">
      <c r="A89" t="s">
        <v>52</v>
      </c>
    </row>
    <row r="91" spans="1:1" x14ac:dyDescent="0.15">
      <c r="A91" t="s">
        <v>117</v>
      </c>
    </row>
    <row r="92" spans="1:1" x14ac:dyDescent="0.15">
      <c r="A92" t="s">
        <v>53</v>
      </c>
    </row>
    <row r="93" spans="1:1" x14ac:dyDescent="0.15">
      <c r="A93" t="s">
        <v>118</v>
      </c>
    </row>
    <row r="95" spans="1:1" x14ac:dyDescent="0.15">
      <c r="A95" t="s">
        <v>56</v>
      </c>
    </row>
    <row r="96" spans="1:1" x14ac:dyDescent="0.15">
      <c r="A96" t="s">
        <v>53</v>
      </c>
    </row>
    <row r="97" spans="1:1" x14ac:dyDescent="0.15">
      <c r="A97" t="s">
        <v>57</v>
      </c>
    </row>
    <row r="98" spans="1:1" x14ac:dyDescent="0.15">
      <c r="A98" t="s">
        <v>119</v>
      </c>
    </row>
    <row r="99" spans="1:1" x14ac:dyDescent="0.15">
      <c r="A99" t="s">
        <v>59</v>
      </c>
    </row>
    <row r="100" spans="1:1" x14ac:dyDescent="0.15">
      <c r="A100" t="s">
        <v>132</v>
      </c>
    </row>
    <row r="101" spans="1:1" x14ac:dyDescent="0.15">
      <c r="A101" t="s">
        <v>59</v>
      </c>
    </row>
    <row r="102" spans="1:1" x14ac:dyDescent="0.15">
      <c r="A102" t="s">
        <v>133</v>
      </c>
    </row>
    <row r="103" spans="1:1" x14ac:dyDescent="0.15">
      <c r="A103" t="s">
        <v>59</v>
      </c>
    </row>
    <row r="104" spans="1:1" x14ac:dyDescent="0.15">
      <c r="A104" t="s">
        <v>62</v>
      </c>
    </row>
    <row r="105" spans="1:1" x14ac:dyDescent="0.15">
      <c r="A105" t="s">
        <v>63</v>
      </c>
    </row>
    <row r="107" spans="1:1" x14ac:dyDescent="0.15">
      <c r="A107" t="s">
        <v>134</v>
      </c>
    </row>
    <row r="108" spans="1:1" x14ac:dyDescent="0.15">
      <c r="A108" t="s">
        <v>65</v>
      </c>
    </row>
    <row r="109" spans="1:1" x14ac:dyDescent="0.15">
      <c r="A109" t="s">
        <v>82</v>
      </c>
    </row>
    <row r="110" spans="1:1" x14ac:dyDescent="0.15">
      <c r="A110" t="s">
        <v>67</v>
      </c>
    </row>
    <row r="111" spans="1:1" x14ac:dyDescent="0.15">
      <c r="A111" t="s">
        <v>63</v>
      </c>
    </row>
    <row r="113" spans="1:1" x14ac:dyDescent="0.15">
      <c r="A113" t="s">
        <v>135</v>
      </c>
    </row>
    <row r="114" spans="1:1" x14ac:dyDescent="0.15">
      <c r="A114" t="s">
        <v>49</v>
      </c>
    </row>
    <row r="115" spans="1:1" x14ac:dyDescent="0.15">
      <c r="A115" t="s">
        <v>50</v>
      </c>
    </row>
    <row r="116" spans="1:1" x14ac:dyDescent="0.15">
      <c r="A116" t="s">
        <v>51</v>
      </c>
    </row>
    <row r="117" spans="1:1" x14ac:dyDescent="0.15">
      <c r="A117" t="s">
        <v>52</v>
      </c>
    </row>
    <row r="119" spans="1:1" x14ac:dyDescent="0.15">
      <c r="A119" t="s">
        <v>117</v>
      </c>
    </row>
    <row r="120" spans="1:1" x14ac:dyDescent="0.15">
      <c r="A120" t="s">
        <v>53</v>
      </c>
    </row>
    <row r="121" spans="1:1" x14ac:dyDescent="0.15">
      <c r="A121" t="s">
        <v>118</v>
      </c>
    </row>
    <row r="123" spans="1:1" x14ac:dyDescent="0.15">
      <c r="A123" t="s">
        <v>56</v>
      </c>
    </row>
    <row r="124" spans="1:1" x14ac:dyDescent="0.15">
      <c r="A124" t="s">
        <v>53</v>
      </c>
    </row>
    <row r="125" spans="1:1" x14ac:dyDescent="0.15">
      <c r="A125" t="s">
        <v>57</v>
      </c>
    </row>
    <row r="126" spans="1:1" x14ac:dyDescent="0.15">
      <c r="A126" t="s">
        <v>119</v>
      </c>
    </row>
    <row r="127" spans="1:1" x14ac:dyDescent="0.15">
      <c r="A127" t="s">
        <v>59</v>
      </c>
    </row>
    <row r="128" spans="1:1" x14ac:dyDescent="0.15">
      <c r="A128" t="s">
        <v>136</v>
      </c>
    </row>
    <row r="129" spans="1:1" x14ac:dyDescent="0.15">
      <c r="A129" t="s">
        <v>59</v>
      </c>
    </row>
    <row r="130" spans="1:1" x14ac:dyDescent="0.15">
      <c r="A130" t="s">
        <v>137</v>
      </c>
    </row>
    <row r="131" spans="1:1" x14ac:dyDescent="0.15">
      <c r="A131" t="s">
        <v>59</v>
      </c>
    </row>
    <row r="132" spans="1:1" x14ac:dyDescent="0.15">
      <c r="A132" t="s">
        <v>62</v>
      </c>
    </row>
    <row r="133" spans="1:1" x14ac:dyDescent="0.15">
      <c r="A133" t="s">
        <v>63</v>
      </c>
    </row>
    <row r="135" spans="1:1" x14ac:dyDescent="0.15">
      <c r="A135" t="s">
        <v>138</v>
      </c>
    </row>
    <row r="136" spans="1:1" x14ac:dyDescent="0.15">
      <c r="A136" t="s">
        <v>65</v>
      </c>
    </row>
    <row r="137" spans="1:1" x14ac:dyDescent="0.15">
      <c r="A137" t="s">
        <v>139</v>
      </c>
    </row>
    <row r="138" spans="1:1" x14ac:dyDescent="0.15">
      <c r="A138" t="s">
        <v>67</v>
      </c>
    </row>
    <row r="139" spans="1:1" x14ac:dyDescent="0.15">
      <c r="A139" t="s">
        <v>63</v>
      </c>
    </row>
    <row r="141" spans="1:1" x14ac:dyDescent="0.15">
      <c r="A141" t="s">
        <v>140</v>
      </c>
    </row>
    <row r="142" spans="1:1" x14ac:dyDescent="0.15">
      <c r="A142" t="s">
        <v>49</v>
      </c>
    </row>
    <row r="143" spans="1:1" x14ac:dyDescent="0.15">
      <c r="A143" t="s">
        <v>50</v>
      </c>
    </row>
    <row r="144" spans="1:1" x14ac:dyDescent="0.15">
      <c r="A144" t="s">
        <v>51</v>
      </c>
    </row>
    <row r="145" spans="1:1" x14ac:dyDescent="0.15">
      <c r="A145" t="s">
        <v>52</v>
      </c>
    </row>
    <row r="147" spans="1:1" x14ac:dyDescent="0.15">
      <c r="A147" t="s">
        <v>117</v>
      </c>
    </row>
    <row r="148" spans="1:1" x14ac:dyDescent="0.15">
      <c r="A148" t="s">
        <v>53</v>
      </c>
    </row>
    <row r="149" spans="1:1" x14ac:dyDescent="0.15">
      <c r="A149" t="s">
        <v>118</v>
      </c>
    </row>
    <row r="151" spans="1:1" x14ac:dyDescent="0.15">
      <c r="A151" t="s">
        <v>56</v>
      </c>
    </row>
    <row r="152" spans="1:1" x14ac:dyDescent="0.15">
      <c r="A152" t="s">
        <v>53</v>
      </c>
    </row>
    <row r="153" spans="1:1" x14ac:dyDescent="0.15">
      <c r="A153" t="s">
        <v>57</v>
      </c>
    </row>
    <row r="154" spans="1:1" x14ac:dyDescent="0.15">
      <c r="A154" t="s">
        <v>119</v>
      </c>
    </row>
    <row r="155" spans="1:1" x14ac:dyDescent="0.15">
      <c r="A155" t="s">
        <v>59</v>
      </c>
    </row>
    <row r="156" spans="1:1" x14ac:dyDescent="0.15">
      <c r="A156" t="s">
        <v>141</v>
      </c>
    </row>
    <row r="157" spans="1:1" x14ac:dyDescent="0.15">
      <c r="A157" t="s">
        <v>59</v>
      </c>
    </row>
    <row r="158" spans="1:1" x14ac:dyDescent="0.15">
      <c r="A158" t="s">
        <v>142</v>
      </c>
    </row>
    <row r="159" spans="1:1" x14ac:dyDescent="0.15">
      <c r="A159" t="s">
        <v>59</v>
      </c>
    </row>
    <row r="160" spans="1:1" x14ac:dyDescent="0.15">
      <c r="A160" t="s">
        <v>62</v>
      </c>
    </row>
    <row r="161" spans="1:1" x14ac:dyDescent="0.15">
      <c r="A161" t="s">
        <v>63</v>
      </c>
    </row>
    <row r="163" spans="1:1" x14ac:dyDescent="0.15">
      <c r="A163" t="s">
        <v>143</v>
      </c>
    </row>
    <row r="164" spans="1:1" x14ac:dyDescent="0.15">
      <c r="A164" t="s">
        <v>65</v>
      </c>
    </row>
    <row r="165" spans="1:1" x14ac:dyDescent="0.15">
      <c r="A165" t="s">
        <v>144</v>
      </c>
    </row>
    <row r="166" spans="1:1" x14ac:dyDescent="0.15">
      <c r="A166" t="s">
        <v>67</v>
      </c>
    </row>
    <row r="167" spans="1:1" x14ac:dyDescent="0.15">
      <c r="A167" t="s">
        <v>63</v>
      </c>
    </row>
    <row r="169" spans="1:1" x14ac:dyDescent="0.15">
      <c r="A169" t="s">
        <v>145</v>
      </c>
    </row>
    <row r="170" spans="1:1" x14ac:dyDescent="0.15">
      <c r="A170" t="s">
        <v>49</v>
      </c>
    </row>
    <row r="171" spans="1:1" x14ac:dyDescent="0.15">
      <c r="A171" t="s">
        <v>50</v>
      </c>
    </row>
    <row r="172" spans="1:1" x14ac:dyDescent="0.15">
      <c r="A172" t="s">
        <v>51</v>
      </c>
    </row>
    <row r="173" spans="1:1" x14ac:dyDescent="0.15">
      <c r="A173" t="s">
        <v>52</v>
      </c>
    </row>
    <row r="175" spans="1:1" x14ac:dyDescent="0.15">
      <c r="A175" t="s">
        <v>117</v>
      </c>
    </row>
    <row r="176" spans="1:1" x14ac:dyDescent="0.15">
      <c r="A176" t="s">
        <v>53</v>
      </c>
    </row>
    <row r="177" spans="1:1" x14ac:dyDescent="0.15">
      <c r="A177" t="s">
        <v>118</v>
      </c>
    </row>
    <row r="179" spans="1:1" x14ac:dyDescent="0.15">
      <c r="A179" t="s">
        <v>56</v>
      </c>
    </row>
    <row r="180" spans="1:1" x14ac:dyDescent="0.15">
      <c r="A180" t="s">
        <v>53</v>
      </c>
    </row>
    <row r="181" spans="1:1" x14ac:dyDescent="0.15">
      <c r="A181" t="s">
        <v>57</v>
      </c>
    </row>
    <row r="182" spans="1:1" x14ac:dyDescent="0.15">
      <c r="A182" t="s">
        <v>119</v>
      </c>
    </row>
    <row r="183" spans="1:1" x14ac:dyDescent="0.15">
      <c r="A183" t="s">
        <v>59</v>
      </c>
    </row>
    <row r="184" spans="1:1" x14ac:dyDescent="0.15">
      <c r="A184" t="s">
        <v>146</v>
      </c>
    </row>
    <row r="185" spans="1:1" x14ac:dyDescent="0.15">
      <c r="A185" t="s">
        <v>59</v>
      </c>
    </row>
    <row r="186" spans="1:1" x14ac:dyDescent="0.15">
      <c r="A186" t="s">
        <v>147</v>
      </c>
    </row>
    <row r="187" spans="1:1" x14ac:dyDescent="0.15">
      <c r="A187" t="s">
        <v>59</v>
      </c>
    </row>
    <row r="188" spans="1:1" x14ac:dyDescent="0.15">
      <c r="A188" t="s">
        <v>62</v>
      </c>
    </row>
    <row r="189" spans="1:1" x14ac:dyDescent="0.15">
      <c r="A189" t="s">
        <v>63</v>
      </c>
    </row>
    <row r="191" spans="1:1" x14ac:dyDescent="0.15">
      <c r="A191" t="s">
        <v>148</v>
      </c>
    </row>
    <row r="192" spans="1:1" x14ac:dyDescent="0.15">
      <c r="A192" t="s">
        <v>65</v>
      </c>
    </row>
    <row r="193" spans="1:1" x14ac:dyDescent="0.15">
      <c r="A193" t="s">
        <v>149</v>
      </c>
    </row>
    <row r="194" spans="1:1" x14ac:dyDescent="0.15">
      <c r="A194" t="s">
        <v>67</v>
      </c>
    </row>
    <row r="195" spans="1:1" x14ac:dyDescent="0.15">
      <c r="A195" t="s">
        <v>63</v>
      </c>
    </row>
    <row r="197" spans="1:1" x14ac:dyDescent="0.15">
      <c r="A197" t="s">
        <v>150</v>
      </c>
    </row>
    <row r="198" spans="1:1" x14ac:dyDescent="0.15">
      <c r="A198" t="s">
        <v>49</v>
      </c>
    </row>
    <row r="199" spans="1:1" x14ac:dyDescent="0.15">
      <c r="A199" t="s">
        <v>50</v>
      </c>
    </row>
    <row r="200" spans="1:1" x14ac:dyDescent="0.15">
      <c r="A200" t="s">
        <v>51</v>
      </c>
    </row>
    <row r="201" spans="1:1" x14ac:dyDescent="0.15">
      <c r="A201" t="s">
        <v>52</v>
      </c>
    </row>
    <row r="203" spans="1:1" x14ac:dyDescent="0.15">
      <c r="A203" t="s">
        <v>117</v>
      </c>
    </row>
    <row r="204" spans="1:1" x14ac:dyDescent="0.15">
      <c r="A204" t="s">
        <v>53</v>
      </c>
    </row>
    <row r="205" spans="1:1" x14ac:dyDescent="0.15">
      <c r="A205" t="s">
        <v>118</v>
      </c>
    </row>
    <row r="207" spans="1:1" x14ac:dyDescent="0.15">
      <c r="A207" t="s">
        <v>56</v>
      </c>
    </row>
    <row r="208" spans="1:1" x14ac:dyDescent="0.15">
      <c r="A208" t="s">
        <v>53</v>
      </c>
    </row>
    <row r="209" spans="1:1" x14ac:dyDescent="0.15">
      <c r="A209" t="s">
        <v>57</v>
      </c>
    </row>
    <row r="210" spans="1:1" x14ac:dyDescent="0.15">
      <c r="A210" t="s">
        <v>119</v>
      </c>
    </row>
    <row r="211" spans="1:1" x14ac:dyDescent="0.15">
      <c r="A211" t="s">
        <v>59</v>
      </c>
    </row>
    <row r="212" spans="1:1" x14ac:dyDescent="0.15">
      <c r="A212" t="s">
        <v>151</v>
      </c>
    </row>
    <row r="213" spans="1:1" x14ac:dyDescent="0.15">
      <c r="A213" t="s">
        <v>59</v>
      </c>
    </row>
    <row r="214" spans="1:1" x14ac:dyDescent="0.15">
      <c r="A214" t="s">
        <v>152</v>
      </c>
    </row>
    <row r="215" spans="1:1" x14ac:dyDescent="0.15">
      <c r="A215" t="s">
        <v>59</v>
      </c>
    </row>
    <row r="216" spans="1:1" x14ac:dyDescent="0.15">
      <c r="A216" t="s">
        <v>62</v>
      </c>
    </row>
    <row r="217" spans="1:1" x14ac:dyDescent="0.15">
      <c r="A217" t="s">
        <v>63</v>
      </c>
    </row>
    <row r="219" spans="1:1" x14ac:dyDescent="0.15">
      <c r="A219" t="s">
        <v>153</v>
      </c>
    </row>
    <row r="220" spans="1:1" x14ac:dyDescent="0.15">
      <c r="A220" t="s">
        <v>65</v>
      </c>
    </row>
    <row r="221" spans="1:1" x14ac:dyDescent="0.15">
      <c r="A221" t="s">
        <v>154</v>
      </c>
    </row>
    <row r="222" spans="1:1" x14ac:dyDescent="0.15">
      <c r="A222" t="s">
        <v>67</v>
      </c>
    </row>
    <row r="223" spans="1:1" x14ac:dyDescent="0.15">
      <c r="A223" t="s">
        <v>63</v>
      </c>
    </row>
    <row r="225" spans="1:1" x14ac:dyDescent="0.15">
      <c r="A225" t="s">
        <v>155</v>
      </c>
    </row>
    <row r="226" spans="1:1" x14ac:dyDescent="0.15">
      <c r="A226" t="s">
        <v>49</v>
      </c>
    </row>
    <row r="227" spans="1:1" x14ac:dyDescent="0.15">
      <c r="A227" t="s">
        <v>50</v>
      </c>
    </row>
    <row r="228" spans="1:1" x14ac:dyDescent="0.15">
      <c r="A228" t="s">
        <v>51</v>
      </c>
    </row>
    <row r="229" spans="1:1" x14ac:dyDescent="0.15">
      <c r="A229" t="s">
        <v>52</v>
      </c>
    </row>
    <row r="231" spans="1:1" x14ac:dyDescent="0.15">
      <c r="A231" t="s">
        <v>117</v>
      </c>
    </row>
    <row r="232" spans="1:1" x14ac:dyDescent="0.15">
      <c r="A232" t="s">
        <v>53</v>
      </c>
    </row>
    <row r="233" spans="1:1" x14ac:dyDescent="0.15">
      <c r="A233" t="s">
        <v>118</v>
      </c>
    </row>
    <row r="235" spans="1:1" x14ac:dyDescent="0.15">
      <c r="A235" t="s">
        <v>56</v>
      </c>
    </row>
    <row r="236" spans="1:1" x14ac:dyDescent="0.15">
      <c r="A236" t="s">
        <v>53</v>
      </c>
    </row>
    <row r="237" spans="1:1" x14ac:dyDescent="0.15">
      <c r="A237" t="s">
        <v>57</v>
      </c>
    </row>
    <row r="238" spans="1:1" x14ac:dyDescent="0.15">
      <c r="A238" t="s">
        <v>119</v>
      </c>
    </row>
    <row r="239" spans="1:1" x14ac:dyDescent="0.15">
      <c r="A239" t="s">
        <v>59</v>
      </c>
    </row>
    <row r="240" spans="1:1" x14ac:dyDescent="0.15">
      <c r="A240" t="s">
        <v>156</v>
      </c>
    </row>
    <row r="241" spans="1:1" x14ac:dyDescent="0.15">
      <c r="A241" t="s">
        <v>59</v>
      </c>
    </row>
    <row r="242" spans="1:1" x14ac:dyDescent="0.15">
      <c r="A242" t="s">
        <v>157</v>
      </c>
    </row>
    <row r="243" spans="1:1" x14ac:dyDescent="0.15">
      <c r="A243" t="s">
        <v>59</v>
      </c>
    </row>
    <row r="244" spans="1:1" x14ac:dyDescent="0.15">
      <c r="A244" t="s">
        <v>62</v>
      </c>
    </row>
    <row r="245" spans="1:1" x14ac:dyDescent="0.15">
      <c r="A245" t="s">
        <v>63</v>
      </c>
    </row>
    <row r="247" spans="1:1" x14ac:dyDescent="0.15">
      <c r="A247" t="s">
        <v>158</v>
      </c>
    </row>
    <row r="248" spans="1:1" x14ac:dyDescent="0.15">
      <c r="A248" t="s">
        <v>65</v>
      </c>
    </row>
    <row r="249" spans="1:1" x14ac:dyDescent="0.15">
      <c r="A249" t="s">
        <v>159</v>
      </c>
    </row>
    <row r="250" spans="1:1" x14ac:dyDescent="0.15">
      <c r="A250" t="s">
        <v>67</v>
      </c>
    </row>
    <row r="251" spans="1:1" x14ac:dyDescent="0.15">
      <c r="A251" t="s">
        <v>63</v>
      </c>
    </row>
    <row r="253" spans="1:1" x14ac:dyDescent="0.15">
      <c r="A253" t="s">
        <v>160</v>
      </c>
    </row>
    <row r="254" spans="1:1" x14ac:dyDescent="0.15">
      <c r="A254" t="s">
        <v>49</v>
      </c>
    </row>
    <row r="255" spans="1:1" x14ac:dyDescent="0.15">
      <c r="A255" t="s">
        <v>50</v>
      </c>
    </row>
    <row r="256" spans="1:1" x14ac:dyDescent="0.15">
      <c r="A256" t="s">
        <v>51</v>
      </c>
    </row>
    <row r="257" spans="1:1" x14ac:dyDescent="0.15">
      <c r="A257" t="s">
        <v>52</v>
      </c>
    </row>
    <row r="259" spans="1:1" x14ac:dyDescent="0.15">
      <c r="A259" t="s">
        <v>117</v>
      </c>
    </row>
    <row r="260" spans="1:1" x14ac:dyDescent="0.15">
      <c r="A260" t="s">
        <v>53</v>
      </c>
    </row>
    <row r="261" spans="1:1" x14ac:dyDescent="0.15">
      <c r="A261" t="s">
        <v>118</v>
      </c>
    </row>
    <row r="263" spans="1:1" x14ac:dyDescent="0.15">
      <c r="A263" t="s">
        <v>56</v>
      </c>
    </row>
    <row r="264" spans="1:1" x14ac:dyDescent="0.15">
      <c r="A264" t="s">
        <v>53</v>
      </c>
    </row>
    <row r="265" spans="1:1" x14ac:dyDescent="0.15">
      <c r="A265" t="s">
        <v>57</v>
      </c>
    </row>
    <row r="266" spans="1:1" x14ac:dyDescent="0.15">
      <c r="A266" t="s">
        <v>119</v>
      </c>
    </row>
    <row r="267" spans="1:1" x14ac:dyDescent="0.15">
      <c r="A267" t="s">
        <v>59</v>
      </c>
    </row>
    <row r="268" spans="1:1" x14ac:dyDescent="0.15">
      <c r="A268" t="s">
        <v>161</v>
      </c>
    </row>
    <row r="269" spans="1:1" x14ac:dyDescent="0.15">
      <c r="A269" t="s">
        <v>59</v>
      </c>
    </row>
    <row r="270" spans="1:1" x14ac:dyDescent="0.15">
      <c r="A270" t="s">
        <v>162</v>
      </c>
    </row>
    <row r="271" spans="1:1" x14ac:dyDescent="0.15">
      <c r="A271" t="s">
        <v>59</v>
      </c>
    </row>
    <row r="272" spans="1:1" x14ac:dyDescent="0.15">
      <c r="A272" t="s">
        <v>62</v>
      </c>
    </row>
    <row r="273" spans="1:1" x14ac:dyDescent="0.15">
      <c r="A273" t="s">
        <v>63</v>
      </c>
    </row>
    <row r="275" spans="1:1" x14ac:dyDescent="0.15">
      <c r="A275" t="s">
        <v>163</v>
      </c>
    </row>
    <row r="276" spans="1:1" x14ac:dyDescent="0.15">
      <c r="A276" t="s">
        <v>65</v>
      </c>
    </row>
    <row r="277" spans="1:1" x14ac:dyDescent="0.15">
      <c r="A277" t="s">
        <v>164</v>
      </c>
    </row>
    <row r="278" spans="1:1" x14ac:dyDescent="0.15">
      <c r="A278" t="s">
        <v>67</v>
      </c>
    </row>
    <row r="279" spans="1:1" x14ac:dyDescent="0.15">
      <c r="A279" t="s">
        <v>63</v>
      </c>
    </row>
    <row r="281" spans="1:1" x14ac:dyDescent="0.15">
      <c r="A281" t="s">
        <v>165</v>
      </c>
    </row>
    <row r="282" spans="1:1" x14ac:dyDescent="0.15">
      <c r="A282" t="s">
        <v>49</v>
      </c>
    </row>
    <row r="283" spans="1:1" x14ac:dyDescent="0.15">
      <c r="A283" t="s">
        <v>50</v>
      </c>
    </row>
    <row r="284" spans="1:1" x14ac:dyDescent="0.15">
      <c r="A284" t="s">
        <v>51</v>
      </c>
    </row>
    <row r="285" spans="1:1" x14ac:dyDescent="0.15">
      <c r="A285" t="s">
        <v>52</v>
      </c>
    </row>
    <row r="287" spans="1:1" x14ac:dyDescent="0.15">
      <c r="A287" t="s">
        <v>117</v>
      </c>
    </row>
    <row r="288" spans="1:1" x14ac:dyDescent="0.15">
      <c r="A288" t="s">
        <v>53</v>
      </c>
    </row>
    <row r="289" spans="1:1" x14ac:dyDescent="0.15">
      <c r="A289" t="s">
        <v>118</v>
      </c>
    </row>
    <row r="291" spans="1:1" x14ac:dyDescent="0.15">
      <c r="A291" t="s">
        <v>56</v>
      </c>
    </row>
    <row r="292" spans="1:1" x14ac:dyDescent="0.15">
      <c r="A292" t="s">
        <v>53</v>
      </c>
    </row>
    <row r="293" spans="1:1" x14ac:dyDescent="0.15">
      <c r="A293" t="s">
        <v>57</v>
      </c>
    </row>
    <row r="294" spans="1:1" x14ac:dyDescent="0.15">
      <c r="A294" t="s">
        <v>119</v>
      </c>
    </row>
    <row r="295" spans="1:1" x14ac:dyDescent="0.15">
      <c r="A295" t="s">
        <v>59</v>
      </c>
    </row>
    <row r="296" spans="1:1" x14ac:dyDescent="0.15">
      <c r="A296" t="s">
        <v>166</v>
      </c>
    </row>
    <row r="297" spans="1:1" x14ac:dyDescent="0.15">
      <c r="A297" t="s">
        <v>59</v>
      </c>
    </row>
    <row r="298" spans="1:1" x14ac:dyDescent="0.15">
      <c r="A298" t="s">
        <v>167</v>
      </c>
    </row>
    <row r="299" spans="1:1" x14ac:dyDescent="0.15">
      <c r="A299" t="s">
        <v>59</v>
      </c>
    </row>
    <row r="300" spans="1:1" x14ac:dyDescent="0.15">
      <c r="A300" t="s">
        <v>62</v>
      </c>
    </row>
    <row r="301" spans="1:1" x14ac:dyDescent="0.15">
      <c r="A301" t="s">
        <v>63</v>
      </c>
    </row>
    <row r="303" spans="1:1" x14ac:dyDescent="0.15">
      <c r="A303" t="s">
        <v>168</v>
      </c>
    </row>
    <row r="304" spans="1:1" x14ac:dyDescent="0.15">
      <c r="A304" t="s">
        <v>65</v>
      </c>
    </row>
    <row r="305" spans="1:1" x14ac:dyDescent="0.15">
      <c r="A305" t="s">
        <v>169</v>
      </c>
    </row>
    <row r="306" spans="1:1" x14ac:dyDescent="0.15">
      <c r="A306" t="s">
        <v>67</v>
      </c>
    </row>
    <row r="307" spans="1:1" x14ac:dyDescent="0.15">
      <c r="A307" t="s">
        <v>63</v>
      </c>
    </row>
    <row r="309" spans="1:1" x14ac:dyDescent="0.15">
      <c r="A309" t="s">
        <v>170</v>
      </c>
    </row>
    <row r="310" spans="1:1" x14ac:dyDescent="0.15">
      <c r="A310" t="s">
        <v>49</v>
      </c>
    </row>
    <row r="311" spans="1:1" x14ac:dyDescent="0.15">
      <c r="A311" t="s">
        <v>50</v>
      </c>
    </row>
    <row r="312" spans="1:1" x14ac:dyDescent="0.15">
      <c r="A312" t="s">
        <v>51</v>
      </c>
    </row>
    <row r="313" spans="1:1" x14ac:dyDescent="0.15">
      <c r="A313" t="s">
        <v>52</v>
      </c>
    </row>
    <row r="315" spans="1:1" x14ac:dyDescent="0.15">
      <c r="A315" t="s">
        <v>117</v>
      </c>
    </row>
    <row r="316" spans="1:1" x14ac:dyDescent="0.15">
      <c r="A316" t="s">
        <v>53</v>
      </c>
    </row>
    <row r="317" spans="1:1" x14ac:dyDescent="0.15">
      <c r="A317" t="s">
        <v>118</v>
      </c>
    </row>
    <row r="319" spans="1:1" x14ac:dyDescent="0.15">
      <c r="A319" t="s">
        <v>56</v>
      </c>
    </row>
    <row r="320" spans="1:1" x14ac:dyDescent="0.15">
      <c r="A320" t="s">
        <v>53</v>
      </c>
    </row>
    <row r="321" spans="1:1" x14ac:dyDescent="0.15">
      <c r="A321" t="s">
        <v>57</v>
      </c>
    </row>
    <row r="322" spans="1:1" x14ac:dyDescent="0.15">
      <c r="A322" t="s">
        <v>119</v>
      </c>
    </row>
    <row r="323" spans="1:1" x14ac:dyDescent="0.15">
      <c r="A323" t="s">
        <v>59</v>
      </c>
    </row>
    <row r="324" spans="1:1" x14ac:dyDescent="0.15">
      <c r="A324" t="s">
        <v>171</v>
      </c>
    </row>
    <row r="325" spans="1:1" x14ac:dyDescent="0.15">
      <c r="A325" t="s">
        <v>59</v>
      </c>
    </row>
    <row r="326" spans="1:1" x14ac:dyDescent="0.15">
      <c r="A326" t="s">
        <v>172</v>
      </c>
    </row>
    <row r="327" spans="1:1" x14ac:dyDescent="0.15">
      <c r="A327" t="s">
        <v>59</v>
      </c>
    </row>
    <row r="328" spans="1:1" x14ac:dyDescent="0.15">
      <c r="A328" t="s">
        <v>62</v>
      </c>
    </row>
    <row r="329" spans="1:1" x14ac:dyDescent="0.15">
      <c r="A329" t="s">
        <v>63</v>
      </c>
    </row>
    <row r="331" spans="1:1" x14ac:dyDescent="0.15">
      <c r="A331" t="s">
        <v>173</v>
      </c>
    </row>
    <row r="332" spans="1:1" x14ac:dyDescent="0.15">
      <c r="A332" t="s">
        <v>65</v>
      </c>
    </row>
    <row r="333" spans="1:1" x14ac:dyDescent="0.15">
      <c r="A333" t="s">
        <v>174</v>
      </c>
    </row>
    <row r="334" spans="1:1" x14ac:dyDescent="0.15">
      <c r="A334" t="s">
        <v>67</v>
      </c>
    </row>
    <row r="335" spans="1:1" x14ac:dyDescent="0.15">
      <c r="A335" t="s">
        <v>63</v>
      </c>
    </row>
    <row r="337" spans="1:1" x14ac:dyDescent="0.15">
      <c r="A337" t="s">
        <v>175</v>
      </c>
    </row>
    <row r="338" spans="1:1" x14ac:dyDescent="0.15">
      <c r="A338" t="s">
        <v>49</v>
      </c>
    </row>
    <row r="339" spans="1:1" x14ac:dyDescent="0.15">
      <c r="A339" t="s">
        <v>50</v>
      </c>
    </row>
    <row r="340" spans="1:1" x14ac:dyDescent="0.15">
      <c r="A340" t="s">
        <v>51</v>
      </c>
    </row>
    <row r="341" spans="1:1" x14ac:dyDescent="0.15">
      <c r="A341" t="s">
        <v>52</v>
      </c>
    </row>
    <row r="343" spans="1:1" x14ac:dyDescent="0.15">
      <c r="A343" t="s">
        <v>117</v>
      </c>
    </row>
    <row r="344" spans="1:1" x14ac:dyDescent="0.15">
      <c r="A344" t="s">
        <v>53</v>
      </c>
    </row>
    <row r="345" spans="1:1" x14ac:dyDescent="0.15">
      <c r="A345" t="s">
        <v>118</v>
      </c>
    </row>
    <row r="347" spans="1:1" x14ac:dyDescent="0.15">
      <c r="A347" t="s">
        <v>56</v>
      </c>
    </row>
    <row r="348" spans="1:1" x14ac:dyDescent="0.15">
      <c r="A348" t="s">
        <v>53</v>
      </c>
    </row>
    <row r="349" spans="1:1" x14ac:dyDescent="0.15">
      <c r="A349" t="s">
        <v>57</v>
      </c>
    </row>
    <row r="350" spans="1:1" x14ac:dyDescent="0.15">
      <c r="A350" t="s">
        <v>119</v>
      </c>
    </row>
    <row r="351" spans="1:1" x14ac:dyDescent="0.15">
      <c r="A351" t="s">
        <v>59</v>
      </c>
    </row>
    <row r="352" spans="1:1" x14ac:dyDescent="0.15">
      <c r="A352" t="s">
        <v>176</v>
      </c>
    </row>
    <row r="353" spans="1:1" x14ac:dyDescent="0.15">
      <c r="A353" t="s">
        <v>59</v>
      </c>
    </row>
    <row r="354" spans="1:1" x14ac:dyDescent="0.15">
      <c r="A354" t="s">
        <v>177</v>
      </c>
    </row>
    <row r="355" spans="1:1" x14ac:dyDescent="0.15">
      <c r="A355" t="s">
        <v>59</v>
      </c>
    </row>
    <row r="356" spans="1:1" x14ac:dyDescent="0.15">
      <c r="A356" t="s">
        <v>62</v>
      </c>
    </row>
    <row r="357" spans="1:1" x14ac:dyDescent="0.15">
      <c r="A357" t="s">
        <v>63</v>
      </c>
    </row>
    <row r="359" spans="1:1" x14ac:dyDescent="0.15">
      <c r="A359" t="s">
        <v>178</v>
      </c>
    </row>
    <row r="360" spans="1:1" x14ac:dyDescent="0.15">
      <c r="A360" t="s">
        <v>65</v>
      </c>
    </row>
    <row r="361" spans="1:1" x14ac:dyDescent="0.15">
      <c r="A361" t="s">
        <v>179</v>
      </c>
    </row>
    <row r="362" spans="1:1" x14ac:dyDescent="0.15">
      <c r="A362" t="s">
        <v>67</v>
      </c>
    </row>
    <row r="363" spans="1:1" x14ac:dyDescent="0.15">
      <c r="A363" t="s">
        <v>63</v>
      </c>
    </row>
    <row r="365" spans="1:1" x14ac:dyDescent="0.15">
      <c r="A365" t="s">
        <v>180</v>
      </c>
    </row>
    <row r="366" spans="1:1" x14ac:dyDescent="0.15">
      <c r="A366" t="s">
        <v>49</v>
      </c>
    </row>
    <row r="367" spans="1:1" x14ac:dyDescent="0.15">
      <c r="A367" t="s">
        <v>50</v>
      </c>
    </row>
    <row r="368" spans="1:1" x14ac:dyDescent="0.15">
      <c r="A368" t="s">
        <v>51</v>
      </c>
    </row>
    <row r="369" spans="1:1" x14ac:dyDescent="0.15">
      <c r="A369" t="s">
        <v>52</v>
      </c>
    </row>
    <row r="371" spans="1:1" x14ac:dyDescent="0.15">
      <c r="A371" t="s">
        <v>117</v>
      </c>
    </row>
    <row r="372" spans="1:1" x14ac:dyDescent="0.15">
      <c r="A372" t="s">
        <v>53</v>
      </c>
    </row>
    <row r="373" spans="1:1" x14ac:dyDescent="0.15">
      <c r="A373" t="s">
        <v>118</v>
      </c>
    </row>
    <row r="375" spans="1:1" x14ac:dyDescent="0.15">
      <c r="A375" t="s">
        <v>56</v>
      </c>
    </row>
    <row r="376" spans="1:1" x14ac:dyDescent="0.15">
      <c r="A376" t="s">
        <v>53</v>
      </c>
    </row>
    <row r="377" spans="1:1" x14ac:dyDescent="0.15">
      <c r="A377" t="s">
        <v>57</v>
      </c>
    </row>
    <row r="378" spans="1:1" x14ac:dyDescent="0.15">
      <c r="A378" t="s">
        <v>119</v>
      </c>
    </row>
    <row r="379" spans="1:1" x14ac:dyDescent="0.15">
      <c r="A379" t="s">
        <v>59</v>
      </c>
    </row>
    <row r="380" spans="1:1" x14ac:dyDescent="0.15">
      <c r="A380" t="s">
        <v>181</v>
      </c>
    </row>
    <row r="381" spans="1:1" x14ac:dyDescent="0.15">
      <c r="A381" t="s">
        <v>59</v>
      </c>
    </row>
    <row r="382" spans="1:1" x14ac:dyDescent="0.15">
      <c r="A382" t="s">
        <v>182</v>
      </c>
    </row>
    <row r="383" spans="1:1" x14ac:dyDescent="0.15">
      <c r="A383" t="s">
        <v>59</v>
      </c>
    </row>
    <row r="384" spans="1:1" x14ac:dyDescent="0.15">
      <c r="A384" t="s">
        <v>62</v>
      </c>
    </row>
    <row r="385" spans="1:1" x14ac:dyDescent="0.15">
      <c r="A385" t="s">
        <v>63</v>
      </c>
    </row>
    <row r="387" spans="1:1" x14ac:dyDescent="0.15">
      <c r="A387" t="s">
        <v>183</v>
      </c>
    </row>
    <row r="388" spans="1:1" x14ac:dyDescent="0.15">
      <c r="A388" t="s">
        <v>65</v>
      </c>
    </row>
    <row r="389" spans="1:1" x14ac:dyDescent="0.15">
      <c r="A389" t="s">
        <v>184</v>
      </c>
    </row>
    <row r="390" spans="1:1" x14ac:dyDescent="0.15">
      <c r="A390" t="s">
        <v>67</v>
      </c>
    </row>
    <row r="391" spans="1:1" x14ac:dyDescent="0.15">
      <c r="A391" t="s">
        <v>63</v>
      </c>
    </row>
    <row r="393" spans="1:1" x14ac:dyDescent="0.15">
      <c r="A393" t="s">
        <v>185</v>
      </c>
    </row>
    <row r="394" spans="1:1" x14ac:dyDescent="0.15">
      <c r="A394" t="s">
        <v>49</v>
      </c>
    </row>
    <row r="395" spans="1:1" x14ac:dyDescent="0.15">
      <c r="A395" t="s">
        <v>50</v>
      </c>
    </row>
    <row r="396" spans="1:1" x14ac:dyDescent="0.15">
      <c r="A396" t="s">
        <v>51</v>
      </c>
    </row>
    <row r="397" spans="1:1" x14ac:dyDescent="0.15">
      <c r="A397" t="s">
        <v>52</v>
      </c>
    </row>
    <row r="399" spans="1:1" x14ac:dyDescent="0.15">
      <c r="A399" t="s">
        <v>117</v>
      </c>
    </row>
    <row r="400" spans="1:1" x14ac:dyDescent="0.15">
      <c r="A400" t="s">
        <v>53</v>
      </c>
    </row>
    <row r="401" spans="1:1" x14ac:dyDescent="0.15">
      <c r="A401" t="s">
        <v>118</v>
      </c>
    </row>
    <row r="403" spans="1:1" x14ac:dyDescent="0.15">
      <c r="A403" t="s">
        <v>56</v>
      </c>
    </row>
    <row r="404" spans="1:1" x14ac:dyDescent="0.15">
      <c r="A404" t="s">
        <v>53</v>
      </c>
    </row>
    <row r="405" spans="1:1" x14ac:dyDescent="0.15">
      <c r="A405" t="s">
        <v>57</v>
      </c>
    </row>
    <row r="406" spans="1:1" x14ac:dyDescent="0.15">
      <c r="A406" t="s">
        <v>119</v>
      </c>
    </row>
    <row r="407" spans="1:1" x14ac:dyDescent="0.15">
      <c r="A407" t="s">
        <v>59</v>
      </c>
    </row>
    <row r="408" spans="1:1" x14ac:dyDescent="0.15">
      <c r="A408" t="s">
        <v>186</v>
      </c>
    </row>
    <row r="409" spans="1:1" x14ac:dyDescent="0.15">
      <c r="A409" t="s">
        <v>59</v>
      </c>
    </row>
    <row r="410" spans="1:1" x14ac:dyDescent="0.15">
      <c r="A410" t="s">
        <v>187</v>
      </c>
    </row>
    <row r="411" spans="1:1" x14ac:dyDescent="0.15">
      <c r="A411" t="s">
        <v>59</v>
      </c>
    </row>
    <row r="412" spans="1:1" x14ac:dyDescent="0.15">
      <c r="A412" t="s">
        <v>62</v>
      </c>
    </row>
    <row r="413" spans="1:1" x14ac:dyDescent="0.15">
      <c r="A413" t="s">
        <v>63</v>
      </c>
    </row>
    <row r="415" spans="1:1" x14ac:dyDescent="0.15">
      <c r="A415" t="s">
        <v>188</v>
      </c>
    </row>
    <row r="416" spans="1:1" x14ac:dyDescent="0.15">
      <c r="A416" t="s">
        <v>65</v>
      </c>
    </row>
    <row r="417" spans="1:1" x14ac:dyDescent="0.15">
      <c r="A417" t="s">
        <v>189</v>
      </c>
    </row>
    <row r="418" spans="1:1" x14ac:dyDescent="0.15">
      <c r="A418" t="s">
        <v>67</v>
      </c>
    </row>
    <row r="419" spans="1:1" x14ac:dyDescent="0.15">
      <c r="A419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76A0E-ADA5-274E-8D0F-86CE4FF4BA91}">
  <sheetPr codeName="Sheet23"/>
  <dimension ref="A1:AN2013"/>
  <sheetViews>
    <sheetView topLeftCell="P1" zoomScale="106" workbookViewId="0">
      <pane ySplit="3" topLeftCell="A4" activePane="bottomLeft" state="frozen"/>
      <selection activeCell="F27" sqref="F27"/>
      <selection pane="bottomLeft" activeCell="AA15" sqref="AA15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190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444661.6918874032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444661.6918874032</v>
      </c>
      <c r="K4" s="14">
        <f>J4*$C$10</f>
        <v>11116.54229718508</v>
      </c>
      <c r="L4" s="15">
        <f>$C$14</f>
        <v>4651.6390438740327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444661.6918874032</v>
      </c>
      <c r="Z4" s="8">
        <f t="shared" ref="Z4:Z35" si="4">IFERROR(_xlfn.IFNA(-$T4*K4,0),0)</f>
        <v>-11116.54229718508</v>
      </c>
      <c r="AA4" s="8">
        <f t="shared" ref="AA4:AA35" si="5">IFERROR(_xlfn.IFNA(-$T4*L4,0),0)</f>
        <v>-4651.6390438740327</v>
      </c>
      <c r="AB4" s="8"/>
      <c r="AC4" s="8">
        <f t="shared" ref="AC4:AC35" si="6">IFERROR(_xlfn.IFNA(SUM(Y4:AB4),0),0)</f>
        <v>428893.51054634404</v>
      </c>
      <c r="AD4" s="8"/>
      <c r="AE4" s="8">
        <f t="shared" ref="AE4:AE35" si="7">IFERROR(_xlfn.IFNA(SUM(AC4:AD4),0),0)</f>
        <v>428893.51054634404</v>
      </c>
      <c r="AG4" s="46">
        <f>AE133</f>
        <v>44466.203398876707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L'!$B$10:$O$129,7),VLOOKUP(I5,'[1]Mortality (Interventions) L'!$B$136:$AV$256,4)))</f>
        <v>6.3553431490409755</v>
      </c>
      <c r="P5" s="11">
        <v>0</v>
      </c>
      <c r="Q5" s="10">
        <f t="shared" ref="Q5:Q36" si="9">T4</f>
        <v>1</v>
      </c>
      <c r="R5" s="10">
        <f t="shared" ref="R5:R36" si="10">O5*Q5/1000</f>
        <v>6.3553431490409752E-3</v>
      </c>
      <c r="S5" s="10">
        <f t="shared" ref="S5:S36" si="11">MIN(P5*Q5,Q5-R5)</f>
        <v>0</v>
      </c>
      <c r="T5" s="9">
        <f t="shared" si="1"/>
        <v>0.99364465685095904</v>
      </c>
      <c r="U5" s="18"/>
      <c r="V5" s="8">
        <f t="shared" ref="V5:V36" si="12">W4</f>
        <v>7691.77</v>
      </c>
      <c r="W5" s="8">
        <f t="shared" si="2"/>
        <v>7642.8861622265013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-4888.3837773498899</v>
      </c>
      <c r="AC5" s="8">
        <f t="shared" si="6"/>
        <v>-4888.3837773498899</v>
      </c>
      <c r="AD5" s="8">
        <f t="shared" ref="AD5:AD36" si="14">IFERROR(_xlfn.IFNA($D$6*SUM(V5:V5,Y5:Z5),0),0)</f>
        <v>754.56263700000011</v>
      </c>
      <c r="AE5" s="8">
        <f t="shared" si="7"/>
        <v>-4133.8211403498899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2428.3305844370161</v>
      </c>
      <c r="M6" s="14">
        <f t="shared" si="0"/>
        <v>769177</v>
      </c>
      <c r="N6" s="13"/>
      <c r="O6" s="13">
        <f>1000*(IF(I6&lt;18,VLOOKUP(I6,'[1]Mortality (No Interventions) L'!$B$10:$O$129,7),VLOOKUP(I6,'[1]Mortality (Interventions) L'!$B$136:$AV$256,4)))</f>
        <v>7.0730679322200629</v>
      </c>
      <c r="P6" s="11">
        <v>0</v>
      </c>
      <c r="Q6" s="10">
        <f t="shared" si="9"/>
        <v>0.99364465685095904</v>
      </c>
      <c r="R6" s="10">
        <f t="shared" si="10"/>
        <v>7.0281161583943272E-3</v>
      </c>
      <c r="S6" s="10">
        <f t="shared" si="11"/>
        <v>0</v>
      </c>
      <c r="T6" s="9">
        <f t="shared" si="1"/>
        <v>0.98661654069256466</v>
      </c>
      <c r="U6" s="18"/>
      <c r="V6" s="8">
        <f t="shared" si="12"/>
        <v>7642.8861622265013</v>
      </c>
      <c r="W6" s="8">
        <f t="shared" si="2"/>
        <v>7588.8275092028489</v>
      </c>
      <c r="X6" s="18"/>
      <c r="Y6" s="8">
        <f t="shared" si="3"/>
        <v>0</v>
      </c>
      <c r="Z6" s="8">
        <f t="shared" si="4"/>
        <v>0</v>
      </c>
      <c r="AA6" s="8">
        <f t="shared" si="5"/>
        <v>-2395.8311208752025</v>
      </c>
      <c r="AB6" s="8">
        <f t="shared" si="13"/>
        <v>-5405.8653023652732</v>
      </c>
      <c r="AC6" s="8">
        <f t="shared" si="6"/>
        <v>-7801.6964232404753</v>
      </c>
      <c r="AD6" s="8">
        <f t="shared" si="14"/>
        <v>749.76713251441981</v>
      </c>
      <c r="AE6" s="8">
        <f t="shared" si="7"/>
        <v>-7051.9292907260551</v>
      </c>
      <c r="AF6" s="1" t="s">
        <v>34</v>
      </c>
      <c r="AG6" s="44">
        <f>AE133/Y133</f>
        <v>0.10000007693520042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2428.3305844370161</v>
      </c>
      <c r="M7" s="14">
        <f t="shared" si="0"/>
        <v>769177</v>
      </c>
      <c r="N7" s="13"/>
      <c r="O7" s="13">
        <f>1000*(IF(I7&lt;18,VLOOKUP(I7,'[1]Mortality (No Interventions) L'!$B$10:$O$129,7),VLOOKUP(I7,'[1]Mortality (Interventions) L'!$B$136:$AV$256,4)))</f>
        <v>7.8516227991183785</v>
      </c>
      <c r="P7" s="11">
        <v>0</v>
      </c>
      <c r="Q7" s="10">
        <f t="shared" si="9"/>
        <v>0.98661654069256466</v>
      </c>
      <c r="R7" s="10">
        <f t="shared" si="10"/>
        <v>7.7465409248890461E-3</v>
      </c>
      <c r="S7" s="10">
        <f t="shared" si="11"/>
        <v>0</v>
      </c>
      <c r="T7" s="9">
        <f t="shared" si="1"/>
        <v>0.97886999976767564</v>
      </c>
      <c r="U7" s="18"/>
      <c r="V7" s="8">
        <f t="shared" si="12"/>
        <v>7588.8275092028489</v>
      </c>
      <c r="W7" s="8">
        <f t="shared" si="2"/>
        <v>7529.2428981130151</v>
      </c>
      <c r="X7" s="18"/>
      <c r="Y7" s="8">
        <f t="shared" si="3"/>
        <v>0</v>
      </c>
      <c r="Z7" s="8">
        <f t="shared" si="4"/>
        <v>0</v>
      </c>
      <c r="AA7" s="8">
        <f t="shared" si="5"/>
        <v>-2377.0199586237018</v>
      </c>
      <c r="AB7" s="8">
        <f t="shared" si="13"/>
        <v>-5958.4611089833816</v>
      </c>
      <c r="AC7" s="8">
        <f t="shared" si="6"/>
        <v>-8335.4810676070829</v>
      </c>
      <c r="AD7" s="8">
        <f t="shared" si="14"/>
        <v>744.46397865279948</v>
      </c>
      <c r="AE7" s="8">
        <f t="shared" si="7"/>
        <v>-7591.0170889542833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2428.3305844370161</v>
      </c>
      <c r="M8" s="14">
        <f t="shared" si="0"/>
        <v>769177</v>
      </c>
      <c r="N8" s="13"/>
      <c r="O8" s="13">
        <f>1000*(IF(I8&lt;18,VLOOKUP(I8,'[1]Mortality (No Interventions) L'!$B$10:$O$129,7),VLOOKUP(I8,'[1]Mortality (Interventions) L'!$B$136:$AV$256,4)))</f>
        <v>8.6929958796106206</v>
      </c>
      <c r="P8" s="11">
        <v>0</v>
      </c>
      <c r="Q8" s="10">
        <f t="shared" si="9"/>
        <v>0.97886999976767564</v>
      </c>
      <c r="R8" s="10">
        <f t="shared" si="10"/>
        <v>8.5093128746548535E-3</v>
      </c>
      <c r="S8" s="10">
        <f t="shared" si="11"/>
        <v>0</v>
      </c>
      <c r="T8" s="9">
        <f t="shared" si="1"/>
        <v>0.9703606868930208</v>
      </c>
      <c r="U8" s="18"/>
      <c r="V8" s="8">
        <f t="shared" si="12"/>
        <v>7529.2428981130151</v>
      </c>
      <c r="W8" s="8">
        <f t="shared" si="2"/>
        <v>7463.7912206231313</v>
      </c>
      <c r="X8" s="18"/>
      <c r="Y8" s="8">
        <f t="shared" si="3"/>
        <v>0</v>
      </c>
      <c r="Z8" s="8">
        <f t="shared" si="4"/>
        <v>0</v>
      </c>
      <c r="AA8" s="8">
        <f t="shared" si="5"/>
        <v>-2356.3565339176334</v>
      </c>
      <c r="AB8" s="8">
        <f t="shared" si="13"/>
        <v>-6545.1677489883959</v>
      </c>
      <c r="AC8" s="8">
        <f t="shared" si="6"/>
        <v>-8901.5242829060298</v>
      </c>
      <c r="AD8" s="8">
        <f t="shared" si="14"/>
        <v>738.61872830488687</v>
      </c>
      <c r="AE8" s="8">
        <f t="shared" si="7"/>
        <v>-8162.9055546011432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2428.3305844370161</v>
      </c>
      <c r="M9" s="14">
        <f t="shared" si="0"/>
        <v>769177</v>
      </c>
      <c r="N9" s="13"/>
      <c r="O9" s="13">
        <f>1000*(IF(I9&lt;18,VLOOKUP(I9,'[1]Mortality (No Interventions) L'!$B$10:$O$129,7),VLOOKUP(I9,'[1]Mortality (Interventions) L'!$B$136:$AV$256,4)))</f>
        <v>9.6481336075596218</v>
      </c>
      <c r="P9" s="11">
        <v>0</v>
      </c>
      <c r="Q9" s="10">
        <f t="shared" si="9"/>
        <v>0.9703606868930208</v>
      </c>
      <c r="R9" s="10">
        <f t="shared" si="10"/>
        <v>9.3621695546671942E-3</v>
      </c>
      <c r="S9" s="10">
        <f t="shared" si="11"/>
        <v>0</v>
      </c>
      <c r="T9" s="9">
        <f t="shared" si="1"/>
        <v>0.96099851733835362</v>
      </c>
      <c r="U9" s="18"/>
      <c r="V9" s="8">
        <f t="shared" si="12"/>
        <v>7463.7912206231313</v>
      </c>
      <c r="W9" s="8">
        <f t="shared" si="2"/>
        <v>7391.7795657076285</v>
      </c>
      <c r="X9" s="18"/>
      <c r="Y9" s="8">
        <f t="shared" si="3"/>
        <v>0</v>
      </c>
      <c r="Z9" s="8">
        <f t="shared" si="4"/>
        <v>0</v>
      </c>
      <c r="AA9" s="8">
        <f t="shared" si="5"/>
        <v>-2333.6220912513504</v>
      </c>
      <c r="AB9" s="8">
        <f t="shared" si="13"/>
        <v>-7201.1654915502486</v>
      </c>
      <c r="AC9" s="8">
        <f t="shared" si="6"/>
        <v>-9534.7875828015985</v>
      </c>
      <c r="AD9" s="8">
        <f t="shared" si="14"/>
        <v>732.19791874312921</v>
      </c>
      <c r="AE9" s="8">
        <f t="shared" si="7"/>
        <v>-8802.5896640584688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2428.3305844370161</v>
      </c>
      <c r="M10" s="14">
        <f t="shared" si="0"/>
        <v>769177</v>
      </c>
      <c r="N10" s="13"/>
      <c r="O10" s="13">
        <f>1000*(IF(I10&lt;18,VLOOKUP(I10,'[1]Mortality (No Interventions) L'!$B$10:$O$129,7),VLOOKUP(I10,'[1]Mortality (Interventions) L'!$B$136:$AV$256,4)))</f>
        <v>10.734323593736512</v>
      </c>
      <c r="P10" s="11">
        <v>0</v>
      </c>
      <c r="Q10" s="10">
        <f t="shared" si="9"/>
        <v>0.96099851733835362</v>
      </c>
      <c r="R10" s="10">
        <f t="shared" si="10"/>
        <v>1.0315669058210896E-2</v>
      </c>
      <c r="S10" s="10">
        <f t="shared" si="11"/>
        <v>0</v>
      </c>
      <c r="T10" s="9">
        <f t="shared" si="1"/>
        <v>0.95068284828014271</v>
      </c>
      <c r="U10" s="18"/>
      <c r="V10" s="8">
        <f t="shared" si="12"/>
        <v>7391.7795657076285</v>
      </c>
      <c r="W10" s="8">
        <f t="shared" si="2"/>
        <v>7312.4338119157537</v>
      </c>
      <c r="X10" s="18"/>
      <c r="Y10" s="8">
        <f t="shared" si="3"/>
        <v>0</v>
      </c>
      <c r="Z10" s="8">
        <f t="shared" si="4"/>
        <v>0</v>
      </c>
      <c r="AA10" s="8">
        <f t="shared" si="5"/>
        <v>-2308.5722365783658</v>
      </c>
      <c r="AB10" s="8">
        <f t="shared" si="13"/>
        <v>-7934.5753791874822</v>
      </c>
      <c r="AC10" s="8">
        <f t="shared" si="6"/>
        <v>-10243.147615765847</v>
      </c>
      <c r="AD10" s="8">
        <f t="shared" si="14"/>
        <v>725.13357539591846</v>
      </c>
      <c r="AE10" s="8">
        <f t="shared" si="7"/>
        <v>-9518.0140403699279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2428.3305844370161</v>
      </c>
      <c r="M11" s="14">
        <f t="shared" si="0"/>
        <v>769177</v>
      </c>
      <c r="N11" s="13"/>
      <c r="O11" s="13">
        <f>1000*(IF(I11&lt;18,VLOOKUP(I11,'[1]Mortality (No Interventions) L'!$B$10:$O$129,7),VLOOKUP(I11,'[1]Mortality (Interventions) L'!$B$136:$AV$256,4)))</f>
        <v>11.987427999856752</v>
      </c>
      <c r="P11" s="11">
        <v>0</v>
      </c>
      <c r="Q11" s="10">
        <f t="shared" si="9"/>
        <v>0.95068284828014271</v>
      </c>
      <c r="R11" s="10">
        <f t="shared" si="10"/>
        <v>1.1396242194456951E-2</v>
      </c>
      <c r="S11" s="10">
        <f t="shared" si="11"/>
        <v>0</v>
      </c>
      <c r="T11" s="9">
        <f t="shared" si="1"/>
        <v>0.9392866060856857</v>
      </c>
      <c r="U11" s="18"/>
      <c r="V11" s="8">
        <f t="shared" si="12"/>
        <v>7312.4338119157537</v>
      </c>
      <c r="W11" s="8">
        <f t="shared" si="2"/>
        <v>7224.7765380916953</v>
      </c>
      <c r="X11" s="18"/>
      <c r="Y11" s="8">
        <f t="shared" si="3"/>
        <v>0</v>
      </c>
      <c r="Z11" s="8">
        <f t="shared" si="4"/>
        <v>0</v>
      </c>
      <c r="AA11" s="8">
        <f t="shared" si="5"/>
        <v>-2280.8983931099147</v>
      </c>
      <c r="AB11" s="8">
        <f t="shared" si="13"/>
        <v>-8765.7273824058138</v>
      </c>
      <c r="AC11" s="8">
        <f t="shared" si="6"/>
        <v>-11046.625775515728</v>
      </c>
      <c r="AD11" s="8">
        <f t="shared" si="14"/>
        <v>717.34975694893546</v>
      </c>
      <c r="AE11" s="8">
        <f t="shared" si="7"/>
        <v>-10329.276018566792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2428.3305844370161</v>
      </c>
      <c r="M12" s="14">
        <f t="shared" si="0"/>
        <v>769177</v>
      </c>
      <c r="N12" s="13"/>
      <c r="O12" s="13">
        <f>1000*(IF(I12&lt;18,VLOOKUP(I12,'[1]Mortality (No Interventions) L'!$B$10:$O$129,7),VLOOKUP(I12,'[1]Mortality (Interventions) L'!$B$136:$AV$256,4)))</f>
        <v>13.442739003632301</v>
      </c>
      <c r="P12" s="11">
        <v>0</v>
      </c>
      <c r="Q12" s="10">
        <f t="shared" si="9"/>
        <v>0.9392866060856857</v>
      </c>
      <c r="R12" s="10">
        <f t="shared" si="10"/>
        <v>1.2626584695217456E-2</v>
      </c>
      <c r="S12" s="10">
        <f t="shared" si="11"/>
        <v>0</v>
      </c>
      <c r="T12" s="9">
        <f t="shared" si="1"/>
        <v>0.92666002139046821</v>
      </c>
      <c r="U12" s="18"/>
      <c r="V12" s="8">
        <f t="shared" si="12"/>
        <v>7224.7765380916953</v>
      </c>
      <c r="W12" s="8">
        <f t="shared" si="2"/>
        <v>7127.6557527305622</v>
      </c>
      <c r="X12" s="18"/>
      <c r="Y12" s="8">
        <f t="shared" si="3"/>
        <v>0</v>
      </c>
      <c r="Z12" s="8">
        <f t="shared" si="4"/>
        <v>0</v>
      </c>
      <c r="AA12" s="8">
        <f t="shared" si="5"/>
        <v>-2250.2368713175333</v>
      </c>
      <c r="AB12" s="8">
        <f t="shared" si="13"/>
        <v>-9712.0785361132766</v>
      </c>
      <c r="AC12" s="8">
        <f t="shared" si="6"/>
        <v>-11962.31540743081</v>
      </c>
      <c r="AD12" s="8">
        <f t="shared" si="14"/>
        <v>708.75057838679538</v>
      </c>
      <c r="AE12" s="8">
        <f t="shared" si="7"/>
        <v>-11253.564829044015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2428.3305844370161</v>
      </c>
      <c r="M13" s="14">
        <f t="shared" si="0"/>
        <v>769177</v>
      </c>
      <c r="N13" s="13"/>
      <c r="O13" s="13">
        <f>1000*(IF(I13&lt;18,VLOOKUP(I13,'[1]Mortality (No Interventions) L'!$B$10:$O$129,7),VLOOKUP(I13,'[1]Mortality (Interventions) L'!$B$136:$AV$256,4)))</f>
        <v>15.134485896806117</v>
      </c>
      <c r="P13" s="11">
        <v>0</v>
      </c>
      <c r="Q13" s="10">
        <f t="shared" si="9"/>
        <v>0.92666002139046821</v>
      </c>
      <c r="R13" s="10">
        <f t="shared" si="10"/>
        <v>1.4024523024868096E-2</v>
      </c>
      <c r="S13" s="10">
        <f t="shared" si="11"/>
        <v>0</v>
      </c>
      <c r="T13" s="9">
        <f t="shared" si="1"/>
        <v>0.9126354983656001</v>
      </c>
      <c r="U13" s="18"/>
      <c r="V13" s="8">
        <f t="shared" si="12"/>
        <v>7127.6557527305622</v>
      </c>
      <c r="W13" s="8">
        <f t="shared" si="2"/>
        <v>7019.7823472635719</v>
      </c>
      <c r="X13" s="18"/>
      <c r="Y13" s="8">
        <f t="shared" si="3"/>
        <v>0</v>
      </c>
      <c r="Z13" s="8">
        <f t="shared" si="4"/>
        <v>0</v>
      </c>
      <c r="AA13" s="8">
        <f t="shared" si="5"/>
        <v>-2216.1806931241053</v>
      </c>
      <c r="AB13" s="8">
        <f t="shared" si="13"/>
        <v>-10787.340546698968</v>
      </c>
      <c r="AC13" s="8">
        <f t="shared" si="6"/>
        <v>-13003.521239823072</v>
      </c>
      <c r="AD13" s="8">
        <f t="shared" si="14"/>
        <v>699.22302934286824</v>
      </c>
      <c r="AE13" s="8">
        <f t="shared" si="7"/>
        <v>-12304.298210480205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4651.6390438740327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2428.3305844370161</v>
      </c>
      <c r="M14" s="14">
        <f t="shared" si="0"/>
        <v>769177</v>
      </c>
      <c r="N14" s="13"/>
      <c r="O14" s="13">
        <f>1000*(IF(I14&lt;18,VLOOKUP(I14,'[1]Mortality (No Interventions) L'!$B$10:$O$129,7),VLOOKUP(I14,'[1]Mortality (Interventions) L'!$B$136:$AV$256,4)))</f>
        <v>17.159676585436895</v>
      </c>
      <c r="P14" s="11">
        <v>0</v>
      </c>
      <c r="Q14" s="10">
        <f t="shared" si="9"/>
        <v>0.9126354983656001</v>
      </c>
      <c r="R14" s="10">
        <f t="shared" si="10"/>
        <v>1.5660529992342718E-2</v>
      </c>
      <c r="S14" s="10">
        <f t="shared" si="11"/>
        <v>0</v>
      </c>
      <c r="T14" s="9">
        <f t="shared" si="1"/>
        <v>0.89697496837325741</v>
      </c>
      <c r="U14" s="18"/>
      <c r="V14" s="8">
        <f t="shared" si="12"/>
        <v>7019.7823472635719</v>
      </c>
      <c r="W14" s="8">
        <f t="shared" si="2"/>
        <v>6899.3251524843708</v>
      </c>
      <c r="X14" s="18"/>
      <c r="Y14" s="8">
        <f t="shared" si="3"/>
        <v>0</v>
      </c>
      <c r="Z14" s="8">
        <f t="shared" si="4"/>
        <v>0</v>
      </c>
      <c r="AA14" s="8">
        <f t="shared" si="5"/>
        <v>-2178.1517491752061</v>
      </c>
      <c r="AB14" s="8">
        <f t="shared" si="13"/>
        <v>-12045.719477920195</v>
      </c>
      <c r="AC14" s="8">
        <f t="shared" si="6"/>
        <v>-14223.8712270954</v>
      </c>
      <c r="AD14" s="8">
        <f t="shared" si="14"/>
        <v>688.64064826655647</v>
      </c>
      <c r="AE14" s="8">
        <f t="shared" si="7"/>
        <v>-13535.230578828843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2428.3305844370161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2428.3305844370161</v>
      </c>
      <c r="M15" s="14">
        <f t="shared" si="0"/>
        <v>769177</v>
      </c>
      <c r="N15" s="13"/>
      <c r="O15" s="13">
        <f>1000*(IF(I15&lt;18,VLOOKUP(I15,'[1]Mortality (No Interventions) L'!$B$10:$O$129,7),VLOOKUP(I15,'[1]Mortality (Interventions) L'!$B$136:$AV$256,4)))</f>
        <v>19.516487506388827</v>
      </c>
      <c r="P15" s="11">
        <v>0</v>
      </c>
      <c r="Q15" s="10">
        <f t="shared" si="9"/>
        <v>0.89697496837325741</v>
      </c>
      <c r="R15" s="10">
        <f t="shared" si="10"/>
        <v>1.7505800763800192E-2</v>
      </c>
      <c r="S15" s="10">
        <f t="shared" si="11"/>
        <v>0</v>
      </c>
      <c r="T15" s="9">
        <f t="shared" si="1"/>
        <v>0.87946916760945726</v>
      </c>
      <c r="U15" s="18"/>
      <c r="V15" s="8">
        <f t="shared" si="12"/>
        <v>6899.3251524843708</v>
      </c>
      <c r="W15" s="8">
        <f t="shared" si="2"/>
        <v>6764.6745593433952</v>
      </c>
      <c r="X15" s="18"/>
      <c r="Y15" s="8">
        <f t="shared" si="3"/>
        <v>0</v>
      </c>
      <c r="Z15" s="8">
        <f t="shared" si="4"/>
        <v>0</v>
      </c>
      <c r="AA15" s="8">
        <f t="shared" si="5"/>
        <v>-2135.6418777754093</v>
      </c>
      <c r="AB15" s="8">
        <f t="shared" si="13"/>
        <v>-13465.05931409754</v>
      </c>
      <c r="AC15" s="8">
        <f t="shared" si="6"/>
        <v>-15600.701191872949</v>
      </c>
      <c r="AD15" s="8">
        <f t="shared" si="14"/>
        <v>676.82379745871685</v>
      </c>
      <c r="AE15" s="8">
        <f t="shared" si="7"/>
        <v>-14923.877394414232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2428.3305844370161</v>
      </c>
      <c r="M16" s="14">
        <f t="shared" si="0"/>
        <v>769177</v>
      </c>
      <c r="N16" s="13"/>
      <c r="O16" s="13">
        <f>1000*(IF(I16&lt;18,VLOOKUP(I16,'[1]Mortality (No Interventions) L'!$B$10:$O$129,7),VLOOKUP(I16,'[1]Mortality (Interventions) L'!$B$136:$AV$256,4)))</f>
        <v>22.249978142908613</v>
      </c>
      <c r="P16" s="11">
        <v>0</v>
      </c>
      <c r="Q16" s="10">
        <f t="shared" si="9"/>
        <v>0.87946916760945726</v>
      </c>
      <c r="R16" s="10">
        <f t="shared" si="10"/>
        <v>1.9568169756672457E-2</v>
      </c>
      <c r="S16" s="10">
        <f t="shared" si="11"/>
        <v>0</v>
      </c>
      <c r="T16" s="9">
        <f t="shared" si="1"/>
        <v>0.85990099785278484</v>
      </c>
      <c r="U16" s="18"/>
      <c r="V16" s="8">
        <f t="shared" si="12"/>
        <v>6764.6745593433952</v>
      </c>
      <c r="W16" s="8">
        <f t="shared" si="2"/>
        <v>6614.1606982541152</v>
      </c>
      <c r="X16" s="18"/>
      <c r="Y16" s="8">
        <f t="shared" si="3"/>
        <v>0</v>
      </c>
      <c r="Z16" s="8">
        <f t="shared" si="4"/>
        <v>0</v>
      </c>
      <c r="AA16" s="8">
        <f t="shared" si="5"/>
        <v>-2088.1238926738265</v>
      </c>
      <c r="AB16" s="8">
        <f t="shared" si="13"/>
        <v>-15051.386108928051</v>
      </c>
      <c r="AC16" s="8">
        <f t="shared" si="6"/>
        <v>-17139.510001601877</v>
      </c>
      <c r="AD16" s="8">
        <f t="shared" si="14"/>
        <v>663.61457427158712</v>
      </c>
      <c r="AE16" s="8">
        <f t="shared" si="7"/>
        <v>-16475.895427330288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2428.3305844370161</v>
      </c>
      <c r="M17" s="14">
        <f t="shared" si="0"/>
        <v>769177</v>
      </c>
      <c r="N17" s="13"/>
      <c r="O17" s="13">
        <f>1000*(IF(I17&lt;18,VLOOKUP(I17,'[1]Mortality (No Interventions) L'!$B$10:$O$129,7),VLOOKUP(I17,'[1]Mortality (Interventions) L'!$B$136:$AV$256,4)))</f>
        <v>25.437676255687872</v>
      </c>
      <c r="P17" s="11">
        <v>0</v>
      </c>
      <c r="Q17" s="10">
        <f t="shared" si="9"/>
        <v>0.85990099785278484</v>
      </c>
      <c r="R17" s="10">
        <f t="shared" si="10"/>
        <v>2.1873883195322096E-2</v>
      </c>
      <c r="S17" s="10">
        <f t="shared" si="11"/>
        <v>0</v>
      </c>
      <c r="T17" s="9">
        <f t="shared" si="1"/>
        <v>0.83802711465746271</v>
      </c>
      <c r="U17" s="18"/>
      <c r="V17" s="8">
        <f t="shared" si="12"/>
        <v>6614.1606982541152</v>
      </c>
      <c r="W17" s="8">
        <f t="shared" si="2"/>
        <v>6445.9118197088319</v>
      </c>
      <c r="X17" s="18"/>
      <c r="Y17" s="8">
        <f t="shared" si="3"/>
        <v>0</v>
      </c>
      <c r="Z17" s="8">
        <f t="shared" si="4"/>
        <v>0</v>
      </c>
      <c r="AA17" s="8">
        <f t="shared" si="5"/>
        <v>-2035.0068731102228</v>
      </c>
      <c r="AB17" s="8">
        <f t="shared" si="13"/>
        <v>-16824.887854528264</v>
      </c>
      <c r="AC17" s="8">
        <f t="shared" si="6"/>
        <v>-18859.894727638486</v>
      </c>
      <c r="AD17" s="8">
        <f t="shared" si="14"/>
        <v>648.84916449872878</v>
      </c>
      <c r="AE17" s="8">
        <f t="shared" si="7"/>
        <v>-18211.045563139756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2428.3305844370161</v>
      </c>
      <c r="M18" s="14">
        <f t="shared" si="0"/>
        <v>769177</v>
      </c>
      <c r="N18" s="13"/>
      <c r="O18" s="13">
        <f>1000*(IF(I18&lt;18,VLOOKUP(I18,'[1]Mortality (No Interventions) L'!$B$10:$O$129,7),VLOOKUP(I18,'[1]Mortality (Interventions) L'!$B$136:$AV$256,4)))</f>
        <v>29.046992819595491</v>
      </c>
      <c r="P18" s="11">
        <v>0</v>
      </c>
      <c r="Q18" s="10">
        <f t="shared" si="9"/>
        <v>0.83802711465746271</v>
      </c>
      <c r="R18" s="10">
        <f t="shared" si="10"/>
        <v>2.4342167582081648E-2</v>
      </c>
      <c r="S18" s="10">
        <f t="shared" si="11"/>
        <v>0</v>
      </c>
      <c r="T18" s="9">
        <f t="shared" si="1"/>
        <v>0.81368494707538108</v>
      </c>
      <c r="U18" s="18"/>
      <c r="V18" s="8">
        <f t="shared" si="12"/>
        <v>6445.9118197088319</v>
      </c>
      <c r="W18" s="8">
        <f t="shared" si="2"/>
        <v>6258.6774653660041</v>
      </c>
      <c r="X18" s="18"/>
      <c r="Y18" s="8">
        <f t="shared" si="3"/>
        <v>0</v>
      </c>
      <c r="Z18" s="8">
        <f t="shared" si="4"/>
        <v>0</v>
      </c>
      <c r="AA18" s="8">
        <f t="shared" si="5"/>
        <v>-1975.8960430791626</v>
      </c>
      <c r="AB18" s="8">
        <f t="shared" si="13"/>
        <v>-18723.435434282816</v>
      </c>
      <c r="AC18" s="8">
        <f t="shared" si="6"/>
        <v>-20699.331477361979</v>
      </c>
      <c r="AD18" s="8">
        <f t="shared" si="14"/>
        <v>632.34394951343643</v>
      </c>
      <c r="AE18" s="8">
        <f t="shared" si="7"/>
        <v>-20066.987527848542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2428.3305844370161</v>
      </c>
      <c r="M19" s="14">
        <f t="shared" si="0"/>
        <v>769177</v>
      </c>
      <c r="N19" s="13"/>
      <c r="O19" s="13">
        <f>1000*(IF(I19&lt;18,VLOOKUP(I19,'[1]Mortality (No Interventions) L'!$B$10:$O$129,7),VLOOKUP(I19,'[1]Mortality (Interventions) L'!$B$136:$AV$256,4)))</f>
        <v>33.115114665928282</v>
      </c>
      <c r="P19" s="11">
        <v>0</v>
      </c>
      <c r="Q19" s="10">
        <f t="shared" si="9"/>
        <v>0.81368494707538108</v>
      </c>
      <c r="R19" s="10">
        <f t="shared" si="10"/>
        <v>2.694527032434103E-2</v>
      </c>
      <c r="S19" s="10">
        <f t="shared" si="11"/>
        <v>0</v>
      </c>
      <c r="T19" s="9">
        <f t="shared" si="1"/>
        <v>0.78673967675104006</v>
      </c>
      <c r="U19" s="18"/>
      <c r="V19" s="8">
        <f t="shared" si="12"/>
        <v>6258.6774653660041</v>
      </c>
      <c r="W19" s="8">
        <f t="shared" si="2"/>
        <v>6051.4206434433481</v>
      </c>
      <c r="X19" s="18"/>
      <c r="Y19" s="8">
        <f t="shared" si="3"/>
        <v>0</v>
      </c>
      <c r="Z19" s="8">
        <f t="shared" si="4"/>
        <v>0</v>
      </c>
      <c r="AA19" s="8">
        <f t="shared" si="5"/>
        <v>-1910.4640190446423</v>
      </c>
      <c r="AB19" s="8">
        <f t="shared" si="13"/>
        <v>-20725.68219226566</v>
      </c>
      <c r="AC19" s="8">
        <f t="shared" si="6"/>
        <v>-22636.146211310301</v>
      </c>
      <c r="AD19" s="8">
        <f t="shared" si="14"/>
        <v>613.97625935240501</v>
      </c>
      <c r="AE19" s="8">
        <f t="shared" si="7"/>
        <v>-22022.169951957894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2428.3305844370161</v>
      </c>
      <c r="M20" s="14">
        <f t="shared" si="0"/>
        <v>769177</v>
      </c>
      <c r="N20" s="13"/>
      <c r="O20" s="13">
        <f>1000*(IF(I20&lt;18,VLOOKUP(I20,'[1]Mortality (No Interventions) L'!$B$10:$O$129,7),VLOOKUP(I20,'[1]Mortality (Interventions) L'!$B$136:$AV$256,4)))</f>
        <v>37.61926983369807</v>
      </c>
      <c r="P20" s="11">
        <v>0</v>
      </c>
      <c r="Q20" s="10">
        <f t="shared" si="9"/>
        <v>0.78673967675104006</v>
      </c>
      <c r="R20" s="10">
        <f t="shared" si="10"/>
        <v>2.9596572188573773E-2</v>
      </c>
      <c r="S20" s="10">
        <f t="shared" si="11"/>
        <v>0</v>
      </c>
      <c r="T20" s="9">
        <f t="shared" si="1"/>
        <v>0.75714310456246625</v>
      </c>
      <c r="U20" s="18"/>
      <c r="V20" s="8">
        <f t="shared" si="12"/>
        <v>6051.4206434433481</v>
      </c>
      <c r="W20" s="8">
        <f t="shared" si="2"/>
        <v>5823.7706173804418</v>
      </c>
      <c r="X20" s="18"/>
      <c r="Y20" s="8">
        <f t="shared" si="3"/>
        <v>0</v>
      </c>
      <c r="Z20" s="8">
        <f t="shared" si="4"/>
        <v>0</v>
      </c>
      <c r="AA20" s="8">
        <f t="shared" si="5"/>
        <v>-1838.5937576046306</v>
      </c>
      <c r="AB20" s="8">
        <f t="shared" si="13"/>
        <v>-22765.002606290607</v>
      </c>
      <c r="AC20" s="8">
        <f t="shared" si="6"/>
        <v>-24603.596363895238</v>
      </c>
      <c r="AD20" s="8">
        <f t="shared" si="14"/>
        <v>593.64436512179248</v>
      </c>
      <c r="AE20" s="8">
        <f t="shared" si="7"/>
        <v>-24009.951998773446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2428.3305844370161</v>
      </c>
      <c r="M21" s="14">
        <f t="shared" si="0"/>
        <v>769177</v>
      </c>
      <c r="N21" s="13"/>
      <c r="O21" s="13">
        <f>1000*(IF(I21&lt;18,VLOOKUP(I21,'[1]Mortality (No Interventions) L'!$B$10:$O$129,7),VLOOKUP(I21,'[1]Mortality (Interventions) L'!$B$136:$AV$256,4)))</f>
        <v>42.636657497215737</v>
      </c>
      <c r="P21" s="11">
        <v>0</v>
      </c>
      <c r="Q21" s="10">
        <f t="shared" si="9"/>
        <v>0.75714310456246625</v>
      </c>
      <c r="R21" s="10">
        <f t="shared" si="10"/>
        <v>3.2282051225608475E-2</v>
      </c>
      <c r="S21" s="10">
        <f t="shared" si="11"/>
        <v>0</v>
      </c>
      <c r="T21" s="9">
        <f t="shared" si="1"/>
        <v>0.7248610533368578</v>
      </c>
      <c r="U21" s="18"/>
      <c r="V21" s="8">
        <f t="shared" si="12"/>
        <v>5823.7706173804418</v>
      </c>
      <c r="W21" s="8">
        <f t="shared" si="2"/>
        <v>5575.464504224843</v>
      </c>
      <c r="X21" s="18"/>
      <c r="Y21" s="8">
        <f t="shared" si="3"/>
        <v>0</v>
      </c>
      <c r="Z21" s="8">
        <f t="shared" si="4"/>
        <v>0</v>
      </c>
      <c r="AA21" s="8">
        <f t="shared" si="5"/>
        <v>-1760.2022652851231</v>
      </c>
      <c r="AB21" s="8">
        <f t="shared" si="13"/>
        <v>-24830.61131555985</v>
      </c>
      <c r="AC21" s="8">
        <f t="shared" si="6"/>
        <v>-26590.813580844973</v>
      </c>
      <c r="AD21" s="8">
        <f t="shared" si="14"/>
        <v>571.31189756502135</v>
      </c>
      <c r="AE21" s="8">
        <f t="shared" si="7"/>
        <v>-26019.501683279952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2428.3305844370161</v>
      </c>
      <c r="M22" s="14">
        <f t="shared" si="0"/>
        <v>769177</v>
      </c>
      <c r="N22" s="13"/>
      <c r="O22" s="13">
        <f>1000*(IF(I22&lt;18,VLOOKUP(I22,'[1]Mortality (No Interventions) L'!$B$10:$O$129,7),VLOOKUP(I22,'[1]Mortality (Interventions) L'!$B$136:$AV$256,4)))</f>
        <v>48.343471074947061</v>
      </c>
      <c r="P22" s="11">
        <v>0</v>
      </c>
      <c r="Q22" s="10">
        <f t="shared" si="9"/>
        <v>0.7248610533368578</v>
      </c>
      <c r="R22" s="10">
        <f t="shared" si="10"/>
        <v>3.5042299365346044E-2</v>
      </c>
      <c r="S22" s="10">
        <f t="shared" si="11"/>
        <v>0</v>
      </c>
      <c r="T22" s="9">
        <f t="shared" si="1"/>
        <v>0.68981875397151171</v>
      </c>
      <c r="U22" s="18"/>
      <c r="V22" s="8">
        <f t="shared" si="12"/>
        <v>5575.464504224843</v>
      </c>
      <c r="W22" s="8">
        <f t="shared" si="2"/>
        <v>5305.9271972354545</v>
      </c>
      <c r="X22" s="18"/>
      <c r="Y22" s="8">
        <f t="shared" si="3"/>
        <v>0</v>
      </c>
      <c r="Z22" s="8">
        <f t="shared" si="4"/>
        <v>0</v>
      </c>
      <c r="AA22" s="8">
        <f t="shared" si="5"/>
        <v>-1675.1079779872553</v>
      </c>
      <c r="AB22" s="8">
        <f t="shared" si="13"/>
        <v>-26953.730698938773</v>
      </c>
      <c r="AC22" s="8">
        <f t="shared" si="6"/>
        <v>-28628.838676926029</v>
      </c>
      <c r="AD22" s="8">
        <f t="shared" si="14"/>
        <v>546.95306786445713</v>
      </c>
      <c r="AE22" s="8">
        <f t="shared" si="7"/>
        <v>-28081.88560906157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2428.3305844370161</v>
      </c>
      <c r="M23" s="14">
        <f t="shared" si="0"/>
        <v>769177</v>
      </c>
      <c r="N23" s="13"/>
      <c r="O23" s="13">
        <f>1000*(IF(I23&lt;18,VLOOKUP(I23,'[1]Mortality (No Interventions) L'!$B$10:$O$129,7),VLOOKUP(I23,'[1]Mortality (Interventions) L'!$B$136:$AV$256,4)))</f>
        <v>54.827011316267445</v>
      </c>
      <c r="P23" s="11">
        <v>0</v>
      </c>
      <c r="Q23" s="10">
        <f t="shared" si="9"/>
        <v>0.68981875397151171</v>
      </c>
      <c r="R23" s="10">
        <f t="shared" si="10"/>
        <v>3.7820700630169582E-2</v>
      </c>
      <c r="S23" s="10">
        <f t="shared" si="11"/>
        <v>0</v>
      </c>
      <c r="T23" s="9">
        <f t="shared" si="1"/>
        <v>0.65199805334134209</v>
      </c>
      <c r="U23" s="18"/>
      <c r="V23" s="8">
        <f t="shared" si="12"/>
        <v>5305.9271972354545</v>
      </c>
      <c r="W23" s="8">
        <f t="shared" si="2"/>
        <v>5015.0190667493353</v>
      </c>
      <c r="X23" s="18"/>
      <c r="Y23" s="8">
        <f t="shared" si="3"/>
        <v>0</v>
      </c>
      <c r="Z23" s="8">
        <f t="shared" si="4"/>
        <v>0</v>
      </c>
      <c r="AA23" s="8">
        <f t="shared" si="5"/>
        <v>-1583.266813922178</v>
      </c>
      <c r="AB23" s="8">
        <f t="shared" si="13"/>
        <v>-29090.813048611948</v>
      </c>
      <c r="AC23" s="8">
        <f t="shared" si="6"/>
        <v>-30674.079862534127</v>
      </c>
      <c r="AD23" s="8">
        <f t="shared" si="14"/>
        <v>520.51145804879809</v>
      </c>
      <c r="AE23" s="8">
        <f t="shared" si="7"/>
        <v>-30153.56840448533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2428.3305844370161</v>
      </c>
      <c r="M24" s="14">
        <f t="shared" si="0"/>
        <v>769177</v>
      </c>
      <c r="N24" s="13"/>
      <c r="O24" s="13">
        <f>1000*(IF(I24&lt;18,VLOOKUP(I24,'[1]Mortality (No Interventions) L'!$B$10:$O$129,7),VLOOKUP(I24,'[1]Mortality (Interventions) L'!$B$136:$AV$256,4)))</f>
        <v>62.217421074474572</v>
      </c>
      <c r="P24" s="11">
        <v>0</v>
      </c>
      <c r="Q24" s="10">
        <f t="shared" si="9"/>
        <v>0.65199805334134209</v>
      </c>
      <c r="R24" s="10">
        <f t="shared" si="10"/>
        <v>4.0565637424476018E-2</v>
      </c>
      <c r="S24" s="10">
        <f t="shared" si="11"/>
        <v>0</v>
      </c>
      <c r="T24" s="9">
        <f t="shared" si="1"/>
        <v>0.61143241591686603</v>
      </c>
      <c r="U24" s="18"/>
      <c r="V24" s="8">
        <f t="shared" si="12"/>
        <v>5015.0190667493353</v>
      </c>
      <c r="W24" s="8">
        <f t="shared" si="2"/>
        <v>4702.9975137768733</v>
      </c>
      <c r="X24" s="18"/>
      <c r="Y24" s="8">
        <f t="shared" si="3"/>
        <v>0</v>
      </c>
      <c r="Z24" s="8">
        <f t="shared" si="4"/>
        <v>0</v>
      </c>
      <c r="AA24" s="8">
        <f t="shared" si="5"/>
        <v>-1484.76003588714</v>
      </c>
      <c r="AB24" s="8">
        <f t="shared" si="13"/>
        <v>-31202.15529724619</v>
      </c>
      <c r="AC24" s="8">
        <f t="shared" si="6"/>
        <v>-32686.915333133329</v>
      </c>
      <c r="AD24" s="8">
        <f t="shared" si="14"/>
        <v>491.97337044810985</v>
      </c>
      <c r="AE24" s="8">
        <f t="shared" si="7"/>
        <v>-32194.941962685218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2428.3305844370161</v>
      </c>
      <c r="M25" s="14">
        <f t="shared" si="0"/>
        <v>769177</v>
      </c>
      <c r="N25" s="13"/>
      <c r="O25" s="13">
        <f>1000*(IF(I25&lt;18,VLOOKUP(I25,'[1]Mortality (No Interventions) L'!$B$10:$O$129,7),VLOOKUP(I25,'[1]Mortality (Interventions) L'!$B$136:$AV$256,4)))</f>
        <v>70.317547504403493</v>
      </c>
      <c r="P25" s="11">
        <v>0</v>
      </c>
      <c r="Q25" s="10">
        <f t="shared" si="9"/>
        <v>0.61143241591686603</v>
      </c>
      <c r="R25" s="10">
        <f t="shared" si="10"/>
        <v>4.2994427951966424E-2</v>
      </c>
      <c r="S25" s="10">
        <f t="shared" si="11"/>
        <v>0</v>
      </c>
      <c r="T25" s="9">
        <f t="shared" si="1"/>
        <v>0.56843798796489964</v>
      </c>
      <c r="U25" s="18"/>
      <c r="V25" s="8">
        <f t="shared" si="12"/>
        <v>4702.9975137768733</v>
      </c>
      <c r="W25" s="8">
        <f t="shared" si="2"/>
        <v>4372.2942626887761</v>
      </c>
      <c r="X25" s="18"/>
      <c r="Y25" s="8">
        <f t="shared" si="3"/>
        <v>0</v>
      </c>
      <c r="Z25" s="8">
        <f t="shared" si="4"/>
        <v>0</v>
      </c>
      <c r="AA25" s="8">
        <f t="shared" si="5"/>
        <v>-1380.3553515310064</v>
      </c>
      <c r="AB25" s="8">
        <f t="shared" si="13"/>
        <v>-33070.32510880968</v>
      </c>
      <c r="AC25" s="8">
        <f t="shared" si="6"/>
        <v>-34450.680460340685</v>
      </c>
      <c r="AD25" s="8">
        <f t="shared" si="14"/>
        <v>461.36405610151132</v>
      </c>
      <c r="AE25" s="8">
        <f t="shared" si="7"/>
        <v>-33989.316404239173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2428.3305844370161</v>
      </c>
      <c r="M26" s="14">
        <f t="shared" si="0"/>
        <v>769177</v>
      </c>
      <c r="N26" s="13"/>
      <c r="O26" s="13">
        <f>1000*(IF(I26&lt;18,VLOOKUP(I26,'[1]Mortality (No Interventions) L'!$B$10:$O$129,7),VLOOKUP(I26,'[1]Mortality (Interventions) L'!$B$136:$AV$256,4)))</f>
        <v>78.928835935354627</v>
      </c>
      <c r="P26" s="11">
        <v>0</v>
      </c>
      <c r="Q26" s="10">
        <f t="shared" si="9"/>
        <v>0.56843798796489964</v>
      </c>
      <c r="R26" s="10">
        <f t="shared" si="10"/>
        <v>4.4866148691504647E-2</v>
      </c>
      <c r="S26" s="10">
        <f t="shared" si="11"/>
        <v>0</v>
      </c>
      <c r="T26" s="9">
        <f t="shared" si="1"/>
        <v>0.52357183927339501</v>
      </c>
      <c r="U26" s="18"/>
      <c r="V26" s="8">
        <f t="shared" si="12"/>
        <v>4372.2942626887761</v>
      </c>
      <c r="W26" s="8">
        <f t="shared" si="2"/>
        <v>4027.1941661679216</v>
      </c>
      <c r="X26" s="18"/>
      <c r="Y26" s="8">
        <f t="shared" si="3"/>
        <v>0</v>
      </c>
      <c r="Z26" s="8">
        <f t="shared" si="4"/>
        <v>0</v>
      </c>
      <c r="AA26" s="8">
        <f t="shared" si="5"/>
        <v>-1271.4055104575268</v>
      </c>
      <c r="AB26" s="8">
        <f t="shared" si="13"/>
        <v>-34510.009652085471</v>
      </c>
      <c r="AC26" s="8">
        <f t="shared" si="6"/>
        <v>-35781.415162542995</v>
      </c>
      <c r="AD26" s="8">
        <f t="shared" si="14"/>
        <v>428.92206716976898</v>
      </c>
      <c r="AE26" s="8">
        <f t="shared" si="7"/>
        <v>-35352.493095373226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2428.3305844370161</v>
      </c>
      <c r="M27" s="14">
        <f t="shared" si="0"/>
        <v>769177</v>
      </c>
      <c r="N27" s="13"/>
      <c r="O27" s="13">
        <f>1000*(IF(I27&lt;18,VLOOKUP(I27,'[1]Mortality (No Interventions) L'!$B$10:$O$129,7),VLOOKUP(I27,'[1]Mortality (Interventions) L'!$B$136:$AV$256,4)))</f>
        <v>88.446556957528585</v>
      </c>
      <c r="P27" s="11">
        <v>0</v>
      </c>
      <c r="Q27" s="10">
        <f t="shared" si="9"/>
        <v>0.52357183927339501</v>
      </c>
      <c r="R27" s="10">
        <f t="shared" si="10"/>
        <v>4.6308126503652333E-2</v>
      </c>
      <c r="S27" s="10">
        <f t="shared" si="11"/>
        <v>0</v>
      </c>
      <c r="T27" s="9">
        <f t="shared" si="1"/>
        <v>0.47726371276974267</v>
      </c>
      <c r="U27" s="18"/>
      <c r="V27" s="8">
        <f t="shared" si="12"/>
        <v>4027.1941661679216</v>
      </c>
      <c r="W27" s="8">
        <f t="shared" si="2"/>
        <v>3671.0027079709239</v>
      </c>
      <c r="X27" s="18"/>
      <c r="Y27" s="8">
        <f t="shared" si="3"/>
        <v>0</v>
      </c>
      <c r="Z27" s="8">
        <f t="shared" si="4"/>
        <v>0</v>
      </c>
      <c r="AA27" s="8">
        <f t="shared" si="5"/>
        <v>-1158.9540705607294</v>
      </c>
      <c r="AB27" s="8">
        <f t="shared" si="13"/>
        <v>-35619.145819699792</v>
      </c>
      <c r="AC27" s="8">
        <f t="shared" si="6"/>
        <v>-36778.099890260521</v>
      </c>
      <c r="AD27" s="8">
        <f t="shared" si="14"/>
        <v>395.06774770107313</v>
      </c>
      <c r="AE27" s="8">
        <f t="shared" si="7"/>
        <v>-36383.032142559445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2428.3305844370161</v>
      </c>
      <c r="M28" s="14">
        <f t="shared" si="0"/>
        <v>769177</v>
      </c>
      <c r="N28" s="13"/>
      <c r="O28" s="13">
        <f>1000*(IF(I28&lt;18,VLOOKUP(I28,'[1]Mortality (No Interventions) L'!$B$10:$O$129,7),VLOOKUP(I28,'[1]Mortality (Interventions) L'!$B$136:$AV$256,4)))</f>
        <v>98.866240563374888</v>
      </c>
      <c r="P28" s="11">
        <v>0</v>
      </c>
      <c r="Q28" s="10">
        <f t="shared" si="9"/>
        <v>0.47726371276974267</v>
      </c>
      <c r="R28" s="10">
        <f t="shared" si="10"/>
        <v>4.7185269038862832E-2</v>
      </c>
      <c r="S28" s="10">
        <f t="shared" si="11"/>
        <v>0</v>
      </c>
      <c r="T28" s="9">
        <f t="shared" si="1"/>
        <v>0.43007844373087983</v>
      </c>
      <c r="U28" s="18"/>
      <c r="V28" s="8">
        <f t="shared" si="12"/>
        <v>3671.0027079709239</v>
      </c>
      <c r="W28" s="8">
        <f t="shared" si="2"/>
        <v>3308.0644711358696</v>
      </c>
      <c r="X28" s="18"/>
      <c r="Y28" s="8">
        <f t="shared" si="3"/>
        <v>0</v>
      </c>
      <c r="Z28" s="8">
        <f t="shared" si="4"/>
        <v>0</v>
      </c>
      <c r="AA28" s="8">
        <f t="shared" si="5"/>
        <v>-1044.3726386187698</v>
      </c>
      <c r="AB28" s="8">
        <f t="shared" si="13"/>
        <v>-36293.823683505398</v>
      </c>
      <c r="AC28" s="8">
        <f t="shared" si="6"/>
        <v>-37338.196322124168</v>
      </c>
      <c r="AD28" s="8">
        <f t="shared" si="14"/>
        <v>360.12536565194767</v>
      </c>
      <c r="AE28" s="8">
        <f t="shared" si="7"/>
        <v>-36978.07095647222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2428.3305844370161</v>
      </c>
      <c r="M29" s="14">
        <f t="shared" si="0"/>
        <v>769177</v>
      </c>
      <c r="N29" s="13"/>
      <c r="O29" s="13">
        <f>1000*(IF(I29&lt;18,VLOOKUP(I29,'[1]Mortality (No Interventions) L'!$B$10:$O$129,7),VLOOKUP(I29,'[1]Mortality (Interventions) L'!$B$136:$AV$256,4)))</f>
        <v>110.47514105120705</v>
      </c>
      <c r="P29" s="11">
        <v>0</v>
      </c>
      <c r="Q29" s="10">
        <f t="shared" si="9"/>
        <v>0.43007844373087983</v>
      </c>
      <c r="R29" s="10">
        <f t="shared" si="10"/>
        <v>4.751297673425256E-2</v>
      </c>
      <c r="S29" s="10">
        <f t="shared" si="11"/>
        <v>0</v>
      </c>
      <c r="T29" s="9">
        <f t="shared" si="1"/>
        <v>0.3825654669966273</v>
      </c>
      <c r="U29" s="18"/>
      <c r="V29" s="8">
        <f t="shared" si="12"/>
        <v>3308.0644711358696</v>
      </c>
      <c r="W29" s="8">
        <f t="shared" si="2"/>
        <v>2942.6055820806482</v>
      </c>
      <c r="X29" s="18"/>
      <c r="Y29" s="8">
        <f t="shared" si="3"/>
        <v>0</v>
      </c>
      <c r="Z29" s="8">
        <f t="shared" si="4"/>
        <v>0</v>
      </c>
      <c r="AA29" s="8">
        <f t="shared" si="5"/>
        <v>-928.99542405733996</v>
      </c>
      <c r="AB29" s="8">
        <f t="shared" si="13"/>
        <v>-36545.888905522181</v>
      </c>
      <c r="AC29" s="8">
        <f t="shared" si="6"/>
        <v>-37474.884329579523</v>
      </c>
      <c r="AD29" s="8">
        <f t="shared" si="14"/>
        <v>324.52112461842881</v>
      </c>
      <c r="AE29" s="8">
        <f t="shared" si="7"/>
        <v>-37150.363204961097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2428.3305844370161</v>
      </c>
      <c r="M30" s="14">
        <f t="shared" si="0"/>
        <v>769177</v>
      </c>
      <c r="N30" s="13"/>
      <c r="O30" s="13">
        <f>1000*(IF(I30&lt;18,VLOOKUP(I30,'[1]Mortality (No Interventions) L'!$B$10:$O$129,7),VLOOKUP(I30,'[1]Mortality (Interventions) L'!$B$136:$AV$256,4)))</f>
        <v>123.44977773716887</v>
      </c>
      <c r="P30" s="11">
        <v>0</v>
      </c>
      <c r="Q30" s="10">
        <f t="shared" si="9"/>
        <v>0.3825654669966273</v>
      </c>
      <c r="R30" s="10">
        <f t="shared" si="10"/>
        <v>4.7227621870649855E-2</v>
      </c>
      <c r="S30" s="10">
        <f t="shared" si="11"/>
        <v>0</v>
      </c>
      <c r="T30" s="9">
        <f t="shared" si="1"/>
        <v>0.33533784512597742</v>
      </c>
      <c r="U30" s="18"/>
      <c r="V30" s="8">
        <f t="shared" si="12"/>
        <v>2942.6055820806482</v>
      </c>
      <c r="W30" s="8">
        <f t="shared" si="2"/>
        <v>2579.3415770046395</v>
      </c>
      <c r="X30" s="18"/>
      <c r="Y30" s="8">
        <f t="shared" si="3"/>
        <v>0</v>
      </c>
      <c r="Z30" s="8">
        <f t="shared" si="4"/>
        <v>0</v>
      </c>
      <c r="AA30" s="8">
        <f t="shared" si="5"/>
        <v>-814.31114543861429</v>
      </c>
      <c r="AB30" s="8">
        <f t="shared" si="13"/>
        <v>-36326.400507600847</v>
      </c>
      <c r="AC30" s="8">
        <f t="shared" si="6"/>
        <v>-37140.711653039463</v>
      </c>
      <c r="AD30" s="8">
        <f t="shared" si="14"/>
        <v>288.66960760211163</v>
      </c>
      <c r="AE30" s="8">
        <f t="shared" si="7"/>
        <v>-36852.042045437352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2428.3305844370161</v>
      </c>
      <c r="M31" s="14">
        <f t="shared" si="0"/>
        <v>769177</v>
      </c>
      <c r="N31" s="13"/>
      <c r="O31" s="13">
        <f>1000*(IF(I31&lt;18,VLOOKUP(I31,'[1]Mortality (No Interventions) L'!$B$10:$O$129,7),VLOOKUP(I31,'[1]Mortality (Interventions) L'!$B$136:$AV$256,4)))</f>
        <v>136.6160516937241</v>
      </c>
      <c r="P31" s="11">
        <v>0</v>
      </c>
      <c r="Q31" s="10">
        <f t="shared" si="9"/>
        <v>0.33533784512597742</v>
      </c>
      <c r="R31" s="10">
        <f t="shared" si="10"/>
        <v>4.5812532384592576E-2</v>
      </c>
      <c r="S31" s="10">
        <f t="shared" si="11"/>
        <v>0</v>
      </c>
      <c r="T31" s="9">
        <f t="shared" si="1"/>
        <v>0.28952531274138482</v>
      </c>
      <c r="U31" s="18"/>
      <c r="V31" s="8">
        <f t="shared" si="12"/>
        <v>2579.3415770046395</v>
      </c>
      <c r="W31" s="8">
        <f t="shared" si="2"/>
        <v>2226.9621147848015</v>
      </c>
      <c r="X31" s="18"/>
      <c r="Y31" s="8">
        <f t="shared" si="3"/>
        <v>0</v>
      </c>
      <c r="Z31" s="8">
        <f t="shared" si="4"/>
        <v>0</v>
      </c>
      <c r="AA31" s="8">
        <f t="shared" si="5"/>
        <v>-703.06317189859692</v>
      </c>
      <c r="AB31" s="8">
        <f t="shared" si="13"/>
        <v>-35237.946221983766</v>
      </c>
      <c r="AC31" s="8">
        <f t="shared" si="6"/>
        <v>-35941.009393882363</v>
      </c>
      <c r="AD31" s="8">
        <f t="shared" si="14"/>
        <v>253.03340870415514</v>
      </c>
      <c r="AE31" s="8">
        <f t="shared" si="7"/>
        <v>-35687.975985178207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2428.3305844370161</v>
      </c>
      <c r="M32" s="14">
        <f t="shared" si="0"/>
        <v>769177</v>
      </c>
      <c r="N32" s="13"/>
      <c r="O32" s="13">
        <f>1000*(IF(I32&lt;18,VLOOKUP(I32,'[1]Mortality (No Interventions) L'!$B$10:$O$129,7),VLOOKUP(I32,'[1]Mortality (Interventions) L'!$B$136:$AV$256,4)))</f>
        <v>151.0059473428222</v>
      </c>
      <c r="P32" s="11">
        <v>0</v>
      </c>
      <c r="Q32" s="10">
        <f t="shared" si="9"/>
        <v>0.28952531274138482</v>
      </c>
      <c r="R32" s="10">
        <f t="shared" si="10"/>
        <v>4.3720044130239687E-2</v>
      </c>
      <c r="S32" s="10">
        <f t="shared" si="11"/>
        <v>0</v>
      </c>
      <c r="T32" s="9">
        <f t="shared" si="1"/>
        <v>0.24580526861114513</v>
      </c>
      <c r="U32" s="18"/>
      <c r="V32" s="8">
        <f t="shared" si="12"/>
        <v>2226.9621147848015</v>
      </c>
      <c r="W32" s="8">
        <f t="shared" si="2"/>
        <v>1890.6775909451478</v>
      </c>
      <c r="X32" s="18"/>
      <c r="Y32" s="8">
        <f t="shared" si="3"/>
        <v>0</v>
      </c>
      <c r="Z32" s="8">
        <f t="shared" si="4"/>
        <v>0</v>
      </c>
      <c r="AA32" s="8">
        <f t="shared" si="5"/>
        <v>-596.89645158419978</v>
      </c>
      <c r="AB32" s="8">
        <f t="shared" si="13"/>
        <v>-33628.45238396537</v>
      </c>
      <c r="AC32" s="8">
        <f t="shared" si="6"/>
        <v>-34225.348835549572</v>
      </c>
      <c r="AD32" s="8">
        <f t="shared" si="14"/>
        <v>218.46498346038905</v>
      </c>
      <c r="AE32" s="8">
        <f t="shared" si="7"/>
        <v>-34006.88385208918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2428.3305844370161</v>
      </c>
      <c r="M33" s="14">
        <f t="shared" si="0"/>
        <v>769177</v>
      </c>
      <c r="N33" s="13"/>
      <c r="O33" s="13">
        <f>1000*(IF(I33&lt;18,VLOOKUP(I33,'[1]Mortality (No Interventions) L'!$B$10:$O$129,7),VLOOKUP(I33,'[1]Mortality (Interventions) L'!$B$136:$AV$256,4)))</f>
        <v>166.31302518517114</v>
      </c>
      <c r="P33" s="11">
        <v>0</v>
      </c>
      <c r="Q33" s="10">
        <f t="shared" si="9"/>
        <v>0.24580526861114513</v>
      </c>
      <c r="R33" s="10">
        <f t="shared" si="10"/>
        <v>4.0880617829173141E-2</v>
      </c>
      <c r="S33" s="10">
        <f t="shared" si="11"/>
        <v>0</v>
      </c>
      <c r="T33" s="9">
        <f t="shared" si="1"/>
        <v>0.20492465078197197</v>
      </c>
      <c r="U33" s="18"/>
      <c r="V33" s="8">
        <f t="shared" si="12"/>
        <v>1890.6775909451478</v>
      </c>
      <c r="W33" s="8">
        <f t="shared" si="2"/>
        <v>1576.2332811452486</v>
      </c>
      <c r="X33" s="18"/>
      <c r="Y33" s="8">
        <f t="shared" si="3"/>
        <v>0</v>
      </c>
      <c r="Z33" s="8">
        <f t="shared" si="4"/>
        <v>0</v>
      </c>
      <c r="AA33" s="8">
        <f t="shared" si="5"/>
        <v>-497.62479699893743</v>
      </c>
      <c r="AB33" s="8">
        <f t="shared" si="13"/>
        <v>-31444.430979989909</v>
      </c>
      <c r="AC33" s="8">
        <f t="shared" si="6"/>
        <v>-31942.055776988847</v>
      </c>
      <c r="AD33" s="8">
        <f t="shared" si="14"/>
        <v>185.47547167171902</v>
      </c>
      <c r="AE33" s="8">
        <f t="shared" si="7"/>
        <v>-31756.580305317129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2428.3305844370161</v>
      </c>
      <c r="M34" s="14">
        <f t="shared" si="0"/>
        <v>769177</v>
      </c>
      <c r="N34" s="13"/>
      <c r="O34" s="13">
        <f>1000*(IF(I34&lt;18,VLOOKUP(I34,'[1]Mortality (No Interventions) L'!$B$10:$O$129,7),VLOOKUP(I34,'[1]Mortality (Interventions) L'!$B$136:$AV$256,4)))</f>
        <v>182.38858728663214</v>
      </c>
      <c r="P34" s="11">
        <v>0</v>
      </c>
      <c r="Q34" s="10">
        <f t="shared" si="9"/>
        <v>0.20492465078197197</v>
      </c>
      <c r="R34" s="10">
        <f t="shared" si="10"/>
        <v>3.737591755633031E-2</v>
      </c>
      <c r="S34" s="10">
        <f t="shared" si="11"/>
        <v>0</v>
      </c>
      <c r="T34" s="9">
        <f t="shared" si="1"/>
        <v>0.16754873322564168</v>
      </c>
      <c r="U34" s="18"/>
      <c r="V34" s="8">
        <f t="shared" si="12"/>
        <v>1576.2332811452486</v>
      </c>
      <c r="W34" s="8">
        <f t="shared" si="2"/>
        <v>1288.7463197629941</v>
      </c>
      <c r="X34" s="18"/>
      <c r="Y34" s="8">
        <f t="shared" si="3"/>
        <v>0</v>
      </c>
      <c r="Z34" s="8">
        <f t="shared" si="4"/>
        <v>0</v>
      </c>
      <c r="AA34" s="8">
        <f t="shared" si="5"/>
        <v>-406.86371327550415</v>
      </c>
      <c r="AB34" s="8">
        <f t="shared" si="13"/>
        <v>-28748.696138225478</v>
      </c>
      <c r="AC34" s="8">
        <f t="shared" si="6"/>
        <v>-29155.559851500981</v>
      </c>
      <c r="AD34" s="8">
        <f t="shared" si="14"/>
        <v>154.62848488034891</v>
      </c>
      <c r="AE34" s="8">
        <f t="shared" si="7"/>
        <v>-29000.931366620633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2428.3305844370161</v>
      </c>
      <c r="M35" s="14">
        <f t="shared" si="0"/>
        <v>769177</v>
      </c>
      <c r="N35" s="13"/>
      <c r="O35" s="13">
        <f>1000*(IF(I35&lt;18,VLOOKUP(I35,'[1]Mortality (No Interventions) L'!$B$10:$O$129,7),VLOOKUP(I35,'[1]Mortality (Interventions) L'!$B$136:$AV$256,4)))</f>
        <v>199.83668427957019</v>
      </c>
      <c r="P35" s="11">
        <v>0</v>
      </c>
      <c r="Q35" s="10">
        <f t="shared" si="9"/>
        <v>0.16754873322564168</v>
      </c>
      <c r="R35" s="10">
        <f t="shared" si="10"/>
        <v>3.3482383303054489E-2</v>
      </c>
      <c r="S35" s="10">
        <f t="shared" si="11"/>
        <v>0</v>
      </c>
      <c r="T35" s="9">
        <f t="shared" si="1"/>
        <v>0.1340663499225872</v>
      </c>
      <c r="U35" s="18"/>
      <c r="V35" s="8">
        <f t="shared" si="12"/>
        <v>1288.7463197629941</v>
      </c>
      <c r="W35" s="8">
        <f t="shared" si="2"/>
        <v>1031.2075283440586</v>
      </c>
      <c r="X35" s="18"/>
      <c r="Y35" s="8">
        <f t="shared" si="3"/>
        <v>0</v>
      </c>
      <c r="Z35" s="8">
        <f t="shared" si="4"/>
        <v>0</v>
      </c>
      <c r="AA35" s="8">
        <f t="shared" si="5"/>
        <v>-325.55741786085372</v>
      </c>
      <c r="AB35" s="8">
        <f t="shared" si="13"/>
        <v>-25753.879141893543</v>
      </c>
      <c r="AC35" s="8">
        <f t="shared" si="6"/>
        <v>-26079.436559754398</v>
      </c>
      <c r="AD35" s="8">
        <f t="shared" si="14"/>
        <v>126.42601396874973</v>
      </c>
      <c r="AE35" s="8">
        <f t="shared" si="7"/>
        <v>-25953.010545785648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2428.3305844370161</v>
      </c>
      <c r="M36" s="14">
        <f t="shared" ref="M36:M67" si="18">$E$11</f>
        <v>769177</v>
      </c>
      <c r="N36" s="13"/>
      <c r="O36" s="13">
        <f>1000*(IF(I36&lt;18,VLOOKUP(I36,'[1]Mortality (No Interventions) L'!$B$10:$O$129,7),VLOOKUP(I36,'[1]Mortality (Interventions) L'!$B$136:$AV$256,4)))</f>
        <v>218.07848368032501</v>
      </c>
      <c r="P36" s="11">
        <v>0</v>
      </c>
      <c r="Q36" s="10">
        <f t="shared" si="9"/>
        <v>0.1340663499225872</v>
      </c>
      <c r="R36" s="10">
        <f t="shared" si="10"/>
        <v>2.9236986303673676E-2</v>
      </c>
      <c r="S36" s="10">
        <f t="shared" si="11"/>
        <v>0</v>
      </c>
      <c r="T36" s="9">
        <f t="shared" ref="T36:T67" si="19">Q36-SUM(R36:S36)</f>
        <v>0.10482936361891353</v>
      </c>
      <c r="U36" s="18"/>
      <c r="V36" s="8">
        <f t="shared" si="12"/>
        <v>1031.2075283440586</v>
      </c>
      <c r="W36" s="8">
        <f t="shared" ref="W36:W67" si="20">$G$14*M36*T36</f>
        <v>806.32335420305049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-254.56034982287676</v>
      </c>
      <c r="AB36" s="8">
        <f t="shared" si="13"/>
        <v>-22488.417414100808</v>
      </c>
      <c r="AC36" s="8">
        <f t="shared" ref="AC36:AC67" si="24">IFERROR(_xlfn.IFNA(SUM(Y36:AB36),0),0)</f>
        <v>-22742.977763923685</v>
      </c>
      <c r="AD36" s="8">
        <f t="shared" si="14"/>
        <v>101.16145853055215</v>
      </c>
      <c r="AE36" s="8">
        <f t="shared" ref="AE36:AE67" si="25">IFERROR(_xlfn.IFNA(SUM(AC36:AD36),0),0)</f>
        <v>-22641.816305393135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2428.3305844370161</v>
      </c>
      <c r="M37" s="14">
        <f t="shared" si="18"/>
        <v>769177</v>
      </c>
      <c r="N37" s="13"/>
      <c r="O37" s="13">
        <f>1000*(IF(I37&lt;18,VLOOKUP(I37,'[1]Mortality (No Interventions) L'!$B$10:$O$129,7),VLOOKUP(I37,'[1]Mortality (Interventions) L'!$B$136:$AV$256,4)))</f>
        <v>237.64017814986912</v>
      </c>
      <c r="P37" s="11">
        <v>0</v>
      </c>
      <c r="Q37" s="10">
        <f t="shared" ref="Q37:Q68" si="27">T36</f>
        <v>0.10482936361891353</v>
      </c>
      <c r="R37" s="10">
        <f t="shared" ref="R37:R68" si="28">O37*Q37/1000</f>
        <v>2.4911668645736018E-2</v>
      </c>
      <c r="S37" s="10">
        <f t="shared" ref="S37:S68" si="29">MIN(P37*Q37,Q37-R37)</f>
        <v>0</v>
      </c>
      <c r="T37" s="9">
        <f t="shared" si="19"/>
        <v>7.9917694973177508E-2</v>
      </c>
      <c r="U37" s="18"/>
      <c r="V37" s="8">
        <f t="shared" ref="V37:V68" si="30">W36</f>
        <v>806.32335420305049</v>
      </c>
      <c r="W37" s="8">
        <f t="shared" si="20"/>
        <v>614.70852866383757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-194.06658294107532</v>
      </c>
      <c r="AB37" s="8">
        <f t="shared" ref="AB37:AB68" si="31">IFERROR(_xlfn.IFNA(-M37*R37,0),0)</f>
        <v>-19161.482553921294</v>
      </c>
      <c r="AC37" s="8">
        <f t="shared" si="24"/>
        <v>-19355.54913686237</v>
      </c>
      <c r="AD37" s="8">
        <f t="shared" ref="AD37:AD68" si="32">IFERROR(_xlfn.IFNA($D$6*SUM(V37:V37,Y37:Z37),0),0)</f>
        <v>79.100321047319255</v>
      </c>
      <c r="AE37" s="8">
        <f t="shared" si="25"/>
        <v>-19276.448815815049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2428.3305844370161</v>
      </c>
      <c r="M38" s="14">
        <f t="shared" si="18"/>
        <v>769177</v>
      </c>
      <c r="N38" s="13"/>
      <c r="O38" s="13">
        <f>1000*(IF(I38&lt;18,VLOOKUP(I38,'[1]Mortality (No Interventions) L'!$B$10:$O$129,7),VLOOKUP(I38,'[1]Mortality (Interventions) L'!$B$136:$AV$256,4)))</f>
        <v>258.60452845278593</v>
      </c>
      <c r="P38" s="11">
        <v>0</v>
      </c>
      <c r="Q38" s="10">
        <f t="shared" si="27"/>
        <v>7.9917694973177508E-2</v>
      </c>
      <c r="R38" s="10">
        <f t="shared" si="28"/>
        <v>2.066707782357215E-2</v>
      </c>
      <c r="S38" s="10">
        <f t="shared" si="29"/>
        <v>0</v>
      </c>
      <c r="T38" s="9">
        <f t="shared" si="19"/>
        <v>5.9250617149605361E-2</v>
      </c>
      <c r="U38" s="18"/>
      <c r="V38" s="8">
        <f t="shared" si="30"/>
        <v>614.70852866383757</v>
      </c>
      <c r="W38" s="8">
        <f t="shared" si="20"/>
        <v>455.74211947282004</v>
      </c>
      <c r="X38" s="18"/>
      <c r="Y38" s="8">
        <f t="shared" si="21"/>
        <v>0</v>
      </c>
      <c r="Z38" s="8">
        <f t="shared" si="22"/>
        <v>0</v>
      </c>
      <c r="AA38" s="8">
        <f t="shared" si="23"/>
        <v>-143.88008577115508</v>
      </c>
      <c r="AB38" s="8">
        <f t="shared" si="31"/>
        <v>-15896.640919101756</v>
      </c>
      <c r="AC38" s="8">
        <f t="shared" si="24"/>
        <v>-16040.521004872911</v>
      </c>
      <c r="AD38" s="8">
        <f t="shared" si="32"/>
        <v>60.302906661922471</v>
      </c>
      <c r="AE38" s="8">
        <f t="shared" si="25"/>
        <v>-15980.218098210989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2428.3305844370161</v>
      </c>
      <c r="M39" s="14">
        <f t="shared" si="18"/>
        <v>769177</v>
      </c>
      <c r="N39" s="13"/>
      <c r="O39" s="13">
        <f>1000*(IF(I39&lt;18,VLOOKUP(I39,'[1]Mortality (No Interventions) L'!$B$10:$O$129,7),VLOOKUP(I39,'[1]Mortality (Interventions) L'!$B$136:$AV$256,4)))</f>
        <v>280.32163826984203</v>
      </c>
      <c r="P39" s="11">
        <v>0</v>
      </c>
      <c r="Q39" s="10">
        <f t="shared" si="27"/>
        <v>5.9250617149605361E-2</v>
      </c>
      <c r="R39" s="10">
        <f t="shared" si="28"/>
        <v>1.6609230067876575E-2</v>
      </c>
      <c r="S39" s="10">
        <f t="shared" si="29"/>
        <v>0</v>
      </c>
      <c r="T39" s="9">
        <f t="shared" si="19"/>
        <v>4.2641387081728786E-2</v>
      </c>
      <c r="U39" s="18"/>
      <c r="V39" s="8">
        <f t="shared" si="30"/>
        <v>455.74211947282004</v>
      </c>
      <c r="W39" s="8">
        <f t="shared" si="20"/>
        <v>327.98774191362907</v>
      </c>
      <c r="X39" s="18"/>
      <c r="Y39" s="8">
        <f t="shared" si="21"/>
        <v>0</v>
      </c>
      <c r="Z39" s="8">
        <f t="shared" si="22"/>
        <v>0</v>
      </c>
      <c r="AA39" s="8">
        <f t="shared" si="23"/>
        <v>-103.54738441337949</v>
      </c>
      <c r="AB39" s="8">
        <f t="shared" si="31"/>
        <v>-12775.4377559191</v>
      </c>
      <c r="AC39" s="8">
        <f t="shared" si="24"/>
        <v>-12878.985140332479</v>
      </c>
      <c r="AD39" s="8">
        <f t="shared" si="32"/>
        <v>44.708301920283645</v>
      </c>
      <c r="AE39" s="8">
        <f t="shared" si="25"/>
        <v>-12834.276838412196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2428.3305844370161</v>
      </c>
      <c r="M40" s="14">
        <f t="shared" si="18"/>
        <v>769177</v>
      </c>
      <c r="N40" s="13"/>
      <c r="O40" s="13">
        <f>1000*(IF(I40&lt;18,VLOOKUP(I40,'[1]Mortality (No Interventions) L'!$B$10:$O$129,7),VLOOKUP(I40,'[1]Mortality (Interventions) L'!$B$136:$AV$256,4)))</f>
        <v>303.32043285699825</v>
      </c>
      <c r="P40" s="11">
        <v>0</v>
      </c>
      <c r="Q40" s="10">
        <f t="shared" si="27"/>
        <v>4.2641387081728786E-2</v>
      </c>
      <c r="R40" s="10">
        <f t="shared" si="28"/>
        <v>1.2934003987252789E-2</v>
      </c>
      <c r="S40" s="10">
        <f t="shared" si="29"/>
        <v>0</v>
      </c>
      <c r="T40" s="9">
        <f t="shared" si="19"/>
        <v>2.9707383094475997E-2</v>
      </c>
      <c r="U40" s="18"/>
      <c r="V40" s="8">
        <f t="shared" si="30"/>
        <v>327.98774191362907</v>
      </c>
      <c r="W40" s="8">
        <f t="shared" si="20"/>
        <v>228.50235806459764</v>
      </c>
      <c r="X40" s="18"/>
      <c r="Y40" s="8">
        <f t="shared" si="21"/>
        <v>0</v>
      </c>
      <c r="Z40" s="8">
        <f t="shared" si="22"/>
        <v>0</v>
      </c>
      <c r="AA40" s="8">
        <f t="shared" si="23"/>
        <v>-72.139346951903235</v>
      </c>
      <c r="AB40" s="8">
        <f t="shared" si="31"/>
        <v>-9948.5383849031386</v>
      </c>
      <c r="AC40" s="8">
        <f t="shared" si="24"/>
        <v>-10020.677731855041</v>
      </c>
      <c r="AD40" s="8">
        <f t="shared" si="32"/>
        <v>32.17559748172701</v>
      </c>
      <c r="AE40" s="8">
        <f t="shared" si="25"/>
        <v>-9988.5021343733133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2428.3305844370161</v>
      </c>
      <c r="M41" s="14">
        <f t="shared" si="18"/>
        <v>769177</v>
      </c>
      <c r="N41" s="13"/>
      <c r="O41" s="13">
        <f>1000*(IF(I41&lt;18,VLOOKUP(I41,'[1]Mortality (No Interventions) L'!$B$10:$O$129,7),VLOOKUP(I41,'[1]Mortality (Interventions) L'!$B$136:$AV$256,4)))</f>
        <v>326.8957637144423</v>
      </c>
      <c r="P41" s="11">
        <v>0</v>
      </c>
      <c r="Q41" s="10">
        <f t="shared" si="27"/>
        <v>2.9707383094475997E-2</v>
      </c>
      <c r="R41" s="10">
        <f t="shared" si="28"/>
        <v>9.711217684626244E-3</v>
      </c>
      <c r="S41" s="10">
        <f t="shared" si="29"/>
        <v>0</v>
      </c>
      <c r="T41" s="9">
        <f t="shared" si="19"/>
        <v>1.9996165409849755E-2</v>
      </c>
      <c r="U41" s="18"/>
      <c r="V41" s="8">
        <f t="shared" si="30"/>
        <v>228.50235806459764</v>
      </c>
      <c r="W41" s="8">
        <f t="shared" si="20"/>
        <v>153.80590521452007</v>
      </c>
      <c r="X41" s="18"/>
      <c r="Y41" s="8">
        <f t="shared" si="21"/>
        <v>0</v>
      </c>
      <c r="Z41" s="8">
        <f t="shared" si="22"/>
        <v>0</v>
      </c>
      <c r="AA41" s="8">
        <f t="shared" si="23"/>
        <v>-48.557300036199699</v>
      </c>
      <c r="AB41" s="8">
        <f t="shared" si="31"/>
        <v>-7469.6452850077603</v>
      </c>
      <c r="AC41" s="8">
        <f t="shared" si="24"/>
        <v>-7518.2025850439604</v>
      </c>
      <c r="AD41" s="8">
        <f t="shared" si="32"/>
        <v>22.416081326137029</v>
      </c>
      <c r="AE41" s="8">
        <f t="shared" si="25"/>
        <v>-7495.7865037178235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2428.3305844370161</v>
      </c>
      <c r="M42" s="14">
        <f t="shared" si="18"/>
        <v>769177</v>
      </c>
      <c r="N42" s="13"/>
      <c r="O42" s="13">
        <f>1000*(IF(I42&lt;18,VLOOKUP(I42,'[1]Mortality (No Interventions) L'!$B$10:$O$129,7),VLOOKUP(I42,'[1]Mortality (Interventions) L'!$B$136:$AV$256,4)))</f>
        <v>350.5822045642177</v>
      </c>
      <c r="P42" s="11">
        <v>0</v>
      </c>
      <c r="Q42" s="10">
        <f t="shared" si="27"/>
        <v>1.9996165409849755E-2</v>
      </c>
      <c r="R42" s="10">
        <f t="shared" si="28"/>
        <v>7.0102997522158809E-3</v>
      </c>
      <c r="S42" s="10">
        <f t="shared" si="29"/>
        <v>0</v>
      </c>
      <c r="T42" s="9">
        <f t="shared" si="19"/>
        <v>1.2985865657633874E-2</v>
      </c>
      <c r="U42" s="18"/>
      <c r="V42" s="8">
        <f t="shared" si="30"/>
        <v>153.80590521452007</v>
      </c>
      <c r="W42" s="8">
        <f t="shared" si="20"/>
        <v>99.884291889418506</v>
      </c>
      <c r="X42" s="18"/>
      <c r="Y42" s="8">
        <f t="shared" si="21"/>
        <v>0</v>
      </c>
      <c r="Z42" s="8">
        <f t="shared" si="22"/>
        <v>0</v>
      </c>
      <c r="AA42" s="8">
        <f t="shared" si="23"/>
        <v>-31.533974741822639</v>
      </c>
      <c r="AB42" s="8">
        <f t="shared" si="31"/>
        <v>-5392.1613325101544</v>
      </c>
      <c r="AC42" s="8">
        <f t="shared" si="24"/>
        <v>-5423.6953072519773</v>
      </c>
      <c r="AD42" s="8">
        <f t="shared" si="32"/>
        <v>15.08835930154442</v>
      </c>
      <c r="AE42" s="8">
        <f t="shared" si="25"/>
        <v>-5408.6069479504331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2428.3305844370161</v>
      </c>
      <c r="M43" s="14">
        <f t="shared" si="18"/>
        <v>769177</v>
      </c>
      <c r="N43" s="13"/>
      <c r="O43" s="13">
        <f>1000*(IF(I43&lt;18,VLOOKUP(I43,'[1]Mortality (No Interventions) L'!$B$10:$O$129,7),VLOOKUP(I43,'[1]Mortality (Interventions) L'!$B$136:$AV$256,4)))</f>
        <v>375.19953175490463</v>
      </c>
      <c r="P43" s="11">
        <v>0</v>
      </c>
      <c r="Q43" s="10">
        <f t="shared" si="27"/>
        <v>1.2985865657633874E-2</v>
      </c>
      <c r="R43" s="10">
        <f t="shared" si="28"/>
        <v>4.8722907141763253E-3</v>
      </c>
      <c r="S43" s="10">
        <f t="shared" si="29"/>
        <v>0</v>
      </c>
      <c r="T43" s="9">
        <f t="shared" si="19"/>
        <v>8.1135749434575483E-3</v>
      </c>
      <c r="U43" s="18"/>
      <c r="V43" s="8">
        <f t="shared" si="30"/>
        <v>99.884291889418506</v>
      </c>
      <c r="W43" s="8">
        <f t="shared" si="20"/>
        <v>62.407752342838471</v>
      </c>
      <c r="X43" s="18"/>
      <c r="Y43" s="8">
        <f t="shared" si="21"/>
        <v>0</v>
      </c>
      <c r="Z43" s="8">
        <f t="shared" si="22"/>
        <v>0</v>
      </c>
      <c r="AA43" s="8">
        <f t="shared" si="23"/>
        <v>-19.7024421843198</v>
      </c>
      <c r="AB43" s="8">
        <f t="shared" si="31"/>
        <v>-3747.6539546580034</v>
      </c>
      <c r="AC43" s="8">
        <f t="shared" si="24"/>
        <v>-3767.3563968423232</v>
      </c>
      <c r="AD43" s="8">
        <f t="shared" si="32"/>
        <v>9.798649034351957</v>
      </c>
      <c r="AE43" s="8">
        <f t="shared" si="25"/>
        <v>-3757.5577478079713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2428.3305844370161</v>
      </c>
      <c r="M44" s="14">
        <f t="shared" si="18"/>
        <v>769177</v>
      </c>
      <c r="N44" s="13"/>
      <c r="O44" s="13">
        <f>1000*(IF(I44&lt;18,VLOOKUP(I44,'[1]Mortality (No Interventions) L'!$B$10:$O$129,7),VLOOKUP(I44,'[1]Mortality (Interventions) L'!$B$136:$AV$256,4)))</f>
        <v>400.6430454390063</v>
      </c>
      <c r="P44" s="11">
        <v>0</v>
      </c>
      <c r="Q44" s="10">
        <f t="shared" si="27"/>
        <v>8.1135749434575483E-3</v>
      </c>
      <c r="R44" s="10">
        <f t="shared" si="28"/>
        <v>3.2506473747444457E-3</v>
      </c>
      <c r="S44" s="10">
        <f t="shared" si="29"/>
        <v>0</v>
      </c>
      <c r="T44" s="9">
        <f t="shared" si="19"/>
        <v>4.8629275687131022E-3</v>
      </c>
      <c r="U44" s="18"/>
      <c r="V44" s="8">
        <f t="shared" si="30"/>
        <v>62.407752342838471</v>
      </c>
      <c r="W44" s="8">
        <f t="shared" si="20"/>
        <v>37.404520385200378</v>
      </c>
      <c r="X44" s="18"/>
      <c r="Y44" s="8">
        <f t="shared" si="21"/>
        <v>0</v>
      </c>
      <c r="Z44" s="8">
        <f t="shared" si="22"/>
        <v>0</v>
      </c>
      <c r="AA44" s="8">
        <f t="shared" si="23"/>
        <v>-11.808795745007965</v>
      </c>
      <c r="AB44" s="8">
        <f t="shared" si="31"/>
        <v>-2500.3231957638086</v>
      </c>
      <c r="AC44" s="8">
        <f t="shared" si="24"/>
        <v>-2512.1319915088166</v>
      </c>
      <c r="AD44" s="8">
        <f t="shared" si="32"/>
        <v>6.1222005048324544</v>
      </c>
      <c r="AE44" s="8">
        <f t="shared" si="25"/>
        <v>-2506.009791003984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2428.3305844370161</v>
      </c>
      <c r="M45" s="14">
        <f t="shared" si="18"/>
        <v>769177</v>
      </c>
      <c r="N45" s="13"/>
      <c r="O45" s="13">
        <f>1000*(IF(I45&lt;18,VLOOKUP(I45,'[1]Mortality (No Interventions) L'!$B$10:$O$129,7),VLOOKUP(I45,'[1]Mortality (Interventions) L'!$B$136:$AV$256,4)))</f>
        <v>426.78775151536786</v>
      </c>
      <c r="P45" s="11">
        <v>0</v>
      </c>
      <c r="Q45" s="10">
        <f t="shared" si="27"/>
        <v>4.8629275687131022E-3</v>
      </c>
      <c r="R45" s="10">
        <f t="shared" si="28"/>
        <v>2.0754379228331591E-3</v>
      </c>
      <c r="S45" s="10">
        <f t="shared" si="29"/>
        <v>0</v>
      </c>
      <c r="T45" s="9">
        <f t="shared" si="19"/>
        <v>2.787489645879943E-3</v>
      </c>
      <c r="U45" s="18"/>
      <c r="V45" s="8">
        <f t="shared" si="30"/>
        <v>37.404520385200378</v>
      </c>
      <c r="W45" s="8">
        <f t="shared" si="20"/>
        <v>21.440729233489972</v>
      </c>
      <c r="X45" s="18"/>
      <c r="Y45" s="8">
        <f t="shared" si="21"/>
        <v>0</v>
      </c>
      <c r="Z45" s="8">
        <f t="shared" si="22"/>
        <v>0</v>
      </c>
      <c r="AA45" s="8">
        <f t="shared" si="23"/>
        <v>-6.768946360891773</v>
      </c>
      <c r="AB45" s="8">
        <f t="shared" si="31"/>
        <v>-1596.3791151710409</v>
      </c>
      <c r="AC45" s="8">
        <f t="shared" si="24"/>
        <v>-1603.1480615319326</v>
      </c>
      <c r="AD45" s="8">
        <f t="shared" si="32"/>
        <v>3.6693834497881572</v>
      </c>
      <c r="AE45" s="8">
        <f t="shared" si="25"/>
        <v>-1599.4786780821444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2428.3305844370161</v>
      </c>
      <c r="M46" s="14">
        <f t="shared" si="18"/>
        <v>769177</v>
      </c>
      <c r="N46" s="13"/>
      <c r="O46" s="13">
        <f>1000*(IF(I46&lt;18,VLOOKUP(I46,'[1]Mortality (No Interventions) L'!$B$10:$O$129,7),VLOOKUP(I46,'[1]Mortality (Interventions) L'!$B$136:$AV$256,4)))</f>
        <v>453.5029747075302</v>
      </c>
      <c r="P46" s="11">
        <v>0</v>
      </c>
      <c r="Q46" s="10">
        <f t="shared" si="27"/>
        <v>2.787489645879943E-3</v>
      </c>
      <c r="R46" s="10">
        <f t="shared" si="28"/>
        <v>1.2641348463729941E-3</v>
      </c>
      <c r="S46" s="10">
        <f t="shared" si="29"/>
        <v>0</v>
      </c>
      <c r="T46" s="9">
        <f t="shared" si="19"/>
        <v>1.5233547995069489E-3</v>
      </c>
      <c r="U46" s="18"/>
      <c r="V46" s="8">
        <f t="shared" si="30"/>
        <v>21.440729233489972</v>
      </c>
      <c r="W46" s="8">
        <f t="shared" si="20"/>
        <v>11.717294746203565</v>
      </c>
      <c r="X46" s="18"/>
      <c r="Y46" s="8">
        <f t="shared" si="21"/>
        <v>0</v>
      </c>
      <c r="Z46" s="8">
        <f t="shared" si="22"/>
        <v>0</v>
      </c>
      <c r="AA46" s="8">
        <f t="shared" si="23"/>
        <v>-3.6992090505916426</v>
      </c>
      <c r="AB46" s="8">
        <f t="shared" si="31"/>
        <v>-972.34344872864051</v>
      </c>
      <c r="AC46" s="8">
        <f t="shared" si="24"/>
        <v>-976.04265777923217</v>
      </c>
      <c r="AD46" s="8">
        <f t="shared" si="32"/>
        <v>2.1033355378053664</v>
      </c>
      <c r="AE46" s="8">
        <f t="shared" si="25"/>
        <v>-973.93932224142679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2428.3305844370161</v>
      </c>
      <c r="M47" s="14">
        <f t="shared" si="18"/>
        <v>769177</v>
      </c>
      <c r="N47" s="13"/>
      <c r="O47" s="13">
        <f>1000*(IF(I47&lt;18,VLOOKUP(I47,'[1]Mortality (No Interventions) L'!$B$10:$O$129,7),VLOOKUP(I47,'[1]Mortality (Interventions) L'!$B$136:$AV$256,4)))</f>
        <v>480.81758682950601</v>
      </c>
      <c r="P47" s="11">
        <v>0</v>
      </c>
      <c r="Q47" s="10">
        <f t="shared" si="27"/>
        <v>1.5233547995069489E-3</v>
      </c>
      <c r="R47" s="10">
        <f t="shared" si="28"/>
        <v>7.3245577858407722E-4</v>
      </c>
      <c r="S47" s="10">
        <f t="shared" si="29"/>
        <v>0</v>
      </c>
      <c r="T47" s="9">
        <f t="shared" si="19"/>
        <v>7.9089902092287169E-4</v>
      </c>
      <c r="U47" s="18"/>
      <c r="V47" s="8">
        <f t="shared" si="30"/>
        <v>11.717294746203565</v>
      </c>
      <c r="W47" s="8">
        <f t="shared" si="20"/>
        <v>6.0834133621639168</v>
      </c>
      <c r="X47" s="18"/>
      <c r="Y47" s="8">
        <f t="shared" si="21"/>
        <v>0</v>
      </c>
      <c r="Z47" s="8">
        <f t="shared" si="22"/>
        <v>0</v>
      </c>
      <c r="AA47" s="8">
        <f t="shared" si="23"/>
        <v>-1.9205642817083008</v>
      </c>
      <c r="AB47" s="8">
        <f t="shared" si="31"/>
        <v>-563.38813840396472</v>
      </c>
      <c r="AC47" s="8">
        <f t="shared" si="24"/>
        <v>-565.30870268567298</v>
      </c>
      <c r="AD47" s="8">
        <f t="shared" si="32"/>
        <v>1.1494666146025698</v>
      </c>
      <c r="AE47" s="8">
        <f t="shared" si="25"/>
        <v>-564.15923607107038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2428.3305844370161</v>
      </c>
      <c r="M48" s="14">
        <f t="shared" si="18"/>
        <v>769177</v>
      </c>
      <c r="N48" s="13"/>
      <c r="O48" s="13">
        <f>1000*(IF(I48&lt;18,VLOOKUP(I48,'[1]Mortality (No Interventions) L'!$B$10:$O$129,7),VLOOKUP(I48,'[1]Mortality (Interventions) L'!$B$136:$AV$256,4)))</f>
        <v>508.78153179355854</v>
      </c>
      <c r="P48" s="11">
        <v>0</v>
      </c>
      <c r="Q48" s="10">
        <f t="shared" si="27"/>
        <v>7.9089902092287169E-4</v>
      </c>
      <c r="R48" s="10">
        <f t="shared" si="28"/>
        <v>4.0239481535916439E-4</v>
      </c>
      <c r="S48" s="10">
        <f t="shared" si="29"/>
        <v>0</v>
      </c>
      <c r="T48" s="9">
        <f t="shared" si="19"/>
        <v>3.885042055637073E-4</v>
      </c>
      <c r="U48" s="18"/>
      <c r="V48" s="8">
        <f t="shared" si="30"/>
        <v>6.0834133621639168</v>
      </c>
      <c r="W48" s="8">
        <f t="shared" si="20"/>
        <v>2.9882849932287572</v>
      </c>
      <c r="X48" s="18"/>
      <c r="Y48" s="8">
        <f t="shared" si="21"/>
        <v>0</v>
      </c>
      <c r="Z48" s="8">
        <f t="shared" si="22"/>
        <v>0</v>
      </c>
      <c r="AA48" s="8">
        <f t="shared" si="23"/>
        <v>-0.94341664455275598</v>
      </c>
      <c r="AB48" s="8">
        <f t="shared" si="31"/>
        <v>-309.51283689351601</v>
      </c>
      <c r="AC48" s="8">
        <f t="shared" si="24"/>
        <v>-310.45625353806878</v>
      </c>
      <c r="AD48" s="8">
        <f t="shared" si="32"/>
        <v>0.59678285082828031</v>
      </c>
      <c r="AE48" s="8">
        <f t="shared" si="25"/>
        <v>-309.8594706872405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2428.3305844370161</v>
      </c>
      <c r="M49" s="14">
        <f t="shared" si="18"/>
        <v>769177</v>
      </c>
      <c r="N49" s="13"/>
      <c r="O49" s="13">
        <f>1000*(IF(I49&lt;18,VLOOKUP(I49,'[1]Mortality (No Interventions) L'!$B$10:$O$129,7),VLOOKUP(I49,'[1]Mortality (Interventions) L'!$B$136:$AV$256,4)))</f>
        <v>537.26924745558915</v>
      </c>
      <c r="P49" s="11">
        <v>0</v>
      </c>
      <c r="Q49" s="10">
        <f t="shared" si="27"/>
        <v>3.885042055637073E-4</v>
      </c>
      <c r="R49" s="10">
        <f t="shared" si="28"/>
        <v>2.0873136215654453E-4</v>
      </c>
      <c r="S49" s="10">
        <f t="shared" si="29"/>
        <v>0</v>
      </c>
      <c r="T49" s="9">
        <f t="shared" si="19"/>
        <v>1.7977284340716277E-4</v>
      </c>
      <c r="U49" s="18"/>
      <c r="V49" s="8">
        <f t="shared" si="30"/>
        <v>2.9882849932287572</v>
      </c>
      <c r="W49" s="8">
        <f t="shared" si="20"/>
        <v>1.3827713637339125</v>
      </c>
      <c r="X49" s="18"/>
      <c r="Y49" s="8">
        <f t="shared" si="21"/>
        <v>0</v>
      </c>
      <c r="Z49" s="8">
        <f t="shared" si="22"/>
        <v>0</v>
      </c>
      <c r="AA49" s="8">
        <f t="shared" si="23"/>
        <v>-0.43654789389681975</v>
      </c>
      <c r="AB49" s="8">
        <f t="shared" si="31"/>
        <v>-160.55136294948446</v>
      </c>
      <c r="AC49" s="8">
        <f t="shared" si="24"/>
        <v>-160.98791084338129</v>
      </c>
      <c r="AD49" s="8">
        <f t="shared" si="32"/>
        <v>0.29315075783574107</v>
      </c>
      <c r="AE49" s="8">
        <f t="shared" si="25"/>
        <v>-160.69476008554554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2428.3305844370161</v>
      </c>
      <c r="M50" s="14">
        <f t="shared" si="18"/>
        <v>769177</v>
      </c>
      <c r="N50" s="13"/>
      <c r="O50" s="13">
        <f>1000*(IF(I50&lt;18,VLOOKUP(I50,'[1]Mortality (No Interventions) L'!$B$10:$O$129,7),VLOOKUP(I50,'[1]Mortality (Interventions) L'!$B$136:$AV$256,4)))</f>
        <v>566.14995316435841</v>
      </c>
      <c r="P50" s="11">
        <v>0</v>
      </c>
      <c r="Q50" s="10">
        <f t="shared" si="27"/>
        <v>1.7977284340716277E-4</v>
      </c>
      <c r="R50" s="10">
        <f t="shared" si="28"/>
        <v>1.0177838687518875E-4</v>
      </c>
      <c r="S50" s="10">
        <f t="shared" si="29"/>
        <v>0</v>
      </c>
      <c r="T50" s="9">
        <f t="shared" si="19"/>
        <v>7.7994456531974021E-5</v>
      </c>
      <c r="U50" s="18"/>
      <c r="V50" s="8">
        <f t="shared" si="30"/>
        <v>1.3827713637339125</v>
      </c>
      <c r="W50" s="8">
        <f t="shared" si="20"/>
        <v>0.5999154209189419</v>
      </c>
      <c r="X50" s="18"/>
      <c r="Y50" s="8">
        <f t="shared" si="21"/>
        <v>0</v>
      </c>
      <c r="Z50" s="8">
        <f t="shared" si="22"/>
        <v>0</v>
      </c>
      <c r="AA50" s="8">
        <f t="shared" si="23"/>
        <v>-0.18939632421313593</v>
      </c>
      <c r="AB50" s="8">
        <f t="shared" si="31"/>
        <v>-78.285594281497055</v>
      </c>
      <c r="AC50" s="8">
        <f t="shared" si="24"/>
        <v>-78.47499060571019</v>
      </c>
      <c r="AD50" s="8">
        <f t="shared" si="32"/>
        <v>0.13564987078229682</v>
      </c>
      <c r="AE50" s="8">
        <f t="shared" si="25"/>
        <v>-78.339340734927887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2428.3305844370161</v>
      </c>
      <c r="M51" s="14">
        <f t="shared" si="18"/>
        <v>769177</v>
      </c>
      <c r="N51" s="13"/>
      <c r="O51" s="13">
        <f>1000*(IF(I51&lt;18,VLOOKUP(I51,'[1]Mortality (No Interventions) L'!$B$10:$O$129,7),VLOOKUP(I51,'[1]Mortality (Interventions) L'!$B$136:$AV$256,4)))</f>
        <v>599.33863817664064</v>
      </c>
      <c r="P51" s="11">
        <v>0</v>
      </c>
      <c r="Q51" s="10">
        <f t="shared" si="27"/>
        <v>7.7994456531974021E-5</v>
      </c>
      <c r="R51" s="10">
        <f t="shared" si="28"/>
        <v>4.6745091363200507E-5</v>
      </c>
      <c r="S51" s="10">
        <f t="shared" si="29"/>
        <v>0</v>
      </c>
      <c r="T51" s="9">
        <f t="shared" si="19"/>
        <v>3.1249365168773514E-5</v>
      </c>
      <c r="U51" s="18"/>
      <c r="V51" s="8">
        <f t="shared" si="30"/>
        <v>0.5999154209189419</v>
      </c>
      <c r="W51" s="8">
        <f t="shared" si="20"/>
        <v>0.24036292952421706</v>
      </c>
      <c r="X51" s="18"/>
      <c r="Y51" s="8">
        <f t="shared" si="21"/>
        <v>0</v>
      </c>
      <c r="Z51" s="8">
        <f t="shared" si="22"/>
        <v>0</v>
      </c>
      <c r="AA51" s="8">
        <f t="shared" si="23"/>
        <v>-7.5883789183573525E-2</v>
      </c>
      <c r="AB51" s="8">
        <f t="shared" si="31"/>
        <v>-35.955249139472478</v>
      </c>
      <c r="AC51" s="8">
        <f t="shared" si="24"/>
        <v>-36.031132928656049</v>
      </c>
      <c r="AD51" s="8">
        <f t="shared" si="32"/>
        <v>5.8851702792148207E-2</v>
      </c>
      <c r="AE51" s="8">
        <f t="shared" si="25"/>
        <v>-35.972281225863902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2428.3305844370161</v>
      </c>
      <c r="M52" s="14">
        <f t="shared" si="18"/>
        <v>769177</v>
      </c>
      <c r="N52" s="13"/>
      <c r="O52" s="13">
        <f>1000*(IF(I52&lt;18,VLOOKUP(I52,'[1]Mortality (No Interventions) L'!$B$10:$O$129,7),VLOOKUP(I52,'[1]Mortality (Interventions) L'!$B$136:$AV$256,4)))</f>
        <v>632.95352936873292</v>
      </c>
      <c r="P52" s="11">
        <v>0</v>
      </c>
      <c r="Q52" s="10">
        <f t="shared" si="27"/>
        <v>3.1249365168773514E-5</v>
      </c>
      <c r="R52" s="10">
        <f t="shared" si="28"/>
        <v>1.9779395974107546E-5</v>
      </c>
      <c r="S52" s="10">
        <f t="shared" si="29"/>
        <v>0</v>
      </c>
      <c r="T52" s="9">
        <f t="shared" si="19"/>
        <v>1.1469969194665968E-5</v>
      </c>
      <c r="U52" s="18"/>
      <c r="V52" s="8">
        <f t="shared" si="30"/>
        <v>0.24036292952421706</v>
      </c>
      <c r="W52" s="8">
        <f t="shared" si="20"/>
        <v>8.8224364952455864E-2</v>
      </c>
      <c r="X52" s="18"/>
      <c r="Y52" s="8">
        <f t="shared" si="21"/>
        <v>0</v>
      </c>
      <c r="Z52" s="8">
        <f t="shared" si="22"/>
        <v>0</v>
      </c>
      <c r="AA52" s="8">
        <f t="shared" si="23"/>
        <v>-2.7852876997957781E-2</v>
      </c>
      <c r="AB52" s="8">
        <f t="shared" si="31"/>
        <v>-15.213856457176119</v>
      </c>
      <c r="AC52" s="8">
        <f t="shared" si="24"/>
        <v>-15.241709334174077</v>
      </c>
      <c r="AD52" s="8">
        <f t="shared" si="32"/>
        <v>2.3579603386325695E-2</v>
      </c>
      <c r="AE52" s="8">
        <f t="shared" si="25"/>
        <v>-15.218129730787751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2428.3305844370161</v>
      </c>
      <c r="M53" s="14">
        <f t="shared" si="18"/>
        <v>769177</v>
      </c>
      <c r="N53" s="13"/>
      <c r="O53" s="13">
        <f>1000*(IF(I53&lt;18,VLOOKUP(I53,'[1]Mortality (No Interventions) L'!$B$10:$O$129,7),VLOOKUP(I53,'[1]Mortality (Interventions) L'!$B$136:$AV$256,4)))</f>
        <v>666.95941999112779</v>
      </c>
      <c r="P53" s="11">
        <v>0</v>
      </c>
      <c r="Q53" s="10">
        <f t="shared" si="27"/>
        <v>1.1469969194665968E-5</v>
      </c>
      <c r="R53" s="10">
        <f t="shared" si="28"/>
        <v>7.6500040013905169E-6</v>
      </c>
      <c r="S53" s="10">
        <f t="shared" si="29"/>
        <v>0</v>
      </c>
      <c r="T53" s="9">
        <f t="shared" si="19"/>
        <v>3.819965193275451E-6</v>
      </c>
      <c r="U53" s="18"/>
      <c r="V53" s="8">
        <f t="shared" si="30"/>
        <v>8.8224364952455864E-2</v>
      </c>
      <c r="W53" s="8">
        <f t="shared" si="20"/>
        <v>2.9382293674680319E-2</v>
      </c>
      <c r="X53" s="18"/>
      <c r="Y53" s="8">
        <f t="shared" si="21"/>
        <v>0</v>
      </c>
      <c r="Z53" s="8">
        <f t="shared" si="22"/>
        <v>0</v>
      </c>
      <c r="AA53" s="8">
        <f t="shared" si="23"/>
        <v>-9.2761383103156358E-3</v>
      </c>
      <c r="AB53" s="8">
        <f t="shared" si="31"/>
        <v>-5.8842071277775538</v>
      </c>
      <c r="AC53" s="8">
        <f t="shared" si="24"/>
        <v>-5.8934832660878698</v>
      </c>
      <c r="AD53" s="8">
        <f t="shared" si="32"/>
        <v>8.6548102018359201E-3</v>
      </c>
      <c r="AE53" s="8">
        <f t="shared" si="25"/>
        <v>-5.8848284558860335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2428.3305844370161</v>
      </c>
      <c r="M54" s="14">
        <f t="shared" si="18"/>
        <v>769177</v>
      </c>
      <c r="N54" s="13"/>
      <c r="O54" s="13">
        <f>1000*(IF(I54&lt;18,VLOOKUP(I54,'[1]Mortality (No Interventions) L'!$B$10:$O$129,7),VLOOKUP(I54,'[1]Mortality (Interventions) L'!$B$136:$AV$256,4)))</f>
        <v>701.32019240119212</v>
      </c>
      <c r="P54" s="11">
        <v>0</v>
      </c>
      <c r="Q54" s="10">
        <f t="shared" si="27"/>
        <v>3.819965193275451E-6</v>
      </c>
      <c r="R54" s="10">
        <f t="shared" si="28"/>
        <v>2.6790187243137963E-6</v>
      </c>
      <c r="S54" s="10">
        <f t="shared" si="29"/>
        <v>0</v>
      </c>
      <c r="T54" s="9">
        <f t="shared" si="19"/>
        <v>1.1409464689616547E-6</v>
      </c>
      <c r="U54" s="18"/>
      <c r="V54" s="8">
        <f t="shared" si="30"/>
        <v>2.9382293674680319E-2</v>
      </c>
      <c r="W54" s="8">
        <f t="shared" si="20"/>
        <v>8.7758978215651869E-3</v>
      </c>
      <c r="X54" s="18"/>
      <c r="Y54" s="8">
        <f t="shared" si="21"/>
        <v>0</v>
      </c>
      <c r="Z54" s="8">
        <f t="shared" si="22"/>
        <v>0</v>
      </c>
      <c r="AA54" s="8">
        <f t="shared" si="23"/>
        <v>-2.7705952057850048E-3</v>
      </c>
      <c r="AB54" s="8">
        <f t="shared" si="31"/>
        <v>-2.0606395853115127</v>
      </c>
      <c r="AC54" s="8">
        <f t="shared" si="24"/>
        <v>-2.0634101805172977</v>
      </c>
      <c r="AD54" s="8">
        <f t="shared" si="32"/>
        <v>2.8824030094861393E-3</v>
      </c>
      <c r="AE54" s="8">
        <f t="shared" si="25"/>
        <v>-2.0605277775078115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2428.3305844370161</v>
      </c>
      <c r="M55" s="14">
        <f t="shared" si="18"/>
        <v>769177</v>
      </c>
      <c r="N55" s="13"/>
      <c r="O55" s="13">
        <f>1000*(IF(I55&lt;18,VLOOKUP(I55,'[1]Mortality (No Interventions) L'!$B$10:$O$129,7),VLOOKUP(I55,'[1]Mortality (Interventions) L'!$B$136:$AV$256,4)))</f>
        <v>735.99815762775506</v>
      </c>
      <c r="P55" s="11">
        <v>0</v>
      </c>
      <c r="Q55" s="10">
        <f t="shared" si="27"/>
        <v>1.1409464689616547E-6</v>
      </c>
      <c r="R55" s="10">
        <f t="shared" si="28"/>
        <v>8.3973449910767046E-7</v>
      </c>
      <c r="S55" s="10">
        <f t="shared" si="29"/>
        <v>0</v>
      </c>
      <c r="T55" s="9">
        <f t="shared" si="19"/>
        <v>3.0121196985398421E-7</v>
      </c>
      <c r="U55" s="18"/>
      <c r="V55" s="8">
        <f t="shared" si="30"/>
        <v>8.7758978215651869E-3</v>
      </c>
      <c r="W55" s="8">
        <f t="shared" si="20"/>
        <v>2.3168531933637801E-3</v>
      </c>
      <c r="X55" s="18"/>
      <c r="Y55" s="8">
        <f t="shared" si="21"/>
        <v>0</v>
      </c>
      <c r="Z55" s="8">
        <f t="shared" si="22"/>
        <v>0</v>
      </c>
      <c r="AA55" s="8">
        <f t="shared" si="23"/>
        <v>-7.314422387949504E-4</v>
      </c>
      <c r="AB55" s="8">
        <f t="shared" si="31"/>
        <v>-0.64590446282014069</v>
      </c>
      <c r="AC55" s="8">
        <f t="shared" si="24"/>
        <v>-0.64663590505893564</v>
      </c>
      <c r="AD55" s="8">
        <f t="shared" si="32"/>
        <v>8.6091557629554489E-4</v>
      </c>
      <c r="AE55" s="8">
        <f t="shared" si="25"/>
        <v>-0.64577498948264012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2428.3305844370161</v>
      </c>
      <c r="M56" s="14">
        <f t="shared" si="18"/>
        <v>769177</v>
      </c>
      <c r="N56" s="13"/>
      <c r="O56" s="13">
        <f>1000*(IF(I56&lt;18,VLOOKUP(I56,'[1]Mortality (No Interventions) L'!$B$10:$O$129,7),VLOOKUP(I56,'[1]Mortality (Interventions) L'!$B$136:$AV$256,4)))</f>
        <v>771.10902078595313</v>
      </c>
      <c r="P56" s="11">
        <v>0</v>
      </c>
      <c r="Q56" s="10">
        <f t="shared" si="27"/>
        <v>3.0121196985398421E-7</v>
      </c>
      <c r="R56" s="10">
        <f t="shared" si="28"/>
        <v>2.3226726712311382E-7</v>
      </c>
      <c r="S56" s="10">
        <f t="shared" si="29"/>
        <v>0</v>
      </c>
      <c r="T56" s="9">
        <f t="shared" si="19"/>
        <v>6.894470273087039E-8</v>
      </c>
      <c r="U56" s="18"/>
      <c r="V56" s="8">
        <f t="shared" si="30"/>
        <v>2.3168531933637801E-3</v>
      </c>
      <c r="W56" s="8">
        <f t="shared" si="20"/>
        <v>5.3030679612422701E-4</v>
      </c>
      <c r="X56" s="18"/>
      <c r="Y56" s="8">
        <f t="shared" si="21"/>
        <v>0</v>
      </c>
      <c r="Z56" s="8">
        <f t="shared" si="22"/>
        <v>0</v>
      </c>
      <c r="AA56" s="8">
        <f t="shared" si="23"/>
        <v>-1.6742053027629083E-4</v>
      </c>
      <c r="AB56" s="8">
        <f t="shared" si="31"/>
        <v>-0.17865463972395532</v>
      </c>
      <c r="AC56" s="8">
        <f t="shared" si="24"/>
        <v>-0.17882206025423161</v>
      </c>
      <c r="AD56" s="8">
        <f t="shared" si="32"/>
        <v>2.2728329826898685E-4</v>
      </c>
      <c r="AE56" s="8">
        <f t="shared" si="25"/>
        <v>-0.17859477695596263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2428.3305844370161</v>
      </c>
      <c r="M57" s="14">
        <f t="shared" si="18"/>
        <v>769177</v>
      </c>
      <c r="N57" s="13"/>
      <c r="O57" s="13">
        <f>1000*(IF(I57&lt;18,VLOOKUP(I57,'[1]Mortality (No Interventions) L'!$B$10:$O$129,7),VLOOKUP(I57,'[1]Mortality (Interventions) L'!$B$136:$AV$256,4)))</f>
        <v>806.79664195201929</v>
      </c>
      <c r="P57" s="11">
        <v>0</v>
      </c>
      <c r="Q57" s="10">
        <f t="shared" si="27"/>
        <v>6.894470273087039E-8</v>
      </c>
      <c r="R57" s="10">
        <f t="shared" si="28"/>
        <v>5.5624354643646443E-8</v>
      </c>
      <c r="S57" s="10">
        <f t="shared" si="29"/>
        <v>0</v>
      </c>
      <c r="T57" s="9">
        <f t="shared" si="19"/>
        <v>1.3320348087223947E-8</v>
      </c>
      <c r="U57" s="18"/>
      <c r="V57" s="8">
        <f t="shared" si="30"/>
        <v>5.3030679612422701E-4</v>
      </c>
      <c r="W57" s="8">
        <f t="shared" si="20"/>
        <v>1.0245705380686654E-4</v>
      </c>
      <c r="X57" s="18"/>
      <c r="Y57" s="8">
        <f t="shared" si="21"/>
        <v>0</v>
      </c>
      <c r="Z57" s="8">
        <f t="shared" si="22"/>
        <v>0</v>
      </c>
      <c r="AA57" s="8">
        <f t="shared" si="23"/>
        <v>-3.2346208655553019E-5</v>
      </c>
      <c r="AB57" s="8">
        <f t="shared" si="31"/>
        <v>-4.2784974231736037E-2</v>
      </c>
      <c r="AC57" s="8">
        <f t="shared" si="24"/>
        <v>-4.281732044039159E-2</v>
      </c>
      <c r="AD57" s="8">
        <f t="shared" si="32"/>
        <v>5.2023096699786673E-5</v>
      </c>
      <c r="AE57" s="8">
        <f t="shared" si="25"/>
        <v>-4.2765297343691805E-2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2428.3305844370161</v>
      </c>
      <c r="M58" s="14">
        <f t="shared" si="18"/>
        <v>769177</v>
      </c>
      <c r="N58" s="13"/>
      <c r="O58" s="13">
        <f>1000*(IF(I58&lt;18,VLOOKUP(I58,'[1]Mortality (No Interventions) L'!$B$10:$O$129,7),VLOOKUP(I58,'[1]Mortality (Interventions) L'!$B$136:$AV$256,4)))</f>
        <v>843.06466494876508</v>
      </c>
      <c r="P58" s="11">
        <v>0</v>
      </c>
      <c r="Q58" s="10">
        <f t="shared" si="27"/>
        <v>1.3320348087223947E-8</v>
      </c>
      <c r="R58" s="10">
        <f t="shared" si="28"/>
        <v>1.1229914797156379E-8</v>
      </c>
      <c r="S58" s="10">
        <f t="shared" si="29"/>
        <v>0</v>
      </c>
      <c r="T58" s="9">
        <f t="shared" si="19"/>
        <v>2.0904332900675676E-9</v>
      </c>
      <c r="U58" s="18"/>
      <c r="V58" s="8">
        <f t="shared" si="30"/>
        <v>1.0245705380686654E-4</v>
      </c>
      <c r="W58" s="8">
        <f t="shared" si="20"/>
        <v>1.6079132067543014E-5</v>
      </c>
      <c r="X58" s="18"/>
      <c r="Y58" s="8">
        <f t="shared" si="21"/>
        <v>0</v>
      </c>
      <c r="Z58" s="8">
        <f t="shared" si="22"/>
        <v>0</v>
      </c>
      <c r="AA58" s="8">
        <f t="shared" si="23"/>
        <v>-5.0762630929963712E-6</v>
      </c>
      <c r="AB58" s="8">
        <f t="shared" si="31"/>
        <v>-8.6377921739323529E-3</v>
      </c>
      <c r="AC58" s="8">
        <f t="shared" si="24"/>
        <v>-8.6428684370253497E-3</v>
      </c>
      <c r="AD58" s="8">
        <f t="shared" si="32"/>
        <v>1.0051036978453608E-5</v>
      </c>
      <c r="AE58" s="8">
        <f t="shared" si="25"/>
        <v>-8.6328174000468959E-3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2428.3305844370161</v>
      </c>
      <c r="M59" s="14">
        <f t="shared" si="18"/>
        <v>769177</v>
      </c>
      <c r="N59" s="13"/>
      <c r="O59" s="13">
        <f>1000*(IF(I59&lt;18,VLOOKUP(I59,'[1]Mortality (No Interventions) L'!$B$10:$O$129,7),VLOOKUP(I59,'[1]Mortality (Interventions) L'!$B$136:$AV$256,4)))</f>
        <v>879.91673359900165</v>
      </c>
      <c r="P59" s="11">
        <v>0</v>
      </c>
      <c r="Q59" s="10">
        <f t="shared" si="27"/>
        <v>2.0904332900675676E-9</v>
      </c>
      <c r="R59" s="10">
        <f t="shared" si="28"/>
        <v>1.8394072324028685E-9</v>
      </c>
      <c r="S59" s="10">
        <f t="shared" si="29"/>
        <v>0</v>
      </c>
      <c r="T59" s="9">
        <f t="shared" si="19"/>
        <v>2.5102605766469908E-10</v>
      </c>
      <c r="U59" s="18"/>
      <c r="V59" s="8">
        <f t="shared" si="30"/>
        <v>1.6079132067543014E-5</v>
      </c>
      <c r="W59" s="8">
        <f t="shared" si="20"/>
        <v>1.9308346995636026E-6</v>
      </c>
      <c r="X59" s="18"/>
      <c r="Y59" s="8">
        <f t="shared" si="21"/>
        <v>0</v>
      </c>
      <c r="Z59" s="8">
        <f t="shared" si="22"/>
        <v>0</v>
      </c>
      <c r="AA59" s="8">
        <f t="shared" si="23"/>
        <v>-6.0957425331783878E-7</v>
      </c>
      <c r="AB59" s="8">
        <f t="shared" si="31"/>
        <v>-1.4148297367979413E-3</v>
      </c>
      <c r="AC59" s="8">
        <f t="shared" si="24"/>
        <v>-1.4154393110512591E-3</v>
      </c>
      <c r="AD59" s="8">
        <f t="shared" si="32"/>
        <v>1.5773628558259697E-6</v>
      </c>
      <c r="AE59" s="8">
        <f t="shared" si="25"/>
        <v>-1.4138619481954332E-3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2428.3305844370161</v>
      </c>
      <c r="M60" s="14">
        <f t="shared" si="18"/>
        <v>769177</v>
      </c>
      <c r="N60" s="13"/>
      <c r="O60" s="13">
        <f>1000*(IF(I60&lt;18,VLOOKUP(I60,'[1]Mortality (No Interventions) L'!$B$10:$O$129,7),VLOOKUP(I60,'[1]Mortality (Interventions) L'!$B$136:$AV$256,4)))</f>
        <v>1000</v>
      </c>
      <c r="P60" s="11">
        <v>0</v>
      </c>
      <c r="Q60" s="10">
        <f t="shared" si="27"/>
        <v>2.5102605766469908E-10</v>
      </c>
      <c r="R60" s="10">
        <f t="shared" si="28"/>
        <v>2.5102605766469908E-10</v>
      </c>
      <c r="S60" s="10">
        <f t="shared" si="29"/>
        <v>0</v>
      </c>
      <c r="T60" s="9">
        <f t="shared" si="19"/>
        <v>0</v>
      </c>
      <c r="U60" s="18"/>
      <c r="V60" s="8">
        <f t="shared" si="30"/>
        <v>1.9308346995636026E-6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-1.9308346995636024E-4</v>
      </c>
      <c r="AC60" s="8">
        <f t="shared" si="24"/>
        <v>-1.9308346995636024E-4</v>
      </c>
      <c r="AD60" s="8">
        <f t="shared" si="32"/>
        <v>1.8941488402718942E-7</v>
      </c>
      <c r="AE60" s="8">
        <f t="shared" si="25"/>
        <v>-1.9289405507233305E-4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2428.3305844370161</v>
      </c>
      <c r="M61" s="14">
        <f t="shared" si="18"/>
        <v>769177</v>
      </c>
      <c r="N61" s="13"/>
      <c r="O61" s="13" t="e">
        <f>1000*(IF(I61&lt;18,VLOOKUP(I61,'[1]Mortality (No Interventions) L'!$B$10:$O$129,7),VLOOKUP(I61,'[1]Mortality (Interventions) L'!$B$136:$AV$256,4)))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2428.3305844370161</v>
      </c>
      <c r="M62" s="14">
        <f t="shared" si="18"/>
        <v>769177</v>
      </c>
      <c r="N62" s="13"/>
      <c r="O62" s="13" t="e">
        <f>1000*(IF(I62&lt;18,VLOOKUP(I62,'[1]Mortality (No Interventions) L'!$B$10:$O$129,7),VLOOKUP(I62,'[1]Mortality (Interventions) L'!$B$136:$AV$256,4)))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2428.3305844370161</v>
      </c>
      <c r="M63" s="14">
        <f t="shared" si="18"/>
        <v>769177</v>
      </c>
      <c r="N63" s="13"/>
      <c r="O63" s="13" t="e">
        <f>1000*(IF(I63&lt;18,VLOOKUP(I63,'[1]Mortality (No Interventions) L'!$B$10:$O$129,7),VLOOKUP(I63,'[1]Mortality (Interventions) L'!$B$136:$AV$256,4)))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2428.3305844370161</v>
      </c>
      <c r="M64" s="14">
        <f t="shared" si="18"/>
        <v>769177</v>
      </c>
      <c r="N64" s="13"/>
      <c r="O64" s="13" t="e">
        <f>1000*(IF(I64&lt;18,VLOOKUP(I64,'[1]Mortality (No Interventions) L'!$B$10:$O$129,7),VLOOKUP(I64,'[1]Mortality (Interventions) L'!$B$136:$AV$256,4)))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2428.3305844370161</v>
      </c>
      <c r="M65" s="14">
        <f t="shared" si="18"/>
        <v>769177</v>
      </c>
      <c r="N65" s="13"/>
      <c r="O65" s="13" t="e">
        <f>1000*(IF(I65&lt;18,VLOOKUP(I65,'[1]Mortality (No Interventions) L'!$B$10:$O$129,7),VLOOKUP(I65,'[1]Mortality (Interventions) L'!$B$136:$AV$256,4)))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2428.3305844370161</v>
      </c>
      <c r="M66" s="14">
        <f t="shared" si="18"/>
        <v>769177</v>
      </c>
      <c r="N66" s="13"/>
      <c r="O66" s="13" t="e">
        <f>1000*(IF(I66&lt;18,VLOOKUP(I66,'[1]Mortality (No Interventions) L'!$B$10:$O$129,7),VLOOKUP(I66,'[1]Mortality (Interventions) L'!$B$136:$AV$256,4)))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2428.3305844370161</v>
      </c>
      <c r="M67" s="14">
        <f t="shared" si="18"/>
        <v>769177</v>
      </c>
      <c r="N67" s="13"/>
      <c r="O67" s="13" t="e">
        <f>1000*(IF(I67&lt;18,VLOOKUP(I67,'[1]Mortality (No Interventions) L'!$B$10:$O$129,7),VLOOKUP(I67,'[1]Mortality (Interventions) L'!$B$136:$AV$256,4)))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2428.3305844370161</v>
      </c>
      <c r="M68" s="14">
        <f t="shared" ref="M68:M99" si="36">$E$11</f>
        <v>769177</v>
      </c>
      <c r="N68" s="13"/>
      <c r="O68" s="13" t="e">
        <f>1000*(IF(I68&lt;18,VLOOKUP(I68,'[1]Mortality (No Interventions) L'!$B$10:$O$129,7),VLOOKUP(I68,'[1]Mortality (Interventions) L'!$B$136:$AV$256,4)))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2428.3305844370161</v>
      </c>
      <c r="M69" s="14">
        <f t="shared" si="36"/>
        <v>769177</v>
      </c>
      <c r="N69" s="13"/>
      <c r="O69" s="13" t="e">
        <f>1000*(IF(I69&lt;18,VLOOKUP(I69,'[1]Mortality (No Interventions) L'!$B$10:$O$129,7),VLOOKUP(I69,'[1]Mortality (Interventions) L'!$B$136:$AV$256,4)))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2428.3305844370161</v>
      </c>
      <c r="M70" s="14">
        <f t="shared" si="36"/>
        <v>769177</v>
      </c>
      <c r="N70" s="13"/>
      <c r="O70" s="13" t="e">
        <f>1000*(IF(I70&lt;18,VLOOKUP(I70,'[1]Mortality (No Interventions) L'!$B$10:$O$129,7),VLOOKUP(I70,'[1]Mortality (Interventions) L'!$B$136:$AV$256,4)))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2428.3305844370161</v>
      </c>
      <c r="M71" s="14">
        <f t="shared" si="36"/>
        <v>769177</v>
      </c>
      <c r="N71" s="13"/>
      <c r="O71" s="13" t="e">
        <f>1000*(IF(I71&lt;18,VLOOKUP(I71,'[1]Mortality (No Interventions) L'!$B$10:$O$129,7),VLOOKUP(I71,'[1]Mortality (Interventions) L'!$B$136:$AV$256,4)))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2428.3305844370161</v>
      </c>
      <c r="M72" s="14">
        <f t="shared" si="36"/>
        <v>769177</v>
      </c>
      <c r="N72" s="13"/>
      <c r="O72" s="13" t="e">
        <f>1000*(IF(I72&lt;18,VLOOKUP(I72,'[1]Mortality (No Interventions) L'!$B$10:$O$129,7),VLOOKUP(I72,'[1]Mortality (Interventions) L'!$B$136:$AV$256,4)))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2428.3305844370161</v>
      </c>
      <c r="M73" s="14">
        <f t="shared" si="36"/>
        <v>769177</v>
      </c>
      <c r="N73" s="13"/>
      <c r="O73" s="13" t="e">
        <f>1000*(IF(I73&lt;18,VLOOKUP(I73,'[1]Mortality (No Interventions) L'!$B$10:$O$129,7),VLOOKUP(I73,'[1]Mortality (Interventions) L'!$B$136:$AV$256,4)))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2428.3305844370161</v>
      </c>
      <c r="M74" s="14">
        <f t="shared" si="36"/>
        <v>769177</v>
      </c>
      <c r="N74" s="13"/>
      <c r="O74" s="13" t="e">
        <f>1000*(IF(I74&lt;18,VLOOKUP(I74,'[1]Mortality (No Interventions) L'!$B$10:$O$129,7),VLOOKUP(I74,'[1]Mortality (Interventions) L'!$B$136:$AV$256,4)))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2428.3305844370161</v>
      </c>
      <c r="M75" s="14">
        <f t="shared" si="36"/>
        <v>769177</v>
      </c>
      <c r="N75" s="13"/>
      <c r="O75" s="13" t="e">
        <f>1000*(IF(I75&lt;18,VLOOKUP(I75,'[1]Mortality (No Interventions) L'!$B$10:$O$129,7),VLOOKUP(I75,'[1]Mortality (Interventions) L'!$B$136:$AV$256,4)))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2428.3305844370161</v>
      </c>
      <c r="M76" s="14">
        <f t="shared" si="36"/>
        <v>769177</v>
      </c>
      <c r="N76" s="13"/>
      <c r="O76" s="13" t="e">
        <f>1000*(IF(I76&lt;18,VLOOKUP(I76,'[1]Mortality (No Interventions) L'!$B$10:$O$129,7),VLOOKUP(I76,'[1]Mortality (Interventions) L'!$B$136:$AV$256,4)))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2428.3305844370161</v>
      </c>
      <c r="M77" s="14">
        <f t="shared" si="36"/>
        <v>769177</v>
      </c>
      <c r="N77" s="13"/>
      <c r="O77" s="13" t="e">
        <f>1000*(IF(I77&lt;18,VLOOKUP(I77,'[1]Mortality (No Interventions) L'!$B$10:$O$129,7),VLOOKUP(I77,'[1]Mortality (Interventions) L'!$B$136:$AV$256,4)))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2428.3305844370161</v>
      </c>
      <c r="M78" s="14">
        <f t="shared" si="36"/>
        <v>769177</v>
      </c>
      <c r="N78" s="13"/>
      <c r="O78" s="13" t="e">
        <f>1000*(IF(I78&lt;18,VLOOKUP(I78,'[1]Mortality (No Interventions) L'!$B$10:$O$129,7),VLOOKUP(I78,'[1]Mortality (Interventions) L'!$B$136:$AV$256,4)))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2428.3305844370161</v>
      </c>
      <c r="M79" s="14">
        <f t="shared" si="36"/>
        <v>769177</v>
      </c>
      <c r="N79" s="13"/>
      <c r="O79" s="13" t="e">
        <f>1000*(IF(I79&lt;18,VLOOKUP(I79,'[1]Mortality (No Interventions) L'!$B$10:$O$129,7),VLOOKUP(I79,'[1]Mortality (Interventions) L'!$B$136:$AV$256,4)))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2428.3305844370161</v>
      </c>
      <c r="M80" s="14">
        <f t="shared" si="36"/>
        <v>769177</v>
      </c>
      <c r="O80" s="13" t="e">
        <f>1000*(IF(I80&lt;18,VLOOKUP(I80,'[1]Mortality (No Interventions) L'!$B$10:$O$129,7),VLOOKUP(I80,'[1]Mortality (Interventions) L'!$B$136:$AV$256,4)))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2428.3305844370161</v>
      </c>
      <c r="M81" s="14">
        <f t="shared" si="36"/>
        <v>769177</v>
      </c>
      <c r="O81" s="13" t="e">
        <f>1000*(IF(I81&lt;18,VLOOKUP(I81,'[1]Mortality (No Interventions) L'!$B$10:$O$129,7),VLOOKUP(I81,'[1]Mortality (Interventions) L'!$B$136:$AV$256,4)))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2428.3305844370161</v>
      </c>
      <c r="M82" s="14">
        <f t="shared" si="36"/>
        <v>769177</v>
      </c>
      <c r="O82" s="13" t="e">
        <f>1000*(IF(I82&lt;18,VLOOKUP(I82,'[1]Mortality (No Interventions) L'!$B$10:$O$129,7),VLOOKUP(I82,'[1]Mortality (Interventions) L'!$B$136:$AV$256,4)))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2428.3305844370161</v>
      </c>
      <c r="M83" s="14">
        <f t="shared" si="36"/>
        <v>769177</v>
      </c>
      <c r="O83" s="13" t="e">
        <f>1000*(IF(I83&lt;18,VLOOKUP(I83,'[1]Mortality (No Interventions) L'!$B$10:$O$129,7),VLOOKUP(I83,'[1]Mortality (Interventions) L'!$B$136:$AV$256,4)))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2428.3305844370161</v>
      </c>
      <c r="M84" s="14">
        <f t="shared" si="36"/>
        <v>769177</v>
      </c>
      <c r="O84" s="13" t="e">
        <f>1000*(IF(I84&lt;18,VLOOKUP(I84,'[1]Mortality (No Interventions) L'!$B$10:$O$129,7),VLOOKUP(I84,'[1]Mortality (Interventions) L'!$B$136:$AV$256,4)))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2428.3305844370161</v>
      </c>
      <c r="M85" s="14">
        <f t="shared" si="36"/>
        <v>769177</v>
      </c>
      <c r="O85" s="13" t="e">
        <f>1000*(IF(I85&lt;18,VLOOKUP(I85,'[1]Mortality (No Interventions) L'!$B$10:$O$129,7),VLOOKUP(I85,'[1]Mortality (Interventions) L'!$B$136:$AV$256,4)))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2428.3305844370161</v>
      </c>
      <c r="M86" s="14">
        <f t="shared" si="36"/>
        <v>769177</v>
      </c>
      <c r="O86" s="13" t="e">
        <f>1000*(IF(I86&lt;18,VLOOKUP(I86,'[1]Mortality (No Interventions) L'!$B$10:$O$129,7),VLOOKUP(I86,'[1]Mortality (Interventions) L'!$B$136:$AV$256,4)))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2428.3305844370161</v>
      </c>
      <c r="M87" s="14">
        <f t="shared" si="36"/>
        <v>769177</v>
      </c>
      <c r="O87" s="13" t="e">
        <f>1000*(IF(I87&lt;18,VLOOKUP(I87,'[1]Mortality (No Interventions) L'!$B$10:$O$129,7),VLOOKUP(I87,'[1]Mortality (Interventions) L'!$B$136:$AV$256,4)))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2428.3305844370161</v>
      </c>
      <c r="M88" s="14">
        <f t="shared" si="36"/>
        <v>769177</v>
      </c>
      <c r="O88" s="13" t="e">
        <f>1000*(IF(I88&lt;18,VLOOKUP(I88,'[1]Mortality (No Interventions) L'!$B$10:$O$129,7),VLOOKUP(I88,'[1]Mortality (Interventions) L'!$B$136:$AV$256,4)))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2428.3305844370161</v>
      </c>
      <c r="M89" s="14">
        <f t="shared" si="36"/>
        <v>769177</v>
      </c>
      <c r="O89" s="13" t="e">
        <f>1000*(IF(I89&lt;18,VLOOKUP(I89,'[1]Mortality (No Interventions) L'!$B$10:$O$129,7),VLOOKUP(I89,'[1]Mortality (Interventions) L'!$B$136:$AV$256,4)))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2428.3305844370161</v>
      </c>
      <c r="M90" s="14">
        <f t="shared" si="36"/>
        <v>769177</v>
      </c>
      <c r="O90" s="13" t="e">
        <f>1000*(IF(I90&lt;18,VLOOKUP(I90,'[1]Mortality (No Interventions) L'!$B$10:$O$129,7),VLOOKUP(I90,'[1]Mortality (Interventions) L'!$B$136:$AV$256,4)))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2428.3305844370161</v>
      </c>
      <c r="M91" s="14">
        <f t="shared" si="36"/>
        <v>769177</v>
      </c>
      <c r="O91" s="13" t="e">
        <f>1000*(IF(I91&lt;18,VLOOKUP(I91,'[1]Mortality (No Interventions) L'!$B$10:$O$129,7),VLOOKUP(I91,'[1]Mortality (Interventions) L'!$B$136:$AV$256,4)))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2428.3305844370161</v>
      </c>
      <c r="M92" s="14">
        <f t="shared" si="36"/>
        <v>769177</v>
      </c>
      <c r="O92" s="13" t="e">
        <f>1000*(IF(I92&lt;18,VLOOKUP(I92,'[1]Mortality (No Interventions) L'!$B$10:$O$129,7),VLOOKUP(I92,'[1]Mortality (Interventions) L'!$B$136:$AV$256,4)))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2428.3305844370161</v>
      </c>
      <c r="M93" s="14">
        <f t="shared" si="36"/>
        <v>769177</v>
      </c>
      <c r="O93" s="13" t="e">
        <f>1000*(IF(I93&lt;18,VLOOKUP(I93,'[1]Mortality (No Interventions) L'!$B$10:$O$129,7),VLOOKUP(I93,'[1]Mortality (Interventions) L'!$B$136:$AV$256,4)))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2428.3305844370161</v>
      </c>
      <c r="M94" s="14">
        <f t="shared" si="36"/>
        <v>769177</v>
      </c>
      <c r="O94" s="13" t="e">
        <f>1000*(IF(I94&lt;18,VLOOKUP(I94,'[1]Mortality (No Interventions) L'!$B$10:$O$129,7),VLOOKUP(I94,'[1]Mortality (Interventions) L'!$B$136:$AV$256,4)))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2428.3305844370161</v>
      </c>
      <c r="M95" s="14">
        <f t="shared" si="36"/>
        <v>769177</v>
      </c>
      <c r="O95" s="13" t="e">
        <f>1000*(IF(I95&lt;18,VLOOKUP(I95,'[1]Mortality (No Interventions) L'!$B$10:$O$129,7),VLOOKUP(I95,'[1]Mortality (Interventions) L'!$B$136:$AV$256,4)))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2428.3305844370161</v>
      </c>
      <c r="M96" s="14">
        <f t="shared" si="36"/>
        <v>769177</v>
      </c>
      <c r="O96" s="13" t="e">
        <f>1000*(IF(I96&lt;18,VLOOKUP(I96,'[1]Mortality (No Interventions) L'!$B$10:$O$129,7),VLOOKUP(I96,'[1]Mortality (Interventions) L'!$B$136:$AV$256,4)))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2428.3305844370161</v>
      </c>
      <c r="M97" s="14">
        <f t="shared" si="36"/>
        <v>769177</v>
      </c>
      <c r="O97" s="13" t="e">
        <f>1000*(IF(I97&lt;18,VLOOKUP(I97,'[1]Mortality (No Interventions) L'!$B$10:$O$129,7),VLOOKUP(I97,'[1]Mortality (Interventions) L'!$B$136:$AV$256,4)))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2428.3305844370161</v>
      </c>
      <c r="M98" s="14">
        <f t="shared" si="36"/>
        <v>769177</v>
      </c>
      <c r="O98" s="13" t="e">
        <f>1000*(IF(I98&lt;18,VLOOKUP(I98,'[1]Mortality (No Interventions) L'!$B$10:$O$129,7),VLOOKUP(I98,'[1]Mortality (Interventions) L'!$B$136:$AV$256,4)))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2428.3305844370161</v>
      </c>
      <c r="M99" s="14">
        <f t="shared" si="36"/>
        <v>769177</v>
      </c>
      <c r="O99" s="13" t="e">
        <f>1000*(IF(I99&lt;18,VLOOKUP(I99,'[1]Mortality (No Interventions) L'!$B$10:$O$129,7),VLOOKUP(I99,'[1]Mortality (Interventions) L'!$B$136:$AV$256,4)))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2428.3305844370161</v>
      </c>
      <c r="M100" s="14">
        <f t="shared" ref="M100:M124" si="54">$E$11</f>
        <v>769177</v>
      </c>
      <c r="O100" s="13" t="e">
        <f>1000*(IF(I100&lt;18,VLOOKUP(I100,'[1]Mortality (No Interventions) L'!$B$10:$O$129,7),VLOOKUP(I100,'[1]Mortality (Interventions) L'!$B$136:$AV$256,4)))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2428.3305844370161</v>
      </c>
      <c r="M101" s="14">
        <f t="shared" si="54"/>
        <v>769177</v>
      </c>
      <c r="O101" s="13" t="e">
        <f>1000*(IF(I101&lt;18,VLOOKUP(I101,'[1]Mortality (No Interventions) L'!$B$10:$O$129,7),VLOOKUP(I101,'[1]Mortality (Interventions) L'!$B$136:$AV$256,4)))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2428.3305844370161</v>
      </c>
      <c r="M102" s="14">
        <f t="shared" si="54"/>
        <v>769177</v>
      </c>
      <c r="O102" s="13" t="e">
        <f>1000*(IF(I102&lt;18,VLOOKUP(I102,'[1]Mortality (No Interventions) L'!$B$10:$O$129,7),VLOOKUP(I102,'[1]Mortality (Interventions) L'!$B$136:$AV$256,4)))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2428.3305844370161</v>
      </c>
      <c r="M103" s="14">
        <f t="shared" si="54"/>
        <v>769177</v>
      </c>
      <c r="O103" s="13" t="e">
        <f>1000*(IF(I103&lt;18,VLOOKUP(I103,'[1]Mortality (No Interventions) L'!$B$10:$O$129,7),VLOOKUP(I103,'[1]Mortality (Interventions) L'!$B$136:$AV$256,4)))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2428.3305844370161</v>
      </c>
      <c r="M104" s="14">
        <f t="shared" si="54"/>
        <v>769177</v>
      </c>
      <c r="O104" s="13" t="e">
        <f>1000*(IF(I104&lt;18,VLOOKUP(I104,'[1]Mortality (No Interventions) L'!$B$10:$O$129,7),VLOOKUP(I104,'[1]Mortality (Interventions) L'!$B$136:$AV$256,4)))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2428.3305844370161</v>
      </c>
      <c r="M105" s="14">
        <f t="shared" si="54"/>
        <v>769177</v>
      </c>
      <c r="O105" s="13" t="e">
        <f>1000*(IF(I105&lt;18,VLOOKUP(I105,'[1]Mortality (No Interventions) L'!$B$10:$O$129,7),VLOOKUP(I105,'[1]Mortality (Interventions) L'!$B$136:$AV$256,4)))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2428.3305844370161</v>
      </c>
      <c r="M106" s="14">
        <f t="shared" si="54"/>
        <v>769177</v>
      </c>
      <c r="O106" s="13" t="e">
        <f>1000*(IF(I106&lt;18,VLOOKUP(I106,'[1]Mortality (No Interventions) L'!$B$10:$O$129,7),VLOOKUP(I106,'[1]Mortality (Interventions) L'!$B$136:$AV$256,4)))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2428.3305844370161</v>
      </c>
      <c r="M107" s="14">
        <f t="shared" si="54"/>
        <v>769177</v>
      </c>
      <c r="O107" s="13" t="e">
        <f>1000*(IF(I107&lt;18,VLOOKUP(I107,'[1]Mortality (No Interventions) L'!$B$10:$O$129,7),VLOOKUP(I107,'[1]Mortality (Interventions) L'!$B$136:$AV$256,4)))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2428.3305844370161</v>
      </c>
      <c r="M108" s="14">
        <f t="shared" si="54"/>
        <v>769177</v>
      </c>
      <c r="O108" s="13" t="e">
        <f>1000*(IF(I108&lt;18,VLOOKUP(I108,'[1]Mortality (No Interventions) L'!$B$10:$O$129,7),VLOOKUP(I108,'[1]Mortality (Interventions) L'!$B$136:$AV$256,4)))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2428.3305844370161</v>
      </c>
      <c r="M109" s="14">
        <f t="shared" si="54"/>
        <v>769177</v>
      </c>
      <c r="O109" s="13" t="e">
        <f>1000*(IF(I109&lt;18,VLOOKUP(I109,'[1]Mortality (No Interventions) L'!$B$10:$O$129,7),VLOOKUP(I109,'[1]Mortality (Interventions) L'!$B$136:$AV$256,4)))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2428.3305844370161</v>
      </c>
      <c r="M110" s="14">
        <f t="shared" si="54"/>
        <v>769177</v>
      </c>
      <c r="O110" s="13" t="e">
        <f>1000*(IF(I110&lt;18,VLOOKUP(I110,'[1]Mortality (No Interventions) L'!$B$10:$O$129,7),VLOOKUP(I110,'[1]Mortality (Interventions) L'!$B$136:$AV$256,4)))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2428.3305844370161</v>
      </c>
      <c r="M111" s="14">
        <f t="shared" si="54"/>
        <v>769177</v>
      </c>
      <c r="O111" s="13" t="e">
        <f>1000*(IF(I111&lt;18,VLOOKUP(I111,'[1]Mortality (No Interventions) L'!$B$10:$O$129,7),VLOOKUP(I111,'[1]Mortality (Interventions) L'!$B$136:$AV$256,4)))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2428.3305844370161</v>
      </c>
      <c r="M112" s="14">
        <f t="shared" si="54"/>
        <v>769177</v>
      </c>
      <c r="O112" s="13" t="e">
        <f>1000*(IF(I112&lt;18,VLOOKUP(I112,'[1]Mortality (No Interventions) L'!$B$10:$O$129,7),VLOOKUP(I112,'[1]Mortality (Interventions) L'!$B$136:$AV$256,4)))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2428.3305844370161</v>
      </c>
      <c r="M113" s="14">
        <f t="shared" si="54"/>
        <v>769177</v>
      </c>
      <c r="O113" s="13" t="e">
        <f>1000*(IF(I113&lt;18,VLOOKUP(I113,'[1]Mortality (No Interventions) L'!$B$10:$O$129,7),VLOOKUP(I113,'[1]Mortality (Interventions) L'!$B$136:$AV$256,4)))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2428.3305844370161</v>
      </c>
      <c r="M114" s="14">
        <f t="shared" si="54"/>
        <v>769177</v>
      </c>
      <c r="O114" s="13" t="e">
        <f>1000*(IF(I114&lt;18,VLOOKUP(I114,'[1]Mortality (No Interventions) L'!$B$10:$O$129,7),VLOOKUP(I114,'[1]Mortality (Interventions) L'!$B$136:$AV$256,4)))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2428.3305844370161</v>
      </c>
      <c r="M115" s="14">
        <f t="shared" si="54"/>
        <v>769177</v>
      </c>
      <c r="O115" s="13" t="e">
        <f>1000*(IF(I115&lt;18,VLOOKUP(I115,'[1]Mortality (No Interventions) L'!$B$10:$O$129,7),VLOOKUP(I115,'[1]Mortality (Interventions) L'!$B$136:$AV$256,4)))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2428.3305844370161</v>
      </c>
      <c r="M116" s="14">
        <f t="shared" si="54"/>
        <v>769177</v>
      </c>
      <c r="O116" s="13" t="e">
        <f>1000*(IF(I116&lt;18,VLOOKUP(I116,'[1]Mortality (No Interventions) L'!$B$10:$O$129,7),VLOOKUP(I116,'[1]Mortality (Interventions) L'!$B$136:$AV$256,4)))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2428.3305844370161</v>
      </c>
      <c r="M117" s="14">
        <f t="shared" si="54"/>
        <v>769177</v>
      </c>
      <c r="O117" s="13" t="e">
        <f>1000*(IF(I117&lt;18,VLOOKUP(I117,'[1]Mortality (No Interventions) L'!$B$10:$O$129,7),VLOOKUP(I117,'[1]Mortality (Interventions) L'!$B$136:$AV$256,4)))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2428.3305844370161</v>
      </c>
      <c r="M118" s="14">
        <f t="shared" si="54"/>
        <v>769177</v>
      </c>
      <c r="O118" s="13" t="e">
        <f>1000*(IF(I118&lt;18,VLOOKUP(I118,'[1]Mortality (No Interventions) L'!$B$10:$O$129,7),VLOOKUP(I118,'[1]Mortality (Interventions) L'!$B$136:$AV$256,4)))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2428.3305844370161</v>
      </c>
      <c r="M119" s="14">
        <f t="shared" si="54"/>
        <v>769177</v>
      </c>
      <c r="O119" s="13" t="e">
        <f>1000*(IF(I119&lt;18,VLOOKUP(I119,'[1]Mortality (No Interventions) L'!$B$10:$O$129,7),VLOOKUP(I119,'[1]Mortality (Interventions) L'!$B$136:$AV$256,4)))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2428.3305844370161</v>
      </c>
      <c r="M120" s="14">
        <f t="shared" si="54"/>
        <v>769177</v>
      </c>
      <c r="O120" s="13" t="e">
        <f>1000*(IF(I120&lt;18,VLOOKUP(I120,'[1]Mortality (No Interventions) L'!$B$10:$O$129,7),VLOOKUP(I120,'[1]Mortality (Interventions) L'!$B$136:$AV$256,4)))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2428.3305844370161</v>
      </c>
      <c r="M121" s="14">
        <f t="shared" si="54"/>
        <v>769177</v>
      </c>
      <c r="O121" s="13" t="e">
        <f>1000*(IF(I121&lt;18,VLOOKUP(I121,'[1]Mortality (No Interventions) L'!$B$10:$O$129,7),VLOOKUP(I121,'[1]Mortality (Interventions) L'!$B$136:$AV$256,4)))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2428.3305844370161</v>
      </c>
      <c r="M122" s="14">
        <f t="shared" si="54"/>
        <v>769177</v>
      </c>
      <c r="O122" s="13" t="e">
        <f>1000*(IF(I122&lt;18,VLOOKUP(I122,'[1]Mortality (No Interventions) L'!$B$10:$O$129,7),VLOOKUP(I122,'[1]Mortality (Interventions) L'!$B$136:$AV$256,4)))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2428.3305844370161</v>
      </c>
      <c r="M123" s="14">
        <f t="shared" si="54"/>
        <v>769177</v>
      </c>
      <c r="O123" s="13" t="e">
        <f>1000*(IF(I123&lt;18,VLOOKUP(I123,'[1]Mortality (No Interventions) L'!$B$10:$O$129,7),VLOOKUP(I123,'[1]Mortality (Interventions) L'!$B$136:$AV$256,4)))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2428.3305844370161</v>
      </c>
      <c r="M124" s="14">
        <f t="shared" si="54"/>
        <v>769177</v>
      </c>
      <c r="O124" s="13" t="e">
        <f>1000*(IF(I124&lt;18,VLOOKUP(I124,'[1]Mortality (No Interventions) L'!$B$10:$O$129,7),VLOOKUP(I124,'[1]Mortality (Interventions) L'!$B$136:$AV$256,4)))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444661.6918874032</v>
      </c>
      <c r="Z129" s="2">
        <f t="shared" si="72"/>
        <v>-11116.54229718508</v>
      </c>
      <c r="AA129" s="2">
        <f t="shared" si="72"/>
        <v>-53857.843003956805</v>
      </c>
      <c r="AB129" s="2">
        <f t="shared" si="72"/>
        <v>-769177.00000000023</v>
      </c>
      <c r="AC129" s="2">
        <f t="shared" si="72"/>
        <v>-389489.69341373886</v>
      </c>
      <c r="AD129" s="2">
        <f t="shared" si="72"/>
        <v>16794.324984679064</v>
      </c>
      <c r="AE129" s="2">
        <f t="shared" si="72"/>
        <v>-372695.36842905963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444661.6918874032</v>
      </c>
      <c r="Z131" s="2">
        <f t="shared" si="73"/>
        <v>-11116.54229718508</v>
      </c>
      <c r="AA131" s="2">
        <f t="shared" si="73"/>
        <v>-22489.339797728338</v>
      </c>
      <c r="AB131" s="2">
        <f t="shared" si="73"/>
        <v>-133523.40389196255</v>
      </c>
      <c r="AC131" s="2">
        <f t="shared" si="73"/>
        <v>277532.4059005272</v>
      </c>
      <c r="AD131" s="2">
        <f t="shared" si="73"/>
        <v>6356.535961080368</v>
      </c>
      <c r="AE131" s="2">
        <f t="shared" si="73"/>
        <v>283888.94186160748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444661.6918874032</v>
      </c>
      <c r="Z133" s="2">
        <f t="shared" si="74"/>
        <v>-11116.54229718508</v>
      </c>
      <c r="AA133" s="2">
        <f t="shared" si="74"/>
        <v>-36320.517358338606</v>
      </c>
      <c r="AB133" s="2">
        <f t="shared" si="74"/>
        <v>-363679.18251414306</v>
      </c>
      <c r="AC133" s="2">
        <f t="shared" si="74"/>
        <v>33545.449717736454</v>
      </c>
      <c r="AD133" s="2">
        <f t="shared" si="74"/>
        <v>10920.753681140282</v>
      </c>
      <c r="AE133" s="2">
        <f t="shared" si="74"/>
        <v>44466.203398876707</v>
      </c>
    </row>
    <row r="134" spans="1:40" ht="19" customHeight="1" x14ac:dyDescent="0.15">
      <c r="A134" s="1"/>
      <c r="G134" s="1" t="s">
        <v>11</v>
      </c>
      <c r="H134" s="50">
        <v>453665.33704391005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453665.33704391005</v>
      </c>
      <c r="K135" s="14">
        <f>J135*$C$10</f>
        <v>11341.633426097753</v>
      </c>
      <c r="L135" s="15">
        <f>$C$145</f>
        <v>4535.7032744698108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453665.33704391005</v>
      </c>
      <c r="Z135" s="8">
        <f t="shared" ref="Z135:Z166" si="79">IFERROR(_xlfn.IFNA(-$T135*K135,0),0)</f>
        <v>-11341.633426097753</v>
      </c>
      <c r="AA135" s="8">
        <f t="shared" ref="AA135:AA166" si="80">IFERROR(_xlfn.IFNA(-$T135*L135,0),0)</f>
        <v>-4535.7032744698108</v>
      </c>
      <c r="AB135" s="8"/>
      <c r="AC135" s="8">
        <f t="shared" ref="AC135:AC166" si="81">IFERROR(_xlfn.IFNA(SUM(Y135:AB135),0),0)</f>
        <v>437788.00034334249</v>
      </c>
      <c r="AD135" s="8"/>
      <c r="AE135" s="8">
        <f t="shared" ref="AE135:AE166" si="82">IFERROR(_xlfn.IFNA(SUM(AC135:AD135),0),0)</f>
        <v>437788.00034334249</v>
      </c>
      <c r="AG135" s="46">
        <f>AE264</f>
        <v>45366.567324281612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L'!$B$10:$O$129,7),VLOOKUP(I5,'[1]Mortality (Interventions) L'!$B$136:$AV$256,7)))</f>
        <v>7.5595942738381092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7.5595942738381095E-3</v>
      </c>
      <c r="S136" s="10">
        <f t="shared" ref="S136:S167" si="86">MIN(P136*Q136,Q136-R136)</f>
        <v>0</v>
      </c>
      <c r="T136" s="9">
        <f t="shared" si="76"/>
        <v>0.99244040572616188</v>
      </c>
      <c r="U136" s="18"/>
      <c r="V136" s="8">
        <f t="shared" ref="V136:V167" si="87">W135</f>
        <v>7691.77</v>
      </c>
      <c r="W136" s="8">
        <f t="shared" si="77"/>
        <v>7633.6233395523204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-5814.6660447679751</v>
      </c>
      <c r="AC136" s="8">
        <f t="shared" si="81"/>
        <v>-5814.6660447679751</v>
      </c>
      <c r="AD136" s="8">
        <f t="shared" ref="AD136:AD167" si="89">IFERROR(_xlfn.IFNA($D$6*SUM(V136:V136,Y136:Z136),0),0)</f>
        <v>754.56263700000011</v>
      </c>
      <c r="AE136" s="8">
        <f t="shared" si="82"/>
        <v>-5060.1034077679751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2267.3765892502602</v>
      </c>
      <c r="M137" s="14">
        <f t="shared" si="75"/>
        <v>769177</v>
      </c>
      <c r="N137" s="13"/>
      <c r="O137" s="13">
        <f>1000*(IF(I6&lt;18,VLOOKUP(I6,'[1]Mortality (No Interventions) L'!$B$10:$O$129,7),VLOOKUP(I6,'[1]Mortality (Interventions) L'!$B$136:$AV$256,7)))</f>
        <v>8.3778829911964063</v>
      </c>
      <c r="P137" s="11">
        <v>0</v>
      </c>
      <c r="Q137" s="10">
        <f t="shared" si="84"/>
        <v>0.99244040572616188</v>
      </c>
      <c r="R137" s="10">
        <f t="shared" si="85"/>
        <v>8.3145495949092721E-3</v>
      </c>
      <c r="S137" s="10">
        <f t="shared" si="86"/>
        <v>0</v>
      </c>
      <c r="T137" s="9">
        <f t="shared" si="76"/>
        <v>0.98412585613125259</v>
      </c>
      <c r="U137" s="18"/>
      <c r="V137" s="8">
        <f t="shared" si="87"/>
        <v>7633.6233395523204</v>
      </c>
      <c r="W137" s="8">
        <f t="shared" si="77"/>
        <v>7569.6697364146848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-2231.3839270678718</v>
      </c>
      <c r="AB137" s="8">
        <f t="shared" si="88"/>
        <v>-6395.3603137635291</v>
      </c>
      <c r="AC137" s="8">
        <f t="shared" si="81"/>
        <v>-8626.7442408314018</v>
      </c>
      <c r="AD137" s="8">
        <f t="shared" si="89"/>
        <v>748.85844961008263</v>
      </c>
      <c r="AE137" s="8">
        <f t="shared" si="82"/>
        <v>-7877.8857912213189</v>
      </c>
      <c r="AF137" s="1" t="s">
        <v>34</v>
      </c>
      <c r="AG137" s="44">
        <f>AE264/Y264</f>
        <v>0.10000007410725013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2267.3765892502602</v>
      </c>
      <c r="M138" s="14">
        <f t="shared" si="75"/>
        <v>769177</v>
      </c>
      <c r="N138" s="13"/>
      <c r="O138" s="13">
        <f>1000*(IF(I7&lt;18,VLOOKUP(I7,'[1]Mortality (No Interventions) L'!$B$10:$O$129,7),VLOOKUP(I7,'[1]Mortality (Interventions) L'!$B$136:$AV$256,7)))</f>
        <v>9.2610573051794187</v>
      </c>
      <c r="P138" s="11">
        <v>0</v>
      </c>
      <c r="Q138" s="10">
        <f t="shared" si="84"/>
        <v>0.98412585613125259</v>
      </c>
      <c r="R138" s="10">
        <f t="shared" si="85"/>
        <v>9.1140459491402866E-3</v>
      </c>
      <c r="S138" s="10">
        <f t="shared" si="86"/>
        <v>0</v>
      </c>
      <c r="T138" s="9">
        <f t="shared" si="76"/>
        <v>0.97501181018211225</v>
      </c>
      <c r="U138" s="18"/>
      <c r="V138" s="8">
        <f t="shared" si="87"/>
        <v>7569.6697364146848</v>
      </c>
      <c r="W138" s="8">
        <f t="shared" si="77"/>
        <v>7499.566591204466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-2210.7189526494399</v>
      </c>
      <c r="AB138" s="8">
        <f t="shared" si="88"/>
        <v>-7010.3145210218781</v>
      </c>
      <c r="AC138" s="8">
        <f t="shared" si="81"/>
        <v>-9221.0334736713176</v>
      </c>
      <c r="AD138" s="8">
        <f t="shared" si="89"/>
        <v>742.58460114228069</v>
      </c>
      <c r="AE138" s="8">
        <f t="shared" si="82"/>
        <v>-8478.4488725290375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2267.3765892502602</v>
      </c>
      <c r="M139" s="14">
        <f t="shared" si="75"/>
        <v>769177</v>
      </c>
      <c r="N139" s="13"/>
      <c r="O139" s="13">
        <f>1000*(IF(I8&lt;18,VLOOKUP(I8,'[1]Mortality (No Interventions) L'!$B$10:$O$129,7),VLOOKUP(I8,'[1]Mortality (Interventions) L'!$B$136:$AV$256,7)))</f>
        <v>10.210639432339784</v>
      </c>
      <c r="P139" s="11">
        <v>0</v>
      </c>
      <c r="Q139" s="10">
        <f t="shared" si="84"/>
        <v>0.97501181018211225</v>
      </c>
      <c r="R139" s="10">
        <f t="shared" si="85"/>
        <v>9.9554940360424681E-3</v>
      </c>
      <c r="S139" s="10">
        <f t="shared" si="86"/>
        <v>0</v>
      </c>
      <c r="T139" s="9">
        <f t="shared" si="76"/>
        <v>0.96505631614606979</v>
      </c>
      <c r="U139" s="18"/>
      <c r="V139" s="8">
        <f t="shared" si="87"/>
        <v>7499.566591204466</v>
      </c>
      <c r="W139" s="8">
        <f t="shared" si="77"/>
        <v>7422.9912208428559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-2188.1460985376966</v>
      </c>
      <c r="AB139" s="8">
        <f t="shared" si="88"/>
        <v>-7657.5370361610376</v>
      </c>
      <c r="AC139" s="8">
        <f t="shared" si="81"/>
        <v>-9845.6831346987346</v>
      </c>
      <c r="AD139" s="8">
        <f t="shared" si="89"/>
        <v>735.70748259715822</v>
      </c>
      <c r="AE139" s="8">
        <f t="shared" si="82"/>
        <v>-9109.975652101577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2267.3765892502602</v>
      </c>
      <c r="M140" s="14">
        <f t="shared" si="75"/>
        <v>769177</v>
      </c>
      <c r="N140" s="13"/>
      <c r="O140" s="13">
        <f>1000*(IF(I9&lt;18,VLOOKUP(I9,'[1]Mortality (No Interventions) L'!$B$10:$O$129,7),VLOOKUP(I9,'[1]Mortality (Interventions) L'!$B$136:$AV$256,7)))</f>
        <v>11.28539264399399</v>
      </c>
      <c r="P140" s="11">
        <v>0</v>
      </c>
      <c r="Q140" s="10">
        <f t="shared" si="84"/>
        <v>0.96505631614606979</v>
      </c>
      <c r="R140" s="10">
        <f t="shared" si="85"/>
        <v>1.0891039451274795E-2</v>
      </c>
      <c r="S140" s="10">
        <f t="shared" si="86"/>
        <v>0</v>
      </c>
      <c r="T140" s="9">
        <f t="shared" si="76"/>
        <v>0.95416527669479501</v>
      </c>
      <c r="U140" s="18"/>
      <c r="V140" s="8">
        <f t="shared" si="87"/>
        <v>7422.9912208428559</v>
      </c>
      <c r="W140" s="8">
        <f t="shared" si="77"/>
        <v>7339.2198503227237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-2163.452010653275</v>
      </c>
      <c r="AB140" s="8">
        <f t="shared" si="88"/>
        <v>-8377.1370520131932</v>
      </c>
      <c r="AC140" s="8">
        <f t="shared" si="81"/>
        <v>-10540.589062666468</v>
      </c>
      <c r="AD140" s="8">
        <f t="shared" si="89"/>
        <v>728.19543876468424</v>
      </c>
      <c r="AE140" s="8">
        <f t="shared" si="82"/>
        <v>-9812.3936239017839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2267.3765892502602</v>
      </c>
      <c r="M141" s="14">
        <f t="shared" si="75"/>
        <v>769177</v>
      </c>
      <c r="N141" s="13"/>
      <c r="O141" s="13">
        <f>1000*(IF(I10&lt;18,VLOOKUP(I10,'[1]Mortality (No Interventions) L'!$B$10:$O$129,7),VLOOKUP(I10,'[1]Mortality (Interventions) L'!$B$136:$AV$256,7)))</f>
        <v>12.503899069011663</v>
      </c>
      <c r="P141" s="11">
        <v>0</v>
      </c>
      <c r="Q141" s="10">
        <f t="shared" si="84"/>
        <v>0.95416527669479501</v>
      </c>
      <c r="R141" s="10">
        <f t="shared" si="85"/>
        <v>1.1930786314947303E-2</v>
      </c>
      <c r="S141" s="10">
        <f t="shared" si="86"/>
        <v>0</v>
      </c>
      <c r="T141" s="9">
        <f t="shared" si="76"/>
        <v>0.94223449037984774</v>
      </c>
      <c r="U141" s="18"/>
      <c r="V141" s="8">
        <f t="shared" si="87"/>
        <v>7339.2198503227237</v>
      </c>
      <c r="W141" s="8">
        <f t="shared" si="77"/>
        <v>7247.4509860690023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-2136.4004250714161</v>
      </c>
      <c r="AB141" s="8">
        <f t="shared" si="88"/>
        <v>-9176.8864253722222</v>
      </c>
      <c r="AC141" s="8">
        <f t="shared" si="81"/>
        <v>-11313.286850443637</v>
      </c>
      <c r="AD141" s="8">
        <f t="shared" si="89"/>
        <v>719.97746731665927</v>
      </c>
      <c r="AE141" s="8">
        <f t="shared" si="82"/>
        <v>-10593.309383126978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2267.3765892502602</v>
      </c>
      <c r="M142" s="14">
        <f t="shared" si="75"/>
        <v>769177</v>
      </c>
      <c r="N142" s="13"/>
      <c r="O142" s="13">
        <f>1000*(IF(I11&lt;18,VLOOKUP(I11,'[1]Mortality (No Interventions) L'!$B$10:$O$129,7),VLOOKUP(I11,'[1]Mortality (Interventions) L'!$B$136:$AV$256,7)))</f>
        <v>13.905981591348274</v>
      </c>
      <c r="P142" s="11">
        <v>0</v>
      </c>
      <c r="Q142" s="10">
        <f t="shared" si="84"/>
        <v>0.94223449037984774</v>
      </c>
      <c r="R142" s="10">
        <f t="shared" si="85"/>
        <v>1.3102695477955586E-2</v>
      </c>
      <c r="S142" s="10">
        <f t="shared" si="86"/>
        <v>0</v>
      </c>
      <c r="T142" s="9">
        <f t="shared" si="76"/>
        <v>0.92913179490189213</v>
      </c>
      <c r="U142" s="18"/>
      <c r="V142" s="8">
        <f t="shared" si="87"/>
        <v>7247.4509860690023</v>
      </c>
      <c r="W142" s="8">
        <f t="shared" si="77"/>
        <v>7146.6680660725269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-2106.6916800886243</v>
      </c>
      <c r="AB142" s="8">
        <f t="shared" si="88"/>
        <v>-10078.291999647443</v>
      </c>
      <c r="AC142" s="8">
        <f t="shared" si="81"/>
        <v>-12184.983679736068</v>
      </c>
      <c r="AD142" s="8">
        <f t="shared" si="89"/>
        <v>710.97494173336918</v>
      </c>
      <c r="AE142" s="8">
        <f t="shared" si="82"/>
        <v>-11474.008738002698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2267.3765892502602</v>
      </c>
      <c r="M143" s="14">
        <f t="shared" si="75"/>
        <v>769177</v>
      </c>
      <c r="N143" s="13"/>
      <c r="O143" s="13">
        <f>1000*(IF(I12&lt;18,VLOOKUP(I12,'[1]Mortality (No Interventions) L'!$B$10:$O$129,7),VLOOKUP(I12,'[1]Mortality (Interventions) L'!$B$136:$AV$256,7)))</f>
        <v>15.530150236238596</v>
      </c>
      <c r="P143" s="11">
        <v>0</v>
      </c>
      <c r="Q143" s="10">
        <f t="shared" si="84"/>
        <v>0.92913179490189213</v>
      </c>
      <c r="R143" s="10">
        <f t="shared" si="85"/>
        <v>1.442955636409241E-2</v>
      </c>
      <c r="S143" s="10">
        <f t="shared" si="86"/>
        <v>0</v>
      </c>
      <c r="T143" s="9">
        <f t="shared" si="76"/>
        <v>0.91470223853779975</v>
      </c>
      <c r="U143" s="18"/>
      <c r="V143" s="8">
        <f t="shared" si="87"/>
        <v>7146.6680660725269</v>
      </c>
      <c r="W143" s="8">
        <f t="shared" si="77"/>
        <v>7035.6792373178923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-2073.9744417954144</v>
      </c>
      <c r="AB143" s="8">
        <f t="shared" si="88"/>
        <v>-11098.882875463509</v>
      </c>
      <c r="AC143" s="8">
        <f t="shared" si="81"/>
        <v>-13172.857317258924</v>
      </c>
      <c r="AD143" s="8">
        <f t="shared" si="89"/>
        <v>701.08813728171492</v>
      </c>
      <c r="AE143" s="8">
        <f t="shared" si="82"/>
        <v>-12471.769179977209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2267.3765892502602</v>
      </c>
      <c r="M144" s="14">
        <f t="shared" si="75"/>
        <v>769177</v>
      </c>
      <c r="N144" s="13"/>
      <c r="O144" s="13">
        <f>1000*(IF(I13&lt;18,VLOOKUP(I13,'[1]Mortality (No Interventions) L'!$B$10:$O$129,7),VLOOKUP(I13,'[1]Mortality (Interventions) L'!$B$136:$AV$256,7)))</f>
        <v>17.413061914934275</v>
      </c>
      <c r="P144" s="11">
        <v>0</v>
      </c>
      <c r="Q144" s="10">
        <f t="shared" si="84"/>
        <v>0.91470223853779975</v>
      </c>
      <c r="R144" s="10">
        <f t="shared" si="85"/>
        <v>1.5927766713387685E-2</v>
      </c>
      <c r="S144" s="10">
        <f t="shared" si="86"/>
        <v>0</v>
      </c>
      <c r="T144" s="9">
        <f t="shared" si="76"/>
        <v>0.89877447182441206</v>
      </c>
      <c r="U144" s="18"/>
      <c r="V144" s="8">
        <f t="shared" si="87"/>
        <v>7035.6792373178923</v>
      </c>
      <c r="W144" s="8">
        <f t="shared" si="77"/>
        <v>6913.1665191448583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-2037.8601964304394</v>
      </c>
      <c r="AB144" s="8">
        <f t="shared" si="88"/>
        <v>-12251.271817303399</v>
      </c>
      <c r="AC144" s="8">
        <f t="shared" si="81"/>
        <v>-14289.132013733839</v>
      </c>
      <c r="AD144" s="8">
        <f t="shared" si="89"/>
        <v>690.20013318088525</v>
      </c>
      <c r="AE144" s="8">
        <f t="shared" si="82"/>
        <v>-13598.931880552953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4535.7032744698108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2267.3765892502602</v>
      </c>
      <c r="M145" s="14">
        <f t="shared" si="75"/>
        <v>769177</v>
      </c>
      <c r="N145" s="13"/>
      <c r="O145" s="13">
        <f>1000*(IF(I14&lt;18,VLOOKUP(I14,'[1]Mortality (No Interventions) L'!$B$10:$O$129,7),VLOOKUP(I14,'[1]Mortality (Interventions) L'!$B$136:$AV$256,7)))</f>
        <v>19.662712064080964</v>
      </c>
      <c r="P145" s="11">
        <v>0</v>
      </c>
      <c r="Q145" s="10">
        <f t="shared" si="84"/>
        <v>0.89877447182441206</v>
      </c>
      <c r="R145" s="10">
        <f t="shared" si="85"/>
        <v>1.7672343650029863E-2</v>
      </c>
      <c r="S145" s="10">
        <f t="shared" si="86"/>
        <v>0</v>
      </c>
      <c r="T145" s="9">
        <f t="shared" si="76"/>
        <v>0.88110212817438216</v>
      </c>
      <c r="U145" s="18"/>
      <c r="V145" s="8">
        <f t="shared" si="87"/>
        <v>6913.1665191448583</v>
      </c>
      <c r="W145" s="8">
        <f t="shared" si="77"/>
        <v>6777.2349164278676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-1997.7903381611761</v>
      </c>
      <c r="AB145" s="8">
        <f t="shared" si="88"/>
        <v>-13593.16027169902</v>
      </c>
      <c r="AC145" s="8">
        <f t="shared" si="81"/>
        <v>-15590.950609860196</v>
      </c>
      <c r="AD145" s="8">
        <f t="shared" si="89"/>
        <v>678.18163552811063</v>
      </c>
      <c r="AE145" s="8">
        <f t="shared" si="82"/>
        <v>-14912.768974332086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2267.3765892502602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2267.3765892502602</v>
      </c>
      <c r="M146" s="14">
        <f t="shared" si="75"/>
        <v>769177</v>
      </c>
      <c r="N146" s="13"/>
      <c r="O146" s="13">
        <f>1000*(IF(I15&lt;18,VLOOKUP(I15,'[1]Mortality (No Interventions) L'!$B$10:$O$129,7),VLOOKUP(I15,'[1]Mortality (Interventions) L'!$B$136:$AV$256,7)))</f>
        <v>22.272554959464976</v>
      </c>
      <c r="P146" s="11">
        <v>0</v>
      </c>
      <c r="Q146" s="10">
        <f t="shared" si="84"/>
        <v>0.88110212817438216</v>
      </c>
      <c r="R146" s="10">
        <f t="shared" si="85"/>
        <v>1.9624395574665481E-2</v>
      </c>
      <c r="S146" s="10">
        <f t="shared" si="86"/>
        <v>0</v>
      </c>
      <c r="T146" s="9">
        <f t="shared" si="76"/>
        <v>0.86147773259971672</v>
      </c>
      <c r="U146" s="18"/>
      <c r="V146" s="8">
        <f t="shared" si="87"/>
        <v>6777.2349164278676</v>
      </c>
      <c r="W146" s="8">
        <f t="shared" si="77"/>
        <v>6626.2885792785237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-1953.2944430569933</v>
      </c>
      <c r="AB146" s="8">
        <f t="shared" si="88"/>
        <v>-15094.633714934471</v>
      </c>
      <c r="AC146" s="8">
        <f t="shared" si="81"/>
        <v>-17047.928157991464</v>
      </c>
      <c r="AD146" s="8">
        <f t="shared" si="89"/>
        <v>664.84674530157383</v>
      </c>
      <c r="AE146" s="8">
        <f t="shared" si="82"/>
        <v>-16383.081412689889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2267.3765892502602</v>
      </c>
      <c r="M147" s="14">
        <f t="shared" si="75"/>
        <v>769177</v>
      </c>
      <c r="N147" s="13"/>
      <c r="O147" s="13">
        <f>1000*(IF(I16&lt;18,VLOOKUP(I16,'[1]Mortality (No Interventions) L'!$B$10:$O$129,7),VLOOKUP(I16,'[1]Mortality (Interventions) L'!$B$136:$AV$256,7)))</f>
        <v>25.289438205617742</v>
      </c>
      <c r="P147" s="11">
        <v>0</v>
      </c>
      <c r="Q147" s="10">
        <f t="shared" si="84"/>
        <v>0.86147773259971672</v>
      </c>
      <c r="R147" s="10">
        <f t="shared" si="85"/>
        <v>2.1786287884096221E-2</v>
      </c>
      <c r="S147" s="10">
        <f t="shared" si="86"/>
        <v>0</v>
      </c>
      <c r="T147" s="9">
        <f t="shared" si="76"/>
        <v>0.83969144471562052</v>
      </c>
      <c r="U147" s="18"/>
      <c r="V147" s="8">
        <f t="shared" si="87"/>
        <v>6626.2885792785237</v>
      </c>
      <c r="W147" s="8">
        <f t="shared" si="77"/>
        <v>6458.7134637202689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-1903.8967239419271</v>
      </c>
      <c r="AB147" s="8">
        <f t="shared" si="88"/>
        <v>-16757.51155582548</v>
      </c>
      <c r="AC147" s="8">
        <f t="shared" si="81"/>
        <v>-18661.408279767405</v>
      </c>
      <c r="AD147" s="8">
        <f t="shared" si="89"/>
        <v>650.03890962722323</v>
      </c>
      <c r="AE147" s="8">
        <f t="shared" si="82"/>
        <v>-18011.369370140183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2267.3765892502602</v>
      </c>
      <c r="M148" s="14">
        <f t="shared" si="75"/>
        <v>769177</v>
      </c>
      <c r="N148" s="13"/>
      <c r="O148" s="13">
        <f>1000*(IF(I17&lt;18,VLOOKUP(I17,'[1]Mortality (No Interventions) L'!$B$10:$O$129,7),VLOOKUP(I17,'[1]Mortality (Interventions) L'!$B$136:$AV$256,7)))</f>
        <v>28.796210165007007</v>
      </c>
      <c r="P148" s="11">
        <v>0</v>
      </c>
      <c r="Q148" s="10">
        <f t="shared" si="84"/>
        <v>0.83969144471562052</v>
      </c>
      <c r="R148" s="10">
        <f t="shared" si="85"/>
        <v>2.4179931315789372E-2</v>
      </c>
      <c r="S148" s="10">
        <f t="shared" si="86"/>
        <v>0</v>
      </c>
      <c r="T148" s="9">
        <f t="shared" si="76"/>
        <v>0.81551151339983119</v>
      </c>
      <c r="U148" s="18"/>
      <c r="V148" s="8">
        <f t="shared" si="87"/>
        <v>6458.7134637202689</v>
      </c>
      <c r="W148" s="8">
        <f t="shared" si="77"/>
        <v>6272.72699342342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-1849.0717137468271</v>
      </c>
      <c r="AB148" s="8">
        <f t="shared" si="88"/>
        <v>-18598.647029684922</v>
      </c>
      <c r="AC148" s="8">
        <f t="shared" si="81"/>
        <v>-20447.718743431749</v>
      </c>
      <c r="AD148" s="8">
        <f t="shared" si="89"/>
        <v>633.59979079095842</v>
      </c>
      <c r="AE148" s="8">
        <f t="shared" si="82"/>
        <v>-19814.118952640791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2267.3765892502602</v>
      </c>
      <c r="M149" s="14">
        <f t="shared" si="75"/>
        <v>769177</v>
      </c>
      <c r="N149" s="13"/>
      <c r="O149" s="13">
        <f>1000*(IF(I18&lt;18,VLOOKUP(I18,'[1]Mortality (No Interventions) L'!$B$10:$O$129,7),VLOOKUP(I18,'[1]Mortality (Interventions) L'!$B$136:$AV$256,7)))</f>
        <v>32.750234859482092</v>
      </c>
      <c r="P149" s="11">
        <v>0</v>
      </c>
      <c r="Q149" s="10">
        <f t="shared" si="84"/>
        <v>0.81551151339983119</v>
      </c>
      <c r="R149" s="10">
        <f t="shared" si="85"/>
        <v>2.6708193594456149E-2</v>
      </c>
      <c r="S149" s="10">
        <f t="shared" si="86"/>
        <v>0</v>
      </c>
      <c r="T149" s="9">
        <f t="shared" si="76"/>
        <v>0.78880331980537499</v>
      </c>
      <c r="U149" s="18"/>
      <c r="V149" s="8">
        <f t="shared" si="87"/>
        <v>6272.72699342342</v>
      </c>
      <c r="W149" s="8">
        <f t="shared" si="77"/>
        <v>6067.2937111793899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-1788.5141808495932</v>
      </c>
      <c r="AB149" s="8">
        <f t="shared" si="88"/>
        <v>-20543.328224402998</v>
      </c>
      <c r="AC149" s="8">
        <f t="shared" si="81"/>
        <v>-22331.842405252592</v>
      </c>
      <c r="AD149" s="8">
        <f t="shared" si="89"/>
        <v>615.35451805483751</v>
      </c>
      <c r="AE149" s="8">
        <f t="shared" si="82"/>
        <v>-21716.487887197753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2267.3765892502602</v>
      </c>
      <c r="M150" s="14">
        <f t="shared" si="75"/>
        <v>769177</v>
      </c>
      <c r="N150" s="13"/>
      <c r="O150" s="13">
        <f>1000*(IF(I19&lt;18,VLOOKUP(I19,'[1]Mortality (No Interventions) L'!$B$10:$O$129,7),VLOOKUP(I19,'[1]Mortality (Interventions) L'!$B$136:$AV$256,7)))</f>
        <v>37.18791484959867</v>
      </c>
      <c r="P150" s="11">
        <v>0</v>
      </c>
      <c r="Q150" s="10">
        <f t="shared" si="84"/>
        <v>0.78880331980537499</v>
      </c>
      <c r="R150" s="10">
        <f t="shared" si="85"/>
        <v>2.9333950690003031E-2</v>
      </c>
      <c r="S150" s="10">
        <f t="shared" si="86"/>
        <v>0</v>
      </c>
      <c r="T150" s="9">
        <f t="shared" si="76"/>
        <v>0.75946936911537199</v>
      </c>
      <c r="U150" s="18"/>
      <c r="V150" s="8">
        <f t="shared" si="87"/>
        <v>6067.2937111793899</v>
      </c>
      <c r="W150" s="8">
        <f t="shared" si="77"/>
        <v>5841.6637092805449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-1722.003067784859</v>
      </c>
      <c r="AB150" s="8">
        <f t="shared" si="88"/>
        <v>-22563.00018988446</v>
      </c>
      <c r="AC150" s="8">
        <f t="shared" si="81"/>
        <v>-24285.003257669319</v>
      </c>
      <c r="AD150" s="8">
        <f t="shared" si="89"/>
        <v>595.20151306669823</v>
      </c>
      <c r="AE150" s="8">
        <f t="shared" si="82"/>
        <v>-23689.801744602621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2267.3765892502602</v>
      </c>
      <c r="M151" s="14">
        <f t="shared" si="75"/>
        <v>769177</v>
      </c>
      <c r="N151" s="13"/>
      <c r="O151" s="13">
        <f>1000*(IF(I20&lt;18,VLOOKUP(I20,'[1]Mortality (No Interventions) L'!$B$10:$O$129,7),VLOOKUP(I20,'[1]Mortality (Interventions) L'!$B$136:$AV$256,7)))</f>
        <v>42.078008292396632</v>
      </c>
      <c r="P151" s="11">
        <v>0</v>
      </c>
      <c r="Q151" s="10">
        <f t="shared" si="84"/>
        <v>0.75946936911537199</v>
      </c>
      <c r="R151" s="10">
        <f t="shared" si="85"/>
        <v>3.1956958411457861E-2</v>
      </c>
      <c r="S151" s="10">
        <f t="shared" si="86"/>
        <v>0</v>
      </c>
      <c r="T151" s="9">
        <f t="shared" si="76"/>
        <v>0.72751241070391415</v>
      </c>
      <c r="U151" s="18"/>
      <c r="V151" s="8">
        <f t="shared" si="87"/>
        <v>5841.6637092805449</v>
      </c>
      <c r="W151" s="8">
        <f t="shared" si="77"/>
        <v>5595.8581352800456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-1649.5446084190753</v>
      </c>
      <c r="AB151" s="8">
        <f t="shared" si="88"/>
        <v>-24580.557400049922</v>
      </c>
      <c r="AC151" s="8">
        <f t="shared" si="81"/>
        <v>-26230.102008468995</v>
      </c>
      <c r="AD151" s="8">
        <f t="shared" si="89"/>
        <v>573.0672098804215</v>
      </c>
      <c r="AE151" s="8">
        <f t="shared" si="82"/>
        <v>-25657.034798588575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2267.3765892502602</v>
      </c>
      <c r="M152" s="14">
        <f t="shared" si="75"/>
        <v>769177</v>
      </c>
      <c r="N152" s="13"/>
      <c r="O152" s="13">
        <f>1000*(IF(I21&lt;18,VLOOKUP(I21,'[1]Mortality (No Interventions) L'!$B$10:$O$129,7),VLOOKUP(I21,'[1]Mortality (Interventions) L'!$B$136:$AV$256,7)))</f>
        <v>47.501145415404054</v>
      </c>
      <c r="P152" s="11">
        <v>0</v>
      </c>
      <c r="Q152" s="10">
        <f t="shared" si="84"/>
        <v>0.72751241070391415</v>
      </c>
      <c r="R152" s="10">
        <f t="shared" si="85"/>
        <v>3.4557672812357783E-2</v>
      </c>
      <c r="S152" s="10">
        <f t="shared" si="86"/>
        <v>0</v>
      </c>
      <c r="T152" s="9">
        <f t="shared" si="76"/>
        <v>0.69295473789155637</v>
      </c>
      <c r="U152" s="18"/>
      <c r="V152" s="8">
        <f t="shared" si="87"/>
        <v>5595.8581352800456</v>
      </c>
      <c r="W152" s="8">
        <f t="shared" si="77"/>
        <v>5330.0484642721367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-1571.1893501053651</v>
      </c>
      <c r="AB152" s="8">
        <f t="shared" si="88"/>
        <v>-26580.967100790924</v>
      </c>
      <c r="AC152" s="8">
        <f t="shared" si="81"/>
        <v>-28152.156450896287</v>
      </c>
      <c r="AD152" s="8">
        <f t="shared" si="89"/>
        <v>548.95368307097249</v>
      </c>
      <c r="AE152" s="8">
        <f t="shared" si="82"/>
        <v>-27603.202767825314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2267.3765892502602</v>
      </c>
      <c r="M153" s="14">
        <f t="shared" si="75"/>
        <v>769177</v>
      </c>
      <c r="N153" s="13"/>
      <c r="O153" s="13">
        <f>1000*(IF(I22&lt;18,VLOOKUP(I22,'[1]Mortality (No Interventions) L'!$B$10:$O$129,7),VLOOKUP(I22,'[1]Mortality (Interventions) L'!$B$136:$AV$256,7)))</f>
        <v>53.646537293202293</v>
      </c>
      <c r="P153" s="11">
        <v>0</v>
      </c>
      <c r="Q153" s="10">
        <f t="shared" si="84"/>
        <v>0.69295473789155637</v>
      </c>
      <c r="R153" s="10">
        <f t="shared" si="85"/>
        <v>3.7174622188800598E-2</v>
      </c>
      <c r="S153" s="10">
        <f t="shared" si="86"/>
        <v>0</v>
      </c>
      <c r="T153" s="9">
        <f t="shared" si="76"/>
        <v>0.65578011570275574</v>
      </c>
      <c r="U153" s="18"/>
      <c r="V153" s="8">
        <f t="shared" si="87"/>
        <v>5330.0484642721367</v>
      </c>
      <c r="W153" s="8">
        <f t="shared" si="77"/>
        <v>5044.109820558986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-1486.9004820402554</v>
      </c>
      <c r="AB153" s="8">
        <f t="shared" si="88"/>
        <v>-28593.864371315078</v>
      </c>
      <c r="AC153" s="8">
        <f t="shared" si="81"/>
        <v>-30080.764853355333</v>
      </c>
      <c r="AD153" s="8">
        <f t="shared" si="89"/>
        <v>522.8777543450966</v>
      </c>
      <c r="AE153" s="8">
        <f t="shared" si="82"/>
        <v>-29557.887099010237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2267.3765892502602</v>
      </c>
      <c r="M154" s="14">
        <f t="shared" si="75"/>
        <v>769177</v>
      </c>
      <c r="N154" s="13"/>
      <c r="O154" s="13">
        <f>1000*(IF(I23&lt;18,VLOOKUP(I23,'[1]Mortality (No Interventions) L'!$B$10:$O$129,7),VLOOKUP(I23,'[1]Mortality (Interventions) L'!$B$136:$AV$256,7)))</f>
        <v>60.602164220777198</v>
      </c>
      <c r="P154" s="11">
        <v>0</v>
      </c>
      <c r="Q154" s="10">
        <f t="shared" si="84"/>
        <v>0.65578011570275574</v>
      </c>
      <c r="R154" s="10">
        <f t="shared" si="85"/>
        <v>3.974169426453867E-2</v>
      </c>
      <c r="S154" s="10">
        <f t="shared" si="86"/>
        <v>0</v>
      </c>
      <c r="T154" s="9">
        <f t="shared" si="76"/>
        <v>0.61603842143821708</v>
      </c>
      <c r="U154" s="18"/>
      <c r="V154" s="8">
        <f t="shared" si="87"/>
        <v>5044.109820558986</v>
      </c>
      <c r="W154" s="8">
        <f t="shared" si="77"/>
        <v>4738.4258488658352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-1396.791094847699</v>
      </c>
      <c r="AB154" s="8">
        <f t="shared" si="88"/>
        <v>-30568.39716931506</v>
      </c>
      <c r="AC154" s="8">
        <f t="shared" si="81"/>
        <v>-31965.18826416276</v>
      </c>
      <c r="AD154" s="8">
        <f t="shared" si="89"/>
        <v>494.82717339683654</v>
      </c>
      <c r="AE154" s="8">
        <f t="shared" si="82"/>
        <v>-31470.361090765924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2267.3765892502602</v>
      </c>
      <c r="M155" s="14">
        <f t="shared" si="75"/>
        <v>769177</v>
      </c>
      <c r="N155" s="13"/>
      <c r="O155" s="13">
        <f>1000*(IF(I24&lt;18,VLOOKUP(I24,'[1]Mortality (No Interventions) L'!$B$10:$O$129,7),VLOOKUP(I24,'[1]Mortality (Interventions) L'!$B$136:$AV$256,7)))</f>
        <v>68.501798169580965</v>
      </c>
      <c r="P155" s="11">
        <v>0</v>
      </c>
      <c r="Q155" s="10">
        <f t="shared" si="84"/>
        <v>0.61603842143821708</v>
      </c>
      <c r="R155" s="10">
        <f t="shared" si="85"/>
        <v>4.219973961006801E-2</v>
      </c>
      <c r="S155" s="10">
        <f t="shared" si="86"/>
        <v>0</v>
      </c>
      <c r="T155" s="9">
        <f t="shared" si="76"/>
        <v>0.57383868182814912</v>
      </c>
      <c r="U155" s="18"/>
      <c r="V155" s="8">
        <f t="shared" si="87"/>
        <v>4738.4258488658352</v>
      </c>
      <c r="W155" s="8">
        <f t="shared" si="77"/>
        <v>4413.8351577253025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-1301.1083931833739</v>
      </c>
      <c r="AB155" s="8">
        <f t="shared" si="88"/>
        <v>-32459.06911405328</v>
      </c>
      <c r="AC155" s="8">
        <f t="shared" si="81"/>
        <v>-33760.177507236651</v>
      </c>
      <c r="AD155" s="8">
        <f t="shared" si="89"/>
        <v>464.83957577373849</v>
      </c>
      <c r="AE155" s="8">
        <f t="shared" si="82"/>
        <v>-33295.337931462913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2267.3765892502602</v>
      </c>
      <c r="M156" s="14">
        <f t="shared" si="75"/>
        <v>769177</v>
      </c>
      <c r="N156" s="13"/>
      <c r="O156" s="13">
        <f>1000*(IF(I25&lt;18,VLOOKUP(I25,'[1]Mortality (No Interventions) L'!$B$10:$O$129,7),VLOOKUP(I25,'[1]Mortality (Interventions) L'!$B$136:$AV$256,7)))</f>
        <v>77.118174939926931</v>
      </c>
      <c r="P156" s="11">
        <v>0</v>
      </c>
      <c r="Q156" s="10">
        <f t="shared" si="84"/>
        <v>0.57383868182814912</v>
      </c>
      <c r="R156" s="10">
        <f t="shared" si="85"/>
        <v>4.4253391852520273E-2</v>
      </c>
      <c r="S156" s="10">
        <f t="shared" si="86"/>
        <v>0</v>
      </c>
      <c r="T156" s="9">
        <f t="shared" si="76"/>
        <v>0.52958528997562881</v>
      </c>
      <c r="U156" s="18"/>
      <c r="V156" s="8">
        <f t="shared" si="87"/>
        <v>4413.8351577253025</v>
      </c>
      <c r="W156" s="8">
        <f t="shared" si="77"/>
        <v>4073.4482458758425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-1200.7692885020513</v>
      </c>
      <c r="AB156" s="8">
        <f t="shared" si="88"/>
        <v>-34038.691184945987</v>
      </c>
      <c r="AC156" s="8">
        <f t="shared" si="81"/>
        <v>-35239.460473448038</v>
      </c>
      <c r="AD156" s="8">
        <f t="shared" si="89"/>
        <v>432.99722897285221</v>
      </c>
      <c r="AE156" s="8">
        <f t="shared" si="82"/>
        <v>-34806.463244475184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2267.3765892502602</v>
      </c>
      <c r="M157" s="14">
        <f t="shared" si="75"/>
        <v>769177</v>
      </c>
      <c r="N157" s="13"/>
      <c r="O157" s="13">
        <f>1000*(IF(I26&lt;18,VLOOKUP(I26,'[1]Mortality (No Interventions) L'!$B$10:$O$129,7),VLOOKUP(I26,'[1]Mortality (Interventions) L'!$B$136:$AV$256,7)))</f>
        <v>86.226030201076185</v>
      </c>
      <c r="P157" s="11">
        <v>0</v>
      </c>
      <c r="Q157" s="10">
        <f t="shared" si="84"/>
        <v>0.52958528997562881</v>
      </c>
      <c r="R157" s="10">
        <f t="shared" si="85"/>
        <v>4.5664037207484257E-2</v>
      </c>
      <c r="S157" s="10">
        <f t="shared" si="86"/>
        <v>0</v>
      </c>
      <c r="T157" s="9">
        <f t="shared" si="76"/>
        <v>0.48392125276814457</v>
      </c>
      <c r="U157" s="18"/>
      <c r="V157" s="8">
        <f t="shared" si="87"/>
        <v>4073.4482458758425</v>
      </c>
      <c r="W157" s="8">
        <f t="shared" si="77"/>
        <v>3722.2109744044315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-1097.2317195671487</v>
      </c>
      <c r="AB157" s="8">
        <f t="shared" si="88"/>
        <v>-35123.727147141115</v>
      </c>
      <c r="AC157" s="8">
        <f t="shared" si="81"/>
        <v>-36220.958866708264</v>
      </c>
      <c r="AD157" s="8">
        <f t="shared" si="89"/>
        <v>399.60527292042019</v>
      </c>
      <c r="AE157" s="8">
        <f t="shared" si="82"/>
        <v>-35821.353593787848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2267.3765892502602</v>
      </c>
      <c r="M158" s="14">
        <f t="shared" si="75"/>
        <v>769177</v>
      </c>
      <c r="N158" s="13"/>
      <c r="O158" s="13">
        <f>1000*(IF(I27&lt;18,VLOOKUP(I27,'[1]Mortality (No Interventions) L'!$B$10:$O$129,7),VLOOKUP(I27,'[1]Mortality (Interventions) L'!$B$136:$AV$256,7)))</f>
        <v>96.249802115307304</v>
      </c>
      <c r="P158" s="11">
        <v>0</v>
      </c>
      <c r="Q158" s="10">
        <f t="shared" si="84"/>
        <v>0.48392125276814457</v>
      </c>
      <c r="R158" s="10">
        <f t="shared" si="85"/>
        <v>4.6577324818325522E-2</v>
      </c>
      <c r="S158" s="10">
        <f t="shared" si="86"/>
        <v>0</v>
      </c>
      <c r="T158" s="9">
        <f t="shared" si="76"/>
        <v>0.43734392794981902</v>
      </c>
      <c r="U158" s="18"/>
      <c r="V158" s="8">
        <f t="shared" si="87"/>
        <v>3722.2109744044315</v>
      </c>
      <c r="W158" s="8">
        <f t="shared" si="77"/>
        <v>3363.9489046865797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-991.62338368417215</v>
      </c>
      <c r="AB158" s="8">
        <f t="shared" si="88"/>
        <v>-35826.20697178517</v>
      </c>
      <c r="AC158" s="8">
        <f t="shared" si="81"/>
        <v>-36817.830355469341</v>
      </c>
      <c r="AD158" s="8">
        <f t="shared" si="89"/>
        <v>365.14889658907475</v>
      </c>
      <c r="AE158" s="8">
        <f t="shared" si="82"/>
        <v>-36452.681458880266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2267.3765892502602</v>
      </c>
      <c r="M159" s="14">
        <f t="shared" si="75"/>
        <v>769177</v>
      </c>
      <c r="N159" s="13"/>
      <c r="O159" s="13">
        <f>1000*(IF(I28&lt;18,VLOOKUP(I28,'[1]Mortality (No Interventions) L'!$B$10:$O$129,7),VLOOKUP(I28,'[1]Mortality (Interventions) L'!$B$136:$AV$256,7)))</f>
        <v>107.17405350939426</v>
      </c>
      <c r="P159" s="11">
        <v>0</v>
      </c>
      <c r="Q159" s="10">
        <f t="shared" si="84"/>
        <v>0.43734392794981902</v>
      </c>
      <c r="R159" s="10">
        <f t="shared" si="85"/>
        <v>4.6871921536102569E-2</v>
      </c>
      <c r="S159" s="10">
        <f t="shared" si="86"/>
        <v>0</v>
      </c>
      <c r="T159" s="9">
        <f t="shared" si="76"/>
        <v>0.39047200641371643</v>
      </c>
      <c r="U159" s="18"/>
      <c r="V159" s="8">
        <f t="shared" si="87"/>
        <v>3363.9489046865797</v>
      </c>
      <c r="W159" s="8">
        <f t="shared" si="77"/>
        <v>3003.4208647728319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-885.34708610003804</v>
      </c>
      <c r="AB159" s="8">
        <f t="shared" si="88"/>
        <v>-36052.803991374763</v>
      </c>
      <c r="AC159" s="8">
        <f t="shared" si="81"/>
        <v>-36938.151077474802</v>
      </c>
      <c r="AD159" s="8">
        <f t="shared" si="89"/>
        <v>330.00338754975348</v>
      </c>
      <c r="AE159" s="8">
        <f t="shared" si="82"/>
        <v>-36608.147689925048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2267.3765892502602</v>
      </c>
      <c r="M160" s="14">
        <f t="shared" si="75"/>
        <v>769177</v>
      </c>
      <c r="N160" s="13"/>
      <c r="O160" s="13">
        <f>1000*(IF(I29&lt;18,VLOOKUP(I29,'[1]Mortality (No Interventions) L'!$B$10:$O$129,7),VLOOKUP(I29,'[1]Mortality (Interventions) L'!$B$136:$AV$256,7)))</f>
        <v>119.29860815875281</v>
      </c>
      <c r="P160" s="11">
        <v>0</v>
      </c>
      <c r="Q160" s="10">
        <f t="shared" si="84"/>
        <v>0.39047200641371643</v>
      </c>
      <c r="R160" s="10">
        <f t="shared" si="85"/>
        <v>4.6582766890111968E-2</v>
      </c>
      <c r="S160" s="10">
        <f t="shared" si="86"/>
        <v>0</v>
      </c>
      <c r="T160" s="9">
        <f t="shared" si="76"/>
        <v>0.34388923952360445</v>
      </c>
      <c r="U160" s="18"/>
      <c r="V160" s="8">
        <f t="shared" si="87"/>
        <v>3003.4208647728319</v>
      </c>
      <c r="W160" s="8">
        <f t="shared" si="77"/>
        <v>2645.1169358904754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-779.72641099089606</v>
      </c>
      <c r="AB160" s="8">
        <f t="shared" si="88"/>
        <v>-35830.392888235656</v>
      </c>
      <c r="AC160" s="8">
        <f t="shared" si="81"/>
        <v>-36610.11929922655</v>
      </c>
      <c r="AD160" s="8">
        <f t="shared" si="89"/>
        <v>294.63558683421485</v>
      </c>
      <c r="AE160" s="8">
        <f t="shared" si="82"/>
        <v>-36315.483712392335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2267.3765892502602</v>
      </c>
      <c r="M161" s="14">
        <f t="shared" si="75"/>
        <v>769177</v>
      </c>
      <c r="N161" s="13"/>
      <c r="O161" s="13">
        <f>1000*(IF(I30&lt;18,VLOOKUP(I30,'[1]Mortality (No Interventions) L'!$B$10:$O$129,7),VLOOKUP(I30,'[1]Mortality (Interventions) L'!$B$136:$AV$256,7)))</f>
        <v>132.79958057562345</v>
      </c>
      <c r="P161" s="11">
        <v>0</v>
      </c>
      <c r="Q161" s="10">
        <f t="shared" si="84"/>
        <v>0.34388923952360445</v>
      </c>
      <c r="R161" s="10">
        <f t="shared" si="85"/>
        <v>4.5668346773204783E-2</v>
      </c>
      <c r="S161" s="10">
        <f t="shared" si="86"/>
        <v>0</v>
      </c>
      <c r="T161" s="9">
        <f t="shared" si="76"/>
        <v>0.29822089275039965</v>
      </c>
      <c r="U161" s="18"/>
      <c r="V161" s="8">
        <f t="shared" si="87"/>
        <v>2645.1169358904754</v>
      </c>
      <c r="W161" s="8">
        <f t="shared" si="77"/>
        <v>2293.8465162307416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-676.17907064756878</v>
      </c>
      <c r="AB161" s="8">
        <f t="shared" si="88"/>
        <v>-35127.041965973338</v>
      </c>
      <c r="AC161" s="8">
        <f t="shared" si="81"/>
        <v>-35803.221036620904</v>
      </c>
      <c r="AD161" s="8">
        <f t="shared" si="89"/>
        <v>259.48597141085565</v>
      </c>
      <c r="AE161" s="8">
        <f t="shared" si="82"/>
        <v>-35543.73506521005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2267.3765892502602</v>
      </c>
      <c r="M162" s="14">
        <f t="shared" si="75"/>
        <v>769177</v>
      </c>
      <c r="N162" s="13"/>
      <c r="O162" s="13">
        <f>1000*(IF(I31&lt;18,VLOOKUP(I31,'[1]Mortality (No Interventions) L'!$B$10:$O$129,7),VLOOKUP(I31,'[1]Mortality (Interventions) L'!$B$136:$AV$256,7)))</f>
        <v>146.40302632785273</v>
      </c>
      <c r="P162" s="11">
        <v>0</v>
      </c>
      <c r="Q162" s="10">
        <f t="shared" si="84"/>
        <v>0.29822089275039965</v>
      </c>
      <c r="R162" s="10">
        <f t="shared" si="85"/>
        <v>4.3660441212852501E-2</v>
      </c>
      <c r="S162" s="10">
        <f t="shared" si="86"/>
        <v>0</v>
      </c>
      <c r="T162" s="9">
        <f t="shared" si="76"/>
        <v>0.25456045153754714</v>
      </c>
      <c r="U162" s="18"/>
      <c r="V162" s="8">
        <f t="shared" si="87"/>
        <v>2293.8465162307416</v>
      </c>
      <c r="W162" s="8">
        <f t="shared" si="77"/>
        <v>1958.0204443229591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-577.18440836520983</v>
      </c>
      <c r="AB162" s="8">
        <f t="shared" si="88"/>
        <v>-33582.607190778246</v>
      </c>
      <c r="AC162" s="8">
        <f t="shared" si="81"/>
        <v>-34159.791599143457</v>
      </c>
      <c r="AD162" s="8">
        <f t="shared" si="89"/>
        <v>225.02634324223575</v>
      </c>
      <c r="AE162" s="8">
        <f t="shared" si="82"/>
        <v>-33934.76525590122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2267.3765892502602</v>
      </c>
      <c r="M163" s="14">
        <f t="shared" si="75"/>
        <v>769177</v>
      </c>
      <c r="N163" s="13"/>
      <c r="O163" s="13">
        <f>1000*(IF(I32&lt;18,VLOOKUP(I32,'[1]Mortality (No Interventions) L'!$B$10:$O$129,7),VLOOKUP(I32,'[1]Mortality (Interventions) L'!$B$136:$AV$256,7)))</f>
        <v>161.20949454396964</v>
      </c>
      <c r="P163" s="11">
        <v>0</v>
      </c>
      <c r="Q163" s="10">
        <f t="shared" si="84"/>
        <v>0.25456045153754714</v>
      </c>
      <c r="R163" s="10">
        <f t="shared" si="85"/>
        <v>4.1037561723252652E-2</v>
      </c>
      <c r="S163" s="10">
        <f t="shared" si="86"/>
        <v>0</v>
      </c>
      <c r="T163" s="9">
        <f t="shared" si="76"/>
        <v>0.21352288981429449</v>
      </c>
      <c r="U163" s="18"/>
      <c r="V163" s="8">
        <f t="shared" si="87"/>
        <v>1958.0204443229591</v>
      </c>
      <c r="W163" s="8">
        <f t="shared" si="77"/>
        <v>1642.368958186896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-484.13680163399414</v>
      </c>
      <c r="AB163" s="8">
        <f t="shared" si="88"/>
        <v>-31565.148613606307</v>
      </c>
      <c r="AC163" s="8">
        <f t="shared" si="81"/>
        <v>-32049.285415240302</v>
      </c>
      <c r="AD163" s="8">
        <f t="shared" si="89"/>
        <v>192.08180558808229</v>
      </c>
      <c r="AE163" s="8">
        <f t="shared" si="82"/>
        <v>-31857.203609652221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2267.3765892502602</v>
      </c>
      <c r="M164" s="14">
        <f t="shared" si="75"/>
        <v>769177</v>
      </c>
      <c r="N164" s="13"/>
      <c r="O164" s="13">
        <f>1000*(IF(I33&lt;18,VLOOKUP(I33,'[1]Mortality (No Interventions) L'!$B$10:$O$129,7),VLOOKUP(I33,'[1]Mortality (Interventions) L'!$B$136:$AV$256,7)))</f>
        <v>176.87942808186287</v>
      </c>
      <c r="P164" s="11">
        <v>0</v>
      </c>
      <c r="Q164" s="10">
        <f t="shared" si="84"/>
        <v>0.21352288981429449</v>
      </c>
      <c r="R164" s="10">
        <f t="shared" si="85"/>
        <v>3.7767806632739029E-2</v>
      </c>
      <c r="S164" s="10">
        <f t="shared" si="86"/>
        <v>0</v>
      </c>
      <c r="T164" s="9">
        <f t="shared" si="76"/>
        <v>0.17575508318155547</v>
      </c>
      <c r="U164" s="18"/>
      <c r="V164" s="8">
        <f t="shared" si="87"/>
        <v>1642.368958186896</v>
      </c>
      <c r="W164" s="8">
        <f t="shared" si="77"/>
        <v>1351.8676761633931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-398.50296104759099</v>
      </c>
      <c r="AB164" s="8">
        <f t="shared" si="88"/>
        <v>-29050.128202350308</v>
      </c>
      <c r="AC164" s="8">
        <f t="shared" si="81"/>
        <v>-29448.631163397898</v>
      </c>
      <c r="AD164" s="8">
        <f t="shared" si="89"/>
        <v>161.11639479813451</v>
      </c>
      <c r="AE164" s="8">
        <f t="shared" si="82"/>
        <v>-29287.514768599765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2267.3765892502602</v>
      </c>
      <c r="M165" s="14">
        <f t="shared" si="75"/>
        <v>769177</v>
      </c>
      <c r="N165" s="13"/>
      <c r="O165" s="13">
        <f>1000*(IF(I34&lt;18,VLOOKUP(I34,'[1]Mortality (No Interventions) L'!$B$10:$O$129,7),VLOOKUP(I34,'[1]Mortality (Interventions) L'!$B$136:$AV$256,7)))</f>
        <v>193.24551826289795</v>
      </c>
      <c r="P165" s="11">
        <v>0</v>
      </c>
      <c r="Q165" s="10">
        <f t="shared" si="84"/>
        <v>0.17575508318155547</v>
      </c>
      <c r="R165" s="10">
        <f t="shared" si="85"/>
        <v>3.3963882136758432E-2</v>
      </c>
      <c r="S165" s="10">
        <f t="shared" si="86"/>
        <v>0</v>
      </c>
      <c r="T165" s="9">
        <f t="shared" si="76"/>
        <v>0.14179120104479703</v>
      </c>
      <c r="U165" s="18"/>
      <c r="V165" s="8">
        <f t="shared" si="87"/>
        <v>1351.8676761633931</v>
      </c>
      <c r="W165" s="8">
        <f t="shared" si="77"/>
        <v>1090.6253064603386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-321.49404981064981</v>
      </c>
      <c r="AB165" s="8">
        <f t="shared" si="88"/>
        <v>-26124.236970305439</v>
      </c>
      <c r="AC165" s="8">
        <f t="shared" si="81"/>
        <v>-26445.731020116087</v>
      </c>
      <c r="AD165" s="8">
        <f t="shared" si="89"/>
        <v>132.61821903162888</v>
      </c>
      <c r="AE165" s="8">
        <f t="shared" si="82"/>
        <v>-26313.112801084459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2267.3765892502602</v>
      </c>
      <c r="M166" s="14">
        <f t="shared" si="75"/>
        <v>769177</v>
      </c>
      <c r="N166" s="13"/>
      <c r="O166" s="13">
        <f>1000*(IF(I35&lt;18,VLOOKUP(I35,'[1]Mortality (No Interventions) L'!$B$10:$O$129,7),VLOOKUP(I35,'[1]Mortality (Interventions) L'!$B$136:$AV$256,7)))</f>
        <v>210.93753172802266</v>
      </c>
      <c r="P166" s="11">
        <v>0</v>
      </c>
      <c r="Q166" s="10">
        <f t="shared" si="84"/>
        <v>0.14179120104479703</v>
      </c>
      <c r="R166" s="10">
        <f t="shared" si="85"/>
        <v>2.9909085969141314E-2</v>
      </c>
      <c r="S166" s="10">
        <f t="shared" si="86"/>
        <v>0</v>
      </c>
      <c r="T166" s="9">
        <f t="shared" si="76"/>
        <v>0.11188211507565572</v>
      </c>
      <c r="U166" s="18"/>
      <c r="V166" s="8">
        <f t="shared" si="87"/>
        <v>1090.6253064603386</v>
      </c>
      <c r="W166" s="8">
        <f t="shared" si="77"/>
        <v>860.57149627547642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-253.67888847834539</v>
      </c>
      <c r="AB166" s="8">
        <f t="shared" si="88"/>
        <v>-23005.381018486209</v>
      </c>
      <c r="AC166" s="8">
        <f t="shared" si="81"/>
        <v>-23259.059906964554</v>
      </c>
      <c r="AD166" s="8">
        <f t="shared" si="89"/>
        <v>106.99034256375923</v>
      </c>
      <c r="AE166" s="8">
        <f t="shared" si="82"/>
        <v>-23152.069564400794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2267.3765892502602</v>
      </c>
      <c r="M167" s="14">
        <f t="shared" ref="M167:M198" si="93">$E$11</f>
        <v>769177</v>
      </c>
      <c r="N167" s="13"/>
      <c r="O167" s="13">
        <f>1000*(IF(I36&lt;18,VLOOKUP(I36,'[1]Mortality (No Interventions) L'!$B$10:$O$129,7),VLOOKUP(I36,'[1]Mortality (Interventions) L'!$B$136:$AV$256,7)))</f>
        <v>229.33189261382918</v>
      </c>
      <c r="P167" s="11">
        <v>0</v>
      </c>
      <c r="Q167" s="10">
        <f t="shared" si="84"/>
        <v>0.11188211507565572</v>
      </c>
      <c r="R167" s="10">
        <f t="shared" si="85"/>
        <v>2.5658137199938355E-2</v>
      </c>
      <c r="S167" s="10">
        <f t="shared" si="86"/>
        <v>0</v>
      </c>
      <c r="T167" s="9">
        <f t="shared" ref="T167:T198" si="94">Q167-SUM(R167:S167)</f>
        <v>8.6223977875717367E-2</v>
      </c>
      <c r="U167" s="18"/>
      <c r="V167" s="8">
        <f t="shared" si="87"/>
        <v>860.57149627547642</v>
      </c>
      <c r="W167" s="8">
        <f t="shared" ref="W167:W198" si="95">$G$14*M167*T167</f>
        <v>663.21500630510661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-195.50222886743393</v>
      </c>
      <c r="AB167" s="8">
        <f t="shared" si="88"/>
        <v>-19735.648997036984</v>
      </c>
      <c r="AC167" s="8">
        <f t="shared" ref="AC167:AC198" si="99">IFERROR(_xlfn.IFNA(SUM(Y167:AB167),0),0)</f>
        <v>-19931.151225904418</v>
      </c>
      <c r="AD167" s="8">
        <f t="shared" si="89"/>
        <v>84.422063784624243</v>
      </c>
      <c r="AE167" s="8">
        <f t="shared" ref="AE167:AE198" si="100">IFERROR(_xlfn.IFNA(SUM(AC167:AD167),0),0)</f>
        <v>-19846.729162119795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2267.3765892502602</v>
      </c>
      <c r="M168" s="14">
        <f t="shared" si="93"/>
        <v>769177</v>
      </c>
      <c r="N168" s="13"/>
      <c r="O168" s="13">
        <f>1000*(IF(I37&lt;18,VLOOKUP(I37,'[1]Mortality (No Interventions) L'!$B$10:$O$129,7),VLOOKUP(I37,'[1]Mortality (Interventions) L'!$B$136:$AV$256,7)))</f>
        <v>248.97203550070935</v>
      </c>
      <c r="P168" s="11">
        <v>0</v>
      </c>
      <c r="Q168" s="10">
        <f t="shared" ref="Q168:Q199" si="102">T167</f>
        <v>8.6223977875717367E-2</v>
      </c>
      <c r="R168" s="10">
        <f t="shared" ref="R168:R199" si="103">O168*Q168/1000</f>
        <v>2.1467359280685484E-2</v>
      </c>
      <c r="S168" s="10">
        <f t="shared" ref="S168:S199" si="104">MIN(P168*Q168,Q168-R168)</f>
        <v>0</v>
      </c>
      <c r="T168" s="9">
        <f t="shared" si="94"/>
        <v>6.4756618595031887E-2</v>
      </c>
      <c r="U168" s="18"/>
      <c r="V168" s="8">
        <f t="shared" ref="V168:V199" si="105">W167</f>
        <v>663.21500630510661</v>
      </c>
      <c r="W168" s="8">
        <f t="shared" si="95"/>
        <v>498.09301621070847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-146.82764100138337</v>
      </c>
      <c r="AB168" s="8">
        <f t="shared" ref="AB168:AB199" si="106">IFERROR(_xlfn.IFNA(-M168*R168,0),0)</f>
        <v>-16512.199009439817</v>
      </c>
      <c r="AC168" s="8">
        <f t="shared" si="99"/>
        <v>-16659.026650441199</v>
      </c>
      <c r="AD168" s="8">
        <f t="shared" ref="AD168:AD199" si="107">IFERROR(_xlfn.IFNA($D$6*SUM(V168:V168,Y168:Z168),0),0)</f>
        <v>65.061392118530961</v>
      </c>
      <c r="AE168" s="8">
        <f t="shared" si="100"/>
        <v>-16593.965258322667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2267.3765892502602</v>
      </c>
      <c r="M169" s="14">
        <f t="shared" si="93"/>
        <v>769177</v>
      </c>
      <c r="N169" s="13"/>
      <c r="O169" s="13">
        <f>1000*(IF(I38&lt;18,VLOOKUP(I38,'[1]Mortality (No Interventions) L'!$B$10:$O$129,7),VLOOKUP(I38,'[1]Mortality (Interventions) L'!$B$136:$AV$256,7)))</f>
        <v>269.93047439668874</v>
      </c>
      <c r="P169" s="11">
        <v>0</v>
      </c>
      <c r="Q169" s="10">
        <f t="shared" si="102"/>
        <v>6.4756618595031887E-2</v>
      </c>
      <c r="R169" s="10">
        <f t="shared" si="103"/>
        <v>1.7479784777682392E-2</v>
      </c>
      <c r="S169" s="10">
        <f t="shared" si="104"/>
        <v>0</v>
      </c>
      <c r="T169" s="9">
        <f t="shared" si="94"/>
        <v>4.7276833817349498E-2</v>
      </c>
      <c r="U169" s="18"/>
      <c r="V169" s="8">
        <f t="shared" si="105"/>
        <v>498.09301621070847</v>
      </c>
      <c r="W169" s="8">
        <f t="shared" si="95"/>
        <v>363.64253205127437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-107.19438621133327</v>
      </c>
      <c r="AB169" s="8">
        <f t="shared" si="106"/>
        <v>-13445.048415943409</v>
      </c>
      <c r="AC169" s="8">
        <f t="shared" si="99"/>
        <v>-13552.242802154742</v>
      </c>
      <c r="AD169" s="8">
        <f t="shared" si="107"/>
        <v>48.862924890270506</v>
      </c>
      <c r="AE169" s="8">
        <f t="shared" si="100"/>
        <v>-13503.379877264471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2267.3765892502602</v>
      </c>
      <c r="M170" s="14">
        <f t="shared" si="93"/>
        <v>769177</v>
      </c>
      <c r="N170" s="13"/>
      <c r="O170" s="13">
        <f>1000*(IF(I39&lt;18,VLOOKUP(I39,'[1]Mortality (No Interventions) L'!$B$10:$O$129,7),VLOOKUP(I39,'[1]Mortality (Interventions) L'!$B$136:$AV$256,7)))</f>
        <v>291.51673380771877</v>
      </c>
      <c r="P170" s="11">
        <v>0</v>
      </c>
      <c r="Q170" s="10">
        <f t="shared" si="102"/>
        <v>4.7276833817349498E-2</v>
      </c>
      <c r="R170" s="10">
        <f t="shared" si="103"/>
        <v>1.378198817920403E-2</v>
      </c>
      <c r="S170" s="10">
        <f t="shared" si="104"/>
        <v>0</v>
      </c>
      <c r="T170" s="9">
        <f t="shared" si="94"/>
        <v>3.3494845638145469E-2</v>
      </c>
      <c r="U170" s="18"/>
      <c r="V170" s="8">
        <f t="shared" si="105"/>
        <v>363.64253205127437</v>
      </c>
      <c r="W170" s="8">
        <f t="shared" si="95"/>
        <v>257.6346488341182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-75.945428860482224</v>
      </c>
      <c r="AB170" s="8">
        <f t="shared" si="106"/>
        <v>-10600.788321715618</v>
      </c>
      <c r="AC170" s="8">
        <f t="shared" si="99"/>
        <v>-10676.733750576101</v>
      </c>
      <c r="AD170" s="8">
        <f t="shared" si="107"/>
        <v>35.673332394230016</v>
      </c>
      <c r="AE170" s="8">
        <f t="shared" si="100"/>
        <v>-10641.060418181871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2267.3765892502602</v>
      </c>
      <c r="M171" s="14">
        <f t="shared" si="93"/>
        <v>769177</v>
      </c>
      <c r="N171" s="13"/>
      <c r="O171" s="13">
        <f>1000*(IF(I40&lt;18,VLOOKUP(I40,'[1]Mortality (No Interventions) L'!$B$10:$O$129,7),VLOOKUP(I40,'[1]Mortality (Interventions) L'!$B$136:$AV$256,7)))</f>
        <v>314.27189690646708</v>
      </c>
      <c r="P171" s="11">
        <v>0</v>
      </c>
      <c r="Q171" s="10">
        <f t="shared" si="102"/>
        <v>3.3494845638145469E-2</v>
      </c>
      <c r="R171" s="10">
        <f t="shared" si="103"/>
        <v>1.0526488675289282E-2</v>
      </c>
      <c r="S171" s="10">
        <f t="shared" si="104"/>
        <v>0</v>
      </c>
      <c r="T171" s="9">
        <f t="shared" si="94"/>
        <v>2.2968356962856186E-2</v>
      </c>
      <c r="U171" s="18"/>
      <c r="V171" s="8">
        <f t="shared" si="105"/>
        <v>257.6346488341182</v>
      </c>
      <c r="W171" s="8">
        <f t="shared" si="95"/>
        <v>176.66731903618833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-52.077914871123326</v>
      </c>
      <c r="AB171" s="8">
        <f t="shared" si="106"/>
        <v>-8096.7329797929833</v>
      </c>
      <c r="AC171" s="8">
        <f t="shared" si="99"/>
        <v>-8148.8108946641069</v>
      </c>
      <c r="AD171" s="8">
        <f t="shared" si="107"/>
        <v>25.273959050626996</v>
      </c>
      <c r="AE171" s="8">
        <f t="shared" si="100"/>
        <v>-8123.5369356134797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2267.3765892502602</v>
      </c>
      <c r="M172" s="14">
        <f t="shared" si="93"/>
        <v>769177</v>
      </c>
      <c r="N172" s="13"/>
      <c r="O172" s="13">
        <f>1000*(IF(I41&lt;18,VLOOKUP(I41,'[1]Mortality (No Interventions) L'!$B$10:$O$129,7),VLOOKUP(I41,'[1]Mortality (Interventions) L'!$B$136:$AV$256,7)))</f>
        <v>337.45516541596839</v>
      </c>
      <c r="P172" s="11">
        <v>0</v>
      </c>
      <c r="Q172" s="10">
        <f t="shared" si="102"/>
        <v>2.2968356962856186E-2</v>
      </c>
      <c r="R172" s="10">
        <f t="shared" si="103"/>
        <v>7.7507906982336432E-3</v>
      </c>
      <c r="S172" s="10">
        <f t="shared" si="104"/>
        <v>0</v>
      </c>
      <c r="T172" s="9">
        <f t="shared" si="94"/>
        <v>1.5217566264622543E-2</v>
      </c>
      <c r="U172" s="18"/>
      <c r="V172" s="8">
        <f t="shared" si="105"/>
        <v>176.66731903618833</v>
      </c>
      <c r="W172" s="8">
        <f t="shared" si="95"/>
        <v>117.05001966723574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-34.503953493769686</v>
      </c>
      <c r="AB172" s="8">
        <f t="shared" si="106"/>
        <v>-5961.729936895259</v>
      </c>
      <c r="AC172" s="8">
        <f t="shared" si="99"/>
        <v>-5996.2338903890286</v>
      </c>
      <c r="AD172" s="8">
        <f t="shared" si="107"/>
        <v>17.331063997450077</v>
      </c>
      <c r="AE172" s="8">
        <f t="shared" si="100"/>
        <v>-5978.9028263915789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2267.3765892502602</v>
      </c>
      <c r="M173" s="14">
        <f t="shared" si="93"/>
        <v>769177</v>
      </c>
      <c r="N173" s="13"/>
      <c r="O173" s="13">
        <f>1000*(IF(I42&lt;18,VLOOKUP(I42,'[1]Mortality (No Interventions) L'!$B$10:$O$129,7),VLOOKUP(I42,'[1]Mortality (Interventions) L'!$B$136:$AV$256,7)))</f>
        <v>360.58313892639478</v>
      </c>
      <c r="P173" s="11">
        <v>0</v>
      </c>
      <c r="Q173" s="10">
        <f t="shared" si="102"/>
        <v>1.5217566264622543E-2</v>
      </c>
      <c r="R173" s="10">
        <f t="shared" si="103"/>
        <v>5.4871978105180087E-3</v>
      </c>
      <c r="S173" s="10">
        <f t="shared" si="104"/>
        <v>0</v>
      </c>
      <c r="T173" s="9">
        <f t="shared" si="94"/>
        <v>9.7303684541045349E-3</v>
      </c>
      <c r="U173" s="18"/>
      <c r="V173" s="8">
        <f t="shared" si="105"/>
        <v>117.05001966723574</v>
      </c>
      <c r="W173" s="8">
        <f t="shared" si="95"/>
        <v>74.843756164227642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-22.062409637615868</v>
      </c>
      <c r="AB173" s="8">
        <f t="shared" si="106"/>
        <v>-4220.6263503008104</v>
      </c>
      <c r="AC173" s="8">
        <f t="shared" si="99"/>
        <v>-4242.6887599384263</v>
      </c>
      <c r="AD173" s="8">
        <f t="shared" si="107"/>
        <v>11.482606929355827</v>
      </c>
      <c r="AE173" s="8">
        <f t="shared" si="100"/>
        <v>-4231.2061530090705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2267.3765892502602</v>
      </c>
      <c r="M174" s="14">
        <f t="shared" si="93"/>
        <v>769177</v>
      </c>
      <c r="N174" s="13"/>
      <c r="O174" s="13">
        <f>1000*(IF(I43&lt;18,VLOOKUP(I43,'[1]Mortality (No Interventions) L'!$B$10:$O$129,7),VLOOKUP(I43,'[1]Mortality (Interventions) L'!$B$136:$AV$256,7)))</f>
        <v>384.49651130281416</v>
      </c>
      <c r="P174" s="11">
        <v>0</v>
      </c>
      <c r="Q174" s="10">
        <f t="shared" si="102"/>
        <v>9.7303684541045349E-3</v>
      </c>
      <c r="R174" s="10">
        <f t="shared" si="103"/>
        <v>3.7412927242941505E-3</v>
      </c>
      <c r="S174" s="10">
        <f t="shared" si="104"/>
        <v>0</v>
      </c>
      <c r="T174" s="9">
        <f t="shared" si="94"/>
        <v>5.989075729810384E-3</v>
      </c>
      <c r="U174" s="18"/>
      <c r="V174" s="8">
        <f t="shared" si="105"/>
        <v>74.843756164227642</v>
      </c>
      <c r="W174" s="8">
        <f t="shared" si="95"/>
        <v>46.06659302628362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-13.579490101018981</v>
      </c>
      <c r="AB174" s="8">
        <f t="shared" si="106"/>
        <v>-2877.7163137944017</v>
      </c>
      <c r="AC174" s="8">
        <f t="shared" si="99"/>
        <v>-2891.2958038954207</v>
      </c>
      <c r="AD174" s="8">
        <f t="shared" si="107"/>
        <v>7.3421724797107322</v>
      </c>
      <c r="AE174" s="8">
        <f t="shared" si="100"/>
        <v>-2883.9536314157099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2267.3765892502602</v>
      </c>
      <c r="M175" s="14">
        <f t="shared" si="93"/>
        <v>769177</v>
      </c>
      <c r="N175" s="13"/>
      <c r="O175" s="13">
        <f>1000*(IF(I44&lt;18,VLOOKUP(I44,'[1]Mortality (No Interventions) L'!$B$10:$O$129,7),VLOOKUP(I44,'[1]Mortality (Interventions) L'!$B$136:$AV$256,7)))</f>
        <v>409.07982326308542</v>
      </c>
      <c r="P175" s="11">
        <v>0</v>
      </c>
      <c r="Q175" s="10">
        <f t="shared" si="102"/>
        <v>5.989075729810384E-3</v>
      </c>
      <c r="R175" s="10">
        <f t="shared" si="103"/>
        <v>2.4500100410600662E-3</v>
      </c>
      <c r="S175" s="10">
        <f t="shared" si="104"/>
        <v>0</v>
      </c>
      <c r="T175" s="9">
        <f t="shared" si="94"/>
        <v>3.5390656887503177E-3</v>
      </c>
      <c r="U175" s="18"/>
      <c r="V175" s="8">
        <f t="shared" si="105"/>
        <v>46.06659302628362</v>
      </c>
      <c r="W175" s="8">
        <f t="shared" si="95"/>
        <v>27.221679292759031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-8.0243946904913184</v>
      </c>
      <c r="AB175" s="8">
        <f t="shared" si="106"/>
        <v>-1884.4913733524586</v>
      </c>
      <c r="AC175" s="8">
        <f t="shared" si="99"/>
        <v>-1892.51576804295</v>
      </c>
      <c r="AD175" s="8">
        <f t="shared" si="107"/>
        <v>4.5191327758784237</v>
      </c>
      <c r="AE175" s="8">
        <f t="shared" si="100"/>
        <v>-1887.9966352670715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2267.3765892502602</v>
      </c>
      <c r="M176" s="14">
        <f t="shared" si="93"/>
        <v>769177</v>
      </c>
      <c r="N176" s="13"/>
      <c r="O176" s="13">
        <f>1000*(IF(I45&lt;18,VLOOKUP(I45,'[1]Mortality (No Interventions) L'!$B$10:$O$129,7),VLOOKUP(I45,'[1]Mortality (Interventions) L'!$B$136:$AV$256,7)))</f>
        <v>434.19863960369719</v>
      </c>
      <c r="P176" s="11">
        <v>0</v>
      </c>
      <c r="Q176" s="10">
        <f t="shared" si="102"/>
        <v>3.5390656887503177E-3</v>
      </c>
      <c r="R176" s="10">
        <f t="shared" si="103"/>
        <v>1.5366575075235096E-3</v>
      </c>
      <c r="S176" s="10">
        <f t="shared" si="104"/>
        <v>0</v>
      </c>
      <c r="T176" s="9">
        <f t="shared" si="94"/>
        <v>2.0024081812268081E-3</v>
      </c>
      <c r="U176" s="18"/>
      <c r="V176" s="8">
        <f t="shared" si="105"/>
        <v>27.221679292759031</v>
      </c>
      <c r="W176" s="8">
        <f t="shared" si="95"/>
        <v>15.402063176114927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-4.5402134322368566</v>
      </c>
      <c r="AB176" s="8">
        <f t="shared" si="106"/>
        <v>-1181.9616116644106</v>
      </c>
      <c r="AC176" s="8">
        <f t="shared" si="99"/>
        <v>-1186.5018250966475</v>
      </c>
      <c r="AD176" s="8">
        <f t="shared" si="107"/>
        <v>2.6704467386196611</v>
      </c>
      <c r="AE176" s="8">
        <f t="shared" si="100"/>
        <v>-1183.8313783580279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2267.3765892502602</v>
      </c>
      <c r="M177" s="14">
        <f t="shared" si="93"/>
        <v>769177</v>
      </c>
      <c r="N177" s="13"/>
      <c r="O177" s="13">
        <f>1000*(IF(I46&lt;18,VLOOKUP(I46,'[1]Mortality (No Interventions) L'!$B$10:$O$129,7),VLOOKUP(I46,'[1]Mortality (Interventions) L'!$B$136:$AV$256,7)))</f>
        <v>459.71470443318486</v>
      </c>
      <c r="P177" s="11">
        <v>0</v>
      </c>
      <c r="Q177" s="10">
        <f t="shared" si="102"/>
        <v>2.0024081812268081E-3</v>
      </c>
      <c r="R177" s="10">
        <f t="shared" si="103"/>
        <v>9.205364851872734E-4</v>
      </c>
      <c r="S177" s="10">
        <f t="shared" si="104"/>
        <v>0</v>
      </c>
      <c r="T177" s="9">
        <f t="shared" si="94"/>
        <v>1.0818716960395347E-3</v>
      </c>
      <c r="U177" s="18"/>
      <c r="V177" s="8">
        <f t="shared" si="105"/>
        <v>15.402063176114927</v>
      </c>
      <c r="W177" s="8">
        <f t="shared" si="95"/>
        <v>8.3215082554460125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-2.4530105561725142</v>
      </c>
      <c r="AB177" s="8">
        <f t="shared" si="106"/>
        <v>-708.05549206689136</v>
      </c>
      <c r="AC177" s="8">
        <f t="shared" si="99"/>
        <v>-710.50850262306392</v>
      </c>
      <c r="AD177" s="8">
        <f t="shared" si="107"/>
        <v>1.5109423975768745</v>
      </c>
      <c r="AE177" s="8">
        <f t="shared" si="100"/>
        <v>-708.99756022548706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2267.3765892502602</v>
      </c>
      <c r="M178" s="14">
        <f t="shared" si="93"/>
        <v>769177</v>
      </c>
      <c r="N178" s="13"/>
      <c r="O178" s="13">
        <f>1000*(IF(I47&lt;18,VLOOKUP(I47,'[1]Mortality (No Interventions) L'!$B$10:$O$129,7),VLOOKUP(I47,'[1]Mortality (Interventions) L'!$B$136:$AV$256,7)))</f>
        <v>485.65289965755079</v>
      </c>
      <c r="P178" s="11">
        <v>0</v>
      </c>
      <c r="Q178" s="10">
        <f t="shared" si="102"/>
        <v>1.0818716960395347E-3</v>
      </c>
      <c r="R178" s="10">
        <f t="shared" si="103"/>
        <v>5.2541412623903234E-4</v>
      </c>
      <c r="S178" s="10">
        <f t="shared" si="104"/>
        <v>0</v>
      </c>
      <c r="T178" s="9">
        <f t="shared" si="94"/>
        <v>5.5645756980050236E-4</v>
      </c>
      <c r="U178" s="18"/>
      <c r="V178" s="8">
        <f t="shared" si="105"/>
        <v>8.3215082554460125</v>
      </c>
      <c r="W178" s="8">
        <f t="shared" si="95"/>
        <v>4.2801436416644103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-1.2616988666767517</v>
      </c>
      <c r="AB178" s="8">
        <f t="shared" si="106"/>
        <v>-404.13646137816016</v>
      </c>
      <c r="AC178" s="8">
        <f t="shared" si="99"/>
        <v>-405.3981602448369</v>
      </c>
      <c r="AD178" s="8">
        <f t="shared" si="107"/>
        <v>0.81633995985925389</v>
      </c>
      <c r="AE178" s="8">
        <f t="shared" si="100"/>
        <v>-404.58182028497765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2267.3765892502602</v>
      </c>
      <c r="M179" s="14">
        <f t="shared" si="93"/>
        <v>769177</v>
      </c>
      <c r="N179" s="13"/>
      <c r="O179" s="13">
        <f>1000*(IF(I48&lt;18,VLOOKUP(I48,'[1]Mortality (No Interventions) L'!$B$10:$O$129,7),VLOOKUP(I48,'[1]Mortality (Interventions) L'!$B$136:$AV$256,7)))</f>
        <v>512.05895883885501</v>
      </c>
      <c r="P179" s="11">
        <v>0</v>
      </c>
      <c r="Q179" s="10">
        <f t="shared" si="102"/>
        <v>5.5645756980050236E-4</v>
      </c>
      <c r="R179" s="10">
        <f t="shared" si="103"/>
        <v>2.8493908383004474E-4</v>
      </c>
      <c r="S179" s="10">
        <f t="shared" si="104"/>
        <v>0</v>
      </c>
      <c r="T179" s="9">
        <f t="shared" si="94"/>
        <v>2.7151848597045761E-4</v>
      </c>
      <c r="U179" s="18"/>
      <c r="V179" s="8">
        <f t="shared" si="105"/>
        <v>4.2801436416644103</v>
      </c>
      <c r="W179" s="8">
        <f t="shared" si="95"/>
        <v>2.0884577448329869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-0.61563465863809075</v>
      </c>
      <c r="AB179" s="8">
        <f t="shared" si="106"/>
        <v>-219.16858968314233</v>
      </c>
      <c r="AC179" s="8">
        <f t="shared" si="99"/>
        <v>-219.78422434178043</v>
      </c>
      <c r="AD179" s="8">
        <f t="shared" si="107"/>
        <v>0.41988209124727865</v>
      </c>
      <c r="AE179" s="8">
        <f t="shared" si="100"/>
        <v>-219.36434225053316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2267.3765892502602</v>
      </c>
      <c r="M180" s="14">
        <f t="shared" si="93"/>
        <v>769177</v>
      </c>
      <c r="N180" s="13"/>
      <c r="O180" s="13">
        <f>1000*(IF(I49&lt;18,VLOOKUP(I49,'[1]Mortality (No Interventions) L'!$B$10:$O$129,7),VLOOKUP(I49,'[1]Mortality (Interventions) L'!$B$136:$AV$256,7)))</f>
        <v>538.8019564651421</v>
      </c>
      <c r="P180" s="11">
        <v>0</v>
      </c>
      <c r="Q180" s="10">
        <f t="shared" si="102"/>
        <v>2.7151848597045761E-4</v>
      </c>
      <c r="R180" s="10">
        <f t="shared" si="103"/>
        <v>1.462946914573358E-4</v>
      </c>
      <c r="S180" s="10">
        <f t="shared" si="104"/>
        <v>0</v>
      </c>
      <c r="T180" s="9">
        <f t="shared" si="94"/>
        <v>1.2522379451312181E-4</v>
      </c>
      <c r="U180" s="18"/>
      <c r="V180" s="8">
        <f t="shared" si="105"/>
        <v>2.0884577448329869</v>
      </c>
      <c r="W180" s="8">
        <f t="shared" si="95"/>
        <v>0.96319262592219501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-0.2839295000961376</v>
      </c>
      <c r="AB180" s="8">
        <f t="shared" si="106"/>
        <v>-112.52651189107918</v>
      </c>
      <c r="AC180" s="8">
        <f t="shared" si="99"/>
        <v>-112.81044139117532</v>
      </c>
      <c r="AD180" s="8">
        <f t="shared" si="107"/>
        <v>0.20487770476811604</v>
      </c>
      <c r="AE180" s="8">
        <f t="shared" si="100"/>
        <v>-112.60556368640719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2267.3765892502602</v>
      </c>
      <c r="M181" s="14">
        <f t="shared" si="93"/>
        <v>769177</v>
      </c>
      <c r="N181" s="13"/>
      <c r="O181" s="13">
        <f>1000*(IF(I50&lt;18,VLOOKUP(I50,'[1]Mortality (No Interventions) L'!$B$10:$O$129,7),VLOOKUP(I50,'[1]Mortality (Interventions) L'!$B$136:$AV$256,7)))</f>
        <v>565.74761309612052</v>
      </c>
      <c r="P181" s="11">
        <v>0</v>
      </c>
      <c r="Q181" s="10">
        <f t="shared" si="102"/>
        <v>1.2522379451312181E-4</v>
      </c>
      <c r="R181" s="10">
        <f t="shared" si="103"/>
        <v>7.0845062848637742E-5</v>
      </c>
      <c r="S181" s="10">
        <f t="shared" si="104"/>
        <v>0</v>
      </c>
      <c r="T181" s="9">
        <f t="shared" si="94"/>
        <v>5.4378731664484072E-5</v>
      </c>
      <c r="U181" s="18"/>
      <c r="V181" s="8">
        <f t="shared" si="105"/>
        <v>0.96319262592219501</v>
      </c>
      <c r="W181" s="8">
        <f t="shared" si="95"/>
        <v>0.41826869685492868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-0.12329706312917302</v>
      </c>
      <c r="AB181" s="8">
        <f t="shared" si="106"/>
        <v>-54.492392906726636</v>
      </c>
      <c r="AC181" s="8">
        <f t="shared" si="99"/>
        <v>-54.615689969855808</v>
      </c>
      <c r="AD181" s="8">
        <f t="shared" si="107"/>
        <v>9.448919660296734E-2</v>
      </c>
      <c r="AE181" s="8">
        <f t="shared" si="100"/>
        <v>-54.521200773252843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2267.3765892502602</v>
      </c>
      <c r="M182" s="14">
        <f t="shared" si="93"/>
        <v>769177</v>
      </c>
      <c r="N182" s="13"/>
      <c r="O182" s="13">
        <f>1000*(IF(I51&lt;18,VLOOKUP(I51,'[1]Mortality (No Interventions) L'!$B$10:$O$129,7),VLOOKUP(I51,'[1]Mortality (Interventions) L'!$B$136:$AV$256,7)))</f>
        <v>596.79213106451004</v>
      </c>
      <c r="P182" s="11">
        <v>0</v>
      </c>
      <c r="Q182" s="10">
        <f t="shared" si="102"/>
        <v>5.4378731664484072E-5</v>
      </c>
      <c r="R182" s="10">
        <f t="shared" si="103"/>
        <v>3.2452799154632599E-5</v>
      </c>
      <c r="S182" s="10">
        <f t="shared" si="104"/>
        <v>0</v>
      </c>
      <c r="T182" s="9">
        <f t="shared" si="94"/>
        <v>2.1925932509851473E-5</v>
      </c>
      <c r="U182" s="18"/>
      <c r="V182" s="8">
        <f t="shared" si="105"/>
        <v>0.41826869685492868</v>
      </c>
      <c r="W182" s="8">
        <f t="shared" si="95"/>
        <v>0.16864922990130027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-4.9714346070318431E-2</v>
      </c>
      <c r="AB182" s="8">
        <f t="shared" si="106"/>
        <v>-24.96194669536284</v>
      </c>
      <c r="AC182" s="8">
        <f t="shared" si="99"/>
        <v>-25.011661041433157</v>
      </c>
      <c r="AD182" s="8">
        <f t="shared" si="107"/>
        <v>4.1032159161468504E-2</v>
      </c>
      <c r="AE182" s="8">
        <f t="shared" si="100"/>
        <v>-24.97062888227169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2267.3765892502602</v>
      </c>
      <c r="M183" s="14">
        <f t="shared" si="93"/>
        <v>769177</v>
      </c>
      <c r="N183" s="13"/>
      <c r="O183" s="13">
        <f>1000*(IF(I52&lt;18,VLOOKUP(I52,'[1]Mortality (No Interventions) L'!$B$10:$O$129,7),VLOOKUP(I52,'[1]Mortality (Interventions) L'!$B$136:$AV$256,7)))</f>
        <v>628.04048282020619</v>
      </c>
      <c r="P183" s="11">
        <v>0</v>
      </c>
      <c r="Q183" s="10">
        <f t="shared" si="102"/>
        <v>2.1925932509851473E-5</v>
      </c>
      <c r="R183" s="10">
        <f t="shared" si="103"/>
        <v>1.3770373239770374E-5</v>
      </c>
      <c r="S183" s="10">
        <f t="shared" si="104"/>
        <v>0</v>
      </c>
      <c r="T183" s="9">
        <f t="shared" si="94"/>
        <v>8.1555592700810985E-6</v>
      </c>
      <c r="U183" s="18"/>
      <c r="V183" s="8">
        <f t="shared" si="105"/>
        <v>0.16864922990130027</v>
      </c>
      <c r="W183" s="8">
        <f t="shared" si="95"/>
        <v>6.2730686126831692E-2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-1.8491724161224823E-2</v>
      </c>
      <c r="AB183" s="8">
        <f t="shared" si="106"/>
        <v>-10.591854377446857</v>
      </c>
      <c r="AC183" s="8">
        <f t="shared" si="99"/>
        <v>-10.610346101608082</v>
      </c>
      <c r="AD183" s="8">
        <f t="shared" si="107"/>
        <v>1.6544489453317556E-2</v>
      </c>
      <c r="AE183" s="8">
        <f t="shared" si="100"/>
        <v>-10.593801612154763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2267.3765892502602</v>
      </c>
      <c r="M184" s="14">
        <f t="shared" si="93"/>
        <v>769177</v>
      </c>
      <c r="N184" s="13"/>
      <c r="O184" s="13">
        <f>1000*(IF(I53&lt;18,VLOOKUP(I53,'[1]Mortality (No Interventions) L'!$B$10:$O$129,7),VLOOKUP(I53,'[1]Mortality (Interventions) L'!$B$136:$AV$256,7)))</f>
        <v>659.45570778228819</v>
      </c>
      <c r="P184" s="11">
        <v>0</v>
      </c>
      <c r="Q184" s="10">
        <f t="shared" si="102"/>
        <v>8.1555592700810985E-6</v>
      </c>
      <c r="R184" s="10">
        <f t="shared" si="103"/>
        <v>5.3782301108117326E-6</v>
      </c>
      <c r="S184" s="10">
        <f t="shared" si="104"/>
        <v>0</v>
      </c>
      <c r="T184" s="9">
        <f t="shared" si="94"/>
        <v>2.7773291592693659E-6</v>
      </c>
      <c r="U184" s="18"/>
      <c r="V184" s="8">
        <f t="shared" si="105"/>
        <v>6.2730686126831692E-2</v>
      </c>
      <c r="W184" s="8">
        <f t="shared" si="95"/>
        <v>2.1362577107393331E-2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-6.2972511163694673E-3</v>
      </c>
      <c r="AB184" s="8">
        <f t="shared" si="106"/>
        <v>-4.1368109019438357</v>
      </c>
      <c r="AC184" s="8">
        <f t="shared" si="99"/>
        <v>-4.1431081530602052</v>
      </c>
      <c r="AD184" s="8">
        <f t="shared" si="107"/>
        <v>6.153880309042189E-3</v>
      </c>
      <c r="AE184" s="8">
        <f t="shared" si="100"/>
        <v>-4.1369542727511632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2267.3765892502602</v>
      </c>
      <c r="M185" s="14">
        <f t="shared" si="93"/>
        <v>769177</v>
      </c>
      <c r="N185" s="13"/>
      <c r="O185" s="13">
        <f>1000*(IF(I54&lt;18,VLOOKUP(I54,'[1]Mortality (No Interventions) L'!$B$10:$O$129,7),VLOOKUP(I54,'[1]Mortality (Interventions) L'!$B$136:$AV$256,7)))</f>
        <v>691.0004658463406</v>
      </c>
      <c r="P185" s="11">
        <v>0</v>
      </c>
      <c r="Q185" s="10">
        <f t="shared" si="102"/>
        <v>2.7773291592693659E-6</v>
      </c>
      <c r="R185" s="10">
        <f t="shared" si="103"/>
        <v>1.9191357428637574E-6</v>
      </c>
      <c r="S185" s="10">
        <f t="shared" si="104"/>
        <v>0</v>
      </c>
      <c r="T185" s="9">
        <f t="shared" si="94"/>
        <v>8.5819341640560844E-7</v>
      </c>
      <c r="U185" s="18"/>
      <c r="V185" s="8">
        <f t="shared" si="105"/>
        <v>2.1362577107393331E-2</v>
      </c>
      <c r="W185" s="8">
        <f t="shared" si="95"/>
        <v>6.6010263745061668E-3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-1.9458476614067767E-3</v>
      </c>
      <c r="AB185" s="8">
        <f t="shared" si="106"/>
        <v>-1.4761550732887163</v>
      </c>
      <c r="AC185" s="8">
        <f t="shared" si="99"/>
        <v>-1.478100920950123</v>
      </c>
      <c r="AD185" s="8">
        <f t="shared" si="107"/>
        <v>2.0956688142352857E-3</v>
      </c>
      <c r="AE185" s="8">
        <f t="shared" si="100"/>
        <v>-1.4760052521358877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2267.3765892502602</v>
      </c>
      <c r="M186" s="14">
        <f t="shared" si="93"/>
        <v>769177</v>
      </c>
      <c r="N186" s="13"/>
      <c r="O186" s="13">
        <f>1000*(IF(I55&lt;18,VLOOKUP(I55,'[1]Mortality (No Interventions) L'!$B$10:$O$129,7),VLOOKUP(I55,'[1]Mortality (Interventions) L'!$B$136:$AV$256,7)))</f>
        <v>722.63639556408998</v>
      </c>
      <c r="P186" s="11">
        <v>0</v>
      </c>
      <c r="Q186" s="10">
        <f t="shared" si="102"/>
        <v>8.5819341640560844E-7</v>
      </c>
      <c r="R186" s="10">
        <f t="shared" si="103"/>
        <v>6.2016179712818099E-7</v>
      </c>
      <c r="S186" s="10">
        <f t="shared" si="104"/>
        <v>0</v>
      </c>
      <c r="T186" s="9">
        <f t="shared" si="94"/>
        <v>2.3803161927742745E-7</v>
      </c>
      <c r="U186" s="18"/>
      <c r="V186" s="8">
        <f t="shared" si="105"/>
        <v>6.6010263745061668E-3</v>
      </c>
      <c r="W186" s="8">
        <f t="shared" si="95"/>
        <v>1.8308844682095383E-3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-5.3970732105096994E-4</v>
      </c>
      <c r="AB186" s="8">
        <f t="shared" si="106"/>
        <v>-0.47701419062966288</v>
      </c>
      <c r="AC186" s="8">
        <f t="shared" si="99"/>
        <v>-0.47755389795071385</v>
      </c>
      <c r="AD186" s="8">
        <f t="shared" si="107"/>
        <v>6.4756068733905496E-4</v>
      </c>
      <c r="AE186" s="8">
        <f t="shared" si="100"/>
        <v>-0.47690633726337478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2267.3765892502602</v>
      </c>
      <c r="M187" s="14">
        <f t="shared" si="93"/>
        <v>769177</v>
      </c>
      <c r="N187" s="13"/>
      <c r="O187" s="13">
        <f>1000*(IF(I56&lt;18,VLOOKUP(I56,'[1]Mortality (No Interventions) L'!$B$10:$O$129,7),VLOOKUP(I56,'[1]Mortality (Interventions) L'!$B$136:$AV$256,7)))</f>
        <v>754.47575463182363</v>
      </c>
      <c r="P187" s="11">
        <v>0</v>
      </c>
      <c r="Q187" s="10">
        <f t="shared" si="102"/>
        <v>2.3803161927742745E-7</v>
      </c>
      <c r="R187" s="10">
        <f t="shared" si="103"/>
        <v>1.7958908558057202E-7</v>
      </c>
      <c r="S187" s="10">
        <f t="shared" si="104"/>
        <v>0</v>
      </c>
      <c r="T187" s="9">
        <f t="shared" si="94"/>
        <v>5.8442533696855424E-8</v>
      </c>
      <c r="U187" s="18"/>
      <c r="V187" s="8">
        <f t="shared" si="105"/>
        <v>1.8308844682095383E-3</v>
      </c>
      <c r="W187" s="8">
        <f t="shared" si="95"/>
        <v>4.4952652741346165E-4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-1.3251123272071944E-4</v>
      </c>
      <c r="AB187" s="8">
        <f t="shared" si="106"/>
        <v>-0.13813579407960766</v>
      </c>
      <c r="AC187" s="8">
        <f t="shared" si="99"/>
        <v>-0.13826830531232837</v>
      </c>
      <c r="AD187" s="8">
        <f t="shared" si="107"/>
        <v>1.7960976633135572E-4</v>
      </c>
      <c r="AE187" s="8">
        <f t="shared" si="100"/>
        <v>-0.13808869554599701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2267.3765892502602</v>
      </c>
      <c r="M188" s="14">
        <f t="shared" si="93"/>
        <v>769177</v>
      </c>
      <c r="N188" s="13"/>
      <c r="O188" s="13">
        <f>1000*(IF(I57&lt;18,VLOOKUP(I57,'[1]Mortality (No Interventions) L'!$B$10:$O$129,7),VLOOKUP(I57,'[1]Mortality (Interventions) L'!$B$136:$AV$256,7)))</f>
        <v>786.65669606079587</v>
      </c>
      <c r="P188" s="11">
        <v>0</v>
      </c>
      <c r="Q188" s="10">
        <f t="shared" si="102"/>
        <v>5.8442533696855424E-8</v>
      </c>
      <c r="R188" s="10">
        <f t="shared" si="103"/>
        <v>4.597421046739002E-8</v>
      </c>
      <c r="S188" s="10">
        <f t="shared" si="104"/>
        <v>0</v>
      </c>
      <c r="T188" s="9">
        <f t="shared" si="94"/>
        <v>1.2468323229465404E-8</v>
      </c>
      <c r="U188" s="18"/>
      <c r="V188" s="8">
        <f t="shared" si="105"/>
        <v>4.4952652741346165E-4</v>
      </c>
      <c r="W188" s="8">
        <f t="shared" si="95"/>
        <v>9.5903474566705113E-5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-2.8270384197695056E-5</v>
      </c>
      <c r="AB188" s="8">
        <f t="shared" si="106"/>
        <v>-3.5362305284675655E-2</v>
      </c>
      <c r="AC188" s="8">
        <f t="shared" si="99"/>
        <v>-3.5390575668873353E-2</v>
      </c>
      <c r="AD188" s="8">
        <f t="shared" si="107"/>
        <v>4.4098552339260589E-5</v>
      </c>
      <c r="AE188" s="8">
        <f t="shared" si="100"/>
        <v>-3.5346477116534089E-2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2267.3765892502602</v>
      </c>
      <c r="M189" s="14">
        <f t="shared" si="93"/>
        <v>769177</v>
      </c>
      <c r="N189" s="13"/>
      <c r="O189" s="13">
        <f>1000*(IF(I58&lt;18,VLOOKUP(I58,'[1]Mortality (No Interventions) L'!$B$10:$O$129,7),VLOOKUP(I58,'[1]Mortality (Interventions) L'!$B$136:$AV$256,7)))</f>
        <v>819.17921985100736</v>
      </c>
      <c r="P189" s="11">
        <v>0</v>
      </c>
      <c r="Q189" s="10">
        <f t="shared" si="102"/>
        <v>1.2468323229465404E-8</v>
      </c>
      <c r="R189" s="10">
        <f t="shared" si="103"/>
        <v>1.0213791295963664E-8</v>
      </c>
      <c r="S189" s="10">
        <f t="shared" si="104"/>
        <v>0</v>
      </c>
      <c r="T189" s="9">
        <f t="shared" si="94"/>
        <v>2.2545319335017403E-9</v>
      </c>
      <c r="U189" s="18"/>
      <c r="V189" s="8">
        <f t="shared" si="105"/>
        <v>9.5903474566705113E-5</v>
      </c>
      <c r="W189" s="8">
        <f t="shared" si="95"/>
        <v>1.734134109015068E-5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-5.1118729257389702E-6</v>
      </c>
      <c r="AB189" s="8">
        <f t="shared" si="106"/>
        <v>-7.8562133476554434E-3</v>
      </c>
      <c r="AC189" s="8">
        <f t="shared" si="99"/>
        <v>-7.8613252205811824E-3</v>
      </c>
      <c r="AD189" s="8">
        <f t="shared" si="107"/>
        <v>9.4081308549937722E-6</v>
      </c>
      <c r="AE189" s="8">
        <f t="shared" si="100"/>
        <v>-7.8519170897261882E-3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2267.3765892502602</v>
      </c>
      <c r="M190" s="14">
        <f t="shared" si="93"/>
        <v>769177</v>
      </c>
      <c r="N190" s="13"/>
      <c r="O190" s="13">
        <f>1000*(IF(I59&lt;18,VLOOKUP(I59,'[1]Mortality (No Interventions) L'!$B$10:$O$129,7),VLOOKUP(I59,'[1]Mortality (Interventions) L'!$B$136:$AV$256,7)))</f>
        <v>852.04332600245777</v>
      </c>
      <c r="P190" s="11">
        <v>0</v>
      </c>
      <c r="Q190" s="10">
        <f t="shared" si="102"/>
        <v>2.2545319335017403E-9</v>
      </c>
      <c r="R190" s="10">
        <f t="shared" si="103"/>
        <v>1.9209588871995748E-9</v>
      </c>
      <c r="S190" s="10">
        <f t="shared" si="104"/>
        <v>0</v>
      </c>
      <c r="T190" s="9">
        <f t="shared" si="94"/>
        <v>3.3357304630216544E-10</v>
      </c>
      <c r="U190" s="18"/>
      <c r="V190" s="8">
        <f t="shared" si="105"/>
        <v>1.734134109015068E-5</v>
      </c>
      <c r="W190" s="8">
        <f t="shared" si="95"/>
        <v>2.565767150355607E-6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-7.5633571599042295E-7</v>
      </c>
      <c r="AB190" s="8">
        <f t="shared" si="106"/>
        <v>-1.4775573939795074E-3</v>
      </c>
      <c r="AC190" s="8">
        <f t="shared" si="99"/>
        <v>-1.4783137296954978E-3</v>
      </c>
      <c r="AD190" s="8">
        <f t="shared" si="107"/>
        <v>1.7011855609437819E-6</v>
      </c>
      <c r="AE190" s="8">
        <f t="shared" si="100"/>
        <v>-1.476612544134554E-3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2267.3765892502602</v>
      </c>
      <c r="M191" s="14">
        <f t="shared" si="93"/>
        <v>769177</v>
      </c>
      <c r="N191" s="13"/>
      <c r="O191" s="13">
        <f>1000*(IF(I60&lt;18,VLOOKUP(I60,'[1]Mortality (No Interventions) L'!$B$10:$O$129,7),VLOOKUP(I60,'[1]Mortality (Interventions) L'!$B$136:$AV$256,7)))</f>
        <v>1000</v>
      </c>
      <c r="P191" s="11">
        <v>0</v>
      </c>
      <c r="Q191" s="10">
        <f t="shared" si="102"/>
        <v>3.3357304630216544E-10</v>
      </c>
      <c r="R191" s="10">
        <f t="shared" si="103"/>
        <v>3.3357304630216544E-10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2.565767150355607E-6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-2.5657671503556071E-4</v>
      </c>
      <c r="AC191" s="8">
        <f t="shared" si="99"/>
        <v>-2.5657671503556071E-4</v>
      </c>
      <c r="AD191" s="8">
        <f t="shared" si="107"/>
        <v>2.5170175744988506E-7</v>
      </c>
      <c r="AE191" s="8">
        <f t="shared" si="100"/>
        <v>-2.5632501327811083E-4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2267.3765892502602</v>
      </c>
      <c r="M192" s="14">
        <f t="shared" si="93"/>
        <v>769177</v>
      </c>
      <c r="N192" s="13"/>
      <c r="O192" s="13" t="e">
        <f>1000*(IF(I61&lt;18,VLOOKUP(I61,'[1]Mortality (No Interventions) L'!$B$10:$O$129,7),VLOOKUP(I61,'[1]Mortality (Interventions) L'!$B$136:$AV$256,7)))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2267.3765892502602</v>
      </c>
      <c r="M193" s="14">
        <f t="shared" si="93"/>
        <v>769177</v>
      </c>
      <c r="N193" s="13"/>
      <c r="O193" s="13" t="e">
        <f>1000*(IF(I62&lt;18,VLOOKUP(I62,'[1]Mortality (No Interventions) L'!$B$10:$O$129,7),VLOOKUP(I62,'[1]Mortality (Interventions) L'!$B$136:$AV$256,7)))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2267.3765892502602</v>
      </c>
      <c r="M194" s="14">
        <f t="shared" si="93"/>
        <v>769177</v>
      </c>
      <c r="N194" s="13"/>
      <c r="O194" s="13" t="e">
        <f>1000*(IF(I63&lt;18,VLOOKUP(I63,'[1]Mortality (No Interventions) L'!$B$10:$O$129,7),VLOOKUP(I63,'[1]Mortality (Interventions) L'!$B$136:$AV$256,7)))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2267.3765892502602</v>
      </c>
      <c r="M195" s="14">
        <f t="shared" si="93"/>
        <v>769177</v>
      </c>
      <c r="N195" s="13"/>
      <c r="O195" s="13" t="e">
        <f>1000*(IF(I64&lt;18,VLOOKUP(I64,'[1]Mortality (No Interventions) L'!$B$10:$O$129,7),VLOOKUP(I64,'[1]Mortality (Interventions) L'!$B$136:$AV$256,7)))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2267.3765892502602</v>
      </c>
      <c r="M196" s="14">
        <f t="shared" si="93"/>
        <v>769177</v>
      </c>
      <c r="N196" s="13"/>
      <c r="O196" s="13" t="e">
        <f>1000*(IF(I65&lt;18,VLOOKUP(I65,'[1]Mortality (No Interventions) L'!$B$10:$O$129,7),VLOOKUP(I65,'[1]Mortality (Interventions) L'!$B$136:$AV$256,7)))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2267.3765892502602</v>
      </c>
      <c r="M197" s="14">
        <f t="shared" si="93"/>
        <v>769177</v>
      </c>
      <c r="N197" s="13"/>
      <c r="O197" s="13" t="e">
        <f>1000*(IF(I66&lt;18,VLOOKUP(I66,'[1]Mortality (No Interventions) L'!$B$10:$O$129,7),VLOOKUP(I66,'[1]Mortality (Interventions) L'!$B$136:$AV$256,7)))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2267.3765892502602</v>
      </c>
      <c r="M198" s="14">
        <f t="shared" si="93"/>
        <v>769177</v>
      </c>
      <c r="N198" s="13"/>
      <c r="O198" s="13" t="e">
        <f>1000*(IF(I67&lt;18,VLOOKUP(I67,'[1]Mortality (No Interventions) L'!$B$10:$O$129,7),VLOOKUP(I67,'[1]Mortality (Interventions) L'!$B$136:$AV$256,7)))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2267.3765892502602</v>
      </c>
      <c r="M199" s="14">
        <f t="shared" ref="M199:M230" si="111">$E$11</f>
        <v>769177</v>
      </c>
      <c r="N199" s="13"/>
      <c r="O199" s="13" t="e">
        <f>1000*(IF(I68&lt;18,VLOOKUP(I68,'[1]Mortality (No Interventions) L'!$B$10:$O$129,7),VLOOKUP(I68,'[1]Mortality (Interventions) L'!$B$136:$AV$256,7)))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2267.3765892502602</v>
      </c>
      <c r="M200" s="14">
        <f t="shared" si="111"/>
        <v>769177</v>
      </c>
      <c r="N200" s="13"/>
      <c r="O200" s="13" t="e">
        <f>1000*(IF(I69&lt;18,VLOOKUP(I69,'[1]Mortality (No Interventions) L'!$B$10:$O$129,7),VLOOKUP(I69,'[1]Mortality (Interventions) L'!$B$136:$AV$256,7)))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2267.3765892502602</v>
      </c>
      <c r="M201" s="14">
        <f t="shared" si="111"/>
        <v>769177</v>
      </c>
      <c r="N201" s="13"/>
      <c r="O201" s="13" t="e">
        <f>1000*(IF(I70&lt;18,VLOOKUP(I70,'[1]Mortality (No Interventions) L'!$B$10:$O$129,7),VLOOKUP(I70,'[1]Mortality (Interventions) L'!$B$136:$AV$256,7)))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2267.3765892502602</v>
      </c>
      <c r="M202" s="14">
        <f t="shared" si="111"/>
        <v>769177</v>
      </c>
      <c r="N202" s="13"/>
      <c r="O202" s="13" t="e">
        <f>1000*(IF(I71&lt;18,VLOOKUP(I71,'[1]Mortality (No Interventions) L'!$B$10:$O$129,7),VLOOKUP(I71,'[1]Mortality (Interventions) L'!$B$136:$AV$256,7)))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2267.3765892502602</v>
      </c>
      <c r="M203" s="14">
        <f t="shared" si="111"/>
        <v>769177</v>
      </c>
      <c r="N203" s="13"/>
      <c r="O203" s="13" t="e">
        <f>1000*(IF(I72&lt;18,VLOOKUP(I72,'[1]Mortality (No Interventions) L'!$B$10:$O$129,7),VLOOKUP(I72,'[1]Mortality (Interventions) L'!$B$136:$AV$256,7)))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2267.3765892502602</v>
      </c>
      <c r="M204" s="14">
        <f t="shared" si="111"/>
        <v>769177</v>
      </c>
      <c r="N204" s="13"/>
      <c r="O204" s="13" t="e">
        <f>1000*(IF(I73&lt;18,VLOOKUP(I73,'[1]Mortality (No Interventions) L'!$B$10:$O$129,7),VLOOKUP(I73,'[1]Mortality (Interventions) L'!$B$136:$AV$256,7)))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2267.3765892502602</v>
      </c>
      <c r="M205" s="14">
        <f t="shared" si="111"/>
        <v>769177</v>
      </c>
      <c r="N205" s="13"/>
      <c r="O205" s="13" t="e">
        <f>1000*(IF(I74&lt;18,VLOOKUP(I74,'[1]Mortality (No Interventions) L'!$B$10:$O$129,7),VLOOKUP(I74,'[1]Mortality (Interventions) L'!$B$136:$AV$256,7)))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2267.3765892502602</v>
      </c>
      <c r="M206" s="14">
        <f t="shared" si="111"/>
        <v>769177</v>
      </c>
      <c r="N206" s="13"/>
      <c r="O206" s="13" t="e">
        <f>1000*(IF(I75&lt;18,VLOOKUP(I75,'[1]Mortality (No Interventions) L'!$B$10:$O$129,7),VLOOKUP(I75,'[1]Mortality (Interventions) L'!$B$136:$AV$256,7)))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2267.3765892502602</v>
      </c>
      <c r="M207" s="14">
        <f t="shared" si="111"/>
        <v>769177</v>
      </c>
      <c r="N207" s="13"/>
      <c r="O207" s="13" t="e">
        <f>1000*(IF(I76&lt;18,VLOOKUP(I76,'[1]Mortality (No Interventions) L'!$B$10:$O$129,7),VLOOKUP(I76,'[1]Mortality (Interventions) L'!$B$136:$AV$256,7)))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2267.3765892502602</v>
      </c>
      <c r="M208" s="14">
        <f t="shared" si="111"/>
        <v>769177</v>
      </c>
      <c r="N208" s="13"/>
      <c r="O208" s="13" t="e">
        <f>1000*(IF(I77&lt;18,VLOOKUP(I77,'[1]Mortality (No Interventions) L'!$B$10:$O$129,7),VLOOKUP(I77,'[1]Mortality (Interventions) L'!$B$136:$AV$256,7)))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2267.3765892502602</v>
      </c>
      <c r="M209" s="14">
        <f t="shared" si="111"/>
        <v>769177</v>
      </c>
      <c r="N209" s="13"/>
      <c r="O209" s="13" t="e">
        <f>1000*(IF(I78&lt;18,VLOOKUP(I78,'[1]Mortality (No Interventions) L'!$B$10:$O$129,7),VLOOKUP(I78,'[1]Mortality (Interventions) L'!$B$136:$AV$256,7)))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2267.3765892502602</v>
      </c>
      <c r="M210" s="14">
        <f t="shared" si="111"/>
        <v>769177</v>
      </c>
      <c r="N210" s="13"/>
      <c r="O210" s="13" t="e">
        <f>1000*(IF(I79&lt;18,VLOOKUP(I79,'[1]Mortality (No Interventions) L'!$B$10:$O$129,7),VLOOKUP(I79,'[1]Mortality (Interventions) L'!$B$136:$AV$256,7)))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2267.3765892502602</v>
      </c>
      <c r="M211" s="14">
        <f t="shared" si="111"/>
        <v>769177</v>
      </c>
      <c r="O211" s="13" t="e">
        <f>1000*(IF(I80&lt;18,VLOOKUP(I80,'[1]Mortality (No Interventions) L'!$B$10:$O$129,7),VLOOKUP(I80,'[1]Mortality (Interventions) L'!$B$136:$AV$256,7)))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2267.3765892502602</v>
      </c>
      <c r="M212" s="14">
        <f t="shared" si="111"/>
        <v>769177</v>
      </c>
      <c r="O212" s="13" t="e">
        <f>1000*(IF(I81&lt;18,VLOOKUP(I81,'[1]Mortality (No Interventions) L'!$B$10:$O$129,7),VLOOKUP(I81,'[1]Mortality (Interventions) L'!$B$136:$AV$256,7)))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2267.3765892502602</v>
      </c>
      <c r="M213" s="14">
        <f t="shared" si="111"/>
        <v>769177</v>
      </c>
      <c r="O213" s="13" t="e">
        <f>1000*(IF(I82&lt;18,VLOOKUP(I82,'[1]Mortality (No Interventions) L'!$B$10:$O$129,7),VLOOKUP(I82,'[1]Mortality (Interventions) L'!$B$136:$AV$256,7)))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2267.3765892502602</v>
      </c>
      <c r="M214" s="14">
        <f t="shared" si="111"/>
        <v>769177</v>
      </c>
      <c r="O214" s="13" t="e">
        <f>1000*(IF(I83&lt;18,VLOOKUP(I83,'[1]Mortality (No Interventions) L'!$B$10:$O$129,7),VLOOKUP(I83,'[1]Mortality (Interventions) L'!$B$136:$AV$256,7)))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2267.3765892502602</v>
      </c>
      <c r="M215" s="14">
        <f t="shared" si="111"/>
        <v>769177</v>
      </c>
      <c r="O215" s="13" t="e">
        <f>1000*(IF(I84&lt;18,VLOOKUP(I84,'[1]Mortality (No Interventions) L'!$B$10:$O$129,7),VLOOKUP(I84,'[1]Mortality (Interventions) L'!$B$136:$AV$256,7)))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2267.3765892502602</v>
      </c>
      <c r="M216" s="14">
        <f t="shared" si="111"/>
        <v>769177</v>
      </c>
      <c r="O216" s="13" t="e">
        <f>1000*(IF(I85&lt;18,VLOOKUP(I85,'[1]Mortality (No Interventions) L'!$B$10:$O$129,7),VLOOKUP(I85,'[1]Mortality (Interventions) L'!$B$136:$AV$256,7)))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2267.3765892502602</v>
      </c>
      <c r="M217" s="14">
        <f t="shared" si="111"/>
        <v>769177</v>
      </c>
      <c r="O217" s="13" t="e">
        <f>1000*(IF(I86&lt;18,VLOOKUP(I86,'[1]Mortality (No Interventions) L'!$B$10:$O$129,7),VLOOKUP(I86,'[1]Mortality (Interventions) L'!$B$136:$AV$256,7)))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2267.3765892502602</v>
      </c>
      <c r="M218" s="14">
        <f t="shared" si="111"/>
        <v>769177</v>
      </c>
      <c r="O218" s="13" t="e">
        <f>1000*(IF(I87&lt;18,VLOOKUP(I87,'[1]Mortality (No Interventions) L'!$B$10:$O$129,7),VLOOKUP(I87,'[1]Mortality (Interventions) L'!$B$136:$AV$256,7)))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2267.3765892502602</v>
      </c>
      <c r="M219" s="14">
        <f t="shared" si="111"/>
        <v>769177</v>
      </c>
      <c r="O219" s="13" t="e">
        <f>1000*(IF(I88&lt;18,VLOOKUP(I88,'[1]Mortality (No Interventions) L'!$B$10:$O$129,7),VLOOKUP(I88,'[1]Mortality (Interventions) L'!$B$136:$AV$256,7)))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2267.3765892502602</v>
      </c>
      <c r="M220" s="14">
        <f t="shared" si="111"/>
        <v>769177</v>
      </c>
      <c r="O220" s="13" t="e">
        <f>1000*(IF(I89&lt;18,VLOOKUP(I89,'[1]Mortality (No Interventions) L'!$B$10:$O$129,7),VLOOKUP(I89,'[1]Mortality (Interventions) L'!$B$136:$AV$256,7)))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2267.3765892502602</v>
      </c>
      <c r="M221" s="14">
        <f t="shared" si="111"/>
        <v>769177</v>
      </c>
      <c r="O221" s="13" t="e">
        <f>1000*(IF(I90&lt;18,VLOOKUP(I90,'[1]Mortality (No Interventions) L'!$B$10:$O$129,7),VLOOKUP(I90,'[1]Mortality (Interventions) L'!$B$136:$AV$256,7)))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2267.3765892502602</v>
      </c>
      <c r="M222" s="14">
        <f t="shared" si="111"/>
        <v>769177</v>
      </c>
      <c r="O222" s="13" t="e">
        <f>1000*(IF(I91&lt;18,VLOOKUP(I91,'[1]Mortality (No Interventions) L'!$B$10:$O$129,7),VLOOKUP(I91,'[1]Mortality (Interventions) L'!$B$136:$AV$256,7)))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2267.3765892502602</v>
      </c>
      <c r="M223" s="14">
        <f t="shared" si="111"/>
        <v>769177</v>
      </c>
      <c r="O223" s="13" t="e">
        <f>1000*(IF(I92&lt;18,VLOOKUP(I92,'[1]Mortality (No Interventions) L'!$B$10:$O$129,7),VLOOKUP(I92,'[1]Mortality (Interventions) L'!$B$136:$AV$256,7)))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2267.3765892502602</v>
      </c>
      <c r="M224" s="14">
        <f t="shared" si="111"/>
        <v>769177</v>
      </c>
      <c r="O224" s="13" t="e">
        <f>1000*(IF(I93&lt;18,VLOOKUP(I93,'[1]Mortality (No Interventions) L'!$B$10:$O$129,7),VLOOKUP(I93,'[1]Mortality (Interventions) L'!$B$136:$AV$256,7)))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2267.3765892502602</v>
      </c>
      <c r="M225" s="14">
        <f t="shared" si="111"/>
        <v>769177</v>
      </c>
      <c r="O225" s="13" t="e">
        <f>1000*(IF(I94&lt;18,VLOOKUP(I94,'[1]Mortality (No Interventions) L'!$B$10:$O$129,7),VLOOKUP(I94,'[1]Mortality (Interventions) L'!$B$136:$AV$256,7)))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2267.3765892502602</v>
      </c>
      <c r="M226" s="14">
        <f t="shared" si="111"/>
        <v>769177</v>
      </c>
      <c r="O226" s="13" t="e">
        <f>1000*(IF(I95&lt;18,VLOOKUP(I95,'[1]Mortality (No Interventions) L'!$B$10:$O$129,7),VLOOKUP(I95,'[1]Mortality (Interventions) L'!$B$136:$AV$256,7)))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2267.3765892502602</v>
      </c>
      <c r="M227" s="14">
        <f t="shared" si="111"/>
        <v>769177</v>
      </c>
      <c r="O227" s="13" t="e">
        <f>1000*(IF(I96&lt;18,VLOOKUP(I96,'[1]Mortality (No Interventions) L'!$B$10:$O$129,7),VLOOKUP(I96,'[1]Mortality (Interventions) L'!$B$136:$AV$256,7)))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2267.3765892502602</v>
      </c>
      <c r="M228" s="14">
        <f t="shared" si="111"/>
        <v>769177</v>
      </c>
      <c r="O228" s="13" t="e">
        <f>1000*(IF(I97&lt;18,VLOOKUP(I97,'[1]Mortality (No Interventions) L'!$B$10:$O$129,7),VLOOKUP(I97,'[1]Mortality (Interventions) L'!$B$136:$AV$256,7)))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2267.3765892502602</v>
      </c>
      <c r="M229" s="14">
        <f t="shared" si="111"/>
        <v>769177</v>
      </c>
      <c r="O229" s="13" t="e">
        <f>1000*(IF(I98&lt;18,VLOOKUP(I98,'[1]Mortality (No Interventions) L'!$B$10:$O$129,7),VLOOKUP(I98,'[1]Mortality (Interventions) L'!$B$136:$AV$256,7)))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2267.3765892502602</v>
      </c>
      <c r="M230" s="14">
        <f t="shared" si="111"/>
        <v>769177</v>
      </c>
      <c r="O230" s="13" t="e">
        <f>1000*(IF(I99&lt;18,VLOOKUP(I99,'[1]Mortality (No Interventions) L'!$B$10:$O$129,7),VLOOKUP(I99,'[1]Mortality (Interventions) L'!$B$136:$AV$256,7)))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2267.3765892502602</v>
      </c>
      <c r="M231" s="14">
        <f t="shared" ref="M231:M255" si="129">$E$11</f>
        <v>769177</v>
      </c>
      <c r="O231" s="13" t="e">
        <f>1000*(IF(I100&lt;18,VLOOKUP(I100,'[1]Mortality (No Interventions) L'!$B$10:$O$129,7),VLOOKUP(I100,'[1]Mortality (Interventions) L'!$B$136:$AV$256,7)))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2267.3765892502602</v>
      </c>
      <c r="M232" s="14">
        <f t="shared" si="129"/>
        <v>769177</v>
      </c>
      <c r="O232" s="13" t="e">
        <f>1000*(IF(I101&lt;18,VLOOKUP(I101,'[1]Mortality (No Interventions) L'!$B$10:$O$129,7),VLOOKUP(I101,'[1]Mortality (Interventions) L'!$B$136:$AV$256,7)))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2267.3765892502602</v>
      </c>
      <c r="M233" s="14">
        <f t="shared" si="129"/>
        <v>769177</v>
      </c>
      <c r="O233" s="13" t="e">
        <f>1000*(IF(I102&lt;18,VLOOKUP(I102,'[1]Mortality (No Interventions) L'!$B$10:$O$129,7),VLOOKUP(I102,'[1]Mortality (Interventions) L'!$B$136:$AV$256,7)))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2267.3765892502602</v>
      </c>
      <c r="M234" s="14">
        <f t="shared" si="129"/>
        <v>769177</v>
      </c>
      <c r="O234" s="13" t="e">
        <f>1000*(IF(I103&lt;18,VLOOKUP(I103,'[1]Mortality (No Interventions) L'!$B$10:$O$129,7),VLOOKUP(I103,'[1]Mortality (Interventions) L'!$B$136:$AV$256,7)))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2267.3765892502602</v>
      </c>
      <c r="M235" s="14">
        <f t="shared" si="129"/>
        <v>769177</v>
      </c>
      <c r="O235" s="13" t="e">
        <f>1000*(IF(I104&lt;18,VLOOKUP(I104,'[1]Mortality (No Interventions) L'!$B$10:$O$129,7),VLOOKUP(I104,'[1]Mortality (Interventions) L'!$B$136:$AV$256,7)))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2267.3765892502602</v>
      </c>
      <c r="M236" s="14">
        <f t="shared" si="129"/>
        <v>769177</v>
      </c>
      <c r="O236" s="13" t="e">
        <f>1000*(IF(I105&lt;18,VLOOKUP(I105,'[1]Mortality (No Interventions) L'!$B$10:$O$129,7),VLOOKUP(I105,'[1]Mortality (Interventions) L'!$B$136:$AV$256,7)))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2267.3765892502602</v>
      </c>
      <c r="M237" s="14">
        <f t="shared" si="129"/>
        <v>769177</v>
      </c>
      <c r="O237" s="13" t="e">
        <f>1000*(IF(I106&lt;18,VLOOKUP(I106,'[1]Mortality (No Interventions) L'!$B$10:$O$129,7),VLOOKUP(I106,'[1]Mortality (Interventions) L'!$B$136:$AV$256,7)))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2267.3765892502602</v>
      </c>
      <c r="M238" s="14">
        <f t="shared" si="129"/>
        <v>769177</v>
      </c>
      <c r="O238" s="13" t="e">
        <f>1000*(IF(I107&lt;18,VLOOKUP(I107,'[1]Mortality (No Interventions) L'!$B$10:$O$129,7),VLOOKUP(I107,'[1]Mortality (Interventions) L'!$B$136:$AV$256,7)))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2267.3765892502602</v>
      </c>
      <c r="M239" s="14">
        <f t="shared" si="129"/>
        <v>769177</v>
      </c>
      <c r="O239" s="13" t="e">
        <f>1000*(IF(I108&lt;18,VLOOKUP(I108,'[1]Mortality (No Interventions) L'!$B$10:$O$129,7),VLOOKUP(I108,'[1]Mortality (Interventions) L'!$B$136:$AV$256,7)))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2267.3765892502602</v>
      </c>
      <c r="M240" s="14">
        <f t="shared" si="129"/>
        <v>769177</v>
      </c>
      <c r="O240" s="13" t="e">
        <f>1000*(IF(I109&lt;18,VLOOKUP(I109,'[1]Mortality (No Interventions) L'!$B$10:$O$129,7),VLOOKUP(I109,'[1]Mortality (Interventions) L'!$B$136:$AV$256,7)))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2267.3765892502602</v>
      </c>
      <c r="M241" s="14">
        <f t="shared" si="129"/>
        <v>769177</v>
      </c>
      <c r="O241" s="13" t="e">
        <f>1000*(IF(I110&lt;18,VLOOKUP(I110,'[1]Mortality (No Interventions) L'!$B$10:$O$129,7),VLOOKUP(I110,'[1]Mortality (Interventions) L'!$B$136:$AV$256,7)))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2267.3765892502602</v>
      </c>
      <c r="M242" s="14">
        <f t="shared" si="129"/>
        <v>769177</v>
      </c>
      <c r="O242" s="13" t="e">
        <f>1000*(IF(I111&lt;18,VLOOKUP(I111,'[1]Mortality (No Interventions) L'!$B$10:$O$129,7),VLOOKUP(I111,'[1]Mortality (Interventions) L'!$B$136:$AV$256,7)))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2267.3765892502602</v>
      </c>
      <c r="M243" s="14">
        <f t="shared" si="129"/>
        <v>769177</v>
      </c>
      <c r="O243" s="13" t="e">
        <f>1000*(IF(I112&lt;18,VLOOKUP(I112,'[1]Mortality (No Interventions) L'!$B$10:$O$129,7),VLOOKUP(I112,'[1]Mortality (Interventions) L'!$B$136:$AV$256,7)))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2267.3765892502602</v>
      </c>
      <c r="M244" s="14">
        <f t="shared" si="129"/>
        <v>769177</v>
      </c>
      <c r="O244" s="13" t="e">
        <f>1000*(IF(I113&lt;18,VLOOKUP(I113,'[1]Mortality (No Interventions) L'!$B$10:$O$129,7),VLOOKUP(I113,'[1]Mortality (Interventions) L'!$B$136:$AV$256,7)))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2267.3765892502602</v>
      </c>
      <c r="M245" s="14">
        <f t="shared" si="129"/>
        <v>769177</v>
      </c>
      <c r="O245" s="13" t="e">
        <f>1000*(IF(I114&lt;18,VLOOKUP(I114,'[1]Mortality (No Interventions) L'!$B$10:$O$129,7),VLOOKUP(I114,'[1]Mortality (Interventions) L'!$B$136:$AV$256,7)))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2267.3765892502602</v>
      </c>
      <c r="M246" s="14">
        <f t="shared" si="129"/>
        <v>769177</v>
      </c>
      <c r="O246" s="13" t="e">
        <f>1000*(IF(I115&lt;18,VLOOKUP(I115,'[1]Mortality (No Interventions) L'!$B$10:$O$129,7),VLOOKUP(I115,'[1]Mortality (Interventions) L'!$B$136:$AV$256,7)))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2267.3765892502602</v>
      </c>
      <c r="M247" s="14">
        <f t="shared" si="129"/>
        <v>769177</v>
      </c>
      <c r="O247" s="13" t="e">
        <f>1000*(IF(I116&lt;18,VLOOKUP(I116,'[1]Mortality (No Interventions) L'!$B$10:$O$129,7),VLOOKUP(I116,'[1]Mortality (Interventions) L'!$B$136:$AV$256,7)))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2267.3765892502602</v>
      </c>
      <c r="M248" s="14">
        <f t="shared" si="129"/>
        <v>769177</v>
      </c>
      <c r="O248" s="13" t="e">
        <f>1000*(IF(I117&lt;18,VLOOKUP(I117,'[1]Mortality (No Interventions) L'!$B$10:$O$129,7),VLOOKUP(I117,'[1]Mortality (Interventions) L'!$B$136:$AV$256,7)))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2267.3765892502602</v>
      </c>
      <c r="M249" s="14">
        <f t="shared" si="129"/>
        <v>769177</v>
      </c>
      <c r="O249" s="13" t="e">
        <f>1000*(IF(I118&lt;18,VLOOKUP(I118,'[1]Mortality (No Interventions) L'!$B$10:$O$129,7),VLOOKUP(I118,'[1]Mortality (Interventions) L'!$B$136:$AV$256,7)))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2267.3765892502602</v>
      </c>
      <c r="M250" s="14">
        <f t="shared" si="129"/>
        <v>769177</v>
      </c>
      <c r="O250" s="13" t="e">
        <f>1000*(IF(I119&lt;18,VLOOKUP(I119,'[1]Mortality (No Interventions) L'!$B$10:$O$129,7),VLOOKUP(I119,'[1]Mortality (Interventions) L'!$B$136:$AV$256,7)))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2267.3765892502602</v>
      </c>
      <c r="M251" s="14">
        <f t="shared" si="129"/>
        <v>769177</v>
      </c>
      <c r="O251" s="13" t="e">
        <f>1000*(IF(I120&lt;18,VLOOKUP(I120,'[1]Mortality (No Interventions) L'!$B$10:$O$129,7),VLOOKUP(I120,'[1]Mortality (Interventions) L'!$B$136:$AV$256,7)))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2267.3765892502602</v>
      </c>
      <c r="M252" s="14">
        <f t="shared" si="129"/>
        <v>769177</v>
      </c>
      <c r="O252" s="13" t="e">
        <f>1000*(IF(I121&lt;18,VLOOKUP(I121,'[1]Mortality (No Interventions) L'!$B$10:$O$129,7),VLOOKUP(I121,'[1]Mortality (Interventions) L'!$B$136:$AV$256,7)))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2267.3765892502602</v>
      </c>
      <c r="M253" s="14">
        <f t="shared" si="129"/>
        <v>769177</v>
      </c>
      <c r="O253" s="13" t="e">
        <f>1000*(IF(I122&lt;18,VLOOKUP(I122,'[1]Mortality (No Interventions) L'!$B$10:$O$129,7),VLOOKUP(I122,'[1]Mortality (Interventions) L'!$B$136:$AV$256,7)))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2267.3765892502602</v>
      </c>
      <c r="M254" s="14">
        <f t="shared" si="129"/>
        <v>769177</v>
      </c>
      <c r="O254" s="13" t="e">
        <f>1000*(IF(I123&lt;18,VLOOKUP(I123,'[1]Mortality (No Interventions) L'!$B$10:$O$129,7),VLOOKUP(I123,'[1]Mortality (Interventions) L'!$B$136:$AV$256,7)))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2267.3765892502602</v>
      </c>
      <c r="M255" s="14">
        <f t="shared" si="129"/>
        <v>769177</v>
      </c>
      <c r="O255" s="13" t="e">
        <f>1000*(IF(I124&lt;18,VLOOKUP(I124,'[1]Mortality (No Interventions) L'!$B$10:$O$129,7),VLOOKUP(I124,'[1]Mortality (Interventions) L'!$B$136:$AV$256,7)))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453665.33704391005</v>
      </c>
      <c r="Z260" s="2">
        <f t="shared" si="147"/>
        <v>-11341.633426097753</v>
      </c>
      <c r="AA260" s="2">
        <f t="shared" si="147"/>
        <v>-48635.382259066537</v>
      </c>
      <c r="AB260" s="2">
        <f t="shared" si="147"/>
        <v>-769176.99999999988</v>
      </c>
      <c r="AC260" s="2">
        <f t="shared" si="147"/>
        <v>-375488.67864125402</v>
      </c>
      <c r="AD260" s="2">
        <f t="shared" si="147"/>
        <v>16179.399582301428</v>
      </c>
      <c r="AE260" s="2">
        <f t="shared" si="147"/>
        <v>-359309.27905895264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453665.33704391005</v>
      </c>
      <c r="Z262" s="2">
        <f t="shared" si="148"/>
        <v>-11341.633426097753</v>
      </c>
      <c r="AA262" s="2">
        <f t="shared" si="148"/>
        <v>-20863.512881917861</v>
      </c>
      <c r="AB262" s="2">
        <f t="shared" si="148"/>
        <v>-143526.34110861915</v>
      </c>
      <c r="AC262" s="2">
        <f t="shared" si="148"/>
        <v>277933.84962727519</v>
      </c>
      <c r="AD262" s="2">
        <f t="shared" si="148"/>
        <v>6256.5065889137995</v>
      </c>
      <c r="AE262" s="2">
        <f t="shared" si="148"/>
        <v>284190.3562161891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453665.33704391005</v>
      </c>
      <c r="Z264" s="2">
        <f t="shared" si="149"/>
        <v>-11341.633426097753</v>
      </c>
      <c r="AA264" s="2">
        <f t="shared" si="149"/>
        <v>-33210.702612085093</v>
      </c>
      <c r="AB264" s="2">
        <f t="shared" si="149"/>
        <v>-374379.02227412519</v>
      </c>
      <c r="AC264" s="2">
        <f t="shared" si="149"/>
        <v>34733.978731601965</v>
      </c>
      <c r="AD264" s="2">
        <f t="shared" si="149"/>
        <v>10632.588592679571</v>
      </c>
      <c r="AE264" s="2">
        <f t="shared" si="149"/>
        <v>45366.567324281612</v>
      </c>
    </row>
    <row r="268" spans="1:40" ht="19" customHeight="1" x14ac:dyDescent="0.15">
      <c r="A268" s="1"/>
      <c r="G268" s="1" t="s">
        <v>11</v>
      </c>
      <c r="H268" s="50">
        <v>452386.43950676284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452386.43950676284</v>
      </c>
      <c r="K269" s="14">
        <f>J269*$C$10</f>
        <v>11309.660987669071</v>
      </c>
      <c r="L269" s="15">
        <f>$C$279</f>
        <v>4519.2929188095968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452386.43950676284</v>
      </c>
      <c r="Z269" s="8">
        <f t="shared" ref="Z269:Z300" si="154">IFERROR(_xlfn.IFNA(-$T269*K269,0),0)</f>
        <v>-11309.660987669071</v>
      </c>
      <c r="AA269" s="8">
        <f t="shared" ref="AA269:AA300" si="155">IFERROR(_xlfn.IFNA(-$T269*L269,0),0)</f>
        <v>-4519.2929188095968</v>
      </c>
      <c r="AB269" s="8"/>
      <c r="AC269" s="8">
        <f t="shared" ref="AC269:AC300" si="156">IFERROR(_xlfn.IFNA(SUM(Y269:AB269),0),0)</f>
        <v>436557.48560028418</v>
      </c>
      <c r="AD269" s="8"/>
      <c r="AE269" s="8">
        <f t="shared" ref="AE269:AE300" si="157">IFERROR(_xlfn.IFNA(SUM(AC269:AD269),0),0)</f>
        <v>436557.48560028418</v>
      </c>
      <c r="AG269" s="46">
        <f>AE398</f>
        <v>45238.677978550782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L'!$B$10:$O$129,7),VLOOKUP(I5,'[1]Mortality (Interventions) L'!$B$136:$AV$256,10)))</f>
        <v>7.3637498625987803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7.3637498625987799E-3</v>
      </c>
      <c r="S270" s="10">
        <f t="shared" ref="S270:S301" si="161">MIN(P270*Q270,Q270-R270)</f>
        <v>0</v>
      </c>
      <c r="T270" s="9">
        <f t="shared" si="151"/>
        <v>0.9926362501374012</v>
      </c>
      <c r="U270" s="18"/>
      <c r="V270" s="8">
        <f t="shared" ref="V270:V301" si="162">W269</f>
        <v>7691.77</v>
      </c>
      <c r="W270" s="8">
        <f t="shared" si="152"/>
        <v>7635.1297297193587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-5664.0270280641416</v>
      </c>
      <c r="AC270" s="8">
        <f t="shared" si="156"/>
        <v>-5664.0270280641416</v>
      </c>
      <c r="AD270" s="8">
        <f t="shared" ref="AD270:AD301" si="164">IFERROR(_xlfn.IFNA($D$6*SUM(V270:V270,Y270:Z270),0),0)</f>
        <v>754.56263700000011</v>
      </c>
      <c r="AE270" s="8">
        <f t="shared" si="157"/>
        <v>-4909.4643910641416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2257.360721275782</v>
      </c>
      <c r="M271" s="14">
        <f t="shared" si="150"/>
        <v>769177</v>
      </c>
      <c r="N271" s="13"/>
      <c r="O271" s="12">
        <f>1000*(IF(I6&lt;18,VLOOKUP(I6,'[1]Mortality (No Interventions) L'!$B$10:$O$129,7),VLOOKUP(I6,'[1]Mortality (Interventions) L'!$B$136:$AV$256,10)))</f>
        <v>8.1608393903882082</v>
      </c>
      <c r="P271" s="11">
        <v>0</v>
      </c>
      <c r="Q271" s="10">
        <f t="shared" si="159"/>
        <v>0.9926362501374012</v>
      </c>
      <c r="R271" s="10">
        <f t="shared" si="160"/>
        <v>8.100745010448546E-3</v>
      </c>
      <c r="S271" s="10">
        <f t="shared" si="161"/>
        <v>0</v>
      </c>
      <c r="T271" s="9">
        <f t="shared" si="151"/>
        <v>0.98453550512695265</v>
      </c>
      <c r="U271" s="18"/>
      <c r="V271" s="8">
        <f t="shared" si="162"/>
        <v>7635.1297297193587</v>
      </c>
      <c r="W271" s="8">
        <f t="shared" si="152"/>
        <v>7572.820662270341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-2222.451777974994</v>
      </c>
      <c r="AB271" s="8">
        <f t="shared" si="163"/>
        <v>-6230.9067449017812</v>
      </c>
      <c r="AC271" s="8">
        <f t="shared" si="156"/>
        <v>-8453.3585228767752</v>
      </c>
      <c r="AD271" s="8">
        <f t="shared" si="164"/>
        <v>749.00622648546914</v>
      </c>
      <c r="AE271" s="8">
        <f t="shared" si="157"/>
        <v>-7704.3522963913056</v>
      </c>
      <c r="AF271" s="1" t="s">
        <v>34</v>
      </c>
      <c r="AG271" s="44">
        <f>AE398/Y398</f>
        <v>0.10000007521859969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2257.360721275782</v>
      </c>
      <c r="M272" s="14">
        <f t="shared" si="150"/>
        <v>769177</v>
      </c>
      <c r="N272" s="13"/>
      <c r="O272" s="12">
        <f>1000*(IF(I7&lt;18,VLOOKUP(I7,'[1]Mortality (No Interventions) L'!$B$10:$O$129,7),VLOOKUP(I7,'[1]Mortality (Interventions) L'!$B$136:$AV$256,10)))</f>
        <v>9.0211335407965318</v>
      </c>
      <c r="P272" s="11">
        <v>0</v>
      </c>
      <c r="Q272" s="10">
        <f t="shared" si="159"/>
        <v>0.98453550512695265</v>
      </c>
      <c r="R272" s="10">
        <f t="shared" si="160"/>
        <v>8.8816262674058077E-3</v>
      </c>
      <c r="S272" s="10">
        <f t="shared" si="161"/>
        <v>0</v>
      </c>
      <c r="T272" s="9">
        <f t="shared" si="151"/>
        <v>0.9756538788595468</v>
      </c>
      <c r="U272" s="18"/>
      <c r="V272" s="8">
        <f t="shared" si="162"/>
        <v>7572.820662270341</v>
      </c>
      <c r="W272" s="8">
        <f t="shared" si="152"/>
        <v>7504.5052357954964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-2202.4027436979009</v>
      </c>
      <c r="AB272" s="8">
        <f t="shared" si="163"/>
        <v>-6831.5426474843971</v>
      </c>
      <c r="AC272" s="8">
        <f t="shared" si="156"/>
        <v>-9033.9453911822984</v>
      </c>
      <c r="AD272" s="8">
        <f t="shared" si="164"/>
        <v>742.89370696872049</v>
      </c>
      <c r="AE272" s="8">
        <f t="shared" si="157"/>
        <v>-8291.0516842135785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2257.360721275782</v>
      </c>
      <c r="M273" s="14">
        <f t="shared" si="150"/>
        <v>769177</v>
      </c>
      <c r="N273" s="13"/>
      <c r="O273" s="12">
        <f>1000*(IF(I8&lt;18,VLOOKUP(I8,'[1]Mortality (No Interventions) L'!$B$10:$O$129,7),VLOOKUP(I8,'[1]Mortality (Interventions) L'!$B$136:$AV$256,10)))</f>
        <v>9.9461150947144006</v>
      </c>
      <c r="P273" s="11">
        <v>0</v>
      </c>
      <c r="Q273" s="10">
        <f t="shared" si="159"/>
        <v>0.9756538788595468</v>
      </c>
      <c r="R273" s="10">
        <f t="shared" si="160"/>
        <v>9.7039657717415927E-3</v>
      </c>
      <c r="S273" s="10">
        <f t="shared" si="161"/>
        <v>0</v>
      </c>
      <c r="T273" s="9">
        <f t="shared" si="151"/>
        <v>0.9659499130878052</v>
      </c>
      <c r="U273" s="18"/>
      <c r="V273" s="8">
        <f t="shared" si="162"/>
        <v>7504.5052357954964</v>
      </c>
      <c r="W273" s="8">
        <f t="shared" si="152"/>
        <v>7429.8645629913881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-2180.497392524167</v>
      </c>
      <c r="AB273" s="8">
        <f t="shared" si="163"/>
        <v>-7464.0672804108826</v>
      </c>
      <c r="AC273" s="8">
        <f t="shared" si="156"/>
        <v>-9644.5646729350501</v>
      </c>
      <c r="AD273" s="8">
        <f t="shared" si="164"/>
        <v>736.19196363153821</v>
      </c>
      <c r="AE273" s="8">
        <f t="shared" si="157"/>
        <v>-8908.3727093035122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2257.360721275782</v>
      </c>
      <c r="M274" s="14">
        <f t="shared" si="150"/>
        <v>769177</v>
      </c>
      <c r="N274" s="13"/>
      <c r="O274" s="12">
        <f>1000*(IF(I9&lt;18,VLOOKUP(I9,'[1]Mortality (No Interventions) L'!$B$10:$O$129,7),VLOOKUP(I9,'[1]Mortality (Interventions) L'!$B$136:$AV$256,10)))</f>
        <v>10.993024958916426</v>
      </c>
      <c r="P274" s="11">
        <v>0</v>
      </c>
      <c r="Q274" s="10">
        <f t="shared" si="159"/>
        <v>0.9659499130878052</v>
      </c>
      <c r="R274" s="10">
        <f t="shared" si="160"/>
        <v>1.0618711503637395E-2</v>
      </c>
      <c r="S274" s="10">
        <f t="shared" si="161"/>
        <v>0</v>
      </c>
      <c r="T274" s="9">
        <f t="shared" si="151"/>
        <v>0.95533120158416784</v>
      </c>
      <c r="U274" s="18"/>
      <c r="V274" s="8">
        <f t="shared" si="162"/>
        <v>7429.8645629913881</v>
      </c>
      <c r="W274" s="8">
        <f t="shared" si="152"/>
        <v>7348.1878764090552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-2156.5271302652968</v>
      </c>
      <c r="AB274" s="8">
        <f t="shared" si="163"/>
        <v>-8167.6686582333004</v>
      </c>
      <c r="AC274" s="8">
        <f t="shared" si="156"/>
        <v>-10324.195788498597</v>
      </c>
      <c r="AD274" s="8">
        <f t="shared" si="164"/>
        <v>728.86971362945519</v>
      </c>
      <c r="AE274" s="8">
        <f t="shared" si="157"/>
        <v>-9595.3260748691409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2257.360721275782</v>
      </c>
      <c r="M275" s="14">
        <f t="shared" si="150"/>
        <v>769177</v>
      </c>
      <c r="N275" s="13"/>
      <c r="O275" s="12">
        <f>1000*(IF(I10&lt;18,VLOOKUP(I10,'[1]Mortality (No Interventions) L'!$B$10:$O$129,7),VLOOKUP(I10,'[1]Mortality (Interventions) L'!$B$136:$AV$256,10)))</f>
        <v>12.30953794358661</v>
      </c>
      <c r="P275" s="11">
        <v>0</v>
      </c>
      <c r="Q275" s="10">
        <f t="shared" si="159"/>
        <v>0.95533120158416784</v>
      </c>
      <c r="R275" s="10">
        <f t="shared" si="160"/>
        <v>1.1759685674592504E-2</v>
      </c>
      <c r="S275" s="10">
        <f t="shared" si="161"/>
        <v>0</v>
      </c>
      <c r="T275" s="9">
        <f t="shared" si="151"/>
        <v>0.94357151590957533</v>
      </c>
      <c r="U275" s="18"/>
      <c r="V275" s="8">
        <f t="shared" si="162"/>
        <v>7348.1878764090552</v>
      </c>
      <c r="W275" s="8">
        <f t="shared" si="152"/>
        <v>7257.7350789277943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-2129.9812777289221</v>
      </c>
      <c r="AB275" s="8">
        <f t="shared" si="163"/>
        <v>-9045.2797481260386</v>
      </c>
      <c r="AC275" s="8">
        <f t="shared" si="156"/>
        <v>-11175.261025854961</v>
      </c>
      <c r="AD275" s="8">
        <f t="shared" si="164"/>
        <v>720.85723067572837</v>
      </c>
      <c r="AE275" s="8">
        <f t="shared" si="157"/>
        <v>-10454.403795179232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2257.360721275782</v>
      </c>
      <c r="M276" s="14">
        <f t="shared" si="150"/>
        <v>769177</v>
      </c>
      <c r="N276" s="13"/>
      <c r="O276" s="12">
        <f>1000*(IF(I11&lt;18,VLOOKUP(I11,'[1]Mortality (No Interventions) L'!$B$10:$O$129,7),VLOOKUP(I11,'[1]Mortality (Interventions) L'!$B$136:$AV$256,10)))</f>
        <v>13.689826437078612</v>
      </c>
      <c r="P276" s="11">
        <v>0</v>
      </c>
      <c r="Q276" s="10">
        <f t="shared" si="159"/>
        <v>0.94357151590957533</v>
      </c>
      <c r="R276" s="10">
        <f t="shared" si="160"/>
        <v>1.2917330283773246E-2</v>
      </c>
      <c r="S276" s="10">
        <f t="shared" si="161"/>
        <v>0</v>
      </c>
      <c r="T276" s="9">
        <f t="shared" si="151"/>
        <v>0.93065418562580204</v>
      </c>
      <c r="U276" s="18"/>
      <c r="V276" s="8">
        <f t="shared" si="162"/>
        <v>7257.7350789277943</v>
      </c>
      <c r="W276" s="8">
        <f t="shared" si="152"/>
        <v>7158.3779453709758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-2100.822203722586</v>
      </c>
      <c r="AB276" s="8">
        <f t="shared" si="163"/>
        <v>-9935.7133556818535</v>
      </c>
      <c r="AC276" s="8">
        <f t="shared" si="156"/>
        <v>-12036.535559404439</v>
      </c>
      <c r="AD276" s="8">
        <f t="shared" si="164"/>
        <v>711.98381124281673</v>
      </c>
      <c r="AE276" s="8">
        <f t="shared" si="157"/>
        <v>-11324.551748161623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2257.360721275782</v>
      </c>
      <c r="M277" s="14">
        <f t="shared" si="150"/>
        <v>769177</v>
      </c>
      <c r="N277" s="13"/>
      <c r="O277" s="12">
        <f>1000*(IF(I12&lt;18,VLOOKUP(I12,'[1]Mortality (No Interventions) L'!$B$10:$O$129,7),VLOOKUP(I12,'[1]Mortality (Interventions) L'!$B$136:$AV$256,10)))</f>
        <v>15.288748937229707</v>
      </c>
      <c r="P277" s="11">
        <v>0</v>
      </c>
      <c r="Q277" s="10">
        <f t="shared" si="159"/>
        <v>0.93065418562580204</v>
      </c>
      <c r="R277" s="10">
        <f t="shared" si="160"/>
        <v>1.4228538191414859E-2</v>
      </c>
      <c r="S277" s="10">
        <f t="shared" si="161"/>
        <v>0</v>
      </c>
      <c r="T277" s="9">
        <f t="shared" si="151"/>
        <v>0.91642564743438715</v>
      </c>
      <c r="U277" s="18"/>
      <c r="V277" s="8">
        <f t="shared" si="162"/>
        <v>7158.3779453709758</v>
      </c>
      <c r="W277" s="8">
        <f t="shared" si="152"/>
        <v>7048.9353021663965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-2068.7032604881138</v>
      </c>
      <c r="AB277" s="8">
        <f t="shared" si="163"/>
        <v>-10944.264320457907</v>
      </c>
      <c r="AC277" s="8">
        <f t="shared" si="156"/>
        <v>-13012.96758094602</v>
      </c>
      <c r="AD277" s="8">
        <f t="shared" si="164"/>
        <v>702.23687644089273</v>
      </c>
      <c r="AE277" s="8">
        <f t="shared" si="157"/>
        <v>-12310.730704505128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2257.360721275782</v>
      </c>
      <c r="M278" s="14">
        <f t="shared" si="150"/>
        <v>769177</v>
      </c>
      <c r="N278" s="13"/>
      <c r="O278" s="12">
        <f>1000*(IF(I13&lt;18,VLOOKUP(I13,'[1]Mortality (No Interventions) L'!$B$10:$O$129,7),VLOOKUP(I13,'[1]Mortality (Interventions) L'!$B$136:$AV$256,10)))</f>
        <v>17.142392558743584</v>
      </c>
      <c r="P278" s="11">
        <v>0</v>
      </c>
      <c r="Q278" s="10">
        <f t="shared" si="159"/>
        <v>0.91642564743438715</v>
      </c>
      <c r="R278" s="10">
        <f t="shared" si="160"/>
        <v>1.570972819922101E-2</v>
      </c>
      <c r="S278" s="10">
        <f t="shared" si="161"/>
        <v>0</v>
      </c>
      <c r="T278" s="9">
        <f t="shared" si="151"/>
        <v>0.90071591923516614</v>
      </c>
      <c r="U278" s="18"/>
      <c r="V278" s="8">
        <f t="shared" si="162"/>
        <v>7048.9353021663965</v>
      </c>
      <c r="W278" s="8">
        <f t="shared" si="152"/>
        <v>6928.0996860954747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-2033.2407371092736</v>
      </c>
      <c r="AB278" s="8">
        <f t="shared" si="163"/>
        <v>-12083.561607092219</v>
      </c>
      <c r="AC278" s="8">
        <f t="shared" si="156"/>
        <v>-14116.802344201493</v>
      </c>
      <c r="AD278" s="8">
        <f t="shared" si="164"/>
        <v>691.50055314252359</v>
      </c>
      <c r="AE278" s="8">
        <f t="shared" si="157"/>
        <v>-13425.30179105897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4519.2929188095968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2257.360721275782</v>
      </c>
      <c r="M279" s="14">
        <f t="shared" si="150"/>
        <v>769177</v>
      </c>
      <c r="N279" s="13"/>
      <c r="O279" s="12">
        <f>1000*(IF(I14&lt;18,VLOOKUP(I14,'[1]Mortality (No Interventions) L'!$B$10:$O$129,7),VLOOKUP(I14,'[1]Mortality (Interventions) L'!$B$136:$AV$256,10)))</f>
        <v>19.357074052722197</v>
      </c>
      <c r="P279" s="11">
        <v>0</v>
      </c>
      <c r="Q279" s="10">
        <f t="shared" si="159"/>
        <v>0.90071591923516614</v>
      </c>
      <c r="R279" s="10">
        <f t="shared" si="160"/>
        <v>1.7435224749100857E-2</v>
      </c>
      <c r="S279" s="10">
        <f t="shared" si="161"/>
        <v>0</v>
      </c>
      <c r="T279" s="9">
        <f t="shared" si="151"/>
        <v>0.88328069448606528</v>
      </c>
      <c r="U279" s="18"/>
      <c r="V279" s="8">
        <f t="shared" si="162"/>
        <v>6928.0996860954747</v>
      </c>
      <c r="W279" s="8">
        <f t="shared" si="152"/>
        <v>6793.9919474270828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-1993.8831455940378</v>
      </c>
      <c r="AB279" s="8">
        <f t="shared" si="163"/>
        <v>-13410.77386683915</v>
      </c>
      <c r="AC279" s="8">
        <f t="shared" si="156"/>
        <v>-15404.657012433188</v>
      </c>
      <c r="AD279" s="8">
        <f t="shared" si="164"/>
        <v>679.64657920596608</v>
      </c>
      <c r="AE279" s="8">
        <f t="shared" si="157"/>
        <v>-14725.010433227222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2257.360721275782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2257.360721275782</v>
      </c>
      <c r="M280" s="14">
        <f t="shared" si="150"/>
        <v>769177</v>
      </c>
      <c r="N280" s="13"/>
      <c r="O280" s="12">
        <f>1000*(IF(I15&lt;18,VLOOKUP(I15,'[1]Mortality (No Interventions) L'!$B$10:$O$129,7),VLOOKUP(I15,'[1]Mortality (Interventions) L'!$B$136:$AV$256,10)))</f>
        <v>21.926349441960337</v>
      </c>
      <c r="P280" s="11">
        <v>0</v>
      </c>
      <c r="Q280" s="10">
        <f t="shared" si="159"/>
        <v>0.88328069448606528</v>
      </c>
      <c r="R280" s="10">
        <f t="shared" si="160"/>
        <v>1.9367121162638879E-2</v>
      </c>
      <c r="S280" s="10">
        <f t="shared" si="161"/>
        <v>0</v>
      </c>
      <c r="T280" s="9">
        <f t="shared" si="151"/>
        <v>0.86391357332342644</v>
      </c>
      <c r="U280" s="18"/>
      <c r="V280" s="8">
        <f t="shared" si="162"/>
        <v>6793.9919474270828</v>
      </c>
      <c r="W280" s="8">
        <f t="shared" si="152"/>
        <v>6645.0245058819319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-1950.1645669973082</v>
      </c>
      <c r="AB280" s="8">
        <f t="shared" si="163"/>
        <v>-14896.744154515085</v>
      </c>
      <c r="AC280" s="8">
        <f t="shared" si="156"/>
        <v>-16846.908721512395</v>
      </c>
      <c r="AD280" s="8">
        <f t="shared" si="164"/>
        <v>666.49061004259681</v>
      </c>
      <c r="AE280" s="8">
        <f t="shared" si="157"/>
        <v>-16180.418111469799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2257.360721275782</v>
      </c>
      <c r="M281" s="14">
        <f t="shared" si="150"/>
        <v>769177</v>
      </c>
      <c r="N281" s="13"/>
      <c r="O281" s="12">
        <f>1000*(IF(I16&lt;18,VLOOKUP(I16,'[1]Mortality (No Interventions) L'!$B$10:$O$129,7),VLOOKUP(I16,'[1]Mortality (Interventions) L'!$B$136:$AV$256,10)))</f>
        <v>24.89633812988275</v>
      </c>
      <c r="P281" s="11">
        <v>0</v>
      </c>
      <c r="Q281" s="10">
        <f t="shared" si="159"/>
        <v>0.86391357332342644</v>
      </c>
      <c r="R281" s="10">
        <f t="shared" si="160"/>
        <v>2.1508284436455277E-2</v>
      </c>
      <c r="S281" s="10">
        <f t="shared" si="161"/>
        <v>0</v>
      </c>
      <c r="T281" s="9">
        <f t="shared" si="151"/>
        <v>0.84240528888697119</v>
      </c>
      <c r="U281" s="18"/>
      <c r="V281" s="8">
        <f t="shared" si="162"/>
        <v>6645.0245058819319</v>
      </c>
      <c r="W281" s="8">
        <f t="shared" si="152"/>
        <v>6479.5877289021391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-1901.6126105284268</v>
      </c>
      <c r="AB281" s="8">
        <f t="shared" si="163"/>
        <v>-16543.677697979361</v>
      </c>
      <c r="AC281" s="8">
        <f t="shared" si="156"/>
        <v>-18445.290308507789</v>
      </c>
      <c r="AD281" s="8">
        <f t="shared" si="164"/>
        <v>651.87690402701753</v>
      </c>
      <c r="AE281" s="8">
        <f t="shared" si="157"/>
        <v>-17793.413404480772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2257.360721275782</v>
      </c>
      <c r="M282" s="14">
        <f t="shared" si="150"/>
        <v>769177</v>
      </c>
      <c r="N282" s="13"/>
      <c r="O282" s="12">
        <f>1000*(IF(I17&lt;18,VLOOKUP(I17,'[1]Mortality (No Interventions) L'!$B$10:$O$129,7),VLOOKUP(I17,'[1]Mortality (Interventions) L'!$B$136:$AV$256,10)))</f>
        <v>28.348600680576848</v>
      </c>
      <c r="P282" s="11">
        <v>0</v>
      </c>
      <c r="Q282" s="10">
        <f t="shared" si="159"/>
        <v>0.84240528888697119</v>
      </c>
      <c r="R282" s="10">
        <f t="shared" si="160"/>
        <v>2.3881011145862729E-2</v>
      </c>
      <c r="S282" s="10">
        <f t="shared" si="161"/>
        <v>0</v>
      </c>
      <c r="T282" s="9">
        <f t="shared" si="151"/>
        <v>0.81852427774110847</v>
      </c>
      <c r="U282" s="18"/>
      <c r="V282" s="8">
        <f t="shared" si="162"/>
        <v>6479.5877289021391</v>
      </c>
      <c r="W282" s="8">
        <f t="shared" si="152"/>
        <v>6295.9004838007259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-1847.7045539834071</v>
      </c>
      <c r="AB282" s="8">
        <f t="shared" si="163"/>
        <v>-18368.724510141255</v>
      </c>
      <c r="AC282" s="8">
        <f t="shared" si="156"/>
        <v>-20216.429064124663</v>
      </c>
      <c r="AD282" s="8">
        <f t="shared" si="164"/>
        <v>635.64755620529991</v>
      </c>
      <c r="AE282" s="8">
        <f t="shared" si="157"/>
        <v>-19580.781507919364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2257.360721275782</v>
      </c>
      <c r="M283" s="14">
        <f t="shared" si="150"/>
        <v>769177</v>
      </c>
      <c r="N283" s="13"/>
      <c r="O283" s="12">
        <f>1000*(IF(I18&lt;18,VLOOKUP(I18,'[1]Mortality (No Interventions) L'!$B$10:$O$129,7),VLOOKUP(I18,'[1]Mortality (Interventions) L'!$B$136:$AV$256,10)))</f>
        <v>32.241163851303611</v>
      </c>
      <c r="P283" s="11">
        <v>0</v>
      </c>
      <c r="Q283" s="10">
        <f t="shared" si="159"/>
        <v>0.81852427774110847</v>
      </c>
      <c r="R283" s="10">
        <f t="shared" si="160"/>
        <v>2.6390175354921025E-2</v>
      </c>
      <c r="S283" s="10">
        <f t="shared" si="161"/>
        <v>0</v>
      </c>
      <c r="T283" s="9">
        <f t="shared" si="151"/>
        <v>0.79213410238618742</v>
      </c>
      <c r="U283" s="18"/>
      <c r="V283" s="8">
        <f t="shared" si="162"/>
        <v>6295.9004838007259</v>
      </c>
      <c r="W283" s="8">
        <f t="shared" si="152"/>
        <v>6092.9133247110049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-1788.1324087096282</v>
      </c>
      <c r="AB283" s="8">
        <f t="shared" si="163"/>
        <v>-20298.715908972088</v>
      </c>
      <c r="AC283" s="8">
        <f t="shared" si="156"/>
        <v>-22086.848317681717</v>
      </c>
      <c r="AD283" s="8">
        <f t="shared" si="164"/>
        <v>617.6278374608512</v>
      </c>
      <c r="AE283" s="8">
        <f t="shared" si="157"/>
        <v>-21469.220480220865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2257.360721275782</v>
      </c>
      <c r="M284" s="14">
        <f t="shared" si="150"/>
        <v>769177</v>
      </c>
      <c r="N284" s="13"/>
      <c r="O284" s="12">
        <f>1000*(IF(I19&lt;18,VLOOKUP(I19,'[1]Mortality (No Interventions) L'!$B$10:$O$129,7),VLOOKUP(I19,'[1]Mortality (Interventions) L'!$B$136:$AV$256,10)))</f>
        <v>36.609864359708531</v>
      </c>
      <c r="P284" s="11">
        <v>0</v>
      </c>
      <c r="Q284" s="10">
        <f t="shared" si="159"/>
        <v>0.79213410238618742</v>
      </c>
      <c r="R284" s="10">
        <f t="shared" si="160"/>
        <v>2.8999922043057791E-2</v>
      </c>
      <c r="S284" s="10">
        <f t="shared" si="161"/>
        <v>0</v>
      </c>
      <c r="T284" s="9">
        <f t="shared" si="151"/>
        <v>0.76313418034312963</v>
      </c>
      <c r="U284" s="18"/>
      <c r="V284" s="8">
        <f t="shared" si="162"/>
        <v>6092.9133247110049</v>
      </c>
      <c r="W284" s="8">
        <f t="shared" si="152"/>
        <v>5869.8525943378745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-1722.6691237695698</v>
      </c>
      <c r="AB284" s="8">
        <f t="shared" si="163"/>
        <v>-22306.073037313061</v>
      </c>
      <c r="AC284" s="8">
        <f t="shared" si="156"/>
        <v>-24028.742161082631</v>
      </c>
      <c r="AD284" s="8">
        <f t="shared" si="164"/>
        <v>597.71479715414966</v>
      </c>
      <c r="AE284" s="8">
        <f t="shared" si="157"/>
        <v>-23431.027363928482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2257.360721275782</v>
      </c>
      <c r="M285" s="14">
        <f t="shared" si="150"/>
        <v>769177</v>
      </c>
      <c r="N285" s="13"/>
      <c r="O285" s="12">
        <f>1000*(IF(I20&lt;18,VLOOKUP(I20,'[1]Mortality (No Interventions) L'!$B$10:$O$129,7),VLOOKUP(I20,'[1]Mortality (Interventions) L'!$B$136:$AV$256,10)))</f>
        <v>41.423945987333475</v>
      </c>
      <c r="P285" s="11">
        <v>0</v>
      </c>
      <c r="Q285" s="10">
        <f t="shared" si="159"/>
        <v>0.76313418034312963</v>
      </c>
      <c r="R285" s="10">
        <f t="shared" si="160"/>
        <v>3.1612029067621804E-2</v>
      </c>
      <c r="S285" s="10">
        <f t="shared" si="161"/>
        <v>0</v>
      </c>
      <c r="T285" s="9">
        <f t="shared" si="151"/>
        <v>0.73152215127550779</v>
      </c>
      <c r="U285" s="18"/>
      <c r="V285" s="8">
        <f t="shared" si="162"/>
        <v>5869.8525943378745</v>
      </c>
      <c r="W285" s="8">
        <f t="shared" si="152"/>
        <v>5626.7001375164127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-1651.309371032492</v>
      </c>
      <c r="AB285" s="8">
        <f t="shared" si="163"/>
        <v>-24315.245682146135</v>
      </c>
      <c r="AC285" s="8">
        <f t="shared" si="156"/>
        <v>-25966.555053178628</v>
      </c>
      <c r="AD285" s="8">
        <f t="shared" si="164"/>
        <v>575.83253950454548</v>
      </c>
      <c r="AE285" s="8">
        <f t="shared" si="157"/>
        <v>-25390.722513674082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2257.360721275782</v>
      </c>
      <c r="M286" s="14">
        <f t="shared" si="150"/>
        <v>769177</v>
      </c>
      <c r="N286" s="13"/>
      <c r="O286" s="12">
        <f>1000*(IF(I21&lt;18,VLOOKUP(I21,'[1]Mortality (No Interventions) L'!$B$10:$O$129,7),VLOOKUP(I21,'[1]Mortality (Interventions) L'!$B$136:$AV$256,10)))</f>
        <v>46.762785642107616</v>
      </c>
      <c r="P286" s="11">
        <v>0</v>
      </c>
      <c r="Q286" s="10">
        <f t="shared" si="159"/>
        <v>0.73152215127550779</v>
      </c>
      <c r="R286" s="10">
        <f t="shared" si="160"/>
        <v>3.4208013552549994E-2</v>
      </c>
      <c r="S286" s="10">
        <f t="shared" si="161"/>
        <v>0</v>
      </c>
      <c r="T286" s="9">
        <f t="shared" si="151"/>
        <v>0.69731413772295781</v>
      </c>
      <c r="U286" s="18"/>
      <c r="V286" s="8">
        <f t="shared" si="162"/>
        <v>5626.7001375164127</v>
      </c>
      <c r="W286" s="8">
        <f t="shared" si="152"/>
        <v>5363.5799651133157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-1574.0895448860961</v>
      </c>
      <c r="AB286" s="8">
        <f t="shared" si="163"/>
        <v>-26312.017240309746</v>
      </c>
      <c r="AC286" s="8">
        <f t="shared" si="156"/>
        <v>-27886.106785195843</v>
      </c>
      <c r="AD286" s="8">
        <f t="shared" si="164"/>
        <v>551.9792834903601</v>
      </c>
      <c r="AE286" s="8">
        <f t="shared" si="157"/>
        <v>-27334.127501705483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2257.360721275782</v>
      </c>
      <c r="M287" s="14">
        <f t="shared" si="150"/>
        <v>769177</v>
      </c>
      <c r="N287" s="13"/>
      <c r="O287" s="12">
        <f>1000*(IF(I22&lt;18,VLOOKUP(I22,'[1]Mortality (No Interventions) L'!$B$10:$O$129,7),VLOOKUP(I22,'[1]Mortality (Interventions) L'!$B$136:$AV$256,10)))</f>
        <v>52.812653293826081</v>
      </c>
      <c r="P287" s="11">
        <v>0</v>
      </c>
      <c r="Q287" s="10">
        <f t="shared" si="159"/>
        <v>0.69731413772295781</v>
      </c>
      <c r="R287" s="10">
        <f t="shared" si="160"/>
        <v>3.6827009792445867E-2</v>
      </c>
      <c r="S287" s="10">
        <f t="shared" si="161"/>
        <v>0</v>
      </c>
      <c r="T287" s="9">
        <f t="shared" si="151"/>
        <v>0.6604871279305119</v>
      </c>
      <c r="U287" s="18"/>
      <c r="V287" s="8">
        <f t="shared" si="162"/>
        <v>5363.5799651133157</v>
      </c>
      <c r="W287" s="8">
        <f t="shared" si="152"/>
        <v>5080.3150760020735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-1490.95769949859</v>
      </c>
      <c r="AB287" s="8">
        <f t="shared" si="163"/>
        <v>-28326.488911124135</v>
      </c>
      <c r="AC287" s="8">
        <f t="shared" si="156"/>
        <v>-29817.446610622726</v>
      </c>
      <c r="AD287" s="8">
        <f t="shared" si="164"/>
        <v>526.16719457761633</v>
      </c>
      <c r="AE287" s="8">
        <f t="shared" si="157"/>
        <v>-29291.279416045109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2257.360721275782</v>
      </c>
      <c r="M288" s="14">
        <f t="shared" si="150"/>
        <v>769177</v>
      </c>
      <c r="N288" s="13"/>
      <c r="O288" s="12">
        <f>1000*(IF(I23&lt;18,VLOOKUP(I23,'[1]Mortality (No Interventions) L'!$B$10:$O$129,7),VLOOKUP(I23,'[1]Mortality (Interventions) L'!$B$136:$AV$256,10)))</f>
        <v>59.660161668122633</v>
      </c>
      <c r="P288" s="11">
        <v>0</v>
      </c>
      <c r="Q288" s="10">
        <f t="shared" si="159"/>
        <v>0.6604871279305119</v>
      </c>
      <c r="R288" s="10">
        <f t="shared" si="160"/>
        <v>3.9404768832048333E-2</v>
      </c>
      <c r="S288" s="10">
        <f t="shared" si="161"/>
        <v>0</v>
      </c>
      <c r="T288" s="9">
        <f t="shared" si="151"/>
        <v>0.62108235909846354</v>
      </c>
      <c r="U288" s="18"/>
      <c r="V288" s="8">
        <f t="shared" si="162"/>
        <v>5080.3150760020735</v>
      </c>
      <c r="W288" s="8">
        <f t="shared" si="152"/>
        <v>4777.222657242789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-1402.0069221061719</v>
      </c>
      <c r="AB288" s="8">
        <f t="shared" si="163"/>
        <v>-30309.241875928441</v>
      </c>
      <c r="AC288" s="8">
        <f t="shared" si="156"/>
        <v>-31711.248798034612</v>
      </c>
      <c r="AD288" s="8">
        <f t="shared" si="164"/>
        <v>498.37890895580347</v>
      </c>
      <c r="AE288" s="8">
        <f t="shared" si="157"/>
        <v>-31212.869889078807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2257.360721275782</v>
      </c>
      <c r="M289" s="14">
        <f t="shared" si="150"/>
        <v>769177</v>
      </c>
      <c r="N289" s="13"/>
      <c r="O289" s="12">
        <f>1000*(IF(I24&lt;18,VLOOKUP(I24,'[1]Mortality (No Interventions) L'!$B$10:$O$129,7),VLOOKUP(I24,'[1]Mortality (Interventions) L'!$B$136:$AV$256,10)))</f>
        <v>67.437003379380215</v>
      </c>
      <c r="P289" s="11">
        <v>0</v>
      </c>
      <c r="Q289" s="10">
        <f t="shared" si="159"/>
        <v>0.62108235909846354</v>
      </c>
      <c r="R289" s="10">
        <f t="shared" si="160"/>
        <v>4.1883933149396521E-2</v>
      </c>
      <c r="S289" s="10">
        <f t="shared" si="161"/>
        <v>0</v>
      </c>
      <c r="T289" s="9">
        <f t="shared" si="151"/>
        <v>0.57919842594906701</v>
      </c>
      <c r="U289" s="18"/>
      <c r="V289" s="8">
        <f t="shared" si="162"/>
        <v>4777.222657242789</v>
      </c>
      <c r="W289" s="8">
        <f t="shared" si="152"/>
        <v>4455.0610767622557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-1307.4597765621836</v>
      </c>
      <c r="AB289" s="8">
        <f t="shared" si="163"/>
        <v>-32216.158048053367</v>
      </c>
      <c r="AC289" s="8">
        <f t="shared" si="156"/>
        <v>-33523.617824615547</v>
      </c>
      <c r="AD289" s="8">
        <f t="shared" si="164"/>
        <v>468.64554267551762</v>
      </c>
      <c r="AE289" s="8">
        <f t="shared" si="157"/>
        <v>-33054.972281940027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2257.360721275782</v>
      </c>
      <c r="M290" s="14">
        <f t="shared" si="150"/>
        <v>769177</v>
      </c>
      <c r="N290" s="13"/>
      <c r="O290" s="12">
        <f>1000*(IF(I25&lt;18,VLOOKUP(I25,'[1]Mortality (No Interventions) L'!$B$10:$O$129,7),VLOOKUP(I25,'[1]Mortality (Interventions) L'!$B$136:$AV$256,10)))</f>
        <v>75.919446832052415</v>
      </c>
      <c r="P290" s="11">
        <v>0</v>
      </c>
      <c r="Q290" s="10">
        <f t="shared" si="159"/>
        <v>0.57919842594906701</v>
      </c>
      <c r="R290" s="10">
        <f t="shared" si="160"/>
        <v>4.3972424104048641E-2</v>
      </c>
      <c r="S290" s="10">
        <f t="shared" si="161"/>
        <v>0</v>
      </c>
      <c r="T290" s="9">
        <f t="shared" si="151"/>
        <v>0.53522600184501834</v>
      </c>
      <c r="U290" s="18"/>
      <c r="V290" s="8">
        <f t="shared" si="162"/>
        <v>4455.0610767622557</v>
      </c>
      <c r="W290" s="8">
        <f t="shared" si="152"/>
        <v>4116.8353042114568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-1208.1981535704235</v>
      </c>
      <c r="AB290" s="8">
        <f t="shared" si="163"/>
        <v>-33822.577255079821</v>
      </c>
      <c r="AC290" s="8">
        <f t="shared" si="156"/>
        <v>-35030.775408650246</v>
      </c>
      <c r="AD290" s="8">
        <f t="shared" si="164"/>
        <v>437.04149163037732</v>
      </c>
      <c r="AE290" s="8">
        <f t="shared" si="157"/>
        <v>-34593.733917019868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2257.360721275782</v>
      </c>
      <c r="M291" s="14">
        <f t="shared" si="150"/>
        <v>769177</v>
      </c>
      <c r="N291" s="13"/>
      <c r="O291" s="12">
        <f>1000*(IF(I26&lt;18,VLOOKUP(I26,'[1]Mortality (No Interventions) L'!$B$10:$O$129,7),VLOOKUP(I26,'[1]Mortality (Interventions) L'!$B$136:$AV$256,10)))</f>
        <v>84.885729213494685</v>
      </c>
      <c r="P291" s="11">
        <v>0</v>
      </c>
      <c r="Q291" s="10">
        <f t="shared" si="159"/>
        <v>0.53522600184501834</v>
      </c>
      <c r="R291" s="10">
        <f t="shared" si="160"/>
        <v>4.5433049460637635E-2</v>
      </c>
      <c r="S291" s="10">
        <f t="shared" si="161"/>
        <v>0</v>
      </c>
      <c r="T291" s="9">
        <f t="shared" si="151"/>
        <v>0.4897929523843807</v>
      </c>
      <c r="U291" s="18"/>
      <c r="V291" s="8">
        <f t="shared" si="162"/>
        <v>4116.8353042114568</v>
      </c>
      <c r="W291" s="8">
        <f t="shared" si="152"/>
        <v>3767.3747373616079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-1105.6393722702003</v>
      </c>
      <c r="AB291" s="8">
        <f t="shared" si="163"/>
        <v>-34946.056684984876</v>
      </c>
      <c r="AC291" s="8">
        <f t="shared" si="156"/>
        <v>-36051.696057255074</v>
      </c>
      <c r="AD291" s="8">
        <f t="shared" si="164"/>
        <v>403.86154334314392</v>
      </c>
      <c r="AE291" s="8">
        <f t="shared" si="157"/>
        <v>-35647.834513911934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2257.360721275782</v>
      </c>
      <c r="M292" s="14">
        <f t="shared" si="150"/>
        <v>769177</v>
      </c>
      <c r="N292" s="13"/>
      <c r="O292" s="12">
        <f>1000*(IF(I27&lt;18,VLOOKUP(I27,'[1]Mortality (No Interventions) L'!$B$10:$O$129,7),VLOOKUP(I27,'[1]Mortality (Interventions) L'!$B$136:$AV$256,10)))</f>
        <v>94.75369120159786</v>
      </c>
      <c r="P292" s="11">
        <v>0</v>
      </c>
      <c r="Q292" s="10">
        <f t="shared" si="159"/>
        <v>0.4897929523843807</v>
      </c>
      <c r="R292" s="10">
        <f t="shared" si="160"/>
        <v>4.6409690162948533E-2</v>
      </c>
      <c r="S292" s="10">
        <f t="shared" si="161"/>
        <v>0</v>
      </c>
      <c r="T292" s="9">
        <f t="shared" si="151"/>
        <v>0.44338326222143215</v>
      </c>
      <c r="U292" s="18"/>
      <c r="V292" s="8">
        <f t="shared" si="162"/>
        <v>3767.3747373616079</v>
      </c>
      <c r="W292" s="8">
        <f t="shared" si="152"/>
        <v>3410.4020748569455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-1000.8759606097813</v>
      </c>
      <c r="AB292" s="8">
        <f t="shared" si="163"/>
        <v>-35697.266250466266</v>
      </c>
      <c r="AC292" s="8">
        <f t="shared" si="156"/>
        <v>-36698.142211076047</v>
      </c>
      <c r="AD292" s="8">
        <f t="shared" si="164"/>
        <v>369.57946173517377</v>
      </c>
      <c r="AE292" s="8">
        <f t="shared" si="157"/>
        <v>-36328.562749340876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2257.360721275782</v>
      </c>
      <c r="M293" s="14">
        <f t="shared" si="150"/>
        <v>769177</v>
      </c>
      <c r="N293" s="13"/>
      <c r="O293" s="12">
        <f>1000*(IF(I28&lt;18,VLOOKUP(I28,'[1]Mortality (No Interventions) L'!$B$10:$O$129,7),VLOOKUP(I28,'[1]Mortality (Interventions) L'!$B$136:$AV$256,10)))</f>
        <v>105.50813557919642</v>
      </c>
      <c r="P293" s="11">
        <v>0</v>
      </c>
      <c r="Q293" s="10">
        <f t="shared" si="159"/>
        <v>0.44338326222143215</v>
      </c>
      <c r="R293" s="10">
        <f t="shared" si="160"/>
        <v>4.6780541344005264E-2</v>
      </c>
      <c r="S293" s="10">
        <f t="shared" si="161"/>
        <v>0</v>
      </c>
      <c r="T293" s="9">
        <f t="shared" si="151"/>
        <v>0.39660272087742687</v>
      </c>
      <c r="U293" s="18"/>
      <c r="V293" s="8">
        <f t="shared" si="162"/>
        <v>3410.4020748569455</v>
      </c>
      <c r="W293" s="8">
        <f t="shared" si="152"/>
        <v>3050.5769103633661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-895.27540405980596</v>
      </c>
      <c r="AB293" s="8">
        <f t="shared" si="163"/>
        <v>-35982.516449357936</v>
      </c>
      <c r="AC293" s="8">
        <f t="shared" si="156"/>
        <v>-36877.791853417744</v>
      </c>
      <c r="AD293" s="8">
        <f t="shared" si="164"/>
        <v>334.56044354346636</v>
      </c>
      <c r="AE293" s="8">
        <f t="shared" si="157"/>
        <v>-36543.231409874279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2257.360721275782</v>
      </c>
      <c r="M294" s="14">
        <f t="shared" si="150"/>
        <v>769177</v>
      </c>
      <c r="N294" s="13"/>
      <c r="O294" s="12">
        <f>1000*(IF(I29&lt;18,VLOOKUP(I29,'[1]Mortality (No Interventions) L'!$B$10:$O$129,7),VLOOKUP(I29,'[1]Mortality (Interventions) L'!$B$136:$AV$256,10)))</f>
        <v>117.44422564851313</v>
      </c>
      <c r="P294" s="11">
        <v>0</v>
      </c>
      <c r="Q294" s="10">
        <f t="shared" si="159"/>
        <v>0.39660272087742687</v>
      </c>
      <c r="R294" s="10">
        <f t="shared" si="160"/>
        <v>4.6578699443542787E-2</v>
      </c>
      <c r="S294" s="10">
        <f t="shared" si="161"/>
        <v>0</v>
      </c>
      <c r="T294" s="9">
        <f t="shared" si="151"/>
        <v>0.35002402143388411</v>
      </c>
      <c r="U294" s="18"/>
      <c r="V294" s="8">
        <f t="shared" si="162"/>
        <v>3050.5769103633661</v>
      </c>
      <c r="W294" s="8">
        <f t="shared" si="152"/>
        <v>2692.304267344507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-790.13047748784243</v>
      </c>
      <c r="AB294" s="8">
        <f t="shared" si="163"/>
        <v>-35827.264301885909</v>
      </c>
      <c r="AC294" s="8">
        <f t="shared" si="156"/>
        <v>-36617.394779373753</v>
      </c>
      <c r="AD294" s="8">
        <f t="shared" si="164"/>
        <v>299.26159490664622</v>
      </c>
      <c r="AE294" s="8">
        <f t="shared" si="157"/>
        <v>-36318.133184467108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2257.360721275782</v>
      </c>
      <c r="M295" s="14">
        <f t="shared" si="150"/>
        <v>769177</v>
      </c>
      <c r="N295" s="13"/>
      <c r="O295" s="12">
        <f>1000*(IF(I30&lt;18,VLOOKUP(I30,'[1]Mortality (No Interventions) L'!$B$10:$O$129,7),VLOOKUP(I30,'[1]Mortality (Interventions) L'!$B$136:$AV$256,10)))</f>
        <v>137.61614567422117</v>
      </c>
      <c r="P295" s="11">
        <v>0</v>
      </c>
      <c r="Q295" s="10">
        <f t="shared" si="159"/>
        <v>0.35002402143388411</v>
      </c>
      <c r="R295" s="10">
        <f t="shared" si="160"/>
        <v>4.816895672312211E-2</v>
      </c>
      <c r="S295" s="10">
        <f t="shared" si="161"/>
        <v>0</v>
      </c>
      <c r="T295" s="9">
        <f t="shared" si="151"/>
        <v>0.30185506471076201</v>
      </c>
      <c r="U295" s="18"/>
      <c r="V295" s="8">
        <f t="shared" si="162"/>
        <v>2692.304267344507</v>
      </c>
      <c r="W295" s="8">
        <f t="shared" si="152"/>
        <v>2321.7997310902979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-681.39576659623356</v>
      </c>
      <c r="AB295" s="8">
        <f t="shared" si="163"/>
        <v>-37050.453625420894</v>
      </c>
      <c r="AC295" s="8">
        <f t="shared" si="156"/>
        <v>-37731.849392017131</v>
      </c>
      <c r="AD295" s="8">
        <f t="shared" si="164"/>
        <v>264.11504862649616</v>
      </c>
      <c r="AE295" s="8">
        <f t="shared" si="157"/>
        <v>-37467.734343390635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2257.360721275782</v>
      </c>
      <c r="M296" s="14">
        <f t="shared" si="150"/>
        <v>769177</v>
      </c>
      <c r="N296" s="13"/>
      <c r="O296" s="12">
        <f>1000*(IF(I31&lt;18,VLOOKUP(I31,'[1]Mortality (No Interventions) L'!$B$10:$O$129,7),VLOOKUP(I31,'[1]Mortality (Interventions) L'!$B$136:$AV$256,10)))</f>
        <v>151.71298065062462</v>
      </c>
      <c r="P296" s="11">
        <v>0</v>
      </c>
      <c r="Q296" s="10">
        <f t="shared" si="159"/>
        <v>0.30185506471076201</v>
      </c>
      <c r="R296" s="10">
        <f t="shared" si="160"/>
        <v>4.5795331591756874E-2</v>
      </c>
      <c r="S296" s="10">
        <f t="shared" si="161"/>
        <v>0</v>
      </c>
      <c r="T296" s="9">
        <f t="shared" si="151"/>
        <v>0.25605973311900515</v>
      </c>
      <c r="U296" s="18"/>
      <c r="V296" s="8">
        <f t="shared" si="162"/>
        <v>2321.7997310902979</v>
      </c>
      <c r="W296" s="8">
        <f t="shared" si="152"/>
        <v>1969.5525734127705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-578.01918384320174</v>
      </c>
      <c r="AB296" s="8">
        <f t="shared" si="163"/>
        <v>-35224.715767752779</v>
      </c>
      <c r="AC296" s="8">
        <f t="shared" si="156"/>
        <v>-35802.73495159598</v>
      </c>
      <c r="AD296" s="8">
        <f t="shared" si="164"/>
        <v>227.76855361995823</v>
      </c>
      <c r="AE296" s="8">
        <f t="shared" si="157"/>
        <v>-35574.966397976023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2257.360721275782</v>
      </c>
      <c r="M297" s="14">
        <f t="shared" si="150"/>
        <v>769177</v>
      </c>
      <c r="N297" s="13"/>
      <c r="O297" s="12">
        <f>1000*(IF(I32&lt;18,VLOOKUP(I32,'[1]Mortality (No Interventions) L'!$B$10:$O$129,7),VLOOKUP(I32,'[1]Mortality (Interventions) L'!$B$136:$AV$256,10)))</f>
        <v>167.05647103002036</v>
      </c>
      <c r="P297" s="11">
        <v>0</v>
      </c>
      <c r="Q297" s="10">
        <f t="shared" si="159"/>
        <v>0.25605973311900515</v>
      </c>
      <c r="R297" s="10">
        <f t="shared" si="160"/>
        <v>4.2776435387749827E-2</v>
      </c>
      <c r="S297" s="10">
        <f t="shared" si="161"/>
        <v>0</v>
      </c>
      <c r="T297" s="9">
        <f t="shared" si="151"/>
        <v>0.21328329773125532</v>
      </c>
      <c r="U297" s="18"/>
      <c r="V297" s="8">
        <f t="shared" si="162"/>
        <v>1969.5525734127705</v>
      </c>
      <c r="W297" s="8">
        <f t="shared" si="152"/>
        <v>1640.5260709903378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-481.45733880270387</v>
      </c>
      <c r="AB297" s="8">
        <f t="shared" si="163"/>
        <v>-32902.650242243246</v>
      </c>
      <c r="AC297" s="8">
        <f t="shared" si="156"/>
        <v>-33384.107581045952</v>
      </c>
      <c r="AD297" s="8">
        <f t="shared" si="164"/>
        <v>193.21310745179281</v>
      </c>
      <c r="AE297" s="8">
        <f t="shared" si="157"/>
        <v>-33190.894473594162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2257.360721275782</v>
      </c>
      <c r="M298" s="14">
        <f t="shared" si="150"/>
        <v>769177</v>
      </c>
      <c r="N298" s="13"/>
      <c r="O298" s="12">
        <f>1000*(IF(I33&lt;18,VLOOKUP(I33,'[1]Mortality (No Interventions) L'!$B$10:$O$129,7),VLOOKUP(I33,'[1]Mortality (Interventions) L'!$B$136:$AV$256,10)))</f>
        <v>183.29474412628281</v>
      </c>
      <c r="P298" s="11">
        <v>0</v>
      </c>
      <c r="Q298" s="10">
        <f t="shared" si="159"/>
        <v>0.21328329773125532</v>
      </c>
      <c r="R298" s="10">
        <f t="shared" si="160"/>
        <v>3.9093707484060242E-2</v>
      </c>
      <c r="S298" s="10">
        <f t="shared" si="161"/>
        <v>0</v>
      </c>
      <c r="T298" s="9">
        <f t="shared" si="151"/>
        <v>0.17418959024719508</v>
      </c>
      <c r="U298" s="18"/>
      <c r="V298" s="8">
        <f t="shared" si="162"/>
        <v>1640.5260709903378</v>
      </c>
      <c r="W298" s="8">
        <f t="shared" si="152"/>
        <v>1339.8262645756677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-393.2087390791412</v>
      </c>
      <c r="AB298" s="8">
        <f t="shared" si="163"/>
        <v>-30069.980641467006</v>
      </c>
      <c r="AC298" s="8">
        <f t="shared" si="156"/>
        <v>-30463.189380546148</v>
      </c>
      <c r="AD298" s="8">
        <f t="shared" si="164"/>
        <v>160.93560756415215</v>
      </c>
      <c r="AE298" s="8">
        <f t="shared" si="157"/>
        <v>-30302.253772981996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2257.360721275782</v>
      </c>
      <c r="M299" s="14">
        <f t="shared" si="150"/>
        <v>769177</v>
      </c>
      <c r="N299" s="13"/>
      <c r="O299" s="12">
        <f>1000*(IF(I34&lt;18,VLOOKUP(I34,'[1]Mortality (No Interventions) L'!$B$10:$O$129,7),VLOOKUP(I34,'[1]Mortality (Interventions) L'!$B$136:$AV$256,10)))</f>
        <v>200.25442307036059</v>
      </c>
      <c r="P299" s="11">
        <v>0</v>
      </c>
      <c r="Q299" s="10">
        <f t="shared" si="159"/>
        <v>0.17418959024719508</v>
      </c>
      <c r="R299" s="10">
        <f t="shared" si="160"/>
        <v>3.4882235899814561E-2</v>
      </c>
      <c r="S299" s="10">
        <f t="shared" si="161"/>
        <v>0</v>
      </c>
      <c r="T299" s="9">
        <f t="shared" si="151"/>
        <v>0.13930735434738051</v>
      </c>
      <c r="U299" s="18"/>
      <c r="V299" s="8">
        <f t="shared" si="162"/>
        <v>1339.8262645756677</v>
      </c>
      <c r="W299" s="8">
        <f t="shared" si="152"/>
        <v>1071.520128948551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-314.46694988862379</v>
      </c>
      <c r="AB299" s="8">
        <f t="shared" si="163"/>
        <v>-26830.613562711664</v>
      </c>
      <c r="AC299" s="8">
        <f t="shared" si="156"/>
        <v>-27145.080512600289</v>
      </c>
      <c r="AD299" s="8">
        <f t="shared" si="164"/>
        <v>131.43695655487301</v>
      </c>
      <c r="AE299" s="8">
        <f t="shared" si="157"/>
        <v>-27013.643556045416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2257.360721275782</v>
      </c>
      <c r="M300" s="14">
        <f t="shared" si="150"/>
        <v>769177</v>
      </c>
      <c r="N300" s="13"/>
      <c r="O300" s="12">
        <f>1000*(IF(I35&lt;18,VLOOKUP(I35,'[1]Mortality (No Interventions) L'!$B$10:$O$129,7),VLOOKUP(I35,'[1]Mortality (Interventions) L'!$B$136:$AV$256,10)))</f>
        <v>218.58811578033436</v>
      </c>
      <c r="P300" s="11">
        <v>0</v>
      </c>
      <c r="Q300" s="10">
        <f t="shared" si="159"/>
        <v>0.13930735434738051</v>
      </c>
      <c r="R300" s="10">
        <f t="shared" si="160"/>
        <v>3.0450932101137276E-2</v>
      </c>
      <c r="S300" s="10">
        <f t="shared" si="161"/>
        <v>0</v>
      </c>
      <c r="T300" s="9">
        <f t="shared" si="151"/>
        <v>0.10885642224624323</v>
      </c>
      <c r="U300" s="18"/>
      <c r="V300" s="8">
        <f t="shared" si="162"/>
        <v>1071.520128948551</v>
      </c>
      <c r="W300" s="8">
        <f t="shared" si="152"/>
        <v>837.29856294098636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-245.7282118372807</v>
      </c>
      <c r="AB300" s="8">
        <f t="shared" si="163"/>
        <v>-23422.156600756465</v>
      </c>
      <c r="AC300" s="8">
        <f t="shared" si="156"/>
        <v>-23667.884812593747</v>
      </c>
      <c r="AD300" s="8">
        <f t="shared" si="164"/>
        <v>105.11612464985286</v>
      </c>
      <c r="AE300" s="8">
        <f t="shared" si="157"/>
        <v>-23562.768687943895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2257.360721275782</v>
      </c>
      <c r="M301" s="14">
        <f t="shared" ref="M301:M332" si="167">$E$11</f>
        <v>769177</v>
      </c>
      <c r="N301" s="13"/>
      <c r="O301" s="12">
        <f>1000*(IF(I36&lt;18,VLOOKUP(I36,'[1]Mortality (No Interventions) L'!$B$10:$O$129,7),VLOOKUP(I36,'[1]Mortality (Interventions) L'!$B$136:$AV$256,10)))</f>
        <v>237.64962965163647</v>
      </c>
      <c r="P301" s="11">
        <v>0</v>
      </c>
      <c r="Q301" s="10">
        <f t="shared" si="159"/>
        <v>0.10885642224624323</v>
      </c>
      <c r="R301" s="10">
        <f t="shared" si="160"/>
        <v>2.5869688432021865E-2</v>
      </c>
      <c r="S301" s="10">
        <f t="shared" si="161"/>
        <v>0</v>
      </c>
      <c r="T301" s="9">
        <f t="shared" ref="T301:T332" si="168">Q301-SUM(R301:S301)</f>
        <v>8.2986733814221364E-2</v>
      </c>
      <c r="U301" s="18"/>
      <c r="V301" s="8">
        <f t="shared" si="162"/>
        <v>837.29856294098636</v>
      </c>
      <c r="W301" s="8">
        <f t="shared" ref="W301:W332" si="169">$G$14*M301*T301</f>
        <v>638.31486955021353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-187.33099329919207</v>
      </c>
      <c r="AB301" s="8">
        <f t="shared" si="163"/>
        <v>-19898.369339077282</v>
      </c>
      <c r="AC301" s="8">
        <f t="shared" ref="AC301:AC332" si="173">IFERROR(_xlfn.IFNA(SUM(Y301:AB301),0),0)</f>
        <v>-20085.700332376473</v>
      </c>
      <c r="AD301" s="8">
        <f t="shared" si="164"/>
        <v>82.138989024510764</v>
      </c>
      <c r="AE301" s="8">
        <f t="shared" ref="AE301:AE332" si="174">IFERROR(_xlfn.IFNA(SUM(AC301:AD301),0),0)</f>
        <v>-20003.561343351961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2257.360721275782</v>
      </c>
      <c r="M302" s="14">
        <f t="shared" si="167"/>
        <v>769177</v>
      </c>
      <c r="N302" s="13"/>
      <c r="O302" s="12">
        <f>1000*(IF(I37&lt;18,VLOOKUP(I37,'[1]Mortality (No Interventions) L'!$B$10:$O$129,7),VLOOKUP(I37,'[1]Mortality (Interventions) L'!$B$136:$AV$256,10)))</f>
        <v>258.00210932715993</v>
      </c>
      <c r="P302" s="11">
        <v>0</v>
      </c>
      <c r="Q302" s="10">
        <f t="shared" ref="Q302:Q333" si="176">T301</f>
        <v>8.2986733814221364E-2</v>
      </c>
      <c r="R302" s="10">
        <f t="shared" ref="R302:R333" si="177">O302*Q302/1000</f>
        <v>2.1410752370240663E-2</v>
      </c>
      <c r="S302" s="10">
        <f t="shared" ref="S302:S333" si="178">MIN(P302*Q302,Q302-R302)</f>
        <v>0</v>
      </c>
      <c r="T302" s="9">
        <f t="shared" si="168"/>
        <v>6.1575981443980701E-2</v>
      </c>
      <c r="U302" s="18"/>
      <c r="V302" s="8">
        <f t="shared" ref="V302:V333" si="179">W301</f>
        <v>638.31486955021353</v>
      </c>
      <c r="W302" s="8">
        <f t="shared" si="169"/>
        <v>473.62828679136749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-138.99920188564843</v>
      </c>
      <c r="AB302" s="8">
        <f t="shared" ref="AB302:AB333" si="180">IFERROR(_xlfn.IFNA(-M302*R302,0),0)</f>
        <v>-16468.658275884602</v>
      </c>
      <c r="AC302" s="8">
        <f t="shared" si="173"/>
        <v>-16607.657477770252</v>
      </c>
      <c r="AD302" s="8">
        <f t="shared" ref="AD302:AD333" si="181">IFERROR(_xlfn.IFNA($D$6*SUM(V302:V302,Y302:Z302),0),0)</f>
        <v>62.61868870287595</v>
      </c>
      <c r="AE302" s="8">
        <f t="shared" si="174"/>
        <v>-16545.038789067377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2257.360721275782</v>
      </c>
      <c r="M303" s="14">
        <f t="shared" si="167"/>
        <v>769177</v>
      </c>
      <c r="N303" s="13"/>
      <c r="O303" s="12">
        <f>1000*(IF(I38&lt;18,VLOOKUP(I38,'[1]Mortality (No Interventions) L'!$B$10:$O$129,7),VLOOKUP(I38,'[1]Mortality (Interventions) L'!$B$136:$AV$256,10)))</f>
        <v>279.72069885667224</v>
      </c>
      <c r="P303" s="11">
        <v>0</v>
      </c>
      <c r="Q303" s="10">
        <f t="shared" si="176"/>
        <v>6.1575981443980701E-2</v>
      </c>
      <c r="R303" s="10">
        <f t="shared" si="177"/>
        <v>1.7224076562295763E-2</v>
      </c>
      <c r="S303" s="10">
        <f t="shared" si="178"/>
        <v>0</v>
      </c>
      <c r="T303" s="9">
        <f t="shared" si="168"/>
        <v>4.4351904881684938E-2</v>
      </c>
      <c r="U303" s="18"/>
      <c r="V303" s="8">
        <f t="shared" si="179"/>
        <v>473.62828679136749</v>
      </c>
      <c r="W303" s="8">
        <f t="shared" si="169"/>
        <v>341.14465141179778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-100.11824799367518</v>
      </c>
      <c r="AB303" s="8">
        <f t="shared" si="180"/>
        <v>-13248.363537956968</v>
      </c>
      <c r="AC303" s="8">
        <f t="shared" si="173"/>
        <v>-13348.481785950644</v>
      </c>
      <c r="AD303" s="8">
        <f t="shared" si="181"/>
        <v>46.462934934233154</v>
      </c>
      <c r="AE303" s="8">
        <f t="shared" si="174"/>
        <v>-13302.01885101641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2257.360721275782</v>
      </c>
      <c r="M304" s="14">
        <f t="shared" si="167"/>
        <v>769177</v>
      </c>
      <c r="N304" s="13"/>
      <c r="O304" s="12">
        <f>1000*(IF(I39&lt;18,VLOOKUP(I39,'[1]Mortality (No Interventions) L'!$B$10:$O$129,7),VLOOKUP(I39,'[1]Mortality (Interventions) L'!$B$136:$AV$256,10)))</f>
        <v>302.08987959349093</v>
      </c>
      <c r="P304" s="11">
        <v>0</v>
      </c>
      <c r="Q304" s="10">
        <f t="shared" si="176"/>
        <v>4.4351904881684938E-2</v>
      </c>
      <c r="R304" s="10">
        <f t="shared" si="177"/>
        <v>1.3398261605450166E-2</v>
      </c>
      <c r="S304" s="10">
        <f t="shared" si="178"/>
        <v>0</v>
      </c>
      <c r="T304" s="9">
        <f t="shared" si="168"/>
        <v>3.0953643276234774E-2</v>
      </c>
      <c r="U304" s="18"/>
      <c r="V304" s="8">
        <f t="shared" si="179"/>
        <v>341.14465141179778</v>
      </c>
      <c r="W304" s="8">
        <f t="shared" si="169"/>
        <v>238.08830474284437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-69.873538512154596</v>
      </c>
      <c r="AB304" s="8">
        <f t="shared" si="180"/>
        <v>-10305.634666895343</v>
      </c>
      <c r="AC304" s="8">
        <f t="shared" si="173"/>
        <v>-10375.508205407497</v>
      </c>
      <c r="AD304" s="8">
        <f t="shared" si="181"/>
        <v>33.466290303497367</v>
      </c>
      <c r="AE304" s="8">
        <f t="shared" si="174"/>
        <v>-10342.041915104001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2257.360721275782</v>
      </c>
      <c r="M305" s="14">
        <f t="shared" si="167"/>
        <v>769177</v>
      </c>
      <c r="N305" s="13"/>
      <c r="O305" s="12">
        <f>1000*(IF(I40&lt;18,VLOOKUP(I40,'[1]Mortality (No Interventions) L'!$B$10:$O$129,7),VLOOKUP(I40,'[1]Mortality (Interventions) L'!$B$136:$AV$256,10)))</f>
        <v>325.67035948856693</v>
      </c>
      <c r="P305" s="11">
        <v>0</v>
      </c>
      <c r="Q305" s="10">
        <f t="shared" si="176"/>
        <v>3.0953643276234774E-2</v>
      </c>
      <c r="R305" s="10">
        <f t="shared" si="177"/>
        <v>1.008068413325224E-2</v>
      </c>
      <c r="S305" s="10">
        <f t="shared" si="178"/>
        <v>0</v>
      </c>
      <c r="T305" s="9">
        <f t="shared" si="168"/>
        <v>2.0872959142982532E-2</v>
      </c>
      <c r="U305" s="18"/>
      <c r="V305" s="8">
        <f t="shared" si="179"/>
        <v>238.08830474284437</v>
      </c>
      <c r="W305" s="8">
        <f t="shared" si="169"/>
        <v>160.55000094721876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-47.117798106162979</v>
      </c>
      <c r="AB305" s="8">
        <f t="shared" si="180"/>
        <v>-7753.8303795625588</v>
      </c>
      <c r="AC305" s="8">
        <f t="shared" si="173"/>
        <v>-7800.9481776687217</v>
      </c>
      <c r="AD305" s="8">
        <f t="shared" si="181"/>
        <v>23.356462695273034</v>
      </c>
      <c r="AE305" s="8">
        <f t="shared" si="174"/>
        <v>-7777.5917149734487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2257.360721275782</v>
      </c>
      <c r="M306" s="14">
        <f t="shared" si="167"/>
        <v>769177</v>
      </c>
      <c r="N306" s="13"/>
      <c r="O306" s="12">
        <f>1000*(IF(I41&lt;18,VLOOKUP(I41,'[1]Mortality (No Interventions) L'!$B$10:$O$129,7),VLOOKUP(I41,'[1]Mortality (Interventions) L'!$B$136:$AV$256,10)))</f>
        <v>349.69447193364601</v>
      </c>
      <c r="P306" s="11">
        <v>0</v>
      </c>
      <c r="Q306" s="10">
        <f t="shared" si="176"/>
        <v>2.0872959142982532E-2</v>
      </c>
      <c r="R306" s="10">
        <f t="shared" si="177"/>
        <v>7.2991584251978449E-3</v>
      </c>
      <c r="S306" s="10">
        <f t="shared" si="178"/>
        <v>0</v>
      </c>
      <c r="T306" s="9">
        <f t="shared" si="168"/>
        <v>1.3573800717784686E-2</v>
      </c>
      <c r="U306" s="18"/>
      <c r="V306" s="8">
        <f t="shared" si="179"/>
        <v>160.55000094721876</v>
      </c>
      <c r="W306" s="8">
        <f t="shared" si="169"/>
        <v>104.40655314703473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-30.640964578752168</v>
      </c>
      <c r="AB306" s="8">
        <f t="shared" si="180"/>
        <v>-5614.3447800184031</v>
      </c>
      <c r="AC306" s="8">
        <f t="shared" si="173"/>
        <v>-5644.9857445971556</v>
      </c>
      <c r="AD306" s="8">
        <f t="shared" si="181"/>
        <v>15.749955092922162</v>
      </c>
      <c r="AE306" s="8">
        <f t="shared" si="174"/>
        <v>-5629.2357895042333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2257.360721275782</v>
      </c>
      <c r="M307" s="14">
        <f t="shared" si="167"/>
        <v>769177</v>
      </c>
      <c r="N307" s="13"/>
      <c r="O307" s="12">
        <f>1000*(IF(I42&lt;18,VLOOKUP(I42,'[1]Mortality (No Interventions) L'!$B$10:$O$129,7),VLOOKUP(I42,'[1]Mortality (Interventions) L'!$B$136:$AV$256,10)))</f>
        <v>373.66128386154901</v>
      </c>
      <c r="P307" s="11">
        <v>0</v>
      </c>
      <c r="Q307" s="10">
        <f t="shared" si="176"/>
        <v>1.3573800717784686E-2</v>
      </c>
      <c r="R307" s="10">
        <f t="shared" si="177"/>
        <v>5.072003803088242E-3</v>
      </c>
      <c r="S307" s="10">
        <f t="shared" si="178"/>
        <v>0</v>
      </c>
      <c r="T307" s="9">
        <f t="shared" si="168"/>
        <v>8.5017969146964443E-3</v>
      </c>
      <c r="U307" s="18"/>
      <c r="V307" s="8">
        <f t="shared" si="179"/>
        <v>104.40655314703473</v>
      </c>
      <c r="W307" s="8">
        <f t="shared" si="169"/>
        <v>65.393866454554669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-19.191622415499385</v>
      </c>
      <c r="AB307" s="8">
        <f t="shared" si="180"/>
        <v>-3901.2686692480047</v>
      </c>
      <c r="AC307" s="8">
        <f t="shared" si="173"/>
        <v>-3920.460291663504</v>
      </c>
      <c r="AD307" s="8">
        <f t="shared" si="181"/>
        <v>10.242282863724107</v>
      </c>
      <c r="AE307" s="8">
        <f t="shared" si="174"/>
        <v>-3910.2180087997799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2257.360721275782</v>
      </c>
      <c r="M308" s="14">
        <f t="shared" si="167"/>
        <v>769177</v>
      </c>
      <c r="N308" s="13"/>
      <c r="O308" s="12">
        <f>1000*(IF(I43&lt;18,VLOOKUP(I43,'[1]Mortality (No Interventions) L'!$B$10:$O$129,7),VLOOKUP(I43,'[1]Mortality (Interventions) L'!$B$136:$AV$256,10)))</f>
        <v>398.44198062467791</v>
      </c>
      <c r="P308" s="11">
        <v>0</v>
      </c>
      <c r="Q308" s="10">
        <f t="shared" si="176"/>
        <v>8.5017969146964443E-3</v>
      </c>
      <c r="R308" s="10">
        <f t="shared" si="177"/>
        <v>3.3874728015604273E-3</v>
      </c>
      <c r="S308" s="10">
        <f t="shared" si="178"/>
        <v>0</v>
      </c>
      <c r="T308" s="9">
        <f t="shared" si="168"/>
        <v>5.114324113136017E-3</v>
      </c>
      <c r="U308" s="18"/>
      <c r="V308" s="8">
        <f t="shared" si="179"/>
        <v>65.393866454554669</v>
      </c>
      <c r="W308" s="8">
        <f t="shared" si="169"/>
        <v>39.338204783696227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-11.544874368866843</v>
      </c>
      <c r="AB308" s="8">
        <f t="shared" si="180"/>
        <v>-2605.5661670858449</v>
      </c>
      <c r="AC308" s="8">
        <f t="shared" si="173"/>
        <v>-2617.1110414547115</v>
      </c>
      <c r="AD308" s="8">
        <f t="shared" si="181"/>
        <v>6.4151382991918133</v>
      </c>
      <c r="AE308" s="8">
        <f t="shared" si="174"/>
        <v>-2610.6959031555198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2257.360721275782</v>
      </c>
      <c r="M309" s="14">
        <f t="shared" si="167"/>
        <v>769177</v>
      </c>
      <c r="N309" s="13"/>
      <c r="O309" s="12">
        <f>1000*(IF(I44&lt;18,VLOOKUP(I44,'[1]Mortality (No Interventions) L'!$B$10:$O$129,7),VLOOKUP(I44,'[1]Mortality (Interventions) L'!$B$136:$AV$256,10)))</f>
        <v>423.91691529853409</v>
      </c>
      <c r="P309" s="11">
        <v>0</v>
      </c>
      <c r="Q309" s="10">
        <f t="shared" si="176"/>
        <v>5.114324113136017E-3</v>
      </c>
      <c r="R309" s="10">
        <f t="shared" si="177"/>
        <v>2.1680485018775314E-3</v>
      </c>
      <c r="S309" s="10">
        <f t="shared" si="178"/>
        <v>0</v>
      </c>
      <c r="T309" s="9">
        <f t="shared" si="168"/>
        <v>2.9462756112584856E-3</v>
      </c>
      <c r="U309" s="18"/>
      <c r="V309" s="8">
        <f t="shared" si="179"/>
        <v>39.338204783696227</v>
      </c>
      <c r="W309" s="8">
        <f t="shared" si="169"/>
        <v>22.662074358409683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-6.6508068389077009</v>
      </c>
      <c r="AB309" s="8">
        <f t="shared" si="180"/>
        <v>-1667.613042528654</v>
      </c>
      <c r="AC309" s="8">
        <f t="shared" si="173"/>
        <v>-1674.2638493675618</v>
      </c>
      <c r="AD309" s="8">
        <f t="shared" si="181"/>
        <v>3.8590778892806004</v>
      </c>
      <c r="AE309" s="8">
        <f t="shared" si="174"/>
        <v>-1670.4047714782812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2257.360721275782</v>
      </c>
      <c r="M310" s="14">
        <f t="shared" si="167"/>
        <v>769177</v>
      </c>
      <c r="N310" s="13"/>
      <c r="O310" s="12">
        <f>1000*(IF(I45&lt;18,VLOOKUP(I45,'[1]Mortality (No Interventions) L'!$B$10:$O$129,7),VLOOKUP(I45,'[1]Mortality (Interventions) L'!$B$136:$AV$256,10)))</f>
        <v>449.94677679139608</v>
      </c>
      <c r="P310" s="11">
        <v>0</v>
      </c>
      <c r="Q310" s="10">
        <f t="shared" si="176"/>
        <v>2.9462756112584856E-3</v>
      </c>
      <c r="R310" s="10">
        <f t="shared" si="177"/>
        <v>1.3256672148248558E-3</v>
      </c>
      <c r="S310" s="10">
        <f t="shared" si="178"/>
        <v>0</v>
      </c>
      <c r="T310" s="9">
        <f t="shared" si="168"/>
        <v>1.6206083964336298E-3</v>
      </c>
      <c r="U310" s="18"/>
      <c r="V310" s="8">
        <f t="shared" si="179"/>
        <v>22.662074358409683</v>
      </c>
      <c r="W310" s="8">
        <f t="shared" si="169"/>
        <v>12.465347045436301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-3.658297738679007</v>
      </c>
      <c r="AB310" s="8">
        <f t="shared" si="180"/>
        <v>-1019.6727312973381</v>
      </c>
      <c r="AC310" s="8">
        <f t="shared" si="173"/>
        <v>-1023.3310290360172</v>
      </c>
      <c r="AD310" s="8">
        <f t="shared" si="181"/>
        <v>2.2231494945599901</v>
      </c>
      <c r="AE310" s="8">
        <f t="shared" si="174"/>
        <v>-1021.1078795414572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2257.360721275782</v>
      </c>
      <c r="M311" s="14">
        <f t="shared" si="167"/>
        <v>769177</v>
      </c>
      <c r="N311" s="13"/>
      <c r="O311" s="12">
        <f>1000*(IF(I46&lt;18,VLOOKUP(I46,'[1]Mortality (No Interventions) L'!$B$10:$O$129,7),VLOOKUP(I46,'[1]Mortality (Interventions) L'!$B$136:$AV$256,10)))</f>
        <v>476.38829474941434</v>
      </c>
      <c r="P311" s="11">
        <v>0</v>
      </c>
      <c r="Q311" s="10">
        <f t="shared" si="176"/>
        <v>1.6206083964336298E-3</v>
      </c>
      <c r="R311" s="10">
        <f t="shared" si="177"/>
        <v>7.7203887043359972E-4</v>
      </c>
      <c r="S311" s="10">
        <f t="shared" si="178"/>
        <v>0</v>
      </c>
      <c r="T311" s="9">
        <f t="shared" si="168"/>
        <v>8.4856952600003007E-4</v>
      </c>
      <c r="U311" s="18"/>
      <c r="V311" s="8">
        <f t="shared" si="179"/>
        <v>12.465347045436301</v>
      </c>
      <c r="W311" s="8">
        <f t="shared" si="169"/>
        <v>6.5270016230012518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-1.9155275172640762</v>
      </c>
      <c r="AB311" s="8">
        <f t="shared" si="180"/>
        <v>-593.83454224350498</v>
      </c>
      <c r="AC311" s="8">
        <f t="shared" si="173"/>
        <v>-595.75006976076907</v>
      </c>
      <c r="AD311" s="8">
        <f t="shared" si="181"/>
        <v>1.2228505451573013</v>
      </c>
      <c r="AE311" s="8">
        <f t="shared" si="174"/>
        <v>-594.52721921561181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2257.360721275782</v>
      </c>
      <c r="M312" s="14">
        <f t="shared" si="167"/>
        <v>769177</v>
      </c>
      <c r="N312" s="13"/>
      <c r="O312" s="12">
        <f>1000*(IF(I47&lt;18,VLOOKUP(I47,'[1]Mortality (No Interventions) L'!$B$10:$O$129,7),VLOOKUP(I47,'[1]Mortality (Interventions) L'!$B$136:$AV$256,10)))</f>
        <v>503.2672535311408</v>
      </c>
      <c r="P312" s="11">
        <v>0</v>
      </c>
      <c r="Q312" s="10">
        <f t="shared" si="176"/>
        <v>8.4856952600003007E-4</v>
      </c>
      <c r="R312" s="10">
        <f t="shared" si="177"/>
        <v>4.2705725478025706E-4</v>
      </c>
      <c r="S312" s="10">
        <f t="shared" si="178"/>
        <v>0</v>
      </c>
      <c r="T312" s="9">
        <f t="shared" si="168"/>
        <v>4.2151227121977301E-4</v>
      </c>
      <c r="U312" s="18"/>
      <c r="V312" s="8">
        <f t="shared" si="179"/>
        <v>6.5270016230012518</v>
      </c>
      <c r="W312" s="8">
        <f t="shared" si="169"/>
        <v>3.2421754424001135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-0.95150524458725982</v>
      </c>
      <c r="AB312" s="8">
        <f t="shared" si="180"/>
        <v>-328.48261806011379</v>
      </c>
      <c r="AC312" s="8">
        <f t="shared" si="173"/>
        <v>-329.43412330470107</v>
      </c>
      <c r="AD312" s="8">
        <f t="shared" si="181"/>
        <v>0.64029885921642282</v>
      </c>
      <c r="AE312" s="8">
        <f t="shared" si="174"/>
        <v>-328.79382444548463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2257.360721275782</v>
      </c>
      <c r="M313" s="14">
        <f t="shared" si="167"/>
        <v>769177</v>
      </c>
      <c r="N313" s="13"/>
      <c r="O313" s="12">
        <f>1000*(IF(I48&lt;18,VLOOKUP(I48,'[1]Mortality (No Interventions) L'!$B$10:$O$129,7),VLOOKUP(I48,'[1]Mortality (Interventions) L'!$B$136:$AV$256,10)))</f>
        <v>530.63104542886526</v>
      </c>
      <c r="P313" s="11">
        <v>0</v>
      </c>
      <c r="Q313" s="10">
        <f t="shared" si="176"/>
        <v>4.2151227121977301E-4</v>
      </c>
      <c r="R313" s="10">
        <f t="shared" si="177"/>
        <v>2.2366749713844354E-4</v>
      </c>
      <c r="S313" s="10">
        <f t="shared" si="178"/>
        <v>0</v>
      </c>
      <c r="T313" s="9">
        <f t="shared" si="168"/>
        <v>1.9784477408132947E-4</v>
      </c>
      <c r="U313" s="18"/>
      <c r="V313" s="8">
        <f t="shared" si="179"/>
        <v>3.2421754424001135</v>
      </c>
      <c r="W313" s="8">
        <f t="shared" si="169"/>
        <v>1.5217764979355477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-0.44660702192087404</v>
      </c>
      <c r="AB313" s="8">
        <f t="shared" si="180"/>
        <v>-172.0398944464566</v>
      </c>
      <c r="AC313" s="8">
        <f t="shared" si="173"/>
        <v>-172.48650146837747</v>
      </c>
      <c r="AD313" s="8">
        <f t="shared" si="181"/>
        <v>0.31805741089945117</v>
      </c>
      <c r="AE313" s="8">
        <f t="shared" si="174"/>
        <v>-172.16844405747801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2257.360721275782</v>
      </c>
      <c r="M314" s="14">
        <f t="shared" si="167"/>
        <v>769177</v>
      </c>
      <c r="N314" s="13"/>
      <c r="O314" s="12">
        <f>1000*(IF(I49&lt;18,VLOOKUP(I49,'[1]Mortality (No Interventions) L'!$B$10:$O$129,7),VLOOKUP(I49,'[1]Mortality (Interventions) L'!$B$136:$AV$256,10)))</f>
        <v>558.34399633693477</v>
      </c>
      <c r="P314" s="11">
        <v>0</v>
      </c>
      <c r="Q314" s="10">
        <f t="shared" si="176"/>
        <v>1.9784477408132947E-4</v>
      </c>
      <c r="R314" s="10">
        <f t="shared" si="177"/>
        <v>1.1046544181494751E-4</v>
      </c>
      <c r="S314" s="10">
        <f t="shared" si="178"/>
        <v>0</v>
      </c>
      <c r="T314" s="9">
        <f t="shared" si="168"/>
        <v>8.7379332266381961E-5</v>
      </c>
      <c r="U314" s="18"/>
      <c r="V314" s="8">
        <f t="shared" si="179"/>
        <v>1.5217764979355477</v>
      </c>
      <c r="W314" s="8">
        <f t="shared" si="169"/>
        <v>0.67210172654658884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-0.1972466725094362</v>
      </c>
      <c r="AB314" s="8">
        <f t="shared" si="180"/>
        <v>-84.967477138895873</v>
      </c>
      <c r="AC314" s="8">
        <f t="shared" si="173"/>
        <v>-85.16472381140531</v>
      </c>
      <c r="AD314" s="8">
        <f t="shared" si="181"/>
        <v>0.14928627444747725</v>
      </c>
      <c r="AE314" s="8">
        <f t="shared" si="174"/>
        <v>-85.015437536957833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2257.360721275782</v>
      </c>
      <c r="M315" s="14">
        <f t="shared" si="167"/>
        <v>769177</v>
      </c>
      <c r="N315" s="13"/>
      <c r="O315" s="12">
        <f>1000*(IF(I50&lt;18,VLOOKUP(I50,'[1]Mortality (No Interventions) L'!$B$10:$O$129,7),VLOOKUP(I50,'[1]Mortality (Interventions) L'!$B$136:$AV$256,10)))</f>
        <v>586.26695657629068</v>
      </c>
      <c r="P315" s="11">
        <v>0</v>
      </c>
      <c r="Q315" s="10">
        <f t="shared" si="176"/>
        <v>8.7379332266381961E-5</v>
      </c>
      <c r="R315" s="10">
        <f t="shared" si="177"/>
        <v>5.1227615195480227E-5</v>
      </c>
      <c r="S315" s="10">
        <f t="shared" si="178"/>
        <v>0</v>
      </c>
      <c r="T315" s="9">
        <f t="shared" si="168"/>
        <v>3.6151717070901734E-5</v>
      </c>
      <c r="U315" s="18"/>
      <c r="V315" s="8">
        <f t="shared" si="179"/>
        <v>0.67210172654658884</v>
      </c>
      <c r="W315" s="8">
        <f t="shared" si="169"/>
        <v>0.27807069281444985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-8.1607466122528741E-2</v>
      </c>
      <c r="AB315" s="8">
        <f t="shared" si="180"/>
        <v>-39.403103373213895</v>
      </c>
      <c r="AC315" s="8">
        <f t="shared" si="173"/>
        <v>-39.484710839336422</v>
      </c>
      <c r="AD315" s="8">
        <f t="shared" si="181"/>
        <v>6.5933179374220371E-2</v>
      </c>
      <c r="AE315" s="8">
        <f t="shared" si="174"/>
        <v>-39.418777659962203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2257.360721275782</v>
      </c>
      <c r="M316" s="14">
        <f t="shared" si="167"/>
        <v>769177</v>
      </c>
      <c r="N316" s="13"/>
      <c r="O316" s="12">
        <f>1000*(IF(I51&lt;18,VLOOKUP(I51,'[1]Mortality (No Interventions) L'!$B$10:$O$129,7),VLOOKUP(I51,'[1]Mortality (Interventions) L'!$B$136:$AV$256,10)))</f>
        <v>618.43744151762689</v>
      </c>
      <c r="P316" s="11">
        <v>0</v>
      </c>
      <c r="Q316" s="10">
        <f t="shared" si="176"/>
        <v>3.6151717070901734E-5</v>
      </c>
      <c r="R316" s="10">
        <f t="shared" si="177"/>
        <v>2.2357575411797586E-5</v>
      </c>
      <c r="S316" s="10">
        <f t="shared" si="178"/>
        <v>0</v>
      </c>
      <c r="T316" s="9">
        <f t="shared" si="168"/>
        <v>1.3794141659104149E-5</v>
      </c>
      <c r="U316" s="18"/>
      <c r="V316" s="8">
        <f t="shared" si="179"/>
        <v>0.27807069281444985</v>
      </c>
      <c r="W316" s="8">
        <f t="shared" si="169"/>
        <v>0.10610136498924752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-3.1138353564975654E-2</v>
      </c>
      <c r="AB316" s="8">
        <f t="shared" si="180"/>
        <v>-17.196932782520232</v>
      </c>
      <c r="AC316" s="8">
        <f t="shared" si="173"/>
        <v>-17.228071136085209</v>
      </c>
      <c r="AD316" s="8">
        <f t="shared" si="181"/>
        <v>2.7278734965097532E-2</v>
      </c>
      <c r="AE316" s="8">
        <f t="shared" si="174"/>
        <v>-17.200792401120111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2257.360721275782</v>
      </c>
      <c r="M317" s="14">
        <f t="shared" si="167"/>
        <v>769177</v>
      </c>
      <c r="N317" s="13"/>
      <c r="O317" s="12">
        <f>1000*(IF(I52&lt;18,VLOOKUP(I52,'[1]Mortality (No Interventions) L'!$B$10:$O$129,7),VLOOKUP(I52,'[1]Mortality (Interventions) L'!$B$136:$AV$256,10)))</f>
        <v>650.81915318156075</v>
      </c>
      <c r="P317" s="11">
        <v>0</v>
      </c>
      <c r="Q317" s="10">
        <f t="shared" si="176"/>
        <v>1.3794141659104149E-5</v>
      </c>
      <c r="R317" s="10">
        <f t="shared" si="177"/>
        <v>8.9774915934446511E-6</v>
      </c>
      <c r="S317" s="10">
        <f t="shared" si="178"/>
        <v>0</v>
      </c>
      <c r="T317" s="9">
        <f t="shared" si="168"/>
        <v>4.8166500656594977E-6</v>
      </c>
      <c r="U317" s="18"/>
      <c r="V317" s="8">
        <f t="shared" si="179"/>
        <v>0.10610136498924752</v>
      </c>
      <c r="W317" s="8">
        <f t="shared" si="169"/>
        <v>3.7048564475537754E-2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-1.0872916666350166E-2</v>
      </c>
      <c r="AB317" s="8">
        <f t="shared" si="180"/>
        <v>-6.9052800513709762</v>
      </c>
      <c r="AC317" s="8">
        <f t="shared" si="173"/>
        <v>-6.9161529680373262</v>
      </c>
      <c r="AD317" s="8">
        <f t="shared" si="181"/>
        <v>1.0408543905445182E-2</v>
      </c>
      <c r="AE317" s="8">
        <f t="shared" si="174"/>
        <v>-6.9057444241318811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2257.360721275782</v>
      </c>
      <c r="M318" s="14">
        <f t="shared" si="167"/>
        <v>769177</v>
      </c>
      <c r="N318" s="13"/>
      <c r="O318" s="12">
        <f>1000*(IF(I53&lt;18,VLOOKUP(I53,'[1]Mortality (No Interventions) L'!$B$10:$O$129,7),VLOOKUP(I53,'[1]Mortality (Interventions) L'!$B$136:$AV$256,10)))</f>
        <v>683.37379044796705</v>
      </c>
      <c r="P318" s="11">
        <v>0</v>
      </c>
      <c r="Q318" s="10">
        <f t="shared" si="176"/>
        <v>4.8166500656594977E-6</v>
      </c>
      <c r="R318" s="10">
        <f t="shared" si="177"/>
        <v>3.2915724126311804E-6</v>
      </c>
      <c r="S318" s="10">
        <f t="shared" si="178"/>
        <v>0</v>
      </c>
      <c r="T318" s="9">
        <f t="shared" si="168"/>
        <v>1.5250776530283173E-6</v>
      </c>
      <c r="U318" s="18"/>
      <c r="V318" s="8">
        <f t="shared" si="179"/>
        <v>3.7048564475537754E-2</v>
      </c>
      <c r="W318" s="8">
        <f t="shared" si="169"/>
        <v>1.1730546539233621E-2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-3.4426503908415794E-3</v>
      </c>
      <c r="AB318" s="8">
        <f t="shared" si="180"/>
        <v>-2.5318017936304136</v>
      </c>
      <c r="AC318" s="8">
        <f t="shared" si="173"/>
        <v>-2.5352444440212554</v>
      </c>
      <c r="AD318" s="8">
        <f t="shared" si="181"/>
        <v>3.6344641750502538E-3</v>
      </c>
      <c r="AE318" s="8">
        <f t="shared" si="174"/>
        <v>-2.5316099798462051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2257.360721275782</v>
      </c>
      <c r="M319" s="14">
        <f t="shared" si="167"/>
        <v>769177</v>
      </c>
      <c r="N319" s="13"/>
      <c r="O319" s="12">
        <f>1000*(IF(I54&lt;18,VLOOKUP(I54,'[1]Mortality (No Interventions) L'!$B$10:$O$129,7),VLOOKUP(I54,'[1]Mortality (Interventions) L'!$B$136:$AV$256,10)))</f>
        <v>716.06265890812494</v>
      </c>
      <c r="P319" s="11">
        <v>0</v>
      </c>
      <c r="Q319" s="10">
        <f t="shared" si="176"/>
        <v>1.5250776530283173E-6</v>
      </c>
      <c r="R319" s="10">
        <f t="shared" si="177"/>
        <v>1.0920511592688195E-6</v>
      </c>
      <c r="S319" s="10">
        <f t="shared" si="178"/>
        <v>0</v>
      </c>
      <c r="T319" s="9">
        <f t="shared" si="168"/>
        <v>4.330264937594978E-7</v>
      </c>
      <c r="U319" s="18"/>
      <c r="V319" s="8">
        <f t="shared" si="179"/>
        <v>1.1730546539233621E-2</v>
      </c>
      <c r="W319" s="8">
        <f t="shared" si="169"/>
        <v>3.3307401939044927E-3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-9.7749699828446291E-4</v>
      </c>
      <c r="AB319" s="8">
        <f t="shared" si="180"/>
        <v>-0.83998063453291283</v>
      </c>
      <c r="AC319" s="8">
        <f t="shared" si="173"/>
        <v>-0.84095813153119725</v>
      </c>
      <c r="AD319" s="8">
        <f t="shared" si="181"/>
        <v>1.1507666154988183E-3</v>
      </c>
      <c r="AE319" s="8">
        <f t="shared" si="174"/>
        <v>-0.83980736491569841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2257.360721275782</v>
      </c>
      <c r="M320" s="14">
        <f t="shared" si="167"/>
        <v>769177</v>
      </c>
      <c r="N320" s="13"/>
      <c r="O320" s="12">
        <f>1000*(IF(I55&lt;18,VLOOKUP(I55,'[1]Mortality (No Interventions) L'!$B$10:$O$129,7),VLOOKUP(I55,'[1]Mortality (Interventions) L'!$B$136:$AV$256,10)))</f>
        <v>748.84600576589628</v>
      </c>
      <c r="P320" s="11">
        <v>0</v>
      </c>
      <c r="Q320" s="10">
        <f t="shared" si="176"/>
        <v>4.330264937594978E-7</v>
      </c>
      <c r="R320" s="10">
        <f t="shared" si="177"/>
        <v>3.242701602426107E-7</v>
      </c>
      <c r="S320" s="10">
        <f t="shared" si="178"/>
        <v>0</v>
      </c>
      <c r="T320" s="9">
        <f t="shared" si="168"/>
        <v>1.087563335168871E-7</v>
      </c>
      <c r="U320" s="18"/>
      <c r="V320" s="8">
        <f t="shared" si="179"/>
        <v>3.3307401939044927E-3</v>
      </c>
      <c r="W320" s="8">
        <f t="shared" si="169"/>
        <v>8.3652870345518669E-4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-2.4550227547098975E-4</v>
      </c>
      <c r="AB320" s="8">
        <f t="shared" si="180"/>
        <v>-0.24942114904493057</v>
      </c>
      <c r="AC320" s="8">
        <f t="shared" si="173"/>
        <v>-0.24966665132040156</v>
      </c>
      <c r="AD320" s="8">
        <f t="shared" si="181"/>
        <v>3.2674561302203074E-4</v>
      </c>
      <c r="AE320" s="8">
        <f t="shared" si="174"/>
        <v>-0.24933990570737952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2257.360721275782</v>
      </c>
      <c r="M321" s="14">
        <f t="shared" si="167"/>
        <v>769177</v>
      </c>
      <c r="N321" s="13"/>
      <c r="O321" s="12">
        <f>1000*(IF(I56&lt;18,VLOOKUP(I56,'[1]Mortality (No Interventions) L'!$B$10:$O$129,7),VLOOKUP(I56,'[1]Mortality (Interventions) L'!$B$136:$AV$256,10)))</f>
        <v>781.84016024023174</v>
      </c>
      <c r="P321" s="11">
        <v>0</v>
      </c>
      <c r="Q321" s="10">
        <f t="shared" si="176"/>
        <v>1.087563335168871E-7</v>
      </c>
      <c r="R321" s="10">
        <f t="shared" si="177"/>
        <v>8.5030069223983093E-8</v>
      </c>
      <c r="S321" s="10">
        <f t="shared" si="178"/>
        <v>0</v>
      </c>
      <c r="T321" s="9">
        <f t="shared" si="168"/>
        <v>2.3726264292904008E-8</v>
      </c>
      <c r="U321" s="18"/>
      <c r="V321" s="8">
        <f t="shared" si="179"/>
        <v>8.3652870345518669E-4</v>
      </c>
      <c r="W321" s="8">
        <f t="shared" si="169"/>
        <v>1.8249696790023027E-4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-5.3558737077409623E-5</v>
      </c>
      <c r="AB321" s="8">
        <f t="shared" si="180"/>
        <v>-6.5403173555495644E-2</v>
      </c>
      <c r="AC321" s="8">
        <f t="shared" si="173"/>
        <v>-6.5456732292573053E-2</v>
      </c>
      <c r="AD321" s="8">
        <f t="shared" si="181"/>
        <v>8.2063465808953818E-5</v>
      </c>
      <c r="AE321" s="8">
        <f t="shared" si="174"/>
        <v>-6.5374668826764099E-2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2257.360721275782</v>
      </c>
      <c r="M322" s="14">
        <f t="shared" si="167"/>
        <v>769177</v>
      </c>
      <c r="N322" s="13"/>
      <c r="O322" s="12">
        <f>1000*(IF(I57&lt;18,VLOOKUP(I57,'[1]Mortality (No Interventions) L'!$B$10:$O$129,7),VLOOKUP(I57,'[1]Mortality (Interventions) L'!$B$136:$AV$256,10)))</f>
        <v>815.18828607336366</v>
      </c>
      <c r="P322" s="11">
        <v>0</v>
      </c>
      <c r="Q322" s="10">
        <f t="shared" si="176"/>
        <v>2.3726264292904008E-8</v>
      </c>
      <c r="R322" s="10">
        <f t="shared" si="177"/>
        <v>1.9341372723856067E-8</v>
      </c>
      <c r="S322" s="10">
        <f t="shared" si="178"/>
        <v>0</v>
      </c>
      <c r="T322" s="9">
        <f t="shared" si="168"/>
        <v>4.3848915690479415E-9</v>
      </c>
      <c r="U322" s="18"/>
      <c r="V322" s="8">
        <f t="shared" si="179"/>
        <v>1.8249696790023027E-4</v>
      </c>
      <c r="W322" s="8">
        <f t="shared" si="169"/>
        <v>3.3727577424055887E-5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-9.8982819950221573E-6</v>
      </c>
      <c r="AB322" s="8">
        <f t="shared" si="180"/>
        <v>-1.4876939047617438E-2</v>
      </c>
      <c r="AC322" s="8">
        <f t="shared" si="173"/>
        <v>-1.4886837329612461E-2</v>
      </c>
      <c r="AD322" s="8">
        <f t="shared" si="181"/>
        <v>1.7902952551012591E-5</v>
      </c>
      <c r="AE322" s="8">
        <f t="shared" si="174"/>
        <v>-1.4868934377061448E-2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2257.360721275782</v>
      </c>
      <c r="M323" s="14">
        <f t="shared" si="167"/>
        <v>769177</v>
      </c>
      <c r="N323" s="13"/>
      <c r="O323" s="12">
        <f>1000*(IF(I58&lt;18,VLOOKUP(I58,'[1]Mortality (No Interventions) L'!$B$10:$O$129,7),VLOOKUP(I58,'[1]Mortality (Interventions) L'!$B$136:$AV$256,10)))</f>
        <v>848.8903832652926</v>
      </c>
      <c r="P323" s="11">
        <v>0</v>
      </c>
      <c r="Q323" s="10">
        <f t="shared" si="176"/>
        <v>4.3848915690479415E-9</v>
      </c>
      <c r="R323" s="10">
        <f t="shared" si="177"/>
        <v>3.7222922846258572E-9</v>
      </c>
      <c r="S323" s="10">
        <f t="shared" si="178"/>
        <v>0</v>
      </c>
      <c r="T323" s="9">
        <f t="shared" si="168"/>
        <v>6.6259928442208425E-10</v>
      </c>
      <c r="U323" s="18"/>
      <c r="V323" s="8">
        <f t="shared" si="179"/>
        <v>3.3727577424055887E-5</v>
      </c>
      <c r="W323" s="8">
        <f t="shared" si="169"/>
        <v>5.0965612979392555E-6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-1.4957255985998531E-6</v>
      </c>
      <c r="AB323" s="8">
        <f t="shared" si="180"/>
        <v>-2.8631016126116631E-3</v>
      </c>
      <c r="AC323" s="8">
        <f t="shared" si="173"/>
        <v>-2.8645973382102627E-3</v>
      </c>
      <c r="AD323" s="8">
        <f t="shared" si="181"/>
        <v>3.3086753452998827E-6</v>
      </c>
      <c r="AE323" s="8">
        <f t="shared" si="174"/>
        <v>-2.861288662864963E-3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2257.360721275782</v>
      </c>
      <c r="M324" s="14">
        <f t="shared" si="167"/>
        <v>769177</v>
      </c>
      <c r="N324" s="13"/>
      <c r="O324" s="12">
        <f>1000*(IF(I59&lt;18,VLOOKUP(I59,'[1]Mortality (No Interventions) L'!$B$10:$O$129,7),VLOOKUP(I59,'[1]Mortality (Interventions) L'!$B$136:$AV$256,10)))</f>
        <v>882.94645181601845</v>
      </c>
      <c r="P324" s="11">
        <v>0</v>
      </c>
      <c r="Q324" s="10">
        <f t="shared" si="176"/>
        <v>6.6259928442208425E-10</v>
      </c>
      <c r="R324" s="10">
        <f t="shared" si="177"/>
        <v>5.8503968715631212E-10</v>
      </c>
      <c r="S324" s="10">
        <f t="shared" si="178"/>
        <v>0</v>
      </c>
      <c r="T324" s="9">
        <f t="shared" si="168"/>
        <v>7.7559597265772131E-11</v>
      </c>
      <c r="U324" s="18"/>
      <c r="V324" s="8">
        <f t="shared" si="179"/>
        <v>5.0965612979392555E-6</v>
      </c>
      <c r="W324" s="8">
        <f t="shared" si="169"/>
        <v>5.9657058346094818E-7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-1.7507998842572256E-7</v>
      </c>
      <c r="AB324" s="8">
        <f t="shared" si="180"/>
        <v>-4.499990714478307E-4</v>
      </c>
      <c r="AC324" s="8">
        <f t="shared" si="173"/>
        <v>-4.501741514362564E-4</v>
      </c>
      <c r="AD324" s="8">
        <f t="shared" si="181"/>
        <v>4.9997266332784095E-7</v>
      </c>
      <c r="AE324" s="8">
        <f t="shared" si="174"/>
        <v>-4.4967417877292854E-4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2257.360721275782</v>
      </c>
      <c r="M325" s="14">
        <f t="shared" si="167"/>
        <v>769177</v>
      </c>
      <c r="N325" s="13"/>
      <c r="O325" s="12">
        <f>1000*(IF(I60&lt;18,VLOOKUP(I60,'[1]Mortality (No Interventions) L'!$B$10:$O$129,7),VLOOKUP(I60,'[1]Mortality (Interventions) L'!$B$136:$AV$256,10)))</f>
        <v>1000</v>
      </c>
      <c r="P325" s="11">
        <v>0</v>
      </c>
      <c r="Q325" s="10">
        <f t="shared" si="176"/>
        <v>7.7559597265772131E-11</v>
      </c>
      <c r="R325" s="10">
        <f t="shared" si="177"/>
        <v>7.7559597265772131E-11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5.9657058346094818E-7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-5.965705834609481E-5</v>
      </c>
      <c r="AC325" s="8">
        <f t="shared" si="173"/>
        <v>-5.965705834609481E-5</v>
      </c>
      <c r="AD325" s="8">
        <f t="shared" si="181"/>
        <v>5.8523574237519022E-8</v>
      </c>
      <c r="AE325" s="8">
        <f t="shared" si="174"/>
        <v>-5.9598534771857291E-5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2257.360721275782</v>
      </c>
      <c r="M326" s="14">
        <f t="shared" si="167"/>
        <v>769177</v>
      </c>
      <c r="N326" s="13"/>
      <c r="O326" s="12" t="e">
        <f>1000*(IF(I61&lt;18,VLOOKUP(I61,'[1]Mortality (No Interventions) L'!$B$10:$O$129,7),VLOOKUP(I61,'[1]Mortality (Interventions) L'!$B$136:$AV$256,10)))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2257.360721275782</v>
      </c>
      <c r="M327" s="14">
        <f t="shared" si="167"/>
        <v>769177</v>
      </c>
      <c r="N327" s="13"/>
      <c r="O327" s="12" t="e">
        <f>1000*(IF(I62&lt;18,VLOOKUP(I62,'[1]Mortality (No Interventions) L'!$B$10:$O$129,7),VLOOKUP(I62,'[1]Mortality (Interventions) L'!$B$136:$AV$256,10)))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2257.360721275782</v>
      </c>
      <c r="M328" s="14">
        <f t="shared" si="167"/>
        <v>769177</v>
      </c>
      <c r="N328" s="13"/>
      <c r="O328" s="12" t="e">
        <f>1000*(IF(I63&lt;18,VLOOKUP(I63,'[1]Mortality (No Interventions) L'!$B$10:$O$129,7),VLOOKUP(I63,'[1]Mortality (Interventions) L'!$B$136:$AV$256,10)))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2257.360721275782</v>
      </c>
      <c r="M329" s="14">
        <f t="shared" si="167"/>
        <v>769177</v>
      </c>
      <c r="N329" s="13"/>
      <c r="O329" s="12" t="e">
        <f>1000*(IF(I64&lt;18,VLOOKUP(I64,'[1]Mortality (No Interventions) L'!$B$10:$O$129,7),VLOOKUP(I64,'[1]Mortality (Interventions) L'!$B$136:$AV$256,10)))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2257.360721275782</v>
      </c>
      <c r="M330" s="14">
        <f t="shared" si="167"/>
        <v>769177</v>
      </c>
      <c r="N330" s="13"/>
      <c r="O330" s="12" t="e">
        <f>1000*(IF(I65&lt;18,VLOOKUP(I65,'[1]Mortality (No Interventions) L'!$B$10:$O$129,7),VLOOKUP(I65,'[1]Mortality (Interventions) L'!$B$136:$AV$256,10)))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2257.360721275782</v>
      </c>
      <c r="M331" s="14">
        <f t="shared" si="167"/>
        <v>769177</v>
      </c>
      <c r="N331" s="13"/>
      <c r="O331" s="12" t="e">
        <f>1000*(IF(I66&lt;18,VLOOKUP(I66,'[1]Mortality (No Interventions) L'!$B$10:$O$129,7),VLOOKUP(I66,'[1]Mortality (Interventions) L'!$B$136:$AV$256,10)))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2257.360721275782</v>
      </c>
      <c r="M332" s="14">
        <f t="shared" si="167"/>
        <v>769177</v>
      </c>
      <c r="N332" s="13"/>
      <c r="O332" s="12" t="e">
        <f>1000*(IF(I67&lt;18,VLOOKUP(I67,'[1]Mortality (No Interventions) L'!$B$10:$O$129,7),VLOOKUP(I67,'[1]Mortality (Interventions) L'!$B$136:$AV$256,10)))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2257.360721275782</v>
      </c>
      <c r="M333" s="14">
        <f t="shared" ref="M333:M364" si="184">$E$11</f>
        <v>769177</v>
      </c>
      <c r="N333" s="13"/>
      <c r="O333" s="12" t="e">
        <f>1000*(IF(I68&lt;18,VLOOKUP(I68,'[1]Mortality (No Interventions) L'!$B$10:$O$129,7),VLOOKUP(I68,'[1]Mortality (Interventions) L'!$B$136:$AV$256,10)))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2257.360721275782</v>
      </c>
      <c r="M334" s="14">
        <f t="shared" si="184"/>
        <v>769177</v>
      </c>
      <c r="N334" s="13"/>
      <c r="O334" s="12" t="e">
        <f>1000*(IF(I69&lt;18,VLOOKUP(I69,'[1]Mortality (No Interventions) L'!$B$10:$O$129,7),VLOOKUP(I69,'[1]Mortality (Interventions) L'!$B$136:$AV$256,10)))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2257.360721275782</v>
      </c>
      <c r="M335" s="14">
        <f t="shared" si="184"/>
        <v>769177</v>
      </c>
      <c r="N335" s="13"/>
      <c r="O335" s="12" t="e">
        <f>1000*(IF(I70&lt;18,VLOOKUP(I70,'[1]Mortality (No Interventions) L'!$B$10:$O$129,7),VLOOKUP(I70,'[1]Mortality (Interventions) L'!$B$136:$AV$256,10)))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2257.360721275782</v>
      </c>
      <c r="M336" s="14">
        <f t="shared" si="184"/>
        <v>769177</v>
      </c>
      <c r="N336" s="13"/>
      <c r="O336" s="12" t="e">
        <f>1000*(IF(I71&lt;18,VLOOKUP(I71,'[1]Mortality (No Interventions) L'!$B$10:$O$129,7),VLOOKUP(I71,'[1]Mortality (Interventions) L'!$B$136:$AV$256,10)))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2257.360721275782</v>
      </c>
      <c r="M337" s="14">
        <f t="shared" si="184"/>
        <v>769177</v>
      </c>
      <c r="N337" s="13"/>
      <c r="O337" s="12" t="e">
        <f>1000*(IF(I72&lt;18,VLOOKUP(I72,'[1]Mortality (No Interventions) L'!$B$10:$O$129,7),VLOOKUP(I72,'[1]Mortality (Interventions) L'!$B$136:$AV$256,10)))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2257.360721275782</v>
      </c>
      <c r="M338" s="14">
        <f t="shared" si="184"/>
        <v>769177</v>
      </c>
      <c r="N338" s="13"/>
      <c r="O338" s="12" t="e">
        <f>1000*(IF(I73&lt;18,VLOOKUP(I73,'[1]Mortality (No Interventions) L'!$B$10:$O$129,7),VLOOKUP(I73,'[1]Mortality (Interventions) L'!$B$136:$AV$256,10)))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2257.360721275782</v>
      </c>
      <c r="M339" s="14">
        <f t="shared" si="184"/>
        <v>769177</v>
      </c>
      <c r="N339" s="13"/>
      <c r="O339" s="12" t="e">
        <f>1000*(IF(I74&lt;18,VLOOKUP(I74,'[1]Mortality (No Interventions) L'!$B$10:$O$129,7),VLOOKUP(I74,'[1]Mortality (Interventions) L'!$B$136:$AV$256,10)))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2257.360721275782</v>
      </c>
      <c r="M340" s="14">
        <f t="shared" si="184"/>
        <v>769177</v>
      </c>
      <c r="N340" s="13"/>
      <c r="O340" s="12" t="e">
        <f>1000*(IF(I75&lt;18,VLOOKUP(I75,'[1]Mortality (No Interventions) L'!$B$10:$O$129,7),VLOOKUP(I75,'[1]Mortality (Interventions) L'!$B$136:$AV$256,10)))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2257.360721275782</v>
      </c>
      <c r="M341" s="14">
        <f t="shared" si="184"/>
        <v>769177</v>
      </c>
      <c r="N341" s="13"/>
      <c r="O341" s="12" t="e">
        <f>1000*(IF(I76&lt;18,VLOOKUP(I76,'[1]Mortality (No Interventions) L'!$B$10:$O$129,7),VLOOKUP(I76,'[1]Mortality (Interventions) L'!$B$136:$AV$256,10)))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2257.360721275782</v>
      </c>
      <c r="M342" s="14">
        <f t="shared" si="184"/>
        <v>769177</v>
      </c>
      <c r="N342" s="13"/>
      <c r="O342" s="12" t="e">
        <f>1000*(IF(I77&lt;18,VLOOKUP(I77,'[1]Mortality (No Interventions) L'!$B$10:$O$129,7),VLOOKUP(I77,'[1]Mortality (Interventions) L'!$B$136:$AV$256,10)))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2257.360721275782</v>
      </c>
      <c r="M343" s="14">
        <f t="shared" si="184"/>
        <v>769177</v>
      </c>
      <c r="N343" s="13"/>
      <c r="O343" s="12" t="e">
        <f>1000*(IF(I78&lt;18,VLOOKUP(I78,'[1]Mortality (No Interventions) L'!$B$10:$O$129,7),VLOOKUP(I78,'[1]Mortality (Interventions) L'!$B$136:$AV$256,10)))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2257.360721275782</v>
      </c>
      <c r="M344" s="14">
        <f t="shared" si="184"/>
        <v>769177</v>
      </c>
      <c r="N344" s="13"/>
      <c r="O344" s="12" t="e">
        <f>1000*(IF(I79&lt;18,VLOOKUP(I79,'[1]Mortality (No Interventions) L'!$B$10:$O$129,7),VLOOKUP(I79,'[1]Mortality (Interventions) L'!$B$136:$AV$256,10)))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2257.360721275782</v>
      </c>
      <c r="M345" s="14">
        <f t="shared" si="184"/>
        <v>769177</v>
      </c>
      <c r="O345" s="12" t="e">
        <f>1000*(IF(I80&lt;18,VLOOKUP(I80,'[1]Mortality (No Interventions) L'!$B$10:$O$129,7),VLOOKUP(I80,'[1]Mortality (Interventions) L'!$B$136:$AV$256,10)))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2257.360721275782</v>
      </c>
      <c r="M346" s="14">
        <f t="shared" si="184"/>
        <v>769177</v>
      </c>
      <c r="O346" s="12" t="e">
        <f>1000*(IF(I81&lt;18,VLOOKUP(I81,'[1]Mortality (No Interventions) L'!$B$10:$O$129,7),VLOOKUP(I81,'[1]Mortality (Interventions) L'!$B$136:$AV$256,10)))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2257.360721275782</v>
      </c>
      <c r="M347" s="14">
        <f t="shared" si="184"/>
        <v>769177</v>
      </c>
      <c r="O347" s="12" t="e">
        <f>1000*(IF(I82&lt;18,VLOOKUP(I82,'[1]Mortality (No Interventions) L'!$B$10:$O$129,7),VLOOKUP(I82,'[1]Mortality (Interventions) L'!$B$136:$AV$256,10)))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2257.360721275782</v>
      </c>
      <c r="M348" s="14">
        <f t="shared" si="184"/>
        <v>769177</v>
      </c>
      <c r="O348" s="12" t="e">
        <f>1000*(IF(I83&lt;18,VLOOKUP(I83,'[1]Mortality (No Interventions) L'!$B$10:$O$129,7),VLOOKUP(I83,'[1]Mortality (Interventions) L'!$B$136:$AV$256,10)))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2257.360721275782</v>
      </c>
      <c r="M349" s="14">
        <f t="shared" si="184"/>
        <v>769177</v>
      </c>
      <c r="O349" s="12" t="e">
        <f>1000*(IF(I84&lt;18,VLOOKUP(I84,'[1]Mortality (No Interventions) L'!$B$10:$O$129,7),VLOOKUP(I84,'[1]Mortality (Interventions) L'!$B$136:$AV$256,10)))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2257.360721275782</v>
      </c>
      <c r="M350" s="14">
        <f t="shared" si="184"/>
        <v>769177</v>
      </c>
      <c r="O350" s="12" t="e">
        <f>1000*(IF(I85&lt;18,VLOOKUP(I85,'[1]Mortality (No Interventions) L'!$B$10:$O$129,7),VLOOKUP(I85,'[1]Mortality (Interventions) L'!$B$136:$AV$256,10)))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2257.360721275782</v>
      </c>
      <c r="M351" s="14">
        <f t="shared" si="184"/>
        <v>769177</v>
      </c>
      <c r="O351" s="12" t="e">
        <f>1000*(IF(I86&lt;18,VLOOKUP(I86,'[1]Mortality (No Interventions) L'!$B$10:$O$129,7),VLOOKUP(I86,'[1]Mortality (Interventions) L'!$B$136:$AV$256,10)))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2257.360721275782</v>
      </c>
      <c r="M352" s="14">
        <f t="shared" si="184"/>
        <v>769177</v>
      </c>
      <c r="O352" s="12" t="e">
        <f>1000*(IF(I87&lt;18,VLOOKUP(I87,'[1]Mortality (No Interventions) L'!$B$10:$O$129,7),VLOOKUP(I87,'[1]Mortality (Interventions) L'!$B$136:$AV$256,10)))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2257.360721275782</v>
      </c>
      <c r="M353" s="14">
        <f t="shared" si="184"/>
        <v>769177</v>
      </c>
      <c r="O353" s="12" t="e">
        <f>1000*(IF(I88&lt;18,VLOOKUP(I88,'[1]Mortality (No Interventions) L'!$B$10:$O$129,7),VLOOKUP(I88,'[1]Mortality (Interventions) L'!$B$136:$AV$256,10)))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2257.360721275782</v>
      </c>
      <c r="M354" s="14">
        <f t="shared" si="184"/>
        <v>769177</v>
      </c>
      <c r="O354" s="12" t="e">
        <f>1000*(IF(I89&lt;18,VLOOKUP(I89,'[1]Mortality (No Interventions) L'!$B$10:$O$129,7),VLOOKUP(I89,'[1]Mortality (Interventions) L'!$B$136:$AV$256,10)))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2257.360721275782</v>
      </c>
      <c r="M355" s="14">
        <f t="shared" si="184"/>
        <v>769177</v>
      </c>
      <c r="O355" s="12" t="e">
        <f>1000*(IF(I90&lt;18,VLOOKUP(I90,'[1]Mortality (No Interventions) L'!$B$10:$O$129,7),VLOOKUP(I90,'[1]Mortality (Interventions) L'!$B$136:$AV$256,10)))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2257.360721275782</v>
      </c>
      <c r="M356" s="14">
        <f t="shared" si="184"/>
        <v>769177</v>
      </c>
      <c r="O356" s="12" t="e">
        <f>1000*(IF(I91&lt;18,VLOOKUP(I91,'[1]Mortality (No Interventions) L'!$B$10:$O$129,7),VLOOKUP(I91,'[1]Mortality (Interventions) L'!$B$136:$AV$256,10)))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2257.360721275782</v>
      </c>
      <c r="M357" s="14">
        <f t="shared" si="184"/>
        <v>769177</v>
      </c>
      <c r="O357" s="12" t="e">
        <f>1000*(IF(I92&lt;18,VLOOKUP(I92,'[1]Mortality (No Interventions) L'!$B$10:$O$129,7),VLOOKUP(I92,'[1]Mortality (Interventions) L'!$B$136:$AV$256,10)))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2257.360721275782</v>
      </c>
      <c r="M358" s="14">
        <f t="shared" si="184"/>
        <v>769177</v>
      </c>
      <c r="O358" s="12" t="e">
        <f>1000*(IF(I93&lt;18,VLOOKUP(I93,'[1]Mortality (No Interventions) L'!$B$10:$O$129,7),VLOOKUP(I93,'[1]Mortality (Interventions) L'!$B$136:$AV$256,10)))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2257.360721275782</v>
      </c>
      <c r="M359" s="14">
        <f t="shared" si="184"/>
        <v>769177</v>
      </c>
      <c r="O359" s="12" t="e">
        <f>1000*(IF(I94&lt;18,VLOOKUP(I94,'[1]Mortality (No Interventions) L'!$B$10:$O$129,7),VLOOKUP(I94,'[1]Mortality (Interventions) L'!$B$136:$AV$256,10)))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2257.360721275782</v>
      </c>
      <c r="M360" s="14">
        <f t="shared" si="184"/>
        <v>769177</v>
      </c>
      <c r="O360" s="12" t="e">
        <f>1000*(IF(I95&lt;18,VLOOKUP(I95,'[1]Mortality (No Interventions) L'!$B$10:$O$129,7),VLOOKUP(I95,'[1]Mortality (Interventions) L'!$B$136:$AV$256,10)))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2257.360721275782</v>
      </c>
      <c r="M361" s="14">
        <f t="shared" si="184"/>
        <v>769177</v>
      </c>
      <c r="O361" s="12" t="e">
        <f>1000*(IF(I96&lt;18,VLOOKUP(I96,'[1]Mortality (No Interventions) L'!$B$10:$O$129,7),VLOOKUP(I96,'[1]Mortality (Interventions) L'!$B$136:$AV$256,10)))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2257.360721275782</v>
      </c>
      <c r="M362" s="14">
        <f t="shared" si="184"/>
        <v>769177</v>
      </c>
      <c r="O362" s="12" t="e">
        <f>1000*(IF(I97&lt;18,VLOOKUP(I97,'[1]Mortality (No Interventions) L'!$B$10:$O$129,7),VLOOKUP(I97,'[1]Mortality (Interventions) L'!$B$136:$AV$256,10)))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2257.360721275782</v>
      </c>
      <c r="M363" s="14">
        <f t="shared" si="184"/>
        <v>769177</v>
      </c>
      <c r="O363" s="12" t="e">
        <f>1000*(IF(I98&lt;18,VLOOKUP(I98,'[1]Mortality (No Interventions) L'!$B$10:$O$129,7),VLOOKUP(I98,'[1]Mortality (Interventions) L'!$B$136:$AV$256,10)))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2257.360721275782</v>
      </c>
      <c r="M364" s="14">
        <f t="shared" si="184"/>
        <v>769177</v>
      </c>
      <c r="O364" s="12" t="e">
        <f>1000*(IF(I99&lt;18,VLOOKUP(I99,'[1]Mortality (No Interventions) L'!$B$10:$O$129,7),VLOOKUP(I99,'[1]Mortality (Interventions) L'!$B$136:$AV$256,10)))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2257.360721275782</v>
      </c>
      <c r="M365" s="14">
        <f t="shared" ref="M365:M389" si="201">$E$11</f>
        <v>769177</v>
      </c>
      <c r="O365" s="12" t="e">
        <f>1000*(IF(I100&lt;18,VLOOKUP(I100,'[1]Mortality (No Interventions) L'!$B$10:$O$129,7),VLOOKUP(I100,'[1]Mortality (Interventions) L'!$B$136:$AV$256,10)))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2257.360721275782</v>
      </c>
      <c r="M366" s="14">
        <f t="shared" si="201"/>
        <v>769177</v>
      </c>
      <c r="O366" s="12" t="e">
        <f>1000*(IF(I101&lt;18,VLOOKUP(I101,'[1]Mortality (No Interventions) L'!$B$10:$O$129,7),VLOOKUP(I101,'[1]Mortality (Interventions) L'!$B$136:$AV$256,10)))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2257.360721275782</v>
      </c>
      <c r="M367" s="14">
        <f t="shared" si="201"/>
        <v>769177</v>
      </c>
      <c r="O367" s="12" t="e">
        <f>1000*(IF(I102&lt;18,VLOOKUP(I102,'[1]Mortality (No Interventions) L'!$B$10:$O$129,7),VLOOKUP(I102,'[1]Mortality (Interventions) L'!$B$136:$AV$256,10)))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2257.360721275782</v>
      </c>
      <c r="M368" s="14">
        <f t="shared" si="201"/>
        <v>769177</v>
      </c>
      <c r="O368" s="12" t="e">
        <f>1000*(IF(I103&lt;18,VLOOKUP(I103,'[1]Mortality (No Interventions) L'!$B$10:$O$129,7),VLOOKUP(I103,'[1]Mortality (Interventions) L'!$B$136:$AV$256,10)))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2257.360721275782</v>
      </c>
      <c r="M369" s="14">
        <f t="shared" si="201"/>
        <v>769177</v>
      </c>
      <c r="O369" s="12" t="e">
        <f>1000*(IF(I104&lt;18,VLOOKUP(I104,'[1]Mortality (No Interventions) L'!$B$10:$O$129,7),VLOOKUP(I104,'[1]Mortality (Interventions) L'!$B$136:$AV$256,10)))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2257.360721275782</v>
      </c>
      <c r="M370" s="14">
        <f t="shared" si="201"/>
        <v>769177</v>
      </c>
      <c r="O370" s="12" t="e">
        <f>1000*(IF(I105&lt;18,VLOOKUP(I105,'[1]Mortality (No Interventions) L'!$B$10:$O$129,7),VLOOKUP(I105,'[1]Mortality (Interventions) L'!$B$136:$AV$256,10)))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2257.360721275782</v>
      </c>
      <c r="M371" s="14">
        <f t="shared" si="201"/>
        <v>769177</v>
      </c>
      <c r="O371" s="12" t="e">
        <f>1000*(IF(I106&lt;18,VLOOKUP(I106,'[1]Mortality (No Interventions) L'!$B$10:$O$129,7),VLOOKUP(I106,'[1]Mortality (Interventions) L'!$B$136:$AV$256,10)))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2257.360721275782</v>
      </c>
      <c r="M372" s="14">
        <f t="shared" si="201"/>
        <v>769177</v>
      </c>
      <c r="O372" s="12" t="e">
        <f>1000*(IF(I107&lt;18,VLOOKUP(I107,'[1]Mortality (No Interventions) L'!$B$10:$O$129,7),VLOOKUP(I107,'[1]Mortality (Interventions) L'!$B$136:$AV$256,10)))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2257.360721275782</v>
      </c>
      <c r="M373" s="14">
        <f t="shared" si="201"/>
        <v>769177</v>
      </c>
      <c r="O373" s="12" t="e">
        <f>1000*(IF(I108&lt;18,VLOOKUP(I108,'[1]Mortality (No Interventions) L'!$B$10:$O$129,7),VLOOKUP(I108,'[1]Mortality (Interventions) L'!$B$136:$AV$256,10)))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2257.360721275782</v>
      </c>
      <c r="M374" s="14">
        <f t="shared" si="201"/>
        <v>769177</v>
      </c>
      <c r="O374" s="12" t="e">
        <f>1000*(IF(I109&lt;18,VLOOKUP(I109,'[1]Mortality (No Interventions) L'!$B$10:$O$129,7),VLOOKUP(I109,'[1]Mortality (Interventions) L'!$B$136:$AV$256,10)))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2257.360721275782</v>
      </c>
      <c r="M375" s="14">
        <f t="shared" si="201"/>
        <v>769177</v>
      </c>
      <c r="O375" s="12" t="e">
        <f>1000*(IF(I110&lt;18,VLOOKUP(I110,'[1]Mortality (No Interventions) L'!$B$10:$O$129,7),VLOOKUP(I110,'[1]Mortality (Interventions) L'!$B$136:$AV$256,10)))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2257.360721275782</v>
      </c>
      <c r="M376" s="14">
        <f t="shared" si="201"/>
        <v>769177</v>
      </c>
      <c r="O376" s="12" t="e">
        <f>1000*(IF(I111&lt;18,VLOOKUP(I111,'[1]Mortality (No Interventions) L'!$B$10:$O$129,7),VLOOKUP(I111,'[1]Mortality (Interventions) L'!$B$136:$AV$256,10)))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2257.360721275782</v>
      </c>
      <c r="M377" s="14">
        <f t="shared" si="201"/>
        <v>769177</v>
      </c>
      <c r="O377" s="12" t="e">
        <f>1000*(IF(I112&lt;18,VLOOKUP(I112,'[1]Mortality (No Interventions) L'!$B$10:$O$129,7),VLOOKUP(I112,'[1]Mortality (Interventions) L'!$B$136:$AV$256,10)))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2257.360721275782</v>
      </c>
      <c r="M378" s="14">
        <f t="shared" si="201"/>
        <v>769177</v>
      </c>
      <c r="O378" s="12" t="e">
        <f>1000*(IF(I113&lt;18,VLOOKUP(I113,'[1]Mortality (No Interventions) L'!$B$10:$O$129,7),VLOOKUP(I113,'[1]Mortality (Interventions) L'!$B$136:$AV$256,10)))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2257.360721275782</v>
      </c>
      <c r="M379" s="14">
        <f t="shared" si="201"/>
        <v>769177</v>
      </c>
      <c r="O379" s="12" t="e">
        <f>1000*(IF(I114&lt;18,VLOOKUP(I114,'[1]Mortality (No Interventions) L'!$B$10:$O$129,7),VLOOKUP(I114,'[1]Mortality (Interventions) L'!$B$136:$AV$256,10)))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2257.360721275782</v>
      </c>
      <c r="M380" s="14">
        <f t="shared" si="201"/>
        <v>769177</v>
      </c>
      <c r="O380" s="12" t="e">
        <f>1000*(IF(I115&lt;18,VLOOKUP(I115,'[1]Mortality (No Interventions) L'!$B$10:$O$129,7),VLOOKUP(I115,'[1]Mortality (Interventions) L'!$B$136:$AV$256,10)))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2257.360721275782</v>
      </c>
      <c r="M381" s="14">
        <f t="shared" si="201"/>
        <v>769177</v>
      </c>
      <c r="O381" s="12" t="e">
        <f>1000*(IF(I116&lt;18,VLOOKUP(I116,'[1]Mortality (No Interventions) L'!$B$10:$O$129,7),VLOOKUP(I116,'[1]Mortality (Interventions) L'!$B$136:$AV$256,10)))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2257.360721275782</v>
      </c>
      <c r="M382" s="14">
        <f t="shared" si="201"/>
        <v>769177</v>
      </c>
      <c r="O382" s="12" t="e">
        <f>1000*(IF(I117&lt;18,VLOOKUP(I117,'[1]Mortality (No Interventions) L'!$B$10:$O$129,7),VLOOKUP(I117,'[1]Mortality (Interventions) L'!$B$136:$AV$256,10)))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2257.360721275782</v>
      </c>
      <c r="M383" s="14">
        <f t="shared" si="201"/>
        <v>769177</v>
      </c>
      <c r="O383" s="12" t="e">
        <f>1000*(IF(I118&lt;18,VLOOKUP(I118,'[1]Mortality (No Interventions) L'!$B$10:$O$129,7),VLOOKUP(I118,'[1]Mortality (Interventions) L'!$B$136:$AV$256,10)))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2257.360721275782</v>
      </c>
      <c r="M384" s="14">
        <f t="shared" si="201"/>
        <v>769177</v>
      </c>
      <c r="O384" s="12" t="e">
        <f>1000*(IF(I119&lt;18,VLOOKUP(I119,'[1]Mortality (No Interventions) L'!$B$10:$O$129,7),VLOOKUP(I119,'[1]Mortality (Interventions) L'!$B$136:$AV$256,10)))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2257.360721275782</v>
      </c>
      <c r="M385" s="14">
        <f t="shared" si="201"/>
        <v>769177</v>
      </c>
      <c r="O385" s="12" t="e">
        <f>1000*(IF(I120&lt;18,VLOOKUP(I120,'[1]Mortality (No Interventions) L'!$B$10:$O$129,7),VLOOKUP(I120,'[1]Mortality (Interventions) L'!$B$136:$AV$256,10)))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2257.360721275782</v>
      </c>
      <c r="M386" s="14">
        <f t="shared" si="201"/>
        <v>769177</v>
      </c>
      <c r="O386" s="12" t="e">
        <f>1000*(IF(I121&lt;18,VLOOKUP(I121,'[1]Mortality (No Interventions) L'!$B$10:$O$129,7),VLOOKUP(I121,'[1]Mortality (Interventions) L'!$B$136:$AV$256,10)))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2257.360721275782</v>
      </c>
      <c r="M387" s="14">
        <f t="shared" si="201"/>
        <v>769177</v>
      </c>
      <c r="O387" s="12" t="e">
        <f>1000*(IF(I122&lt;18,VLOOKUP(I122,'[1]Mortality (No Interventions) L'!$B$10:$O$129,7),VLOOKUP(I122,'[1]Mortality (Interventions) L'!$B$136:$AV$256,10)))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2257.360721275782</v>
      </c>
      <c r="M388" s="14">
        <f t="shared" si="201"/>
        <v>769177</v>
      </c>
      <c r="O388" s="12" t="e">
        <f>1000*(IF(I123&lt;18,VLOOKUP(I123,'[1]Mortality (No Interventions) L'!$B$10:$O$129,7),VLOOKUP(I123,'[1]Mortality (Interventions) L'!$B$136:$AV$256,10)))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2257.360721275782</v>
      </c>
      <c r="M389" s="14">
        <f t="shared" si="201"/>
        <v>769177</v>
      </c>
      <c r="O389" s="12" t="e">
        <f>1000*(IF(I124&lt;18,VLOOKUP(I124,'[1]Mortality (No Interventions) L'!$B$10:$O$129,7),VLOOKUP(I124,'[1]Mortality (Interventions) L'!$B$136:$AV$256,10)))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452386.43950676284</v>
      </c>
      <c r="Z394" s="2">
        <f t="shared" si="218"/>
        <v>-11309.660987669071</v>
      </c>
      <c r="AA394" s="2">
        <f t="shared" si="218"/>
        <v>-48557.070305741676</v>
      </c>
      <c r="AB394" s="2">
        <f t="shared" si="218"/>
        <v>-769176.99999999977</v>
      </c>
      <c r="AC394" s="2">
        <f t="shared" si="218"/>
        <v>-376657.29178664775</v>
      </c>
      <c r="AD394" s="2">
        <f t="shared" si="218"/>
        <v>16223.972704800832</v>
      </c>
      <c r="AE394" s="2">
        <f t="shared" si="218"/>
        <v>-360433.31908184686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452386.43950676284</v>
      </c>
      <c r="Z396" s="2">
        <f t="shared" si="219"/>
        <v>-11309.660987669071</v>
      </c>
      <c r="AA396" s="2">
        <f t="shared" si="219"/>
        <v>-20815.054310452651</v>
      </c>
      <c r="AB396" s="2">
        <f t="shared" si="219"/>
        <v>-142294.09107959893</v>
      </c>
      <c r="AC396" s="2">
        <f t="shared" si="219"/>
        <v>277967.63312904222</v>
      </c>
      <c r="AD396" s="2">
        <f t="shared" si="219"/>
        <v>6268.829089204005</v>
      </c>
      <c r="AE396" s="2">
        <f t="shared" si="219"/>
        <v>284236.46221824619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452386.43950676284</v>
      </c>
      <c r="Z398" s="2">
        <f t="shared" si="220"/>
        <v>-11309.660987669071</v>
      </c>
      <c r="AA398" s="2">
        <f t="shared" si="220"/>
        <v>-33153.542853432678</v>
      </c>
      <c r="AB398" s="2">
        <f t="shared" si="220"/>
        <v>-373344.99442820821</v>
      </c>
      <c r="AC398" s="2">
        <f t="shared" si="220"/>
        <v>34578.241237452661</v>
      </c>
      <c r="AD398" s="2">
        <f t="shared" si="220"/>
        <v>10660.436741098005</v>
      </c>
      <c r="AE398" s="2">
        <f t="shared" si="220"/>
        <v>45238.677978550782</v>
      </c>
    </row>
    <row r="401" spans="1:40" ht="19" customHeight="1" x14ac:dyDescent="0.15">
      <c r="A401" s="1"/>
      <c r="G401" s="1" t="s">
        <v>11</v>
      </c>
      <c r="H401" s="50">
        <v>448954.71684265917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448954.71684265917</v>
      </c>
      <c r="K402" s="14">
        <f>J402*$C$10</f>
        <v>11223.86792106648</v>
      </c>
      <c r="L402" s="15">
        <f>$C$412</f>
        <v>4488.4272485400861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448954.71684265917</v>
      </c>
      <c r="Z402" s="8">
        <f t="shared" ref="Z402:Z433" si="225">IFERROR(_xlfn.IFNA(-$T402*K402,0),0)</f>
        <v>-11223.86792106648</v>
      </c>
      <c r="AA402" s="8">
        <f t="shared" ref="AA402:AA433" si="226">IFERROR(_xlfn.IFNA(-$T402*L402,0),0)</f>
        <v>-4488.4272485400861</v>
      </c>
      <c r="AB402" s="8"/>
      <c r="AC402" s="8">
        <f t="shared" ref="AC402:AC433" si="227">IFERROR(_xlfn.IFNA(SUM(Y402:AB402),0),0)</f>
        <v>433242.42167305259</v>
      </c>
      <c r="AD402" s="8"/>
      <c r="AE402" s="8">
        <f t="shared" ref="AE402:AE433" si="228">IFERROR(_xlfn.IFNA(SUM(AC402:AD402),0),0)</f>
        <v>433242.42167305259</v>
      </c>
      <c r="AG402" s="46">
        <f>AE531</f>
        <v>44895.50551840791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L'!$B$10:$O$129,7),VLOOKUP(I5,'[1]Mortality (Interventions) L'!$B$136:$AV$256,13)))</f>
        <v>7.2462432158551842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7.2462432158551839E-3</v>
      </c>
      <c r="S403" s="10">
        <f t="shared" ref="S403:S434" si="232">MIN(P403*Q403,Q403-R403)</f>
        <v>0</v>
      </c>
      <c r="T403" s="9">
        <f t="shared" si="222"/>
        <v>0.99275375678414479</v>
      </c>
      <c r="U403" s="18"/>
      <c r="V403" s="8">
        <f t="shared" ref="V403:V434" si="233">W402</f>
        <v>7691.77</v>
      </c>
      <c r="W403" s="8">
        <f t="shared" si="223"/>
        <v>7636.033563819582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-5573.6436180418432</v>
      </c>
      <c r="AC403" s="8">
        <f t="shared" si="227"/>
        <v>-5573.6436180418432</v>
      </c>
      <c r="AD403" s="8">
        <f t="shared" ref="AD403:AD434" si="235">IFERROR(_xlfn.IFNA($D$6*SUM(V403:V403,Y403:Z403),0),0)</f>
        <v>754.56263700000011</v>
      </c>
      <c r="AE403" s="8">
        <f t="shared" si="228"/>
        <v>-4819.0809810418432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2243.65366432679</v>
      </c>
      <c r="M404" s="14">
        <f t="shared" si="221"/>
        <v>769177</v>
      </c>
      <c r="N404" s="13"/>
      <c r="O404" s="12">
        <f>1000*(IF(I6&lt;18,VLOOKUP(I6,'[1]Mortality (No Interventions) L'!$B$10:$O$129,7),VLOOKUP(I6,'[1]Mortality (Interventions) L'!$B$136:$AV$256,13)))</f>
        <v>8.0306132299032917</v>
      </c>
      <c r="P404" s="11">
        <v>0</v>
      </c>
      <c r="Q404" s="10">
        <f t="shared" si="230"/>
        <v>0.99275375678414479</v>
      </c>
      <c r="R404" s="10">
        <f t="shared" si="231"/>
        <v>7.9724214532669486E-3</v>
      </c>
      <c r="S404" s="10">
        <f t="shared" si="232"/>
        <v>0</v>
      </c>
      <c r="T404" s="9">
        <f t="shared" si="222"/>
        <v>0.98478133533087786</v>
      </c>
      <c r="U404" s="18"/>
      <c r="V404" s="8">
        <f t="shared" si="233"/>
        <v>7636.033563819582</v>
      </c>
      <c r="W404" s="8">
        <f t="shared" si="223"/>
        <v>7574.7115316579866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-2209.5082515757535</v>
      </c>
      <c r="AB404" s="8">
        <f t="shared" si="234"/>
        <v>-6132.2032161595116</v>
      </c>
      <c r="AC404" s="8">
        <f t="shared" si="227"/>
        <v>-8341.7114677352656</v>
      </c>
      <c r="AD404" s="8">
        <f t="shared" si="235"/>
        <v>749.09489261070109</v>
      </c>
      <c r="AE404" s="8">
        <f t="shared" si="228"/>
        <v>-7592.6165751245644</v>
      </c>
      <c r="AF404" s="1" t="s">
        <v>34</v>
      </c>
      <c r="AG404" s="44">
        <f>AE531/Y531</f>
        <v>0.10000007536203702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2243.65366432679</v>
      </c>
      <c r="M405" s="14">
        <f t="shared" si="221"/>
        <v>769177</v>
      </c>
      <c r="N405" s="13"/>
      <c r="O405" s="12">
        <f>1000*(IF(I7&lt;18,VLOOKUP(I7,'[1]Mortality (No Interventions) L'!$B$10:$O$129,7),VLOOKUP(I7,'[1]Mortality (Interventions) L'!$B$136:$AV$256,13)))</f>
        <v>8.8771792821668019</v>
      </c>
      <c r="P405" s="11">
        <v>0</v>
      </c>
      <c r="Q405" s="10">
        <f t="shared" si="230"/>
        <v>0.98478133533087786</v>
      </c>
      <c r="R405" s="10">
        <f t="shared" si="231"/>
        <v>8.7420804674638274E-3</v>
      </c>
      <c r="S405" s="10">
        <f t="shared" si="232"/>
        <v>0</v>
      </c>
      <c r="T405" s="9">
        <f t="shared" si="222"/>
        <v>0.97603925486341403</v>
      </c>
      <c r="U405" s="18"/>
      <c r="V405" s="8">
        <f t="shared" si="233"/>
        <v>7574.7115316579866</v>
      </c>
      <c r="W405" s="8">
        <f t="shared" si="223"/>
        <v>7507.4694593807626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-2189.8940507010884</v>
      </c>
      <c r="AB405" s="8">
        <f t="shared" si="234"/>
        <v>-6724.2072277224242</v>
      </c>
      <c r="AC405" s="8">
        <f t="shared" si="227"/>
        <v>-8914.1012784235136</v>
      </c>
      <c r="AD405" s="8">
        <f t="shared" si="235"/>
        <v>743.07920125564851</v>
      </c>
      <c r="AE405" s="8">
        <f t="shared" si="228"/>
        <v>-8171.0220771678651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2243.65366432679</v>
      </c>
      <c r="M406" s="14">
        <f t="shared" si="221"/>
        <v>769177</v>
      </c>
      <c r="N406" s="13"/>
      <c r="O406" s="12">
        <f>1000*(IF(I8&lt;18,VLOOKUP(I8,'[1]Mortality (No Interventions) L'!$B$10:$O$129,7),VLOOKUP(I8,'[1]Mortality (Interventions) L'!$B$136:$AV$256,13)))</f>
        <v>9.7874004921391737</v>
      </c>
      <c r="P406" s="11">
        <v>0</v>
      </c>
      <c r="Q406" s="10">
        <f t="shared" si="230"/>
        <v>0.97603925486341403</v>
      </c>
      <c r="R406" s="10">
        <f t="shared" si="231"/>
        <v>9.5528870833973302E-3</v>
      </c>
      <c r="S406" s="10">
        <f t="shared" si="232"/>
        <v>0</v>
      </c>
      <c r="T406" s="9">
        <f t="shared" si="222"/>
        <v>0.96648636778001673</v>
      </c>
      <c r="U406" s="18"/>
      <c r="V406" s="8">
        <f t="shared" si="233"/>
        <v>7507.4694593807626</v>
      </c>
      <c r="W406" s="8">
        <f t="shared" si="223"/>
        <v>7433.9908490992993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-2168.4606805915241</v>
      </c>
      <c r="AB406" s="8">
        <f t="shared" si="234"/>
        <v>-7347.8610281463079</v>
      </c>
      <c r="AC406" s="8">
        <f t="shared" si="227"/>
        <v>-9516.3217087378325</v>
      </c>
      <c r="AD406" s="8">
        <f t="shared" si="235"/>
        <v>736.48275396525287</v>
      </c>
      <c r="AE406" s="8">
        <f t="shared" si="228"/>
        <v>-8779.8389547725801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2243.65366432679</v>
      </c>
      <c r="M407" s="14">
        <f t="shared" si="221"/>
        <v>769177</v>
      </c>
      <c r="N407" s="13"/>
      <c r="O407" s="12">
        <f>1000*(IF(I9&lt;18,VLOOKUP(I9,'[1]Mortality (No Interventions) L'!$B$10:$O$129,7),VLOOKUP(I9,'[1]Mortality (Interventions) L'!$B$136:$AV$256,13)))</f>
        <v>10.817604347869889</v>
      </c>
      <c r="P407" s="11">
        <v>0</v>
      </c>
      <c r="Q407" s="10">
        <f t="shared" si="230"/>
        <v>0.96648636778001673</v>
      </c>
      <c r="R407" s="10">
        <f t="shared" si="231"/>
        <v>1.0455067134254085E-2</v>
      </c>
      <c r="S407" s="10">
        <f t="shared" si="232"/>
        <v>0</v>
      </c>
      <c r="T407" s="9">
        <f t="shared" si="222"/>
        <v>0.95603130064576269</v>
      </c>
      <c r="U407" s="18"/>
      <c r="V407" s="8">
        <f t="shared" si="233"/>
        <v>7433.9908490992993</v>
      </c>
      <c r="W407" s="8">
        <f t="shared" si="223"/>
        <v>7353.5728773680585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-2145.0031309049727</v>
      </c>
      <c r="AB407" s="8">
        <f t="shared" si="234"/>
        <v>-8041.7971731241551</v>
      </c>
      <c r="AC407" s="8">
        <f t="shared" si="227"/>
        <v>-10186.800304029128</v>
      </c>
      <c r="AD407" s="8">
        <f t="shared" si="235"/>
        <v>729.27450229664134</v>
      </c>
      <c r="AE407" s="8">
        <f t="shared" si="228"/>
        <v>-9457.5258017324868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2243.65366432679</v>
      </c>
      <c r="M408" s="14">
        <f t="shared" si="221"/>
        <v>769177</v>
      </c>
      <c r="N408" s="13"/>
      <c r="O408" s="12">
        <f>1000*(IF(I10&lt;18,VLOOKUP(I10,'[1]Mortality (No Interventions) L'!$B$10:$O$129,7),VLOOKUP(I10,'[1]Mortality (Interventions) L'!$B$136:$AV$256,13)))</f>
        <v>11.985602734544859</v>
      </c>
      <c r="P408" s="11">
        <v>0</v>
      </c>
      <c r="Q408" s="10">
        <f t="shared" si="230"/>
        <v>0.95603130064576269</v>
      </c>
      <c r="R408" s="10">
        <f t="shared" si="231"/>
        <v>1.1458611371330332E-2</v>
      </c>
      <c r="S408" s="10">
        <f t="shared" si="232"/>
        <v>0</v>
      </c>
      <c r="T408" s="9">
        <f t="shared" si="222"/>
        <v>0.94457268927443239</v>
      </c>
      <c r="U408" s="18"/>
      <c r="V408" s="8">
        <f t="shared" si="233"/>
        <v>7353.5728773680585</v>
      </c>
      <c r="W408" s="8">
        <f t="shared" si="223"/>
        <v>7265.4358741804008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-2119.2939755135908</v>
      </c>
      <c r="AB408" s="8">
        <f t="shared" si="234"/>
        <v>-8813.7003187657501</v>
      </c>
      <c r="AC408" s="8">
        <f t="shared" si="227"/>
        <v>-10932.99429427934</v>
      </c>
      <c r="AD408" s="8">
        <f t="shared" si="235"/>
        <v>721.38549926980659</v>
      </c>
      <c r="AE408" s="8">
        <f t="shared" si="228"/>
        <v>-10211.608795009533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2243.65366432679</v>
      </c>
      <c r="M409" s="14">
        <f t="shared" si="221"/>
        <v>769177</v>
      </c>
      <c r="N409" s="13"/>
      <c r="O409" s="12">
        <f>1000*(IF(I11&lt;18,VLOOKUP(I11,'[1]Mortality (No Interventions) L'!$B$10:$O$129,7),VLOOKUP(I11,'[1]Mortality (Interventions) L'!$B$136:$AV$256,13)))</f>
        <v>13.329567846629175</v>
      </c>
      <c r="P409" s="11">
        <v>0</v>
      </c>
      <c r="Q409" s="10">
        <f t="shared" si="230"/>
        <v>0.94457268927443239</v>
      </c>
      <c r="R409" s="10">
        <f t="shared" si="231"/>
        <v>1.2590745747756524E-2</v>
      </c>
      <c r="S409" s="10">
        <f t="shared" si="232"/>
        <v>0</v>
      </c>
      <c r="T409" s="9">
        <f t="shared" si="222"/>
        <v>0.93198194352667585</v>
      </c>
      <c r="U409" s="18"/>
      <c r="V409" s="8">
        <f t="shared" si="233"/>
        <v>7265.4358741804008</v>
      </c>
      <c r="W409" s="8">
        <f t="shared" si="223"/>
        <v>7168.5907537601797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-2091.0447026800298</v>
      </c>
      <c r="AB409" s="8">
        <f t="shared" si="234"/>
        <v>-9684.5120420221192</v>
      </c>
      <c r="AC409" s="8">
        <f t="shared" si="227"/>
        <v>-11775.556744702149</v>
      </c>
      <c r="AD409" s="8">
        <f t="shared" si="235"/>
        <v>712.73925925709739</v>
      </c>
      <c r="AE409" s="8">
        <f t="shared" si="228"/>
        <v>-11062.817485445052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2243.65366432679</v>
      </c>
      <c r="M410" s="14">
        <f t="shared" si="221"/>
        <v>769177</v>
      </c>
      <c r="N410" s="13"/>
      <c r="O410" s="12">
        <f>1000*(IF(I12&lt;18,VLOOKUP(I12,'[1]Mortality (No Interventions) L'!$B$10:$O$129,7),VLOOKUP(I12,'[1]Mortality (Interventions) L'!$B$136:$AV$256,13)))</f>
        <v>14.886413438881558</v>
      </c>
      <c r="P410" s="11">
        <v>0</v>
      </c>
      <c r="Q410" s="10">
        <f t="shared" si="230"/>
        <v>0.93198194352667585</v>
      </c>
      <c r="R410" s="10">
        <f t="shared" si="231"/>
        <v>1.387386852891046E-2</v>
      </c>
      <c r="S410" s="10">
        <f t="shared" si="232"/>
        <v>0</v>
      </c>
      <c r="T410" s="9">
        <f t="shared" si="222"/>
        <v>0.91810807499776537</v>
      </c>
      <c r="U410" s="18"/>
      <c r="V410" s="8">
        <f t="shared" si="233"/>
        <v>7168.5907537601797</v>
      </c>
      <c r="W410" s="8">
        <f t="shared" si="223"/>
        <v>7061.8761480255625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-2059.9165467167518</v>
      </c>
      <c r="AB410" s="8">
        <f t="shared" si="234"/>
        <v>-10671.460573461762</v>
      </c>
      <c r="AC410" s="8">
        <f t="shared" si="227"/>
        <v>-12731.377120178513</v>
      </c>
      <c r="AD410" s="8">
        <f t="shared" si="235"/>
        <v>703.23875294387369</v>
      </c>
      <c r="AE410" s="8">
        <f t="shared" si="228"/>
        <v>-12028.13836723464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2243.65366432679</v>
      </c>
      <c r="M411" s="14">
        <f t="shared" si="221"/>
        <v>769177</v>
      </c>
      <c r="N411" s="13"/>
      <c r="O411" s="12">
        <f>1000*(IF(I13&lt;18,VLOOKUP(I13,'[1]Mortality (No Interventions) L'!$B$10:$O$129,7),VLOOKUP(I13,'[1]Mortality (Interventions) L'!$B$136:$AV$256,13)))</f>
        <v>16.691276965092442</v>
      </c>
      <c r="P411" s="11">
        <v>0</v>
      </c>
      <c r="Q411" s="10">
        <f t="shared" si="230"/>
        <v>0.91810807499776537</v>
      </c>
      <c r="R411" s="10">
        <f t="shared" si="231"/>
        <v>1.5324396163675565E-2</v>
      </c>
      <c r="S411" s="10">
        <f t="shared" si="232"/>
        <v>0</v>
      </c>
      <c r="T411" s="9">
        <f t="shared" si="222"/>
        <v>0.90278367883408983</v>
      </c>
      <c r="U411" s="18"/>
      <c r="V411" s="8">
        <f t="shared" si="233"/>
        <v>7061.8761480255625</v>
      </c>
      <c r="W411" s="8">
        <f t="shared" si="223"/>
        <v>6944.0044173456872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-2025.5339091105257</v>
      </c>
      <c r="AB411" s="8">
        <f t="shared" si="234"/>
        <v>-11787.17306798748</v>
      </c>
      <c r="AC411" s="8">
        <f t="shared" si="227"/>
        <v>-13812.706977098005</v>
      </c>
      <c r="AD411" s="8">
        <f t="shared" si="235"/>
        <v>692.77005012130769</v>
      </c>
      <c r="AE411" s="8">
        <f t="shared" si="228"/>
        <v>-13119.936926976698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4488.4272485400861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2243.65366432679</v>
      </c>
      <c r="M412" s="14">
        <f t="shared" si="221"/>
        <v>769177</v>
      </c>
      <c r="N412" s="13"/>
      <c r="O412" s="12">
        <f>1000*(IF(I14&lt;18,VLOOKUP(I14,'[1]Mortality (No Interventions) L'!$B$10:$O$129,7),VLOOKUP(I14,'[1]Mortality (Interventions) L'!$B$136:$AV$256,13)))</f>
        <v>18.847677367124245</v>
      </c>
      <c r="P412" s="11">
        <v>0</v>
      </c>
      <c r="Q412" s="10">
        <f t="shared" si="230"/>
        <v>0.90278367883408983</v>
      </c>
      <c r="R412" s="10">
        <f t="shared" si="231"/>
        <v>1.7015375510970435E-2</v>
      </c>
      <c r="S412" s="10">
        <f t="shared" si="232"/>
        <v>0</v>
      </c>
      <c r="T412" s="9">
        <f t="shared" si="222"/>
        <v>0.8857683033231194</v>
      </c>
      <c r="U412" s="18"/>
      <c r="V412" s="8">
        <f t="shared" si="233"/>
        <v>6944.0044173456872</v>
      </c>
      <c r="W412" s="8">
        <f t="shared" si="223"/>
        <v>6813.1260624516708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-1987.3572994954404</v>
      </c>
      <c r="AB412" s="8">
        <f t="shared" si="234"/>
        <v>-13087.835489401707</v>
      </c>
      <c r="AC412" s="8">
        <f t="shared" si="227"/>
        <v>-15075.192788897148</v>
      </c>
      <c r="AD412" s="8">
        <f t="shared" si="235"/>
        <v>681.20683334161197</v>
      </c>
      <c r="AE412" s="8">
        <f t="shared" si="228"/>
        <v>-14393.985955555536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2243.65366432679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2243.65366432679</v>
      </c>
      <c r="M413" s="14">
        <f t="shared" si="221"/>
        <v>769177</v>
      </c>
      <c r="N413" s="13"/>
      <c r="O413" s="12">
        <f>1000*(IF(I15&lt;18,VLOOKUP(I15,'[1]Mortality (No Interventions) L'!$B$10:$O$129,7),VLOOKUP(I15,'[1]Mortality (Interventions) L'!$B$136:$AV$256,13)))</f>
        <v>21.349340246119279</v>
      </c>
      <c r="P413" s="11">
        <v>0</v>
      </c>
      <c r="Q413" s="10">
        <f t="shared" si="230"/>
        <v>0.8857683033231194</v>
      </c>
      <c r="R413" s="10">
        <f t="shared" si="231"/>
        <v>1.891056888687306E-2</v>
      </c>
      <c r="S413" s="10">
        <f t="shared" si="232"/>
        <v>0</v>
      </c>
      <c r="T413" s="9">
        <f t="shared" si="222"/>
        <v>0.86685773443624636</v>
      </c>
      <c r="U413" s="18"/>
      <c r="V413" s="8">
        <f t="shared" si="233"/>
        <v>6813.1260624516708</v>
      </c>
      <c r="W413" s="8">
        <f t="shared" si="223"/>
        <v>6667.6703160046873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-1944.9285323179035</v>
      </c>
      <c r="AB413" s="8">
        <f t="shared" si="234"/>
        <v>-14545.574644698359</v>
      </c>
      <c r="AC413" s="8">
        <f t="shared" si="227"/>
        <v>-16490.503177016264</v>
      </c>
      <c r="AD413" s="8">
        <f t="shared" si="235"/>
        <v>668.3676667265089</v>
      </c>
      <c r="AE413" s="8">
        <f t="shared" si="228"/>
        <v>-15822.135510289756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2243.65366432679</v>
      </c>
      <c r="M414" s="14">
        <f t="shared" si="221"/>
        <v>769177</v>
      </c>
      <c r="N414" s="13"/>
      <c r="O414" s="12">
        <f>1000*(IF(I16&lt;18,VLOOKUP(I16,'[1]Mortality (No Interventions) L'!$B$10:$O$129,7),VLOOKUP(I16,'[1]Mortality (Interventions) L'!$B$136:$AV$256,13)))</f>
        <v>24.241171336991101</v>
      </c>
      <c r="P414" s="11">
        <v>0</v>
      </c>
      <c r="Q414" s="10">
        <f t="shared" si="230"/>
        <v>0.86685773443624636</v>
      </c>
      <c r="R414" s="10">
        <f t="shared" si="231"/>
        <v>2.1013646865264978E-2</v>
      </c>
      <c r="S414" s="10">
        <f t="shared" si="232"/>
        <v>0</v>
      </c>
      <c r="T414" s="9">
        <f t="shared" si="222"/>
        <v>0.8458440875709814</v>
      </c>
      <c r="U414" s="18"/>
      <c r="V414" s="8">
        <f t="shared" si="233"/>
        <v>6667.6703160046873</v>
      </c>
      <c r="W414" s="8">
        <f t="shared" si="223"/>
        <v>6506.0381774558482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-1897.7811865277827</v>
      </c>
      <c r="AB414" s="8">
        <f t="shared" si="234"/>
        <v>-16163.213854883919</v>
      </c>
      <c r="AC414" s="8">
        <f t="shared" si="227"/>
        <v>-18060.995041411701</v>
      </c>
      <c r="AD414" s="8">
        <f t="shared" si="235"/>
        <v>654.09845800005985</v>
      </c>
      <c r="AE414" s="8">
        <f t="shared" si="228"/>
        <v>-17406.896583411642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2243.65366432679</v>
      </c>
      <c r="M415" s="14">
        <f t="shared" si="221"/>
        <v>769177</v>
      </c>
      <c r="N415" s="13"/>
      <c r="O415" s="12">
        <f>1000*(IF(I17&lt;18,VLOOKUP(I17,'[1]Mortality (No Interventions) L'!$B$10:$O$129,7),VLOOKUP(I17,'[1]Mortality (Interventions) L'!$B$136:$AV$256,13)))</f>
        <v>27.602584873193248</v>
      </c>
      <c r="P415" s="11">
        <v>0</v>
      </c>
      <c r="Q415" s="10">
        <f t="shared" si="230"/>
        <v>0.8458440875709814</v>
      </c>
      <c r="R415" s="10">
        <f t="shared" si="231"/>
        <v>2.3347483216666718E-2</v>
      </c>
      <c r="S415" s="10">
        <f t="shared" si="232"/>
        <v>0</v>
      </c>
      <c r="T415" s="9">
        <f t="shared" si="222"/>
        <v>0.82249660435431471</v>
      </c>
      <c r="U415" s="18"/>
      <c r="V415" s="8">
        <f t="shared" si="233"/>
        <v>6506.0381774558482</v>
      </c>
      <c r="W415" s="8">
        <f t="shared" si="223"/>
        <v>6326.4547064743874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-1845.3975202559002</v>
      </c>
      <c r="AB415" s="8">
        <f t="shared" si="234"/>
        <v>-17958.347098146056</v>
      </c>
      <c r="AC415" s="8">
        <f t="shared" si="227"/>
        <v>-19803.744618401957</v>
      </c>
      <c r="AD415" s="8">
        <f t="shared" si="235"/>
        <v>638.24234520841878</v>
      </c>
      <c r="AE415" s="8">
        <f t="shared" si="228"/>
        <v>-19165.502273193539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2243.65366432679</v>
      </c>
      <c r="M416" s="14">
        <f t="shared" si="221"/>
        <v>769177</v>
      </c>
      <c r="N416" s="13"/>
      <c r="O416" s="12">
        <f>1000*(IF(I18&lt;18,VLOOKUP(I18,'[1]Mortality (No Interventions) L'!$B$10:$O$129,7),VLOOKUP(I18,'[1]Mortality (Interventions) L'!$B$136:$AV$256,13)))</f>
        <v>31.392712171006156</v>
      </c>
      <c r="P416" s="11">
        <v>0</v>
      </c>
      <c r="Q416" s="10">
        <f t="shared" si="230"/>
        <v>0.82249660435431471</v>
      </c>
      <c r="R416" s="10">
        <f t="shared" si="231"/>
        <v>2.5820399162124932E-2</v>
      </c>
      <c r="S416" s="10">
        <f t="shared" si="232"/>
        <v>0</v>
      </c>
      <c r="T416" s="9">
        <f t="shared" si="222"/>
        <v>0.79667620519218973</v>
      </c>
      <c r="U416" s="18"/>
      <c r="V416" s="8">
        <f t="shared" si="233"/>
        <v>6326.4547064743874</v>
      </c>
      <c r="W416" s="8">
        <f t="shared" si="223"/>
        <v>6127.8501348111295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-1787.4654870614181</v>
      </c>
      <c r="AB416" s="8">
        <f t="shared" si="234"/>
        <v>-19860.45716632577</v>
      </c>
      <c r="AC416" s="8">
        <f t="shared" si="227"/>
        <v>-21647.922653387188</v>
      </c>
      <c r="AD416" s="8">
        <f t="shared" si="235"/>
        <v>620.62520670513743</v>
      </c>
      <c r="AE416" s="8">
        <f t="shared" si="228"/>
        <v>-21027.297446682049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2243.65366432679</v>
      </c>
      <c r="M417" s="14">
        <f t="shared" si="221"/>
        <v>769177</v>
      </c>
      <c r="N417" s="13"/>
      <c r="O417" s="12">
        <f>1000*(IF(I19&lt;18,VLOOKUP(I19,'[1]Mortality (No Interventions) L'!$B$10:$O$129,7),VLOOKUP(I19,'[1]Mortality (Interventions) L'!$B$136:$AV$256,13)))</f>
        <v>35.646446876558308</v>
      </c>
      <c r="P417" s="11">
        <v>0</v>
      </c>
      <c r="Q417" s="10">
        <f t="shared" si="230"/>
        <v>0.79667620519218973</v>
      </c>
      <c r="R417" s="10">
        <f t="shared" si="231"/>
        <v>2.8398676026201455E-2</v>
      </c>
      <c r="S417" s="10">
        <f t="shared" si="232"/>
        <v>0</v>
      </c>
      <c r="T417" s="9">
        <f t="shared" si="222"/>
        <v>0.76827752916598824</v>
      </c>
      <c r="U417" s="18"/>
      <c r="V417" s="8">
        <f t="shared" si="233"/>
        <v>6127.8501348111295</v>
      </c>
      <c r="W417" s="8">
        <f t="shared" si="223"/>
        <v>5909.4140505130736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-1723.7486935332017</v>
      </c>
      <c r="AB417" s="8">
        <f t="shared" si="234"/>
        <v>-21843.608429805558</v>
      </c>
      <c r="AC417" s="8">
        <f t="shared" si="227"/>
        <v>-23567.357123338759</v>
      </c>
      <c r="AD417" s="8">
        <f t="shared" si="235"/>
        <v>601.14209822497185</v>
      </c>
      <c r="AE417" s="8">
        <f t="shared" si="228"/>
        <v>-22966.215025113786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2243.65366432679</v>
      </c>
      <c r="M418" s="14">
        <f t="shared" si="221"/>
        <v>769177</v>
      </c>
      <c r="N418" s="13"/>
      <c r="O418" s="12">
        <f>1000*(IF(I20&lt;18,VLOOKUP(I20,'[1]Mortality (No Interventions) L'!$B$10:$O$129,7),VLOOKUP(I20,'[1]Mortality (Interventions) L'!$B$136:$AV$256,13)))</f>
        <v>40.333842145561547</v>
      </c>
      <c r="P418" s="11">
        <v>0</v>
      </c>
      <c r="Q418" s="10">
        <f t="shared" si="230"/>
        <v>0.76827752916598824</v>
      </c>
      <c r="R418" s="10">
        <f t="shared" si="231"/>
        <v>3.0987584585363027E-2</v>
      </c>
      <c r="S418" s="10">
        <f t="shared" si="232"/>
        <v>0</v>
      </c>
      <c r="T418" s="9">
        <f t="shared" si="222"/>
        <v>0.73728994458062524</v>
      </c>
      <c r="U418" s="18"/>
      <c r="V418" s="8">
        <f t="shared" si="233"/>
        <v>5909.4140505130736</v>
      </c>
      <c r="W418" s="8">
        <f t="shared" si="223"/>
        <v>5671.0646770269159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-1654.2232858296159</v>
      </c>
      <c r="AB418" s="8">
        <f t="shared" si="234"/>
        <v>-23834.937348615778</v>
      </c>
      <c r="AC418" s="8">
        <f t="shared" si="227"/>
        <v>-25489.160634445394</v>
      </c>
      <c r="AD418" s="8">
        <f t="shared" si="235"/>
        <v>579.71351835533255</v>
      </c>
      <c r="AE418" s="8">
        <f t="shared" si="228"/>
        <v>-24909.447116090061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2243.65366432679</v>
      </c>
      <c r="M419" s="14">
        <f t="shared" si="221"/>
        <v>769177</v>
      </c>
      <c r="N419" s="13"/>
      <c r="O419" s="12">
        <f>1000*(IF(I21&lt;18,VLOOKUP(I21,'[1]Mortality (No Interventions) L'!$B$10:$O$129,7),VLOOKUP(I21,'[1]Mortality (Interventions) L'!$B$136:$AV$256,13)))</f>
        <v>45.532186019946892</v>
      </c>
      <c r="P419" s="11">
        <v>0</v>
      </c>
      <c r="Q419" s="10">
        <f t="shared" si="230"/>
        <v>0.73728994458062524</v>
      </c>
      <c r="R419" s="10">
        <f t="shared" si="231"/>
        <v>3.3570422907281364E-2</v>
      </c>
      <c r="S419" s="10">
        <f t="shared" si="232"/>
        <v>0</v>
      </c>
      <c r="T419" s="9">
        <f t="shared" si="222"/>
        <v>0.70371952167334384</v>
      </c>
      <c r="U419" s="18"/>
      <c r="V419" s="8">
        <f t="shared" si="233"/>
        <v>5671.0646770269159</v>
      </c>
      <c r="W419" s="8">
        <f t="shared" si="223"/>
        <v>5412.8487052213759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-1578.9028834606938</v>
      </c>
      <c r="AB419" s="8">
        <f t="shared" si="234"/>
        <v>-25821.597180553956</v>
      </c>
      <c r="AC419" s="8">
        <f t="shared" si="227"/>
        <v>-27400.50006401465</v>
      </c>
      <c r="AD419" s="8">
        <f t="shared" si="235"/>
        <v>556.33144481634054</v>
      </c>
      <c r="AE419" s="8">
        <f t="shared" si="228"/>
        <v>-26844.16861919831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2243.65366432679</v>
      </c>
      <c r="M420" s="14">
        <f t="shared" si="221"/>
        <v>769177</v>
      </c>
      <c r="N420" s="13"/>
      <c r="O420" s="12">
        <f>1000*(IF(I22&lt;18,VLOOKUP(I22,'[1]Mortality (No Interventions) L'!$B$10:$O$129,7),VLOOKUP(I22,'[1]Mortality (Interventions) L'!$B$136:$AV$256,13)))</f>
        <v>51.422846628199089</v>
      </c>
      <c r="P420" s="11">
        <v>0</v>
      </c>
      <c r="Q420" s="10">
        <f t="shared" si="230"/>
        <v>0.70371952167334384</v>
      </c>
      <c r="R420" s="10">
        <f t="shared" si="231"/>
        <v>3.6187261032277991E-2</v>
      </c>
      <c r="S420" s="10">
        <f t="shared" si="232"/>
        <v>0</v>
      </c>
      <c r="T420" s="9">
        <f t="shared" si="222"/>
        <v>0.66753226064106586</v>
      </c>
      <c r="U420" s="18"/>
      <c r="V420" s="8">
        <f t="shared" si="233"/>
        <v>5412.8487052213759</v>
      </c>
      <c r="W420" s="8">
        <f t="shared" si="223"/>
        <v>5134.5046164311316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-1497.7112026436732</v>
      </c>
      <c r="AB420" s="8">
        <f t="shared" si="234"/>
        <v>-27834.40887902449</v>
      </c>
      <c r="AC420" s="8">
        <f t="shared" si="227"/>
        <v>-29332.120081668163</v>
      </c>
      <c r="AD420" s="8">
        <f t="shared" si="235"/>
        <v>531.00045798221697</v>
      </c>
      <c r="AE420" s="8">
        <f t="shared" si="228"/>
        <v>-28801.119623685947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2243.65366432679</v>
      </c>
      <c r="M421" s="14">
        <f t="shared" si="221"/>
        <v>769177</v>
      </c>
      <c r="N421" s="13"/>
      <c r="O421" s="12">
        <f>1000*(IF(I23&lt;18,VLOOKUP(I23,'[1]Mortality (No Interventions) L'!$B$10:$O$129,7),VLOOKUP(I23,'[1]Mortality (Interventions) L'!$B$136:$AV$256,13)))</f>
        <v>58.090157413698357</v>
      </c>
      <c r="P421" s="11">
        <v>0</v>
      </c>
      <c r="Q421" s="10">
        <f t="shared" si="230"/>
        <v>0.66753226064106586</v>
      </c>
      <c r="R421" s="10">
        <f t="shared" si="231"/>
        <v>3.8777054099361434E-2</v>
      </c>
      <c r="S421" s="10">
        <f t="shared" si="232"/>
        <v>0</v>
      </c>
      <c r="T421" s="9">
        <f t="shared" si="222"/>
        <v>0.62875520654170447</v>
      </c>
      <c r="U421" s="18"/>
      <c r="V421" s="8">
        <f t="shared" si="233"/>
        <v>5134.5046164311316</v>
      </c>
      <c r="W421" s="8">
        <f t="shared" si="223"/>
        <v>4836.2404350212864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-1410.7089231218429</v>
      </c>
      <c r="AB421" s="8">
        <f t="shared" si="234"/>
        <v>-29826.41814098453</v>
      </c>
      <c r="AC421" s="8">
        <f t="shared" si="227"/>
        <v>-31237.127064106371</v>
      </c>
      <c r="AD421" s="8">
        <f t="shared" si="235"/>
        <v>503.69490287189404</v>
      </c>
      <c r="AE421" s="8">
        <f t="shared" si="228"/>
        <v>-30733.432161234476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2243.65366432679</v>
      </c>
      <c r="M422" s="14">
        <f t="shared" si="221"/>
        <v>769177</v>
      </c>
      <c r="N422" s="13"/>
      <c r="O422" s="12">
        <f>1000*(IF(I24&lt;18,VLOOKUP(I24,'[1]Mortality (No Interventions) L'!$B$10:$O$129,7),VLOOKUP(I24,'[1]Mortality (Interventions) L'!$B$136:$AV$256,13)))</f>
        <v>65.662345395712322</v>
      </c>
      <c r="P422" s="11">
        <v>0</v>
      </c>
      <c r="Q422" s="10">
        <f t="shared" si="230"/>
        <v>0.62875520654170447</v>
      </c>
      <c r="R422" s="10">
        <f t="shared" si="231"/>
        <v>4.1285541541293838E-2</v>
      </c>
      <c r="S422" s="10">
        <f t="shared" si="232"/>
        <v>0</v>
      </c>
      <c r="T422" s="9">
        <f t="shared" si="222"/>
        <v>0.58746966500041065</v>
      </c>
      <c r="U422" s="18"/>
      <c r="V422" s="8">
        <f t="shared" si="233"/>
        <v>4836.2404350212864</v>
      </c>
      <c r="W422" s="8">
        <f t="shared" si="223"/>
        <v>4518.6815451602088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-1318.0784665590031</v>
      </c>
      <c r="AB422" s="8">
        <f t="shared" si="234"/>
        <v>-31755.88898610777</v>
      </c>
      <c r="AC422" s="8">
        <f t="shared" si="227"/>
        <v>-33073.967452666773</v>
      </c>
      <c r="AD422" s="8">
        <f t="shared" si="235"/>
        <v>474.43518667558823</v>
      </c>
      <c r="AE422" s="8">
        <f t="shared" si="228"/>
        <v>-32599.532265991184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2243.65366432679</v>
      </c>
      <c r="M423" s="14">
        <f t="shared" si="221"/>
        <v>769177</v>
      </c>
      <c r="N423" s="13"/>
      <c r="O423" s="12">
        <f>1000*(IF(I25&lt;18,VLOOKUP(I25,'[1]Mortality (No Interventions) L'!$B$10:$O$129,7),VLOOKUP(I25,'[1]Mortality (Interventions) L'!$B$136:$AV$256,13)))</f>
        <v>73.921566652261575</v>
      </c>
      <c r="P423" s="11">
        <v>0</v>
      </c>
      <c r="Q423" s="10">
        <f t="shared" si="230"/>
        <v>0.58746966500041065</v>
      </c>
      <c r="R423" s="10">
        <f t="shared" si="231"/>
        <v>4.3426677997509634E-2</v>
      </c>
      <c r="S423" s="10">
        <f t="shared" si="232"/>
        <v>0</v>
      </c>
      <c r="T423" s="9">
        <f t="shared" si="222"/>
        <v>0.54404298700290099</v>
      </c>
      <c r="U423" s="18"/>
      <c r="V423" s="8">
        <f t="shared" si="233"/>
        <v>4518.6815451602088</v>
      </c>
      <c r="W423" s="8">
        <f t="shared" si="223"/>
        <v>4184.6535261393037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-1220.6440413403509</v>
      </c>
      <c r="AB423" s="8">
        <f t="shared" si="234"/>
        <v>-33402.801902090469</v>
      </c>
      <c r="AC423" s="8">
        <f t="shared" si="227"/>
        <v>-34623.445943430823</v>
      </c>
      <c r="AD423" s="8">
        <f t="shared" si="235"/>
        <v>443.28265958021649</v>
      </c>
      <c r="AE423" s="8">
        <f t="shared" si="228"/>
        <v>-34180.163283850605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2243.65366432679</v>
      </c>
      <c r="M424" s="14">
        <f t="shared" si="221"/>
        <v>769177</v>
      </c>
      <c r="N424" s="13"/>
      <c r="O424" s="12">
        <f>1000*(IF(I26&lt;18,VLOOKUP(I26,'[1]Mortality (No Interventions) L'!$B$10:$O$129,7),VLOOKUP(I26,'[1]Mortality (Interventions) L'!$B$136:$AV$256,13)))</f>
        <v>82.651894234192198</v>
      </c>
      <c r="P424" s="11">
        <v>0</v>
      </c>
      <c r="Q424" s="10">
        <f t="shared" si="230"/>
        <v>0.54404298700290099</v>
      </c>
      <c r="R424" s="10">
        <f t="shared" si="231"/>
        <v>4.4966183420617777E-2</v>
      </c>
      <c r="S424" s="10">
        <f t="shared" si="232"/>
        <v>0</v>
      </c>
      <c r="T424" s="9">
        <f t="shared" si="222"/>
        <v>0.49907680358228323</v>
      </c>
      <c r="U424" s="18"/>
      <c r="V424" s="8">
        <f t="shared" si="233"/>
        <v>4184.6535261393037</v>
      </c>
      <c r="W424" s="8">
        <f t="shared" si="223"/>
        <v>3838.783985490099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-1119.7554991378913</v>
      </c>
      <c r="AB424" s="8">
        <f t="shared" si="234"/>
        <v>-34586.954064920523</v>
      </c>
      <c r="AC424" s="8">
        <f t="shared" si="227"/>
        <v>-35706.709564058416</v>
      </c>
      <c r="AD424" s="8">
        <f t="shared" si="235"/>
        <v>410.51451091426571</v>
      </c>
      <c r="AE424" s="8">
        <f t="shared" si="228"/>
        <v>-35296.195053144147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2243.65366432679</v>
      </c>
      <c r="M425" s="14">
        <f t="shared" si="221"/>
        <v>769177</v>
      </c>
      <c r="N425" s="13"/>
      <c r="O425" s="12">
        <f>1000*(IF(I27&lt;18,VLOOKUP(I27,'[1]Mortality (No Interventions) L'!$B$10:$O$129,7),VLOOKUP(I27,'[1]Mortality (Interventions) L'!$B$136:$AV$256,13)))</f>
        <v>92.260173012082149</v>
      </c>
      <c r="P425" s="11">
        <v>0</v>
      </c>
      <c r="Q425" s="10">
        <f t="shared" si="230"/>
        <v>0.49907680358228323</v>
      </c>
      <c r="R425" s="10">
        <f t="shared" si="231"/>
        <v>4.6044912244818388E-2</v>
      </c>
      <c r="S425" s="10">
        <f t="shared" si="232"/>
        <v>0</v>
      </c>
      <c r="T425" s="9">
        <f t="shared" si="222"/>
        <v>0.45303189133746485</v>
      </c>
      <c r="U425" s="18"/>
      <c r="V425" s="8">
        <f t="shared" si="233"/>
        <v>3838.783985490099</v>
      </c>
      <c r="W425" s="8">
        <f t="shared" si="223"/>
        <v>3484.6171108327721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-1016.4466630561992</v>
      </c>
      <c r="AB425" s="8">
        <f t="shared" si="234"/>
        <v>-35416.68746573267</v>
      </c>
      <c r="AC425" s="8">
        <f t="shared" si="227"/>
        <v>-36433.134128788872</v>
      </c>
      <c r="AD425" s="8">
        <f t="shared" si="235"/>
        <v>376.58470897657872</v>
      </c>
      <c r="AE425" s="8">
        <f t="shared" si="228"/>
        <v>-36056.549419812291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2243.65366432679</v>
      </c>
      <c r="M426" s="14">
        <f t="shared" si="221"/>
        <v>769177</v>
      </c>
      <c r="N426" s="13"/>
      <c r="O426" s="12">
        <f>1000*(IF(I28&lt;18,VLOOKUP(I28,'[1]Mortality (No Interventions) L'!$B$10:$O$129,7),VLOOKUP(I28,'[1]Mortality (Interventions) L'!$B$136:$AV$256,13)))</f>
        <v>102.73160569553336</v>
      </c>
      <c r="P426" s="11">
        <v>0</v>
      </c>
      <c r="Q426" s="10">
        <f t="shared" si="230"/>
        <v>0.45303189133746485</v>
      </c>
      <c r="R426" s="10">
        <f t="shared" si="231"/>
        <v>4.654069362838216E-2</v>
      </c>
      <c r="S426" s="10">
        <f t="shared" si="232"/>
        <v>0</v>
      </c>
      <c r="T426" s="9">
        <f t="shared" si="222"/>
        <v>0.40649119770908271</v>
      </c>
      <c r="U426" s="18"/>
      <c r="V426" s="8">
        <f t="shared" si="233"/>
        <v>3484.6171108327721</v>
      </c>
      <c r="W426" s="8">
        <f t="shared" si="223"/>
        <v>3126.6367998027913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-912.02546525656908</v>
      </c>
      <c r="AB426" s="8">
        <f t="shared" si="234"/>
        <v>-35798.031102998102</v>
      </c>
      <c r="AC426" s="8">
        <f t="shared" si="227"/>
        <v>-36710.056568254673</v>
      </c>
      <c r="AD426" s="8">
        <f t="shared" si="235"/>
        <v>341.84093857269499</v>
      </c>
      <c r="AE426" s="8">
        <f t="shared" si="228"/>
        <v>-36368.215629681981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2243.65366432679</v>
      </c>
      <c r="M427" s="14">
        <f t="shared" si="221"/>
        <v>769177</v>
      </c>
      <c r="N427" s="13"/>
      <c r="O427" s="12">
        <f>1000*(IF(I29&lt;18,VLOOKUP(I29,'[1]Mortality (No Interventions) L'!$B$10:$O$129,7),VLOOKUP(I29,'[1]Mortality (Interventions) L'!$B$136:$AV$256,13)))</f>
        <v>114.35358813144701</v>
      </c>
      <c r="P427" s="11">
        <v>0</v>
      </c>
      <c r="Q427" s="10">
        <f t="shared" si="230"/>
        <v>0.40649119770908271</v>
      </c>
      <c r="R427" s="10">
        <f t="shared" si="231"/>
        <v>4.6483727001883038E-2</v>
      </c>
      <c r="S427" s="10">
        <f t="shared" si="232"/>
        <v>0</v>
      </c>
      <c r="T427" s="9">
        <f t="shared" si="222"/>
        <v>0.36000747070719968</v>
      </c>
      <c r="U427" s="18"/>
      <c r="V427" s="8">
        <f t="shared" si="233"/>
        <v>3126.6367998027913</v>
      </c>
      <c r="W427" s="8">
        <f t="shared" si="223"/>
        <v>2769.0946629615173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-807.73208083722807</v>
      </c>
      <c r="AB427" s="8">
        <f t="shared" si="234"/>
        <v>-35754.21368412739</v>
      </c>
      <c r="AC427" s="8">
        <f t="shared" si="227"/>
        <v>-36561.945764964621</v>
      </c>
      <c r="AD427" s="8">
        <f t="shared" si="235"/>
        <v>306.72307006065387</v>
      </c>
      <c r="AE427" s="8">
        <f t="shared" si="228"/>
        <v>-36255.222694903969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2243.65366432679</v>
      </c>
      <c r="M428" s="14">
        <f t="shared" si="221"/>
        <v>769177</v>
      </c>
      <c r="N428" s="13"/>
      <c r="O428" s="12">
        <f>1000*(IF(I30&lt;18,VLOOKUP(I30,'[1]Mortality (No Interventions) L'!$B$10:$O$129,7),VLOOKUP(I30,'[1]Mortality (Interventions) L'!$B$136:$AV$256,13)))</f>
        <v>127.29493474865458</v>
      </c>
      <c r="P428" s="11">
        <v>0</v>
      </c>
      <c r="Q428" s="10">
        <f t="shared" si="230"/>
        <v>0.36000747070719968</v>
      </c>
      <c r="R428" s="10">
        <f t="shared" si="231"/>
        <v>4.582712749270116E-2</v>
      </c>
      <c r="S428" s="10">
        <f t="shared" si="232"/>
        <v>0</v>
      </c>
      <c r="T428" s="9">
        <f t="shared" si="222"/>
        <v>0.3141803432144985</v>
      </c>
      <c r="U428" s="18"/>
      <c r="V428" s="8">
        <f t="shared" si="233"/>
        <v>2769.0946629615173</v>
      </c>
      <c r="W428" s="8">
        <f t="shared" si="223"/>
        <v>2416.6029385269835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-704.91187831265813</v>
      </c>
      <c r="AB428" s="8">
        <f t="shared" si="234"/>
        <v>-35249.172443453397</v>
      </c>
      <c r="AC428" s="8">
        <f t="shared" si="227"/>
        <v>-35954.084321766059</v>
      </c>
      <c r="AD428" s="8">
        <f t="shared" si="235"/>
        <v>271.6481864365249</v>
      </c>
      <c r="AE428" s="8">
        <f t="shared" si="228"/>
        <v>-35682.436135329532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2243.65366432679</v>
      </c>
      <c r="M429" s="14">
        <f t="shared" si="221"/>
        <v>769177</v>
      </c>
      <c r="N429" s="13"/>
      <c r="O429" s="12">
        <f>1000*(IF(I31&lt;18,VLOOKUP(I31,'[1]Mortality (No Interventions) L'!$B$10:$O$129,7),VLOOKUP(I31,'[1]Mortality (Interventions) L'!$B$136:$AV$256,13)))</f>
        <v>140.33450710182777</v>
      </c>
      <c r="P429" s="11">
        <v>0</v>
      </c>
      <c r="Q429" s="10">
        <f t="shared" si="230"/>
        <v>0.3141803432144985</v>
      </c>
      <c r="R429" s="10">
        <f t="shared" si="231"/>
        <v>4.4090343606089724E-2</v>
      </c>
      <c r="S429" s="10">
        <f t="shared" si="232"/>
        <v>0</v>
      </c>
      <c r="T429" s="9">
        <f t="shared" si="222"/>
        <v>0.27008999960840879</v>
      </c>
      <c r="U429" s="18"/>
      <c r="V429" s="8">
        <f t="shared" si="233"/>
        <v>2416.6029385269835</v>
      </c>
      <c r="W429" s="8">
        <f t="shared" si="223"/>
        <v>2077.4701562879704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-605.98841731942764</v>
      </c>
      <c r="AB429" s="8">
        <f t="shared" si="234"/>
        <v>-33913.278223901274</v>
      </c>
      <c r="AC429" s="8">
        <f t="shared" si="227"/>
        <v>-34519.266641220704</v>
      </c>
      <c r="AD429" s="8">
        <f t="shared" si="235"/>
        <v>237.06874826949709</v>
      </c>
      <c r="AE429" s="8">
        <f t="shared" si="228"/>
        <v>-34282.197892951204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2243.65366432679</v>
      </c>
      <c r="M430" s="14">
        <f t="shared" si="221"/>
        <v>769177</v>
      </c>
      <c r="N430" s="13"/>
      <c r="O430" s="12">
        <f>1000*(IF(I32&lt;18,VLOOKUP(I32,'[1]Mortality (No Interventions) L'!$B$10:$O$129,7),VLOOKUP(I32,'[1]Mortality (Interventions) L'!$B$136:$AV$256,13)))</f>
        <v>154.52723570276882</v>
      </c>
      <c r="P430" s="11">
        <v>0</v>
      </c>
      <c r="Q430" s="10">
        <f t="shared" si="230"/>
        <v>0.27008999960840879</v>
      </c>
      <c r="R430" s="10">
        <f t="shared" si="231"/>
        <v>4.1736261030449327E-2</v>
      </c>
      <c r="S430" s="10">
        <f t="shared" si="232"/>
        <v>0</v>
      </c>
      <c r="T430" s="9">
        <f t="shared" si="222"/>
        <v>0.22835373857795946</v>
      </c>
      <c r="U430" s="18"/>
      <c r="V430" s="8">
        <f t="shared" si="233"/>
        <v>2077.4701562879704</v>
      </c>
      <c r="W430" s="8">
        <f t="shared" si="223"/>
        <v>1756.4444357817913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-512.34670232316057</v>
      </c>
      <c r="AB430" s="8">
        <f t="shared" si="234"/>
        <v>-32102.57205061792</v>
      </c>
      <c r="AC430" s="8">
        <f t="shared" si="227"/>
        <v>-32614.918752941081</v>
      </c>
      <c r="AD430" s="8">
        <f t="shared" si="235"/>
        <v>203.79982233184992</v>
      </c>
      <c r="AE430" s="8">
        <f t="shared" si="228"/>
        <v>-32411.118930609231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2243.65366432679</v>
      </c>
      <c r="M431" s="14">
        <f t="shared" si="221"/>
        <v>769177</v>
      </c>
      <c r="N431" s="13"/>
      <c r="O431" s="12">
        <f>1000*(IF(I33&lt;18,VLOOKUP(I33,'[1]Mortality (No Interventions) L'!$B$10:$O$129,7),VLOOKUP(I33,'[1]Mortality (Interventions) L'!$B$136:$AV$256,13)))</f>
        <v>169.5476383168116</v>
      </c>
      <c r="P431" s="11">
        <v>0</v>
      </c>
      <c r="Q431" s="10">
        <f t="shared" si="230"/>
        <v>0.22835373857795946</v>
      </c>
      <c r="R431" s="10">
        <f t="shared" si="231"/>
        <v>3.8716837076707616E-2</v>
      </c>
      <c r="S431" s="10">
        <f t="shared" si="232"/>
        <v>0</v>
      </c>
      <c r="T431" s="9">
        <f t="shared" si="222"/>
        <v>0.18963690150125184</v>
      </c>
      <c r="U431" s="18"/>
      <c r="V431" s="8">
        <f t="shared" si="233"/>
        <v>1756.4444357817913</v>
      </c>
      <c r="W431" s="8">
        <f t="shared" si="223"/>
        <v>1458.643429860284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-425.47952894486224</v>
      </c>
      <c r="AB431" s="8">
        <f t="shared" si="234"/>
        <v>-29780.100592150735</v>
      </c>
      <c r="AC431" s="8">
        <f t="shared" si="227"/>
        <v>-30205.580121095598</v>
      </c>
      <c r="AD431" s="8">
        <f t="shared" si="235"/>
        <v>172.30719915019372</v>
      </c>
      <c r="AE431" s="8">
        <f t="shared" si="228"/>
        <v>-30033.272921945405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2243.65366432679</v>
      </c>
      <c r="M432" s="14">
        <f t="shared" si="221"/>
        <v>769177</v>
      </c>
      <c r="N432" s="13"/>
      <c r="O432" s="12">
        <f>1000*(IF(I34&lt;18,VLOOKUP(I34,'[1]Mortality (No Interventions) L'!$B$10:$O$129,7),VLOOKUP(I34,'[1]Mortality (Interventions) L'!$B$136:$AV$256,13)))</f>
        <v>185.23534134008358</v>
      </c>
      <c r="P432" s="11">
        <v>0</v>
      </c>
      <c r="Q432" s="10">
        <f t="shared" si="230"/>
        <v>0.18963690150125184</v>
      </c>
      <c r="R432" s="10">
        <f t="shared" si="231"/>
        <v>3.5127456180260197E-2</v>
      </c>
      <c r="S432" s="10">
        <f t="shared" si="232"/>
        <v>0</v>
      </c>
      <c r="T432" s="9">
        <f t="shared" si="222"/>
        <v>0.15450944532099165</v>
      </c>
      <c r="U432" s="18"/>
      <c r="V432" s="8">
        <f t="shared" si="233"/>
        <v>1458.643429860284</v>
      </c>
      <c r="W432" s="8">
        <f t="shared" si="223"/>
        <v>1188.4511162366439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-346.66568316754268</v>
      </c>
      <c r="AB432" s="8">
        <f t="shared" si="234"/>
        <v>-27019.231362363997</v>
      </c>
      <c r="AC432" s="8">
        <f t="shared" si="227"/>
        <v>-27365.897045531539</v>
      </c>
      <c r="AD432" s="8">
        <f t="shared" si="235"/>
        <v>143.09292046929386</v>
      </c>
      <c r="AE432" s="8">
        <f t="shared" si="228"/>
        <v>-27222.804125062245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2243.65366432679</v>
      </c>
      <c r="M433" s="14">
        <f t="shared" si="221"/>
        <v>769177</v>
      </c>
      <c r="N433" s="13"/>
      <c r="O433" s="12">
        <f>1000*(IF(I35&lt;18,VLOOKUP(I35,'[1]Mortality (No Interventions) L'!$B$10:$O$129,7),VLOOKUP(I35,'[1]Mortality (Interventions) L'!$B$136:$AV$256,13)))</f>
        <v>202.19400709680929</v>
      </c>
      <c r="P433" s="11">
        <v>0</v>
      </c>
      <c r="Q433" s="10">
        <f t="shared" si="230"/>
        <v>0.15450944532099165</v>
      </c>
      <c r="R433" s="10">
        <f t="shared" si="231"/>
        <v>3.1240883883756652E-2</v>
      </c>
      <c r="S433" s="10">
        <f t="shared" si="232"/>
        <v>0</v>
      </c>
      <c r="T433" s="9">
        <f t="shared" si="222"/>
        <v>0.123268561437235</v>
      </c>
      <c r="U433" s="18"/>
      <c r="V433" s="8">
        <f t="shared" si="233"/>
        <v>1188.4511162366439</v>
      </c>
      <c r="W433" s="8">
        <f t="shared" si="223"/>
        <v>948.15342280608104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-276.57195956494434</v>
      </c>
      <c r="AB433" s="8">
        <f t="shared" si="234"/>
        <v>-24029.76934305629</v>
      </c>
      <c r="AC433" s="8">
        <f t="shared" si="227"/>
        <v>-24306.341302621237</v>
      </c>
      <c r="AD433" s="8">
        <f t="shared" si="235"/>
        <v>116.58705450281477</v>
      </c>
      <c r="AE433" s="8">
        <f t="shared" si="228"/>
        <v>-24189.754248118421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2243.65366432679</v>
      </c>
      <c r="M434" s="14">
        <f t="shared" ref="M434:M465" si="238">$E$11</f>
        <v>769177</v>
      </c>
      <c r="N434" s="13"/>
      <c r="O434" s="12">
        <f>1000*(IF(I36&lt;18,VLOOKUP(I36,'[1]Mortality (No Interventions) L'!$B$10:$O$129,7),VLOOKUP(I36,'[1]Mortality (Interventions) L'!$B$136:$AV$256,13)))</f>
        <v>219.82590742776375</v>
      </c>
      <c r="P434" s="11">
        <v>0</v>
      </c>
      <c r="Q434" s="10">
        <f t="shared" si="230"/>
        <v>0.123268561437235</v>
      </c>
      <c r="R434" s="10">
        <f t="shared" si="231"/>
        <v>2.7097623375255227E-2</v>
      </c>
      <c r="S434" s="10">
        <f t="shared" si="232"/>
        <v>0</v>
      </c>
      <c r="T434" s="9">
        <f t="shared" ref="T434:T465" si="239">Q434-SUM(R434:S434)</f>
        <v>9.6170938061979766E-2</v>
      </c>
      <c r="U434" s="18"/>
      <c r="V434" s="8">
        <f t="shared" si="233"/>
        <v>948.15342280608104</v>
      </c>
      <c r="W434" s="8">
        <f t="shared" ref="W434:W465" si="240">$G$14*M434*T434</f>
        <v>739.72473625699411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-215.77427758450565</v>
      </c>
      <c r="AB434" s="8">
        <f t="shared" si="234"/>
        <v>-20842.868654908689</v>
      </c>
      <c r="AC434" s="8">
        <f t="shared" ref="AC434:AC465" si="244">IFERROR(_xlfn.IFNA(SUM(Y434:AB434),0),0)</f>
        <v>-21058.642932493196</v>
      </c>
      <c r="AD434" s="8">
        <f t="shared" si="235"/>
        <v>93.013850777276559</v>
      </c>
      <c r="AE434" s="8">
        <f t="shared" ref="AE434:AE465" si="245">IFERROR(_xlfn.IFNA(SUM(AC434:AD434),0),0)</f>
        <v>-20965.629081715921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2243.65366432679</v>
      </c>
      <c r="M435" s="14">
        <f t="shared" si="238"/>
        <v>769177</v>
      </c>
      <c r="N435" s="13"/>
      <c r="O435" s="12">
        <f>1000*(IF(I37&lt;18,VLOOKUP(I37,'[1]Mortality (No Interventions) L'!$B$10:$O$129,7),VLOOKUP(I37,'[1]Mortality (Interventions) L'!$B$136:$AV$256,13)))</f>
        <v>238.65195112762297</v>
      </c>
      <c r="P435" s="11">
        <v>0</v>
      </c>
      <c r="Q435" s="10">
        <f t="shared" ref="Q435:Q466" si="247">T434</f>
        <v>9.6170938061979766E-2</v>
      </c>
      <c r="R435" s="10">
        <f t="shared" ref="R435:R466" si="248">O435*Q435/1000</f>
        <v>2.295138201026525E-2</v>
      </c>
      <c r="S435" s="10">
        <f t="shared" ref="S435:S466" si="249">MIN(P435*Q435,Q435-R435)</f>
        <v>0</v>
      </c>
      <c r="T435" s="9">
        <f t="shared" si="239"/>
        <v>7.3219556051714513E-2</v>
      </c>
      <c r="U435" s="18"/>
      <c r="V435" s="8">
        <f t="shared" ref="V435:V466" si="250">W434</f>
        <v>739.72473625699411</v>
      </c>
      <c r="W435" s="8">
        <f t="shared" si="240"/>
        <v>563.18798465189616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-164.27932523581006</v>
      </c>
      <c r="AB435" s="8">
        <f t="shared" ref="AB435:AB466" si="251">IFERROR(_xlfn.IFNA(-M435*R435,0),0)</f>
        <v>-17653.675160509792</v>
      </c>
      <c r="AC435" s="8">
        <f t="shared" si="244"/>
        <v>-17817.954485745602</v>
      </c>
      <c r="AD435" s="8">
        <f t="shared" ref="AD435:AD466" si="252">IFERROR(_xlfn.IFNA($D$6*SUM(V435:V435,Y435:Z435),0),0)</f>
        <v>72.566996626811132</v>
      </c>
      <c r="AE435" s="8">
        <f t="shared" si="245"/>
        <v>-17745.387489118792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2243.65366432679</v>
      </c>
      <c r="M436" s="14">
        <f t="shared" si="238"/>
        <v>769177</v>
      </c>
      <c r="N436" s="13"/>
      <c r="O436" s="12">
        <f>1000*(IF(I38&lt;18,VLOOKUP(I38,'[1]Mortality (No Interventions) L'!$B$10:$O$129,7),VLOOKUP(I38,'[1]Mortality (Interventions) L'!$B$136:$AV$256,13)))</f>
        <v>258.74164644242182</v>
      </c>
      <c r="P436" s="11">
        <v>0</v>
      </c>
      <c r="Q436" s="10">
        <f t="shared" si="247"/>
        <v>7.3219556051714513E-2</v>
      </c>
      <c r="R436" s="10">
        <f t="shared" si="248"/>
        <v>1.8944948484603801E-2</v>
      </c>
      <c r="S436" s="10">
        <f t="shared" si="249"/>
        <v>0</v>
      </c>
      <c r="T436" s="9">
        <f t="shared" si="239"/>
        <v>5.4274607567110708E-2</v>
      </c>
      <c r="U436" s="18"/>
      <c r="V436" s="8">
        <f t="shared" si="250"/>
        <v>563.18798465189616</v>
      </c>
      <c r="W436" s="8">
        <f t="shared" si="240"/>
        <v>417.46779824647513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-121.77342214784646</v>
      </c>
      <c r="AB436" s="8">
        <f t="shared" si="251"/>
        <v>-14572.018640542097</v>
      </c>
      <c r="AC436" s="8">
        <f t="shared" si="244"/>
        <v>-14693.792062689943</v>
      </c>
      <c r="AD436" s="8">
        <f t="shared" si="252"/>
        <v>55.248741294351014</v>
      </c>
      <c r="AE436" s="8">
        <f t="shared" si="245"/>
        <v>-14638.543321395593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2243.65366432679</v>
      </c>
      <c r="M437" s="14">
        <f t="shared" si="238"/>
        <v>769177</v>
      </c>
      <c r="N437" s="13"/>
      <c r="O437" s="12">
        <f>1000*(IF(I39&lt;18,VLOOKUP(I39,'[1]Mortality (No Interventions) L'!$B$10:$O$129,7),VLOOKUP(I39,'[1]Mortality (Interventions) L'!$B$136:$AV$256,13)))</f>
        <v>279.43313862397912</v>
      </c>
      <c r="P437" s="11">
        <v>0</v>
      </c>
      <c r="Q437" s="10">
        <f t="shared" si="247"/>
        <v>5.4274607567110708E-2</v>
      </c>
      <c r="R437" s="10">
        <f t="shared" si="248"/>
        <v>1.5166123940062512E-2</v>
      </c>
      <c r="S437" s="10">
        <f t="shared" si="249"/>
        <v>0</v>
      </c>
      <c r="T437" s="9">
        <f t="shared" si="239"/>
        <v>3.9108483627048198E-2</v>
      </c>
      <c r="U437" s="18"/>
      <c r="V437" s="8">
        <f t="shared" si="250"/>
        <v>417.46779824647513</v>
      </c>
      <c r="W437" s="8">
        <f t="shared" si="240"/>
        <v>300.81346110802053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-87.745892596090954</v>
      </c>
      <c r="AB437" s="8">
        <f t="shared" si="251"/>
        <v>-11665.433713845463</v>
      </c>
      <c r="AC437" s="8">
        <f t="shared" si="244"/>
        <v>-11753.179606441554</v>
      </c>
      <c r="AD437" s="8">
        <f t="shared" si="252"/>
        <v>40.953591007979213</v>
      </c>
      <c r="AE437" s="8">
        <f t="shared" si="245"/>
        <v>-11712.226015433575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2243.65366432679</v>
      </c>
      <c r="M438" s="14">
        <f t="shared" si="238"/>
        <v>769177</v>
      </c>
      <c r="N438" s="13"/>
      <c r="O438" s="12">
        <f>1000*(IF(I40&lt;18,VLOOKUP(I40,'[1]Mortality (No Interventions) L'!$B$10:$O$129,7),VLOOKUP(I40,'[1]Mortality (Interventions) L'!$B$136:$AV$256,13)))</f>
        <v>301.24508252692442</v>
      </c>
      <c r="P438" s="11">
        <v>0</v>
      </c>
      <c r="Q438" s="10">
        <f t="shared" si="247"/>
        <v>3.9108483627048198E-2</v>
      </c>
      <c r="R438" s="10">
        <f t="shared" si="248"/>
        <v>1.1781238377733007E-2</v>
      </c>
      <c r="S438" s="10">
        <f t="shared" si="249"/>
        <v>0</v>
      </c>
      <c r="T438" s="9">
        <f t="shared" si="239"/>
        <v>2.732724524931519E-2</v>
      </c>
      <c r="U438" s="18"/>
      <c r="V438" s="8">
        <f t="shared" si="250"/>
        <v>300.81346110802053</v>
      </c>
      <c r="W438" s="8">
        <f t="shared" si="240"/>
        <v>210.19488519132511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-61.312873939582893</v>
      </c>
      <c r="AB438" s="8">
        <f t="shared" si="251"/>
        <v>-9061.8575916695409</v>
      </c>
      <c r="AC438" s="8">
        <f t="shared" si="244"/>
        <v>-9123.1704656091242</v>
      </c>
      <c r="AD438" s="8">
        <f t="shared" si="252"/>
        <v>29.509800534696815</v>
      </c>
      <c r="AE438" s="8">
        <f t="shared" si="245"/>
        <v>-9093.660665074427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2243.65366432679</v>
      </c>
      <c r="M439" s="14">
        <f t="shared" si="238"/>
        <v>769177</v>
      </c>
      <c r="N439" s="13"/>
      <c r="O439" s="12">
        <f>1000*(IF(I41&lt;18,VLOOKUP(I41,'[1]Mortality (No Interventions) L'!$B$10:$O$129,7),VLOOKUP(I41,'[1]Mortality (Interventions) L'!$B$136:$AV$256,13)))</f>
        <v>323.46738653862258</v>
      </c>
      <c r="P439" s="11">
        <v>0</v>
      </c>
      <c r="Q439" s="10">
        <f t="shared" si="247"/>
        <v>2.732724524931519E-2</v>
      </c>
      <c r="R439" s="10">
        <f t="shared" si="248"/>
        <v>8.839472602095973E-3</v>
      </c>
      <c r="S439" s="10">
        <f t="shared" si="249"/>
        <v>0</v>
      </c>
      <c r="T439" s="9">
        <f t="shared" si="239"/>
        <v>1.8487772647219215E-2</v>
      </c>
      <c r="U439" s="18"/>
      <c r="V439" s="8">
        <f t="shared" si="250"/>
        <v>210.19488519132511</v>
      </c>
      <c r="W439" s="8">
        <f t="shared" si="240"/>
        <v>142.20369501470134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-41.480158845173989</v>
      </c>
      <c r="AB439" s="8">
        <f t="shared" si="251"/>
        <v>-6799.1190176623741</v>
      </c>
      <c r="AC439" s="8">
        <f t="shared" si="244"/>
        <v>-6840.5991765075478</v>
      </c>
      <c r="AD439" s="8">
        <f t="shared" si="252"/>
        <v>20.620118237268994</v>
      </c>
      <c r="AE439" s="8">
        <f t="shared" si="245"/>
        <v>-6819.979058270279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2243.65366432679</v>
      </c>
      <c r="M440" s="14">
        <f t="shared" si="238"/>
        <v>769177</v>
      </c>
      <c r="N440" s="13"/>
      <c r="O440" s="12">
        <f>1000*(IF(I42&lt;18,VLOOKUP(I42,'[1]Mortality (No Interventions) L'!$B$10:$O$129,7),VLOOKUP(I42,'[1]Mortality (Interventions) L'!$B$136:$AV$256,13)))</f>
        <v>345.63668757193284</v>
      </c>
      <c r="P440" s="11">
        <v>0</v>
      </c>
      <c r="Q440" s="10">
        <f t="shared" si="247"/>
        <v>1.8487772647219215E-2</v>
      </c>
      <c r="R440" s="10">
        <f t="shared" si="248"/>
        <v>6.3900524983678342E-3</v>
      </c>
      <c r="S440" s="10">
        <f t="shared" si="249"/>
        <v>0</v>
      </c>
      <c r="T440" s="9">
        <f t="shared" si="239"/>
        <v>1.2097720148851382E-2</v>
      </c>
      <c r="U440" s="18"/>
      <c r="V440" s="8">
        <f t="shared" si="250"/>
        <v>142.20369501470134</v>
      </c>
      <c r="W440" s="8">
        <f t="shared" si="240"/>
        <v>93.052880909330597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-27.143094141970444</v>
      </c>
      <c r="AB440" s="8">
        <f t="shared" si="251"/>
        <v>-4915.0814105370755</v>
      </c>
      <c r="AC440" s="8">
        <f t="shared" si="244"/>
        <v>-4942.2245046790458</v>
      </c>
      <c r="AD440" s="8">
        <f t="shared" si="252"/>
        <v>13.950182480942201</v>
      </c>
      <c r="AE440" s="8">
        <f t="shared" si="245"/>
        <v>-4928.2743221981036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2243.65366432679</v>
      </c>
      <c r="M441" s="14">
        <f t="shared" si="238"/>
        <v>769177</v>
      </c>
      <c r="N441" s="13"/>
      <c r="O441" s="12">
        <f>1000*(IF(I43&lt;18,VLOOKUP(I43,'[1]Mortality (No Interventions) L'!$B$10:$O$129,7),VLOOKUP(I43,'[1]Mortality (Interventions) L'!$B$136:$AV$256,13)))</f>
        <v>368.55883207782711</v>
      </c>
      <c r="P441" s="11">
        <v>0</v>
      </c>
      <c r="Q441" s="10">
        <f t="shared" si="247"/>
        <v>1.2097720148851382E-2</v>
      </c>
      <c r="R441" s="10">
        <f t="shared" si="248"/>
        <v>4.4587216088650622E-3</v>
      </c>
      <c r="S441" s="10">
        <f t="shared" si="249"/>
        <v>0</v>
      </c>
      <c r="T441" s="9">
        <f t="shared" si="239"/>
        <v>7.6389985399863197E-3</v>
      </c>
      <c r="U441" s="18"/>
      <c r="V441" s="8">
        <f t="shared" si="250"/>
        <v>93.052880909330597</v>
      </c>
      <c r="W441" s="8">
        <f t="shared" si="240"/>
        <v>58.757419799910579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-17.139267066027305</v>
      </c>
      <c r="AB441" s="8">
        <f t="shared" si="251"/>
        <v>-3429.5461109420021</v>
      </c>
      <c r="AC441" s="8">
        <f t="shared" si="244"/>
        <v>-3446.6853780080296</v>
      </c>
      <c r="AD441" s="8">
        <f t="shared" si="252"/>
        <v>9.128487617205332</v>
      </c>
      <c r="AE441" s="8">
        <f t="shared" si="245"/>
        <v>-3437.5568903908243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2243.65366432679</v>
      </c>
      <c r="M442" s="14">
        <f t="shared" si="238"/>
        <v>769177</v>
      </c>
      <c r="N442" s="13"/>
      <c r="O442" s="12">
        <f>1000*(IF(I44&lt;18,VLOOKUP(I44,'[1]Mortality (No Interventions) L'!$B$10:$O$129,7),VLOOKUP(I44,'[1]Mortality (Interventions) L'!$B$136:$AV$256,13)))</f>
        <v>392.12314665114405</v>
      </c>
      <c r="P442" s="11">
        <v>0</v>
      </c>
      <c r="Q442" s="10">
        <f t="shared" si="247"/>
        <v>7.6389985399863197E-3</v>
      </c>
      <c r="R442" s="10">
        <f t="shared" si="248"/>
        <v>2.9954281447629309E-3</v>
      </c>
      <c r="S442" s="10">
        <f t="shared" si="249"/>
        <v>0</v>
      </c>
      <c r="T442" s="9">
        <f t="shared" si="239"/>
        <v>4.6435703952233884E-3</v>
      </c>
      <c r="U442" s="18"/>
      <c r="V442" s="8">
        <f t="shared" si="250"/>
        <v>58.757419799910579</v>
      </c>
      <c r="W442" s="8">
        <f t="shared" si="240"/>
        <v>35.717275458867405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-10.418563732802356</v>
      </c>
      <c r="AB442" s="8">
        <f t="shared" si="251"/>
        <v>-2304.0144341043169</v>
      </c>
      <c r="AC442" s="8">
        <f t="shared" si="244"/>
        <v>-2314.4329978371193</v>
      </c>
      <c r="AD442" s="8">
        <f t="shared" si="252"/>
        <v>5.7641028823712279</v>
      </c>
      <c r="AE442" s="8">
        <f t="shared" si="245"/>
        <v>-2308.6688949547479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2243.65366432679</v>
      </c>
      <c r="M443" s="14">
        <f t="shared" si="238"/>
        <v>769177</v>
      </c>
      <c r="N443" s="13"/>
      <c r="O443" s="12">
        <f>1000*(IF(I45&lt;18,VLOOKUP(I45,'[1]Mortality (No Interventions) L'!$B$10:$O$129,7),VLOOKUP(I45,'[1]Mortality (Interventions) L'!$B$136:$AV$256,13)))</f>
        <v>416.20076853204137</v>
      </c>
      <c r="P443" s="11">
        <v>0</v>
      </c>
      <c r="Q443" s="10">
        <f t="shared" si="247"/>
        <v>4.6435703952233884E-3</v>
      </c>
      <c r="R443" s="10">
        <f t="shared" si="248"/>
        <v>1.9326575672246092E-3</v>
      </c>
      <c r="S443" s="10">
        <f t="shared" si="249"/>
        <v>0</v>
      </c>
      <c r="T443" s="9">
        <f t="shared" si="239"/>
        <v>2.7109128279987791E-3</v>
      </c>
      <c r="U443" s="18"/>
      <c r="V443" s="8">
        <f t="shared" si="250"/>
        <v>35.717275458867405</v>
      </c>
      <c r="W443" s="8">
        <f t="shared" si="240"/>
        <v>20.851717963016171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-6.0823495002099621</v>
      </c>
      <c r="AB443" s="8">
        <f t="shared" si="251"/>
        <v>-1486.5557495851233</v>
      </c>
      <c r="AC443" s="8">
        <f t="shared" si="244"/>
        <v>-1492.6380990853334</v>
      </c>
      <c r="AD443" s="8">
        <f t="shared" si="252"/>
        <v>3.5038647225148929</v>
      </c>
      <c r="AE443" s="8">
        <f t="shared" si="245"/>
        <v>-1489.1342343628185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2243.65366432679</v>
      </c>
      <c r="M444" s="14">
        <f t="shared" si="238"/>
        <v>769177</v>
      </c>
      <c r="N444" s="13"/>
      <c r="O444" s="12">
        <f>1000*(IF(I46&lt;18,VLOOKUP(I46,'[1]Mortality (No Interventions) L'!$B$10:$O$129,7),VLOOKUP(I46,'[1]Mortality (Interventions) L'!$B$136:$AV$256,13)))</f>
        <v>440.65917264320831</v>
      </c>
      <c r="P444" s="11">
        <v>0</v>
      </c>
      <c r="Q444" s="10">
        <f t="shared" si="247"/>
        <v>2.7109128279987791E-3</v>
      </c>
      <c r="R444" s="10">
        <f t="shared" si="248"/>
        <v>1.1945886038938021E-3</v>
      </c>
      <c r="S444" s="10">
        <f t="shared" si="249"/>
        <v>0</v>
      </c>
      <c r="T444" s="9">
        <f t="shared" si="239"/>
        <v>1.5163242241049771E-3</v>
      </c>
      <c r="U444" s="18"/>
      <c r="V444" s="8">
        <f t="shared" si="250"/>
        <v>20.851717963016171</v>
      </c>
      <c r="W444" s="8">
        <f t="shared" si="240"/>
        <v>11.66321717724394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-3.4021064017206086</v>
      </c>
      <c r="AB444" s="8">
        <f t="shared" si="251"/>
        <v>-918.85007857722303</v>
      </c>
      <c r="AC444" s="8">
        <f t="shared" si="244"/>
        <v>-922.25218497894366</v>
      </c>
      <c r="AD444" s="8">
        <f t="shared" si="252"/>
        <v>2.0455535321718865</v>
      </c>
      <c r="AE444" s="8">
        <f t="shared" si="245"/>
        <v>-920.20663144677178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2243.65366432679</v>
      </c>
      <c r="M445" s="14">
        <f t="shared" si="238"/>
        <v>769177</v>
      </c>
      <c r="N445" s="13"/>
      <c r="O445" s="12">
        <f>1000*(IF(I47&lt;18,VLOOKUP(I47,'[1]Mortality (No Interventions) L'!$B$10:$O$129,7),VLOOKUP(I47,'[1]Mortality (Interventions) L'!$B$136:$AV$256,13)))</f>
        <v>465.52220951630522</v>
      </c>
      <c r="P445" s="11">
        <v>0</v>
      </c>
      <c r="Q445" s="10">
        <f t="shared" si="247"/>
        <v>1.5163242241049771E-3</v>
      </c>
      <c r="R445" s="10">
        <f t="shared" si="248"/>
        <v>7.0588260314844613E-4</v>
      </c>
      <c r="S445" s="10">
        <f t="shared" si="249"/>
        <v>0</v>
      </c>
      <c r="T445" s="9">
        <f t="shared" si="239"/>
        <v>8.1044162095653095E-4</v>
      </c>
      <c r="U445" s="18"/>
      <c r="V445" s="8">
        <f t="shared" si="250"/>
        <v>11.66321717724394</v>
      </c>
      <c r="W445" s="8">
        <f t="shared" si="240"/>
        <v>6.2337305468248161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-1.8183503125820641</v>
      </c>
      <c r="AB445" s="8">
        <f t="shared" si="251"/>
        <v>-542.94866304191237</v>
      </c>
      <c r="AC445" s="8">
        <f t="shared" si="244"/>
        <v>-544.76701335449445</v>
      </c>
      <c r="AD445" s="8">
        <f t="shared" si="252"/>
        <v>1.1441616050876307</v>
      </c>
      <c r="AE445" s="8">
        <f t="shared" si="245"/>
        <v>-543.62285174940678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2243.65366432679</v>
      </c>
      <c r="M446" s="14">
        <f t="shared" si="238"/>
        <v>769177</v>
      </c>
      <c r="N446" s="13"/>
      <c r="O446" s="12">
        <f>1000*(IF(I48&lt;18,VLOOKUP(I48,'[1]Mortality (No Interventions) L'!$B$10:$O$129,7),VLOOKUP(I48,'[1]Mortality (Interventions) L'!$B$136:$AV$256,13)))</f>
        <v>490.83371702170041</v>
      </c>
      <c r="P446" s="11">
        <v>0</v>
      </c>
      <c r="Q446" s="10">
        <f t="shared" si="247"/>
        <v>8.1044162095653095E-4</v>
      </c>
      <c r="R446" s="10">
        <f t="shared" si="248"/>
        <v>3.977920732431861E-4</v>
      </c>
      <c r="S446" s="10">
        <f t="shared" si="249"/>
        <v>0</v>
      </c>
      <c r="T446" s="9">
        <f t="shared" si="239"/>
        <v>4.1264954771334485E-4</v>
      </c>
      <c r="U446" s="18"/>
      <c r="V446" s="8">
        <f t="shared" si="250"/>
        <v>6.2337305468248161</v>
      </c>
      <c r="W446" s="8">
        <f t="shared" si="240"/>
        <v>3.1740054116150747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-0.92584266980983876</v>
      </c>
      <c r="AB446" s="8">
        <f t="shared" si="251"/>
        <v>-305.97251352097413</v>
      </c>
      <c r="AC446" s="8">
        <f t="shared" si="244"/>
        <v>-306.89835619078394</v>
      </c>
      <c r="AD446" s="8">
        <f t="shared" si="252"/>
        <v>0.61152896664351453</v>
      </c>
      <c r="AE446" s="8">
        <f t="shared" si="245"/>
        <v>-306.28682722414044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2243.65366432679</v>
      </c>
      <c r="M447" s="14">
        <f t="shared" si="238"/>
        <v>769177</v>
      </c>
      <c r="N447" s="13"/>
      <c r="O447" s="12">
        <f>1000*(IF(I49&lt;18,VLOOKUP(I49,'[1]Mortality (No Interventions) L'!$B$10:$O$129,7),VLOOKUP(I49,'[1]Mortality (Interventions) L'!$B$136:$AV$256,13)))</f>
        <v>516.46819661166467</v>
      </c>
      <c r="P447" s="11">
        <v>0</v>
      </c>
      <c r="Q447" s="10">
        <f t="shared" si="247"/>
        <v>4.1264954771334485E-4</v>
      </c>
      <c r="R447" s="10">
        <f t="shared" si="248"/>
        <v>2.131203677401303E-4</v>
      </c>
      <c r="S447" s="10">
        <f t="shared" si="249"/>
        <v>0</v>
      </c>
      <c r="T447" s="9">
        <f t="shared" si="239"/>
        <v>1.9952917997321455E-4</v>
      </c>
      <c r="U447" s="18"/>
      <c r="V447" s="8">
        <f t="shared" si="250"/>
        <v>3.1740054116150747</v>
      </c>
      <c r="W447" s="8">
        <f t="shared" si="240"/>
        <v>1.5347325606425726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-0.4476743757870224</v>
      </c>
      <c r="AB447" s="8">
        <f t="shared" si="251"/>
        <v>-163.92728509725021</v>
      </c>
      <c r="AC447" s="8">
        <f t="shared" si="244"/>
        <v>-164.37495947303722</v>
      </c>
      <c r="AD447" s="8">
        <f t="shared" si="252"/>
        <v>0.31136993087943887</v>
      </c>
      <c r="AE447" s="8">
        <f t="shared" si="245"/>
        <v>-164.06358954215779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2243.65366432679</v>
      </c>
      <c r="M448" s="14">
        <f t="shared" si="238"/>
        <v>769177</v>
      </c>
      <c r="N448" s="13"/>
      <c r="O448" s="12">
        <f>1000*(IF(I50&lt;18,VLOOKUP(I50,'[1]Mortality (No Interventions) L'!$B$10:$O$129,7),VLOOKUP(I50,'[1]Mortality (Interventions) L'!$B$136:$AV$256,13)))</f>
        <v>542.29693483306892</v>
      </c>
      <c r="P448" s="11">
        <v>0</v>
      </c>
      <c r="Q448" s="10">
        <f t="shared" si="247"/>
        <v>1.9952917997321455E-4</v>
      </c>
      <c r="R448" s="10">
        <f t="shared" si="248"/>
        <v>1.0820406270923002E-4</v>
      </c>
      <c r="S448" s="10">
        <f t="shared" si="249"/>
        <v>0</v>
      </c>
      <c r="T448" s="9">
        <f t="shared" si="239"/>
        <v>9.1325117263984531E-5</v>
      </c>
      <c r="U448" s="18"/>
      <c r="V448" s="8">
        <f t="shared" si="250"/>
        <v>1.5347325606425726</v>
      </c>
      <c r="W448" s="8">
        <f t="shared" si="240"/>
        <v>0.70245179721759832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-0.20490193399441267</v>
      </c>
      <c r="AB448" s="8">
        <f t="shared" si="251"/>
        <v>-83.228076342497417</v>
      </c>
      <c r="AC448" s="8">
        <f t="shared" si="244"/>
        <v>-83.432978276491824</v>
      </c>
      <c r="AD448" s="8">
        <f t="shared" si="252"/>
        <v>0.15055726419903637</v>
      </c>
      <c r="AE448" s="8">
        <f t="shared" si="245"/>
        <v>-83.282421012292787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2243.65366432679</v>
      </c>
      <c r="M449" s="14">
        <f t="shared" si="238"/>
        <v>769177</v>
      </c>
      <c r="N449" s="13"/>
      <c r="O449" s="12">
        <f>1000*(IF(I51&lt;18,VLOOKUP(I51,'[1]Mortality (No Interventions) L'!$B$10:$O$129,7),VLOOKUP(I51,'[1]Mortality (Interventions) L'!$B$136:$AV$256,13)))</f>
        <v>572.05463340380493</v>
      </c>
      <c r="P449" s="11">
        <v>0</v>
      </c>
      <c r="Q449" s="10">
        <f t="shared" si="247"/>
        <v>9.1325117263984531E-5</v>
      </c>
      <c r="R449" s="10">
        <f t="shared" si="248"/>
        <v>5.224295647700817E-5</v>
      </c>
      <c r="S449" s="10">
        <f t="shared" si="249"/>
        <v>0</v>
      </c>
      <c r="T449" s="9">
        <f t="shared" si="239"/>
        <v>3.908216078697636E-5</v>
      </c>
      <c r="U449" s="18"/>
      <c r="V449" s="8">
        <f t="shared" si="250"/>
        <v>0.70245179721759832</v>
      </c>
      <c r="W449" s="8">
        <f t="shared" si="240"/>
        <v>0.30061099187644119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-8.7686833259508296E-2</v>
      </c>
      <c r="AB449" s="8">
        <f t="shared" si="251"/>
        <v>-40.184080534115715</v>
      </c>
      <c r="AC449" s="8">
        <f t="shared" si="244"/>
        <v>-40.271767367375226</v>
      </c>
      <c r="AD449" s="8">
        <f t="shared" si="252"/>
        <v>6.8910521307046405E-2</v>
      </c>
      <c r="AE449" s="8">
        <f t="shared" si="245"/>
        <v>-40.20285684606818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2243.65366432679</v>
      </c>
      <c r="M450" s="14">
        <f t="shared" si="238"/>
        <v>769177</v>
      </c>
      <c r="N450" s="13"/>
      <c r="O450" s="12">
        <f>1000*(IF(I52&lt;18,VLOOKUP(I52,'[1]Mortality (No Interventions) L'!$B$10:$O$129,7),VLOOKUP(I52,'[1]Mortality (Interventions) L'!$B$136:$AV$256,13)))</f>
        <v>602.00771669294375</v>
      </c>
      <c r="P450" s="11">
        <v>0</v>
      </c>
      <c r="Q450" s="10">
        <f t="shared" si="247"/>
        <v>3.908216078697636E-5</v>
      </c>
      <c r="R450" s="10">
        <f t="shared" si="248"/>
        <v>2.3527762378794138E-5</v>
      </c>
      <c r="S450" s="10">
        <f t="shared" si="249"/>
        <v>0</v>
      </c>
      <c r="T450" s="9">
        <f t="shared" si="239"/>
        <v>1.5554398408182222E-5</v>
      </c>
      <c r="U450" s="18"/>
      <c r="V450" s="8">
        <f t="shared" si="250"/>
        <v>0.30061099187644119</v>
      </c>
      <c r="W450" s="8">
        <f t="shared" si="240"/>
        <v>0.11964085504410378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-3.4898682984916829E-2</v>
      </c>
      <c r="AB450" s="8">
        <f t="shared" si="251"/>
        <v>-18.09701368323374</v>
      </c>
      <c r="AC450" s="8">
        <f t="shared" si="244"/>
        <v>-18.131912366218657</v>
      </c>
      <c r="AD450" s="8">
        <f t="shared" si="252"/>
        <v>2.9489938303078882E-2</v>
      </c>
      <c r="AE450" s="8">
        <f t="shared" si="245"/>
        <v>-18.102422427915577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2243.65366432679</v>
      </c>
      <c r="M451" s="14">
        <f t="shared" si="238"/>
        <v>769177</v>
      </c>
      <c r="N451" s="13"/>
      <c r="O451" s="12">
        <f>1000*(IF(I53&lt;18,VLOOKUP(I53,'[1]Mortality (No Interventions) L'!$B$10:$O$129,7),VLOOKUP(I53,'[1]Mortality (Interventions) L'!$B$136:$AV$256,13)))</f>
        <v>632.1207561643696</v>
      </c>
      <c r="P451" s="11">
        <v>0</v>
      </c>
      <c r="Q451" s="10">
        <f t="shared" si="247"/>
        <v>1.5554398408182222E-5</v>
      </c>
      <c r="R451" s="10">
        <f t="shared" si="248"/>
        <v>9.8322580834620128E-6</v>
      </c>
      <c r="S451" s="10">
        <f t="shared" si="249"/>
        <v>0</v>
      </c>
      <c r="T451" s="9">
        <f t="shared" si="239"/>
        <v>5.7221403247202092E-6</v>
      </c>
      <c r="U451" s="18"/>
      <c r="V451" s="8">
        <f t="shared" si="250"/>
        <v>0.11964085504410378</v>
      </c>
      <c r="W451" s="8">
        <f t="shared" si="240"/>
        <v>4.4013387285473167E-2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-1.2838501107350585E-2</v>
      </c>
      <c r="AB451" s="8">
        <f t="shared" si="251"/>
        <v>-7.5627467758630607</v>
      </c>
      <c r="AC451" s="8">
        <f t="shared" si="244"/>
        <v>-7.5755852769704113</v>
      </c>
      <c r="AD451" s="8">
        <f t="shared" si="252"/>
        <v>1.1736767879826582E-2</v>
      </c>
      <c r="AE451" s="8">
        <f t="shared" si="245"/>
        <v>-7.5638485090905849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2243.65366432679</v>
      </c>
      <c r="M452" s="14">
        <f t="shared" si="238"/>
        <v>769177</v>
      </c>
      <c r="N452" s="13"/>
      <c r="O452" s="12">
        <f>1000*(IF(I54&lt;18,VLOOKUP(I54,'[1]Mortality (No Interventions) L'!$B$10:$O$129,7),VLOOKUP(I54,'[1]Mortality (Interventions) L'!$B$136:$AV$256,13)))</f>
        <v>662.35795949001567</v>
      </c>
      <c r="P452" s="11">
        <v>0</v>
      </c>
      <c r="Q452" s="10">
        <f t="shared" si="247"/>
        <v>5.7221403247202092E-6</v>
      </c>
      <c r="R452" s="10">
        <f t="shared" si="248"/>
        <v>3.7901051893972136E-6</v>
      </c>
      <c r="S452" s="10">
        <f t="shared" si="249"/>
        <v>0</v>
      </c>
      <c r="T452" s="9">
        <f t="shared" si="239"/>
        <v>1.9320351353229956E-6</v>
      </c>
      <c r="U452" s="18"/>
      <c r="V452" s="8">
        <f t="shared" si="250"/>
        <v>4.4013387285473167E-2</v>
      </c>
      <c r="W452" s="8">
        <f t="shared" si="240"/>
        <v>1.486076989282336E-2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-4.3348177109755444E-3</v>
      </c>
      <c r="AB452" s="8">
        <f t="shared" si="251"/>
        <v>-2.9152617392649804</v>
      </c>
      <c r="AC452" s="8">
        <f t="shared" si="244"/>
        <v>-2.9195965569759559</v>
      </c>
      <c r="AD452" s="8">
        <f t="shared" si="252"/>
        <v>4.3177132927049184E-3</v>
      </c>
      <c r="AE452" s="8">
        <f t="shared" si="245"/>
        <v>-2.9152788436832511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2243.65366432679</v>
      </c>
      <c r="M453" s="14">
        <f t="shared" si="238"/>
        <v>769177</v>
      </c>
      <c r="N453" s="13"/>
      <c r="O453" s="12">
        <f>1000*(IF(I55&lt;18,VLOOKUP(I55,'[1]Mortality (No Interventions) L'!$B$10:$O$129,7),VLOOKUP(I55,'[1]Mortality (Interventions) L'!$B$136:$AV$256,13)))</f>
        <v>692.68255533345416</v>
      </c>
      <c r="P453" s="11">
        <v>0</v>
      </c>
      <c r="Q453" s="10">
        <f t="shared" si="247"/>
        <v>1.9320351353229956E-6</v>
      </c>
      <c r="R453" s="10">
        <f t="shared" si="248"/>
        <v>1.3382870345295486E-6</v>
      </c>
      <c r="S453" s="10">
        <f t="shared" si="249"/>
        <v>0</v>
      </c>
      <c r="T453" s="9">
        <f t="shared" si="239"/>
        <v>5.9374810079344702E-7</v>
      </c>
      <c r="U453" s="18"/>
      <c r="V453" s="8">
        <f t="shared" si="250"/>
        <v>1.486076989282336E-2</v>
      </c>
      <c r="W453" s="8">
        <f t="shared" si="240"/>
        <v>4.5669738292400119E-3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-1.3321651020322897E-3</v>
      </c>
      <c r="AB453" s="8">
        <f t="shared" si="251"/>
        <v>-1.0293796063583347</v>
      </c>
      <c r="AC453" s="8">
        <f t="shared" si="244"/>
        <v>-1.0307117714603671</v>
      </c>
      <c r="AD453" s="8">
        <f t="shared" si="252"/>
        <v>1.4578415264859717E-3</v>
      </c>
      <c r="AE453" s="8">
        <f t="shared" si="245"/>
        <v>-1.0292539299338812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2243.65366432679</v>
      </c>
      <c r="M454" s="14">
        <f t="shared" si="238"/>
        <v>769177</v>
      </c>
      <c r="N454" s="13"/>
      <c r="O454" s="12">
        <f>1000*(IF(I56&lt;18,VLOOKUP(I56,'[1]Mortality (No Interventions) L'!$B$10:$O$129,7),VLOOKUP(I56,'[1]Mortality (Interventions) L'!$B$136:$AV$256,13)))</f>
        <v>723.20214822221442</v>
      </c>
      <c r="P454" s="11">
        <v>0</v>
      </c>
      <c r="Q454" s="10">
        <f t="shared" si="247"/>
        <v>5.9374810079344702E-7</v>
      </c>
      <c r="R454" s="10">
        <f t="shared" si="248"/>
        <v>4.2939990199668078E-7</v>
      </c>
      <c r="S454" s="10">
        <f t="shared" si="249"/>
        <v>0</v>
      </c>
      <c r="T454" s="9">
        <f t="shared" si="239"/>
        <v>1.6434819879676624E-7</v>
      </c>
      <c r="U454" s="18"/>
      <c r="V454" s="8">
        <f t="shared" si="250"/>
        <v>4.5669738292400119E-3</v>
      </c>
      <c r="W454" s="8">
        <f t="shared" si="240"/>
        <v>1.2641285450590027E-3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-3.687404384558723E-4</v>
      </c>
      <c r="AB454" s="8">
        <f t="shared" si="251"/>
        <v>-0.33028452841810091</v>
      </c>
      <c r="AC454" s="8">
        <f t="shared" si="244"/>
        <v>-0.33065326885655677</v>
      </c>
      <c r="AD454" s="8">
        <f t="shared" si="252"/>
        <v>4.4802013264844522E-4</v>
      </c>
      <c r="AE454" s="8">
        <f t="shared" si="245"/>
        <v>-0.33020524872390833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2243.65366432679</v>
      </c>
      <c r="M455" s="14">
        <f t="shared" si="238"/>
        <v>769177</v>
      </c>
      <c r="N455" s="13"/>
      <c r="O455" s="12">
        <f>1000*(IF(I57&lt;18,VLOOKUP(I57,'[1]Mortality (No Interventions) L'!$B$10:$O$129,7),VLOOKUP(I57,'[1]Mortality (Interventions) L'!$B$136:$AV$256,13)))</f>
        <v>754.04916461786138</v>
      </c>
      <c r="P455" s="11">
        <v>0</v>
      </c>
      <c r="Q455" s="10">
        <f t="shared" si="247"/>
        <v>1.6434819879676624E-7</v>
      </c>
      <c r="R455" s="10">
        <f t="shared" si="248"/>
        <v>1.2392662200915179E-7</v>
      </c>
      <c r="S455" s="10">
        <f t="shared" si="249"/>
        <v>0</v>
      </c>
      <c r="T455" s="9">
        <f t="shared" si="239"/>
        <v>4.0421576787614446E-8</v>
      </c>
      <c r="U455" s="18"/>
      <c r="V455" s="8">
        <f t="shared" si="250"/>
        <v>1.2641285450590027E-3</v>
      </c>
      <c r="W455" s="8">
        <f t="shared" si="240"/>
        <v>3.1091347168766918E-4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-9.0692018877397873E-5</v>
      </c>
      <c r="AB455" s="8">
        <f t="shared" si="251"/>
        <v>-9.5321507337133349E-2</v>
      </c>
      <c r="AC455" s="8">
        <f t="shared" si="244"/>
        <v>-9.5412199356010752E-2</v>
      </c>
      <c r="AD455" s="8">
        <f t="shared" si="252"/>
        <v>1.2401101027028816E-4</v>
      </c>
      <c r="AE455" s="8">
        <f t="shared" si="245"/>
        <v>-9.528818834574046E-2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2243.65366432679</v>
      </c>
      <c r="M456" s="14">
        <f t="shared" si="238"/>
        <v>769177</v>
      </c>
      <c r="N456" s="13"/>
      <c r="O456" s="12">
        <f>1000*(IF(I58&lt;18,VLOOKUP(I58,'[1]Mortality (No Interventions) L'!$B$10:$O$129,7),VLOOKUP(I58,'[1]Mortality (Interventions) L'!$B$136:$AV$256,13)))</f>
        <v>785.22360452039572</v>
      </c>
      <c r="P456" s="11">
        <v>0</v>
      </c>
      <c r="Q456" s="10">
        <f t="shared" si="247"/>
        <v>4.0421576787614446E-8</v>
      </c>
      <c r="R456" s="10">
        <f t="shared" si="248"/>
        <v>3.173997622556857E-8</v>
      </c>
      <c r="S456" s="10">
        <f t="shared" si="249"/>
        <v>0</v>
      </c>
      <c r="T456" s="9">
        <f t="shared" si="239"/>
        <v>8.681600562045876E-9</v>
      </c>
      <c r="U456" s="18"/>
      <c r="V456" s="8">
        <f t="shared" si="250"/>
        <v>3.1091347168766918E-4</v>
      </c>
      <c r="W456" s="8">
        <f t="shared" si="240"/>
        <v>6.6776874755127612E-5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-1.9478504913255749E-5</v>
      </c>
      <c r="AB456" s="8">
        <f t="shared" si="251"/>
        <v>-2.4413659693254156E-2</v>
      </c>
      <c r="AC456" s="8">
        <f t="shared" si="244"/>
        <v>-2.4433138198167413E-2</v>
      </c>
      <c r="AD456" s="8">
        <f t="shared" si="252"/>
        <v>3.0500611572560348E-5</v>
      </c>
      <c r="AE456" s="8">
        <f t="shared" si="245"/>
        <v>-2.4402637586594854E-2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2243.65366432679</v>
      </c>
      <c r="M457" s="14">
        <f t="shared" si="238"/>
        <v>769177</v>
      </c>
      <c r="N457" s="13"/>
      <c r="O457" s="12">
        <f>1000*(IF(I59&lt;18,VLOOKUP(I59,'[1]Mortality (No Interventions) L'!$B$10:$O$129,7),VLOOKUP(I59,'[1]Mortality (Interventions) L'!$B$136:$AV$256,13)))</f>
        <v>816.72546792981711</v>
      </c>
      <c r="P457" s="11">
        <v>0</v>
      </c>
      <c r="Q457" s="10">
        <f t="shared" si="247"/>
        <v>8.681600562045876E-9</v>
      </c>
      <c r="R457" s="10">
        <f t="shared" si="248"/>
        <v>7.090484281416681E-9</v>
      </c>
      <c r="S457" s="10">
        <f t="shared" si="249"/>
        <v>0</v>
      </c>
      <c r="T457" s="9">
        <f t="shared" si="239"/>
        <v>1.5911162806291951E-9</v>
      </c>
      <c r="U457" s="18"/>
      <c r="V457" s="8">
        <f t="shared" si="250"/>
        <v>6.6776874755127612E-5</v>
      </c>
      <c r="W457" s="8">
        <f t="shared" si="240"/>
        <v>1.2238500473855225E-5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-3.5699138734037066E-6</v>
      </c>
      <c r="AB457" s="8">
        <f t="shared" si="251"/>
        <v>-5.4538374281272381E-3</v>
      </c>
      <c r="AC457" s="8">
        <f t="shared" si="244"/>
        <v>-5.4574073420006414E-3</v>
      </c>
      <c r="AD457" s="8">
        <f t="shared" si="252"/>
        <v>6.5508114134780195E-6</v>
      </c>
      <c r="AE457" s="8">
        <f t="shared" si="245"/>
        <v>-5.4508565305871632E-3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2243.65366432679</v>
      </c>
      <c r="M458" s="14">
        <f t="shared" si="238"/>
        <v>769177</v>
      </c>
      <c r="N458" s="13"/>
      <c r="O458" s="12">
        <f>1000*(IF(I60&lt;18,VLOOKUP(I60,'[1]Mortality (No Interventions) L'!$B$10:$O$129,7),VLOOKUP(I60,'[1]Mortality (Interventions) L'!$B$136:$AV$256,13)))</f>
        <v>1000</v>
      </c>
      <c r="P458" s="11">
        <v>0</v>
      </c>
      <c r="Q458" s="10">
        <f t="shared" si="247"/>
        <v>1.5911162806291951E-9</v>
      </c>
      <c r="R458" s="10">
        <f t="shared" si="248"/>
        <v>1.5911162806291951E-9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1.2238500473855225E-5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-1.2238500473855224E-3</v>
      </c>
      <c r="AC458" s="8">
        <f t="shared" si="244"/>
        <v>-1.2238500473855224E-3</v>
      </c>
      <c r="AD458" s="8">
        <f t="shared" si="252"/>
        <v>1.2005968964851976E-6</v>
      </c>
      <c r="AE458" s="8">
        <f t="shared" si="245"/>
        <v>-1.2226494504890373E-3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2243.65366432679</v>
      </c>
      <c r="M459" s="14">
        <f t="shared" si="238"/>
        <v>769177</v>
      </c>
      <c r="N459" s="13"/>
      <c r="O459" s="12" t="e">
        <f>1000*(IF(I61&lt;18,VLOOKUP(I61,'[1]Mortality (No Interventions) L'!$B$10:$O$129,7),VLOOKUP(I61,'[1]Mortality (Interventions) L'!$B$136:$AV$256,13)))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2243.65366432679</v>
      </c>
      <c r="M460" s="14">
        <f t="shared" si="238"/>
        <v>769177</v>
      </c>
      <c r="N460" s="13"/>
      <c r="O460" s="12" t="e">
        <f>1000*(IF(I62&lt;18,VLOOKUP(I62,'[1]Mortality (No Interventions) L'!$B$10:$O$129,7),VLOOKUP(I62,'[1]Mortality (Interventions) L'!$B$136:$AV$256,13)))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2243.65366432679</v>
      </c>
      <c r="M461" s="14">
        <f t="shared" si="238"/>
        <v>769177</v>
      </c>
      <c r="N461" s="13"/>
      <c r="O461" s="12" t="e">
        <f>1000*(IF(I63&lt;18,VLOOKUP(I63,'[1]Mortality (No Interventions) L'!$B$10:$O$129,7),VLOOKUP(I63,'[1]Mortality (Interventions) L'!$B$136:$AV$256,13)))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2243.65366432679</v>
      </c>
      <c r="M462" s="14">
        <f t="shared" si="238"/>
        <v>769177</v>
      </c>
      <c r="N462" s="13"/>
      <c r="O462" s="12" t="e">
        <f>1000*(IF(I64&lt;18,VLOOKUP(I64,'[1]Mortality (No Interventions) L'!$B$10:$O$129,7),VLOOKUP(I64,'[1]Mortality (Interventions) L'!$B$136:$AV$256,13)))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2243.65366432679</v>
      </c>
      <c r="M463" s="14">
        <f t="shared" si="238"/>
        <v>769177</v>
      </c>
      <c r="N463" s="13"/>
      <c r="O463" s="12" t="e">
        <f>1000*(IF(I65&lt;18,VLOOKUP(I65,'[1]Mortality (No Interventions) L'!$B$10:$O$129,7),VLOOKUP(I65,'[1]Mortality (Interventions) L'!$B$136:$AV$256,13)))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2243.65366432679</v>
      </c>
      <c r="M464" s="14">
        <f t="shared" si="238"/>
        <v>769177</v>
      </c>
      <c r="N464" s="13"/>
      <c r="O464" s="12" t="e">
        <f>1000*(IF(I66&lt;18,VLOOKUP(I66,'[1]Mortality (No Interventions) L'!$B$10:$O$129,7),VLOOKUP(I66,'[1]Mortality (Interventions) L'!$B$136:$AV$256,13)))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2243.65366432679</v>
      </c>
      <c r="M465" s="14">
        <f t="shared" si="238"/>
        <v>769177</v>
      </c>
      <c r="N465" s="13"/>
      <c r="O465" s="12" t="e">
        <f>1000*(IF(I67&lt;18,VLOOKUP(I67,'[1]Mortality (No Interventions) L'!$B$10:$O$129,7),VLOOKUP(I67,'[1]Mortality (Interventions) L'!$B$136:$AV$256,13)))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2243.65366432679</v>
      </c>
      <c r="M466" s="14">
        <f t="shared" ref="M466:M497" si="255">$E$11</f>
        <v>769177</v>
      </c>
      <c r="N466" s="13"/>
      <c r="O466" s="12" t="e">
        <f>1000*(IF(I68&lt;18,VLOOKUP(I68,'[1]Mortality (No Interventions) L'!$B$10:$O$129,7),VLOOKUP(I68,'[1]Mortality (Interventions) L'!$B$136:$AV$256,13)))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2243.65366432679</v>
      </c>
      <c r="M467" s="14">
        <f t="shared" si="255"/>
        <v>769177</v>
      </c>
      <c r="N467" s="13"/>
      <c r="O467" s="12" t="e">
        <f>1000*(IF(I69&lt;18,VLOOKUP(I69,'[1]Mortality (No Interventions) L'!$B$10:$O$129,7),VLOOKUP(I69,'[1]Mortality (Interventions) L'!$B$136:$AV$256,13)))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2243.65366432679</v>
      </c>
      <c r="M468" s="14">
        <f t="shared" si="255"/>
        <v>769177</v>
      </c>
      <c r="N468" s="13"/>
      <c r="O468" s="12" t="e">
        <f>1000*(IF(I70&lt;18,VLOOKUP(I70,'[1]Mortality (No Interventions) L'!$B$10:$O$129,7),VLOOKUP(I70,'[1]Mortality (Interventions) L'!$B$136:$AV$256,13)))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2243.65366432679</v>
      </c>
      <c r="M469" s="14">
        <f t="shared" si="255"/>
        <v>769177</v>
      </c>
      <c r="N469" s="13"/>
      <c r="O469" s="12" t="e">
        <f>1000*(IF(I71&lt;18,VLOOKUP(I71,'[1]Mortality (No Interventions) L'!$B$10:$O$129,7),VLOOKUP(I71,'[1]Mortality (Interventions) L'!$B$136:$AV$256,13)))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2243.65366432679</v>
      </c>
      <c r="M470" s="14">
        <f t="shared" si="255"/>
        <v>769177</v>
      </c>
      <c r="N470" s="13"/>
      <c r="O470" s="12" t="e">
        <f>1000*(IF(I72&lt;18,VLOOKUP(I72,'[1]Mortality (No Interventions) L'!$B$10:$O$129,7),VLOOKUP(I72,'[1]Mortality (Interventions) L'!$B$136:$AV$256,13)))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2243.65366432679</v>
      </c>
      <c r="M471" s="14">
        <f t="shared" si="255"/>
        <v>769177</v>
      </c>
      <c r="N471" s="13"/>
      <c r="O471" s="12" t="e">
        <f>1000*(IF(I73&lt;18,VLOOKUP(I73,'[1]Mortality (No Interventions) L'!$B$10:$O$129,7),VLOOKUP(I73,'[1]Mortality (Interventions) L'!$B$136:$AV$256,13)))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2243.65366432679</v>
      </c>
      <c r="M472" s="14">
        <f t="shared" si="255"/>
        <v>769177</v>
      </c>
      <c r="N472" s="13"/>
      <c r="O472" s="12" t="e">
        <f>1000*(IF(I74&lt;18,VLOOKUP(I74,'[1]Mortality (No Interventions) L'!$B$10:$O$129,7),VLOOKUP(I74,'[1]Mortality (Interventions) L'!$B$136:$AV$256,13)))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2243.65366432679</v>
      </c>
      <c r="M473" s="14">
        <f t="shared" si="255"/>
        <v>769177</v>
      </c>
      <c r="N473" s="13"/>
      <c r="O473" s="12" t="e">
        <f>1000*(IF(I75&lt;18,VLOOKUP(I75,'[1]Mortality (No Interventions) L'!$B$10:$O$129,7),VLOOKUP(I75,'[1]Mortality (Interventions) L'!$B$136:$AV$256,13)))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2243.65366432679</v>
      </c>
      <c r="M474" s="14">
        <f t="shared" si="255"/>
        <v>769177</v>
      </c>
      <c r="N474" s="13"/>
      <c r="O474" s="12" t="e">
        <f>1000*(IF(I76&lt;18,VLOOKUP(I76,'[1]Mortality (No Interventions) L'!$B$10:$O$129,7),VLOOKUP(I76,'[1]Mortality (Interventions) L'!$B$136:$AV$256,13)))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2243.65366432679</v>
      </c>
      <c r="M475" s="14">
        <f t="shared" si="255"/>
        <v>769177</v>
      </c>
      <c r="N475" s="13"/>
      <c r="O475" s="12" t="e">
        <f>1000*(IF(I77&lt;18,VLOOKUP(I77,'[1]Mortality (No Interventions) L'!$B$10:$O$129,7),VLOOKUP(I77,'[1]Mortality (Interventions) L'!$B$136:$AV$256,13)))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2243.65366432679</v>
      </c>
      <c r="M476" s="14">
        <f t="shared" si="255"/>
        <v>769177</v>
      </c>
      <c r="N476" s="13"/>
      <c r="O476" s="12" t="e">
        <f>1000*(IF(I78&lt;18,VLOOKUP(I78,'[1]Mortality (No Interventions) L'!$B$10:$O$129,7),VLOOKUP(I78,'[1]Mortality (Interventions) L'!$B$136:$AV$256,13)))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2243.65366432679</v>
      </c>
      <c r="M477" s="14">
        <f t="shared" si="255"/>
        <v>769177</v>
      </c>
      <c r="N477" s="13"/>
      <c r="O477" s="12" t="e">
        <f>1000*(IF(I79&lt;18,VLOOKUP(I79,'[1]Mortality (No Interventions) L'!$B$10:$O$129,7),VLOOKUP(I79,'[1]Mortality (Interventions) L'!$B$136:$AV$256,13)))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2243.65366432679</v>
      </c>
      <c r="M478" s="14">
        <f t="shared" si="255"/>
        <v>769177</v>
      </c>
      <c r="O478" s="12" t="e">
        <f>1000*(IF(I80&lt;18,VLOOKUP(I80,'[1]Mortality (No Interventions) L'!$B$10:$O$129,7),VLOOKUP(I80,'[1]Mortality (Interventions) L'!$B$136:$AV$256,13)))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2243.65366432679</v>
      </c>
      <c r="M479" s="14">
        <f t="shared" si="255"/>
        <v>769177</v>
      </c>
      <c r="O479" s="12" t="e">
        <f>1000*(IF(I81&lt;18,VLOOKUP(I81,'[1]Mortality (No Interventions) L'!$B$10:$O$129,7),VLOOKUP(I81,'[1]Mortality (Interventions) L'!$B$136:$AV$256,13)))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2243.65366432679</v>
      </c>
      <c r="M480" s="14">
        <f t="shared" si="255"/>
        <v>769177</v>
      </c>
      <c r="O480" s="12" t="e">
        <f>1000*(IF(I82&lt;18,VLOOKUP(I82,'[1]Mortality (No Interventions) L'!$B$10:$O$129,7),VLOOKUP(I82,'[1]Mortality (Interventions) L'!$B$136:$AV$256,13)))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2243.65366432679</v>
      </c>
      <c r="M481" s="14">
        <f t="shared" si="255"/>
        <v>769177</v>
      </c>
      <c r="O481" s="12" t="e">
        <f>1000*(IF(I83&lt;18,VLOOKUP(I83,'[1]Mortality (No Interventions) L'!$B$10:$O$129,7),VLOOKUP(I83,'[1]Mortality (Interventions) L'!$B$136:$AV$256,13)))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2243.65366432679</v>
      </c>
      <c r="M482" s="14">
        <f t="shared" si="255"/>
        <v>769177</v>
      </c>
      <c r="O482" s="12" t="e">
        <f>1000*(IF(I84&lt;18,VLOOKUP(I84,'[1]Mortality (No Interventions) L'!$B$10:$O$129,7),VLOOKUP(I84,'[1]Mortality (Interventions) L'!$B$136:$AV$256,13)))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2243.65366432679</v>
      </c>
      <c r="M483" s="14">
        <f t="shared" si="255"/>
        <v>769177</v>
      </c>
      <c r="O483" s="12" t="e">
        <f>1000*(IF(I85&lt;18,VLOOKUP(I85,'[1]Mortality (No Interventions) L'!$B$10:$O$129,7),VLOOKUP(I85,'[1]Mortality (Interventions) L'!$B$136:$AV$256,13)))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2243.65366432679</v>
      </c>
      <c r="M484" s="14">
        <f t="shared" si="255"/>
        <v>769177</v>
      </c>
      <c r="O484" s="12" t="e">
        <f>1000*(IF(I86&lt;18,VLOOKUP(I86,'[1]Mortality (No Interventions) L'!$B$10:$O$129,7),VLOOKUP(I86,'[1]Mortality (Interventions) L'!$B$136:$AV$256,13)))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2243.65366432679</v>
      </c>
      <c r="M485" s="14">
        <f t="shared" si="255"/>
        <v>769177</v>
      </c>
      <c r="O485" s="12" t="e">
        <f>1000*(IF(I87&lt;18,VLOOKUP(I87,'[1]Mortality (No Interventions) L'!$B$10:$O$129,7),VLOOKUP(I87,'[1]Mortality (Interventions) L'!$B$136:$AV$256,13)))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2243.65366432679</v>
      </c>
      <c r="M486" s="14">
        <f t="shared" si="255"/>
        <v>769177</v>
      </c>
      <c r="O486" s="12" t="e">
        <f>1000*(IF(I88&lt;18,VLOOKUP(I88,'[1]Mortality (No Interventions) L'!$B$10:$O$129,7),VLOOKUP(I88,'[1]Mortality (Interventions) L'!$B$136:$AV$256,13)))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2243.65366432679</v>
      </c>
      <c r="M487" s="14">
        <f t="shared" si="255"/>
        <v>769177</v>
      </c>
      <c r="O487" s="12" t="e">
        <f>1000*(IF(I89&lt;18,VLOOKUP(I89,'[1]Mortality (No Interventions) L'!$B$10:$O$129,7),VLOOKUP(I89,'[1]Mortality (Interventions) L'!$B$136:$AV$256,13)))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2243.65366432679</v>
      </c>
      <c r="M488" s="14">
        <f t="shared" si="255"/>
        <v>769177</v>
      </c>
      <c r="O488" s="12" t="e">
        <f>1000*(IF(I90&lt;18,VLOOKUP(I90,'[1]Mortality (No Interventions) L'!$B$10:$O$129,7),VLOOKUP(I90,'[1]Mortality (Interventions) L'!$B$136:$AV$256,13)))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2243.65366432679</v>
      </c>
      <c r="M489" s="14">
        <f t="shared" si="255"/>
        <v>769177</v>
      </c>
      <c r="O489" s="12" t="e">
        <f>1000*(IF(I91&lt;18,VLOOKUP(I91,'[1]Mortality (No Interventions) L'!$B$10:$O$129,7),VLOOKUP(I91,'[1]Mortality (Interventions) L'!$B$136:$AV$256,13)))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2243.65366432679</v>
      </c>
      <c r="M490" s="14">
        <f t="shared" si="255"/>
        <v>769177</v>
      </c>
      <c r="O490" s="12" t="e">
        <f>1000*(IF(I92&lt;18,VLOOKUP(I92,'[1]Mortality (No Interventions) L'!$B$10:$O$129,7),VLOOKUP(I92,'[1]Mortality (Interventions) L'!$B$136:$AV$256,13)))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2243.65366432679</v>
      </c>
      <c r="M491" s="14">
        <f t="shared" si="255"/>
        <v>769177</v>
      </c>
      <c r="O491" s="12" t="e">
        <f>1000*(IF(I93&lt;18,VLOOKUP(I93,'[1]Mortality (No Interventions) L'!$B$10:$O$129,7),VLOOKUP(I93,'[1]Mortality (Interventions) L'!$B$136:$AV$256,13)))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2243.65366432679</v>
      </c>
      <c r="M492" s="14">
        <f t="shared" si="255"/>
        <v>769177</v>
      </c>
      <c r="O492" s="12" t="e">
        <f>1000*(IF(I94&lt;18,VLOOKUP(I94,'[1]Mortality (No Interventions) L'!$B$10:$O$129,7),VLOOKUP(I94,'[1]Mortality (Interventions) L'!$B$136:$AV$256,13)))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2243.65366432679</v>
      </c>
      <c r="M493" s="14">
        <f t="shared" si="255"/>
        <v>769177</v>
      </c>
      <c r="O493" s="12" t="e">
        <f>1000*(IF(I95&lt;18,VLOOKUP(I95,'[1]Mortality (No Interventions) L'!$B$10:$O$129,7),VLOOKUP(I95,'[1]Mortality (Interventions) L'!$B$136:$AV$256,13)))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2243.65366432679</v>
      </c>
      <c r="M494" s="14">
        <f t="shared" si="255"/>
        <v>769177</v>
      </c>
      <c r="O494" s="12" t="e">
        <f>1000*(IF(I96&lt;18,VLOOKUP(I96,'[1]Mortality (No Interventions) L'!$B$10:$O$129,7),VLOOKUP(I96,'[1]Mortality (Interventions) L'!$B$136:$AV$256,13)))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2243.65366432679</v>
      </c>
      <c r="M495" s="14">
        <f t="shared" si="255"/>
        <v>769177</v>
      </c>
      <c r="O495" s="12" t="e">
        <f>1000*(IF(I97&lt;18,VLOOKUP(I97,'[1]Mortality (No Interventions) L'!$B$10:$O$129,7),VLOOKUP(I97,'[1]Mortality (Interventions) L'!$B$136:$AV$256,13)))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2243.65366432679</v>
      </c>
      <c r="M496" s="14">
        <f t="shared" si="255"/>
        <v>769177</v>
      </c>
      <c r="O496" s="12" t="e">
        <f>1000*(IF(I98&lt;18,VLOOKUP(I98,'[1]Mortality (No Interventions) L'!$B$10:$O$129,7),VLOOKUP(I98,'[1]Mortality (Interventions) L'!$B$136:$AV$256,13)))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2243.65366432679</v>
      </c>
      <c r="M497" s="14">
        <f t="shared" si="255"/>
        <v>769177</v>
      </c>
      <c r="O497" s="12" t="e">
        <f>1000*(IF(I99&lt;18,VLOOKUP(I99,'[1]Mortality (No Interventions) L'!$B$10:$O$129,7),VLOOKUP(I99,'[1]Mortality (Interventions) L'!$B$136:$AV$256,13)))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2243.65366432679</v>
      </c>
      <c r="M498" s="14">
        <f t="shared" ref="M498:M522" si="272">$E$11</f>
        <v>769177</v>
      </c>
      <c r="O498" s="12" t="e">
        <f>1000*(IF(I100&lt;18,VLOOKUP(I100,'[1]Mortality (No Interventions) L'!$B$10:$O$129,7),VLOOKUP(I100,'[1]Mortality (Interventions) L'!$B$136:$AV$256,13)))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2243.65366432679</v>
      </c>
      <c r="M499" s="14">
        <f t="shared" si="272"/>
        <v>769177</v>
      </c>
      <c r="O499" s="12" t="e">
        <f>1000*(IF(I101&lt;18,VLOOKUP(I101,'[1]Mortality (No Interventions) L'!$B$10:$O$129,7),VLOOKUP(I101,'[1]Mortality (Interventions) L'!$B$136:$AV$256,13)))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2243.65366432679</v>
      </c>
      <c r="M500" s="14">
        <f t="shared" si="272"/>
        <v>769177</v>
      </c>
      <c r="O500" s="12" t="e">
        <f>1000*(IF(I102&lt;18,VLOOKUP(I102,'[1]Mortality (No Interventions) L'!$B$10:$O$129,7),VLOOKUP(I102,'[1]Mortality (Interventions) L'!$B$136:$AV$256,13)))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2243.65366432679</v>
      </c>
      <c r="M501" s="14">
        <f t="shared" si="272"/>
        <v>769177</v>
      </c>
      <c r="O501" s="12" t="e">
        <f>1000*(IF(I103&lt;18,VLOOKUP(I103,'[1]Mortality (No Interventions) L'!$B$10:$O$129,7),VLOOKUP(I103,'[1]Mortality (Interventions) L'!$B$136:$AV$256,13)))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2243.65366432679</v>
      </c>
      <c r="M502" s="14">
        <f t="shared" si="272"/>
        <v>769177</v>
      </c>
      <c r="O502" s="12" t="e">
        <f>1000*(IF(I104&lt;18,VLOOKUP(I104,'[1]Mortality (No Interventions) L'!$B$10:$O$129,7),VLOOKUP(I104,'[1]Mortality (Interventions) L'!$B$136:$AV$256,13)))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2243.65366432679</v>
      </c>
      <c r="M503" s="14">
        <f t="shared" si="272"/>
        <v>769177</v>
      </c>
      <c r="O503" s="12" t="e">
        <f>1000*(IF(I105&lt;18,VLOOKUP(I105,'[1]Mortality (No Interventions) L'!$B$10:$O$129,7),VLOOKUP(I105,'[1]Mortality (Interventions) L'!$B$136:$AV$256,13)))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2243.65366432679</v>
      </c>
      <c r="M504" s="14">
        <f t="shared" si="272"/>
        <v>769177</v>
      </c>
      <c r="O504" s="12" t="e">
        <f>1000*(IF(I106&lt;18,VLOOKUP(I106,'[1]Mortality (No Interventions) L'!$B$10:$O$129,7),VLOOKUP(I106,'[1]Mortality (Interventions) L'!$B$136:$AV$256,13)))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2243.65366432679</v>
      </c>
      <c r="M505" s="14">
        <f t="shared" si="272"/>
        <v>769177</v>
      </c>
      <c r="O505" s="12" t="e">
        <f>1000*(IF(I107&lt;18,VLOOKUP(I107,'[1]Mortality (No Interventions) L'!$B$10:$O$129,7),VLOOKUP(I107,'[1]Mortality (Interventions) L'!$B$136:$AV$256,13)))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2243.65366432679</v>
      </c>
      <c r="M506" s="14">
        <f t="shared" si="272"/>
        <v>769177</v>
      </c>
      <c r="O506" s="12" t="e">
        <f>1000*(IF(I108&lt;18,VLOOKUP(I108,'[1]Mortality (No Interventions) L'!$B$10:$O$129,7),VLOOKUP(I108,'[1]Mortality (Interventions) L'!$B$136:$AV$256,13)))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2243.65366432679</v>
      </c>
      <c r="M507" s="14">
        <f t="shared" si="272"/>
        <v>769177</v>
      </c>
      <c r="O507" s="12" t="e">
        <f>1000*(IF(I109&lt;18,VLOOKUP(I109,'[1]Mortality (No Interventions) L'!$B$10:$O$129,7),VLOOKUP(I109,'[1]Mortality (Interventions) L'!$B$136:$AV$256,13)))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2243.65366432679</v>
      </c>
      <c r="M508" s="14">
        <f t="shared" si="272"/>
        <v>769177</v>
      </c>
      <c r="O508" s="12" t="e">
        <f>1000*(IF(I110&lt;18,VLOOKUP(I110,'[1]Mortality (No Interventions) L'!$B$10:$O$129,7),VLOOKUP(I110,'[1]Mortality (Interventions) L'!$B$136:$AV$256,13)))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2243.65366432679</v>
      </c>
      <c r="M509" s="14">
        <f t="shared" si="272"/>
        <v>769177</v>
      </c>
      <c r="O509" s="12" t="e">
        <f>1000*(IF(I111&lt;18,VLOOKUP(I111,'[1]Mortality (No Interventions) L'!$B$10:$O$129,7),VLOOKUP(I111,'[1]Mortality (Interventions) L'!$B$136:$AV$256,13)))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2243.65366432679</v>
      </c>
      <c r="M510" s="14">
        <f t="shared" si="272"/>
        <v>769177</v>
      </c>
      <c r="O510" s="12" t="e">
        <f>1000*(IF(I112&lt;18,VLOOKUP(I112,'[1]Mortality (No Interventions) L'!$B$10:$O$129,7),VLOOKUP(I112,'[1]Mortality (Interventions) L'!$B$136:$AV$256,13)))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2243.65366432679</v>
      </c>
      <c r="M511" s="14">
        <f t="shared" si="272"/>
        <v>769177</v>
      </c>
      <c r="O511" s="12" t="e">
        <f>1000*(IF(I113&lt;18,VLOOKUP(I113,'[1]Mortality (No Interventions) L'!$B$10:$O$129,7),VLOOKUP(I113,'[1]Mortality (Interventions) L'!$B$136:$AV$256,13)))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2243.65366432679</v>
      </c>
      <c r="M512" s="14">
        <f t="shared" si="272"/>
        <v>769177</v>
      </c>
      <c r="O512" s="12" t="e">
        <f>1000*(IF(I114&lt;18,VLOOKUP(I114,'[1]Mortality (No Interventions) L'!$B$10:$O$129,7),VLOOKUP(I114,'[1]Mortality (Interventions) L'!$B$136:$AV$256,13)))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2243.65366432679</v>
      </c>
      <c r="M513" s="14">
        <f t="shared" si="272"/>
        <v>769177</v>
      </c>
      <c r="O513" s="12" t="e">
        <f>1000*(IF(I115&lt;18,VLOOKUP(I115,'[1]Mortality (No Interventions) L'!$B$10:$O$129,7),VLOOKUP(I115,'[1]Mortality (Interventions) L'!$B$136:$AV$256,13)))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2243.65366432679</v>
      </c>
      <c r="M514" s="14">
        <f t="shared" si="272"/>
        <v>769177</v>
      </c>
      <c r="O514" s="12" t="e">
        <f>1000*(IF(I116&lt;18,VLOOKUP(I116,'[1]Mortality (No Interventions) L'!$B$10:$O$129,7),VLOOKUP(I116,'[1]Mortality (Interventions) L'!$B$136:$AV$256,13)))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2243.65366432679</v>
      </c>
      <c r="M515" s="14">
        <f t="shared" si="272"/>
        <v>769177</v>
      </c>
      <c r="O515" s="12" t="e">
        <f>1000*(IF(I117&lt;18,VLOOKUP(I117,'[1]Mortality (No Interventions) L'!$B$10:$O$129,7),VLOOKUP(I117,'[1]Mortality (Interventions) L'!$B$136:$AV$256,13)))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2243.65366432679</v>
      </c>
      <c r="M516" s="14">
        <f t="shared" si="272"/>
        <v>769177</v>
      </c>
      <c r="O516" s="12" t="e">
        <f>1000*(IF(I118&lt;18,VLOOKUP(I118,'[1]Mortality (No Interventions) L'!$B$10:$O$129,7),VLOOKUP(I118,'[1]Mortality (Interventions) L'!$B$136:$AV$256,13)))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2243.65366432679</v>
      </c>
      <c r="M517" s="14">
        <f t="shared" si="272"/>
        <v>769177</v>
      </c>
      <c r="O517" s="12" t="e">
        <f>1000*(IF(I119&lt;18,VLOOKUP(I119,'[1]Mortality (No Interventions) L'!$B$10:$O$129,7),VLOOKUP(I119,'[1]Mortality (Interventions) L'!$B$136:$AV$256,13)))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2243.65366432679</v>
      </c>
      <c r="M518" s="14">
        <f t="shared" si="272"/>
        <v>769177</v>
      </c>
      <c r="O518" s="12" t="e">
        <f>1000*(IF(I120&lt;18,VLOOKUP(I120,'[1]Mortality (No Interventions) L'!$B$10:$O$129,7),VLOOKUP(I120,'[1]Mortality (Interventions) L'!$B$136:$AV$256,13)))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2243.65366432679</v>
      </c>
      <c r="M519" s="14">
        <f t="shared" si="272"/>
        <v>769177</v>
      </c>
      <c r="O519" s="12" t="e">
        <f>1000*(IF(I121&lt;18,VLOOKUP(I121,'[1]Mortality (No Interventions) L'!$B$10:$O$129,7),VLOOKUP(I121,'[1]Mortality (Interventions) L'!$B$136:$AV$256,13)))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2243.65366432679</v>
      </c>
      <c r="M520" s="14">
        <f t="shared" si="272"/>
        <v>769177</v>
      </c>
      <c r="O520" s="12" t="e">
        <f>1000*(IF(I122&lt;18,VLOOKUP(I122,'[1]Mortality (No Interventions) L'!$B$10:$O$129,7),VLOOKUP(I122,'[1]Mortality (Interventions) L'!$B$136:$AV$256,13)))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2243.65366432679</v>
      </c>
      <c r="M521" s="14">
        <f t="shared" si="272"/>
        <v>769177</v>
      </c>
      <c r="O521" s="12" t="e">
        <f>1000*(IF(I123&lt;18,VLOOKUP(I123,'[1]Mortality (No Interventions) L'!$B$10:$O$129,7),VLOOKUP(I123,'[1]Mortality (Interventions) L'!$B$136:$AV$256,13)))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2243.65366432679</v>
      </c>
      <c r="M522" s="14">
        <f t="shared" si="272"/>
        <v>769177</v>
      </c>
      <c r="O522" s="12" t="e">
        <f>1000*(IF(I124&lt;18,VLOOKUP(I124,'[1]Mortality (No Interventions) L'!$B$10:$O$129,7),VLOOKUP(I124,'[1]Mortality (Interventions) L'!$B$136:$AV$256,13)))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448954.71684265917</v>
      </c>
      <c r="Z527" s="2">
        <f t="shared" si="289"/>
        <v>-11223.86792106648</v>
      </c>
      <c r="AA527" s="2">
        <f t="shared" si="289"/>
        <v>-48852.043570366593</v>
      </c>
      <c r="AB527" s="2">
        <f t="shared" si="289"/>
        <v>-769177.00000000047</v>
      </c>
      <c r="AC527" s="2">
        <f t="shared" si="289"/>
        <v>-380298.19464877399</v>
      </c>
      <c r="AD527" s="2">
        <f t="shared" si="289"/>
        <v>16423.574917438862</v>
      </c>
      <c r="AE527" s="2">
        <f t="shared" si="289"/>
        <v>-363874.6197313352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448954.71684265917</v>
      </c>
      <c r="Z529" s="2">
        <f t="shared" si="290"/>
        <v>-11223.86792106648</v>
      </c>
      <c r="AA529" s="2">
        <f t="shared" si="290"/>
        <v>-20756.277989493039</v>
      </c>
      <c r="AB529" s="2">
        <f t="shared" si="290"/>
        <v>-140111.03546297169</v>
      </c>
      <c r="AC529" s="2">
        <f t="shared" si="290"/>
        <v>276863.53546912788</v>
      </c>
      <c r="AD529" s="2">
        <f t="shared" si="290"/>
        <v>6290.6596453702796</v>
      </c>
      <c r="AE529" s="2">
        <f t="shared" si="290"/>
        <v>283154.19511449814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448954.71684265917</v>
      </c>
      <c r="Z531" s="2">
        <f t="shared" si="291"/>
        <v>-11223.86792106648</v>
      </c>
      <c r="AA531" s="2">
        <f t="shared" si="291"/>
        <v>-33194.549295373232</v>
      </c>
      <c r="AB531" s="2">
        <f t="shared" si="291"/>
        <v>-370381.05483999621</v>
      </c>
      <c r="AC531" s="2">
        <f t="shared" si="291"/>
        <v>34155.244786223338</v>
      </c>
      <c r="AD531" s="2">
        <f t="shared" si="291"/>
        <v>10740.260732184655</v>
      </c>
      <c r="AE531" s="2">
        <f t="shared" si="291"/>
        <v>44895.50551840791</v>
      </c>
    </row>
    <row r="536" spans="1:40" ht="19" customHeight="1" x14ac:dyDescent="0.15">
      <c r="A536" s="1"/>
      <c r="G536" s="1" t="s">
        <v>11</v>
      </c>
      <c r="H536" s="50">
        <v>440821.08475551801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440821.08475551801</v>
      </c>
      <c r="K537" s="14">
        <f>J537*$C$10</f>
        <v>11020.527118887951</v>
      </c>
      <c r="L537" s="15">
        <f>$C$547</f>
        <v>4612.2828765858903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440821.08475551801</v>
      </c>
      <c r="Z537" s="8">
        <f t="shared" ref="Z537:Z568" si="296">IFERROR(_xlfn.IFNA(-$T537*K537,0),0)</f>
        <v>-11020.527118887951</v>
      </c>
      <c r="AA537" s="8">
        <f t="shared" ref="AA537:AA568" si="297">IFERROR(_xlfn.IFNA(-$T537*L537,0),0)</f>
        <v>-4612.2828765858903</v>
      </c>
      <c r="AB537" s="8"/>
      <c r="AC537" s="8">
        <f t="shared" ref="AC537:AC568" si="298">IFERROR(_xlfn.IFNA(SUM(Y537:AB537),0),0)</f>
        <v>425188.27476004418</v>
      </c>
      <c r="AD537" s="8"/>
      <c r="AE537" s="8">
        <f t="shared" ref="AE537:AE568" si="299">IFERROR(_xlfn.IFNA(SUM(AC537:AD537),0),0)</f>
        <v>425188.27476004418</v>
      </c>
      <c r="AG537" s="46">
        <f>AE666</f>
        <v>44082.110366379784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L'!$B$10:$O$129,7),VLOOKUP(I5,'[1]Mortality (Interventions) L'!$B$136:$AV$256,16)))</f>
        <v>6.1329061388245405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6.1329061388245409E-3</v>
      </c>
      <c r="S538" s="10">
        <f t="shared" ref="S538:S569" si="303">MIN(P538*Q538,Q538-R538)</f>
        <v>0</v>
      </c>
      <c r="T538" s="9">
        <f t="shared" si="293"/>
        <v>0.99386709386117544</v>
      </c>
      <c r="U538" s="18"/>
      <c r="V538" s="8">
        <f t="shared" ref="V538:V569" si="304">W537</f>
        <v>7691.77</v>
      </c>
      <c r="W538" s="8">
        <f t="shared" si="294"/>
        <v>7644.597096548574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-4717.2903451426437</v>
      </c>
      <c r="AC538" s="8">
        <f t="shared" si="298"/>
        <v>-4717.2903451426437</v>
      </c>
      <c r="AD538" s="8">
        <f t="shared" ref="AD538:AD569" si="306">IFERROR(_xlfn.IFNA($D$6*SUM(V538:V538,Y538:Z538),0),0)</f>
        <v>754.56263700000011</v>
      </c>
      <c r="AE538" s="8">
        <f t="shared" si="299"/>
        <v>-3962.7277081426437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2408.1774528083006</v>
      </c>
      <c r="M539" s="14">
        <f t="shared" si="292"/>
        <v>769177</v>
      </c>
      <c r="N539" s="13"/>
      <c r="O539" s="12">
        <f>1000*(IF(I6&lt;18,VLOOKUP(I6,'[1]Mortality (No Interventions) L'!$B$10:$O$129,7),VLOOKUP(I6,'[1]Mortality (Interventions) L'!$B$136:$AV$256,16)))</f>
        <v>6.8255105545923609</v>
      </c>
      <c r="P539" s="11">
        <v>0</v>
      </c>
      <c r="Q539" s="10">
        <f t="shared" si="301"/>
        <v>0.99386709386117544</v>
      </c>
      <c r="R539" s="10">
        <f t="shared" si="302"/>
        <v>6.7836503390114895E-3</v>
      </c>
      <c r="S539" s="10">
        <f t="shared" si="303"/>
        <v>0</v>
      </c>
      <c r="T539" s="9">
        <f t="shared" si="293"/>
        <v>0.98708344352216393</v>
      </c>
      <c r="U539" s="18"/>
      <c r="V539" s="8">
        <f t="shared" si="304"/>
        <v>7644.597096548574</v>
      </c>
      <c r="W539" s="8">
        <f t="shared" si="294"/>
        <v>7592.4188183804754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-2377.0720927304505</v>
      </c>
      <c r="AB539" s="8">
        <f t="shared" si="305"/>
        <v>-5217.8278168098404</v>
      </c>
      <c r="AC539" s="8">
        <f t="shared" si="298"/>
        <v>-7594.8999095402905</v>
      </c>
      <c r="AD539" s="8">
        <f t="shared" si="306"/>
        <v>749.9349751714152</v>
      </c>
      <c r="AE539" s="8">
        <f t="shared" si="299"/>
        <v>-6844.9649343688752</v>
      </c>
      <c r="AF539" s="1" t="s">
        <v>34</v>
      </c>
      <c r="AG539" s="44">
        <f>AE666/Y666</f>
        <v>0.10000000428933199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2408.1774528083006</v>
      </c>
      <c r="M540" s="14">
        <f t="shared" si="292"/>
        <v>769177</v>
      </c>
      <c r="N540" s="13"/>
      <c r="O540" s="12">
        <f>1000*(IF(I7&lt;18,VLOOKUP(I7,'[1]Mortality (No Interventions) L'!$B$10:$O$129,7),VLOOKUP(I7,'[1]Mortality (Interventions) L'!$B$136:$AV$256,16)))</f>
        <v>7.5768160011492354</v>
      </c>
      <c r="P540" s="11">
        <v>0</v>
      </c>
      <c r="Q540" s="10">
        <f t="shared" si="301"/>
        <v>0.98708344352216393</v>
      </c>
      <c r="R540" s="10">
        <f t="shared" si="302"/>
        <v>7.4789496293482189E-3</v>
      </c>
      <c r="S540" s="10">
        <f t="shared" si="303"/>
        <v>0</v>
      </c>
      <c r="T540" s="9">
        <f t="shared" si="293"/>
        <v>0.97960449389281568</v>
      </c>
      <c r="U540" s="18"/>
      <c r="V540" s="8">
        <f t="shared" si="304"/>
        <v>7592.4188183804754</v>
      </c>
      <c r="W540" s="8">
        <f t="shared" si="294"/>
        <v>7534.8924579899431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-2359.0614548623653</v>
      </c>
      <c r="AB540" s="8">
        <f t="shared" si="305"/>
        <v>-5752.6360390531745</v>
      </c>
      <c r="AC540" s="8">
        <f t="shared" si="298"/>
        <v>-8111.6974939155398</v>
      </c>
      <c r="AD540" s="8">
        <f t="shared" si="306"/>
        <v>744.81628608312474</v>
      </c>
      <c r="AE540" s="8">
        <f t="shared" si="299"/>
        <v>-7366.8812078324154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2408.1774528083006</v>
      </c>
      <c r="M541" s="14">
        <f t="shared" si="292"/>
        <v>769177</v>
      </c>
      <c r="N541" s="13"/>
      <c r="O541" s="12">
        <f>1000*(IF(I8&lt;18,VLOOKUP(I8,'[1]Mortality (No Interventions) L'!$B$10:$O$129,7),VLOOKUP(I8,'[1]Mortality (Interventions) L'!$B$136:$AV$256,16)))</f>
        <v>8.3887410238242488</v>
      </c>
      <c r="P541" s="11">
        <v>0</v>
      </c>
      <c r="Q541" s="10">
        <f t="shared" si="301"/>
        <v>0.97960449389281568</v>
      </c>
      <c r="R541" s="10">
        <f t="shared" si="302"/>
        <v>8.217648405041255E-3</v>
      </c>
      <c r="S541" s="10">
        <f t="shared" si="303"/>
        <v>0</v>
      </c>
      <c r="T541" s="9">
        <f t="shared" si="293"/>
        <v>0.97138684548777443</v>
      </c>
      <c r="U541" s="18"/>
      <c r="V541" s="8">
        <f t="shared" si="304"/>
        <v>7534.8924579899431</v>
      </c>
      <c r="W541" s="8">
        <f t="shared" si="294"/>
        <v>7471.684196517499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-2339.271899258239</v>
      </c>
      <c r="AB541" s="8">
        <f t="shared" si="305"/>
        <v>-6320.8261472444174</v>
      </c>
      <c r="AC541" s="8">
        <f t="shared" si="298"/>
        <v>-8660.0980465026569</v>
      </c>
      <c r="AD541" s="8">
        <f t="shared" si="306"/>
        <v>739.17295012881345</v>
      </c>
      <c r="AE541" s="8">
        <f t="shared" si="299"/>
        <v>-7920.9250963738432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2408.1774528083006</v>
      </c>
      <c r="M542" s="14">
        <f t="shared" si="292"/>
        <v>769177</v>
      </c>
      <c r="N542" s="13"/>
      <c r="O542" s="12">
        <f>1000*(IF(I9&lt;18,VLOOKUP(I9,'[1]Mortality (No Interventions) L'!$B$10:$O$129,7),VLOOKUP(I9,'[1]Mortality (Interventions) L'!$B$136:$AV$256,16)))</f>
        <v>9.3104489312950349</v>
      </c>
      <c r="P542" s="11">
        <v>0</v>
      </c>
      <c r="Q542" s="10">
        <f t="shared" si="301"/>
        <v>0.97138684548777443</v>
      </c>
      <c r="R542" s="10">
        <f t="shared" si="302"/>
        <v>9.0440476174457034E-3</v>
      </c>
      <c r="S542" s="10">
        <f t="shared" si="303"/>
        <v>0</v>
      </c>
      <c r="T542" s="9">
        <f t="shared" si="293"/>
        <v>0.96234279787032873</v>
      </c>
      <c r="U542" s="18"/>
      <c r="V542" s="8">
        <f t="shared" si="304"/>
        <v>7471.684196517499</v>
      </c>
      <c r="W542" s="8">
        <f t="shared" si="294"/>
        <v>7402.1194623750589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-2317.4922277037813</v>
      </c>
      <c r="AB542" s="8">
        <f t="shared" si="305"/>
        <v>-6956.4734142440338</v>
      </c>
      <c r="AC542" s="8">
        <f t="shared" si="298"/>
        <v>-9273.965641947816</v>
      </c>
      <c r="AD542" s="8">
        <f t="shared" si="306"/>
        <v>732.97221967836674</v>
      </c>
      <c r="AE542" s="8">
        <f t="shared" si="299"/>
        <v>-8540.9934222694501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2408.1774528083006</v>
      </c>
      <c r="M543" s="14">
        <f t="shared" si="292"/>
        <v>769177</v>
      </c>
      <c r="N543" s="13"/>
      <c r="O543" s="12">
        <f>1000*(IF(I10&lt;18,VLOOKUP(I10,'[1]Mortality (No Interventions) L'!$B$10:$O$129,7),VLOOKUP(I10,'[1]Mortality (Interventions) L'!$B$136:$AV$256,16)))</f>
        <v>10.358622267955733</v>
      </c>
      <c r="P543" s="11">
        <v>0</v>
      </c>
      <c r="Q543" s="10">
        <f t="shared" si="301"/>
        <v>0.96234279787032873</v>
      </c>
      <c r="R543" s="10">
        <f t="shared" si="302"/>
        <v>9.9685455354264103E-3</v>
      </c>
      <c r="S543" s="10">
        <f t="shared" si="303"/>
        <v>0</v>
      </c>
      <c r="T543" s="9">
        <f t="shared" si="293"/>
        <v>0.95237425233490236</v>
      </c>
      <c r="U543" s="18"/>
      <c r="V543" s="8">
        <f t="shared" si="304"/>
        <v>7402.1194623750589</v>
      </c>
      <c r="W543" s="8">
        <f t="shared" si="294"/>
        <v>7325.4437028820321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-2293.486201108075</v>
      </c>
      <c r="AB543" s="8">
        <f t="shared" si="305"/>
        <v>-7667.5759493026799</v>
      </c>
      <c r="AC543" s="8">
        <f t="shared" si="298"/>
        <v>-9961.0621504107548</v>
      </c>
      <c r="AD543" s="8">
        <f t="shared" si="306"/>
        <v>726.14791925899328</v>
      </c>
      <c r="AE543" s="8">
        <f t="shared" si="299"/>
        <v>-9234.9142311517608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2408.1774528083006</v>
      </c>
      <c r="M544" s="14">
        <f t="shared" si="292"/>
        <v>769177</v>
      </c>
      <c r="N544" s="13"/>
      <c r="O544" s="12">
        <f>1000*(IF(I11&lt;18,VLOOKUP(I11,'[1]Mortality (No Interventions) L'!$B$10:$O$129,7),VLOOKUP(I11,'[1]Mortality (Interventions) L'!$B$136:$AV$256,16)))</f>
        <v>11.567868019861764</v>
      </c>
      <c r="P544" s="11">
        <v>0</v>
      </c>
      <c r="Q544" s="10">
        <f t="shared" si="301"/>
        <v>0.95237425233490236</v>
      </c>
      <c r="R544" s="10">
        <f t="shared" si="302"/>
        <v>1.1016939656524675E-2</v>
      </c>
      <c r="S544" s="10">
        <f t="shared" si="303"/>
        <v>0</v>
      </c>
      <c r="T544" s="9">
        <f t="shared" si="293"/>
        <v>0.94135731267837763</v>
      </c>
      <c r="U544" s="18"/>
      <c r="V544" s="8">
        <f t="shared" si="304"/>
        <v>7325.4437028820321</v>
      </c>
      <c r="W544" s="8">
        <f t="shared" si="294"/>
        <v>7240.7039369401655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-2266.9554554282822</v>
      </c>
      <c r="AB544" s="8">
        <f t="shared" si="305"/>
        <v>-8473.976594186679</v>
      </c>
      <c r="AC544" s="8">
        <f t="shared" si="298"/>
        <v>-10740.932049614961</v>
      </c>
      <c r="AD544" s="8">
        <f t="shared" si="306"/>
        <v>718.62602725272734</v>
      </c>
      <c r="AE544" s="8">
        <f t="shared" si="299"/>
        <v>-10022.306022362234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2408.1774528083006</v>
      </c>
      <c r="M545" s="14">
        <f t="shared" si="292"/>
        <v>769177</v>
      </c>
      <c r="N545" s="13"/>
      <c r="O545" s="12">
        <f>1000*(IF(I12&lt;18,VLOOKUP(I12,'[1]Mortality (No Interventions) L'!$B$10:$O$129,7),VLOOKUP(I12,'[1]Mortality (Interventions) L'!$B$136:$AV$256,16)))</f>
        <v>12.972243138505171</v>
      </c>
      <c r="P545" s="11">
        <v>0</v>
      </c>
      <c r="Q545" s="10">
        <f t="shared" si="301"/>
        <v>0.94135731267837763</v>
      </c>
      <c r="R545" s="10">
        <f t="shared" si="302"/>
        <v>1.221151594027375E-2</v>
      </c>
      <c r="S545" s="10">
        <f t="shared" si="303"/>
        <v>0</v>
      </c>
      <c r="T545" s="9">
        <f t="shared" si="293"/>
        <v>0.92914579673810394</v>
      </c>
      <c r="U545" s="18"/>
      <c r="V545" s="8">
        <f t="shared" si="304"/>
        <v>7240.7039369401655</v>
      </c>
      <c r="W545" s="8">
        <f t="shared" si="294"/>
        <v>7146.7757649762461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-2237.5479580763063</v>
      </c>
      <c r="AB545" s="8">
        <f t="shared" si="305"/>
        <v>-9392.8171963919431</v>
      </c>
      <c r="AC545" s="8">
        <f t="shared" si="298"/>
        <v>-11630.365154468249</v>
      </c>
      <c r="AD545" s="8">
        <f t="shared" si="306"/>
        <v>710.31305621383024</v>
      </c>
      <c r="AE545" s="8">
        <f t="shared" si="299"/>
        <v>-10920.052098254419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2408.1774528083006</v>
      </c>
      <c r="M546" s="14">
        <f t="shared" si="292"/>
        <v>769177</v>
      </c>
      <c r="N546" s="13"/>
      <c r="O546" s="12">
        <f>1000*(IF(I13&lt;18,VLOOKUP(I13,'[1]Mortality (No Interventions) L'!$B$10:$O$129,7),VLOOKUP(I13,'[1]Mortality (Interventions) L'!$B$136:$AV$256,16)))</f>
        <v>14.604778890417901</v>
      </c>
      <c r="P546" s="11">
        <v>0</v>
      </c>
      <c r="Q546" s="10">
        <f t="shared" si="301"/>
        <v>0.92914579673810394</v>
      </c>
      <c r="R546" s="10">
        <f t="shared" si="302"/>
        <v>1.3569968918321181E-2</v>
      </c>
      <c r="S546" s="10">
        <f t="shared" si="303"/>
        <v>0</v>
      </c>
      <c r="T546" s="9">
        <f t="shared" si="293"/>
        <v>0.91557582781978275</v>
      </c>
      <c r="U546" s="18"/>
      <c r="V546" s="8">
        <f t="shared" si="304"/>
        <v>7146.7757649762461</v>
      </c>
      <c r="W546" s="8">
        <f t="shared" si="294"/>
        <v>7042.398685149371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-2204.8690648918955</v>
      </c>
      <c r="AB546" s="8">
        <f t="shared" si="305"/>
        <v>-10437.707982687531</v>
      </c>
      <c r="AC546" s="8">
        <f t="shared" si="298"/>
        <v>-12642.577047579427</v>
      </c>
      <c r="AD546" s="8">
        <f t="shared" si="306"/>
        <v>701.09870254416978</v>
      </c>
      <c r="AE546" s="8">
        <f t="shared" si="299"/>
        <v>-11941.478345035257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4612.2828765858903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2408.1774528083006</v>
      </c>
      <c r="M547" s="14">
        <f t="shared" si="292"/>
        <v>769177</v>
      </c>
      <c r="N547" s="13"/>
      <c r="O547" s="12">
        <f>1000*(IF(I14&lt;18,VLOOKUP(I14,'[1]Mortality (No Interventions) L'!$B$10:$O$129,7),VLOOKUP(I14,'[1]Mortality (Interventions) L'!$B$136:$AV$256,16)))</f>
        <v>16.559087904946605</v>
      </c>
      <c r="P547" s="11">
        <v>0</v>
      </c>
      <c r="Q547" s="10">
        <f t="shared" si="301"/>
        <v>0.91557582781978275</v>
      </c>
      <c r="R547" s="10">
        <f t="shared" si="302"/>
        <v>1.516110061651204E-2</v>
      </c>
      <c r="S547" s="10">
        <f t="shared" si="303"/>
        <v>0</v>
      </c>
      <c r="T547" s="9">
        <f t="shared" si="293"/>
        <v>0.90041472720327076</v>
      </c>
      <c r="U547" s="18"/>
      <c r="V547" s="8">
        <f t="shared" si="304"/>
        <v>7042.398685149371</v>
      </c>
      <c r="W547" s="8">
        <f t="shared" si="294"/>
        <v>6925.7829862603021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-2168.3584442274532</v>
      </c>
      <c r="AB547" s="8">
        <f t="shared" si="305"/>
        <v>-11661.569888906881</v>
      </c>
      <c r="AC547" s="8">
        <f t="shared" si="298"/>
        <v>-13829.928333134334</v>
      </c>
      <c r="AD547" s="8">
        <f t="shared" si="306"/>
        <v>690.85931101315339</v>
      </c>
      <c r="AE547" s="8">
        <f t="shared" si="299"/>
        <v>-13139.069022121181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2408.1774528083006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2408.1774528083006</v>
      </c>
      <c r="M548" s="14">
        <f t="shared" si="292"/>
        <v>769177</v>
      </c>
      <c r="N548" s="13"/>
      <c r="O548" s="12">
        <f>1000*(IF(I15&lt;18,VLOOKUP(I15,'[1]Mortality (No Interventions) L'!$B$10:$O$129,7),VLOOKUP(I15,'[1]Mortality (Interventions) L'!$B$136:$AV$256,16)))</f>
        <v>18.833410443665223</v>
      </c>
      <c r="P548" s="11">
        <v>0</v>
      </c>
      <c r="Q548" s="10">
        <f t="shared" si="301"/>
        <v>0.90041472720327076</v>
      </c>
      <c r="R548" s="10">
        <f t="shared" si="302"/>
        <v>1.695788012694005E-2</v>
      </c>
      <c r="S548" s="10">
        <f t="shared" si="303"/>
        <v>0</v>
      </c>
      <c r="T548" s="9">
        <f t="shared" si="293"/>
        <v>0.88345684707633065</v>
      </c>
      <c r="U548" s="18"/>
      <c r="V548" s="8">
        <f t="shared" si="304"/>
        <v>6925.7829862603021</v>
      </c>
      <c r="W548" s="8">
        <f t="shared" si="294"/>
        <v>6795.346872636308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-2127.5208596583302</v>
      </c>
      <c r="AB548" s="8">
        <f t="shared" si="305"/>
        <v>-13043.611362399368</v>
      </c>
      <c r="AC548" s="8">
        <f t="shared" si="298"/>
        <v>-15171.132222057699</v>
      </c>
      <c r="AD548" s="8">
        <f t="shared" si="306"/>
        <v>679.41931095213567</v>
      </c>
      <c r="AE548" s="8">
        <f t="shared" si="299"/>
        <v>-14491.712911105562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2408.1774528083006</v>
      </c>
      <c r="M549" s="14">
        <f t="shared" si="292"/>
        <v>769177</v>
      </c>
      <c r="N549" s="13"/>
      <c r="O549" s="12">
        <f>1000*(IF(I16&lt;18,VLOOKUP(I16,'[1]Mortality (No Interventions) L'!$B$10:$O$129,7),VLOOKUP(I16,'[1]Mortality (Interventions) L'!$B$136:$AV$256,16)))</f>
        <v>21.471228907906809</v>
      </c>
      <c r="P549" s="11">
        <v>0</v>
      </c>
      <c r="Q549" s="10">
        <f t="shared" si="301"/>
        <v>0.88345684707633065</v>
      </c>
      <c r="R549" s="10">
        <f t="shared" si="302"/>
        <v>1.8968904193833517E-2</v>
      </c>
      <c r="S549" s="10">
        <f t="shared" si="303"/>
        <v>0</v>
      </c>
      <c r="T549" s="9">
        <f t="shared" si="293"/>
        <v>0.86448794288249708</v>
      </c>
      <c r="U549" s="18"/>
      <c r="V549" s="8">
        <f t="shared" si="304"/>
        <v>6795.346872636308</v>
      </c>
      <c r="W549" s="8">
        <f t="shared" si="294"/>
        <v>6649.442424425305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-2081.8403722742596</v>
      </c>
      <c r="AB549" s="8">
        <f t="shared" si="305"/>
        <v>-14590.444821100284</v>
      </c>
      <c r="AC549" s="8">
        <f t="shared" si="298"/>
        <v>-16672.285193374544</v>
      </c>
      <c r="AD549" s="8">
        <f t="shared" si="306"/>
        <v>666.62352820562182</v>
      </c>
      <c r="AE549" s="8">
        <f t="shared" si="299"/>
        <v>-16005.661665168922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2408.1774528083006</v>
      </c>
      <c r="M550" s="14">
        <f t="shared" si="292"/>
        <v>769177</v>
      </c>
      <c r="N550" s="13"/>
      <c r="O550" s="12">
        <f>1000*(IF(I17&lt;18,VLOOKUP(I17,'[1]Mortality (No Interventions) L'!$B$10:$O$129,7),VLOOKUP(I17,'[1]Mortality (Interventions) L'!$B$136:$AV$256,16)))</f>
        <v>24.547357586738798</v>
      </c>
      <c r="P550" s="11">
        <v>0</v>
      </c>
      <c r="Q550" s="10">
        <f t="shared" si="301"/>
        <v>0.86448794288249708</v>
      </c>
      <c r="R550" s="10">
        <f t="shared" si="302"/>
        <v>2.1220894663360881E-2</v>
      </c>
      <c r="S550" s="10">
        <f t="shared" si="303"/>
        <v>0</v>
      </c>
      <c r="T550" s="9">
        <f t="shared" si="293"/>
        <v>0.84326704821913623</v>
      </c>
      <c r="U550" s="18"/>
      <c r="V550" s="8">
        <f t="shared" si="304"/>
        <v>6649.442424425305</v>
      </c>
      <c r="W550" s="8">
        <f t="shared" si="294"/>
        <v>6486.2161834805056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-2030.7366922175338</v>
      </c>
      <c r="AB550" s="8">
        <f t="shared" si="305"/>
        <v>-16322.624094479932</v>
      </c>
      <c r="AC550" s="8">
        <f t="shared" si="298"/>
        <v>-18353.360786697467</v>
      </c>
      <c r="AD550" s="8">
        <f t="shared" si="306"/>
        <v>652.31030183612245</v>
      </c>
      <c r="AE550" s="8">
        <f t="shared" si="299"/>
        <v>-17701.050484861345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2408.1774528083006</v>
      </c>
      <c r="M551" s="14">
        <f t="shared" si="292"/>
        <v>769177</v>
      </c>
      <c r="N551" s="13"/>
      <c r="O551" s="12">
        <f>1000*(IF(I18&lt;18,VLOOKUP(I18,'[1]Mortality (No Interventions) L'!$B$10:$O$129,7),VLOOKUP(I18,'[1]Mortality (Interventions) L'!$B$136:$AV$256,16)))</f>
        <v>28.03034807090965</v>
      </c>
      <c r="P551" s="11">
        <v>0</v>
      </c>
      <c r="Q551" s="10">
        <f t="shared" si="301"/>
        <v>0.84326704821913623</v>
      </c>
      <c r="R551" s="10">
        <f t="shared" si="302"/>
        <v>2.3637068878310942E-2</v>
      </c>
      <c r="S551" s="10">
        <f t="shared" si="303"/>
        <v>0</v>
      </c>
      <c r="T551" s="9">
        <f t="shared" si="293"/>
        <v>0.81962997934082527</v>
      </c>
      <c r="U551" s="18"/>
      <c r="V551" s="8">
        <f t="shared" si="304"/>
        <v>6486.2161834805056</v>
      </c>
      <c r="W551" s="8">
        <f t="shared" si="294"/>
        <v>6304.4052861943801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-1973.8144358943086</v>
      </c>
      <c r="AB551" s="8">
        <f t="shared" si="305"/>
        <v>-18181.089728612576</v>
      </c>
      <c r="AC551" s="8">
        <f t="shared" si="298"/>
        <v>-20154.904164506886</v>
      </c>
      <c r="AD551" s="8">
        <f t="shared" si="306"/>
        <v>636.29780759943765</v>
      </c>
      <c r="AE551" s="8">
        <f t="shared" si="299"/>
        <v>-19518.60635690745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2408.1774528083006</v>
      </c>
      <c r="M552" s="14">
        <f t="shared" si="292"/>
        <v>769177</v>
      </c>
      <c r="N552" s="13"/>
      <c r="O552" s="12">
        <f>1000*(IF(I19&lt;18,VLOOKUP(I19,'[1]Mortality (No Interventions) L'!$B$10:$O$129,7),VLOOKUP(I19,'[1]Mortality (Interventions) L'!$B$136:$AV$256,16)))</f>
        <v>31.956085652620793</v>
      </c>
      <c r="P552" s="11">
        <v>0</v>
      </c>
      <c r="Q552" s="10">
        <f t="shared" si="301"/>
        <v>0.81962997934082527</v>
      </c>
      <c r="R552" s="10">
        <f t="shared" si="302"/>
        <v>2.6192165823271225E-2</v>
      </c>
      <c r="S552" s="10">
        <f t="shared" si="303"/>
        <v>0</v>
      </c>
      <c r="T552" s="9">
        <f t="shared" si="293"/>
        <v>0.79343781351755405</v>
      </c>
      <c r="U552" s="18"/>
      <c r="V552" s="8">
        <f t="shared" si="304"/>
        <v>6304.4052861943801</v>
      </c>
      <c r="W552" s="8">
        <f t="shared" si="294"/>
        <v>6102.9411708799171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-1910.7390527184907</v>
      </c>
      <c r="AB552" s="8">
        <f t="shared" si="305"/>
        <v>-20146.411531446291</v>
      </c>
      <c r="AC552" s="8">
        <f t="shared" si="298"/>
        <v>-22057.150584164781</v>
      </c>
      <c r="AD552" s="8">
        <f t="shared" si="306"/>
        <v>618.4621585756687</v>
      </c>
      <c r="AE552" s="8">
        <f t="shared" si="299"/>
        <v>-21438.688425589113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2408.1774528083006</v>
      </c>
      <c r="M553" s="14">
        <f t="shared" si="292"/>
        <v>769177</v>
      </c>
      <c r="N553" s="13"/>
      <c r="O553" s="12">
        <f>1000*(IF(I20&lt;18,VLOOKUP(I20,'[1]Mortality (No Interventions) L'!$B$10:$O$129,7),VLOOKUP(I20,'[1]Mortality (Interventions) L'!$B$136:$AV$256,16)))</f>
        <v>36.302595389518636</v>
      </c>
      <c r="P553" s="11">
        <v>0</v>
      </c>
      <c r="Q553" s="10">
        <f t="shared" si="301"/>
        <v>0.79343781351755405</v>
      </c>
      <c r="R553" s="10">
        <f t="shared" si="302"/>
        <v>2.8803851910872105E-2</v>
      </c>
      <c r="S553" s="10">
        <f t="shared" si="303"/>
        <v>0</v>
      </c>
      <c r="T553" s="9">
        <f t="shared" si="293"/>
        <v>0.76463396160668196</v>
      </c>
      <c r="U553" s="18"/>
      <c r="V553" s="8">
        <f t="shared" si="304"/>
        <v>6102.9411708799171</v>
      </c>
      <c r="W553" s="8">
        <f t="shared" si="294"/>
        <v>5881.3885668674284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-1841.3742659926993</v>
      </c>
      <c r="AB553" s="8">
        <f t="shared" si="305"/>
        <v>-22155.260401248874</v>
      </c>
      <c r="AC553" s="8">
        <f t="shared" si="298"/>
        <v>-23996.634667241575</v>
      </c>
      <c r="AD553" s="8">
        <f t="shared" si="306"/>
        <v>598.69852886331989</v>
      </c>
      <c r="AE553" s="8">
        <f t="shared" si="299"/>
        <v>-23397.936138378256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2408.1774528083006</v>
      </c>
      <c r="M554" s="14">
        <f t="shared" si="292"/>
        <v>769177</v>
      </c>
      <c r="N554" s="13"/>
      <c r="O554" s="12">
        <f>1000*(IF(I21&lt;18,VLOOKUP(I21,'[1]Mortality (No Interventions) L'!$B$10:$O$129,7),VLOOKUP(I21,'[1]Mortality (Interventions) L'!$B$136:$AV$256,16)))</f>
        <v>41.144374484813177</v>
      </c>
      <c r="P554" s="11">
        <v>0</v>
      </c>
      <c r="Q554" s="10">
        <f t="shared" si="301"/>
        <v>0.76463396160668196</v>
      </c>
      <c r="R554" s="10">
        <f t="shared" si="302"/>
        <v>3.1460386060151585E-2</v>
      </c>
      <c r="S554" s="10">
        <f t="shared" si="303"/>
        <v>0</v>
      </c>
      <c r="T554" s="9">
        <f t="shared" si="293"/>
        <v>0.7331735755465304</v>
      </c>
      <c r="U554" s="18"/>
      <c r="V554" s="8">
        <f t="shared" si="304"/>
        <v>5881.3885668674284</v>
      </c>
      <c r="W554" s="8">
        <f t="shared" si="294"/>
        <v>5639.4025131815361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-1765.6120736259977</v>
      </c>
      <c r="AB554" s="8">
        <f t="shared" si="305"/>
        <v>-24198.605368589215</v>
      </c>
      <c r="AC554" s="8">
        <f t="shared" si="298"/>
        <v>-25964.217442215213</v>
      </c>
      <c r="AD554" s="8">
        <f t="shared" si="306"/>
        <v>576.96421840969481</v>
      </c>
      <c r="AE554" s="8">
        <f t="shared" si="299"/>
        <v>-25387.253223805517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2408.1774528083006</v>
      </c>
      <c r="M555" s="14">
        <f t="shared" si="292"/>
        <v>769177</v>
      </c>
      <c r="N555" s="13"/>
      <c r="O555" s="12">
        <f>1000*(IF(I22&lt;18,VLOOKUP(I22,'[1]Mortality (No Interventions) L'!$B$10:$O$129,7),VLOOKUP(I22,'[1]Mortality (Interventions) L'!$B$136:$AV$256,16)))</f>
        <v>46.65144958732391</v>
      </c>
      <c r="P555" s="11">
        <v>0</v>
      </c>
      <c r="Q555" s="10">
        <f t="shared" si="301"/>
        <v>0.7331735755465304</v>
      </c>
      <c r="R555" s="10">
        <f t="shared" si="302"/>
        <v>3.4203610098366977E-2</v>
      </c>
      <c r="S555" s="10">
        <f t="shared" si="303"/>
        <v>0</v>
      </c>
      <c r="T555" s="9">
        <f t="shared" si="293"/>
        <v>0.69896996544816337</v>
      </c>
      <c r="U555" s="18"/>
      <c r="V555" s="8">
        <f t="shared" si="304"/>
        <v>5639.4025131815361</v>
      </c>
      <c r="W555" s="8">
        <f t="shared" si="294"/>
        <v>5376.3162111352194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-1683.2437109824639</v>
      </c>
      <c r="AB555" s="8">
        <f t="shared" si="305"/>
        <v>-26308.630204631616</v>
      </c>
      <c r="AC555" s="8">
        <f t="shared" si="298"/>
        <v>-27991.87391561408</v>
      </c>
      <c r="AD555" s="8">
        <f t="shared" si="306"/>
        <v>553.2253865431087</v>
      </c>
      <c r="AE555" s="8">
        <f t="shared" si="299"/>
        <v>-27438.648529070972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2408.1774528083006</v>
      </c>
      <c r="M556" s="14">
        <f t="shared" si="292"/>
        <v>769177</v>
      </c>
      <c r="N556" s="13"/>
      <c r="O556" s="12">
        <f>1000*(IF(I23&lt;18,VLOOKUP(I23,'[1]Mortality (No Interventions) L'!$B$10:$O$129,7),VLOOKUP(I23,'[1]Mortality (Interventions) L'!$B$136:$AV$256,16)))</f>
        <v>52.908065920198084</v>
      </c>
      <c r="P556" s="11">
        <v>0</v>
      </c>
      <c r="Q556" s="10">
        <f t="shared" si="301"/>
        <v>0.69896996544816337</v>
      </c>
      <c r="R556" s="10">
        <f t="shared" si="302"/>
        <v>3.6981149008170004E-2</v>
      </c>
      <c r="S556" s="10">
        <f t="shared" si="303"/>
        <v>0</v>
      </c>
      <c r="T556" s="9">
        <f t="shared" si="293"/>
        <v>0.66198881643999341</v>
      </c>
      <c r="U556" s="18"/>
      <c r="V556" s="8">
        <f t="shared" si="304"/>
        <v>5376.3162111352194</v>
      </c>
      <c r="W556" s="8">
        <f t="shared" si="294"/>
        <v>5091.8657186286482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-1594.186541762045</v>
      </c>
      <c r="AB556" s="8">
        <f t="shared" si="305"/>
        <v>-28445.049250657179</v>
      </c>
      <c r="AC556" s="8">
        <f t="shared" si="298"/>
        <v>-30039.235792419226</v>
      </c>
      <c r="AD556" s="8">
        <f t="shared" si="306"/>
        <v>527.41662031236501</v>
      </c>
      <c r="AE556" s="8">
        <f t="shared" si="299"/>
        <v>-29511.819172106862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2408.1774528083006</v>
      </c>
      <c r="M557" s="14">
        <f t="shared" si="292"/>
        <v>769177</v>
      </c>
      <c r="N557" s="13"/>
      <c r="O557" s="12">
        <f>1000*(IF(I24&lt;18,VLOOKUP(I24,'[1]Mortality (No Interventions) L'!$B$10:$O$129,7),VLOOKUP(I24,'[1]Mortality (Interventions) L'!$B$136:$AV$256,16)))</f>
        <v>60.039811336867963</v>
      </c>
      <c r="P557" s="11">
        <v>0</v>
      </c>
      <c r="Q557" s="10">
        <f t="shared" si="301"/>
        <v>0.66198881643999341</v>
      </c>
      <c r="R557" s="10">
        <f t="shared" si="302"/>
        <v>3.9745683646173723E-2</v>
      </c>
      <c r="S557" s="10">
        <f t="shared" si="303"/>
        <v>0</v>
      </c>
      <c r="T557" s="9">
        <f t="shared" si="293"/>
        <v>0.62224313279381971</v>
      </c>
      <c r="U557" s="18"/>
      <c r="V557" s="8">
        <f t="shared" si="304"/>
        <v>5091.8657186286482</v>
      </c>
      <c r="W557" s="8">
        <f t="shared" si="294"/>
        <v>4786.1510615295192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-1498.471882558878</v>
      </c>
      <c r="AB557" s="8">
        <f t="shared" si="305"/>
        <v>-30571.465709912965</v>
      </c>
      <c r="AC557" s="8">
        <f t="shared" si="298"/>
        <v>-32069.937592471844</v>
      </c>
      <c r="AD557" s="8">
        <f t="shared" si="306"/>
        <v>499.5120269974704</v>
      </c>
      <c r="AE557" s="8">
        <f t="shared" si="299"/>
        <v>-31570.425565474376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2408.1774528083006</v>
      </c>
      <c r="M558" s="14">
        <f t="shared" si="292"/>
        <v>769177</v>
      </c>
      <c r="N558" s="13"/>
      <c r="O558" s="12">
        <f>1000*(IF(I25&lt;18,VLOOKUP(I25,'[1]Mortality (No Interventions) L'!$B$10:$O$129,7),VLOOKUP(I25,'[1]Mortality (Interventions) L'!$B$136:$AV$256,16)))</f>
        <v>67.856433341749366</v>
      </c>
      <c r="P558" s="11">
        <v>0</v>
      </c>
      <c r="Q558" s="10">
        <f t="shared" si="301"/>
        <v>0.62224313279381971</v>
      </c>
      <c r="R558" s="10">
        <f t="shared" si="302"/>
        <v>4.2223199662785128E-2</v>
      </c>
      <c r="S558" s="10">
        <f t="shared" si="303"/>
        <v>0</v>
      </c>
      <c r="T558" s="9">
        <f t="shared" si="293"/>
        <v>0.58001993313103462</v>
      </c>
      <c r="U558" s="18"/>
      <c r="V558" s="8">
        <f t="shared" si="304"/>
        <v>4786.1510615295192</v>
      </c>
      <c r="W558" s="8">
        <f t="shared" si="294"/>
        <v>4461.3799210592988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-1396.7909251455358</v>
      </c>
      <c r="AB558" s="8">
        <f t="shared" si="305"/>
        <v>-32477.114047022078</v>
      </c>
      <c r="AC558" s="8">
        <f t="shared" si="298"/>
        <v>-33873.904972167613</v>
      </c>
      <c r="AD558" s="8">
        <f t="shared" si="306"/>
        <v>469.52141913604589</v>
      </c>
      <c r="AE558" s="8">
        <f t="shared" si="299"/>
        <v>-33404.38355303157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2408.1774528083006</v>
      </c>
      <c r="M559" s="14">
        <f t="shared" si="292"/>
        <v>769177</v>
      </c>
      <c r="N559" s="13"/>
      <c r="O559" s="12">
        <f>1000*(IF(I26&lt;18,VLOOKUP(I26,'[1]Mortality (No Interventions) L'!$B$10:$O$129,7),VLOOKUP(I26,'[1]Mortality (Interventions) L'!$B$136:$AV$256,16)))</f>
        <v>76.166326677617221</v>
      </c>
      <c r="P559" s="11">
        <v>0</v>
      </c>
      <c r="Q559" s="10">
        <f t="shared" si="301"/>
        <v>0.58001993313103462</v>
      </c>
      <c r="R559" s="10">
        <f t="shared" si="302"/>
        <v>4.4177987706388082E-2</v>
      </c>
      <c r="S559" s="10">
        <f t="shared" si="303"/>
        <v>0</v>
      </c>
      <c r="T559" s="9">
        <f t="shared" si="293"/>
        <v>0.53584194542464658</v>
      </c>
      <c r="U559" s="18"/>
      <c r="V559" s="8">
        <f t="shared" si="304"/>
        <v>4461.3799210592988</v>
      </c>
      <c r="W559" s="8">
        <f t="shared" si="294"/>
        <v>4121.5730005589339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-1290.4024912405698</v>
      </c>
      <c r="AB559" s="8">
        <f t="shared" si="305"/>
        <v>-33980.692050036465</v>
      </c>
      <c r="AC559" s="8">
        <f t="shared" si="298"/>
        <v>-35271.094541277038</v>
      </c>
      <c r="AD559" s="8">
        <f t="shared" si="306"/>
        <v>437.66137025591723</v>
      </c>
      <c r="AE559" s="8">
        <f t="shared" si="299"/>
        <v>-34833.433171021119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2408.1774528083006</v>
      </c>
      <c r="M560" s="14">
        <f t="shared" si="292"/>
        <v>769177</v>
      </c>
      <c r="N560" s="13"/>
      <c r="O560" s="12">
        <f>1000*(IF(I27&lt;18,VLOOKUP(I27,'[1]Mortality (No Interventions) L'!$B$10:$O$129,7),VLOOKUP(I27,'[1]Mortality (Interventions) L'!$B$136:$AV$256,16)))</f>
        <v>85.350927464015086</v>
      </c>
      <c r="P560" s="11">
        <v>0</v>
      </c>
      <c r="Q560" s="10">
        <f t="shared" si="301"/>
        <v>0.53584194542464658</v>
      </c>
      <c r="R560" s="10">
        <f t="shared" si="302"/>
        <v>4.5734607016115737E-2</v>
      </c>
      <c r="S560" s="10">
        <f t="shared" si="303"/>
        <v>0</v>
      </c>
      <c r="T560" s="9">
        <f t="shared" si="293"/>
        <v>0.49010733840853082</v>
      </c>
      <c r="U560" s="18"/>
      <c r="V560" s="8">
        <f t="shared" si="304"/>
        <v>4121.5730005589339</v>
      </c>
      <c r="W560" s="8">
        <f t="shared" si="294"/>
        <v>3769.7929223505853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-1180.2654418113116</v>
      </c>
      <c r="AB560" s="8">
        <f t="shared" si="305"/>
        <v>-35178.007820834857</v>
      </c>
      <c r="AC560" s="8">
        <f t="shared" si="298"/>
        <v>-36358.273262646166</v>
      </c>
      <c r="AD560" s="8">
        <f t="shared" si="306"/>
        <v>404.32631135483143</v>
      </c>
      <c r="AE560" s="8">
        <f t="shared" si="299"/>
        <v>-35953.946951291335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2408.1774528083006</v>
      </c>
      <c r="M561" s="14">
        <f t="shared" si="292"/>
        <v>769177</v>
      </c>
      <c r="N561" s="13"/>
      <c r="O561" s="12">
        <f>1000*(IF(I28&lt;18,VLOOKUP(I28,'[1]Mortality (No Interventions) L'!$B$10:$O$129,7),VLOOKUP(I28,'[1]Mortality (Interventions) L'!$B$136:$AV$256,16)))</f>
        <v>95.405922143656753</v>
      </c>
      <c r="P561" s="11">
        <v>0</v>
      </c>
      <c r="Q561" s="10">
        <f t="shared" si="301"/>
        <v>0.49010733840853082</v>
      </c>
      <c r="R561" s="10">
        <f t="shared" si="302"/>
        <v>4.675914257023913E-2</v>
      </c>
      <c r="S561" s="10">
        <f t="shared" si="303"/>
        <v>0</v>
      </c>
      <c r="T561" s="9">
        <f t="shared" si="293"/>
        <v>0.44334819583829171</v>
      </c>
      <c r="U561" s="18"/>
      <c r="V561" s="8">
        <f t="shared" si="304"/>
        <v>3769.7929223505853</v>
      </c>
      <c r="W561" s="8">
        <f t="shared" si="294"/>
        <v>3410.1323523030974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-1067.661128961013</v>
      </c>
      <c r="AB561" s="8">
        <f t="shared" si="305"/>
        <v>-35966.057004748822</v>
      </c>
      <c r="AC561" s="8">
        <f t="shared" si="298"/>
        <v>-37033.718133709837</v>
      </c>
      <c r="AD561" s="8">
        <f t="shared" si="306"/>
        <v>369.81668568259244</v>
      </c>
      <c r="AE561" s="8">
        <f t="shared" si="299"/>
        <v>-36663.901448027245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2408.1774528083006</v>
      </c>
      <c r="M562" s="14">
        <f t="shared" si="292"/>
        <v>769177</v>
      </c>
      <c r="N562" s="13"/>
      <c r="O562" s="12">
        <f>1000*(IF(I29&lt;18,VLOOKUP(I29,'[1]Mortality (No Interventions) L'!$B$10:$O$129,7),VLOOKUP(I29,'[1]Mortality (Interventions) L'!$B$136:$AV$256,16)))</f>
        <v>106.60851111441478</v>
      </c>
      <c r="P562" s="11">
        <v>0</v>
      </c>
      <c r="Q562" s="10">
        <f t="shared" si="301"/>
        <v>0.44334819583829171</v>
      </c>
      <c r="R562" s="10">
        <f t="shared" si="302"/>
        <v>4.7264691063582262E-2</v>
      </c>
      <c r="S562" s="10">
        <f t="shared" si="303"/>
        <v>0</v>
      </c>
      <c r="T562" s="9">
        <f t="shared" si="293"/>
        <v>0.39608350477470944</v>
      </c>
      <c r="U562" s="18"/>
      <c r="V562" s="8">
        <f t="shared" si="304"/>
        <v>3410.1323523030974</v>
      </c>
      <c r="W562" s="8">
        <f t="shared" si="294"/>
        <v>3046.5832195209668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-953.83936562774409</v>
      </c>
      <c r="AB562" s="8">
        <f t="shared" si="305"/>
        <v>-36354.913278213011</v>
      </c>
      <c r="AC562" s="8">
        <f t="shared" si="298"/>
        <v>-37308.752643840759</v>
      </c>
      <c r="AD562" s="8">
        <f t="shared" si="306"/>
        <v>334.53398376093389</v>
      </c>
      <c r="AE562" s="8">
        <f t="shared" si="299"/>
        <v>-36974.218660079823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2408.1774528083006</v>
      </c>
      <c r="M563" s="14">
        <f t="shared" si="292"/>
        <v>769177</v>
      </c>
      <c r="N563" s="13"/>
      <c r="O563" s="12">
        <f>1000*(IF(I30&lt;18,VLOOKUP(I30,'[1]Mortality (No Interventions) L'!$B$10:$O$129,7),VLOOKUP(I30,'[1]Mortality (Interventions) L'!$B$136:$AV$256,16)))</f>
        <v>119.12903551636796</v>
      </c>
      <c r="P563" s="11">
        <v>0</v>
      </c>
      <c r="Q563" s="10">
        <f t="shared" si="301"/>
        <v>0.39608350477470944</v>
      </c>
      <c r="R563" s="10">
        <f t="shared" si="302"/>
        <v>4.718504590775386E-2</v>
      </c>
      <c r="S563" s="10">
        <f t="shared" si="303"/>
        <v>0</v>
      </c>
      <c r="T563" s="9">
        <f t="shared" si="293"/>
        <v>0.34889845886695559</v>
      </c>
      <c r="U563" s="18"/>
      <c r="V563" s="8">
        <f t="shared" si="304"/>
        <v>3046.5832195209668</v>
      </c>
      <c r="W563" s="8">
        <f t="shared" si="294"/>
        <v>2683.6466989590831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-840.20940196296669</v>
      </c>
      <c r="AB563" s="8">
        <f t="shared" si="305"/>
        <v>-36293.652056188388</v>
      </c>
      <c r="AC563" s="8">
        <f t="shared" si="298"/>
        <v>-37133.861458151354</v>
      </c>
      <c r="AD563" s="8">
        <f t="shared" si="306"/>
        <v>298.86981383500688</v>
      </c>
      <c r="AE563" s="8">
        <f t="shared" si="299"/>
        <v>-36834.991644316346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2408.1774528083006</v>
      </c>
      <c r="M564" s="14">
        <f t="shared" si="292"/>
        <v>769177</v>
      </c>
      <c r="N564" s="13"/>
      <c r="O564" s="12">
        <f>1000*(IF(I31&lt;18,VLOOKUP(I31,'[1]Mortality (No Interventions) L'!$B$10:$O$129,7),VLOOKUP(I31,'[1]Mortality (Interventions) L'!$B$136:$AV$256,16)))</f>
        <v>131.83448988444374</v>
      </c>
      <c r="P564" s="11">
        <v>0</v>
      </c>
      <c r="Q564" s="10">
        <f t="shared" si="301"/>
        <v>0.34889845886695559</v>
      </c>
      <c r="R564" s="10">
        <f t="shared" si="302"/>
        <v>4.599685034619367E-2</v>
      </c>
      <c r="S564" s="10">
        <f t="shared" si="303"/>
        <v>0</v>
      </c>
      <c r="T564" s="9">
        <f t="shared" si="293"/>
        <v>0.30290160852076192</v>
      </c>
      <c r="U564" s="18"/>
      <c r="V564" s="8">
        <f t="shared" si="304"/>
        <v>2683.6466989590831</v>
      </c>
      <c r="W564" s="8">
        <f t="shared" si="294"/>
        <v>2329.8495053717411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-729.44082405906545</v>
      </c>
      <c r="AB564" s="8">
        <f t="shared" si="305"/>
        <v>-35379.719358734212</v>
      </c>
      <c r="AC564" s="8">
        <f t="shared" si="298"/>
        <v>-36109.160182793275</v>
      </c>
      <c r="AD564" s="8">
        <f t="shared" si="306"/>
        <v>263.26574116788606</v>
      </c>
      <c r="AE564" s="8">
        <f t="shared" si="299"/>
        <v>-35845.894441625387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2408.1774528083006</v>
      </c>
      <c r="M565" s="14">
        <f t="shared" si="292"/>
        <v>769177</v>
      </c>
      <c r="N565" s="13"/>
      <c r="O565" s="12">
        <f>1000*(IF(I32&lt;18,VLOOKUP(I32,'[1]Mortality (No Interventions) L'!$B$10:$O$129,7),VLOOKUP(I32,'[1]Mortality (Interventions) L'!$B$136:$AV$256,16)))</f>
        <v>145.72073918582339</v>
      </c>
      <c r="P565" s="11">
        <v>0</v>
      </c>
      <c r="Q565" s="10">
        <f t="shared" si="301"/>
        <v>0.30290160852076192</v>
      </c>
      <c r="R565" s="10">
        <f t="shared" si="302"/>
        <v>4.413904629422033E-2</v>
      </c>
      <c r="S565" s="10">
        <f t="shared" si="303"/>
        <v>0</v>
      </c>
      <c r="T565" s="9">
        <f t="shared" si="293"/>
        <v>0.25876256222654159</v>
      </c>
      <c r="U565" s="18"/>
      <c r="V565" s="8">
        <f t="shared" si="304"/>
        <v>2329.8495053717411</v>
      </c>
      <c r="W565" s="8">
        <f t="shared" si="294"/>
        <v>1990.342113257246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-623.14616798486236</v>
      </c>
      <c r="AB565" s="8">
        <f t="shared" si="305"/>
        <v>-33950.739211449509</v>
      </c>
      <c r="AC565" s="8">
        <f t="shared" si="298"/>
        <v>-34573.885379434374</v>
      </c>
      <c r="AD565" s="8">
        <f t="shared" si="306"/>
        <v>228.55823647696781</v>
      </c>
      <c r="AE565" s="8">
        <f t="shared" si="299"/>
        <v>-34345.327142957409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2408.1774528083006</v>
      </c>
      <c r="M566" s="14">
        <f t="shared" si="292"/>
        <v>769177</v>
      </c>
      <c r="N566" s="13"/>
      <c r="O566" s="12">
        <f>1000*(IF(I33&lt;18,VLOOKUP(I33,'[1]Mortality (No Interventions) L'!$B$10:$O$129,7),VLOOKUP(I33,'[1]Mortality (Interventions) L'!$B$136:$AV$256,16)))</f>
        <v>160.49206930369013</v>
      </c>
      <c r="P566" s="11">
        <v>0</v>
      </c>
      <c r="Q566" s="10">
        <f t="shared" si="301"/>
        <v>0.25876256222654159</v>
      </c>
      <c r="R566" s="10">
        <f t="shared" si="302"/>
        <v>4.1529339070062538E-2</v>
      </c>
      <c r="S566" s="10">
        <f t="shared" si="303"/>
        <v>0</v>
      </c>
      <c r="T566" s="9">
        <f t="shared" si="293"/>
        <v>0.21723322315647906</v>
      </c>
      <c r="U566" s="18"/>
      <c r="V566" s="8">
        <f t="shared" si="304"/>
        <v>1990.342113257246</v>
      </c>
      <c r="W566" s="8">
        <f t="shared" si="294"/>
        <v>1670.907988878311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-523.13615000630682</v>
      </c>
      <c r="AB566" s="8">
        <f t="shared" si="305"/>
        <v>-31943.412437893494</v>
      </c>
      <c r="AC566" s="8">
        <f t="shared" si="298"/>
        <v>-32466.548587899801</v>
      </c>
      <c r="AD566" s="8">
        <f t="shared" si="306"/>
        <v>195.25256131053584</v>
      </c>
      <c r="AE566" s="8">
        <f t="shared" si="299"/>
        <v>-32271.296026589265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2408.1774528083006</v>
      </c>
      <c r="M567" s="14">
        <f t="shared" si="292"/>
        <v>769177</v>
      </c>
      <c r="N567" s="13"/>
      <c r="O567" s="12">
        <f>1000*(IF(I34&lt;18,VLOOKUP(I34,'[1]Mortality (No Interventions) L'!$B$10:$O$129,7),VLOOKUP(I34,'[1]Mortality (Interventions) L'!$B$136:$AV$256,16)))</f>
        <v>176.00498673160004</v>
      </c>
      <c r="P567" s="11">
        <v>0</v>
      </c>
      <c r="Q567" s="10">
        <f t="shared" si="301"/>
        <v>0.21723322315647906</v>
      </c>
      <c r="R567" s="10">
        <f t="shared" si="302"/>
        <v>3.8234130559318805E-2</v>
      </c>
      <c r="S567" s="10">
        <f t="shared" si="303"/>
        <v>0</v>
      </c>
      <c r="T567" s="9">
        <f t="shared" si="293"/>
        <v>0.17899909259716024</v>
      </c>
      <c r="U567" s="18"/>
      <c r="V567" s="8">
        <f t="shared" si="304"/>
        <v>1670.907988878311</v>
      </c>
      <c r="W567" s="8">
        <f t="shared" si="294"/>
        <v>1376.8198504660593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-431.06157886562647</v>
      </c>
      <c r="AB567" s="8">
        <f t="shared" si="305"/>
        <v>-29408.813841225161</v>
      </c>
      <c r="AC567" s="8">
        <f t="shared" si="298"/>
        <v>-29839.875420090786</v>
      </c>
      <c r="AD567" s="8">
        <f t="shared" si="306"/>
        <v>163.91607370896233</v>
      </c>
      <c r="AE567" s="8">
        <f t="shared" si="299"/>
        <v>-29675.959346381824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2408.1774528083006</v>
      </c>
      <c r="M568" s="14">
        <f t="shared" si="292"/>
        <v>769177</v>
      </c>
      <c r="N568" s="13"/>
      <c r="O568" s="12">
        <f>1000*(IF(I35&lt;18,VLOOKUP(I35,'[1]Mortality (No Interventions) L'!$B$10:$O$129,7),VLOOKUP(I35,'[1]Mortality (Interventions) L'!$B$136:$AV$256,16)))</f>
        <v>192.84240032978522</v>
      </c>
      <c r="P568" s="11">
        <v>0</v>
      </c>
      <c r="Q568" s="10">
        <f t="shared" si="301"/>
        <v>0.17899909259716024</v>
      </c>
      <c r="R568" s="10">
        <f t="shared" si="302"/>
        <v>3.4518614673289864E-2</v>
      </c>
      <c r="S568" s="10">
        <f t="shared" si="303"/>
        <v>0</v>
      </c>
      <c r="T568" s="9">
        <f t="shared" si="293"/>
        <v>0.14448047792387037</v>
      </c>
      <c r="U568" s="18"/>
      <c r="V568" s="8">
        <f t="shared" si="304"/>
        <v>1376.8198504660593</v>
      </c>
      <c r="W568" s="8">
        <f t="shared" si="294"/>
        <v>1111.3106056804884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-347.93462930723206</v>
      </c>
      <c r="AB568" s="8">
        <f t="shared" si="305"/>
        <v>-26550.924478557077</v>
      </c>
      <c r="AC568" s="8">
        <f t="shared" si="298"/>
        <v>-26898.859107864308</v>
      </c>
      <c r="AD568" s="8">
        <f t="shared" si="306"/>
        <v>135.06602733072043</v>
      </c>
      <c r="AE568" s="8">
        <f t="shared" si="299"/>
        <v>-26763.793080533585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2408.1774528083006</v>
      </c>
      <c r="M569" s="14">
        <f t="shared" ref="M569:M600" si="309">$E$11</f>
        <v>769177</v>
      </c>
      <c r="N569" s="13"/>
      <c r="O569" s="12">
        <f>1000*(IF(I36&lt;18,VLOOKUP(I36,'[1]Mortality (No Interventions) L'!$B$10:$O$129,7),VLOOKUP(I36,'[1]Mortality (Interventions) L'!$B$136:$AV$256,16)))</f>
        <v>210.44573675151366</v>
      </c>
      <c r="P569" s="11">
        <v>0</v>
      </c>
      <c r="Q569" s="10">
        <f t="shared" si="301"/>
        <v>0.14448047792387037</v>
      </c>
      <c r="R569" s="10">
        <f t="shared" si="302"/>
        <v>3.0405300622899707E-2</v>
      </c>
      <c r="S569" s="10">
        <f t="shared" si="303"/>
        <v>0</v>
      </c>
      <c r="T569" s="9">
        <f t="shared" ref="T569:T600" si="310">Q569-SUM(R569:S569)</f>
        <v>0.11407517730097066</v>
      </c>
      <c r="U569" s="18"/>
      <c r="V569" s="8">
        <f t="shared" si="304"/>
        <v>1111.3106056804884</v>
      </c>
      <c r="W569" s="8">
        <f t="shared" ref="W569:W600" si="311">$G$14*M569*T569</f>
        <v>877.44002650828713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-274.71326990130683</v>
      </c>
      <c r="AB569" s="8">
        <f t="shared" si="305"/>
        <v>-23387.057917220129</v>
      </c>
      <c r="AC569" s="8">
        <f t="shared" ref="AC569:AC600" si="315">IFERROR(_xlfn.IFNA(SUM(Y569:AB569),0),0)</f>
        <v>-23661.771187121434</v>
      </c>
      <c r="AD569" s="8">
        <f t="shared" si="306"/>
        <v>109.01957041725592</v>
      </c>
      <c r="AE569" s="8">
        <f t="shared" ref="AE569:AE600" si="316">IFERROR(_xlfn.IFNA(SUM(AC569:AD569),0),0)</f>
        <v>-23552.751616704179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2408.1774528083006</v>
      </c>
      <c r="M570" s="14">
        <f t="shared" si="309"/>
        <v>769177</v>
      </c>
      <c r="N570" s="13"/>
      <c r="O570" s="12">
        <f>1000*(IF(I37&lt;18,VLOOKUP(I37,'[1]Mortality (No Interventions) L'!$B$10:$O$129,7),VLOOKUP(I37,'[1]Mortality (Interventions) L'!$B$136:$AV$256,16)))</f>
        <v>229.32277191462373</v>
      </c>
      <c r="P570" s="11">
        <v>0</v>
      </c>
      <c r="Q570" s="10">
        <f t="shared" ref="Q570:Q601" si="318">T569</f>
        <v>0.11407517730097066</v>
      </c>
      <c r="R570" s="10">
        <f t="shared" ref="R570:R601" si="319">O570*Q570/1000</f>
        <v>2.6160035865310759E-2</v>
      </c>
      <c r="S570" s="10">
        <f t="shared" ref="S570:S601" si="320">MIN(P570*Q570,Q570-R570)</f>
        <v>0</v>
      </c>
      <c r="T570" s="9">
        <f t="shared" si="310"/>
        <v>8.7915141435659899E-2</v>
      </c>
      <c r="U570" s="18"/>
      <c r="V570" s="8">
        <f t="shared" ref="V570:V601" si="321">W569</f>
        <v>877.44002650828713</v>
      </c>
      <c r="W570" s="8">
        <f t="shared" si="311"/>
        <v>676.22304744056578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-211.71526136580894</v>
      </c>
      <c r="AB570" s="8">
        <f t="shared" ref="AB570:AB601" si="322">IFERROR(_xlfn.IFNA(-M570*R570,0),0)</f>
        <v>-20121.697906772133</v>
      </c>
      <c r="AC570" s="8">
        <f t="shared" si="315"/>
        <v>-20333.41316813794</v>
      </c>
      <c r="AD570" s="8">
        <f t="shared" ref="AD570:AD601" si="323">IFERROR(_xlfn.IFNA($D$6*SUM(V570:V570,Y570:Z570),0),0)</f>
        <v>86.076866600462978</v>
      </c>
      <c r="AE570" s="8">
        <f t="shared" si="316"/>
        <v>-20247.336301537478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2408.1774528083006</v>
      </c>
      <c r="M571" s="14">
        <f t="shared" si="309"/>
        <v>769177</v>
      </c>
      <c r="N571" s="13"/>
      <c r="O571" s="12">
        <f>1000*(IF(I38&lt;18,VLOOKUP(I38,'[1]Mortality (No Interventions) L'!$B$10:$O$129,7),VLOOKUP(I38,'[1]Mortality (Interventions) L'!$B$136:$AV$256,16)))</f>
        <v>249.55336995693841</v>
      </c>
      <c r="P571" s="11">
        <v>0</v>
      </c>
      <c r="Q571" s="10">
        <f t="shared" si="318"/>
        <v>8.7915141435659899E-2</v>
      </c>
      <c r="R571" s="10">
        <f t="shared" si="319"/>
        <v>2.19395198155098E-2</v>
      </c>
      <c r="S571" s="10">
        <f t="shared" si="320"/>
        <v>0</v>
      </c>
      <c r="T571" s="9">
        <f t="shared" si="310"/>
        <v>6.5975621620150096E-2</v>
      </c>
      <c r="U571" s="18"/>
      <c r="V571" s="8">
        <f t="shared" si="321"/>
        <v>676.22304744056578</v>
      </c>
      <c r="W571" s="8">
        <f t="shared" si="311"/>
        <v>507.46930710922192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-158.88100442065729</v>
      </c>
      <c r="AB571" s="8">
        <f t="shared" si="322"/>
        <v>-16875.37403313438</v>
      </c>
      <c r="AC571" s="8">
        <f t="shared" si="315"/>
        <v>-17034.255037555038</v>
      </c>
      <c r="AD571" s="8">
        <f t="shared" si="323"/>
        <v>66.33748095391951</v>
      </c>
      <c r="AE571" s="8">
        <f t="shared" si="316"/>
        <v>-16967.917556601118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2408.1774528083006</v>
      </c>
      <c r="M572" s="14">
        <f t="shared" si="309"/>
        <v>769177</v>
      </c>
      <c r="N572" s="13"/>
      <c r="O572" s="12">
        <f>1000*(IF(I39&lt;18,VLOOKUP(I39,'[1]Mortality (No Interventions) L'!$B$10:$O$129,7),VLOOKUP(I39,'[1]Mortality (Interventions) L'!$B$136:$AV$256,16)))</f>
        <v>270.51038093039756</v>
      </c>
      <c r="P572" s="11">
        <v>0</v>
      </c>
      <c r="Q572" s="10">
        <f t="shared" si="318"/>
        <v>6.5975621620150096E-2</v>
      </c>
      <c r="R572" s="10">
        <f t="shared" si="319"/>
        <v>1.7847090536586573E-2</v>
      </c>
      <c r="S572" s="10">
        <f t="shared" si="320"/>
        <v>0</v>
      </c>
      <c r="T572" s="9">
        <f t="shared" si="310"/>
        <v>4.8128531083563519E-2</v>
      </c>
      <c r="U572" s="18"/>
      <c r="V572" s="8">
        <f t="shared" si="321"/>
        <v>507.46930710922192</v>
      </c>
      <c r="W572" s="8">
        <f t="shared" si="311"/>
        <v>370.19359153262138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-115.90204339222112</v>
      </c>
      <c r="AB572" s="8">
        <f t="shared" si="322"/>
        <v>-13727.571557660051</v>
      </c>
      <c r="AC572" s="8">
        <f t="shared" si="315"/>
        <v>-13843.473601052272</v>
      </c>
      <c r="AD572" s="8">
        <f t="shared" si="323"/>
        <v>49.782739027414671</v>
      </c>
      <c r="AE572" s="8">
        <f t="shared" si="316"/>
        <v>-13793.690862024858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2408.1774528083006</v>
      </c>
      <c r="M573" s="14">
        <f t="shared" si="309"/>
        <v>769177</v>
      </c>
      <c r="N573" s="13"/>
      <c r="O573" s="12">
        <f>1000*(IF(I40&lt;18,VLOOKUP(I40,'[1]Mortality (No Interventions) L'!$B$10:$O$129,7),VLOOKUP(I40,'[1]Mortality (Interventions) L'!$B$136:$AV$256,16)))</f>
        <v>292.70421770700335</v>
      </c>
      <c r="P573" s="11">
        <v>0</v>
      </c>
      <c r="Q573" s="10">
        <f t="shared" si="318"/>
        <v>4.8128531083563519E-2</v>
      </c>
      <c r="R573" s="10">
        <f t="shared" si="319"/>
        <v>1.4087424040201654E-2</v>
      </c>
      <c r="S573" s="10">
        <f t="shared" si="320"/>
        <v>0</v>
      </c>
      <c r="T573" s="9">
        <f t="shared" si="310"/>
        <v>3.4041107043361864E-2</v>
      </c>
      <c r="U573" s="18"/>
      <c r="V573" s="8">
        <f t="shared" si="321"/>
        <v>370.19359153262138</v>
      </c>
      <c r="W573" s="8">
        <f t="shared" si="311"/>
        <v>261.83636592291947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-81.977026450457871</v>
      </c>
      <c r="AB573" s="8">
        <f t="shared" si="322"/>
        <v>-10835.722560970187</v>
      </c>
      <c r="AC573" s="8">
        <f t="shared" si="315"/>
        <v>-10917.699587420646</v>
      </c>
      <c r="AD573" s="8">
        <f t="shared" si="323"/>
        <v>36.315991329350162</v>
      </c>
      <c r="AE573" s="8">
        <f t="shared" si="316"/>
        <v>-10881.383596091297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2408.1774528083006</v>
      </c>
      <c r="M574" s="14">
        <f t="shared" si="309"/>
        <v>769177</v>
      </c>
      <c r="N574" s="13"/>
      <c r="O574" s="12">
        <f>1000*(IF(I41&lt;18,VLOOKUP(I41,'[1]Mortality (No Interventions) L'!$B$10:$O$129,7),VLOOKUP(I41,'[1]Mortality (Interventions) L'!$B$136:$AV$256,16)))</f>
        <v>315.45441198443677</v>
      </c>
      <c r="P574" s="11">
        <v>0</v>
      </c>
      <c r="Q574" s="10">
        <f t="shared" si="318"/>
        <v>3.4041107043361864E-2</v>
      </c>
      <c r="R574" s="10">
        <f t="shared" si="319"/>
        <v>1.0738417405662986E-2</v>
      </c>
      <c r="S574" s="10">
        <f t="shared" si="320"/>
        <v>0</v>
      </c>
      <c r="T574" s="9">
        <f t="shared" si="310"/>
        <v>2.3302689637698878E-2</v>
      </c>
      <c r="U574" s="18"/>
      <c r="V574" s="8">
        <f t="shared" si="321"/>
        <v>261.83636592291947</v>
      </c>
      <c r="W574" s="8">
        <f t="shared" si="311"/>
        <v>179.23892907456312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-56.117011775296064</v>
      </c>
      <c r="AB574" s="8">
        <f t="shared" si="322"/>
        <v>-8259.7436848356392</v>
      </c>
      <c r="AC574" s="8">
        <f t="shared" si="315"/>
        <v>-8315.8606966109346</v>
      </c>
      <c r="AD574" s="8">
        <f t="shared" si="323"/>
        <v>25.686147497038402</v>
      </c>
      <c r="AE574" s="8">
        <f t="shared" si="316"/>
        <v>-8290.1745491138954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2408.1774528083006</v>
      </c>
      <c r="M575" s="14">
        <f t="shared" si="309"/>
        <v>769177</v>
      </c>
      <c r="N575" s="13"/>
      <c r="O575" s="12">
        <f>1000*(IF(I42&lt;18,VLOOKUP(I42,'[1]Mortality (No Interventions) L'!$B$10:$O$129,7),VLOOKUP(I42,'[1]Mortality (Interventions) L'!$B$136:$AV$256,16)))</f>
        <v>338.31182740447002</v>
      </c>
      <c r="P575" s="11">
        <v>0</v>
      </c>
      <c r="Q575" s="10">
        <f t="shared" si="318"/>
        <v>2.3302689637698878E-2</v>
      </c>
      <c r="R575" s="10">
        <f t="shared" si="319"/>
        <v>7.8835755147691148E-3</v>
      </c>
      <c r="S575" s="10">
        <f t="shared" si="320"/>
        <v>0</v>
      </c>
      <c r="T575" s="9">
        <f t="shared" si="310"/>
        <v>1.5419114122929763E-2</v>
      </c>
      <c r="U575" s="18"/>
      <c r="V575" s="8">
        <f t="shared" si="321"/>
        <v>179.23892907456312</v>
      </c>
      <c r="W575" s="8">
        <f t="shared" si="311"/>
        <v>118.60027943732747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-37.131962973117489</v>
      </c>
      <c r="AB575" s="8">
        <f t="shared" si="322"/>
        <v>-6063.8649637235631</v>
      </c>
      <c r="AC575" s="8">
        <f t="shared" si="315"/>
        <v>-6100.9969266966809</v>
      </c>
      <c r="AD575" s="8">
        <f t="shared" si="323"/>
        <v>17.583338942214642</v>
      </c>
      <c r="AE575" s="8">
        <f t="shared" si="316"/>
        <v>-6083.4135877544659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2408.1774528083006</v>
      </c>
      <c r="M576" s="14">
        <f t="shared" si="309"/>
        <v>769177</v>
      </c>
      <c r="N576" s="13"/>
      <c r="O576" s="12">
        <f>1000*(IF(I43&lt;18,VLOOKUP(I43,'[1]Mortality (No Interventions) L'!$B$10:$O$129,7),VLOOKUP(I43,'[1]Mortality (Interventions) L'!$B$136:$AV$256,16)))</f>
        <v>362.06754814348295</v>
      </c>
      <c r="P576" s="11">
        <v>0</v>
      </c>
      <c r="Q576" s="10">
        <f t="shared" si="318"/>
        <v>1.5419114122929763E-2</v>
      </c>
      <c r="R576" s="10">
        <f t="shared" si="319"/>
        <v>5.5827608450337296E-3</v>
      </c>
      <c r="S576" s="10">
        <f t="shared" si="320"/>
        <v>0</v>
      </c>
      <c r="T576" s="9">
        <f t="shared" si="310"/>
        <v>9.8363532778960334E-3</v>
      </c>
      <c r="U576" s="18"/>
      <c r="V576" s="8">
        <f t="shared" si="321"/>
        <v>118.60027943732747</v>
      </c>
      <c r="W576" s="8">
        <f t="shared" si="311"/>
        <v>75.658967052322382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-23.687684181686247</v>
      </c>
      <c r="AB576" s="8">
        <f t="shared" si="322"/>
        <v>-4294.1312385005094</v>
      </c>
      <c r="AC576" s="8">
        <f t="shared" si="315"/>
        <v>-4317.818922682196</v>
      </c>
      <c r="AD576" s="8">
        <f t="shared" si="323"/>
        <v>11.634687412801826</v>
      </c>
      <c r="AE576" s="8">
        <f t="shared" si="316"/>
        <v>-4306.1842352693939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2408.1774528083006</v>
      </c>
      <c r="M577" s="14">
        <f t="shared" si="309"/>
        <v>769177</v>
      </c>
      <c r="N577" s="13"/>
      <c r="O577" s="12">
        <f>1000*(IF(I44&lt;18,VLOOKUP(I44,'[1]Mortality (No Interventions) L'!$B$10:$O$129,7),VLOOKUP(I44,'[1]Mortality (Interventions) L'!$B$136:$AV$256,16)))</f>
        <v>386.62053884864105</v>
      </c>
      <c r="P577" s="11">
        <v>0</v>
      </c>
      <c r="Q577" s="10">
        <f t="shared" si="318"/>
        <v>9.8363532778960334E-3</v>
      </c>
      <c r="R577" s="10">
        <f t="shared" si="319"/>
        <v>3.802936204605761E-3</v>
      </c>
      <c r="S577" s="10">
        <f t="shared" si="320"/>
        <v>0</v>
      </c>
      <c r="T577" s="9">
        <f t="shared" si="310"/>
        <v>6.0334170732902724E-3</v>
      </c>
      <c r="U577" s="18"/>
      <c r="V577" s="8">
        <f t="shared" si="321"/>
        <v>75.658967052322382</v>
      </c>
      <c r="W577" s="8">
        <f t="shared" si="311"/>
        <v>46.407656441821921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-14.529538959286279</v>
      </c>
      <c r="AB577" s="8">
        <f t="shared" si="322"/>
        <v>-2925.1310610500454</v>
      </c>
      <c r="AC577" s="8">
        <f t="shared" si="315"/>
        <v>-2939.6606000093316</v>
      </c>
      <c r="AD577" s="8">
        <f t="shared" si="323"/>
        <v>7.4221446678328258</v>
      </c>
      <c r="AE577" s="8">
        <f t="shared" si="316"/>
        <v>-2932.2384553414986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2408.1774528083006</v>
      </c>
      <c r="M578" s="14">
        <f t="shared" si="309"/>
        <v>769177</v>
      </c>
      <c r="N578" s="13"/>
      <c r="O578" s="12">
        <f>1000*(IF(I45&lt;18,VLOOKUP(I45,'[1]Mortality (No Interventions) L'!$B$10:$O$129,7),VLOOKUP(I45,'[1]Mortality (Interventions) L'!$B$136:$AV$256,16)))</f>
        <v>411.85018021232992</v>
      </c>
      <c r="P578" s="11">
        <v>0</v>
      </c>
      <c r="Q578" s="10">
        <f t="shared" si="318"/>
        <v>6.0334170732902724E-3</v>
      </c>
      <c r="R578" s="10">
        <f t="shared" si="319"/>
        <v>2.484863908930747E-3</v>
      </c>
      <c r="S578" s="10">
        <f t="shared" si="320"/>
        <v>0</v>
      </c>
      <c r="T578" s="9">
        <f t="shared" si="310"/>
        <v>3.5485531643595254E-3</v>
      </c>
      <c r="U578" s="18"/>
      <c r="V578" s="8">
        <f t="shared" si="321"/>
        <v>46.407656441821921</v>
      </c>
      <c r="W578" s="8">
        <f t="shared" si="311"/>
        <v>27.29465477302567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-8.5455457205021563</v>
      </c>
      <c r="AB578" s="8">
        <f t="shared" si="322"/>
        <v>-1911.3001668796251</v>
      </c>
      <c r="AC578" s="8">
        <f t="shared" si="315"/>
        <v>-1919.8457126001272</v>
      </c>
      <c r="AD578" s="8">
        <f t="shared" si="323"/>
        <v>4.5525910969427308</v>
      </c>
      <c r="AE578" s="8">
        <f t="shared" si="316"/>
        <v>-1915.2931215031845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2408.1774528083006</v>
      </c>
      <c r="M579" s="14">
        <f t="shared" si="309"/>
        <v>769177</v>
      </c>
      <c r="N579" s="13"/>
      <c r="O579" s="12">
        <f>1000*(IF(I46&lt;18,VLOOKUP(I46,'[1]Mortality (No Interventions) L'!$B$10:$O$129,7),VLOOKUP(I46,'[1]Mortality (Interventions) L'!$B$136:$AV$256,16)))</f>
        <v>437.63037059276667</v>
      </c>
      <c r="P579" s="11">
        <v>0</v>
      </c>
      <c r="Q579" s="10">
        <f t="shared" si="318"/>
        <v>3.5485531643595254E-3</v>
      </c>
      <c r="R579" s="10">
        <f t="shared" si="319"/>
        <v>1.5529546363867938E-3</v>
      </c>
      <c r="S579" s="10">
        <f t="shared" si="320"/>
        <v>0</v>
      </c>
      <c r="T579" s="9">
        <f t="shared" si="310"/>
        <v>1.9955985279727318E-3</v>
      </c>
      <c r="U579" s="18"/>
      <c r="V579" s="8">
        <f t="shared" si="321"/>
        <v>27.29465477302567</v>
      </c>
      <c r="W579" s="8">
        <f t="shared" si="311"/>
        <v>15.34968488950482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-4.8057553799213677</v>
      </c>
      <c r="AB579" s="8">
        <f t="shared" si="322"/>
        <v>-1194.4969883520848</v>
      </c>
      <c r="AC579" s="8">
        <f t="shared" si="315"/>
        <v>-1199.3027437320061</v>
      </c>
      <c r="AD579" s="8">
        <f t="shared" si="323"/>
        <v>2.6776056332338185</v>
      </c>
      <c r="AE579" s="8">
        <f t="shared" si="316"/>
        <v>-1196.6251380987724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2408.1774528083006</v>
      </c>
      <c r="M580" s="14">
        <f t="shared" si="309"/>
        <v>769177</v>
      </c>
      <c r="N580" s="13"/>
      <c r="O580" s="12">
        <f>1000*(IF(I47&lt;18,VLOOKUP(I47,'[1]Mortality (No Interventions) L'!$B$10:$O$129,7),VLOOKUP(I47,'[1]Mortality (Interventions) L'!$B$136:$AV$256,16)))</f>
        <v>463.98897129047327</v>
      </c>
      <c r="P580" s="11">
        <v>0</v>
      </c>
      <c r="Q580" s="10">
        <f t="shared" si="318"/>
        <v>1.9955985279727318E-3</v>
      </c>
      <c r="R580" s="10">
        <f t="shared" si="319"/>
        <v>9.2593570810285068E-4</v>
      </c>
      <c r="S580" s="10">
        <f t="shared" si="320"/>
        <v>0</v>
      </c>
      <c r="T580" s="9">
        <f t="shared" si="310"/>
        <v>1.0696628198698811E-3</v>
      </c>
      <c r="U580" s="18"/>
      <c r="V580" s="8">
        <f t="shared" si="321"/>
        <v>15.34968488950482</v>
      </c>
      <c r="W580" s="8">
        <f t="shared" si="311"/>
        <v>8.2276003879905559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-2.5759378849179941</v>
      </c>
      <c r="AB580" s="8">
        <f t="shared" si="322"/>
        <v>-712.2084501514264</v>
      </c>
      <c r="AC580" s="8">
        <f t="shared" si="315"/>
        <v>-714.78438803634435</v>
      </c>
      <c r="AD580" s="8">
        <f t="shared" si="323"/>
        <v>1.5058040876604228</v>
      </c>
      <c r="AE580" s="8">
        <f t="shared" si="316"/>
        <v>-713.27858394868394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2408.1774528083006</v>
      </c>
      <c r="M581" s="14">
        <f t="shared" si="309"/>
        <v>769177</v>
      </c>
      <c r="N581" s="13"/>
      <c r="O581" s="12">
        <f>1000*(IF(I48&lt;18,VLOOKUP(I48,'[1]Mortality (No Interventions) L'!$B$10:$O$129,7),VLOOKUP(I48,'[1]Mortality (Interventions) L'!$B$136:$AV$256,16)))</f>
        <v>490.97417818078395</v>
      </c>
      <c r="P581" s="11">
        <v>0</v>
      </c>
      <c r="Q581" s="10">
        <f t="shared" si="318"/>
        <v>1.0696628198698811E-3</v>
      </c>
      <c r="R581" s="10">
        <f t="shared" si="319"/>
        <v>5.2517682391615484E-4</v>
      </c>
      <c r="S581" s="10">
        <f t="shared" si="320"/>
        <v>0</v>
      </c>
      <c r="T581" s="9">
        <f t="shared" si="310"/>
        <v>5.4448599595372622E-4</v>
      </c>
      <c r="U581" s="18"/>
      <c r="V581" s="8">
        <f t="shared" si="321"/>
        <v>8.2276003879905559</v>
      </c>
      <c r="W581" s="8">
        <f t="shared" si="311"/>
        <v>4.1880610490969925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-1.311218898825635</v>
      </c>
      <c r="AB581" s="8">
        <f t="shared" si="322"/>
        <v>-403.95393388935622</v>
      </c>
      <c r="AC581" s="8">
        <f t="shared" si="315"/>
        <v>-405.26515278818187</v>
      </c>
      <c r="AD581" s="8">
        <f t="shared" si="323"/>
        <v>0.80712759806187362</v>
      </c>
      <c r="AE581" s="8">
        <f t="shared" si="316"/>
        <v>-404.45802519012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2408.1774528083006</v>
      </c>
      <c r="M582" s="14">
        <f t="shared" si="309"/>
        <v>769177</v>
      </c>
      <c r="N582" s="13"/>
      <c r="O582" s="12">
        <f>1000*(IF(I49&lt;18,VLOOKUP(I49,'[1]Mortality (No Interventions) L'!$B$10:$O$129,7),VLOOKUP(I49,'[1]Mortality (Interventions) L'!$B$136:$AV$256,16)))</f>
        <v>518.46482379464339</v>
      </c>
      <c r="P582" s="11">
        <v>0</v>
      </c>
      <c r="Q582" s="10">
        <f t="shared" si="318"/>
        <v>5.4448599595372622E-4</v>
      </c>
      <c r="R582" s="10">
        <f t="shared" si="319"/>
        <v>2.822968359507996E-4</v>
      </c>
      <c r="S582" s="10">
        <f t="shared" si="320"/>
        <v>0</v>
      </c>
      <c r="T582" s="9">
        <f t="shared" si="310"/>
        <v>2.6218916000292662E-4</v>
      </c>
      <c r="U582" s="18"/>
      <c r="V582" s="8">
        <f t="shared" si="321"/>
        <v>4.1880610490969925</v>
      </c>
      <c r="W582" s="8">
        <f t="shared" si="311"/>
        <v>2.016698715235711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-0.63139802348979579</v>
      </c>
      <c r="AB582" s="8">
        <f t="shared" si="322"/>
        <v>-217.1362333861282</v>
      </c>
      <c r="AC582" s="8">
        <f t="shared" si="315"/>
        <v>-217.76763140961799</v>
      </c>
      <c r="AD582" s="8">
        <f t="shared" si="323"/>
        <v>0.41084878891641502</v>
      </c>
      <c r="AE582" s="8">
        <f t="shared" si="316"/>
        <v>-217.35678262070158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2408.1774528083006</v>
      </c>
      <c r="M583" s="14">
        <f t="shared" si="309"/>
        <v>769177</v>
      </c>
      <c r="N583" s="13"/>
      <c r="O583" s="12">
        <f>1000*(IF(I50&lt;18,VLOOKUP(I50,'[1]Mortality (No Interventions) L'!$B$10:$O$129,7),VLOOKUP(I50,'[1]Mortality (Interventions) L'!$B$136:$AV$256,16)))</f>
        <v>546.33470480360586</v>
      </c>
      <c r="P583" s="11">
        <v>0</v>
      </c>
      <c r="Q583" s="10">
        <f t="shared" si="318"/>
        <v>2.6218916000292662E-4</v>
      </c>
      <c r="R583" s="10">
        <f t="shared" si="319"/>
        <v>1.432430373329043E-4</v>
      </c>
      <c r="S583" s="10">
        <f t="shared" si="320"/>
        <v>0</v>
      </c>
      <c r="T583" s="9">
        <f t="shared" si="310"/>
        <v>1.1894612267002232E-4</v>
      </c>
      <c r="U583" s="18"/>
      <c r="V583" s="8">
        <f t="shared" si="321"/>
        <v>2.016698715235711</v>
      </c>
      <c r="W583" s="8">
        <f t="shared" si="311"/>
        <v>0.91490621796959759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-0.28644337071291798</v>
      </c>
      <c r="AB583" s="8">
        <f t="shared" si="322"/>
        <v>-110.17924972661133</v>
      </c>
      <c r="AC583" s="8">
        <f t="shared" si="315"/>
        <v>-110.46569309732425</v>
      </c>
      <c r="AD583" s="8">
        <f t="shared" si="323"/>
        <v>0.19783814396462326</v>
      </c>
      <c r="AE583" s="8">
        <f t="shared" si="316"/>
        <v>-110.26785495335963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2408.1774528083006</v>
      </c>
      <c r="M584" s="14">
        <f t="shared" si="309"/>
        <v>769177</v>
      </c>
      <c r="N584" s="13"/>
      <c r="O584" s="12">
        <f>1000*(IF(I51&lt;18,VLOOKUP(I51,'[1]Mortality (No Interventions) L'!$B$10:$O$129,7),VLOOKUP(I51,'[1]Mortality (Interventions) L'!$B$136:$AV$256,16)))</f>
        <v>578.36178584045831</v>
      </c>
      <c r="P584" s="11">
        <v>0</v>
      </c>
      <c r="Q584" s="10">
        <f t="shared" si="318"/>
        <v>1.1894612267002232E-4</v>
      </c>
      <c r="R584" s="10">
        <f t="shared" si="319"/>
        <v>6.8793891926232324E-5</v>
      </c>
      <c r="S584" s="10">
        <f t="shared" si="320"/>
        <v>0</v>
      </c>
      <c r="T584" s="9">
        <f t="shared" si="310"/>
        <v>5.0152230743789991E-5</v>
      </c>
      <c r="U584" s="18"/>
      <c r="V584" s="8">
        <f t="shared" si="321"/>
        <v>0.91490621796959759</v>
      </c>
      <c r="W584" s="8">
        <f t="shared" si="311"/>
        <v>0.38575942386816159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-0.12077547128523432</v>
      </c>
      <c r="AB584" s="8">
        <f t="shared" si="322"/>
        <v>-52.914679410143599</v>
      </c>
      <c r="AC584" s="8">
        <f t="shared" si="315"/>
        <v>-53.035454881428834</v>
      </c>
      <c r="AD584" s="8">
        <f t="shared" si="323"/>
        <v>8.9752299982817529E-2</v>
      </c>
      <c r="AE584" s="8">
        <f t="shared" si="316"/>
        <v>-52.945702581446014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2408.1774528083006</v>
      </c>
      <c r="M585" s="14">
        <f t="shared" si="309"/>
        <v>769177</v>
      </c>
      <c r="N585" s="13"/>
      <c r="O585" s="12">
        <f>1000*(IF(I52&lt;18,VLOOKUP(I52,'[1]Mortality (No Interventions) L'!$B$10:$O$129,7),VLOOKUP(I52,'[1]Mortality (Interventions) L'!$B$136:$AV$256,16)))</f>
        <v>610.8001558408273</v>
      </c>
      <c r="P585" s="11">
        <v>0</v>
      </c>
      <c r="Q585" s="10">
        <f t="shared" si="318"/>
        <v>5.0152230743789991E-5</v>
      </c>
      <c r="R585" s="10">
        <f t="shared" si="319"/>
        <v>3.0632990354072053E-5</v>
      </c>
      <c r="S585" s="10">
        <f t="shared" si="320"/>
        <v>0</v>
      </c>
      <c r="T585" s="9">
        <f t="shared" si="310"/>
        <v>1.9519240389717938E-5</v>
      </c>
      <c r="U585" s="18"/>
      <c r="V585" s="8">
        <f t="shared" si="321"/>
        <v>0.38575942386816159</v>
      </c>
      <c r="W585" s="8">
        <f t="shared" si="311"/>
        <v>0.15013750765242076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-4.7005794602463846E-2</v>
      </c>
      <c r="AB585" s="8">
        <f t="shared" si="322"/>
        <v>-23.56219162157408</v>
      </c>
      <c r="AC585" s="8">
        <f t="shared" si="315"/>
        <v>-23.609197416176542</v>
      </c>
      <c r="AD585" s="8">
        <f t="shared" si="323"/>
        <v>3.7842999481466653E-2</v>
      </c>
      <c r="AE585" s="8">
        <f t="shared" si="316"/>
        <v>-23.571354416695076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2408.1774528083006</v>
      </c>
      <c r="M586" s="14">
        <f t="shared" si="309"/>
        <v>769177</v>
      </c>
      <c r="N586" s="13"/>
      <c r="O586" s="12">
        <f>1000*(IF(I53&lt;18,VLOOKUP(I53,'[1]Mortality (No Interventions) L'!$B$10:$O$129,7),VLOOKUP(I53,'[1]Mortality (Interventions) L'!$B$136:$AV$256,16)))</f>
        <v>643.61584029143842</v>
      </c>
      <c r="P586" s="11">
        <v>0</v>
      </c>
      <c r="Q586" s="10">
        <f t="shared" si="318"/>
        <v>1.9519240389717938E-5</v>
      </c>
      <c r="R586" s="10">
        <f t="shared" si="319"/>
        <v>1.2562892305278895E-5</v>
      </c>
      <c r="S586" s="10">
        <f t="shared" si="320"/>
        <v>0</v>
      </c>
      <c r="T586" s="9">
        <f t="shared" si="310"/>
        <v>6.9563480844390436E-6</v>
      </c>
      <c r="U586" s="18"/>
      <c r="V586" s="8">
        <f t="shared" si="321"/>
        <v>0.15013750765242076</v>
      </c>
      <c r="W586" s="8">
        <f t="shared" si="311"/>
        <v>5.3506629505445706E-2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-1.6752120610832318E-2</v>
      </c>
      <c r="AB586" s="8">
        <f t="shared" si="322"/>
        <v>-9.663087814697505</v>
      </c>
      <c r="AC586" s="8">
        <f t="shared" si="315"/>
        <v>-9.6798399353083369</v>
      </c>
      <c r="AD586" s="8">
        <f t="shared" si="323"/>
        <v>1.4728489500702477E-2</v>
      </c>
      <c r="AE586" s="8">
        <f t="shared" si="316"/>
        <v>-9.6651114458076339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2408.1774528083006</v>
      </c>
      <c r="M587" s="14">
        <f t="shared" si="309"/>
        <v>769177</v>
      </c>
      <c r="N587" s="13"/>
      <c r="O587" s="12">
        <f>1000*(IF(I54&lt;18,VLOOKUP(I54,'[1]Mortality (No Interventions) L'!$B$10:$O$129,7),VLOOKUP(I54,'[1]Mortality (Interventions) L'!$B$136:$AV$256,16)))</f>
        <v>676.77398566715044</v>
      </c>
      <c r="P587" s="11">
        <v>0</v>
      </c>
      <c r="Q587" s="10">
        <f t="shared" si="318"/>
        <v>6.9563480844390436E-6</v>
      </c>
      <c r="R587" s="10">
        <f t="shared" si="319"/>
        <v>4.7078754187938586E-6</v>
      </c>
      <c r="S587" s="10">
        <f t="shared" si="320"/>
        <v>0</v>
      </c>
      <c r="T587" s="9">
        <f t="shared" si="310"/>
        <v>2.248472665645185E-6</v>
      </c>
      <c r="U587" s="18"/>
      <c r="V587" s="8">
        <f t="shared" si="321"/>
        <v>5.3506629505445706E-2</v>
      </c>
      <c r="W587" s="8">
        <f t="shared" si="311"/>
        <v>1.7294734595429666E-2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-5.414721176662511E-3</v>
      </c>
      <c r="AB587" s="8">
        <f t="shared" si="322"/>
        <v>-3.6211894910016036</v>
      </c>
      <c r="AC587" s="8">
        <f t="shared" si="315"/>
        <v>-3.626604212178266</v>
      </c>
      <c r="AD587" s="8">
        <f t="shared" si="323"/>
        <v>5.2490003544842243E-3</v>
      </c>
      <c r="AE587" s="8">
        <f t="shared" si="316"/>
        <v>-3.6213552118237819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2408.1774528083006</v>
      </c>
      <c r="M588" s="14">
        <f t="shared" si="309"/>
        <v>769177</v>
      </c>
      <c r="N588" s="13"/>
      <c r="O588" s="12">
        <f>1000*(IF(I55&lt;18,VLOOKUP(I55,'[1]Mortality (No Interventions) L'!$B$10:$O$129,7),VLOOKUP(I55,'[1]Mortality (Interventions) L'!$B$136:$AV$256,16)))</f>
        <v>710.23822211078357</v>
      </c>
      <c r="P588" s="11">
        <v>0</v>
      </c>
      <c r="Q588" s="10">
        <f t="shared" si="318"/>
        <v>2.248472665645185E-6</v>
      </c>
      <c r="R588" s="10">
        <f t="shared" si="319"/>
        <v>1.5969512285125303E-6</v>
      </c>
      <c r="S588" s="10">
        <f t="shared" si="320"/>
        <v>0</v>
      </c>
      <c r="T588" s="9">
        <f t="shared" si="310"/>
        <v>6.5152143713265465E-7</v>
      </c>
      <c r="U588" s="18"/>
      <c r="V588" s="8">
        <f t="shared" si="321"/>
        <v>1.7294734595429666E-2</v>
      </c>
      <c r="W588" s="8">
        <f t="shared" si="311"/>
        <v>5.0113530444938397E-3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-1.5689792349241195E-3</v>
      </c>
      <c r="AB588" s="8">
        <f t="shared" si="322"/>
        <v>-1.2283381550935826</v>
      </c>
      <c r="AC588" s="8">
        <f t="shared" si="315"/>
        <v>-1.2299071343285066</v>
      </c>
      <c r="AD588" s="8">
        <f t="shared" si="323"/>
        <v>1.6966134638116504E-3</v>
      </c>
      <c r="AE588" s="8">
        <f t="shared" si="316"/>
        <v>-1.228210520864695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2408.1774528083006</v>
      </c>
      <c r="M589" s="14">
        <f t="shared" si="309"/>
        <v>769177</v>
      </c>
      <c r="N589" s="13"/>
      <c r="O589" s="12">
        <f>1000*(IF(I56&lt;18,VLOOKUP(I56,'[1]Mortality (No Interventions) L'!$B$10:$O$129,7),VLOOKUP(I56,'[1]Mortality (Interventions) L'!$B$136:$AV$256,16)))</f>
        <v>744.12020505844475</v>
      </c>
      <c r="P589" s="11">
        <v>0</v>
      </c>
      <c r="Q589" s="10">
        <f t="shared" si="318"/>
        <v>6.5152143713265465E-7</v>
      </c>
      <c r="R589" s="10">
        <f t="shared" si="319"/>
        <v>4.8481026539912359E-7</v>
      </c>
      <c r="S589" s="10">
        <f t="shared" si="320"/>
        <v>0</v>
      </c>
      <c r="T589" s="9">
        <f t="shared" si="310"/>
        <v>1.6671117173353106E-7</v>
      </c>
      <c r="U589" s="18"/>
      <c r="V589" s="8">
        <f t="shared" si="321"/>
        <v>5.0113530444938397E-3</v>
      </c>
      <c r="W589" s="8">
        <f t="shared" si="311"/>
        <v>1.2823039894048222E-3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-4.0147008489994202E-4</v>
      </c>
      <c r="AB589" s="8">
        <f t="shared" si="322"/>
        <v>-0.37290490550890171</v>
      </c>
      <c r="AC589" s="8">
        <f t="shared" si="315"/>
        <v>-0.37330637559380164</v>
      </c>
      <c r="AD589" s="8">
        <f t="shared" si="323"/>
        <v>4.9161373366484568E-4</v>
      </c>
      <c r="AE589" s="8">
        <f t="shared" si="316"/>
        <v>-0.37281476186013679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2408.1774528083006</v>
      </c>
      <c r="M590" s="14">
        <f t="shared" si="309"/>
        <v>769177</v>
      </c>
      <c r="N590" s="13"/>
      <c r="O590" s="12">
        <f>1000*(IF(I57&lt;18,VLOOKUP(I57,'[1]Mortality (No Interventions) L'!$B$10:$O$129,7),VLOOKUP(I57,'[1]Mortality (Interventions) L'!$B$136:$AV$256,16)))</f>
        <v>778.55875948369862</v>
      </c>
      <c r="P590" s="11">
        <v>0</v>
      </c>
      <c r="Q590" s="10">
        <f t="shared" si="318"/>
        <v>1.6671117173353106E-7</v>
      </c>
      <c r="R590" s="10">
        <f t="shared" si="319"/>
        <v>1.2979444305693181E-7</v>
      </c>
      <c r="S590" s="10">
        <f t="shared" si="320"/>
        <v>0</v>
      </c>
      <c r="T590" s="9">
        <f t="shared" si="310"/>
        <v>3.6916728676599256E-8</v>
      </c>
      <c r="U590" s="18"/>
      <c r="V590" s="8">
        <f t="shared" si="321"/>
        <v>1.2823039894048222E-3</v>
      </c>
      <c r="W590" s="8">
        <f t="shared" si="311"/>
        <v>2.8395498613280589E-4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-8.8902033630427948E-5</v>
      </c>
      <c r="AB590" s="8">
        <f t="shared" si="322"/>
        <v>-9.9834900327201631E-2</v>
      </c>
      <c r="AC590" s="8">
        <f t="shared" si="315"/>
        <v>-9.9923802360832065E-2</v>
      </c>
      <c r="AD590" s="8">
        <f t="shared" si="323"/>
        <v>1.2579402136061308E-4</v>
      </c>
      <c r="AE590" s="8">
        <f t="shared" si="316"/>
        <v>-9.9798008339471458E-2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2408.1774528083006</v>
      </c>
      <c r="M591" s="14">
        <f t="shared" si="309"/>
        <v>769177</v>
      </c>
      <c r="N591" s="13"/>
      <c r="O591" s="12">
        <f>1000*(IF(I58&lt;18,VLOOKUP(I58,'[1]Mortality (No Interventions) L'!$B$10:$O$129,7),VLOOKUP(I58,'[1]Mortality (Interventions) L'!$B$136:$AV$256,16)))</f>
        <v>813.55740167555837</v>
      </c>
      <c r="P591" s="11">
        <v>0</v>
      </c>
      <c r="Q591" s="10">
        <f t="shared" si="318"/>
        <v>3.6916728676599256E-8</v>
      </c>
      <c r="R591" s="10">
        <f t="shared" si="319"/>
        <v>3.0033877860495669E-8</v>
      </c>
      <c r="S591" s="10">
        <f t="shared" si="320"/>
        <v>0</v>
      </c>
      <c r="T591" s="9">
        <f t="shared" si="310"/>
        <v>6.8828508161035868E-9</v>
      </c>
      <c r="U591" s="18"/>
      <c r="V591" s="8">
        <f t="shared" si="321"/>
        <v>2.8395498613280589E-4</v>
      </c>
      <c r="W591" s="8">
        <f t="shared" si="311"/>
        <v>5.2941305421781087E-5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-1.6575126146383869E-5</v>
      </c>
      <c r="AB591" s="8">
        <f t="shared" si="322"/>
        <v>-2.3101368071102479E-2</v>
      </c>
      <c r="AC591" s="8">
        <f t="shared" si="315"/>
        <v>-2.3117943197248862E-2</v>
      </c>
      <c r="AD591" s="8">
        <f t="shared" si="323"/>
        <v>2.785598413962826E-5</v>
      </c>
      <c r="AE591" s="8">
        <f t="shared" si="316"/>
        <v>-2.3090087213109234E-2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2408.1774528083006</v>
      </c>
      <c r="M592" s="14">
        <f t="shared" si="309"/>
        <v>769177</v>
      </c>
      <c r="N592" s="13"/>
      <c r="O592" s="12">
        <f>1000*(IF(I59&lt;18,VLOOKUP(I59,'[1]Mortality (No Interventions) L'!$B$10:$O$129,7),VLOOKUP(I59,'[1]Mortality (Interventions) L'!$B$136:$AV$256,16)))</f>
        <v>849.11964792303661</v>
      </c>
      <c r="P592" s="11">
        <v>0</v>
      </c>
      <c r="Q592" s="10">
        <f t="shared" si="318"/>
        <v>6.8828508161035868E-9</v>
      </c>
      <c r="R592" s="10">
        <f t="shared" si="319"/>
        <v>5.8443638616766629E-9</v>
      </c>
      <c r="S592" s="10">
        <f t="shared" si="320"/>
        <v>0</v>
      </c>
      <c r="T592" s="9">
        <f t="shared" si="310"/>
        <v>1.0384869544269239E-9</v>
      </c>
      <c r="U592" s="18"/>
      <c r="V592" s="8">
        <f t="shared" si="321"/>
        <v>5.2941305421781087E-5</v>
      </c>
      <c r="W592" s="8">
        <f t="shared" si="311"/>
        <v>7.9878028014523803E-6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-2.5008608686864791E-6</v>
      </c>
      <c r="AB592" s="8">
        <f t="shared" si="322"/>
        <v>-4.4953502620328706E-3</v>
      </c>
      <c r="AC592" s="8">
        <f t="shared" si="315"/>
        <v>-4.4978511229015567E-3</v>
      </c>
      <c r="AD592" s="8">
        <f t="shared" si="323"/>
        <v>5.1935420618767252E-6</v>
      </c>
      <c r="AE592" s="8">
        <f t="shared" si="316"/>
        <v>-4.4926575808396799E-3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2408.1774528083006</v>
      </c>
      <c r="M593" s="14">
        <f t="shared" si="309"/>
        <v>769177</v>
      </c>
      <c r="N593" s="13"/>
      <c r="O593" s="12">
        <f>1000*(IF(I60&lt;18,VLOOKUP(I60,'[1]Mortality (No Interventions) L'!$B$10:$O$129,7),VLOOKUP(I60,'[1]Mortality (Interventions) L'!$B$136:$AV$256,16)))</f>
        <v>1000</v>
      </c>
      <c r="P593" s="11">
        <v>0</v>
      </c>
      <c r="Q593" s="10">
        <f t="shared" si="318"/>
        <v>1.0384869544269239E-9</v>
      </c>
      <c r="R593" s="10">
        <f t="shared" si="319"/>
        <v>1.0384869544269239E-9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7.9878028014523803E-6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-7.9878028014523797E-4</v>
      </c>
      <c r="AC593" s="8">
        <f t="shared" si="315"/>
        <v>-7.9878028014523797E-4</v>
      </c>
      <c r="AD593" s="8">
        <f t="shared" si="323"/>
        <v>7.8360345482247856E-7</v>
      </c>
      <c r="AE593" s="8">
        <f t="shared" si="316"/>
        <v>-7.9799667669041554E-4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2408.1774528083006</v>
      </c>
      <c r="M594" s="14">
        <f t="shared" si="309"/>
        <v>769177</v>
      </c>
      <c r="N594" s="13"/>
      <c r="O594" s="12" t="e">
        <f>1000*(IF(I61&lt;18,VLOOKUP(I61,'[1]Mortality (No Interventions) L'!$B$10:$O$129,7),VLOOKUP(I61,'[1]Mortality (Interventions) L'!$B$136:$AV$256,16)))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2408.1774528083006</v>
      </c>
      <c r="M595" s="14">
        <f t="shared" si="309"/>
        <v>769177</v>
      </c>
      <c r="N595" s="13"/>
      <c r="O595" s="12" t="e">
        <f>1000*(IF(I62&lt;18,VLOOKUP(I62,'[1]Mortality (No Interventions) L'!$B$10:$O$129,7),VLOOKUP(I62,'[1]Mortality (Interventions) L'!$B$136:$AV$256,16)))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2408.1774528083006</v>
      </c>
      <c r="M596" s="14">
        <f t="shared" si="309"/>
        <v>769177</v>
      </c>
      <c r="N596" s="13"/>
      <c r="O596" s="12" t="e">
        <f>1000*(IF(I63&lt;18,VLOOKUP(I63,'[1]Mortality (No Interventions) L'!$B$10:$O$129,7),VLOOKUP(I63,'[1]Mortality (Interventions) L'!$B$136:$AV$256,16)))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2408.1774528083006</v>
      </c>
      <c r="M597" s="14">
        <f t="shared" si="309"/>
        <v>769177</v>
      </c>
      <c r="N597" s="13"/>
      <c r="O597" s="12" t="e">
        <f>1000*(IF(I64&lt;18,VLOOKUP(I64,'[1]Mortality (No Interventions) L'!$B$10:$O$129,7),VLOOKUP(I64,'[1]Mortality (Interventions) L'!$B$136:$AV$256,16)))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2408.1774528083006</v>
      </c>
      <c r="M598" s="14">
        <f t="shared" si="309"/>
        <v>769177</v>
      </c>
      <c r="N598" s="13"/>
      <c r="O598" s="12" t="e">
        <f>1000*(IF(I65&lt;18,VLOOKUP(I65,'[1]Mortality (No Interventions) L'!$B$10:$O$129,7),VLOOKUP(I65,'[1]Mortality (Interventions) L'!$B$136:$AV$256,16)))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2408.1774528083006</v>
      </c>
      <c r="M599" s="14">
        <f t="shared" si="309"/>
        <v>769177</v>
      </c>
      <c r="N599" s="13"/>
      <c r="O599" s="12" t="e">
        <f>1000*(IF(I66&lt;18,VLOOKUP(I66,'[1]Mortality (No Interventions) L'!$B$10:$O$129,7),VLOOKUP(I66,'[1]Mortality (Interventions) L'!$B$136:$AV$256,16)))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2408.1774528083006</v>
      </c>
      <c r="M600" s="14">
        <f t="shared" si="309"/>
        <v>769177</v>
      </c>
      <c r="N600" s="13"/>
      <c r="O600" s="12" t="e">
        <f>1000*(IF(I67&lt;18,VLOOKUP(I67,'[1]Mortality (No Interventions) L'!$B$10:$O$129,7),VLOOKUP(I67,'[1]Mortality (Interventions) L'!$B$136:$AV$256,16)))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2408.1774528083006</v>
      </c>
      <c r="M601" s="14">
        <f t="shared" ref="M601:M632" si="326">$E$11</f>
        <v>769177</v>
      </c>
      <c r="N601" s="13"/>
      <c r="O601" s="12" t="e">
        <f>1000*(IF(I68&lt;18,VLOOKUP(I68,'[1]Mortality (No Interventions) L'!$B$10:$O$129,7),VLOOKUP(I68,'[1]Mortality (Interventions) L'!$B$136:$AV$256,16)))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2408.1774528083006</v>
      </c>
      <c r="M602" s="14">
        <f t="shared" si="326"/>
        <v>769177</v>
      </c>
      <c r="N602" s="13"/>
      <c r="O602" s="12" t="e">
        <f>1000*(IF(I69&lt;18,VLOOKUP(I69,'[1]Mortality (No Interventions) L'!$B$10:$O$129,7),VLOOKUP(I69,'[1]Mortality (Interventions) L'!$B$136:$AV$256,16)))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2408.1774528083006</v>
      </c>
      <c r="M603" s="14">
        <f t="shared" si="326"/>
        <v>769177</v>
      </c>
      <c r="N603" s="13"/>
      <c r="O603" s="12" t="e">
        <f>1000*(IF(I70&lt;18,VLOOKUP(I70,'[1]Mortality (No Interventions) L'!$B$10:$O$129,7),VLOOKUP(I70,'[1]Mortality (Interventions) L'!$B$136:$AV$256,16)))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2408.1774528083006</v>
      </c>
      <c r="M604" s="14">
        <f t="shared" si="326"/>
        <v>769177</v>
      </c>
      <c r="N604" s="13"/>
      <c r="O604" s="12" t="e">
        <f>1000*(IF(I71&lt;18,VLOOKUP(I71,'[1]Mortality (No Interventions) L'!$B$10:$O$129,7),VLOOKUP(I71,'[1]Mortality (Interventions) L'!$B$136:$AV$256,16)))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2408.1774528083006</v>
      </c>
      <c r="M605" s="14">
        <f t="shared" si="326"/>
        <v>769177</v>
      </c>
      <c r="N605" s="13"/>
      <c r="O605" s="12" t="e">
        <f>1000*(IF(I72&lt;18,VLOOKUP(I72,'[1]Mortality (No Interventions) L'!$B$10:$O$129,7),VLOOKUP(I72,'[1]Mortality (Interventions) L'!$B$136:$AV$256,16)))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2408.1774528083006</v>
      </c>
      <c r="M606" s="14">
        <f t="shared" si="326"/>
        <v>769177</v>
      </c>
      <c r="N606" s="13"/>
      <c r="O606" s="12" t="e">
        <f>1000*(IF(I73&lt;18,VLOOKUP(I73,'[1]Mortality (No Interventions) L'!$B$10:$O$129,7),VLOOKUP(I73,'[1]Mortality (Interventions) L'!$B$136:$AV$256,16)))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2408.1774528083006</v>
      </c>
      <c r="M607" s="14">
        <f t="shared" si="326"/>
        <v>769177</v>
      </c>
      <c r="N607" s="13"/>
      <c r="O607" s="12" t="e">
        <f>1000*(IF(I74&lt;18,VLOOKUP(I74,'[1]Mortality (No Interventions) L'!$B$10:$O$129,7),VLOOKUP(I74,'[1]Mortality (Interventions) L'!$B$136:$AV$256,16)))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2408.1774528083006</v>
      </c>
      <c r="M608" s="14">
        <f t="shared" si="326"/>
        <v>769177</v>
      </c>
      <c r="N608" s="13"/>
      <c r="O608" s="12" t="e">
        <f>1000*(IF(I75&lt;18,VLOOKUP(I75,'[1]Mortality (No Interventions) L'!$B$10:$O$129,7),VLOOKUP(I75,'[1]Mortality (Interventions) L'!$B$136:$AV$256,16)))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2408.1774528083006</v>
      </c>
      <c r="M609" s="14">
        <f t="shared" si="326"/>
        <v>769177</v>
      </c>
      <c r="N609" s="13"/>
      <c r="O609" s="12" t="e">
        <f>1000*(IF(I76&lt;18,VLOOKUP(I76,'[1]Mortality (No Interventions) L'!$B$10:$O$129,7),VLOOKUP(I76,'[1]Mortality (Interventions) L'!$B$136:$AV$256,16)))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2408.1774528083006</v>
      </c>
      <c r="M610" s="14">
        <f t="shared" si="326"/>
        <v>769177</v>
      </c>
      <c r="N610" s="13"/>
      <c r="O610" s="12" t="e">
        <f>1000*(IF(I77&lt;18,VLOOKUP(I77,'[1]Mortality (No Interventions) L'!$B$10:$O$129,7),VLOOKUP(I77,'[1]Mortality (Interventions) L'!$B$136:$AV$256,16)))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2408.1774528083006</v>
      </c>
      <c r="M611" s="14">
        <f t="shared" si="326"/>
        <v>769177</v>
      </c>
      <c r="N611" s="13"/>
      <c r="O611" s="12" t="e">
        <f>1000*(IF(I78&lt;18,VLOOKUP(I78,'[1]Mortality (No Interventions) L'!$B$10:$O$129,7),VLOOKUP(I78,'[1]Mortality (Interventions) L'!$B$136:$AV$256,16)))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2408.1774528083006</v>
      </c>
      <c r="M612" s="14">
        <f t="shared" si="326"/>
        <v>769177</v>
      </c>
      <c r="N612" s="13"/>
      <c r="O612" s="12" t="e">
        <f>1000*(IF(I79&lt;18,VLOOKUP(I79,'[1]Mortality (No Interventions) L'!$B$10:$O$129,7),VLOOKUP(I79,'[1]Mortality (Interventions) L'!$B$136:$AV$256,16)))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2408.1774528083006</v>
      </c>
      <c r="M613" s="14">
        <f t="shared" si="326"/>
        <v>769177</v>
      </c>
      <c r="O613" s="12" t="e">
        <f>1000*(IF(I80&lt;18,VLOOKUP(I80,'[1]Mortality (No Interventions) L'!$B$10:$O$129,7),VLOOKUP(I80,'[1]Mortality (Interventions) L'!$B$136:$AV$256,16)))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2408.1774528083006</v>
      </c>
      <c r="M614" s="14">
        <f t="shared" si="326"/>
        <v>769177</v>
      </c>
      <c r="O614" s="12" t="e">
        <f>1000*(IF(I81&lt;18,VLOOKUP(I81,'[1]Mortality (No Interventions) L'!$B$10:$O$129,7),VLOOKUP(I81,'[1]Mortality (Interventions) L'!$B$136:$AV$256,16)))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2408.1774528083006</v>
      </c>
      <c r="M615" s="14">
        <f t="shared" si="326"/>
        <v>769177</v>
      </c>
      <c r="O615" s="12" t="e">
        <f>1000*(IF(I82&lt;18,VLOOKUP(I82,'[1]Mortality (No Interventions) L'!$B$10:$O$129,7),VLOOKUP(I82,'[1]Mortality (Interventions) L'!$B$136:$AV$256,16)))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2408.1774528083006</v>
      </c>
      <c r="M616" s="14">
        <f t="shared" si="326"/>
        <v>769177</v>
      </c>
      <c r="O616" s="12" t="e">
        <f>1000*(IF(I83&lt;18,VLOOKUP(I83,'[1]Mortality (No Interventions) L'!$B$10:$O$129,7),VLOOKUP(I83,'[1]Mortality (Interventions) L'!$B$136:$AV$256,16)))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2408.1774528083006</v>
      </c>
      <c r="M617" s="14">
        <f t="shared" si="326"/>
        <v>769177</v>
      </c>
      <c r="O617" s="12" t="e">
        <f>1000*(IF(I84&lt;18,VLOOKUP(I84,'[1]Mortality (No Interventions) L'!$B$10:$O$129,7),VLOOKUP(I84,'[1]Mortality (Interventions) L'!$B$136:$AV$256,16)))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2408.1774528083006</v>
      </c>
      <c r="M618" s="14">
        <f t="shared" si="326"/>
        <v>769177</v>
      </c>
      <c r="O618" s="12" t="e">
        <f>1000*(IF(I85&lt;18,VLOOKUP(I85,'[1]Mortality (No Interventions) L'!$B$10:$O$129,7),VLOOKUP(I85,'[1]Mortality (Interventions) L'!$B$136:$AV$256,16)))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2408.1774528083006</v>
      </c>
      <c r="M619" s="14">
        <f t="shared" si="326"/>
        <v>769177</v>
      </c>
      <c r="O619" s="12" t="e">
        <f>1000*(IF(I86&lt;18,VLOOKUP(I86,'[1]Mortality (No Interventions) L'!$B$10:$O$129,7),VLOOKUP(I86,'[1]Mortality (Interventions) L'!$B$136:$AV$256,16)))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2408.1774528083006</v>
      </c>
      <c r="M620" s="14">
        <f t="shared" si="326"/>
        <v>769177</v>
      </c>
      <c r="O620" s="12" t="e">
        <f>1000*(IF(I87&lt;18,VLOOKUP(I87,'[1]Mortality (No Interventions) L'!$B$10:$O$129,7),VLOOKUP(I87,'[1]Mortality (Interventions) L'!$B$136:$AV$256,16)))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2408.1774528083006</v>
      </c>
      <c r="M621" s="14">
        <f t="shared" si="326"/>
        <v>769177</v>
      </c>
      <c r="O621" s="12" t="e">
        <f>1000*(IF(I88&lt;18,VLOOKUP(I88,'[1]Mortality (No Interventions) L'!$B$10:$O$129,7),VLOOKUP(I88,'[1]Mortality (Interventions) L'!$B$136:$AV$256,16)))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2408.1774528083006</v>
      </c>
      <c r="M622" s="14">
        <f t="shared" si="326"/>
        <v>769177</v>
      </c>
      <c r="O622" s="12" t="e">
        <f>1000*(IF(I89&lt;18,VLOOKUP(I89,'[1]Mortality (No Interventions) L'!$B$10:$O$129,7),VLOOKUP(I89,'[1]Mortality (Interventions) L'!$B$136:$AV$256,16)))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2408.1774528083006</v>
      </c>
      <c r="M623" s="14">
        <f t="shared" si="326"/>
        <v>769177</v>
      </c>
      <c r="O623" s="12" t="e">
        <f>1000*(IF(I90&lt;18,VLOOKUP(I90,'[1]Mortality (No Interventions) L'!$B$10:$O$129,7),VLOOKUP(I90,'[1]Mortality (Interventions) L'!$B$136:$AV$256,16)))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2408.1774528083006</v>
      </c>
      <c r="M624" s="14">
        <f t="shared" si="326"/>
        <v>769177</v>
      </c>
      <c r="O624" s="12" t="e">
        <f>1000*(IF(I91&lt;18,VLOOKUP(I91,'[1]Mortality (No Interventions) L'!$B$10:$O$129,7),VLOOKUP(I91,'[1]Mortality (Interventions) L'!$B$136:$AV$256,16)))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2408.1774528083006</v>
      </c>
      <c r="M625" s="14">
        <f t="shared" si="326"/>
        <v>769177</v>
      </c>
      <c r="O625" s="12" t="e">
        <f>1000*(IF(I92&lt;18,VLOOKUP(I92,'[1]Mortality (No Interventions) L'!$B$10:$O$129,7),VLOOKUP(I92,'[1]Mortality (Interventions) L'!$B$136:$AV$256,16)))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2408.1774528083006</v>
      </c>
      <c r="M626" s="14">
        <f t="shared" si="326"/>
        <v>769177</v>
      </c>
      <c r="O626" s="12" t="e">
        <f>1000*(IF(I93&lt;18,VLOOKUP(I93,'[1]Mortality (No Interventions) L'!$B$10:$O$129,7),VLOOKUP(I93,'[1]Mortality (Interventions) L'!$B$136:$AV$256,16)))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2408.1774528083006</v>
      </c>
      <c r="M627" s="14">
        <f t="shared" si="326"/>
        <v>769177</v>
      </c>
      <c r="O627" s="12" t="e">
        <f>1000*(IF(I94&lt;18,VLOOKUP(I94,'[1]Mortality (No Interventions) L'!$B$10:$O$129,7),VLOOKUP(I94,'[1]Mortality (Interventions) L'!$B$136:$AV$256,16)))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2408.1774528083006</v>
      </c>
      <c r="M628" s="14">
        <f t="shared" si="326"/>
        <v>769177</v>
      </c>
      <c r="O628" s="12" t="e">
        <f>1000*(IF(I95&lt;18,VLOOKUP(I95,'[1]Mortality (No Interventions) L'!$B$10:$O$129,7),VLOOKUP(I95,'[1]Mortality (Interventions) L'!$B$136:$AV$256,16)))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2408.1774528083006</v>
      </c>
      <c r="M629" s="14">
        <f t="shared" si="326"/>
        <v>769177</v>
      </c>
      <c r="O629" s="12" t="e">
        <f>1000*(IF(I96&lt;18,VLOOKUP(I96,'[1]Mortality (No Interventions) L'!$B$10:$O$129,7),VLOOKUP(I96,'[1]Mortality (Interventions) L'!$B$136:$AV$256,16)))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2408.1774528083006</v>
      </c>
      <c r="M630" s="14">
        <f t="shared" si="326"/>
        <v>769177</v>
      </c>
      <c r="O630" s="12" t="e">
        <f>1000*(IF(I97&lt;18,VLOOKUP(I97,'[1]Mortality (No Interventions) L'!$B$10:$O$129,7),VLOOKUP(I97,'[1]Mortality (Interventions) L'!$B$136:$AV$256,16)))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2408.1774528083006</v>
      </c>
      <c r="M631" s="14">
        <f t="shared" si="326"/>
        <v>769177</v>
      </c>
      <c r="O631" s="12" t="e">
        <f>1000*(IF(I98&lt;18,VLOOKUP(I98,'[1]Mortality (No Interventions) L'!$B$10:$O$129,7),VLOOKUP(I98,'[1]Mortality (Interventions) L'!$B$136:$AV$256,16)))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2408.1774528083006</v>
      </c>
      <c r="M632" s="14">
        <f t="shared" si="326"/>
        <v>769177</v>
      </c>
      <c r="O632" s="12" t="e">
        <f>1000*(IF(I99&lt;18,VLOOKUP(I99,'[1]Mortality (No Interventions) L'!$B$10:$O$129,7),VLOOKUP(I99,'[1]Mortality (Interventions) L'!$B$136:$AV$256,16)))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2408.1774528083006</v>
      </c>
      <c r="M633" s="14">
        <f t="shared" ref="M633:M657" si="343">$E$11</f>
        <v>769177</v>
      </c>
      <c r="O633" s="12" t="e">
        <f>1000*(IF(I100&lt;18,VLOOKUP(I100,'[1]Mortality (No Interventions) L'!$B$10:$O$129,7),VLOOKUP(I100,'[1]Mortality (Interventions) L'!$B$136:$AV$256,16)))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2408.1774528083006</v>
      </c>
      <c r="M634" s="14">
        <f t="shared" si="343"/>
        <v>769177</v>
      </c>
      <c r="O634" s="12" t="e">
        <f>1000*(IF(I101&lt;18,VLOOKUP(I101,'[1]Mortality (No Interventions) L'!$B$10:$O$129,7),VLOOKUP(I101,'[1]Mortality (Interventions) L'!$B$136:$AV$256,16)))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2408.1774528083006</v>
      </c>
      <c r="M635" s="14">
        <f t="shared" si="343"/>
        <v>769177</v>
      </c>
      <c r="O635" s="12" t="e">
        <f>1000*(IF(I102&lt;18,VLOOKUP(I102,'[1]Mortality (No Interventions) L'!$B$10:$O$129,7),VLOOKUP(I102,'[1]Mortality (Interventions) L'!$B$136:$AV$256,16)))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2408.1774528083006</v>
      </c>
      <c r="M636" s="14">
        <f t="shared" si="343"/>
        <v>769177</v>
      </c>
      <c r="O636" s="12" t="e">
        <f>1000*(IF(I103&lt;18,VLOOKUP(I103,'[1]Mortality (No Interventions) L'!$B$10:$O$129,7),VLOOKUP(I103,'[1]Mortality (Interventions) L'!$B$136:$AV$256,16)))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2408.1774528083006</v>
      </c>
      <c r="M637" s="14">
        <f t="shared" si="343"/>
        <v>769177</v>
      </c>
      <c r="O637" s="12" t="e">
        <f>1000*(IF(I104&lt;18,VLOOKUP(I104,'[1]Mortality (No Interventions) L'!$B$10:$O$129,7),VLOOKUP(I104,'[1]Mortality (Interventions) L'!$B$136:$AV$256,16)))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2408.1774528083006</v>
      </c>
      <c r="M638" s="14">
        <f t="shared" si="343"/>
        <v>769177</v>
      </c>
      <c r="O638" s="12" t="e">
        <f>1000*(IF(I105&lt;18,VLOOKUP(I105,'[1]Mortality (No Interventions) L'!$B$10:$O$129,7),VLOOKUP(I105,'[1]Mortality (Interventions) L'!$B$136:$AV$256,16)))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2408.1774528083006</v>
      </c>
      <c r="M639" s="14">
        <f t="shared" si="343"/>
        <v>769177</v>
      </c>
      <c r="O639" s="12" t="e">
        <f>1000*(IF(I106&lt;18,VLOOKUP(I106,'[1]Mortality (No Interventions) L'!$B$10:$O$129,7),VLOOKUP(I106,'[1]Mortality (Interventions) L'!$B$136:$AV$256,16)))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2408.1774528083006</v>
      </c>
      <c r="M640" s="14">
        <f t="shared" si="343"/>
        <v>769177</v>
      </c>
      <c r="O640" s="12" t="e">
        <f>1000*(IF(I107&lt;18,VLOOKUP(I107,'[1]Mortality (No Interventions) L'!$B$10:$O$129,7),VLOOKUP(I107,'[1]Mortality (Interventions) L'!$B$136:$AV$256,16)))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2408.1774528083006</v>
      </c>
      <c r="M641" s="14">
        <f t="shared" si="343"/>
        <v>769177</v>
      </c>
      <c r="O641" s="12" t="e">
        <f>1000*(IF(I108&lt;18,VLOOKUP(I108,'[1]Mortality (No Interventions) L'!$B$10:$O$129,7),VLOOKUP(I108,'[1]Mortality (Interventions) L'!$B$136:$AV$256,16)))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2408.1774528083006</v>
      </c>
      <c r="M642" s="14">
        <f t="shared" si="343"/>
        <v>769177</v>
      </c>
      <c r="O642" s="12" t="e">
        <f>1000*(IF(I109&lt;18,VLOOKUP(I109,'[1]Mortality (No Interventions) L'!$B$10:$O$129,7),VLOOKUP(I109,'[1]Mortality (Interventions) L'!$B$136:$AV$256,16)))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2408.1774528083006</v>
      </c>
      <c r="M643" s="14">
        <f t="shared" si="343"/>
        <v>769177</v>
      </c>
      <c r="O643" s="12" t="e">
        <f>1000*(IF(I110&lt;18,VLOOKUP(I110,'[1]Mortality (No Interventions) L'!$B$10:$O$129,7),VLOOKUP(I110,'[1]Mortality (Interventions) L'!$B$136:$AV$256,16)))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2408.1774528083006</v>
      </c>
      <c r="M644" s="14">
        <f t="shared" si="343"/>
        <v>769177</v>
      </c>
      <c r="O644" s="12" t="e">
        <f>1000*(IF(I111&lt;18,VLOOKUP(I111,'[1]Mortality (No Interventions) L'!$B$10:$O$129,7),VLOOKUP(I111,'[1]Mortality (Interventions) L'!$B$136:$AV$256,16)))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2408.1774528083006</v>
      </c>
      <c r="M645" s="14">
        <f t="shared" si="343"/>
        <v>769177</v>
      </c>
      <c r="O645" s="12" t="e">
        <f>1000*(IF(I112&lt;18,VLOOKUP(I112,'[1]Mortality (No Interventions) L'!$B$10:$O$129,7),VLOOKUP(I112,'[1]Mortality (Interventions) L'!$B$136:$AV$256,16)))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2408.1774528083006</v>
      </c>
      <c r="M646" s="14">
        <f t="shared" si="343"/>
        <v>769177</v>
      </c>
      <c r="O646" s="12" t="e">
        <f>1000*(IF(I113&lt;18,VLOOKUP(I113,'[1]Mortality (No Interventions) L'!$B$10:$O$129,7),VLOOKUP(I113,'[1]Mortality (Interventions) L'!$B$136:$AV$256,16)))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2408.1774528083006</v>
      </c>
      <c r="M647" s="14">
        <f t="shared" si="343"/>
        <v>769177</v>
      </c>
      <c r="O647" s="12" t="e">
        <f>1000*(IF(I114&lt;18,VLOOKUP(I114,'[1]Mortality (No Interventions) L'!$B$10:$O$129,7),VLOOKUP(I114,'[1]Mortality (Interventions) L'!$B$136:$AV$256,16)))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2408.1774528083006</v>
      </c>
      <c r="M648" s="14">
        <f t="shared" si="343"/>
        <v>769177</v>
      </c>
      <c r="O648" s="12" t="e">
        <f>1000*(IF(I115&lt;18,VLOOKUP(I115,'[1]Mortality (No Interventions) L'!$B$10:$O$129,7),VLOOKUP(I115,'[1]Mortality (Interventions) L'!$B$136:$AV$256,16)))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2408.1774528083006</v>
      </c>
      <c r="M649" s="14">
        <f t="shared" si="343"/>
        <v>769177</v>
      </c>
      <c r="O649" s="12" t="e">
        <f>1000*(IF(I116&lt;18,VLOOKUP(I116,'[1]Mortality (No Interventions) L'!$B$10:$O$129,7),VLOOKUP(I116,'[1]Mortality (Interventions) L'!$B$136:$AV$256,16)))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2408.1774528083006</v>
      </c>
      <c r="M650" s="14">
        <f t="shared" si="343"/>
        <v>769177</v>
      </c>
      <c r="O650" s="12" t="e">
        <f>1000*(IF(I117&lt;18,VLOOKUP(I117,'[1]Mortality (No Interventions) L'!$B$10:$O$129,7),VLOOKUP(I117,'[1]Mortality (Interventions) L'!$B$136:$AV$256,16)))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2408.1774528083006</v>
      </c>
      <c r="M651" s="14">
        <f t="shared" si="343"/>
        <v>769177</v>
      </c>
      <c r="O651" s="12" t="e">
        <f>1000*(IF(I118&lt;18,VLOOKUP(I118,'[1]Mortality (No Interventions) L'!$B$10:$O$129,7),VLOOKUP(I118,'[1]Mortality (Interventions) L'!$B$136:$AV$256,16)))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2408.1774528083006</v>
      </c>
      <c r="M652" s="14">
        <f t="shared" si="343"/>
        <v>769177</v>
      </c>
      <c r="O652" s="12" t="e">
        <f>1000*(IF(I119&lt;18,VLOOKUP(I119,'[1]Mortality (No Interventions) L'!$B$10:$O$129,7),VLOOKUP(I119,'[1]Mortality (Interventions) L'!$B$136:$AV$256,16)))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2408.1774528083006</v>
      </c>
      <c r="M653" s="14">
        <f t="shared" si="343"/>
        <v>769177</v>
      </c>
      <c r="O653" s="12" t="e">
        <f>1000*(IF(I120&lt;18,VLOOKUP(I120,'[1]Mortality (No Interventions) L'!$B$10:$O$129,7),VLOOKUP(I120,'[1]Mortality (Interventions) L'!$B$136:$AV$256,16)))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2408.1774528083006</v>
      </c>
      <c r="M654" s="14">
        <f t="shared" si="343"/>
        <v>769177</v>
      </c>
      <c r="O654" s="12" t="e">
        <f>1000*(IF(I121&lt;18,VLOOKUP(I121,'[1]Mortality (No Interventions) L'!$B$10:$O$129,7),VLOOKUP(I121,'[1]Mortality (Interventions) L'!$B$136:$AV$256,16)))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2408.1774528083006</v>
      </c>
      <c r="M655" s="14">
        <f t="shared" si="343"/>
        <v>769177</v>
      </c>
      <c r="O655" s="12" t="e">
        <f>1000*(IF(I122&lt;18,VLOOKUP(I122,'[1]Mortality (No Interventions) L'!$B$10:$O$129,7),VLOOKUP(I122,'[1]Mortality (Interventions) L'!$B$136:$AV$256,16)))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2408.1774528083006</v>
      </c>
      <c r="M656" s="14">
        <f t="shared" si="343"/>
        <v>769177</v>
      </c>
      <c r="O656" s="12" t="e">
        <f>1000*(IF(I123&lt;18,VLOOKUP(I123,'[1]Mortality (No Interventions) L'!$B$10:$O$129,7),VLOOKUP(I123,'[1]Mortality (Interventions) L'!$B$136:$AV$256,16)))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2408.1774528083006</v>
      </c>
      <c r="M657" s="14">
        <f t="shared" si="343"/>
        <v>769177</v>
      </c>
      <c r="O657" s="12" t="e">
        <f>1000*(IF(I124&lt;18,VLOOKUP(I124,'[1]Mortality (No Interventions) L'!$B$10:$O$129,7),VLOOKUP(I124,'[1]Mortality (Interventions) L'!$B$136:$AV$256,16)))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440821.08475551801</v>
      </c>
      <c r="Z662" s="2">
        <f t="shared" si="360"/>
        <v>-11020.527118887951</v>
      </c>
      <c r="AA662" s="2">
        <f t="shared" si="360"/>
        <v>-54060.828796763199</v>
      </c>
      <c r="AB662" s="2">
        <f t="shared" si="360"/>
        <v>-769176.99999999988</v>
      </c>
      <c r="AC662" s="2">
        <f t="shared" si="360"/>
        <v>-393437.27116013336</v>
      </c>
      <c r="AD662" s="2">
        <f t="shared" si="360"/>
        <v>16998.382899500681</v>
      </c>
      <c r="AE662" s="2">
        <f t="shared" si="360"/>
        <v>-376438.8882606327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440821.08475551801</v>
      </c>
      <c r="Z664" s="2">
        <f t="shared" si="361"/>
        <v>-11020.527118887951</v>
      </c>
      <c r="AA664" s="2">
        <f t="shared" si="361"/>
        <v>-22395.558914377878</v>
      </c>
      <c r="AB664" s="2">
        <f t="shared" si="361"/>
        <v>-130838.30533860385</v>
      </c>
      <c r="AC664" s="2">
        <f t="shared" si="361"/>
        <v>276566.69338364829</v>
      </c>
      <c r="AD664" s="2">
        <f t="shared" si="361"/>
        <v>6383.3869466139558</v>
      </c>
      <c r="AE664" s="2">
        <f t="shared" si="361"/>
        <v>282950.08033026219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440821.08475551801</v>
      </c>
      <c r="Z666" s="2">
        <f t="shared" si="362"/>
        <v>-11020.527118887951</v>
      </c>
      <c r="AA666" s="2">
        <f t="shared" si="362"/>
        <v>-36308.269148058847</v>
      </c>
      <c r="AB666" s="2">
        <f t="shared" si="362"/>
        <v>-360418.74109861132</v>
      </c>
      <c r="AC666" s="2">
        <f t="shared" si="362"/>
        <v>33073.547389960149</v>
      </c>
      <c r="AD666" s="2">
        <f t="shared" si="362"/>
        <v>11008.562976419791</v>
      </c>
      <c r="AE666" s="2">
        <f t="shared" si="362"/>
        <v>44082.110366379784</v>
      </c>
    </row>
    <row r="671" spans="1:40" ht="19" customHeight="1" x14ac:dyDescent="0.15">
      <c r="A671" s="1"/>
      <c r="G671" s="1" t="s">
        <v>11</v>
      </c>
      <c r="H671" s="50">
        <v>439756.9677119464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439756.9677119464</v>
      </c>
      <c r="K672" s="14">
        <f>J672*$C$10</f>
        <v>10993.92419279866</v>
      </c>
      <c r="L672" s="15">
        <f>$C$682</f>
        <v>4598.020325861432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439756.9677119464</v>
      </c>
      <c r="Z672" s="8">
        <f t="shared" ref="Z672:Z703" si="367">IFERROR(_xlfn.IFNA(-$T672*K672,0),0)</f>
        <v>-10993.92419279866</v>
      </c>
      <c r="AA672" s="8">
        <f t="shared" ref="AA672:AA703" si="368">IFERROR(_xlfn.IFNA(-$T672*L672,0),0)</f>
        <v>-4598.020325861432</v>
      </c>
      <c r="AB672" s="8"/>
      <c r="AC672" s="8">
        <f t="shared" ref="AC672:AC703" si="369">IFERROR(_xlfn.IFNA(SUM(Y672:AB672),0),0)</f>
        <v>424165.02319328632</v>
      </c>
      <c r="AD672" s="8"/>
      <c r="AE672" s="8">
        <f t="shared" ref="AE672:AE703" si="370">IFERROR(_xlfn.IFNA(SUM(AC672:AD672),0),0)</f>
        <v>424165.02319328632</v>
      </c>
      <c r="AG672" s="46">
        <f>AE801</f>
        <v>43975.698691298719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L'!$B$10:$O$129,7),VLOOKUP(I5,'[1]Mortality (Interventions) L'!$B$136:$AV$256,19)))</f>
        <v>5.9740225600985157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5.974022560098516E-3</v>
      </c>
      <c r="S673" s="10">
        <f t="shared" ref="S673:S704" si="374">MIN(P673*Q673,Q673-R673)</f>
        <v>0</v>
      </c>
      <c r="T673" s="9">
        <f t="shared" si="364"/>
        <v>0.99402597743990151</v>
      </c>
      <c r="U673" s="18"/>
      <c r="V673" s="8">
        <f t="shared" ref="V673:V704" si="375">W672</f>
        <v>7691.77</v>
      </c>
      <c r="W673" s="8">
        <f t="shared" si="365"/>
        <v>7645.8191924929115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-4595.0807507088966</v>
      </c>
      <c r="AC673" s="8">
        <f t="shared" si="369"/>
        <v>-4595.0807507088966</v>
      </c>
      <c r="AD673" s="8">
        <f t="shared" ref="AD673:AD704" si="377">IFERROR(_xlfn.IFNA($D$6*SUM(V673:V673,Y673:Z673),0),0)</f>
        <v>754.56263700000011</v>
      </c>
      <c r="AE673" s="8">
        <f t="shared" si="370"/>
        <v>-3840.5181137088966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2399.2354873016998</v>
      </c>
      <c r="M674" s="14">
        <f t="shared" si="363"/>
        <v>769177</v>
      </c>
      <c r="N674" s="13"/>
      <c r="O674" s="12">
        <f>1000*(IF(I6&lt;18,VLOOKUP(I6,'[1]Mortality (No Interventions) L'!$B$10:$O$129,7),VLOOKUP(I6,'[1]Mortality (Interventions) L'!$B$136:$AV$256,19)))</f>
        <v>6.6486838562868593</v>
      </c>
      <c r="P674" s="11">
        <v>0</v>
      </c>
      <c r="Q674" s="10">
        <f t="shared" si="372"/>
        <v>0.99402597743990151</v>
      </c>
      <c r="R674" s="10">
        <f t="shared" si="373"/>
        <v>6.6089644689344392E-3</v>
      </c>
      <c r="S674" s="10">
        <f t="shared" si="374"/>
        <v>0</v>
      </c>
      <c r="T674" s="9">
        <f t="shared" si="364"/>
        <v>0.98741701297096707</v>
      </c>
      <c r="U674" s="18"/>
      <c r="V674" s="8">
        <f t="shared" si="375"/>
        <v>7645.8191924929115</v>
      </c>
      <c r="W674" s="8">
        <f t="shared" si="365"/>
        <v>7594.984557859696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-2369.0459382853869</v>
      </c>
      <c r="AB674" s="8">
        <f t="shared" si="376"/>
        <v>-5083.4634633215856</v>
      </c>
      <c r="AC674" s="8">
        <f t="shared" si="369"/>
        <v>-7452.5094016069725</v>
      </c>
      <c r="AD674" s="8">
        <f t="shared" si="377"/>
        <v>750.05486278355465</v>
      </c>
      <c r="AE674" s="8">
        <f t="shared" si="370"/>
        <v>-6702.4545388234183</v>
      </c>
      <c r="AF674" s="1" t="s">
        <v>34</v>
      </c>
      <c r="AG674" s="44">
        <f>AE801/Y801</f>
        <v>0.1000000043662846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2399.2354873016998</v>
      </c>
      <c r="M675" s="14">
        <f t="shared" si="363"/>
        <v>769177</v>
      </c>
      <c r="N675" s="13"/>
      <c r="O675" s="12">
        <f>1000*(IF(I7&lt;18,VLOOKUP(I7,'[1]Mortality (No Interventions) L'!$B$10:$O$129,7),VLOOKUP(I7,'[1]Mortality (Interventions) L'!$B$136:$AV$256,19)))</f>
        <v>7.3805254311712751</v>
      </c>
      <c r="P675" s="11">
        <v>0</v>
      </c>
      <c r="Q675" s="10">
        <f t="shared" si="372"/>
        <v>0.98741701297096707</v>
      </c>
      <c r="R675" s="10">
        <f t="shared" si="373"/>
        <v>7.2876563754033993E-3</v>
      </c>
      <c r="S675" s="10">
        <f t="shared" si="374"/>
        <v>0</v>
      </c>
      <c r="T675" s="9">
        <f t="shared" si="364"/>
        <v>0.98012935659556366</v>
      </c>
      <c r="U675" s="18"/>
      <c r="V675" s="8">
        <f t="shared" si="375"/>
        <v>7594.984557859696</v>
      </c>
      <c r="W675" s="8">
        <f t="shared" si="365"/>
        <v>7538.9295811810589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-2351.5611344902586</v>
      </c>
      <c r="AB675" s="8">
        <f t="shared" si="376"/>
        <v>-5605.4976678636604</v>
      </c>
      <c r="AC675" s="8">
        <f t="shared" si="369"/>
        <v>-7957.0588023539185</v>
      </c>
      <c r="AD675" s="8">
        <f t="shared" si="377"/>
        <v>745.06798512603621</v>
      </c>
      <c r="AE675" s="8">
        <f t="shared" si="370"/>
        <v>-7211.990817227882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2399.2354873016998</v>
      </c>
      <c r="M676" s="14">
        <f t="shared" si="363"/>
        <v>769177</v>
      </c>
      <c r="N676" s="13"/>
      <c r="O676" s="12">
        <f>1000*(IF(I8&lt;18,VLOOKUP(I8,'[1]Mortality (No Interventions) L'!$B$10:$O$129,7),VLOOKUP(I8,'[1]Mortality (Interventions) L'!$B$136:$AV$256,19)))</f>
        <v>8.171416126833984</v>
      </c>
      <c r="P676" s="11">
        <v>0</v>
      </c>
      <c r="Q676" s="10">
        <f t="shared" si="372"/>
        <v>0.98012935659556366</v>
      </c>
      <c r="R676" s="10">
        <f t="shared" si="373"/>
        <v>8.0090448308684069E-3</v>
      </c>
      <c r="S676" s="10">
        <f t="shared" si="374"/>
        <v>0</v>
      </c>
      <c r="T676" s="9">
        <f t="shared" si="364"/>
        <v>0.97212031176469527</v>
      </c>
      <c r="U676" s="18"/>
      <c r="V676" s="8">
        <f t="shared" si="375"/>
        <v>7538.9295811810589</v>
      </c>
      <c r="W676" s="8">
        <f t="shared" si="365"/>
        <v>7477.3258504223304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-2332.3455499126489</v>
      </c>
      <c r="AB676" s="8">
        <f t="shared" si="376"/>
        <v>-6160.3730758728689</v>
      </c>
      <c r="AC676" s="8">
        <f t="shared" si="369"/>
        <v>-8492.7186257855174</v>
      </c>
      <c r="AD676" s="8">
        <f t="shared" si="377"/>
        <v>739.56899191386196</v>
      </c>
      <c r="AE676" s="8">
        <f t="shared" si="370"/>
        <v>-7753.1496338716552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2399.2354873016998</v>
      </c>
      <c r="M677" s="14">
        <f t="shared" si="363"/>
        <v>769177</v>
      </c>
      <c r="N677" s="13"/>
      <c r="O677" s="12">
        <f>1000*(IF(I9&lt;18,VLOOKUP(I9,'[1]Mortality (No Interventions) L'!$B$10:$O$129,7),VLOOKUP(I9,'[1]Mortality (Interventions) L'!$B$136:$AV$256,19)))</f>
        <v>9.0692455911060446</v>
      </c>
      <c r="P677" s="11">
        <v>0</v>
      </c>
      <c r="Q677" s="10">
        <f t="shared" si="372"/>
        <v>0.97212031176469527</v>
      </c>
      <c r="R677" s="10">
        <f t="shared" si="373"/>
        <v>8.8163978514965956E-3</v>
      </c>
      <c r="S677" s="10">
        <f t="shared" si="374"/>
        <v>0</v>
      </c>
      <c r="T677" s="9">
        <f t="shared" si="364"/>
        <v>0.96330391391319869</v>
      </c>
      <c r="U677" s="18"/>
      <c r="V677" s="8">
        <f t="shared" si="375"/>
        <v>7477.3258504223304</v>
      </c>
      <c r="W677" s="8">
        <f t="shared" si="365"/>
        <v>7409.5121459201246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-2311.1929353171681</v>
      </c>
      <c r="AB677" s="8">
        <f t="shared" si="376"/>
        <v>-6781.3704502205965</v>
      </c>
      <c r="AC677" s="8">
        <f t="shared" si="369"/>
        <v>-9092.5633855377637</v>
      </c>
      <c r="AD677" s="8">
        <f t="shared" si="377"/>
        <v>733.52566592643063</v>
      </c>
      <c r="AE677" s="8">
        <f t="shared" si="370"/>
        <v>-8359.0377196113332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2399.2354873016998</v>
      </c>
      <c r="M678" s="14">
        <f t="shared" si="363"/>
        <v>769177</v>
      </c>
      <c r="N678" s="13"/>
      <c r="O678" s="12">
        <f>1000*(IF(I10&lt;18,VLOOKUP(I10,'[1]Mortality (No Interventions) L'!$B$10:$O$129,7),VLOOKUP(I10,'[1]Mortality (Interventions) L'!$B$136:$AV$256,19)))</f>
        <v>10.197607414049687</v>
      </c>
      <c r="P678" s="11">
        <v>0</v>
      </c>
      <c r="Q678" s="10">
        <f t="shared" si="372"/>
        <v>0.96330391391319869</v>
      </c>
      <c r="R678" s="10">
        <f t="shared" si="373"/>
        <v>9.8233951345043161E-3</v>
      </c>
      <c r="S678" s="10">
        <f t="shared" si="374"/>
        <v>0</v>
      </c>
      <c r="T678" s="9">
        <f t="shared" si="364"/>
        <v>0.95348051877869433</v>
      </c>
      <c r="U678" s="18"/>
      <c r="V678" s="8">
        <f t="shared" si="375"/>
        <v>7409.5121459201246</v>
      </c>
      <c r="W678" s="8">
        <f t="shared" si="365"/>
        <v>7333.9528499263979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-2287.6242971046781</v>
      </c>
      <c r="AB678" s="8">
        <f t="shared" si="376"/>
        <v>-7555.9295993726264</v>
      </c>
      <c r="AC678" s="8">
        <f t="shared" si="369"/>
        <v>-9843.5538964773041</v>
      </c>
      <c r="AD678" s="8">
        <f t="shared" si="377"/>
        <v>726.87314151476426</v>
      </c>
      <c r="AE678" s="8">
        <f t="shared" si="370"/>
        <v>-9116.6807549625391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2399.2354873016998</v>
      </c>
      <c r="M679" s="14">
        <f t="shared" si="363"/>
        <v>769177</v>
      </c>
      <c r="N679" s="13"/>
      <c r="O679" s="12">
        <f>1000*(IF(I11&lt;18,VLOOKUP(I11,'[1]Mortality (No Interventions) L'!$B$10:$O$129,7),VLOOKUP(I11,'[1]Mortality (Interventions) L'!$B$136:$AV$256,19)))</f>
        <v>11.388056599863914</v>
      </c>
      <c r="P679" s="11">
        <v>0</v>
      </c>
      <c r="Q679" s="10">
        <f t="shared" si="372"/>
        <v>0.95348051877869433</v>
      </c>
      <c r="R679" s="10">
        <f t="shared" si="373"/>
        <v>1.0858290114719379E-2</v>
      </c>
      <c r="S679" s="10">
        <f t="shared" si="374"/>
        <v>0</v>
      </c>
      <c r="T679" s="9">
        <f t="shared" si="364"/>
        <v>0.94262222866397494</v>
      </c>
      <c r="U679" s="18"/>
      <c r="V679" s="8">
        <f t="shared" si="375"/>
        <v>7333.9528499263979</v>
      </c>
      <c r="W679" s="8">
        <f t="shared" si="365"/>
        <v>7250.4333797707031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-2261.5727021300263</v>
      </c>
      <c r="AB679" s="8">
        <f t="shared" si="376"/>
        <v>-8351.9470155695089</v>
      </c>
      <c r="AC679" s="8">
        <f t="shared" si="369"/>
        <v>-10613.519717699535</v>
      </c>
      <c r="AD679" s="8">
        <f t="shared" si="377"/>
        <v>719.46077457777972</v>
      </c>
      <c r="AE679" s="8">
        <f t="shared" si="370"/>
        <v>-9894.0589431217559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2399.2354873016998</v>
      </c>
      <c r="M680" s="14">
        <f t="shared" si="363"/>
        <v>769177</v>
      </c>
      <c r="N680" s="13"/>
      <c r="O680" s="12">
        <f>1000*(IF(I12&lt;18,VLOOKUP(I12,'[1]Mortality (No Interventions) L'!$B$10:$O$129,7),VLOOKUP(I12,'[1]Mortality (Interventions) L'!$B$136:$AV$256,19)))</f>
        <v>12.770602053450686</v>
      </c>
      <c r="P680" s="11">
        <v>0</v>
      </c>
      <c r="Q680" s="10">
        <f t="shared" si="372"/>
        <v>0.94262222866397494</v>
      </c>
      <c r="R680" s="10">
        <f t="shared" si="373"/>
        <v>1.203785336900442E-2</v>
      </c>
      <c r="S680" s="10">
        <f t="shared" si="374"/>
        <v>0</v>
      </c>
      <c r="T680" s="9">
        <f t="shared" si="364"/>
        <v>0.93058437529497051</v>
      </c>
      <c r="U680" s="18"/>
      <c r="V680" s="8">
        <f t="shared" si="375"/>
        <v>7250.4333797707031</v>
      </c>
      <c r="W680" s="8">
        <f t="shared" si="365"/>
        <v>7157.8409803625955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-2232.6910571361764</v>
      </c>
      <c r="AB680" s="8">
        <f t="shared" si="376"/>
        <v>-9259.2399408107121</v>
      </c>
      <c r="AC680" s="8">
        <f t="shared" si="369"/>
        <v>-11491.930997946889</v>
      </c>
      <c r="AD680" s="8">
        <f t="shared" si="377"/>
        <v>711.26751455550607</v>
      </c>
      <c r="AE680" s="8">
        <f t="shared" si="370"/>
        <v>-10780.663483391383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2399.2354873016998</v>
      </c>
      <c r="M681" s="14">
        <f t="shared" si="363"/>
        <v>769177</v>
      </c>
      <c r="N681" s="13"/>
      <c r="O681" s="12">
        <f>1000*(IF(I13&lt;18,VLOOKUP(I13,'[1]Mortality (No Interventions) L'!$B$10:$O$129,7),VLOOKUP(I13,'[1]Mortality (Interventions) L'!$B$136:$AV$256,19)))</f>
        <v>14.37776160196581</v>
      </c>
      <c r="P681" s="11">
        <v>0</v>
      </c>
      <c r="Q681" s="10">
        <f t="shared" si="372"/>
        <v>0.93058437529497051</v>
      </c>
      <c r="R681" s="10">
        <f t="shared" si="373"/>
        <v>1.3379720298505369E-2</v>
      </c>
      <c r="S681" s="10">
        <f t="shared" si="374"/>
        <v>0</v>
      </c>
      <c r="T681" s="9">
        <f t="shared" si="364"/>
        <v>0.9172046549964652</v>
      </c>
      <c r="U681" s="18"/>
      <c r="V681" s="8">
        <f t="shared" si="375"/>
        <v>7157.8409803625955</v>
      </c>
      <c r="W681" s="8">
        <f t="shared" si="365"/>
        <v>7054.9272491621614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-2200.5899573858314</v>
      </c>
      <c r="AB681" s="8">
        <f t="shared" si="376"/>
        <v>-10291.373120043465</v>
      </c>
      <c r="AC681" s="8">
        <f t="shared" si="369"/>
        <v>-12491.963077429296</v>
      </c>
      <c r="AD681" s="8">
        <f t="shared" si="377"/>
        <v>702.18420017357062</v>
      </c>
      <c r="AE681" s="8">
        <f t="shared" si="370"/>
        <v>-11789.778877255725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4598.020325861432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2399.2354873016998</v>
      </c>
      <c r="M682" s="14">
        <f t="shared" si="363"/>
        <v>769177</v>
      </c>
      <c r="N682" s="13"/>
      <c r="O682" s="12">
        <f>1000*(IF(I14&lt;18,VLOOKUP(I14,'[1]Mortality (No Interventions) L'!$B$10:$O$129,7),VLOOKUP(I14,'[1]Mortality (Interventions) L'!$B$136:$AV$256,19)))</f>
        <v>16.30169275616505</v>
      </c>
      <c r="P682" s="11">
        <v>0</v>
      </c>
      <c r="Q682" s="10">
        <f t="shared" si="372"/>
        <v>0.9172046549964652</v>
      </c>
      <c r="R682" s="10">
        <f t="shared" si="373"/>
        <v>1.4951988480276741E-2</v>
      </c>
      <c r="S682" s="10">
        <f t="shared" si="374"/>
        <v>0</v>
      </c>
      <c r="T682" s="9">
        <f t="shared" si="364"/>
        <v>0.90225266651618841</v>
      </c>
      <c r="U682" s="18"/>
      <c r="V682" s="8">
        <f t="shared" si="375"/>
        <v>7054.9272491621614</v>
      </c>
      <c r="W682" s="8">
        <f t="shared" si="365"/>
        <v>6939.9199927292229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-2164.7166160182255</v>
      </c>
      <c r="AB682" s="8">
        <f t="shared" si="376"/>
        <v>-11500.725643293823</v>
      </c>
      <c r="AC682" s="8">
        <f t="shared" si="369"/>
        <v>-13665.442259312049</v>
      </c>
      <c r="AD682" s="8">
        <f t="shared" si="377"/>
        <v>692.08836314280813</v>
      </c>
      <c r="AE682" s="8">
        <f t="shared" si="370"/>
        <v>-12973.353896169241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2399.2354873016998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2399.2354873016998</v>
      </c>
      <c r="M683" s="14">
        <f t="shared" si="363"/>
        <v>769177</v>
      </c>
      <c r="N683" s="13"/>
      <c r="O683" s="12">
        <f>1000*(IF(I15&lt;18,VLOOKUP(I15,'[1]Mortality (No Interventions) L'!$B$10:$O$129,7),VLOOKUP(I15,'[1]Mortality (Interventions) L'!$B$136:$AV$256,19)))</f>
        <v>18.54066313106939</v>
      </c>
      <c r="P683" s="11">
        <v>0</v>
      </c>
      <c r="Q683" s="10">
        <f t="shared" si="372"/>
        <v>0.90225266651618841</v>
      </c>
      <c r="R683" s="10">
        <f t="shared" si="373"/>
        <v>1.6728362748985742E-2</v>
      </c>
      <c r="S683" s="10">
        <f t="shared" si="374"/>
        <v>0</v>
      </c>
      <c r="T683" s="9">
        <f t="shared" si="364"/>
        <v>0.8855243037672027</v>
      </c>
      <c r="U683" s="18"/>
      <c r="V683" s="8">
        <f t="shared" si="375"/>
        <v>6939.9199927292229</v>
      </c>
      <c r="W683" s="8">
        <f t="shared" si="365"/>
        <v>6811.2492739874569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-2124.581334466403</v>
      </c>
      <c r="AB683" s="8">
        <f t="shared" si="376"/>
        <v>-12867.071874176605</v>
      </c>
      <c r="AC683" s="8">
        <f t="shared" si="369"/>
        <v>-14991.653208643009</v>
      </c>
      <c r="AD683" s="8">
        <f t="shared" si="377"/>
        <v>680.80615128673685</v>
      </c>
      <c r="AE683" s="8">
        <f t="shared" si="370"/>
        <v>-14310.847057356272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2399.2354873016998</v>
      </c>
      <c r="M684" s="14">
        <f t="shared" si="363"/>
        <v>769177</v>
      </c>
      <c r="N684" s="13"/>
      <c r="O684" s="12">
        <f>1000*(IF(I16&lt;18,VLOOKUP(I16,'[1]Mortality (No Interventions) L'!$B$10:$O$129,7),VLOOKUP(I16,'[1]Mortality (Interventions) L'!$B$136:$AV$256,19)))</f>
        <v>21.13747923576318</v>
      </c>
      <c r="P684" s="11">
        <v>0</v>
      </c>
      <c r="Q684" s="10">
        <f t="shared" si="372"/>
        <v>0.8855243037672027</v>
      </c>
      <c r="R684" s="10">
        <f t="shared" si="373"/>
        <v>1.8717751583642892E-2</v>
      </c>
      <c r="S684" s="10">
        <f t="shared" si="374"/>
        <v>0</v>
      </c>
      <c r="T684" s="9">
        <f t="shared" si="364"/>
        <v>0.86680655218355984</v>
      </c>
      <c r="U684" s="18"/>
      <c r="V684" s="8">
        <f t="shared" si="375"/>
        <v>6811.2492739874569</v>
      </c>
      <c r="W684" s="8">
        <f t="shared" si="365"/>
        <v>6667.2766338889405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-2079.6730406244296</v>
      </c>
      <c r="AB684" s="8">
        <f t="shared" si="376"/>
        <v>-14397.264009851689</v>
      </c>
      <c r="AC684" s="8">
        <f t="shared" si="369"/>
        <v>-16476.937050476117</v>
      </c>
      <c r="AD684" s="8">
        <f t="shared" si="377"/>
        <v>668.18355377816954</v>
      </c>
      <c r="AE684" s="8">
        <f t="shared" si="370"/>
        <v>-15808.753496697947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2399.2354873016998</v>
      </c>
      <c r="M685" s="14">
        <f t="shared" si="363"/>
        <v>769177</v>
      </c>
      <c r="N685" s="13"/>
      <c r="O685" s="12">
        <f>1000*(IF(I17&lt;18,VLOOKUP(I17,'[1]Mortality (No Interventions) L'!$B$10:$O$129,7),VLOOKUP(I17,'[1]Mortality (Interventions) L'!$B$136:$AV$256,19)))</f>
        <v>24.165792442903481</v>
      </c>
      <c r="P685" s="11">
        <v>0</v>
      </c>
      <c r="Q685" s="10">
        <f t="shared" si="372"/>
        <v>0.86680655218355984</v>
      </c>
      <c r="R685" s="10">
        <f t="shared" si="373"/>
        <v>2.0947067228216692E-2</v>
      </c>
      <c r="S685" s="10">
        <f t="shared" si="374"/>
        <v>0</v>
      </c>
      <c r="T685" s="9">
        <f t="shared" si="364"/>
        <v>0.84585948495534313</v>
      </c>
      <c r="U685" s="18"/>
      <c r="V685" s="8">
        <f t="shared" si="375"/>
        <v>6667.2766338889405</v>
      </c>
      <c r="W685" s="8">
        <f t="shared" si="365"/>
        <v>6506.1566105949596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-2029.4160935755974</v>
      </c>
      <c r="AB685" s="8">
        <f t="shared" si="376"/>
        <v>-16112.00232939803</v>
      </c>
      <c r="AC685" s="8">
        <f t="shared" si="369"/>
        <v>-18141.418422973627</v>
      </c>
      <c r="AD685" s="8">
        <f t="shared" si="377"/>
        <v>654.05983778450513</v>
      </c>
      <c r="AE685" s="8">
        <f t="shared" si="370"/>
        <v>-17487.358585189122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2399.2354873016998</v>
      </c>
      <c r="M686" s="14">
        <f t="shared" si="363"/>
        <v>769177</v>
      </c>
      <c r="N686" s="13"/>
      <c r="O686" s="12">
        <f>1000*(IF(I18&lt;18,VLOOKUP(I18,'[1]Mortality (No Interventions) L'!$B$10:$O$129,7),VLOOKUP(I18,'[1]Mortality (Interventions) L'!$B$136:$AV$256,19)))</f>
        <v>27.594643178615716</v>
      </c>
      <c r="P686" s="11">
        <v>0</v>
      </c>
      <c r="Q686" s="10">
        <f t="shared" si="372"/>
        <v>0.84585948495534313</v>
      </c>
      <c r="R686" s="10">
        <f t="shared" si="373"/>
        <v>2.3341190666590361E-2</v>
      </c>
      <c r="S686" s="10">
        <f t="shared" si="374"/>
        <v>0</v>
      </c>
      <c r="T686" s="9">
        <f t="shared" si="364"/>
        <v>0.82251829428875278</v>
      </c>
      <c r="U686" s="18"/>
      <c r="V686" s="8">
        <f t="shared" si="375"/>
        <v>6506.1566105949596</v>
      </c>
      <c r="W686" s="8">
        <f t="shared" si="365"/>
        <v>6326.6215404614004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-1973.4150806124387</v>
      </c>
      <c r="AB686" s="8">
        <f t="shared" si="376"/>
        <v>-17953.507013355975</v>
      </c>
      <c r="AC686" s="8">
        <f t="shared" si="369"/>
        <v>-19926.922093968413</v>
      </c>
      <c r="AD686" s="8">
        <f t="shared" si="377"/>
        <v>638.25396349936557</v>
      </c>
      <c r="AE686" s="8">
        <f t="shared" si="370"/>
        <v>-19288.668130469046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2399.2354873016998</v>
      </c>
      <c r="M687" s="14">
        <f t="shared" si="363"/>
        <v>769177</v>
      </c>
      <c r="N687" s="13"/>
      <c r="O687" s="12">
        <f>1000*(IF(I19&lt;18,VLOOKUP(I19,'[1]Mortality (No Interventions) L'!$B$10:$O$129,7),VLOOKUP(I19,'[1]Mortality (Interventions) L'!$B$136:$AV$256,19)))</f>
        <v>31.459358932631869</v>
      </c>
      <c r="P687" s="11">
        <v>0</v>
      </c>
      <c r="Q687" s="10">
        <f t="shared" si="372"/>
        <v>0.82251829428875278</v>
      </c>
      <c r="R687" s="10">
        <f t="shared" si="373"/>
        <v>2.5875898248686004E-2</v>
      </c>
      <c r="S687" s="10">
        <f t="shared" si="374"/>
        <v>0</v>
      </c>
      <c r="T687" s="9">
        <f t="shared" si="364"/>
        <v>0.79664239604006681</v>
      </c>
      <c r="U687" s="18"/>
      <c r="V687" s="8">
        <f t="shared" si="375"/>
        <v>6326.6215404614004</v>
      </c>
      <c r="W687" s="8">
        <f t="shared" si="365"/>
        <v>6127.5900825891049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-1911.3327072683835</v>
      </c>
      <c r="AB687" s="8">
        <f t="shared" si="376"/>
        <v>-19903.145787229554</v>
      </c>
      <c r="AC687" s="8">
        <f t="shared" si="369"/>
        <v>-21814.478494497936</v>
      </c>
      <c r="AD687" s="8">
        <f t="shared" si="377"/>
        <v>620.6415731192634</v>
      </c>
      <c r="AE687" s="8">
        <f t="shared" si="370"/>
        <v>-21193.836921378672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2399.2354873016998</v>
      </c>
      <c r="M688" s="14">
        <f t="shared" si="363"/>
        <v>769177</v>
      </c>
      <c r="N688" s="13"/>
      <c r="O688" s="12">
        <f>1000*(IF(I20&lt;18,VLOOKUP(I20,'[1]Mortality (No Interventions) L'!$B$10:$O$129,7),VLOOKUP(I20,'[1]Mortality (Interventions) L'!$B$136:$AV$256,19)))</f>
        <v>35.738306342013168</v>
      </c>
      <c r="P688" s="11">
        <v>0</v>
      </c>
      <c r="Q688" s="10">
        <f t="shared" si="372"/>
        <v>0.79664239604006681</v>
      </c>
      <c r="R688" s="10">
        <f t="shared" si="373"/>
        <v>2.8470649994715283E-2</v>
      </c>
      <c r="S688" s="10">
        <f t="shared" si="374"/>
        <v>0</v>
      </c>
      <c r="T688" s="9">
        <f t="shared" si="364"/>
        <v>0.76817174604535154</v>
      </c>
      <c r="U688" s="18"/>
      <c r="V688" s="8">
        <f t="shared" si="375"/>
        <v>6127.5900825891049</v>
      </c>
      <c r="W688" s="8">
        <f t="shared" si="365"/>
        <v>5908.6003910792542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-1843.0249134545165</v>
      </c>
      <c r="AB688" s="8">
        <f t="shared" si="376"/>
        <v>-21898.969150985118</v>
      </c>
      <c r="AC688" s="8">
        <f t="shared" si="369"/>
        <v>-23741.994064439634</v>
      </c>
      <c r="AD688" s="8">
        <f t="shared" si="377"/>
        <v>601.11658710199129</v>
      </c>
      <c r="AE688" s="8">
        <f t="shared" si="370"/>
        <v>-23140.877477337643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2399.2354873016998</v>
      </c>
      <c r="M689" s="14">
        <f t="shared" si="363"/>
        <v>769177</v>
      </c>
      <c r="N689" s="13"/>
      <c r="O689" s="12">
        <f>1000*(IF(I21&lt;18,VLOOKUP(I21,'[1]Mortality (No Interventions) L'!$B$10:$O$129,7),VLOOKUP(I21,'[1]Mortality (Interventions) L'!$B$136:$AV$256,19)))</f>
        <v>40.504824622354946</v>
      </c>
      <c r="P689" s="11">
        <v>0</v>
      </c>
      <c r="Q689" s="10">
        <f t="shared" si="372"/>
        <v>0.76817174604535154</v>
      </c>
      <c r="R689" s="10">
        <f t="shared" si="373"/>
        <v>3.1114661853415146E-2</v>
      </c>
      <c r="S689" s="10">
        <f t="shared" si="374"/>
        <v>0</v>
      </c>
      <c r="T689" s="9">
        <f t="shared" si="364"/>
        <v>0.73705708419193638</v>
      </c>
      <c r="U689" s="18"/>
      <c r="V689" s="8">
        <f t="shared" si="375"/>
        <v>5908.6003910792542</v>
      </c>
      <c r="W689" s="8">
        <f t="shared" si="365"/>
        <v>5669.2735684750105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-1768.3735125604105</v>
      </c>
      <c r="AB689" s="8">
        <f t="shared" si="376"/>
        <v>-23932.682260424303</v>
      </c>
      <c r="AC689" s="8">
        <f t="shared" si="369"/>
        <v>-25701.055772984713</v>
      </c>
      <c r="AD689" s="8">
        <f t="shared" si="377"/>
        <v>579.63369836487493</v>
      </c>
      <c r="AE689" s="8">
        <f t="shared" si="370"/>
        <v>-25121.422074619837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2399.2354873016998</v>
      </c>
      <c r="M690" s="14">
        <f t="shared" si="363"/>
        <v>769177</v>
      </c>
      <c r="N690" s="13"/>
      <c r="O690" s="12">
        <f>1000*(IF(I22&lt;18,VLOOKUP(I22,'[1]Mortality (No Interventions) L'!$B$10:$O$129,7),VLOOKUP(I22,'[1]Mortality (Interventions) L'!$B$136:$AV$256,19)))</f>
        <v>45.926297521199707</v>
      </c>
      <c r="P690" s="11">
        <v>0</v>
      </c>
      <c r="Q690" s="10">
        <f t="shared" si="372"/>
        <v>0.73705708419193638</v>
      </c>
      <c r="R690" s="10">
        <f t="shared" si="373"/>
        <v>3.3850302938706812E-2</v>
      </c>
      <c r="S690" s="10">
        <f t="shared" si="374"/>
        <v>0</v>
      </c>
      <c r="T690" s="9">
        <f t="shared" si="364"/>
        <v>0.70320678125322955</v>
      </c>
      <c r="U690" s="18"/>
      <c r="V690" s="8">
        <f t="shared" si="375"/>
        <v>5669.2735684750105</v>
      </c>
      <c r="W690" s="8">
        <f t="shared" si="365"/>
        <v>5408.9048238401538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-1687.1586644939521</v>
      </c>
      <c r="AB690" s="8">
        <f t="shared" si="376"/>
        <v>-26036.874463485688</v>
      </c>
      <c r="AC690" s="8">
        <f t="shared" si="369"/>
        <v>-27724.033127979641</v>
      </c>
      <c r="AD690" s="8">
        <f t="shared" si="377"/>
        <v>556.1557370673986</v>
      </c>
      <c r="AE690" s="8">
        <f t="shared" si="370"/>
        <v>-27167.877390912243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2399.2354873016998</v>
      </c>
      <c r="M691" s="14">
        <f t="shared" si="363"/>
        <v>769177</v>
      </c>
      <c r="N691" s="13"/>
      <c r="O691" s="12">
        <f>1000*(IF(I23&lt;18,VLOOKUP(I23,'[1]Mortality (No Interventions) L'!$B$10:$O$129,7),VLOOKUP(I23,'[1]Mortality (Interventions) L'!$B$136:$AV$256,19)))</f>
        <v>52.085660750454068</v>
      </c>
      <c r="P691" s="11">
        <v>0</v>
      </c>
      <c r="Q691" s="10">
        <f t="shared" si="372"/>
        <v>0.70320678125322955</v>
      </c>
      <c r="R691" s="10">
        <f t="shared" si="373"/>
        <v>3.6626989845774477E-2</v>
      </c>
      <c r="S691" s="10">
        <f t="shared" si="374"/>
        <v>0</v>
      </c>
      <c r="T691" s="9">
        <f t="shared" si="364"/>
        <v>0.66657979140745505</v>
      </c>
      <c r="U691" s="18"/>
      <c r="V691" s="8">
        <f t="shared" si="375"/>
        <v>5408.9048238401538</v>
      </c>
      <c r="W691" s="8">
        <f t="shared" si="365"/>
        <v>5127.1784421541206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-1599.2818906629309</v>
      </c>
      <c r="AB691" s="8">
        <f t="shared" si="376"/>
        <v>-28172.638168603276</v>
      </c>
      <c r="AC691" s="8">
        <f t="shared" si="369"/>
        <v>-29771.920059266209</v>
      </c>
      <c r="AD691" s="8">
        <f t="shared" si="377"/>
        <v>530.61356321871915</v>
      </c>
      <c r="AE691" s="8">
        <f t="shared" si="370"/>
        <v>-29241.306496047491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2399.2354873016998</v>
      </c>
      <c r="M692" s="14">
        <f t="shared" si="363"/>
        <v>769177</v>
      </c>
      <c r="N692" s="13"/>
      <c r="O692" s="12">
        <f>1000*(IF(I24&lt;18,VLOOKUP(I24,'[1]Mortality (No Interventions) L'!$B$10:$O$129,7),VLOOKUP(I24,'[1]Mortality (Interventions) L'!$B$136:$AV$256,19)))</f>
        <v>59.106550020750845</v>
      </c>
      <c r="P692" s="11">
        <v>0</v>
      </c>
      <c r="Q692" s="10">
        <f t="shared" si="372"/>
        <v>0.66657979140745505</v>
      </c>
      <c r="R692" s="10">
        <f t="shared" si="373"/>
        <v>3.9399231783646405E-2</v>
      </c>
      <c r="S692" s="10">
        <f t="shared" si="374"/>
        <v>0</v>
      </c>
      <c r="T692" s="9">
        <f t="shared" si="364"/>
        <v>0.6271805596238087</v>
      </c>
      <c r="U692" s="18"/>
      <c r="V692" s="8">
        <f t="shared" si="375"/>
        <v>5127.1784421541206</v>
      </c>
      <c r="W692" s="8">
        <f t="shared" si="365"/>
        <v>4824.1286130976232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-1504.7538555951814</v>
      </c>
      <c r="AB692" s="8">
        <f t="shared" si="376"/>
        <v>-30304.982905649791</v>
      </c>
      <c r="AC692" s="8">
        <f t="shared" si="369"/>
        <v>-31809.736761244974</v>
      </c>
      <c r="AD692" s="8">
        <f t="shared" si="377"/>
        <v>502.97620517531925</v>
      </c>
      <c r="AE692" s="8">
        <f t="shared" si="370"/>
        <v>-31306.760556069654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2399.2354873016998</v>
      </c>
      <c r="M693" s="14">
        <f t="shared" si="363"/>
        <v>769177</v>
      </c>
      <c r="N693" s="13"/>
      <c r="O693" s="12">
        <f>1000*(IF(I25&lt;18,VLOOKUP(I25,'[1]Mortality (No Interventions) L'!$B$10:$O$129,7),VLOOKUP(I25,'[1]Mortality (Interventions) L'!$B$136:$AV$256,19)))</f>
        <v>66.801670129183321</v>
      </c>
      <c r="P693" s="11">
        <v>0</v>
      </c>
      <c r="Q693" s="10">
        <f t="shared" si="372"/>
        <v>0.6271805596238087</v>
      </c>
      <c r="R693" s="10">
        <f t="shared" si="373"/>
        <v>4.1896708855426262E-2</v>
      </c>
      <c r="S693" s="10">
        <f t="shared" si="374"/>
        <v>0</v>
      </c>
      <c r="T693" s="9">
        <f t="shared" si="364"/>
        <v>0.58528385076838241</v>
      </c>
      <c r="U693" s="18"/>
      <c r="V693" s="8">
        <f t="shared" si="375"/>
        <v>4824.1286130976232</v>
      </c>
      <c r="W693" s="8">
        <f t="shared" si="365"/>
        <v>4501.8687648247214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-1404.2337849080952</v>
      </c>
      <c r="AB693" s="8">
        <f t="shared" si="376"/>
        <v>-32225.984827290205</v>
      </c>
      <c r="AC693" s="8">
        <f t="shared" si="369"/>
        <v>-33630.218612198303</v>
      </c>
      <c r="AD693" s="8">
        <f t="shared" si="377"/>
        <v>473.24701694487686</v>
      </c>
      <c r="AE693" s="8">
        <f t="shared" si="370"/>
        <v>-33156.971595253424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2399.2354873016998</v>
      </c>
      <c r="M694" s="14">
        <f t="shared" si="363"/>
        <v>769177</v>
      </c>
      <c r="N694" s="13"/>
      <c r="O694" s="12">
        <f>1000*(IF(I26&lt;18,VLOOKUP(I26,'[1]Mortality (No Interventions) L'!$B$10:$O$129,7),VLOOKUP(I26,'[1]Mortality (Interventions) L'!$B$136:$AV$256,19)))</f>
        <v>74.982394138586898</v>
      </c>
      <c r="P694" s="11">
        <v>0</v>
      </c>
      <c r="Q694" s="10">
        <f t="shared" si="372"/>
        <v>0.58528385076838241</v>
      </c>
      <c r="R694" s="10">
        <f t="shared" si="373"/>
        <v>4.3885984381264724E-2</v>
      </c>
      <c r="S694" s="10">
        <f t="shared" si="374"/>
        <v>0</v>
      </c>
      <c r="T694" s="9">
        <f t="shared" si="364"/>
        <v>0.54139786638711773</v>
      </c>
      <c r="U694" s="18"/>
      <c r="V694" s="8">
        <f t="shared" si="375"/>
        <v>4501.8687648247214</v>
      </c>
      <c r="W694" s="8">
        <f t="shared" si="365"/>
        <v>4164.3078667404407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-1298.9409737853969</v>
      </c>
      <c r="AB694" s="8">
        <f t="shared" si="376"/>
        <v>-33756.089808428056</v>
      </c>
      <c r="AC694" s="8">
        <f t="shared" si="369"/>
        <v>-35055.030782213456</v>
      </c>
      <c r="AD694" s="8">
        <f t="shared" si="377"/>
        <v>441.63332582930519</v>
      </c>
      <c r="AE694" s="8">
        <f t="shared" si="370"/>
        <v>-34613.397456384155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2399.2354873016998</v>
      </c>
      <c r="M695" s="14">
        <f t="shared" si="363"/>
        <v>769177</v>
      </c>
      <c r="N695" s="13"/>
      <c r="O695" s="12">
        <f>1000*(IF(I27&lt;18,VLOOKUP(I27,'[1]Mortality (No Interventions) L'!$B$10:$O$129,7),VLOOKUP(I27,'[1]Mortality (Interventions) L'!$B$136:$AV$256,19)))</f>
        <v>84.024229109652154</v>
      </c>
      <c r="P695" s="11">
        <v>0</v>
      </c>
      <c r="Q695" s="10">
        <f t="shared" si="372"/>
        <v>0.54139786638711773</v>
      </c>
      <c r="R695" s="10">
        <f t="shared" si="373"/>
        <v>4.5490538364788023E-2</v>
      </c>
      <c r="S695" s="10">
        <f t="shared" si="374"/>
        <v>0</v>
      </c>
      <c r="T695" s="9">
        <f t="shared" si="364"/>
        <v>0.49590732802232973</v>
      </c>
      <c r="U695" s="18"/>
      <c r="V695" s="8">
        <f t="shared" si="375"/>
        <v>4164.3078667404407</v>
      </c>
      <c r="W695" s="8">
        <f t="shared" si="365"/>
        <v>3814.4051084623152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-1189.7984598041382</v>
      </c>
      <c r="AB695" s="8">
        <f t="shared" si="376"/>
        <v>-34990.275827812555</v>
      </c>
      <c r="AC695" s="8">
        <f t="shared" si="369"/>
        <v>-36180.074287616691</v>
      </c>
      <c r="AD695" s="8">
        <f t="shared" si="377"/>
        <v>408.51860172723724</v>
      </c>
      <c r="AE695" s="8">
        <f t="shared" si="370"/>
        <v>-35771.555685889456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2399.2354873016998</v>
      </c>
      <c r="M696" s="14">
        <f t="shared" si="363"/>
        <v>769177</v>
      </c>
      <c r="N696" s="13"/>
      <c r="O696" s="12">
        <f>1000*(IF(I28&lt;18,VLOOKUP(I28,'[1]Mortality (No Interventions) L'!$B$10:$O$129,7),VLOOKUP(I28,'[1]Mortality (Interventions) L'!$B$136:$AV$256,19)))</f>
        <v>93.922928535206125</v>
      </c>
      <c r="P696" s="11">
        <v>0</v>
      </c>
      <c r="Q696" s="10">
        <f t="shared" si="372"/>
        <v>0.49590732802232973</v>
      </c>
      <c r="R696" s="10">
        <f t="shared" si="373"/>
        <v>4.6577068529926297E-2</v>
      </c>
      <c r="S696" s="10">
        <f t="shared" si="374"/>
        <v>0</v>
      </c>
      <c r="T696" s="9">
        <f t="shared" si="364"/>
        <v>0.44933025949240346</v>
      </c>
      <c r="U696" s="18"/>
      <c r="V696" s="8">
        <f t="shared" si="375"/>
        <v>3814.4051084623152</v>
      </c>
      <c r="W696" s="8">
        <f t="shared" si="365"/>
        <v>3456.1450100558845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-1078.0491040926559</v>
      </c>
      <c r="AB696" s="8">
        <f t="shared" si="376"/>
        <v>-35826.009840643121</v>
      </c>
      <c r="AC696" s="8">
        <f t="shared" si="369"/>
        <v>-36904.058944735778</v>
      </c>
      <c r="AD696" s="8">
        <f t="shared" si="377"/>
        <v>374.19314114015316</v>
      </c>
      <c r="AE696" s="8">
        <f t="shared" si="370"/>
        <v>-36529.865803595625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2399.2354873016998</v>
      </c>
      <c r="M697" s="14">
        <f t="shared" si="363"/>
        <v>769177</v>
      </c>
      <c r="N697" s="13"/>
      <c r="O697" s="12">
        <f>1000*(IF(I29&lt;18,VLOOKUP(I29,'[1]Mortality (No Interventions) L'!$B$10:$O$129,7),VLOOKUP(I29,'[1]Mortality (Interventions) L'!$B$136:$AV$256,19)))</f>
        <v>104.95138399864669</v>
      </c>
      <c r="P697" s="11">
        <v>0</v>
      </c>
      <c r="Q697" s="10">
        <f t="shared" si="372"/>
        <v>0.44933025949240346</v>
      </c>
      <c r="R697" s="10">
        <f t="shared" si="373"/>
        <v>4.7157832606198796E-2</v>
      </c>
      <c r="S697" s="10">
        <f t="shared" si="374"/>
        <v>0</v>
      </c>
      <c r="T697" s="9">
        <f t="shared" si="364"/>
        <v>0.40217242688620469</v>
      </c>
      <c r="U697" s="18"/>
      <c r="V697" s="8">
        <f t="shared" si="375"/>
        <v>3456.1450100558845</v>
      </c>
      <c r="W697" s="8">
        <f t="shared" si="365"/>
        <v>3093.4178079505027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-964.90635859963049</v>
      </c>
      <c r="AB697" s="8">
        <f t="shared" si="376"/>
        <v>-36272.720210538173</v>
      </c>
      <c r="AC697" s="8">
        <f t="shared" si="369"/>
        <v>-37237.626569137807</v>
      </c>
      <c r="AD697" s="8">
        <f t="shared" si="377"/>
        <v>339.04782548648228</v>
      </c>
      <c r="AE697" s="8">
        <f t="shared" si="370"/>
        <v>-36898.578743651327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2399.2354873016998</v>
      </c>
      <c r="M698" s="14">
        <f t="shared" si="363"/>
        <v>769177</v>
      </c>
      <c r="N698" s="13"/>
      <c r="O698" s="12">
        <f>1000*(IF(I30&lt;18,VLOOKUP(I30,'[1]Mortality (No Interventions) L'!$B$10:$O$129,7),VLOOKUP(I30,'[1]Mortality (Interventions) L'!$B$136:$AV$256,19)))</f>
        <v>123.44977773716887</v>
      </c>
      <c r="P698" s="11">
        <v>0</v>
      </c>
      <c r="Q698" s="10">
        <f t="shared" si="372"/>
        <v>0.40217242688620469</v>
      </c>
      <c r="R698" s="10">
        <f t="shared" si="373"/>
        <v>4.964809671111977E-2</v>
      </c>
      <c r="S698" s="10">
        <f t="shared" si="374"/>
        <v>0</v>
      </c>
      <c r="T698" s="9">
        <f t="shared" si="364"/>
        <v>0.35252433017508494</v>
      </c>
      <c r="U698" s="18"/>
      <c r="V698" s="8">
        <f t="shared" si="375"/>
        <v>3093.4178079505027</v>
      </c>
      <c r="W698" s="8">
        <f t="shared" si="365"/>
        <v>2711.5360671108133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-845.78888309332524</v>
      </c>
      <c r="AB698" s="8">
        <f t="shared" si="376"/>
        <v>-38188.174083968974</v>
      </c>
      <c r="AC698" s="8">
        <f t="shared" si="369"/>
        <v>-39033.962967062296</v>
      </c>
      <c r="AD698" s="8">
        <f t="shared" si="377"/>
        <v>303.46428695994433</v>
      </c>
      <c r="AE698" s="8">
        <f t="shared" si="370"/>
        <v>-38730.498680102355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2399.2354873016998</v>
      </c>
      <c r="M699" s="14">
        <f t="shared" si="363"/>
        <v>769177</v>
      </c>
      <c r="N699" s="13"/>
      <c r="O699" s="12">
        <f>1000*(IF(I31&lt;18,VLOOKUP(I31,'[1]Mortality (No Interventions) L'!$B$10:$O$129,7),VLOOKUP(I31,'[1]Mortality (Interventions) L'!$B$136:$AV$256,19)))</f>
        <v>136.6160516937241</v>
      </c>
      <c r="P699" s="11">
        <v>0</v>
      </c>
      <c r="Q699" s="10">
        <f t="shared" si="372"/>
        <v>0.35252433017508494</v>
      </c>
      <c r="R699" s="10">
        <f t="shared" si="373"/>
        <v>4.8160482114494869E-2</v>
      </c>
      <c r="S699" s="10">
        <f t="shared" si="374"/>
        <v>0</v>
      </c>
      <c r="T699" s="9">
        <f t="shared" si="364"/>
        <v>0.30436384806059008</v>
      </c>
      <c r="U699" s="18"/>
      <c r="V699" s="8">
        <f t="shared" si="375"/>
        <v>2711.5360671108133</v>
      </c>
      <c r="W699" s="8">
        <f t="shared" si="365"/>
        <v>2341.0967155970052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-730.24054531867034</v>
      </c>
      <c r="AB699" s="8">
        <f t="shared" si="376"/>
        <v>-37043.935151380821</v>
      </c>
      <c r="AC699" s="8">
        <f t="shared" si="369"/>
        <v>-37774.175696699494</v>
      </c>
      <c r="AD699" s="8">
        <f t="shared" si="377"/>
        <v>266.00168818357082</v>
      </c>
      <c r="AE699" s="8">
        <f t="shared" si="370"/>
        <v>-37508.174008515925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2399.2354873016998</v>
      </c>
      <c r="M700" s="14">
        <f t="shared" si="363"/>
        <v>769177</v>
      </c>
      <c r="N700" s="13"/>
      <c r="O700" s="12">
        <f>1000*(IF(I32&lt;18,VLOOKUP(I32,'[1]Mortality (No Interventions) L'!$B$10:$O$129,7),VLOOKUP(I32,'[1]Mortality (Interventions) L'!$B$136:$AV$256,19)))</f>
        <v>151.0059473428222</v>
      </c>
      <c r="P700" s="11">
        <v>0</v>
      </c>
      <c r="Q700" s="10">
        <f t="shared" si="372"/>
        <v>0.30436384806059008</v>
      </c>
      <c r="R700" s="10">
        <f t="shared" si="373"/>
        <v>4.5960751213296201E-2</v>
      </c>
      <c r="S700" s="10">
        <f t="shared" si="374"/>
        <v>0</v>
      </c>
      <c r="T700" s="9">
        <f t="shared" si="364"/>
        <v>0.2584030968472939</v>
      </c>
      <c r="U700" s="18"/>
      <c r="V700" s="8">
        <f t="shared" si="375"/>
        <v>2341.0967155970052</v>
      </c>
      <c r="W700" s="8">
        <f t="shared" si="365"/>
        <v>1987.57718823711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-619.96987998468546</v>
      </c>
      <c r="AB700" s="8">
        <f t="shared" si="376"/>
        <v>-35351.952735989529</v>
      </c>
      <c r="AC700" s="8">
        <f t="shared" si="369"/>
        <v>-35971.922615974217</v>
      </c>
      <c r="AD700" s="8">
        <f t="shared" si="377"/>
        <v>229.66158780006623</v>
      </c>
      <c r="AE700" s="8">
        <f t="shared" si="370"/>
        <v>-35742.261028174151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2399.2354873016998</v>
      </c>
      <c r="M701" s="14">
        <f t="shared" si="363"/>
        <v>769177</v>
      </c>
      <c r="N701" s="13"/>
      <c r="O701" s="12">
        <f>1000*(IF(I33&lt;18,VLOOKUP(I33,'[1]Mortality (No Interventions) L'!$B$10:$O$129,7),VLOOKUP(I33,'[1]Mortality (Interventions) L'!$B$136:$AV$256,19)))</f>
        <v>166.31302518517114</v>
      </c>
      <c r="P701" s="11">
        <v>0</v>
      </c>
      <c r="Q701" s="10">
        <f t="shared" si="372"/>
        <v>0.2584030968472939</v>
      </c>
      <c r="R701" s="10">
        <f t="shared" si="373"/>
        <v>4.2975800753890202E-2</v>
      </c>
      <c r="S701" s="10">
        <f t="shared" si="374"/>
        <v>0</v>
      </c>
      <c r="T701" s="9">
        <f t="shared" si="364"/>
        <v>0.21542729609340369</v>
      </c>
      <c r="U701" s="18"/>
      <c r="V701" s="8">
        <f t="shared" si="375"/>
        <v>1987.57718823711</v>
      </c>
      <c r="W701" s="8">
        <f t="shared" si="365"/>
        <v>1657.0172132723599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-516.860813720745</v>
      </c>
      <c r="AB701" s="8">
        <f t="shared" si="376"/>
        <v>-33055.997496475007</v>
      </c>
      <c r="AC701" s="8">
        <f t="shared" si="369"/>
        <v>-33572.858310195756</v>
      </c>
      <c r="AD701" s="8">
        <f t="shared" si="377"/>
        <v>194.98132216606049</v>
      </c>
      <c r="AE701" s="8">
        <f t="shared" si="370"/>
        <v>-33377.876988029697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2399.2354873016998</v>
      </c>
      <c r="M702" s="14">
        <f t="shared" si="363"/>
        <v>769177</v>
      </c>
      <c r="N702" s="13"/>
      <c r="O702" s="12">
        <f>1000*(IF(I34&lt;18,VLOOKUP(I34,'[1]Mortality (No Interventions) L'!$B$10:$O$129,7),VLOOKUP(I34,'[1]Mortality (Interventions) L'!$B$136:$AV$256,19)))</f>
        <v>182.38858728663214</v>
      </c>
      <c r="P702" s="11">
        <v>0</v>
      </c>
      <c r="Q702" s="10">
        <f t="shared" si="372"/>
        <v>0.21542729609340369</v>
      </c>
      <c r="R702" s="10">
        <f t="shared" si="373"/>
        <v>3.929148019745491E-2</v>
      </c>
      <c r="S702" s="10">
        <f t="shared" si="374"/>
        <v>0</v>
      </c>
      <c r="T702" s="9">
        <f t="shared" si="364"/>
        <v>0.17613581589594879</v>
      </c>
      <c r="U702" s="18"/>
      <c r="V702" s="8">
        <f t="shared" si="375"/>
        <v>1657.0172132723599</v>
      </c>
      <c r="W702" s="8">
        <f t="shared" si="365"/>
        <v>1354.7961846339822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-422.59130008239919</v>
      </c>
      <c r="AB702" s="8">
        <f t="shared" si="376"/>
        <v>-30222.102863837776</v>
      </c>
      <c r="AC702" s="8">
        <f t="shared" si="369"/>
        <v>-30644.694163920176</v>
      </c>
      <c r="AD702" s="8">
        <f t="shared" si="377"/>
        <v>162.5533886220185</v>
      </c>
      <c r="AE702" s="8">
        <f t="shared" si="370"/>
        <v>-30482.140775298158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2399.2354873016998</v>
      </c>
      <c r="M703" s="14">
        <f t="shared" si="363"/>
        <v>769177</v>
      </c>
      <c r="N703" s="13"/>
      <c r="O703" s="12">
        <f>1000*(IF(I35&lt;18,VLOOKUP(I35,'[1]Mortality (No Interventions) L'!$B$10:$O$129,7),VLOOKUP(I35,'[1]Mortality (Interventions) L'!$B$136:$AV$256,19)))</f>
        <v>199.83668427957019</v>
      </c>
      <c r="P703" s="11">
        <v>0</v>
      </c>
      <c r="Q703" s="10">
        <f t="shared" si="372"/>
        <v>0.17613581589594879</v>
      </c>
      <c r="R703" s="10">
        <f t="shared" si="373"/>
        <v>3.5198397431523219E-2</v>
      </c>
      <c r="S703" s="10">
        <f t="shared" si="374"/>
        <v>0</v>
      </c>
      <c r="T703" s="9">
        <f t="shared" si="364"/>
        <v>0.14093741846442556</v>
      </c>
      <c r="U703" s="18"/>
      <c r="V703" s="8">
        <f t="shared" si="375"/>
        <v>1354.7961846339822</v>
      </c>
      <c r="W703" s="8">
        <f t="shared" si="365"/>
        <v>1084.0582072221146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-338.14205586853967</v>
      </c>
      <c r="AB703" s="8">
        <f t="shared" si="376"/>
        <v>-27073.797741186736</v>
      </c>
      <c r="AC703" s="8">
        <f t="shared" si="369"/>
        <v>-27411.939797055275</v>
      </c>
      <c r="AD703" s="8">
        <f t="shared" si="377"/>
        <v>132.90550571259365</v>
      </c>
      <c r="AE703" s="8">
        <f t="shared" si="370"/>
        <v>-27279.034291342679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2399.2354873016998</v>
      </c>
      <c r="M704" s="14">
        <f t="shared" ref="M704:M735" si="380">$E$11</f>
        <v>769177</v>
      </c>
      <c r="N704" s="13"/>
      <c r="O704" s="12">
        <f>1000*(IF(I36&lt;18,VLOOKUP(I36,'[1]Mortality (No Interventions) L'!$B$10:$O$129,7),VLOOKUP(I36,'[1]Mortality (Interventions) L'!$B$136:$AV$256,19)))</f>
        <v>218.07848368032501</v>
      </c>
      <c r="P704" s="11">
        <v>0</v>
      </c>
      <c r="Q704" s="10">
        <f t="shared" si="372"/>
        <v>0.14093741846442556</v>
      </c>
      <c r="R704" s="10">
        <f t="shared" si="373"/>
        <v>3.0735418512541364E-2</v>
      </c>
      <c r="S704" s="10">
        <f t="shared" si="374"/>
        <v>0</v>
      </c>
      <c r="T704" s="9">
        <f t="shared" ref="T704:T735" si="381">Q704-SUM(R704:S704)</f>
        <v>0.11020199995188421</v>
      </c>
      <c r="U704" s="18"/>
      <c r="V704" s="8">
        <f t="shared" si="375"/>
        <v>1084.0582072221146</v>
      </c>
      <c r="W704" s="8">
        <f t="shared" ref="W704:W735" si="382">$G$14*M704*T704</f>
        <v>847.64843716990447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-264.40054905618081</v>
      </c>
      <c r="AB704" s="8">
        <f t="shared" si="376"/>
        <v>-23640.97700522103</v>
      </c>
      <c r="AC704" s="8">
        <f t="shared" ref="AC704:AC735" si="386">IFERROR(_xlfn.IFNA(SUM(Y704:AB704),0),0)</f>
        <v>-23905.377554277209</v>
      </c>
      <c r="AD704" s="8">
        <f t="shared" si="377"/>
        <v>106.34611012848944</v>
      </c>
      <c r="AE704" s="8">
        <f t="shared" ref="AE704:AE735" si="387">IFERROR(_xlfn.IFNA(SUM(AC704:AD704),0),0)</f>
        <v>-23799.031444148721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2399.2354873016998</v>
      </c>
      <c r="M705" s="14">
        <f t="shared" si="380"/>
        <v>769177</v>
      </c>
      <c r="N705" s="13"/>
      <c r="O705" s="12">
        <f>1000*(IF(I37&lt;18,VLOOKUP(I37,'[1]Mortality (No Interventions) L'!$B$10:$O$129,7),VLOOKUP(I37,'[1]Mortality (Interventions) L'!$B$136:$AV$256,19)))</f>
        <v>237.64017814986912</v>
      </c>
      <c r="P705" s="11">
        <v>0</v>
      </c>
      <c r="Q705" s="10">
        <f t="shared" ref="Q705:Q736" si="389">T704</f>
        <v>0.11020199995188421</v>
      </c>
      <c r="R705" s="10">
        <f t="shared" ref="R705:R736" si="390">O705*Q705/1000</f>
        <v>2.6188422901037629E-2</v>
      </c>
      <c r="S705" s="10">
        <f t="shared" ref="S705:S736" si="391">MIN(P705*Q705,Q705-R705)</f>
        <v>0</v>
      </c>
      <c r="T705" s="9">
        <f t="shared" si="381"/>
        <v>8.4013577050846583E-2</v>
      </c>
      <c r="U705" s="18"/>
      <c r="V705" s="8">
        <f t="shared" ref="V705:V736" si="392">W704</f>
        <v>847.64843716990447</v>
      </c>
      <c r="W705" s="8">
        <f t="shared" si="382"/>
        <v>646.21311155239027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-201.56835547554681</v>
      </c>
      <c r="AB705" s="8">
        <f t="shared" ref="AB705:AB736" si="393">IFERROR(_xlfn.IFNA(-M705*R705,0),0)</f>
        <v>-20143.532561751421</v>
      </c>
      <c r="AC705" s="8">
        <f t="shared" si="386"/>
        <v>-20345.100917226966</v>
      </c>
      <c r="AD705" s="8">
        <f t="shared" ref="AD705:AD736" si="394">IFERROR(_xlfn.IFNA($D$6*SUM(V705:V705,Y705:Z705),0),0)</f>
        <v>83.154311686367635</v>
      </c>
      <c r="AE705" s="8">
        <f t="shared" si="387"/>
        <v>-20261.946605540597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2399.2354873016998</v>
      </c>
      <c r="M706" s="14">
        <f t="shared" si="380"/>
        <v>769177</v>
      </c>
      <c r="N706" s="13"/>
      <c r="O706" s="12">
        <f>1000*(IF(I38&lt;18,VLOOKUP(I38,'[1]Mortality (No Interventions) L'!$B$10:$O$129,7),VLOOKUP(I38,'[1]Mortality (Interventions) L'!$B$136:$AV$256,19)))</f>
        <v>258.60452845278593</v>
      </c>
      <c r="P706" s="11">
        <v>0</v>
      </c>
      <c r="Q706" s="10">
        <f t="shared" si="389"/>
        <v>8.4013577050846583E-2</v>
      </c>
      <c r="R706" s="10">
        <f t="shared" si="390"/>
        <v>2.1726291476865979E-2</v>
      </c>
      <c r="S706" s="10">
        <f t="shared" si="391"/>
        <v>0</v>
      </c>
      <c r="T706" s="9">
        <f t="shared" si="381"/>
        <v>6.2287285573980604E-2</v>
      </c>
      <c r="U706" s="18"/>
      <c r="V706" s="8">
        <f t="shared" si="392"/>
        <v>646.21311155239027</v>
      </c>
      <c r="W706" s="8">
        <f t="shared" si="382"/>
        <v>479.0994745593768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-149.44186595678948</v>
      </c>
      <c r="AB706" s="8">
        <f t="shared" si="393"/>
        <v>-16711.363699301342</v>
      </c>
      <c r="AC706" s="8">
        <f t="shared" si="386"/>
        <v>-16860.805565258132</v>
      </c>
      <c r="AD706" s="8">
        <f t="shared" si="394"/>
        <v>63.393506243289487</v>
      </c>
      <c r="AE706" s="8">
        <f t="shared" si="387"/>
        <v>-16797.412059014841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2399.2354873016998</v>
      </c>
      <c r="M707" s="14">
        <f t="shared" si="380"/>
        <v>769177</v>
      </c>
      <c r="N707" s="13"/>
      <c r="O707" s="12">
        <f>1000*(IF(I39&lt;18,VLOOKUP(I39,'[1]Mortality (No Interventions) L'!$B$10:$O$129,7),VLOOKUP(I39,'[1]Mortality (Interventions) L'!$B$136:$AV$256,19)))</f>
        <v>280.32163826984203</v>
      </c>
      <c r="P707" s="11">
        <v>0</v>
      </c>
      <c r="Q707" s="10">
        <f t="shared" si="389"/>
        <v>6.2287285573980604E-2</v>
      </c>
      <c r="R707" s="10">
        <f t="shared" si="390"/>
        <v>1.7460473935479739E-2</v>
      </c>
      <c r="S707" s="10">
        <f t="shared" si="391"/>
        <v>0</v>
      </c>
      <c r="T707" s="9">
        <f t="shared" si="381"/>
        <v>4.4826811638500864E-2</v>
      </c>
      <c r="U707" s="18"/>
      <c r="V707" s="8">
        <f t="shared" si="392"/>
        <v>479.0994745593768</v>
      </c>
      <c r="W707" s="8">
        <f t="shared" si="382"/>
        <v>344.79752495667179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-107.55007726568013</v>
      </c>
      <c r="AB707" s="8">
        <f t="shared" si="393"/>
        <v>-13430.194960270499</v>
      </c>
      <c r="AC707" s="8">
        <f t="shared" si="386"/>
        <v>-13537.745037536179</v>
      </c>
      <c r="AD707" s="8">
        <f t="shared" si="394"/>
        <v>46.999658454274865</v>
      </c>
      <c r="AE707" s="8">
        <f t="shared" si="387"/>
        <v>-13490.745379081904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2399.2354873016998</v>
      </c>
      <c r="M708" s="14">
        <f t="shared" si="380"/>
        <v>769177</v>
      </c>
      <c r="N708" s="13"/>
      <c r="O708" s="12">
        <f>1000*(IF(I40&lt;18,VLOOKUP(I40,'[1]Mortality (No Interventions) L'!$B$10:$O$129,7),VLOOKUP(I40,'[1]Mortality (Interventions) L'!$B$136:$AV$256,19)))</f>
        <v>303.32043285699825</v>
      </c>
      <c r="P708" s="11">
        <v>0</v>
      </c>
      <c r="Q708" s="10">
        <f t="shared" si="389"/>
        <v>4.4826811638500864E-2</v>
      </c>
      <c r="R708" s="10">
        <f t="shared" si="390"/>
        <v>1.3596887909789209E-2</v>
      </c>
      <c r="S708" s="10">
        <f t="shared" si="391"/>
        <v>0</v>
      </c>
      <c r="T708" s="9">
        <f t="shared" si="381"/>
        <v>3.1229923728711653E-2</v>
      </c>
      <c r="U708" s="18"/>
      <c r="V708" s="8">
        <f t="shared" si="392"/>
        <v>344.79752495667179</v>
      </c>
      <c r="W708" s="8">
        <f t="shared" si="382"/>
        <v>240.21339043879246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-74.927941275650426</v>
      </c>
      <c r="AB708" s="8">
        <f t="shared" si="393"/>
        <v>-10458.413451787936</v>
      </c>
      <c r="AC708" s="8">
        <f t="shared" si="386"/>
        <v>-10533.341393063585</v>
      </c>
      <c r="AD708" s="8">
        <f t="shared" si="394"/>
        <v>33.824637198249505</v>
      </c>
      <c r="AE708" s="8">
        <f t="shared" si="387"/>
        <v>-10499.516755865336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2399.2354873016998</v>
      </c>
      <c r="M709" s="14">
        <f t="shared" si="380"/>
        <v>769177</v>
      </c>
      <c r="N709" s="13"/>
      <c r="O709" s="12">
        <f>1000*(IF(I41&lt;18,VLOOKUP(I41,'[1]Mortality (No Interventions) L'!$B$10:$O$129,7),VLOOKUP(I41,'[1]Mortality (Interventions) L'!$B$136:$AV$256,19)))</f>
        <v>326.8957637144423</v>
      </c>
      <c r="P709" s="11">
        <v>0</v>
      </c>
      <c r="Q709" s="10">
        <f t="shared" si="389"/>
        <v>3.1229923728711653E-2</v>
      </c>
      <c r="R709" s="10">
        <f t="shared" si="390"/>
        <v>1.020892976804098E-2</v>
      </c>
      <c r="S709" s="10">
        <f t="shared" si="391"/>
        <v>0</v>
      </c>
      <c r="T709" s="9">
        <f t="shared" si="381"/>
        <v>2.1020993960670673E-2</v>
      </c>
      <c r="U709" s="18"/>
      <c r="V709" s="8">
        <f t="shared" si="392"/>
        <v>240.21339043879246</v>
      </c>
      <c r="W709" s="8">
        <f t="shared" si="382"/>
        <v>161.68865071686787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-50.434314688795787</v>
      </c>
      <c r="AB709" s="8">
        <f t="shared" si="393"/>
        <v>-7852.473972192457</v>
      </c>
      <c r="AC709" s="8">
        <f t="shared" si="386"/>
        <v>-7902.9082868812529</v>
      </c>
      <c r="AD709" s="8">
        <f t="shared" si="394"/>
        <v>23.564933602045542</v>
      </c>
      <c r="AE709" s="8">
        <f t="shared" si="387"/>
        <v>-7879.3433532792078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2399.2354873016998</v>
      </c>
      <c r="M710" s="14">
        <f t="shared" si="380"/>
        <v>769177</v>
      </c>
      <c r="N710" s="13"/>
      <c r="O710" s="12">
        <f>1000*(IF(I42&lt;18,VLOOKUP(I42,'[1]Mortality (No Interventions) L'!$B$10:$O$129,7),VLOOKUP(I42,'[1]Mortality (Interventions) L'!$B$136:$AV$256,19)))</f>
        <v>350.5822045642177</v>
      </c>
      <c r="P710" s="11">
        <v>0</v>
      </c>
      <c r="Q710" s="10">
        <f t="shared" si="389"/>
        <v>2.1020993960670673E-2</v>
      </c>
      <c r="R710" s="10">
        <f t="shared" si="390"/>
        <v>7.3695864048630311E-3</v>
      </c>
      <c r="S710" s="10">
        <f t="shared" si="391"/>
        <v>0</v>
      </c>
      <c r="T710" s="9">
        <f t="shared" si="381"/>
        <v>1.3651407555807642E-2</v>
      </c>
      <c r="U710" s="18"/>
      <c r="V710" s="8">
        <f t="shared" si="392"/>
        <v>161.68865071686787</v>
      </c>
      <c r="W710" s="8">
        <f t="shared" si="382"/>
        <v>105.00348709553455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-32.752941459512257</v>
      </c>
      <c r="AB710" s="8">
        <f t="shared" si="393"/>
        <v>-5668.5163621333313</v>
      </c>
      <c r="AC710" s="8">
        <f t="shared" si="386"/>
        <v>-5701.2693035928432</v>
      </c>
      <c r="AD710" s="8">
        <f t="shared" si="394"/>
        <v>15.861656635324739</v>
      </c>
      <c r="AE710" s="8">
        <f t="shared" si="387"/>
        <v>-5685.4076469575184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2399.2354873016998</v>
      </c>
      <c r="M711" s="14">
        <f t="shared" si="380"/>
        <v>769177</v>
      </c>
      <c r="N711" s="13"/>
      <c r="O711" s="12">
        <f>1000*(IF(I43&lt;18,VLOOKUP(I43,'[1]Mortality (No Interventions) L'!$B$10:$O$129,7),VLOOKUP(I43,'[1]Mortality (Interventions) L'!$B$136:$AV$256,19)))</f>
        <v>375.19953175490463</v>
      </c>
      <c r="P711" s="11">
        <v>0</v>
      </c>
      <c r="Q711" s="10">
        <f t="shared" si="389"/>
        <v>1.3651407555807642E-2</v>
      </c>
      <c r="R711" s="10">
        <f t="shared" si="390"/>
        <v>5.1220017227343942E-3</v>
      </c>
      <c r="S711" s="10">
        <f t="shared" si="391"/>
        <v>0</v>
      </c>
      <c r="T711" s="9">
        <f t="shared" si="381"/>
        <v>8.5294058330732479E-3</v>
      </c>
      <c r="U711" s="18"/>
      <c r="V711" s="8">
        <f t="shared" si="392"/>
        <v>105.00348709553455</v>
      </c>
      <c r="W711" s="8">
        <f t="shared" si="382"/>
        <v>65.606227904657814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-20.464053160307454</v>
      </c>
      <c r="AB711" s="8">
        <f t="shared" si="393"/>
        <v>-3939.725919087673</v>
      </c>
      <c r="AC711" s="8">
        <f t="shared" si="386"/>
        <v>-3960.1899722479802</v>
      </c>
      <c r="AD711" s="8">
        <f t="shared" si="394"/>
        <v>10.30084208407194</v>
      </c>
      <c r="AE711" s="8">
        <f t="shared" si="387"/>
        <v>-3949.8891301639082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2399.2354873016998</v>
      </c>
      <c r="M712" s="14">
        <f t="shared" si="380"/>
        <v>769177</v>
      </c>
      <c r="N712" s="13"/>
      <c r="O712" s="12">
        <f>1000*(IF(I44&lt;18,VLOOKUP(I44,'[1]Mortality (No Interventions) L'!$B$10:$O$129,7),VLOOKUP(I44,'[1]Mortality (Interventions) L'!$B$136:$AV$256,19)))</f>
        <v>400.6430454390063</v>
      </c>
      <c r="P712" s="11">
        <v>0</v>
      </c>
      <c r="Q712" s="10">
        <f t="shared" si="389"/>
        <v>8.5294058330732479E-3</v>
      </c>
      <c r="R712" s="10">
        <f t="shared" si="390"/>
        <v>3.4172471287476905E-3</v>
      </c>
      <c r="S712" s="10">
        <f t="shared" si="391"/>
        <v>0</v>
      </c>
      <c r="T712" s="9">
        <f t="shared" si="381"/>
        <v>5.1121587043255574E-3</v>
      </c>
      <c r="U712" s="18"/>
      <c r="V712" s="8">
        <f t="shared" si="392"/>
        <v>65.606227904657814</v>
      </c>
      <c r="W712" s="8">
        <f t="shared" si="382"/>
        <v>39.321548957170194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-12.265272580136156</v>
      </c>
      <c r="AB712" s="8">
        <f t="shared" si="393"/>
        <v>-2628.4678947487623</v>
      </c>
      <c r="AC712" s="8">
        <f t="shared" si="386"/>
        <v>-2640.7331673288986</v>
      </c>
      <c r="AD712" s="8">
        <f t="shared" si="394"/>
        <v>6.4359709574469317</v>
      </c>
      <c r="AE712" s="8">
        <f t="shared" si="387"/>
        <v>-2634.2971963714517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2399.2354873016998</v>
      </c>
      <c r="M713" s="14">
        <f t="shared" si="380"/>
        <v>769177</v>
      </c>
      <c r="N713" s="13"/>
      <c r="O713" s="12">
        <f>1000*(IF(I45&lt;18,VLOOKUP(I45,'[1]Mortality (No Interventions) L'!$B$10:$O$129,7),VLOOKUP(I45,'[1]Mortality (Interventions) L'!$B$136:$AV$256,19)))</f>
        <v>426.78775151536786</v>
      </c>
      <c r="P713" s="11">
        <v>0</v>
      </c>
      <c r="Q713" s="10">
        <f t="shared" si="389"/>
        <v>5.1121587043255574E-3</v>
      </c>
      <c r="R713" s="10">
        <f t="shared" si="390"/>
        <v>2.1818067188088207E-3</v>
      </c>
      <c r="S713" s="10">
        <f t="shared" si="391"/>
        <v>0</v>
      </c>
      <c r="T713" s="9">
        <f t="shared" si="381"/>
        <v>2.9303519855167367E-3</v>
      </c>
      <c r="U713" s="18"/>
      <c r="V713" s="8">
        <f t="shared" si="392"/>
        <v>39.321548957170194</v>
      </c>
      <c r="W713" s="8">
        <f t="shared" si="382"/>
        <v>22.539593491638072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-7.0306044739367515</v>
      </c>
      <c r="AB713" s="8">
        <f t="shared" si="393"/>
        <v>-1678.1955465532124</v>
      </c>
      <c r="AC713" s="8">
        <f t="shared" si="386"/>
        <v>-1685.2261510271492</v>
      </c>
      <c r="AD713" s="8">
        <f t="shared" si="394"/>
        <v>3.8574439526983961</v>
      </c>
      <c r="AE713" s="8">
        <f t="shared" si="387"/>
        <v>-1681.3687070744509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2399.2354873016998</v>
      </c>
      <c r="M714" s="14">
        <f t="shared" si="380"/>
        <v>769177</v>
      </c>
      <c r="N714" s="13"/>
      <c r="O714" s="12">
        <f>1000*(IF(I46&lt;18,VLOOKUP(I46,'[1]Mortality (No Interventions) L'!$B$10:$O$129,7),VLOOKUP(I46,'[1]Mortality (Interventions) L'!$B$136:$AV$256,19)))</f>
        <v>453.5029747075302</v>
      </c>
      <c r="P714" s="11">
        <v>0</v>
      </c>
      <c r="Q714" s="10">
        <f t="shared" si="389"/>
        <v>2.9303519855167367E-3</v>
      </c>
      <c r="R714" s="10">
        <f t="shared" si="390"/>
        <v>1.3289233423719575E-3</v>
      </c>
      <c r="S714" s="10">
        <f t="shared" si="391"/>
        <v>0</v>
      </c>
      <c r="T714" s="9">
        <f t="shared" si="381"/>
        <v>1.6014286431447792E-3</v>
      </c>
      <c r="U714" s="18"/>
      <c r="V714" s="8">
        <f t="shared" si="392"/>
        <v>22.539593491638072</v>
      </c>
      <c r="W714" s="8">
        <f t="shared" si="382"/>
        <v>12.317820794481719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-3.8422044310143644</v>
      </c>
      <c r="AB714" s="8">
        <f t="shared" si="393"/>
        <v>-1022.1772697156351</v>
      </c>
      <c r="AC714" s="8">
        <f t="shared" si="386"/>
        <v>-1026.0194741466496</v>
      </c>
      <c r="AD714" s="8">
        <f t="shared" si="394"/>
        <v>2.2111341215296951</v>
      </c>
      <c r="AE714" s="8">
        <f t="shared" si="387"/>
        <v>-1023.8083400251199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2399.2354873016998</v>
      </c>
      <c r="M715" s="14">
        <f t="shared" si="380"/>
        <v>769177</v>
      </c>
      <c r="N715" s="13"/>
      <c r="O715" s="12">
        <f>1000*(IF(I47&lt;18,VLOOKUP(I47,'[1]Mortality (No Interventions) L'!$B$10:$O$129,7),VLOOKUP(I47,'[1]Mortality (Interventions) L'!$B$136:$AV$256,19)))</f>
        <v>480.81758682950601</v>
      </c>
      <c r="P715" s="11">
        <v>0</v>
      </c>
      <c r="Q715" s="10">
        <f t="shared" si="389"/>
        <v>1.6014286431447792E-3</v>
      </c>
      <c r="R715" s="10">
        <f t="shared" si="390"/>
        <v>7.6999505567652284E-4</v>
      </c>
      <c r="S715" s="10">
        <f t="shared" si="391"/>
        <v>0</v>
      </c>
      <c r="T715" s="9">
        <f t="shared" si="381"/>
        <v>8.3143358746825635E-4</v>
      </c>
      <c r="U715" s="18"/>
      <c r="V715" s="8">
        <f t="shared" si="392"/>
        <v>12.317820794481719</v>
      </c>
      <c r="W715" s="8">
        <f t="shared" si="382"/>
        <v>6.3951959250807109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-1.9948049683884024</v>
      </c>
      <c r="AB715" s="8">
        <f t="shared" si="393"/>
        <v>-592.26248694010076</v>
      </c>
      <c r="AC715" s="8">
        <f t="shared" si="386"/>
        <v>-594.25729190848915</v>
      </c>
      <c r="AD715" s="8">
        <f t="shared" si="394"/>
        <v>1.2083782199386568</v>
      </c>
      <c r="AE715" s="8">
        <f t="shared" si="387"/>
        <v>-593.04891368855044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2399.2354873016998</v>
      </c>
      <c r="M716" s="14">
        <f t="shared" si="380"/>
        <v>769177</v>
      </c>
      <c r="N716" s="13"/>
      <c r="O716" s="12">
        <f>1000*(IF(I48&lt;18,VLOOKUP(I48,'[1]Mortality (No Interventions) L'!$B$10:$O$129,7),VLOOKUP(I48,'[1]Mortality (Interventions) L'!$B$136:$AV$256,19)))</f>
        <v>508.78153179355854</v>
      </c>
      <c r="P716" s="11">
        <v>0</v>
      </c>
      <c r="Q716" s="10">
        <f t="shared" si="389"/>
        <v>8.3143358746825635E-4</v>
      </c>
      <c r="R716" s="10">
        <f t="shared" si="390"/>
        <v>4.2301805421671314E-4</v>
      </c>
      <c r="S716" s="10">
        <f t="shared" si="391"/>
        <v>0</v>
      </c>
      <c r="T716" s="9">
        <f t="shared" si="381"/>
        <v>4.0841553325154321E-4</v>
      </c>
      <c r="U716" s="18"/>
      <c r="V716" s="8">
        <f t="shared" si="392"/>
        <v>6.3951959250807109</v>
      </c>
      <c r="W716" s="8">
        <f t="shared" si="382"/>
        <v>3.1414383461982225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-0.97988504094234985</v>
      </c>
      <c r="AB716" s="8">
        <f t="shared" si="393"/>
        <v>-325.37575788824876</v>
      </c>
      <c r="AC716" s="8">
        <f t="shared" si="386"/>
        <v>-326.35564292919111</v>
      </c>
      <c r="AD716" s="8">
        <f t="shared" si="394"/>
        <v>0.62736872025041779</v>
      </c>
      <c r="AE716" s="8">
        <f t="shared" si="387"/>
        <v>-325.72827420894066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2399.2354873016998</v>
      </c>
      <c r="M717" s="14">
        <f t="shared" si="380"/>
        <v>769177</v>
      </c>
      <c r="N717" s="13"/>
      <c r="O717" s="12">
        <f>1000*(IF(I49&lt;18,VLOOKUP(I49,'[1]Mortality (No Interventions) L'!$B$10:$O$129,7),VLOOKUP(I49,'[1]Mortality (Interventions) L'!$B$136:$AV$256,19)))</f>
        <v>537.26924745558915</v>
      </c>
      <c r="P717" s="11">
        <v>0</v>
      </c>
      <c r="Q717" s="10">
        <f t="shared" si="389"/>
        <v>4.0841553325154321E-4</v>
      </c>
      <c r="R717" s="10">
        <f t="shared" si="390"/>
        <v>2.1942910619922976E-4</v>
      </c>
      <c r="S717" s="10">
        <f t="shared" si="391"/>
        <v>0</v>
      </c>
      <c r="T717" s="9">
        <f t="shared" si="381"/>
        <v>1.8898642705231344E-4</v>
      </c>
      <c r="U717" s="18"/>
      <c r="V717" s="8">
        <f t="shared" si="392"/>
        <v>3.1414383461982225</v>
      </c>
      <c r="W717" s="8">
        <f t="shared" si="382"/>
        <v>1.4536401300081732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-0.45342294240226438</v>
      </c>
      <c r="AB717" s="8">
        <f t="shared" si="393"/>
        <v>-168.77982161900496</v>
      </c>
      <c r="AC717" s="8">
        <f t="shared" si="386"/>
        <v>-169.23324456140722</v>
      </c>
      <c r="AD717" s="8">
        <f t="shared" si="394"/>
        <v>0.30817510176204566</v>
      </c>
      <c r="AE717" s="8">
        <f t="shared" si="387"/>
        <v>-168.92506945964519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2399.2354873016998</v>
      </c>
      <c r="M718" s="14">
        <f t="shared" si="380"/>
        <v>769177</v>
      </c>
      <c r="N718" s="13"/>
      <c r="O718" s="12">
        <f>1000*(IF(I50&lt;18,VLOOKUP(I50,'[1]Mortality (No Interventions) L'!$B$10:$O$129,7),VLOOKUP(I50,'[1]Mortality (Interventions) L'!$B$136:$AV$256,19)))</f>
        <v>566.14995316435841</v>
      </c>
      <c r="P718" s="11">
        <v>0</v>
      </c>
      <c r="Q718" s="10">
        <f t="shared" si="389"/>
        <v>1.8898642705231344E-4</v>
      </c>
      <c r="R718" s="10">
        <f t="shared" si="390"/>
        <v>1.0699465682436669E-4</v>
      </c>
      <c r="S718" s="10">
        <f t="shared" si="391"/>
        <v>0</v>
      </c>
      <c r="T718" s="9">
        <f t="shared" si="381"/>
        <v>8.1991770227946752E-5</v>
      </c>
      <c r="U718" s="18"/>
      <c r="V718" s="8">
        <f t="shared" si="392"/>
        <v>1.4536401300081732</v>
      </c>
      <c r="W718" s="8">
        <f t="shared" si="382"/>
        <v>0.63066183848621404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-0.19671756479757682</v>
      </c>
      <c r="AB718" s="8">
        <f t="shared" si="393"/>
        <v>-82.297829152195902</v>
      </c>
      <c r="AC718" s="8">
        <f t="shared" si="386"/>
        <v>-82.494546716993483</v>
      </c>
      <c r="AD718" s="8">
        <f t="shared" si="394"/>
        <v>0.14260209675380181</v>
      </c>
      <c r="AE718" s="8">
        <f t="shared" si="387"/>
        <v>-82.351944620239678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2399.2354873016998</v>
      </c>
      <c r="M719" s="14">
        <f t="shared" si="380"/>
        <v>769177</v>
      </c>
      <c r="N719" s="13"/>
      <c r="O719" s="12">
        <f>1000*(IF(I51&lt;18,VLOOKUP(I51,'[1]Mortality (No Interventions) L'!$B$10:$O$129,7),VLOOKUP(I51,'[1]Mortality (Interventions) L'!$B$136:$AV$256,19)))</f>
        <v>599.33863817664064</v>
      </c>
      <c r="P719" s="11">
        <v>0</v>
      </c>
      <c r="Q719" s="10">
        <f t="shared" si="389"/>
        <v>8.1991770227946752E-5</v>
      </c>
      <c r="R719" s="10">
        <f t="shared" si="390"/>
        <v>4.9140835910109632E-5</v>
      </c>
      <c r="S719" s="10">
        <f t="shared" si="391"/>
        <v>0</v>
      </c>
      <c r="T719" s="9">
        <f t="shared" si="381"/>
        <v>3.285093431783712E-5</v>
      </c>
      <c r="U719" s="18"/>
      <c r="V719" s="8">
        <f t="shared" si="392"/>
        <v>0.63066183848621404</v>
      </c>
      <c r="W719" s="8">
        <f t="shared" si="382"/>
        <v>0.25268183105791003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-7.8817127406372076E-2</v>
      </c>
      <c r="AB719" s="8">
        <f t="shared" si="393"/>
        <v>-37.798000742830396</v>
      </c>
      <c r="AC719" s="8">
        <f t="shared" si="386"/>
        <v>-37.876817870236771</v>
      </c>
      <c r="AD719" s="8">
        <f t="shared" si="394"/>
        <v>6.18679263554976E-2</v>
      </c>
      <c r="AE719" s="8">
        <f t="shared" si="387"/>
        <v>-37.814949943881274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2399.2354873016998</v>
      </c>
      <c r="M720" s="14">
        <f t="shared" si="380"/>
        <v>769177</v>
      </c>
      <c r="N720" s="13"/>
      <c r="O720" s="12">
        <f>1000*(IF(I52&lt;18,VLOOKUP(I52,'[1]Mortality (No Interventions) L'!$B$10:$O$129,7),VLOOKUP(I52,'[1]Mortality (Interventions) L'!$B$136:$AV$256,19)))</f>
        <v>632.95352936873292</v>
      </c>
      <c r="P720" s="11">
        <v>0</v>
      </c>
      <c r="Q720" s="10">
        <f t="shared" si="389"/>
        <v>3.285093431783712E-5</v>
      </c>
      <c r="R720" s="10">
        <f t="shared" si="390"/>
        <v>2.0793114819535433E-5</v>
      </c>
      <c r="S720" s="10">
        <f t="shared" si="391"/>
        <v>0</v>
      </c>
      <c r="T720" s="9">
        <f t="shared" si="381"/>
        <v>1.2057819498301687E-5</v>
      </c>
      <c r="U720" s="18"/>
      <c r="V720" s="8">
        <f t="shared" si="392"/>
        <v>0.25268183105791003</v>
      </c>
      <c r="W720" s="8">
        <f t="shared" si="382"/>
        <v>9.2745974282451973E-2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-2.8929548439803787E-2</v>
      </c>
      <c r="AB720" s="8">
        <f t="shared" si="393"/>
        <v>-15.993585677545806</v>
      </c>
      <c r="AC720" s="8">
        <f t="shared" si="386"/>
        <v>-16.022515225985611</v>
      </c>
      <c r="AD720" s="8">
        <f t="shared" si="394"/>
        <v>2.4788087626780975E-2</v>
      </c>
      <c r="AE720" s="8">
        <f t="shared" si="387"/>
        <v>-15.99772713835883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2399.2354873016998</v>
      </c>
      <c r="M721" s="14">
        <f t="shared" si="380"/>
        <v>769177</v>
      </c>
      <c r="N721" s="13"/>
      <c r="O721" s="12">
        <f>1000*(IF(I53&lt;18,VLOOKUP(I53,'[1]Mortality (No Interventions) L'!$B$10:$O$129,7),VLOOKUP(I53,'[1]Mortality (Interventions) L'!$B$136:$AV$256,19)))</f>
        <v>666.95941999112779</v>
      </c>
      <c r="P721" s="11">
        <v>0</v>
      </c>
      <c r="Q721" s="10">
        <f t="shared" si="389"/>
        <v>1.2057819498301687E-5</v>
      </c>
      <c r="R721" s="10">
        <f t="shared" si="390"/>
        <v>8.0420762989450048E-6</v>
      </c>
      <c r="S721" s="10">
        <f t="shared" si="391"/>
        <v>0</v>
      </c>
      <c r="T721" s="9">
        <f t="shared" si="381"/>
        <v>4.0157431993566822E-6</v>
      </c>
      <c r="U721" s="18"/>
      <c r="V721" s="8">
        <f t="shared" si="392"/>
        <v>9.2745974282451973E-2</v>
      </c>
      <c r="W721" s="8">
        <f t="shared" si="382"/>
        <v>3.088817306851575E-2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-9.6347135917870166E-3</v>
      </c>
      <c r="AB721" s="8">
        <f t="shared" si="393"/>
        <v>-6.1857801213936217</v>
      </c>
      <c r="AC721" s="8">
        <f t="shared" si="386"/>
        <v>-6.1954148349854083</v>
      </c>
      <c r="AD721" s="8">
        <f t="shared" si="394"/>
        <v>9.0983800771085397E-3</v>
      </c>
      <c r="AE721" s="8">
        <f t="shared" si="387"/>
        <v>-6.1863164549083001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2399.2354873016998</v>
      </c>
      <c r="M722" s="14">
        <f t="shared" si="380"/>
        <v>769177</v>
      </c>
      <c r="N722" s="13"/>
      <c r="O722" s="12">
        <f>1000*(IF(I54&lt;18,VLOOKUP(I54,'[1]Mortality (No Interventions) L'!$B$10:$O$129,7),VLOOKUP(I54,'[1]Mortality (Interventions) L'!$B$136:$AV$256,19)))</f>
        <v>701.32019240119212</v>
      </c>
      <c r="P722" s="11">
        <v>0</v>
      </c>
      <c r="Q722" s="10">
        <f t="shared" si="389"/>
        <v>4.0157431993566822E-6</v>
      </c>
      <c r="R722" s="10">
        <f t="shared" si="390"/>
        <v>2.8163217932066072E-6</v>
      </c>
      <c r="S722" s="10">
        <f t="shared" si="391"/>
        <v>0</v>
      </c>
      <c r="T722" s="9">
        <f t="shared" si="381"/>
        <v>1.199421406150075E-6</v>
      </c>
      <c r="U722" s="18"/>
      <c r="V722" s="8">
        <f t="shared" si="392"/>
        <v>3.088817306851575E-2</v>
      </c>
      <c r="W722" s="8">
        <f t="shared" si="382"/>
        <v>9.225673589182963E-3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-2.8776944018645651E-3</v>
      </c>
      <c r="AB722" s="8">
        <f t="shared" si="393"/>
        <v>-2.1662499479332786</v>
      </c>
      <c r="AC722" s="8">
        <f t="shared" si="386"/>
        <v>-2.1691276423351433</v>
      </c>
      <c r="AD722" s="8">
        <f t="shared" si="394"/>
        <v>3.0301297780213955E-3</v>
      </c>
      <c r="AE722" s="8">
        <f t="shared" si="387"/>
        <v>-2.1660975125571218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2399.2354873016998</v>
      </c>
      <c r="M723" s="14">
        <f t="shared" si="380"/>
        <v>769177</v>
      </c>
      <c r="N723" s="13"/>
      <c r="O723" s="12">
        <f>1000*(IF(I55&lt;18,VLOOKUP(I55,'[1]Mortality (No Interventions) L'!$B$10:$O$129,7),VLOOKUP(I55,'[1]Mortality (Interventions) L'!$B$136:$AV$256,19)))</f>
        <v>735.99815762775506</v>
      </c>
      <c r="P723" s="11">
        <v>0</v>
      </c>
      <c r="Q723" s="10">
        <f t="shared" si="389"/>
        <v>1.199421406150075E-6</v>
      </c>
      <c r="R723" s="10">
        <f t="shared" si="390"/>
        <v>8.8277194514574655E-7</v>
      </c>
      <c r="S723" s="10">
        <f t="shared" si="391"/>
        <v>0</v>
      </c>
      <c r="T723" s="9">
        <f t="shared" si="381"/>
        <v>3.1664946100432847E-7</v>
      </c>
      <c r="U723" s="18"/>
      <c r="V723" s="8">
        <f t="shared" si="392"/>
        <v>9.225673589182963E-3</v>
      </c>
      <c r="W723" s="8">
        <f t="shared" si="382"/>
        <v>2.4355948246692636E-3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-7.5971662387654061E-4</v>
      </c>
      <c r="AB723" s="8">
        <f t="shared" si="393"/>
        <v>-0.67900787645136984</v>
      </c>
      <c r="AC723" s="8">
        <f t="shared" si="386"/>
        <v>-0.67976759307524637</v>
      </c>
      <c r="AD723" s="8">
        <f t="shared" si="394"/>
        <v>9.0503857909884878E-4</v>
      </c>
      <c r="AE723" s="8">
        <f t="shared" si="387"/>
        <v>-0.67886255449614752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2399.2354873016998</v>
      </c>
      <c r="M724" s="14">
        <f t="shared" si="380"/>
        <v>769177</v>
      </c>
      <c r="N724" s="13"/>
      <c r="O724" s="12">
        <f>1000*(IF(I56&lt;18,VLOOKUP(I56,'[1]Mortality (No Interventions) L'!$B$10:$O$129,7),VLOOKUP(I56,'[1]Mortality (Interventions) L'!$B$136:$AV$256,19)))</f>
        <v>771.10902078595313</v>
      </c>
      <c r="P724" s="11">
        <v>0</v>
      </c>
      <c r="Q724" s="10">
        <f t="shared" si="389"/>
        <v>3.1664946100432847E-7</v>
      </c>
      <c r="R724" s="10">
        <f t="shared" si="390"/>
        <v>2.441712558074476E-7</v>
      </c>
      <c r="S724" s="10">
        <f t="shared" si="391"/>
        <v>0</v>
      </c>
      <c r="T724" s="9">
        <f t="shared" si="381"/>
        <v>7.2478205196880869E-8</v>
      </c>
      <c r="U724" s="18"/>
      <c r="V724" s="8">
        <f t="shared" si="392"/>
        <v>2.4355948246692636E-3</v>
      </c>
      <c r="W724" s="8">
        <f t="shared" si="382"/>
        <v>5.5748568438721241E-4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-1.7389228196429106E-4</v>
      </c>
      <c r="AB724" s="8">
        <f t="shared" si="393"/>
        <v>-0.18781091402820513</v>
      </c>
      <c r="AC724" s="8">
        <f t="shared" si="386"/>
        <v>-0.18798480631016942</v>
      </c>
      <c r="AD724" s="8">
        <f t="shared" si="394"/>
        <v>2.3893185230005478E-4</v>
      </c>
      <c r="AE724" s="8">
        <f t="shared" si="387"/>
        <v>-0.18774587445786936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2399.2354873016998</v>
      </c>
      <c r="M725" s="14">
        <f t="shared" si="380"/>
        <v>769177</v>
      </c>
      <c r="N725" s="13"/>
      <c r="O725" s="12">
        <f>1000*(IF(I57&lt;18,VLOOKUP(I57,'[1]Mortality (No Interventions) L'!$B$10:$O$129,7),VLOOKUP(I57,'[1]Mortality (Interventions) L'!$B$136:$AV$256,19)))</f>
        <v>806.79664195201929</v>
      </c>
      <c r="P725" s="11">
        <v>0</v>
      </c>
      <c r="Q725" s="10">
        <f t="shared" si="389"/>
        <v>7.2478205196880869E-8</v>
      </c>
      <c r="R725" s="10">
        <f t="shared" si="390"/>
        <v>5.8475172567552879E-8</v>
      </c>
      <c r="S725" s="10">
        <f t="shared" si="391"/>
        <v>0</v>
      </c>
      <c r="T725" s="9">
        <f t="shared" si="381"/>
        <v>1.400303262932799E-8</v>
      </c>
      <c r="U725" s="18"/>
      <c r="V725" s="8">
        <f t="shared" si="392"/>
        <v>5.5748568438721241E-4</v>
      </c>
      <c r="W725" s="8">
        <f t="shared" si="382"/>
        <v>1.0770810628728616E-4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-3.3596572814127343E-5</v>
      </c>
      <c r="AB725" s="8">
        <f t="shared" si="393"/>
        <v>-4.4977757809992622E-2</v>
      </c>
      <c r="AC725" s="8">
        <f t="shared" si="386"/>
        <v>-4.5011354382806748E-2</v>
      </c>
      <c r="AD725" s="8">
        <f t="shared" si="394"/>
        <v>5.4689345638385539E-5</v>
      </c>
      <c r="AE725" s="8">
        <f t="shared" si="387"/>
        <v>-4.4956665037168365E-2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2399.2354873016998</v>
      </c>
      <c r="M726" s="14">
        <f t="shared" si="380"/>
        <v>769177</v>
      </c>
      <c r="N726" s="13"/>
      <c r="O726" s="12">
        <f>1000*(IF(I58&lt;18,VLOOKUP(I58,'[1]Mortality (No Interventions) L'!$B$10:$O$129,7),VLOOKUP(I58,'[1]Mortality (Interventions) L'!$B$136:$AV$256,19)))</f>
        <v>843.06466494876508</v>
      </c>
      <c r="P726" s="11">
        <v>0</v>
      </c>
      <c r="Q726" s="10">
        <f t="shared" si="389"/>
        <v>1.400303262932799E-8</v>
      </c>
      <c r="R726" s="10">
        <f t="shared" si="390"/>
        <v>1.1805462011911026E-8</v>
      </c>
      <c r="S726" s="10">
        <f t="shared" si="391"/>
        <v>0</v>
      </c>
      <c r="T726" s="9">
        <f t="shared" si="381"/>
        <v>2.1975706174169641E-9</v>
      </c>
      <c r="U726" s="18"/>
      <c r="V726" s="8">
        <f t="shared" si="392"/>
        <v>1.0770810628728616E-4</v>
      </c>
      <c r="W726" s="8">
        <f t="shared" si="382"/>
        <v>1.6903207747929283E-5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-5.2724894111582873E-6</v>
      </c>
      <c r="AB726" s="8">
        <f t="shared" si="393"/>
        <v>-9.0804898539356867E-3</v>
      </c>
      <c r="AC726" s="8">
        <f t="shared" si="386"/>
        <v>-9.0857623433468447E-3</v>
      </c>
      <c r="AD726" s="8">
        <f t="shared" si="394"/>
        <v>1.0566165226782773E-5</v>
      </c>
      <c r="AE726" s="8">
        <f t="shared" si="387"/>
        <v>-9.0751961781200628E-3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2399.2354873016998</v>
      </c>
      <c r="M727" s="14">
        <f t="shared" si="380"/>
        <v>769177</v>
      </c>
      <c r="N727" s="13"/>
      <c r="O727" s="12">
        <f>1000*(IF(I59&lt;18,VLOOKUP(I59,'[1]Mortality (No Interventions) L'!$B$10:$O$129,7),VLOOKUP(I59,'[1]Mortality (Interventions) L'!$B$136:$AV$256,19)))</f>
        <v>879.91673359900165</v>
      </c>
      <c r="P727" s="11">
        <v>0</v>
      </c>
      <c r="Q727" s="10">
        <f t="shared" si="389"/>
        <v>2.1975706174169641E-9</v>
      </c>
      <c r="R727" s="10">
        <f t="shared" si="390"/>
        <v>1.9336791595306766E-9</v>
      </c>
      <c r="S727" s="10">
        <f t="shared" si="391"/>
        <v>0</v>
      </c>
      <c r="T727" s="9">
        <f t="shared" si="381"/>
        <v>2.6389145788628749E-10</v>
      </c>
      <c r="U727" s="18"/>
      <c r="V727" s="8">
        <f t="shared" si="392"/>
        <v>1.6903207747929283E-5</v>
      </c>
      <c r="W727" s="8">
        <f t="shared" si="382"/>
        <v>2.0297923990260095E-6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-6.3313775055656296E-7</v>
      </c>
      <c r="AB727" s="8">
        <f t="shared" si="393"/>
        <v>-1.4873415348903272E-3</v>
      </c>
      <c r="AC727" s="8">
        <f t="shared" si="386"/>
        <v>-1.4879746726408837E-3</v>
      </c>
      <c r="AD727" s="8">
        <f t="shared" si="394"/>
        <v>1.6582046800718628E-6</v>
      </c>
      <c r="AE727" s="8">
        <f t="shared" si="387"/>
        <v>-1.4863164679608119E-3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2399.2354873016998</v>
      </c>
      <c r="M728" s="14">
        <f t="shared" si="380"/>
        <v>769177</v>
      </c>
      <c r="N728" s="13"/>
      <c r="O728" s="12">
        <f>1000*(IF(I60&lt;18,VLOOKUP(I60,'[1]Mortality (No Interventions) L'!$B$10:$O$129,7),VLOOKUP(I60,'[1]Mortality (Interventions) L'!$B$136:$AV$256,19)))</f>
        <v>1000</v>
      </c>
      <c r="P728" s="11">
        <v>0</v>
      </c>
      <c r="Q728" s="10">
        <f t="shared" si="389"/>
        <v>2.6389145788628749E-10</v>
      </c>
      <c r="R728" s="10">
        <f t="shared" si="390"/>
        <v>2.6389145788628749E-10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2.0297923990260095E-6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-2.0297923990260095E-4</v>
      </c>
      <c r="AC728" s="8">
        <f t="shared" si="386"/>
        <v>-2.0297923990260095E-4</v>
      </c>
      <c r="AD728" s="8">
        <f t="shared" si="394"/>
        <v>1.9912263434445156E-7</v>
      </c>
      <c r="AE728" s="8">
        <f t="shared" si="387"/>
        <v>-2.027801172682565E-4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2399.2354873016998</v>
      </c>
      <c r="M729" s="14">
        <f t="shared" si="380"/>
        <v>769177</v>
      </c>
      <c r="N729" s="13"/>
      <c r="O729" s="12" t="e">
        <f>1000*(IF(I61&lt;18,VLOOKUP(I61,'[1]Mortality (No Interventions) L'!$B$10:$O$129,7),VLOOKUP(I61,'[1]Mortality (Interventions) L'!$B$136:$AV$256,19)))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2399.2354873016998</v>
      </c>
      <c r="M730" s="14">
        <f t="shared" si="380"/>
        <v>769177</v>
      </c>
      <c r="N730" s="13"/>
      <c r="O730" s="12" t="e">
        <f>1000*(IF(I62&lt;18,VLOOKUP(I62,'[1]Mortality (No Interventions) L'!$B$10:$O$129,7),VLOOKUP(I62,'[1]Mortality (Interventions) L'!$B$136:$AV$256,19)))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2399.2354873016998</v>
      </c>
      <c r="M731" s="14">
        <f t="shared" si="380"/>
        <v>769177</v>
      </c>
      <c r="N731" s="13"/>
      <c r="O731" s="12" t="e">
        <f>1000*(IF(I63&lt;18,VLOOKUP(I63,'[1]Mortality (No Interventions) L'!$B$10:$O$129,7),VLOOKUP(I63,'[1]Mortality (Interventions) L'!$B$136:$AV$256,19)))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2399.2354873016998</v>
      </c>
      <c r="M732" s="14">
        <f t="shared" si="380"/>
        <v>769177</v>
      </c>
      <c r="N732" s="13"/>
      <c r="O732" s="12" t="e">
        <f>1000*(IF(I64&lt;18,VLOOKUP(I64,'[1]Mortality (No Interventions) L'!$B$10:$O$129,7),VLOOKUP(I64,'[1]Mortality (Interventions) L'!$B$136:$AV$256,19)))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2399.2354873016998</v>
      </c>
      <c r="M733" s="14">
        <f t="shared" si="380"/>
        <v>769177</v>
      </c>
      <c r="N733" s="13"/>
      <c r="O733" s="12" t="e">
        <f>1000*(IF(I65&lt;18,VLOOKUP(I65,'[1]Mortality (No Interventions) L'!$B$10:$O$129,7),VLOOKUP(I65,'[1]Mortality (Interventions) L'!$B$136:$AV$256,19)))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2399.2354873016998</v>
      </c>
      <c r="M734" s="14">
        <f t="shared" si="380"/>
        <v>769177</v>
      </c>
      <c r="N734" s="13"/>
      <c r="O734" s="12" t="e">
        <f>1000*(IF(I66&lt;18,VLOOKUP(I66,'[1]Mortality (No Interventions) L'!$B$10:$O$129,7),VLOOKUP(I66,'[1]Mortality (Interventions) L'!$B$136:$AV$256,19)))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2399.2354873016998</v>
      </c>
      <c r="M735" s="14">
        <f t="shared" si="380"/>
        <v>769177</v>
      </c>
      <c r="N735" s="13"/>
      <c r="O735" s="12" t="e">
        <f>1000*(IF(I67&lt;18,VLOOKUP(I67,'[1]Mortality (No Interventions) L'!$B$10:$O$129,7),VLOOKUP(I67,'[1]Mortality (Interventions) L'!$B$136:$AV$256,19)))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2399.2354873016998</v>
      </c>
      <c r="M736" s="14">
        <f t="shared" ref="M736:M767" si="397">$E$11</f>
        <v>769177</v>
      </c>
      <c r="N736" s="13"/>
      <c r="O736" s="12" t="e">
        <f>1000*(IF(I68&lt;18,VLOOKUP(I68,'[1]Mortality (No Interventions) L'!$B$10:$O$129,7),VLOOKUP(I68,'[1]Mortality (Interventions) L'!$B$136:$AV$256,19)))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2399.2354873016998</v>
      </c>
      <c r="M737" s="14">
        <f t="shared" si="397"/>
        <v>769177</v>
      </c>
      <c r="N737" s="13"/>
      <c r="O737" s="12" t="e">
        <f>1000*(IF(I69&lt;18,VLOOKUP(I69,'[1]Mortality (No Interventions) L'!$B$10:$O$129,7),VLOOKUP(I69,'[1]Mortality (Interventions) L'!$B$136:$AV$256,19)))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2399.2354873016998</v>
      </c>
      <c r="M738" s="14">
        <f t="shared" si="397"/>
        <v>769177</v>
      </c>
      <c r="N738" s="13"/>
      <c r="O738" s="12" t="e">
        <f>1000*(IF(I70&lt;18,VLOOKUP(I70,'[1]Mortality (No Interventions) L'!$B$10:$O$129,7),VLOOKUP(I70,'[1]Mortality (Interventions) L'!$B$136:$AV$256,19)))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2399.2354873016998</v>
      </c>
      <c r="M739" s="14">
        <f t="shared" si="397"/>
        <v>769177</v>
      </c>
      <c r="N739" s="13"/>
      <c r="O739" s="12" t="e">
        <f>1000*(IF(I71&lt;18,VLOOKUP(I71,'[1]Mortality (No Interventions) L'!$B$10:$O$129,7),VLOOKUP(I71,'[1]Mortality (Interventions) L'!$B$136:$AV$256,19)))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2399.2354873016998</v>
      </c>
      <c r="M740" s="14">
        <f t="shared" si="397"/>
        <v>769177</v>
      </c>
      <c r="N740" s="13"/>
      <c r="O740" s="12" t="e">
        <f>1000*(IF(I72&lt;18,VLOOKUP(I72,'[1]Mortality (No Interventions) L'!$B$10:$O$129,7),VLOOKUP(I72,'[1]Mortality (Interventions) L'!$B$136:$AV$256,19)))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2399.2354873016998</v>
      </c>
      <c r="M741" s="14">
        <f t="shared" si="397"/>
        <v>769177</v>
      </c>
      <c r="N741" s="13"/>
      <c r="O741" s="12" t="e">
        <f>1000*(IF(I73&lt;18,VLOOKUP(I73,'[1]Mortality (No Interventions) L'!$B$10:$O$129,7),VLOOKUP(I73,'[1]Mortality (Interventions) L'!$B$136:$AV$256,19)))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2399.2354873016998</v>
      </c>
      <c r="M742" s="14">
        <f t="shared" si="397"/>
        <v>769177</v>
      </c>
      <c r="N742" s="13"/>
      <c r="O742" s="12" t="e">
        <f>1000*(IF(I74&lt;18,VLOOKUP(I74,'[1]Mortality (No Interventions) L'!$B$10:$O$129,7),VLOOKUP(I74,'[1]Mortality (Interventions) L'!$B$136:$AV$256,19)))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2399.2354873016998</v>
      </c>
      <c r="M743" s="14">
        <f t="shared" si="397"/>
        <v>769177</v>
      </c>
      <c r="N743" s="13"/>
      <c r="O743" s="12" t="e">
        <f>1000*(IF(I75&lt;18,VLOOKUP(I75,'[1]Mortality (No Interventions) L'!$B$10:$O$129,7),VLOOKUP(I75,'[1]Mortality (Interventions) L'!$B$136:$AV$256,19)))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2399.2354873016998</v>
      </c>
      <c r="M744" s="14">
        <f t="shared" si="397"/>
        <v>769177</v>
      </c>
      <c r="N744" s="13"/>
      <c r="O744" s="12" t="e">
        <f>1000*(IF(I76&lt;18,VLOOKUP(I76,'[1]Mortality (No Interventions) L'!$B$10:$O$129,7),VLOOKUP(I76,'[1]Mortality (Interventions) L'!$B$136:$AV$256,19)))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2399.2354873016998</v>
      </c>
      <c r="M745" s="14">
        <f t="shared" si="397"/>
        <v>769177</v>
      </c>
      <c r="N745" s="13"/>
      <c r="O745" s="12" t="e">
        <f>1000*(IF(I77&lt;18,VLOOKUP(I77,'[1]Mortality (No Interventions) L'!$B$10:$O$129,7),VLOOKUP(I77,'[1]Mortality (Interventions) L'!$B$136:$AV$256,19)))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2399.2354873016998</v>
      </c>
      <c r="M746" s="14">
        <f t="shared" si="397"/>
        <v>769177</v>
      </c>
      <c r="N746" s="13"/>
      <c r="O746" s="12" t="e">
        <f>1000*(IF(I78&lt;18,VLOOKUP(I78,'[1]Mortality (No Interventions) L'!$B$10:$O$129,7),VLOOKUP(I78,'[1]Mortality (Interventions) L'!$B$136:$AV$256,19)))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2399.2354873016998</v>
      </c>
      <c r="M747" s="14">
        <f t="shared" si="397"/>
        <v>769177</v>
      </c>
      <c r="N747" s="13"/>
      <c r="O747" s="12" t="e">
        <f>1000*(IF(I79&lt;18,VLOOKUP(I79,'[1]Mortality (No Interventions) L'!$B$10:$O$129,7),VLOOKUP(I79,'[1]Mortality (Interventions) L'!$B$136:$AV$256,19)))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2399.2354873016998</v>
      </c>
      <c r="M748" s="14">
        <f t="shared" si="397"/>
        <v>769177</v>
      </c>
      <c r="O748" s="12" t="e">
        <f>1000*(IF(I80&lt;18,VLOOKUP(I80,'[1]Mortality (No Interventions) L'!$B$10:$O$129,7),VLOOKUP(I80,'[1]Mortality (Interventions) L'!$B$136:$AV$256,19)))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2399.2354873016998</v>
      </c>
      <c r="M749" s="14">
        <f t="shared" si="397"/>
        <v>769177</v>
      </c>
      <c r="O749" s="12" t="e">
        <f>1000*(IF(I81&lt;18,VLOOKUP(I81,'[1]Mortality (No Interventions) L'!$B$10:$O$129,7),VLOOKUP(I81,'[1]Mortality (Interventions) L'!$B$136:$AV$256,19)))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2399.2354873016998</v>
      </c>
      <c r="M750" s="14">
        <f t="shared" si="397"/>
        <v>769177</v>
      </c>
      <c r="O750" s="12" t="e">
        <f>1000*(IF(I82&lt;18,VLOOKUP(I82,'[1]Mortality (No Interventions) L'!$B$10:$O$129,7),VLOOKUP(I82,'[1]Mortality (Interventions) L'!$B$136:$AV$256,19)))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2399.2354873016998</v>
      </c>
      <c r="M751" s="14">
        <f t="shared" si="397"/>
        <v>769177</v>
      </c>
      <c r="O751" s="12" t="e">
        <f>1000*(IF(I83&lt;18,VLOOKUP(I83,'[1]Mortality (No Interventions) L'!$B$10:$O$129,7),VLOOKUP(I83,'[1]Mortality (Interventions) L'!$B$136:$AV$256,19)))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2399.2354873016998</v>
      </c>
      <c r="M752" s="14">
        <f t="shared" si="397"/>
        <v>769177</v>
      </c>
      <c r="O752" s="12" t="e">
        <f>1000*(IF(I84&lt;18,VLOOKUP(I84,'[1]Mortality (No Interventions) L'!$B$10:$O$129,7),VLOOKUP(I84,'[1]Mortality (Interventions) L'!$B$136:$AV$256,19)))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2399.2354873016998</v>
      </c>
      <c r="M753" s="14">
        <f t="shared" si="397"/>
        <v>769177</v>
      </c>
      <c r="O753" s="12" t="e">
        <f>1000*(IF(I85&lt;18,VLOOKUP(I85,'[1]Mortality (No Interventions) L'!$B$10:$O$129,7),VLOOKUP(I85,'[1]Mortality (Interventions) L'!$B$136:$AV$256,19)))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2399.2354873016998</v>
      </c>
      <c r="M754" s="14">
        <f t="shared" si="397"/>
        <v>769177</v>
      </c>
      <c r="O754" s="12" t="e">
        <f>1000*(IF(I86&lt;18,VLOOKUP(I86,'[1]Mortality (No Interventions) L'!$B$10:$O$129,7),VLOOKUP(I86,'[1]Mortality (Interventions) L'!$B$136:$AV$256,19)))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2399.2354873016998</v>
      </c>
      <c r="M755" s="14">
        <f t="shared" si="397"/>
        <v>769177</v>
      </c>
      <c r="O755" s="12" t="e">
        <f>1000*(IF(I87&lt;18,VLOOKUP(I87,'[1]Mortality (No Interventions) L'!$B$10:$O$129,7),VLOOKUP(I87,'[1]Mortality (Interventions) L'!$B$136:$AV$256,19)))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2399.2354873016998</v>
      </c>
      <c r="M756" s="14">
        <f t="shared" si="397"/>
        <v>769177</v>
      </c>
      <c r="O756" s="12" t="e">
        <f>1000*(IF(I88&lt;18,VLOOKUP(I88,'[1]Mortality (No Interventions) L'!$B$10:$O$129,7),VLOOKUP(I88,'[1]Mortality (Interventions) L'!$B$136:$AV$256,19)))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2399.2354873016998</v>
      </c>
      <c r="M757" s="14">
        <f t="shared" si="397"/>
        <v>769177</v>
      </c>
      <c r="O757" s="12" t="e">
        <f>1000*(IF(I89&lt;18,VLOOKUP(I89,'[1]Mortality (No Interventions) L'!$B$10:$O$129,7),VLOOKUP(I89,'[1]Mortality (Interventions) L'!$B$136:$AV$256,19)))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2399.2354873016998</v>
      </c>
      <c r="M758" s="14">
        <f t="shared" si="397"/>
        <v>769177</v>
      </c>
      <c r="O758" s="12" t="e">
        <f>1000*(IF(I90&lt;18,VLOOKUP(I90,'[1]Mortality (No Interventions) L'!$B$10:$O$129,7),VLOOKUP(I90,'[1]Mortality (Interventions) L'!$B$136:$AV$256,19)))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2399.2354873016998</v>
      </c>
      <c r="M759" s="14">
        <f t="shared" si="397"/>
        <v>769177</v>
      </c>
      <c r="O759" s="12" t="e">
        <f>1000*(IF(I91&lt;18,VLOOKUP(I91,'[1]Mortality (No Interventions) L'!$B$10:$O$129,7),VLOOKUP(I91,'[1]Mortality (Interventions) L'!$B$136:$AV$256,19)))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2399.2354873016998</v>
      </c>
      <c r="M760" s="14">
        <f t="shared" si="397"/>
        <v>769177</v>
      </c>
      <c r="O760" s="12" t="e">
        <f>1000*(IF(I92&lt;18,VLOOKUP(I92,'[1]Mortality (No Interventions) L'!$B$10:$O$129,7),VLOOKUP(I92,'[1]Mortality (Interventions) L'!$B$136:$AV$256,19)))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2399.2354873016998</v>
      </c>
      <c r="M761" s="14">
        <f t="shared" si="397"/>
        <v>769177</v>
      </c>
      <c r="O761" s="12" t="e">
        <f>1000*(IF(I93&lt;18,VLOOKUP(I93,'[1]Mortality (No Interventions) L'!$B$10:$O$129,7),VLOOKUP(I93,'[1]Mortality (Interventions) L'!$B$136:$AV$256,19)))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2399.2354873016998</v>
      </c>
      <c r="M762" s="14">
        <f t="shared" si="397"/>
        <v>769177</v>
      </c>
      <c r="O762" s="12" t="e">
        <f>1000*(IF(I94&lt;18,VLOOKUP(I94,'[1]Mortality (No Interventions) L'!$B$10:$O$129,7),VLOOKUP(I94,'[1]Mortality (Interventions) L'!$B$136:$AV$256,19)))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2399.2354873016998</v>
      </c>
      <c r="M763" s="14">
        <f t="shared" si="397"/>
        <v>769177</v>
      </c>
      <c r="O763" s="12" t="e">
        <f>1000*(IF(I95&lt;18,VLOOKUP(I95,'[1]Mortality (No Interventions) L'!$B$10:$O$129,7),VLOOKUP(I95,'[1]Mortality (Interventions) L'!$B$136:$AV$256,19)))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2399.2354873016998</v>
      </c>
      <c r="M764" s="14">
        <f t="shared" si="397"/>
        <v>769177</v>
      </c>
      <c r="O764" s="12" t="e">
        <f>1000*(IF(I96&lt;18,VLOOKUP(I96,'[1]Mortality (No Interventions) L'!$B$10:$O$129,7),VLOOKUP(I96,'[1]Mortality (Interventions) L'!$B$136:$AV$256,19)))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2399.2354873016998</v>
      </c>
      <c r="M765" s="14">
        <f t="shared" si="397"/>
        <v>769177</v>
      </c>
      <c r="O765" s="12" t="e">
        <f>1000*(IF(I97&lt;18,VLOOKUP(I97,'[1]Mortality (No Interventions) L'!$B$10:$O$129,7),VLOOKUP(I97,'[1]Mortality (Interventions) L'!$B$136:$AV$256,19)))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2399.2354873016998</v>
      </c>
      <c r="M766" s="14">
        <f t="shared" si="397"/>
        <v>769177</v>
      </c>
      <c r="O766" s="12" t="e">
        <f>1000*(IF(I98&lt;18,VLOOKUP(I98,'[1]Mortality (No Interventions) L'!$B$10:$O$129,7),VLOOKUP(I98,'[1]Mortality (Interventions) L'!$B$136:$AV$256,19)))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2399.2354873016998</v>
      </c>
      <c r="M767" s="14">
        <f t="shared" si="397"/>
        <v>769177</v>
      </c>
      <c r="O767" s="12" t="e">
        <f>1000*(IF(I99&lt;18,VLOOKUP(I99,'[1]Mortality (No Interventions) L'!$B$10:$O$129,7),VLOOKUP(I99,'[1]Mortality (Interventions) L'!$B$136:$AV$256,19)))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2399.2354873016998</v>
      </c>
      <c r="M768" s="14">
        <f t="shared" ref="M768:M792" si="414">$E$11</f>
        <v>769177</v>
      </c>
      <c r="O768" s="12" t="e">
        <f>1000*(IF(I100&lt;18,VLOOKUP(I100,'[1]Mortality (No Interventions) L'!$B$10:$O$129,7),VLOOKUP(I100,'[1]Mortality (Interventions) L'!$B$136:$AV$256,19)))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2399.2354873016998</v>
      </c>
      <c r="M769" s="14">
        <f t="shared" si="414"/>
        <v>769177</v>
      </c>
      <c r="O769" s="12" t="e">
        <f>1000*(IF(I101&lt;18,VLOOKUP(I101,'[1]Mortality (No Interventions) L'!$B$10:$O$129,7),VLOOKUP(I101,'[1]Mortality (Interventions) L'!$B$136:$AV$256,19)))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2399.2354873016998</v>
      </c>
      <c r="M770" s="14">
        <f t="shared" si="414"/>
        <v>769177</v>
      </c>
      <c r="O770" s="12" t="e">
        <f>1000*(IF(I102&lt;18,VLOOKUP(I102,'[1]Mortality (No Interventions) L'!$B$10:$O$129,7),VLOOKUP(I102,'[1]Mortality (Interventions) L'!$B$136:$AV$256,19)))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2399.2354873016998</v>
      </c>
      <c r="M771" s="14">
        <f t="shared" si="414"/>
        <v>769177</v>
      </c>
      <c r="O771" s="12" t="e">
        <f>1000*(IF(I103&lt;18,VLOOKUP(I103,'[1]Mortality (No Interventions) L'!$B$10:$O$129,7),VLOOKUP(I103,'[1]Mortality (Interventions) L'!$B$136:$AV$256,19)))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2399.2354873016998</v>
      </c>
      <c r="M772" s="14">
        <f t="shared" si="414"/>
        <v>769177</v>
      </c>
      <c r="O772" s="12" t="e">
        <f>1000*(IF(I104&lt;18,VLOOKUP(I104,'[1]Mortality (No Interventions) L'!$B$10:$O$129,7),VLOOKUP(I104,'[1]Mortality (Interventions) L'!$B$136:$AV$256,19)))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2399.2354873016998</v>
      </c>
      <c r="M773" s="14">
        <f t="shared" si="414"/>
        <v>769177</v>
      </c>
      <c r="O773" s="12" t="e">
        <f>1000*(IF(I105&lt;18,VLOOKUP(I105,'[1]Mortality (No Interventions) L'!$B$10:$O$129,7),VLOOKUP(I105,'[1]Mortality (Interventions) L'!$B$136:$AV$256,19)))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2399.2354873016998</v>
      </c>
      <c r="M774" s="14">
        <f t="shared" si="414"/>
        <v>769177</v>
      </c>
      <c r="O774" s="12" t="e">
        <f>1000*(IF(I106&lt;18,VLOOKUP(I106,'[1]Mortality (No Interventions) L'!$B$10:$O$129,7),VLOOKUP(I106,'[1]Mortality (Interventions) L'!$B$136:$AV$256,19)))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2399.2354873016998</v>
      </c>
      <c r="M775" s="14">
        <f t="shared" si="414"/>
        <v>769177</v>
      </c>
      <c r="O775" s="12" t="e">
        <f>1000*(IF(I107&lt;18,VLOOKUP(I107,'[1]Mortality (No Interventions) L'!$B$10:$O$129,7),VLOOKUP(I107,'[1]Mortality (Interventions) L'!$B$136:$AV$256,19)))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2399.2354873016998</v>
      </c>
      <c r="M776" s="14">
        <f t="shared" si="414"/>
        <v>769177</v>
      </c>
      <c r="O776" s="12" t="e">
        <f>1000*(IF(I108&lt;18,VLOOKUP(I108,'[1]Mortality (No Interventions) L'!$B$10:$O$129,7),VLOOKUP(I108,'[1]Mortality (Interventions) L'!$B$136:$AV$256,19)))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2399.2354873016998</v>
      </c>
      <c r="M777" s="14">
        <f t="shared" si="414"/>
        <v>769177</v>
      </c>
      <c r="O777" s="12" t="e">
        <f>1000*(IF(I109&lt;18,VLOOKUP(I109,'[1]Mortality (No Interventions) L'!$B$10:$O$129,7),VLOOKUP(I109,'[1]Mortality (Interventions) L'!$B$136:$AV$256,19)))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2399.2354873016998</v>
      </c>
      <c r="M778" s="14">
        <f t="shared" si="414"/>
        <v>769177</v>
      </c>
      <c r="O778" s="12" t="e">
        <f>1000*(IF(I110&lt;18,VLOOKUP(I110,'[1]Mortality (No Interventions) L'!$B$10:$O$129,7),VLOOKUP(I110,'[1]Mortality (Interventions) L'!$B$136:$AV$256,19)))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2399.2354873016998</v>
      </c>
      <c r="M779" s="14">
        <f t="shared" si="414"/>
        <v>769177</v>
      </c>
      <c r="O779" s="12" t="e">
        <f>1000*(IF(I111&lt;18,VLOOKUP(I111,'[1]Mortality (No Interventions) L'!$B$10:$O$129,7),VLOOKUP(I111,'[1]Mortality (Interventions) L'!$B$136:$AV$256,19)))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2399.2354873016998</v>
      </c>
      <c r="M780" s="14">
        <f t="shared" si="414"/>
        <v>769177</v>
      </c>
      <c r="O780" s="12" t="e">
        <f>1000*(IF(I112&lt;18,VLOOKUP(I112,'[1]Mortality (No Interventions) L'!$B$10:$O$129,7),VLOOKUP(I112,'[1]Mortality (Interventions) L'!$B$136:$AV$256,19)))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2399.2354873016998</v>
      </c>
      <c r="M781" s="14">
        <f t="shared" si="414"/>
        <v>769177</v>
      </c>
      <c r="O781" s="12" t="e">
        <f>1000*(IF(I113&lt;18,VLOOKUP(I113,'[1]Mortality (No Interventions) L'!$B$10:$O$129,7),VLOOKUP(I113,'[1]Mortality (Interventions) L'!$B$136:$AV$256,19)))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2399.2354873016998</v>
      </c>
      <c r="M782" s="14">
        <f t="shared" si="414"/>
        <v>769177</v>
      </c>
      <c r="O782" s="12" t="e">
        <f>1000*(IF(I114&lt;18,VLOOKUP(I114,'[1]Mortality (No Interventions) L'!$B$10:$O$129,7),VLOOKUP(I114,'[1]Mortality (Interventions) L'!$B$136:$AV$256,19)))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2399.2354873016998</v>
      </c>
      <c r="M783" s="14">
        <f t="shared" si="414"/>
        <v>769177</v>
      </c>
      <c r="O783" s="12" t="e">
        <f>1000*(IF(I115&lt;18,VLOOKUP(I115,'[1]Mortality (No Interventions) L'!$B$10:$O$129,7),VLOOKUP(I115,'[1]Mortality (Interventions) L'!$B$136:$AV$256,19)))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2399.2354873016998</v>
      </c>
      <c r="M784" s="14">
        <f t="shared" si="414"/>
        <v>769177</v>
      </c>
      <c r="O784" s="12" t="e">
        <f>1000*(IF(I116&lt;18,VLOOKUP(I116,'[1]Mortality (No Interventions) L'!$B$10:$O$129,7),VLOOKUP(I116,'[1]Mortality (Interventions) L'!$B$136:$AV$256,19)))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2399.2354873016998</v>
      </c>
      <c r="M785" s="14">
        <f t="shared" si="414"/>
        <v>769177</v>
      </c>
      <c r="O785" s="12" t="e">
        <f>1000*(IF(I117&lt;18,VLOOKUP(I117,'[1]Mortality (No Interventions) L'!$B$10:$O$129,7),VLOOKUP(I117,'[1]Mortality (Interventions) L'!$B$136:$AV$256,19)))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2399.2354873016998</v>
      </c>
      <c r="M786" s="14">
        <f t="shared" si="414"/>
        <v>769177</v>
      </c>
      <c r="O786" s="12" t="e">
        <f>1000*(IF(I118&lt;18,VLOOKUP(I118,'[1]Mortality (No Interventions) L'!$B$10:$O$129,7),VLOOKUP(I118,'[1]Mortality (Interventions) L'!$B$136:$AV$256,19)))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2399.2354873016998</v>
      </c>
      <c r="M787" s="14">
        <f t="shared" si="414"/>
        <v>769177</v>
      </c>
      <c r="O787" s="12" t="e">
        <f>1000*(IF(I119&lt;18,VLOOKUP(I119,'[1]Mortality (No Interventions) L'!$B$10:$O$129,7),VLOOKUP(I119,'[1]Mortality (Interventions) L'!$B$136:$AV$256,19)))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2399.2354873016998</v>
      </c>
      <c r="M788" s="14">
        <f t="shared" si="414"/>
        <v>769177</v>
      </c>
      <c r="O788" s="12" t="e">
        <f>1000*(IF(I120&lt;18,VLOOKUP(I120,'[1]Mortality (No Interventions) L'!$B$10:$O$129,7),VLOOKUP(I120,'[1]Mortality (Interventions) L'!$B$136:$AV$256,19)))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2399.2354873016998</v>
      </c>
      <c r="M789" s="14">
        <f t="shared" si="414"/>
        <v>769177</v>
      </c>
      <c r="O789" s="12" t="e">
        <f>1000*(IF(I121&lt;18,VLOOKUP(I121,'[1]Mortality (No Interventions) L'!$B$10:$O$129,7),VLOOKUP(I121,'[1]Mortality (Interventions) L'!$B$136:$AV$256,19)))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2399.2354873016998</v>
      </c>
      <c r="M790" s="14">
        <f t="shared" si="414"/>
        <v>769177</v>
      </c>
      <c r="O790" s="12" t="e">
        <f>1000*(IF(I122&lt;18,VLOOKUP(I122,'[1]Mortality (No Interventions) L'!$B$10:$O$129,7),VLOOKUP(I122,'[1]Mortality (Interventions) L'!$B$136:$AV$256,19)))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2399.2354873016998</v>
      </c>
      <c r="M791" s="14">
        <f t="shared" si="414"/>
        <v>769177</v>
      </c>
      <c r="O791" s="12" t="e">
        <f>1000*(IF(I123&lt;18,VLOOKUP(I123,'[1]Mortality (No Interventions) L'!$B$10:$O$129,7),VLOOKUP(I123,'[1]Mortality (Interventions) L'!$B$136:$AV$256,19)))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2399.2354873016998</v>
      </c>
      <c r="M792" s="14">
        <f t="shared" si="414"/>
        <v>769177</v>
      </c>
      <c r="O792" s="12" t="e">
        <f>1000*(IF(I124&lt;18,VLOOKUP(I124,'[1]Mortality (No Interventions) L'!$B$10:$O$129,7),VLOOKUP(I124,'[1]Mortality (Interventions) L'!$B$136:$AV$256,19)))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439756.9677119464</v>
      </c>
      <c r="Z797" s="2">
        <f t="shared" si="431"/>
        <v>-10993.92419279866</v>
      </c>
      <c r="AA797" s="2">
        <f t="shared" si="431"/>
        <v>-53968.318008749397</v>
      </c>
      <c r="AB797" s="2">
        <f t="shared" si="431"/>
        <v>-769177.00000000035</v>
      </c>
      <c r="AC797" s="2">
        <f t="shared" si="431"/>
        <v>-394382.27448960184</v>
      </c>
      <c r="AD797" s="2">
        <f t="shared" si="431"/>
        <v>17031.639422492568</v>
      </c>
      <c r="AE797" s="2">
        <f t="shared" si="431"/>
        <v>-377350.63506710919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439756.9677119464</v>
      </c>
      <c r="Z799" s="2">
        <f t="shared" si="432"/>
        <v>-10993.92419279866</v>
      </c>
      <c r="AA799" s="2">
        <f t="shared" si="432"/>
        <v>-22351.757697558107</v>
      </c>
      <c r="AB799" s="2">
        <f t="shared" si="432"/>
        <v>-129783.16784869852</v>
      </c>
      <c r="AC799" s="2">
        <f t="shared" si="432"/>
        <v>276628.11797289108</v>
      </c>
      <c r="AD799" s="2">
        <f t="shared" si="432"/>
        <v>6393.9383215130119</v>
      </c>
      <c r="AE799" s="2">
        <f t="shared" si="432"/>
        <v>283022.05629440409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439756.9677119464</v>
      </c>
      <c r="Z801" s="2">
        <f t="shared" si="433"/>
        <v>-10993.92419279866</v>
      </c>
      <c r="AA801" s="2">
        <f t="shared" si="433"/>
        <v>-36251.511320677746</v>
      </c>
      <c r="AB801" s="2">
        <f t="shared" si="433"/>
        <v>-359567.32654203277</v>
      </c>
      <c r="AC801" s="2">
        <f t="shared" si="433"/>
        <v>32944.205656437378</v>
      </c>
      <c r="AD801" s="2">
        <f t="shared" si="433"/>
        <v>11031.493034861483</v>
      </c>
      <c r="AE801" s="2">
        <f t="shared" si="433"/>
        <v>43975.698691298719</v>
      </c>
    </row>
    <row r="804" spans="1:40" ht="19" customHeight="1" x14ac:dyDescent="0.15">
      <c r="A804" s="1"/>
      <c r="G804" s="1" t="s">
        <v>11</v>
      </c>
      <c r="H804" s="50">
        <v>436281.9064962017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436281.9064962017</v>
      </c>
      <c r="K805" s="14">
        <f>J805*$C$10</f>
        <v>10907.047662405043</v>
      </c>
      <c r="L805" s="15">
        <f>$C$815</f>
        <v>4566.7212700755117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436281.9064962017</v>
      </c>
      <c r="Z805" s="8">
        <f t="shared" ref="Z805:Z836" si="438">IFERROR(_xlfn.IFNA(-$T805*K805,0),0)</f>
        <v>-10907.047662405043</v>
      </c>
      <c r="AA805" s="8">
        <f t="shared" ref="AA805:AA836" si="439">IFERROR(_xlfn.IFNA(-$T805*L805,0),0)</f>
        <v>-4566.7212700755117</v>
      </c>
      <c r="AB805" s="8"/>
      <c r="AC805" s="8">
        <f t="shared" ref="AC805:AC836" si="440">IFERROR(_xlfn.IFNA(SUM(Y805:AB805),0),0)</f>
        <v>420808.1375637211</v>
      </c>
      <c r="AD805" s="8"/>
      <c r="AE805" s="8">
        <f t="shared" ref="AE805:AE836" si="441">IFERROR(_xlfn.IFNA(SUM(AC805:AD805),0),0)</f>
        <v>420808.1375637211</v>
      </c>
      <c r="AG805" s="46">
        <f>AE934</f>
        <v>43628.192558717506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L'!$B$10:$O$129,7),VLOOKUP(I5,'[1]Mortality (Interventions) L'!$B$136:$AV$256,22)))</f>
        <v>5.8786924128629021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5.8786924128629023E-3</v>
      </c>
      <c r="S806" s="10">
        <f t="shared" ref="S806:S837" si="445">MIN(P806*Q806,Q806-R806)</f>
        <v>0</v>
      </c>
      <c r="T806" s="9">
        <f t="shared" si="435"/>
        <v>0.99412130758713713</v>
      </c>
      <c r="U806" s="18"/>
      <c r="V806" s="8">
        <f t="shared" ref="V806:V837" si="446">W805</f>
        <v>7691.77</v>
      </c>
      <c r="W806" s="8">
        <f t="shared" si="436"/>
        <v>7646.5524500595138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-4521.7549940486488</v>
      </c>
      <c r="AC806" s="8">
        <f t="shared" si="440"/>
        <v>-4521.7549940486488</v>
      </c>
      <c r="AD806" s="8">
        <f t="shared" ref="AD806:AD837" si="448">IFERROR(_xlfn.IFNA($D$6*SUM(V806:V806,Y806:Z806),0),0)</f>
        <v>754.56263700000011</v>
      </c>
      <c r="AE806" s="8">
        <f t="shared" si="441"/>
        <v>-3767.1923570486488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2385.311737594503</v>
      </c>
      <c r="M807" s="14">
        <f t="shared" si="434"/>
        <v>769177</v>
      </c>
      <c r="N807" s="13"/>
      <c r="O807" s="12">
        <f>1000*(IF(I6&lt;18,VLOOKUP(I6,'[1]Mortality (No Interventions) L'!$B$10:$O$129,7),VLOOKUP(I6,'[1]Mortality (Interventions) L'!$B$136:$AV$256,22)))</f>
        <v>6.5425878373035591</v>
      </c>
      <c r="P807" s="11">
        <v>0</v>
      </c>
      <c r="Q807" s="10">
        <f t="shared" si="443"/>
        <v>0.99412130758713713</v>
      </c>
      <c r="R807" s="10">
        <f t="shared" si="444"/>
        <v>6.5041259758239134E-3</v>
      </c>
      <c r="S807" s="10">
        <f t="shared" si="445"/>
        <v>0</v>
      </c>
      <c r="T807" s="9">
        <f t="shared" si="435"/>
        <v>0.98761718161131318</v>
      </c>
      <c r="U807" s="18"/>
      <c r="V807" s="8">
        <f t="shared" si="446"/>
        <v>7646.5524500595138</v>
      </c>
      <c r="W807" s="8">
        <f t="shared" si="436"/>
        <v>7596.5242090024512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-2355.7748555474673</v>
      </c>
      <c r="AB807" s="8">
        <f t="shared" si="447"/>
        <v>-5002.8241057063105</v>
      </c>
      <c r="AC807" s="8">
        <f t="shared" si="440"/>
        <v>-7358.5989612537778</v>
      </c>
      <c r="AD807" s="8">
        <f t="shared" si="448"/>
        <v>750.12679535083839</v>
      </c>
      <c r="AE807" s="8">
        <f t="shared" si="441"/>
        <v>-6608.4721659029392</v>
      </c>
      <c r="AF807" s="1" t="s">
        <v>34</v>
      </c>
      <c r="AG807" s="44">
        <f>AE934/Y934</f>
        <v>0.10000000437583431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2385.311737594503</v>
      </c>
      <c r="M808" s="14">
        <f t="shared" si="434"/>
        <v>769177</v>
      </c>
      <c r="N808" s="13"/>
      <c r="O808" s="12">
        <f>1000*(IF(I7&lt;18,VLOOKUP(I7,'[1]Mortality (No Interventions) L'!$B$10:$O$129,7),VLOOKUP(I7,'[1]Mortality (Interventions) L'!$B$136:$AV$256,22)))</f>
        <v>7.2627510891845004</v>
      </c>
      <c r="P808" s="11">
        <v>0</v>
      </c>
      <c r="Q808" s="10">
        <f t="shared" si="443"/>
        <v>0.98761718161131318</v>
      </c>
      <c r="R808" s="10">
        <f t="shared" si="444"/>
        <v>7.1728177614448912E-3</v>
      </c>
      <c r="S808" s="10">
        <f t="shared" si="445"/>
        <v>0</v>
      </c>
      <c r="T808" s="9">
        <f t="shared" si="435"/>
        <v>0.98044436384986833</v>
      </c>
      <c r="U808" s="18"/>
      <c r="V808" s="8">
        <f t="shared" si="446"/>
        <v>7596.5242090024512</v>
      </c>
      <c r="W808" s="8">
        <f t="shared" si="436"/>
        <v>7541.3525445295018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-2338.6654491494664</v>
      </c>
      <c r="AB808" s="8">
        <f t="shared" si="447"/>
        <v>-5517.1664472948969</v>
      </c>
      <c r="AC808" s="8">
        <f t="shared" si="440"/>
        <v>-7855.8318964443633</v>
      </c>
      <c r="AD808" s="8">
        <f t="shared" si="448"/>
        <v>745.21902490314051</v>
      </c>
      <c r="AE808" s="8">
        <f t="shared" si="441"/>
        <v>-7110.6128715412233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2385.311737594503</v>
      </c>
      <c r="M809" s="14">
        <f t="shared" si="434"/>
        <v>769177</v>
      </c>
      <c r="N809" s="13"/>
      <c r="O809" s="12">
        <f>1000*(IF(I8&lt;18,VLOOKUP(I8,'[1]Mortality (No Interventions) L'!$B$10:$O$129,7),VLOOKUP(I8,'[1]Mortality (Interventions) L'!$B$136:$AV$256,22)))</f>
        <v>8.0410211886398244</v>
      </c>
      <c r="P809" s="11">
        <v>0</v>
      </c>
      <c r="Q809" s="10">
        <f t="shared" si="443"/>
        <v>0.98044436384986833</v>
      </c>
      <c r="R809" s="10">
        <f t="shared" si="444"/>
        <v>7.8837739039992853E-3</v>
      </c>
      <c r="S809" s="10">
        <f t="shared" si="445"/>
        <v>0</v>
      </c>
      <c r="T809" s="9">
        <f t="shared" si="435"/>
        <v>0.97256058994586903</v>
      </c>
      <c r="U809" s="18"/>
      <c r="V809" s="8">
        <f t="shared" si="446"/>
        <v>7541.3525445295018</v>
      </c>
      <c r="W809" s="8">
        <f t="shared" si="436"/>
        <v>7480.7123689279379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-2319.8601907197158</v>
      </c>
      <c r="AB809" s="8">
        <f t="shared" si="447"/>
        <v>-6064.0175601564579</v>
      </c>
      <c r="AC809" s="8">
        <f t="shared" si="440"/>
        <v>-8383.8777508761741</v>
      </c>
      <c r="AD809" s="8">
        <f t="shared" si="448"/>
        <v>739.80668461834421</v>
      </c>
      <c r="AE809" s="8">
        <f t="shared" si="441"/>
        <v>-7644.0710662578294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2385.311737594503</v>
      </c>
      <c r="M810" s="14">
        <f t="shared" si="434"/>
        <v>769177</v>
      </c>
      <c r="N810" s="13"/>
      <c r="O810" s="12">
        <f>1000*(IF(I9&lt;18,VLOOKUP(I9,'[1]Mortality (No Interventions) L'!$B$10:$O$129,7),VLOOKUP(I9,'[1]Mortality (Interventions) L'!$B$136:$AV$256,22)))</f>
        <v>8.9245235869926507</v>
      </c>
      <c r="P810" s="11">
        <v>0</v>
      </c>
      <c r="Q810" s="10">
        <f t="shared" si="443"/>
        <v>0.97256058994586903</v>
      </c>
      <c r="R810" s="10">
        <f t="shared" si="444"/>
        <v>8.6796399247513947E-3</v>
      </c>
      <c r="S810" s="10">
        <f t="shared" si="445"/>
        <v>0</v>
      </c>
      <c r="T810" s="9">
        <f t="shared" si="435"/>
        <v>0.96388095002111762</v>
      </c>
      <c r="U810" s="18"/>
      <c r="V810" s="8">
        <f t="shared" si="446"/>
        <v>7480.7123689279379</v>
      </c>
      <c r="W810" s="8">
        <f t="shared" si="436"/>
        <v>7413.9505749439322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-2299.1565437291124</v>
      </c>
      <c r="AB810" s="8">
        <f t="shared" si="447"/>
        <v>-6676.1793984005035</v>
      </c>
      <c r="AC810" s="8">
        <f t="shared" si="440"/>
        <v>-8975.3359421296154</v>
      </c>
      <c r="AD810" s="8">
        <f t="shared" si="448"/>
        <v>733.8578833918308</v>
      </c>
      <c r="AE810" s="8">
        <f t="shared" si="441"/>
        <v>-8241.4780587377845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2385.311737594503</v>
      </c>
      <c r="M811" s="14">
        <f t="shared" si="434"/>
        <v>769177</v>
      </c>
      <c r="N811" s="13"/>
      <c r="O811" s="12">
        <f>1000*(IF(I10&lt;18,VLOOKUP(I10,'[1]Mortality (No Interventions) L'!$B$10:$O$129,7),VLOOKUP(I10,'[1]Mortality (Interventions) L'!$B$136:$AV$256,22)))</f>
        <v>9.9292493242062747</v>
      </c>
      <c r="P811" s="11">
        <v>0</v>
      </c>
      <c r="Q811" s="10">
        <f t="shared" si="443"/>
        <v>0.96388095002111762</v>
      </c>
      <c r="R811" s="10">
        <f t="shared" si="444"/>
        <v>9.5706142716124841E-3</v>
      </c>
      <c r="S811" s="10">
        <f t="shared" si="445"/>
        <v>0</v>
      </c>
      <c r="T811" s="9">
        <f t="shared" si="435"/>
        <v>0.95431033574950519</v>
      </c>
      <c r="U811" s="18"/>
      <c r="V811" s="8">
        <f t="shared" si="446"/>
        <v>7413.9505749439322</v>
      </c>
      <c r="W811" s="8">
        <f t="shared" si="436"/>
        <v>7340.3356112079719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-2276.3276451710458</v>
      </c>
      <c r="AB811" s="8">
        <f t="shared" si="447"/>
        <v>-7361.4963735960755</v>
      </c>
      <c r="AC811" s="8">
        <f t="shared" si="440"/>
        <v>-9637.8240187671217</v>
      </c>
      <c r="AD811" s="8">
        <f t="shared" si="448"/>
        <v>727.30855140199981</v>
      </c>
      <c r="AE811" s="8">
        <f t="shared" si="441"/>
        <v>-8910.5154673651214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2385.311737594503</v>
      </c>
      <c r="M812" s="14">
        <f t="shared" si="434"/>
        <v>769177</v>
      </c>
      <c r="N812" s="13"/>
      <c r="O812" s="12">
        <f>1000*(IF(I11&lt;18,VLOOKUP(I11,'[1]Mortality (No Interventions) L'!$B$10:$O$129,7),VLOOKUP(I11,'[1]Mortality (Interventions) L'!$B$136:$AV$256,22)))</f>
        <v>11.088370899867497</v>
      </c>
      <c r="P812" s="11">
        <v>0</v>
      </c>
      <c r="Q812" s="10">
        <f t="shared" si="443"/>
        <v>0.95431033574950519</v>
      </c>
      <c r="R812" s="10">
        <f t="shared" si="444"/>
        <v>1.0581746956367594E-2</v>
      </c>
      <c r="S812" s="10">
        <f t="shared" si="445"/>
        <v>0</v>
      </c>
      <c r="T812" s="9">
        <f t="shared" si="435"/>
        <v>0.94372858879313759</v>
      </c>
      <c r="U812" s="18"/>
      <c r="V812" s="8">
        <f t="shared" si="446"/>
        <v>7340.3356112079719</v>
      </c>
      <c r="W812" s="8">
        <f t="shared" si="436"/>
        <v>7258.9432474213927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-2251.0868799517671</v>
      </c>
      <c r="AB812" s="8">
        <f t="shared" si="447"/>
        <v>-8139.2363786579572</v>
      </c>
      <c r="AC812" s="8">
        <f t="shared" si="440"/>
        <v>-10390.323258609724</v>
      </c>
      <c r="AD812" s="8">
        <f t="shared" si="448"/>
        <v>720.08692345950203</v>
      </c>
      <c r="AE812" s="8">
        <f t="shared" si="441"/>
        <v>-9670.2363351502208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2385.311737594503</v>
      </c>
      <c r="M813" s="14">
        <f t="shared" si="434"/>
        <v>769177</v>
      </c>
      <c r="N813" s="13"/>
      <c r="O813" s="12">
        <f>1000*(IF(I12&lt;18,VLOOKUP(I12,'[1]Mortality (No Interventions) L'!$B$10:$O$129,7),VLOOKUP(I12,'[1]Mortality (Interventions) L'!$B$136:$AV$256,22)))</f>
        <v>12.434533578359881</v>
      </c>
      <c r="P813" s="11">
        <v>0</v>
      </c>
      <c r="Q813" s="10">
        <f t="shared" si="443"/>
        <v>0.94372858879313759</v>
      </c>
      <c r="R813" s="10">
        <f t="shared" si="444"/>
        <v>1.1734824826206454E-2</v>
      </c>
      <c r="S813" s="10">
        <f t="shared" si="445"/>
        <v>0</v>
      </c>
      <c r="T813" s="9">
        <f t="shared" si="435"/>
        <v>0.93199376396693112</v>
      </c>
      <c r="U813" s="18"/>
      <c r="V813" s="8">
        <f t="shared" si="446"/>
        <v>7258.9432474213927</v>
      </c>
      <c r="W813" s="8">
        <f t="shared" si="436"/>
        <v>7168.6816738679217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-2223.0956645552014</v>
      </c>
      <c r="AB813" s="8">
        <f t="shared" si="447"/>
        <v>-9026.1573553470007</v>
      </c>
      <c r="AC813" s="8">
        <f t="shared" si="440"/>
        <v>-11249.253019902202</v>
      </c>
      <c r="AD813" s="8">
        <f t="shared" si="448"/>
        <v>712.10233257203868</v>
      </c>
      <c r="AE813" s="8">
        <f t="shared" si="441"/>
        <v>-10537.150687330164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2385.311737594503</v>
      </c>
      <c r="M814" s="14">
        <f t="shared" si="434"/>
        <v>769177</v>
      </c>
      <c r="N814" s="13"/>
      <c r="O814" s="12">
        <f>1000*(IF(I13&lt;18,VLOOKUP(I13,'[1]Mortality (No Interventions) L'!$B$10:$O$129,7),VLOOKUP(I13,'[1]Mortality (Interventions) L'!$B$136:$AV$256,22)))</f>
        <v>13.999399454545657</v>
      </c>
      <c r="P814" s="11">
        <v>0</v>
      </c>
      <c r="Q814" s="10">
        <f t="shared" si="443"/>
        <v>0.93199376396693112</v>
      </c>
      <c r="R814" s="10">
        <f t="shared" si="444"/>
        <v>1.3047352990918609E-2</v>
      </c>
      <c r="S814" s="10">
        <f t="shared" si="445"/>
        <v>0</v>
      </c>
      <c r="T814" s="9">
        <f t="shared" si="435"/>
        <v>0.91894641097601248</v>
      </c>
      <c r="U814" s="18"/>
      <c r="V814" s="8">
        <f t="shared" si="446"/>
        <v>7168.6816738679217</v>
      </c>
      <c r="W814" s="8">
        <f t="shared" si="436"/>
        <v>7068.3244355529641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-2191.9736603214246</v>
      </c>
      <c r="AB814" s="8">
        <f t="shared" si="447"/>
        <v>-10035.723831495803</v>
      </c>
      <c r="AC814" s="8">
        <f t="shared" si="440"/>
        <v>-12227.697491817227</v>
      </c>
      <c r="AD814" s="8">
        <f t="shared" si="448"/>
        <v>703.24767220644321</v>
      </c>
      <c r="AE814" s="8">
        <f t="shared" si="441"/>
        <v>-11524.449819610783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4566.7212700755117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2385.311737594503</v>
      </c>
      <c r="M815" s="14">
        <f t="shared" si="434"/>
        <v>769177</v>
      </c>
      <c r="N815" s="13"/>
      <c r="O815" s="12">
        <f>1000*(IF(I14&lt;18,VLOOKUP(I14,'[1]Mortality (No Interventions) L'!$B$10:$O$129,7),VLOOKUP(I14,'[1]Mortality (Interventions) L'!$B$136:$AV$256,22)))</f>
        <v>15.872700841529131</v>
      </c>
      <c r="P815" s="11">
        <v>0</v>
      </c>
      <c r="Q815" s="10">
        <f t="shared" si="443"/>
        <v>0.91894641097601248</v>
      </c>
      <c r="R815" s="10">
        <f t="shared" si="444"/>
        <v>1.4586161470819129E-2</v>
      </c>
      <c r="S815" s="10">
        <f t="shared" si="445"/>
        <v>0</v>
      </c>
      <c r="T815" s="9">
        <f t="shared" si="435"/>
        <v>0.90436024950519334</v>
      </c>
      <c r="U815" s="18"/>
      <c r="V815" s="8">
        <f t="shared" si="446"/>
        <v>7068.3244355529641</v>
      </c>
      <c r="W815" s="8">
        <f t="shared" si="436"/>
        <v>6956.131036336561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-2157.1811181586309</v>
      </c>
      <c r="AB815" s="8">
        <f t="shared" si="447"/>
        <v>-11219.339921640245</v>
      </c>
      <c r="AC815" s="8">
        <f t="shared" si="440"/>
        <v>-13376.521039798876</v>
      </c>
      <c r="AD815" s="8">
        <f t="shared" si="448"/>
        <v>693.40262712774586</v>
      </c>
      <c r="AE815" s="8">
        <f t="shared" si="441"/>
        <v>-12683.11841267113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2385.311737594503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2385.311737594503</v>
      </c>
      <c r="M816" s="14">
        <f t="shared" si="434"/>
        <v>769177</v>
      </c>
      <c r="N816" s="13"/>
      <c r="O816" s="12">
        <f>1000*(IF(I15&lt;18,VLOOKUP(I15,'[1]Mortality (No Interventions) L'!$B$10:$O$129,7),VLOOKUP(I15,'[1]Mortality (Interventions) L'!$B$136:$AV$256,22)))</f>
        <v>18.05275094340967</v>
      </c>
      <c r="P816" s="11">
        <v>0</v>
      </c>
      <c r="Q816" s="10">
        <f t="shared" si="443"/>
        <v>0.90436024950519334</v>
      </c>
      <c r="R816" s="10">
        <f t="shared" si="444"/>
        <v>1.6326190347437083E-2</v>
      </c>
      <c r="S816" s="10">
        <f t="shared" si="445"/>
        <v>0</v>
      </c>
      <c r="T816" s="9">
        <f t="shared" si="435"/>
        <v>0.88803405915775624</v>
      </c>
      <c r="U816" s="18"/>
      <c r="V816" s="8">
        <f t="shared" si="446"/>
        <v>6956.131036336561</v>
      </c>
      <c r="W816" s="8">
        <f t="shared" si="436"/>
        <v>6830.5537352078554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-2118.2380646926872</v>
      </c>
      <c r="AB816" s="8">
        <f t="shared" si="447"/>
        <v>-12557.730112870613</v>
      </c>
      <c r="AC816" s="8">
        <f t="shared" si="440"/>
        <v>-14675.9681775633</v>
      </c>
      <c r="AD816" s="8">
        <f t="shared" si="448"/>
        <v>682.39645466461673</v>
      </c>
      <c r="AE816" s="8">
        <f t="shared" si="441"/>
        <v>-13993.571722898683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2385.311737594503</v>
      </c>
      <c r="M817" s="14">
        <f t="shared" si="434"/>
        <v>769177</v>
      </c>
      <c r="N817" s="13"/>
      <c r="O817" s="12">
        <f>1000*(IF(I16&lt;18,VLOOKUP(I16,'[1]Mortality (No Interventions) L'!$B$10:$O$129,7),VLOOKUP(I16,'[1]Mortality (Interventions) L'!$B$136:$AV$256,22)))</f>
        <v>20.581229782190469</v>
      </c>
      <c r="P817" s="11">
        <v>0</v>
      </c>
      <c r="Q817" s="10">
        <f t="shared" si="443"/>
        <v>0.88803405915775624</v>
      </c>
      <c r="R817" s="10">
        <f t="shared" si="444"/>
        <v>1.8276833025937106E-2</v>
      </c>
      <c r="S817" s="10">
        <f t="shared" si="445"/>
        <v>0</v>
      </c>
      <c r="T817" s="9">
        <f t="shared" si="435"/>
        <v>0.86975722613181916</v>
      </c>
      <c r="U817" s="18"/>
      <c r="V817" s="8">
        <f t="shared" si="446"/>
        <v>6830.5537352078554</v>
      </c>
      <c r="W817" s="8">
        <f t="shared" si="436"/>
        <v>6689.9725392439432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-2074.6421203498649</v>
      </c>
      <c r="AB817" s="8">
        <f t="shared" si="447"/>
        <v>-14058.119596391225</v>
      </c>
      <c r="AC817" s="8">
        <f t="shared" si="440"/>
        <v>-16132.76171674109</v>
      </c>
      <c r="AD817" s="8">
        <f t="shared" si="448"/>
        <v>670.07732142389068</v>
      </c>
      <c r="AE817" s="8">
        <f t="shared" si="441"/>
        <v>-15462.684395317199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2385.311737594503</v>
      </c>
      <c r="M818" s="14">
        <f t="shared" si="434"/>
        <v>769177</v>
      </c>
      <c r="N818" s="13"/>
      <c r="O818" s="12">
        <f>1000*(IF(I17&lt;18,VLOOKUP(I17,'[1]Mortality (No Interventions) L'!$B$10:$O$129,7),VLOOKUP(I17,'[1]Mortality (Interventions) L'!$B$136:$AV$256,22)))</f>
        <v>23.529850536511283</v>
      </c>
      <c r="P818" s="11">
        <v>0</v>
      </c>
      <c r="Q818" s="10">
        <f t="shared" si="443"/>
        <v>0.86975722613181916</v>
      </c>
      <c r="R818" s="10">
        <f t="shared" si="444"/>
        <v>2.046525753393235E-2</v>
      </c>
      <c r="S818" s="10">
        <f t="shared" si="445"/>
        <v>0</v>
      </c>
      <c r="T818" s="9">
        <f t="shared" si="435"/>
        <v>0.8492919685978868</v>
      </c>
      <c r="U818" s="18"/>
      <c r="V818" s="8">
        <f t="shared" si="446"/>
        <v>6689.9725392439432</v>
      </c>
      <c r="W818" s="8">
        <f t="shared" si="436"/>
        <v>6532.5584853021683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-2025.8261013412814</v>
      </c>
      <c r="AB818" s="8">
        <f t="shared" si="447"/>
        <v>-15741.405394177484</v>
      </c>
      <c r="AC818" s="8">
        <f t="shared" si="440"/>
        <v>-17767.231495518765</v>
      </c>
      <c r="AD818" s="8">
        <f t="shared" si="448"/>
        <v>656.28630609983088</v>
      </c>
      <c r="AE818" s="8">
        <f t="shared" si="441"/>
        <v>-17110.945189418933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2385.311737594503</v>
      </c>
      <c r="M819" s="14">
        <f t="shared" si="434"/>
        <v>769177</v>
      </c>
      <c r="N819" s="13"/>
      <c r="O819" s="12">
        <f>1000*(IF(I18&lt;18,VLOOKUP(I18,'[1]Mortality (No Interventions) L'!$B$10:$O$129,7),VLOOKUP(I18,'[1]Mortality (Interventions) L'!$B$136:$AV$256,22)))</f>
        <v>26.868468358125835</v>
      </c>
      <c r="P819" s="11">
        <v>0</v>
      </c>
      <c r="Q819" s="10">
        <f t="shared" si="443"/>
        <v>0.8492919685978868</v>
      </c>
      <c r="R819" s="10">
        <f t="shared" si="444"/>
        <v>2.281917438508272E-2</v>
      </c>
      <c r="S819" s="10">
        <f t="shared" si="445"/>
        <v>0</v>
      </c>
      <c r="T819" s="9">
        <f t="shared" si="435"/>
        <v>0.82647279421280406</v>
      </c>
      <c r="U819" s="18"/>
      <c r="V819" s="8">
        <f t="shared" si="446"/>
        <v>6532.5584853021683</v>
      </c>
      <c r="W819" s="8">
        <f t="shared" si="436"/>
        <v>6357.0386443422203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-1971.3952568383279</v>
      </c>
      <c r="AB819" s="8">
        <f t="shared" si="447"/>
        <v>-17551.984095994772</v>
      </c>
      <c r="AC819" s="8">
        <f t="shared" si="440"/>
        <v>-19523.379352833101</v>
      </c>
      <c r="AD819" s="8">
        <f t="shared" si="448"/>
        <v>640.84398740814277</v>
      </c>
      <c r="AE819" s="8">
        <f t="shared" si="441"/>
        <v>-18882.535365424959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2385.311737594503</v>
      </c>
      <c r="M820" s="14">
        <f t="shared" si="434"/>
        <v>769177</v>
      </c>
      <c r="N820" s="13"/>
      <c r="O820" s="12">
        <f>1000*(IF(I19&lt;18,VLOOKUP(I19,'[1]Mortality (No Interventions) L'!$B$10:$O$129,7),VLOOKUP(I19,'[1]Mortality (Interventions) L'!$B$136:$AV$256,22)))</f>
        <v>30.63148106598366</v>
      </c>
      <c r="P820" s="11">
        <v>0</v>
      </c>
      <c r="Q820" s="10">
        <f t="shared" si="443"/>
        <v>0.82647279421280406</v>
      </c>
      <c r="R820" s="10">
        <f t="shared" si="444"/>
        <v>2.5316085747480115E-2</v>
      </c>
      <c r="S820" s="10">
        <f t="shared" si="445"/>
        <v>0</v>
      </c>
      <c r="T820" s="9">
        <f t="shared" si="435"/>
        <v>0.80115670846532394</v>
      </c>
      <c r="U820" s="18"/>
      <c r="V820" s="8">
        <f t="shared" si="446"/>
        <v>6357.0386443422203</v>
      </c>
      <c r="W820" s="8">
        <f t="shared" si="436"/>
        <v>6162.3131354723255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-1911.0085003549145</v>
      </c>
      <c r="AB820" s="8">
        <f t="shared" si="447"/>
        <v>-19472.550886989513</v>
      </c>
      <c r="AC820" s="8">
        <f t="shared" si="440"/>
        <v>-21383.559387344427</v>
      </c>
      <c r="AD820" s="8">
        <f t="shared" si="448"/>
        <v>623.62549100997182</v>
      </c>
      <c r="AE820" s="8">
        <f t="shared" si="441"/>
        <v>-20759.933896334456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2385.311737594503</v>
      </c>
      <c r="M821" s="14">
        <f t="shared" si="434"/>
        <v>769177</v>
      </c>
      <c r="N821" s="13"/>
      <c r="O821" s="12">
        <f>1000*(IF(I20&lt;18,VLOOKUP(I20,'[1]Mortality (No Interventions) L'!$B$10:$O$129,7),VLOOKUP(I20,'[1]Mortality (Interventions) L'!$B$136:$AV$256,22)))</f>
        <v>34.797824596170713</v>
      </c>
      <c r="P821" s="11">
        <v>0</v>
      </c>
      <c r="Q821" s="10">
        <f t="shared" si="443"/>
        <v>0.80115670846532394</v>
      </c>
      <c r="R821" s="10">
        <f t="shared" si="444"/>
        <v>2.787851061522182E-2</v>
      </c>
      <c r="S821" s="10">
        <f t="shared" si="445"/>
        <v>0</v>
      </c>
      <c r="T821" s="9">
        <f t="shared" si="435"/>
        <v>0.7732781978501021</v>
      </c>
      <c r="U821" s="18"/>
      <c r="V821" s="8">
        <f t="shared" si="446"/>
        <v>6162.3131354723255</v>
      </c>
      <c r="W821" s="8">
        <f t="shared" si="436"/>
        <v>5947.8780438774802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-1844.5095617577729</v>
      </c>
      <c r="AB821" s="8">
        <f t="shared" si="447"/>
        <v>-21443.509159484474</v>
      </c>
      <c r="AC821" s="8">
        <f t="shared" si="440"/>
        <v>-23288.018721242246</v>
      </c>
      <c r="AD821" s="8">
        <f t="shared" si="448"/>
        <v>604.52291858983517</v>
      </c>
      <c r="AE821" s="8">
        <f t="shared" si="441"/>
        <v>-22683.495802652411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2385.311737594503</v>
      </c>
      <c r="M822" s="14">
        <f t="shared" si="434"/>
        <v>769177</v>
      </c>
      <c r="N822" s="13"/>
      <c r="O822" s="12">
        <f>1000*(IF(I21&lt;18,VLOOKUP(I21,'[1]Mortality (No Interventions) L'!$B$10:$O$129,7),VLOOKUP(I21,'[1]Mortality (Interventions) L'!$B$136:$AV$256,22)))</f>
        <v>39.438908184924557</v>
      </c>
      <c r="P822" s="11">
        <v>0</v>
      </c>
      <c r="Q822" s="10">
        <f t="shared" si="443"/>
        <v>0.7732781978501021</v>
      </c>
      <c r="R822" s="10">
        <f t="shared" si="444"/>
        <v>3.04972478464141E-2</v>
      </c>
      <c r="S822" s="10">
        <f t="shared" si="445"/>
        <v>0</v>
      </c>
      <c r="T822" s="9">
        <f t="shared" si="435"/>
        <v>0.74278095000368805</v>
      </c>
      <c r="U822" s="18"/>
      <c r="V822" s="8">
        <f t="shared" si="446"/>
        <v>5947.8780438774802</v>
      </c>
      <c r="W822" s="8">
        <f t="shared" si="436"/>
        <v>5713.3002278098684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-1771.7641185053928</v>
      </c>
      <c r="AB822" s="8">
        <f t="shared" si="447"/>
        <v>-23457.781606761258</v>
      </c>
      <c r="AC822" s="8">
        <f t="shared" si="440"/>
        <v>-25229.545725266653</v>
      </c>
      <c r="AD822" s="8">
        <f t="shared" si="448"/>
        <v>583.48683610438081</v>
      </c>
      <c r="AE822" s="8">
        <f t="shared" si="441"/>
        <v>-24646.058889162272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2385.311737594503</v>
      </c>
      <c r="M823" s="14">
        <f t="shared" si="434"/>
        <v>769177</v>
      </c>
      <c r="N823" s="13"/>
      <c r="O823" s="12">
        <f>1000*(IF(I22&lt;18,VLOOKUP(I22,'[1]Mortality (No Interventions) L'!$B$10:$O$129,7),VLOOKUP(I22,'[1]Mortality (Interventions) L'!$B$136:$AV$256,22)))</f>
        <v>44.717710744326034</v>
      </c>
      <c r="P823" s="11">
        <v>0</v>
      </c>
      <c r="Q823" s="10">
        <f t="shared" si="443"/>
        <v>0.74278095000368805</v>
      </c>
      <c r="R823" s="10">
        <f t="shared" si="444"/>
        <v>3.3215463668660621E-2</v>
      </c>
      <c r="S823" s="10">
        <f t="shared" si="445"/>
        <v>0</v>
      </c>
      <c r="T823" s="9">
        <f t="shared" si="435"/>
        <v>0.70956548633502747</v>
      </c>
      <c r="U823" s="18"/>
      <c r="V823" s="8">
        <f t="shared" si="446"/>
        <v>5713.3002278098684</v>
      </c>
      <c r="W823" s="8">
        <f t="shared" si="436"/>
        <v>5457.8145208271744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-1692.534883146893</v>
      </c>
      <c r="AB823" s="8">
        <f t="shared" si="447"/>
        <v>-25548.57069826937</v>
      </c>
      <c r="AC823" s="8">
        <f t="shared" si="440"/>
        <v>-27241.105581416265</v>
      </c>
      <c r="AD823" s="8">
        <f t="shared" si="448"/>
        <v>560.47475234814817</v>
      </c>
      <c r="AE823" s="8">
        <f t="shared" si="441"/>
        <v>-26680.630829068115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2385.311737594503</v>
      </c>
      <c r="M824" s="14">
        <f t="shared" si="434"/>
        <v>769177</v>
      </c>
      <c r="N824" s="13"/>
      <c r="O824" s="12">
        <f>1000*(IF(I23&lt;18,VLOOKUP(I23,'[1]Mortality (No Interventions) L'!$B$10:$O$129,7),VLOOKUP(I23,'[1]Mortality (Interventions) L'!$B$136:$AV$256,22)))</f>
        <v>50.714985467547386</v>
      </c>
      <c r="P824" s="11">
        <v>0</v>
      </c>
      <c r="Q824" s="10">
        <f t="shared" si="443"/>
        <v>0.70956548633502747</v>
      </c>
      <c r="R824" s="10">
        <f t="shared" si="444"/>
        <v>3.5985603327754113E-2</v>
      </c>
      <c r="S824" s="10">
        <f t="shared" si="445"/>
        <v>0</v>
      </c>
      <c r="T824" s="9">
        <f t="shared" si="435"/>
        <v>0.67357988300727334</v>
      </c>
      <c r="U824" s="18"/>
      <c r="V824" s="8">
        <f t="shared" si="446"/>
        <v>5457.8145208271744</v>
      </c>
      <c r="W824" s="8">
        <f t="shared" si="436"/>
        <v>5181.0215367188548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-1606.6980011447813</v>
      </c>
      <c r="AB824" s="8">
        <f t="shared" si="447"/>
        <v>-27679.298410831925</v>
      </c>
      <c r="AC824" s="8">
        <f t="shared" si="440"/>
        <v>-29285.996411976706</v>
      </c>
      <c r="AD824" s="8">
        <f t="shared" si="448"/>
        <v>535.41160449314589</v>
      </c>
      <c r="AE824" s="8">
        <f t="shared" si="441"/>
        <v>-28750.584807483559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2385.311737594503</v>
      </c>
      <c r="M825" s="14">
        <f t="shared" si="434"/>
        <v>769177</v>
      </c>
      <c r="N825" s="13"/>
      <c r="O825" s="12">
        <f>1000*(IF(I24&lt;18,VLOOKUP(I24,'[1]Mortality (No Interventions) L'!$B$10:$O$129,7),VLOOKUP(I24,'[1]Mortality (Interventions) L'!$B$136:$AV$256,22)))</f>
        <v>57.551114493888988</v>
      </c>
      <c r="P825" s="11">
        <v>0</v>
      </c>
      <c r="Q825" s="10">
        <f t="shared" si="443"/>
        <v>0.67357988300727334</v>
      </c>
      <c r="R825" s="10">
        <f t="shared" si="444"/>
        <v>3.876527296773194E-2</v>
      </c>
      <c r="S825" s="10">
        <f t="shared" si="445"/>
        <v>0</v>
      </c>
      <c r="T825" s="9">
        <f t="shared" si="435"/>
        <v>0.63481461003954143</v>
      </c>
      <c r="U825" s="18"/>
      <c r="V825" s="8">
        <f t="shared" si="446"/>
        <v>5181.0215367188548</v>
      </c>
      <c r="W825" s="8">
        <f t="shared" si="436"/>
        <v>4882.8479730638437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-1514.2307405237955</v>
      </c>
      <c r="AB825" s="8">
        <f t="shared" si="447"/>
        <v>-29817.356365501149</v>
      </c>
      <c r="AC825" s="8">
        <f t="shared" si="440"/>
        <v>-31331.587106024945</v>
      </c>
      <c r="AD825" s="8">
        <f t="shared" si="448"/>
        <v>508.25821275211968</v>
      </c>
      <c r="AE825" s="8">
        <f t="shared" si="441"/>
        <v>-30823.328893272825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2385.311737594503</v>
      </c>
      <c r="M826" s="14">
        <f t="shared" si="434"/>
        <v>769177</v>
      </c>
      <c r="N826" s="13"/>
      <c r="O826" s="12">
        <f>1000*(IF(I25&lt;18,VLOOKUP(I25,'[1]Mortality (No Interventions) L'!$B$10:$O$129,7),VLOOKUP(I25,'[1]Mortality (Interventions) L'!$B$136:$AV$256,22)))</f>
        <v>65.043731441573229</v>
      </c>
      <c r="P826" s="11">
        <v>0</v>
      </c>
      <c r="Q826" s="10">
        <f t="shared" si="443"/>
        <v>0.63481461003954143</v>
      </c>
      <c r="R826" s="10">
        <f t="shared" si="444"/>
        <v>4.1290711010598967E-2</v>
      </c>
      <c r="S826" s="10">
        <f t="shared" si="445"/>
        <v>0</v>
      </c>
      <c r="T826" s="9">
        <f t="shared" si="435"/>
        <v>0.59352389902894243</v>
      </c>
      <c r="U826" s="18"/>
      <c r="V826" s="8">
        <f t="shared" si="446"/>
        <v>4882.8479730638437</v>
      </c>
      <c r="W826" s="8">
        <f t="shared" si="436"/>
        <v>4565.2493208338483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-1415.7395228965911</v>
      </c>
      <c r="AB826" s="8">
        <f t="shared" si="447"/>
        <v>-31759.86522299948</v>
      </c>
      <c r="AC826" s="8">
        <f t="shared" si="440"/>
        <v>-33175.604745896075</v>
      </c>
      <c r="AD826" s="8">
        <f t="shared" si="448"/>
        <v>479.00738615756308</v>
      </c>
      <c r="AE826" s="8">
        <f t="shared" si="441"/>
        <v>-32696.597359738513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2385.311737594503</v>
      </c>
      <c r="M827" s="14">
        <f t="shared" si="434"/>
        <v>769177</v>
      </c>
      <c r="N827" s="13"/>
      <c r="O827" s="12">
        <f>1000*(IF(I26&lt;18,VLOOKUP(I26,'[1]Mortality (No Interventions) L'!$B$10:$O$129,7),VLOOKUP(I26,'[1]Mortality (Interventions) L'!$B$136:$AV$256,22)))</f>
        <v>73.00917324020304</v>
      </c>
      <c r="P827" s="11">
        <v>0</v>
      </c>
      <c r="Q827" s="10">
        <f t="shared" si="443"/>
        <v>0.59352389902894243</v>
      </c>
      <c r="R827" s="10">
        <f t="shared" si="444"/>
        <v>4.3332689166404835E-2</v>
      </c>
      <c r="S827" s="10">
        <f t="shared" si="445"/>
        <v>0</v>
      </c>
      <c r="T827" s="9">
        <f t="shared" si="435"/>
        <v>0.55019120986253756</v>
      </c>
      <c r="U827" s="18"/>
      <c r="V827" s="8">
        <f t="shared" si="446"/>
        <v>4565.2493208338483</v>
      </c>
      <c r="W827" s="8">
        <f t="shared" si="436"/>
        <v>4231.9442422843704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-1312.3775508064314</v>
      </c>
      <c r="AB827" s="8">
        <f t="shared" si="447"/>
        <v>-33330.507854947769</v>
      </c>
      <c r="AC827" s="8">
        <f t="shared" si="440"/>
        <v>-34642.885405754198</v>
      </c>
      <c r="AD827" s="8">
        <f t="shared" si="448"/>
        <v>447.85095837380055</v>
      </c>
      <c r="AE827" s="8">
        <f t="shared" si="441"/>
        <v>-34195.0344473804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2385.311737594503</v>
      </c>
      <c r="M828" s="14">
        <f t="shared" si="434"/>
        <v>769177</v>
      </c>
      <c r="N828" s="13"/>
      <c r="O828" s="12">
        <f>1000*(IF(I27&lt;18,VLOOKUP(I27,'[1]Mortality (No Interventions) L'!$B$10:$O$129,7),VLOOKUP(I27,'[1]Mortality (Interventions) L'!$B$136:$AV$256,22)))</f>
        <v>81.813065185713938</v>
      </c>
      <c r="P828" s="11">
        <v>0</v>
      </c>
      <c r="Q828" s="10">
        <f t="shared" si="443"/>
        <v>0.55019120986253756</v>
      </c>
      <c r="R828" s="10">
        <f t="shared" si="444"/>
        <v>4.5012829317090601E-2</v>
      </c>
      <c r="S828" s="10">
        <f t="shared" si="445"/>
        <v>0</v>
      </c>
      <c r="T828" s="9">
        <f t="shared" si="435"/>
        <v>0.50517838054544695</v>
      </c>
      <c r="U828" s="18"/>
      <c r="V828" s="8">
        <f t="shared" si="446"/>
        <v>4231.9442422843704</v>
      </c>
      <c r="W828" s="8">
        <f t="shared" si="436"/>
        <v>3885.7159121280529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-1205.0079206940372</v>
      </c>
      <c r="AB828" s="8">
        <f t="shared" si="447"/>
        <v>-34622.833015631797</v>
      </c>
      <c r="AC828" s="8">
        <f t="shared" si="440"/>
        <v>-35827.840936325832</v>
      </c>
      <c r="AD828" s="8">
        <f t="shared" si="448"/>
        <v>415.15373016809679</v>
      </c>
      <c r="AE828" s="8">
        <f t="shared" si="441"/>
        <v>-35412.687206157738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2385.311737594503</v>
      </c>
      <c r="M829" s="14">
        <f t="shared" si="434"/>
        <v>769177</v>
      </c>
      <c r="N829" s="13"/>
      <c r="O829" s="12">
        <f>1000*(IF(I28&lt;18,VLOOKUP(I28,'[1]Mortality (No Interventions) L'!$B$10:$O$129,7),VLOOKUP(I28,'[1]Mortality (Interventions) L'!$B$136:$AV$256,22)))</f>
        <v>91.451272521121766</v>
      </c>
      <c r="P829" s="11">
        <v>0</v>
      </c>
      <c r="Q829" s="10">
        <f t="shared" si="443"/>
        <v>0.50517838054544695</v>
      </c>
      <c r="R829" s="10">
        <f t="shared" si="444"/>
        <v>4.6199205751040633E-2</v>
      </c>
      <c r="S829" s="10">
        <f t="shared" si="445"/>
        <v>0</v>
      </c>
      <c r="T829" s="9">
        <f t="shared" si="435"/>
        <v>0.45897917479440631</v>
      </c>
      <c r="U829" s="18"/>
      <c r="V829" s="8">
        <f t="shared" si="446"/>
        <v>3885.7159121280529</v>
      </c>
      <c r="W829" s="8">
        <f t="shared" si="436"/>
        <v>3530.362247308371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-1094.8084129485364</v>
      </c>
      <c r="AB829" s="8">
        <f t="shared" si="447"/>
        <v>-35535.36648196818</v>
      </c>
      <c r="AC829" s="8">
        <f t="shared" si="440"/>
        <v>-36630.174894916716</v>
      </c>
      <c r="AD829" s="8">
        <f t="shared" si="448"/>
        <v>381.188730979762</v>
      </c>
      <c r="AE829" s="8">
        <f t="shared" si="441"/>
        <v>-36248.986163936956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2385.311737594503</v>
      </c>
      <c r="M830" s="14">
        <f t="shared" si="434"/>
        <v>769177</v>
      </c>
      <c r="N830" s="13"/>
      <c r="O830" s="12">
        <f>1000*(IF(I29&lt;18,VLOOKUP(I29,'[1]Mortality (No Interventions) L'!$B$10:$O$129,7),VLOOKUP(I29,'[1]Mortality (Interventions) L'!$B$136:$AV$256,22)))</f>
        <v>102.18950547236652</v>
      </c>
      <c r="P830" s="11">
        <v>0</v>
      </c>
      <c r="Q830" s="10">
        <f t="shared" si="443"/>
        <v>0.45897917479440631</v>
      </c>
      <c r="R830" s="10">
        <f t="shared" si="444"/>
        <v>4.690285489435525E-2</v>
      </c>
      <c r="S830" s="10">
        <f t="shared" si="445"/>
        <v>0</v>
      </c>
      <c r="T830" s="9">
        <f t="shared" si="435"/>
        <v>0.41207631990005106</v>
      </c>
      <c r="U830" s="18"/>
      <c r="V830" s="8">
        <f t="shared" si="446"/>
        <v>3530.362247308371</v>
      </c>
      <c r="W830" s="8">
        <f t="shared" si="436"/>
        <v>3169.5962751176157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-982.93048264233903</v>
      </c>
      <c r="AB830" s="8">
        <f t="shared" si="447"/>
        <v>-36076.597219075491</v>
      </c>
      <c r="AC830" s="8">
        <f t="shared" si="440"/>
        <v>-37059.52770171783</v>
      </c>
      <c r="AD830" s="8">
        <f t="shared" si="448"/>
        <v>346.32853646095123</v>
      </c>
      <c r="AE830" s="8">
        <f t="shared" si="441"/>
        <v>-36713.199165256876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2385.311737594503</v>
      </c>
      <c r="M831" s="14">
        <f t="shared" si="434"/>
        <v>769177</v>
      </c>
      <c r="N831" s="13"/>
      <c r="O831" s="12">
        <f>1000*(IF(I30&lt;18,VLOOKUP(I30,'[1]Mortality (No Interventions) L'!$B$10:$O$129,7),VLOOKUP(I30,'[1]Mortality (Interventions) L'!$B$136:$AV$256,22)))</f>
        <v>114.19104440688122</v>
      </c>
      <c r="P831" s="11">
        <v>0</v>
      </c>
      <c r="Q831" s="10">
        <f t="shared" si="443"/>
        <v>0.41207631990005106</v>
      </c>
      <c r="R831" s="10">
        <f t="shared" si="444"/>
        <v>4.7055425344730922E-2</v>
      </c>
      <c r="S831" s="10">
        <f t="shared" si="445"/>
        <v>0</v>
      </c>
      <c r="T831" s="9">
        <f t="shared" si="435"/>
        <v>0.36502089455532016</v>
      </c>
      <c r="U831" s="18"/>
      <c r="V831" s="8">
        <f t="shared" si="446"/>
        <v>3169.5962751176157</v>
      </c>
      <c r="W831" s="8">
        <f t="shared" si="436"/>
        <v>2807.6567661137751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-870.68862425005057</v>
      </c>
      <c r="AB831" s="8">
        <f t="shared" si="447"/>
        <v>-36193.950900384094</v>
      </c>
      <c r="AC831" s="8">
        <f t="shared" si="440"/>
        <v>-37064.639524634142</v>
      </c>
      <c r="AD831" s="8">
        <f t="shared" si="448"/>
        <v>310.93739458903815</v>
      </c>
      <c r="AE831" s="8">
        <f t="shared" si="441"/>
        <v>-36753.702130045102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2385.311737594503</v>
      </c>
      <c r="M832" s="14">
        <f t="shared" si="434"/>
        <v>769177</v>
      </c>
      <c r="N832" s="13"/>
      <c r="O832" s="12">
        <f>1000*(IF(I31&lt;18,VLOOKUP(I31,'[1]Mortality (No Interventions) L'!$B$10:$O$129,7),VLOOKUP(I31,'[1]Mortality (Interventions) L'!$B$136:$AV$256,22)))</f>
        <v>126.3698478166948</v>
      </c>
      <c r="P832" s="11">
        <v>0</v>
      </c>
      <c r="Q832" s="10">
        <f t="shared" si="443"/>
        <v>0.36502089455532016</v>
      </c>
      <c r="R832" s="10">
        <f t="shared" si="444"/>
        <v>4.612763489486961E-2</v>
      </c>
      <c r="S832" s="10">
        <f t="shared" si="445"/>
        <v>0</v>
      </c>
      <c r="T832" s="9">
        <f t="shared" si="435"/>
        <v>0.31889325966045057</v>
      </c>
      <c r="U832" s="18"/>
      <c r="V832" s="8">
        <f t="shared" si="446"/>
        <v>2807.6567661137751</v>
      </c>
      <c r="W832" s="8">
        <f t="shared" si="436"/>
        <v>2452.8536078584639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-760.65983530784433</v>
      </c>
      <c r="AB832" s="8">
        <f t="shared" si="447"/>
        <v>-35480.315825531121</v>
      </c>
      <c r="AC832" s="8">
        <f t="shared" si="440"/>
        <v>-36240.975660838965</v>
      </c>
      <c r="AD832" s="8">
        <f t="shared" si="448"/>
        <v>275.43112875576134</v>
      </c>
      <c r="AE832" s="8">
        <f t="shared" si="441"/>
        <v>-35965.5445320832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2385.311737594503</v>
      </c>
      <c r="M833" s="14">
        <f t="shared" si="434"/>
        <v>769177</v>
      </c>
      <c r="N833" s="13"/>
      <c r="O833" s="12">
        <f>1000*(IF(I32&lt;18,VLOOKUP(I32,'[1]Mortality (No Interventions) L'!$B$10:$O$129,7),VLOOKUP(I32,'[1]Mortality (Interventions) L'!$B$136:$AV$256,22)))</f>
        <v>139.68050129211051</v>
      </c>
      <c r="P833" s="11">
        <v>0</v>
      </c>
      <c r="Q833" s="10">
        <f t="shared" si="443"/>
        <v>0.31889325966045057</v>
      </c>
      <c r="R833" s="10">
        <f t="shared" si="444"/>
        <v>4.4543170368046892E-2</v>
      </c>
      <c r="S833" s="10">
        <f t="shared" si="445"/>
        <v>0</v>
      </c>
      <c r="T833" s="9">
        <f t="shared" si="435"/>
        <v>0.27435008929240368</v>
      </c>
      <c r="U833" s="18"/>
      <c r="V833" s="8">
        <f t="shared" si="446"/>
        <v>2452.8536078584639</v>
      </c>
      <c r="W833" s="8">
        <f t="shared" si="436"/>
        <v>2110.2377863166321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-654.4104881992705</v>
      </c>
      <c r="AB833" s="8">
        <f t="shared" si="447"/>
        <v>-34261.582154183205</v>
      </c>
      <c r="AC833" s="8">
        <f t="shared" si="440"/>
        <v>-34915.992642382473</v>
      </c>
      <c r="AD833" s="8">
        <f t="shared" si="448"/>
        <v>240.62493893091533</v>
      </c>
      <c r="AE833" s="8">
        <f t="shared" si="441"/>
        <v>-34675.367703451557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2385.311737594503</v>
      </c>
      <c r="M834" s="14">
        <f t="shared" si="434"/>
        <v>769177</v>
      </c>
      <c r="N834" s="13"/>
      <c r="O834" s="12">
        <f>1000*(IF(I33&lt;18,VLOOKUP(I33,'[1]Mortality (No Interventions) L'!$B$10:$O$129,7),VLOOKUP(I33,'[1]Mortality (Interventions) L'!$B$136:$AV$256,22)))</f>
        <v>153.83954829628328</v>
      </c>
      <c r="P834" s="11">
        <v>0</v>
      </c>
      <c r="Q834" s="10">
        <f t="shared" si="443"/>
        <v>0.27435008929240368</v>
      </c>
      <c r="R834" s="10">
        <f t="shared" si="444"/>
        <v>4.2205893811788367E-2</v>
      </c>
      <c r="S834" s="10">
        <f t="shared" si="445"/>
        <v>0</v>
      </c>
      <c r="T834" s="9">
        <f t="shared" si="435"/>
        <v>0.23214419548061532</v>
      </c>
      <c r="U834" s="18"/>
      <c r="V834" s="8">
        <f t="shared" si="446"/>
        <v>2110.2377863166321</v>
      </c>
      <c r="W834" s="8">
        <f t="shared" si="436"/>
        <v>1785.5997584719325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-553.73627429434453</v>
      </c>
      <c r="AB834" s="8">
        <f t="shared" si="447"/>
        <v>-32463.802784469939</v>
      </c>
      <c r="AC834" s="8">
        <f t="shared" si="440"/>
        <v>-33017.539058764283</v>
      </c>
      <c r="AD834" s="8">
        <f t="shared" si="448"/>
        <v>207.01432683766163</v>
      </c>
      <c r="AE834" s="8">
        <f t="shared" si="441"/>
        <v>-32810.52473192662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2385.311737594503</v>
      </c>
      <c r="M835" s="14">
        <f t="shared" si="434"/>
        <v>769177</v>
      </c>
      <c r="N835" s="13"/>
      <c r="O835" s="12">
        <f>1000*(IF(I34&lt;18,VLOOKUP(I34,'[1]Mortality (No Interventions) L'!$B$10:$O$129,7),VLOOKUP(I34,'[1]Mortality (Interventions) L'!$B$136:$AV$256,22)))</f>
        <v>168.70944324013476</v>
      </c>
      <c r="P835" s="11">
        <v>0</v>
      </c>
      <c r="Q835" s="10">
        <f t="shared" si="443"/>
        <v>0.23214419548061532</v>
      </c>
      <c r="R835" s="10">
        <f t="shared" si="444"/>
        <v>3.9164917970963622E-2</v>
      </c>
      <c r="S835" s="10">
        <f t="shared" si="445"/>
        <v>0</v>
      </c>
      <c r="T835" s="9">
        <f t="shared" si="435"/>
        <v>0.19297927750965171</v>
      </c>
      <c r="U835" s="18"/>
      <c r="V835" s="8">
        <f t="shared" si="446"/>
        <v>1785.5997584719325</v>
      </c>
      <c r="W835" s="8">
        <f t="shared" si="436"/>
        <v>1484.3522173704139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-460.31573575627914</v>
      </c>
      <c r="AB835" s="8">
        <f t="shared" si="447"/>
        <v>-30124.754110151887</v>
      </c>
      <c r="AC835" s="8">
        <f t="shared" si="440"/>
        <v>-30585.069845908165</v>
      </c>
      <c r="AD835" s="8">
        <f t="shared" si="448"/>
        <v>175.16733630609659</v>
      </c>
      <c r="AE835" s="8">
        <f t="shared" si="441"/>
        <v>-30409.902509602067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2385.311737594503</v>
      </c>
      <c r="M836" s="14">
        <f t="shared" si="434"/>
        <v>769177</v>
      </c>
      <c r="N836" s="13"/>
      <c r="O836" s="12">
        <f>1000*(IF(I35&lt;18,VLOOKUP(I35,'[1]Mortality (No Interventions) L'!$B$10:$O$129,7),VLOOKUP(I35,'[1]Mortality (Interventions) L'!$B$136:$AV$256,22)))</f>
        <v>184.8489329586024</v>
      </c>
      <c r="P836" s="11">
        <v>0</v>
      </c>
      <c r="Q836" s="10">
        <f t="shared" si="443"/>
        <v>0.19297927750965171</v>
      </c>
      <c r="R836" s="10">
        <f t="shared" si="444"/>
        <v>3.5672013530781137E-2</v>
      </c>
      <c r="S836" s="10">
        <f t="shared" si="445"/>
        <v>0</v>
      </c>
      <c r="T836" s="9">
        <f t="shared" si="435"/>
        <v>0.15730726397887057</v>
      </c>
      <c r="U836" s="18"/>
      <c r="V836" s="8">
        <f t="shared" si="446"/>
        <v>1484.3522173704139</v>
      </c>
      <c r="W836" s="8">
        <f t="shared" si="436"/>
        <v>1209.9712938547573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-375.22686317767693</v>
      </c>
      <c r="AB836" s="8">
        <f t="shared" si="447"/>
        <v>-27438.092351565643</v>
      </c>
      <c r="AC836" s="8">
        <f t="shared" si="440"/>
        <v>-27813.319214743322</v>
      </c>
      <c r="AD836" s="8">
        <f t="shared" si="448"/>
        <v>145.61495252403762</v>
      </c>
      <c r="AE836" s="8">
        <f t="shared" si="441"/>
        <v>-27667.704262219286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2385.311737594503</v>
      </c>
      <c r="M837" s="14">
        <f t="shared" ref="M837:M868" si="451">$E$11</f>
        <v>769177</v>
      </c>
      <c r="N837" s="13"/>
      <c r="O837" s="12">
        <f>1000*(IF(I36&lt;18,VLOOKUP(I36,'[1]Mortality (No Interventions) L'!$B$10:$O$129,7),VLOOKUP(I36,'[1]Mortality (Interventions) L'!$B$136:$AV$256,22)))</f>
        <v>201.72259740430061</v>
      </c>
      <c r="P837" s="11">
        <v>0</v>
      </c>
      <c r="Q837" s="10">
        <f t="shared" si="443"/>
        <v>0.15730726397887057</v>
      </c>
      <c r="R837" s="10">
        <f t="shared" si="444"/>
        <v>3.1732429880381746E-2</v>
      </c>
      <c r="S837" s="10">
        <f t="shared" si="445"/>
        <v>0</v>
      </c>
      <c r="T837" s="9">
        <f t="shared" ref="T837:T868" si="452">Q837-SUM(R837:S837)</f>
        <v>0.12557483409848882</v>
      </c>
      <c r="U837" s="18"/>
      <c r="V837" s="8">
        <f t="shared" si="446"/>
        <v>1209.9712938547573</v>
      </c>
      <c r="W837" s="8">
        <f t="shared" ref="W837:W868" si="453">$G$14*M837*T837</f>
        <v>965.89274167373344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-299.53512572160781</v>
      </c>
      <c r="AB837" s="8">
        <f t="shared" si="447"/>
        <v>-24407.855218102392</v>
      </c>
      <c r="AC837" s="8">
        <f t="shared" ref="AC837:AC868" si="457">IFERROR(_xlfn.IFNA(SUM(Y837:AB837),0),0)</f>
        <v>-24707.390343823998</v>
      </c>
      <c r="AD837" s="8">
        <f t="shared" si="448"/>
        <v>118.6981839271517</v>
      </c>
      <c r="AE837" s="8">
        <f t="shared" ref="AE837:AE868" si="458">IFERROR(_xlfn.IFNA(SUM(AC837:AD837),0),0)</f>
        <v>-24588.692159896847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2385.311737594503</v>
      </c>
      <c r="M838" s="14">
        <f t="shared" si="451"/>
        <v>769177</v>
      </c>
      <c r="N838" s="13"/>
      <c r="O838" s="12">
        <f>1000*(IF(I37&lt;18,VLOOKUP(I37,'[1]Mortality (No Interventions) L'!$B$10:$O$129,7),VLOOKUP(I37,'[1]Mortality (Interventions) L'!$B$136:$AV$256,22)))</f>
        <v>219.81716478862896</v>
      </c>
      <c r="P838" s="11">
        <v>0</v>
      </c>
      <c r="Q838" s="10">
        <f t="shared" ref="Q838:Q869" si="460">T837</f>
        <v>0.12557483409848882</v>
      </c>
      <c r="R838" s="10">
        <f t="shared" ref="R838:R869" si="461">O838*Q838/1000</f>
        <v>2.7603504000332263E-2</v>
      </c>
      <c r="S838" s="10">
        <f t="shared" ref="S838:S869" si="462">MIN(P838*Q838,Q838-R838)</f>
        <v>0</v>
      </c>
      <c r="T838" s="9">
        <f t="shared" si="452"/>
        <v>9.7971330098156562E-2</v>
      </c>
      <c r="U838" s="18"/>
      <c r="V838" s="8">
        <f t="shared" ref="V838:V869" si="463">W837</f>
        <v>965.89274167373344</v>
      </c>
      <c r="W838" s="8">
        <f t="shared" si="453"/>
        <v>753.57293770909769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-233.69216363087847</v>
      </c>
      <c r="AB838" s="8">
        <f t="shared" ref="AB838:AB869" si="464">IFERROR(_xlfn.IFNA(-M838*R838,0),0)</f>
        <v>-21231.980396463568</v>
      </c>
      <c r="AC838" s="8">
        <f t="shared" si="457"/>
        <v>-21465.672560094448</v>
      </c>
      <c r="AD838" s="8">
        <f t="shared" ref="AD838:AD869" si="465">IFERROR(_xlfn.IFNA($D$6*SUM(V838:V838,Y838:Z838),0),0)</f>
        <v>94.754077958193264</v>
      </c>
      <c r="AE838" s="8">
        <f t="shared" si="458"/>
        <v>-21370.918482136254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2385.311737594503</v>
      </c>
      <c r="M839" s="14">
        <f t="shared" si="451"/>
        <v>769177</v>
      </c>
      <c r="N839" s="13"/>
      <c r="O839" s="12">
        <f>1000*(IF(I38&lt;18,VLOOKUP(I38,'[1]Mortality (No Interventions) L'!$B$10:$O$129,7),VLOOKUP(I38,'[1]Mortality (Interventions) L'!$B$136:$AV$256,22)))</f>
        <v>239.20918881882699</v>
      </c>
      <c r="P839" s="11">
        <v>0</v>
      </c>
      <c r="Q839" s="10">
        <f t="shared" si="460"/>
        <v>9.7971330098156562E-2</v>
      </c>
      <c r="R839" s="10">
        <f t="shared" si="461"/>
        <v>2.3435642400281561E-2</v>
      </c>
      <c r="S839" s="10">
        <f t="shared" si="462"/>
        <v>0</v>
      </c>
      <c r="T839" s="9">
        <f t="shared" si="452"/>
        <v>7.4535687697874997E-2</v>
      </c>
      <c r="U839" s="18"/>
      <c r="V839" s="8">
        <f t="shared" si="463"/>
        <v>753.57293770909769</v>
      </c>
      <c r="W839" s="8">
        <f t="shared" si="453"/>
        <v>573.31136656388401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-177.79085073541944</v>
      </c>
      <c r="AB839" s="8">
        <f t="shared" si="464"/>
        <v>-18026.157114521371</v>
      </c>
      <c r="AC839" s="8">
        <f t="shared" si="457"/>
        <v>-18203.94796525679</v>
      </c>
      <c r="AD839" s="8">
        <f t="shared" si="465"/>
        <v>73.925505189262495</v>
      </c>
      <c r="AE839" s="8">
        <f t="shared" si="458"/>
        <v>-18130.022460067528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2385.311737594503</v>
      </c>
      <c r="M840" s="14">
        <f t="shared" si="451"/>
        <v>769177</v>
      </c>
      <c r="N840" s="13"/>
      <c r="O840" s="12">
        <f>1000*(IF(I39&lt;18,VLOOKUP(I39,'[1]Mortality (No Interventions) L'!$B$10:$O$129,7),VLOOKUP(I39,'[1]Mortality (Interventions) L'!$B$136:$AV$256,22)))</f>
        <v>259.29751539960387</v>
      </c>
      <c r="P840" s="11">
        <v>0</v>
      </c>
      <c r="Q840" s="10">
        <f t="shared" si="460"/>
        <v>7.4535687697874997E-2</v>
      </c>
      <c r="R840" s="10">
        <f t="shared" si="461"/>
        <v>1.9326918628659807E-2</v>
      </c>
      <c r="S840" s="10">
        <f t="shared" si="462"/>
        <v>0</v>
      </c>
      <c r="T840" s="9">
        <f t="shared" si="452"/>
        <v>5.5208769069215194E-2</v>
      </c>
      <c r="U840" s="18"/>
      <c r="V840" s="8">
        <f t="shared" si="463"/>
        <v>573.31136656388401</v>
      </c>
      <c r="W840" s="8">
        <f t="shared" si="453"/>
        <v>424.6531536635174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-131.69012487894335</v>
      </c>
      <c r="AB840" s="8">
        <f t="shared" si="464"/>
        <v>-14865.821290036663</v>
      </c>
      <c r="AC840" s="8">
        <f t="shared" si="457"/>
        <v>-14997.511414915607</v>
      </c>
      <c r="AD840" s="8">
        <f t="shared" si="465"/>
        <v>56.241845059917026</v>
      </c>
      <c r="AE840" s="8">
        <f t="shared" si="458"/>
        <v>-14941.269569855691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2385.311737594503</v>
      </c>
      <c r="M841" s="14">
        <f t="shared" si="451"/>
        <v>769177</v>
      </c>
      <c r="N841" s="13"/>
      <c r="O841" s="12">
        <f>1000*(IF(I40&lt;18,VLOOKUP(I40,'[1]Mortality (No Interventions) L'!$B$10:$O$129,7),VLOOKUP(I40,'[1]Mortality (Interventions) L'!$B$136:$AV$256,22)))</f>
        <v>280.57140039272343</v>
      </c>
      <c r="P841" s="11">
        <v>0</v>
      </c>
      <c r="Q841" s="10">
        <f t="shared" si="460"/>
        <v>5.5208769069215194E-2</v>
      </c>
      <c r="R841" s="10">
        <f t="shared" si="461"/>
        <v>1.5490001651708182E-2</v>
      </c>
      <c r="S841" s="10">
        <f t="shared" si="462"/>
        <v>0</v>
      </c>
      <c r="T841" s="9">
        <f t="shared" si="452"/>
        <v>3.971876741750701E-2</v>
      </c>
      <c r="U841" s="18"/>
      <c r="V841" s="8">
        <f t="shared" si="463"/>
        <v>424.6531536635174</v>
      </c>
      <c r="W841" s="8">
        <f t="shared" si="453"/>
        <v>305.50762365895793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-94.741642123765573</v>
      </c>
      <c r="AB841" s="8">
        <f t="shared" si="464"/>
        <v>-11914.553000455944</v>
      </c>
      <c r="AC841" s="8">
        <f t="shared" si="457"/>
        <v>-12009.294642579709</v>
      </c>
      <c r="AD841" s="8">
        <f t="shared" si="465"/>
        <v>41.658474374391062</v>
      </c>
      <c r="AE841" s="8">
        <f t="shared" si="458"/>
        <v>-11967.636168205318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2385.311737594503</v>
      </c>
      <c r="M842" s="14">
        <f t="shared" si="451"/>
        <v>769177</v>
      </c>
      <c r="N842" s="13"/>
      <c r="O842" s="12">
        <f>1000*(IF(I41&lt;18,VLOOKUP(I41,'[1]Mortality (No Interventions) L'!$B$10:$O$129,7),VLOOKUP(I41,'[1]Mortality (Interventions) L'!$B$136:$AV$256,22)))</f>
        <v>302.37858143585913</v>
      </c>
      <c r="P842" s="11">
        <v>0</v>
      </c>
      <c r="Q842" s="10">
        <f t="shared" si="460"/>
        <v>3.971876741750701E-2</v>
      </c>
      <c r="R842" s="10">
        <f t="shared" si="461"/>
        <v>1.2010104548086591E-2</v>
      </c>
      <c r="S842" s="10">
        <f t="shared" si="462"/>
        <v>0</v>
      </c>
      <c r="T842" s="9">
        <f t="shared" si="452"/>
        <v>2.770866286942042E-2</v>
      </c>
      <c r="U842" s="18"/>
      <c r="V842" s="8">
        <f t="shared" si="463"/>
        <v>305.50762365895793</v>
      </c>
      <c r="W842" s="8">
        <f t="shared" si="453"/>
        <v>213.12866179912191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-66.093798775477509</v>
      </c>
      <c r="AB842" s="8">
        <f t="shared" si="464"/>
        <v>-9237.8961859835999</v>
      </c>
      <c r="AC842" s="8">
        <f t="shared" si="457"/>
        <v>-9303.9899847590768</v>
      </c>
      <c r="AD842" s="8">
        <f t="shared" si="465"/>
        <v>29.970297880943775</v>
      </c>
      <c r="AE842" s="8">
        <f t="shared" si="458"/>
        <v>-9274.0196868781331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2385.311737594503</v>
      </c>
      <c r="M843" s="14">
        <f t="shared" si="451"/>
        <v>769177</v>
      </c>
      <c r="N843" s="13"/>
      <c r="O843" s="12">
        <f>1000*(IF(I42&lt;18,VLOOKUP(I42,'[1]Mortality (No Interventions) L'!$B$10:$O$129,7),VLOOKUP(I42,'[1]Mortality (Interventions) L'!$B$136:$AV$256,22)))</f>
        <v>324.28853922190137</v>
      </c>
      <c r="P843" s="11">
        <v>0</v>
      </c>
      <c r="Q843" s="10">
        <f t="shared" si="460"/>
        <v>2.770866286942042E-2</v>
      </c>
      <c r="R843" s="10">
        <f t="shared" si="461"/>
        <v>8.9856018057164859E-3</v>
      </c>
      <c r="S843" s="10">
        <f t="shared" si="462"/>
        <v>0</v>
      </c>
      <c r="T843" s="9">
        <f t="shared" si="452"/>
        <v>1.8723061063703934E-2</v>
      </c>
      <c r="U843" s="18"/>
      <c r="V843" s="8">
        <f t="shared" si="463"/>
        <v>213.12866179912191</v>
      </c>
      <c r="W843" s="8">
        <f t="shared" si="453"/>
        <v>144.01347939796602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-44.660337318951612</v>
      </c>
      <c r="AB843" s="8">
        <f t="shared" si="464"/>
        <v>-6911.5182401155898</v>
      </c>
      <c r="AC843" s="8">
        <f t="shared" si="457"/>
        <v>-6956.1785774345417</v>
      </c>
      <c r="AD843" s="8">
        <f t="shared" si="465"/>
        <v>20.90792172249386</v>
      </c>
      <c r="AE843" s="8">
        <f t="shared" si="458"/>
        <v>-6935.2706557120482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2385.311737594503</v>
      </c>
      <c r="M844" s="14">
        <f t="shared" si="451"/>
        <v>769177</v>
      </c>
      <c r="N844" s="13"/>
      <c r="O844" s="12">
        <f>1000*(IF(I43&lt;18,VLOOKUP(I43,'[1]Mortality (No Interventions) L'!$B$10:$O$129,7),VLOOKUP(I43,'[1]Mortality (Interventions) L'!$B$136:$AV$256,22)))</f>
        <v>347.05956687328683</v>
      </c>
      <c r="P844" s="11">
        <v>0</v>
      </c>
      <c r="Q844" s="10">
        <f t="shared" si="460"/>
        <v>1.8723061063703934E-2</v>
      </c>
      <c r="R844" s="10">
        <f t="shared" si="461"/>
        <v>6.4980174633111881E-3</v>
      </c>
      <c r="S844" s="10">
        <f t="shared" si="462"/>
        <v>0</v>
      </c>
      <c r="T844" s="9">
        <f t="shared" si="452"/>
        <v>1.2225043600392746E-2</v>
      </c>
      <c r="U844" s="18"/>
      <c r="V844" s="8">
        <f t="shared" si="463"/>
        <v>144.01347939796602</v>
      </c>
      <c r="W844" s="8">
        <f t="shared" si="453"/>
        <v>94.032223614192915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-29.160539992621381</v>
      </c>
      <c r="AB844" s="8">
        <f t="shared" si="464"/>
        <v>-4998.1255783773095</v>
      </c>
      <c r="AC844" s="8">
        <f t="shared" si="457"/>
        <v>-5027.2861183699306</v>
      </c>
      <c r="AD844" s="8">
        <f t="shared" si="465"/>
        <v>14.127722328940468</v>
      </c>
      <c r="AE844" s="8">
        <f t="shared" si="458"/>
        <v>-5013.1583960409898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2385.311737594503</v>
      </c>
      <c r="M845" s="14">
        <f t="shared" si="451"/>
        <v>769177</v>
      </c>
      <c r="N845" s="13"/>
      <c r="O845" s="12">
        <f>1000*(IF(I44&lt;18,VLOOKUP(I44,'[1]Mortality (No Interventions) L'!$B$10:$O$129,7),VLOOKUP(I44,'[1]Mortality (Interventions) L'!$B$136:$AV$256,22)))</f>
        <v>370.59481703108082</v>
      </c>
      <c r="P845" s="11">
        <v>0</v>
      </c>
      <c r="Q845" s="10">
        <f t="shared" si="460"/>
        <v>1.2225043600392746E-2</v>
      </c>
      <c r="R845" s="10">
        <f t="shared" si="461"/>
        <v>4.5305377962845351E-3</v>
      </c>
      <c r="S845" s="10">
        <f t="shared" si="462"/>
        <v>0</v>
      </c>
      <c r="T845" s="9">
        <f t="shared" si="452"/>
        <v>7.6945058041082105E-3</v>
      </c>
      <c r="U845" s="18"/>
      <c r="V845" s="8">
        <f t="shared" si="463"/>
        <v>94.032223614192915</v>
      </c>
      <c r="W845" s="8">
        <f t="shared" si="453"/>
        <v>59.184368908865416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-18.353795009528344</v>
      </c>
      <c r="AB845" s="8">
        <f t="shared" si="464"/>
        <v>-3484.78547053275</v>
      </c>
      <c r="AC845" s="8">
        <f t="shared" si="457"/>
        <v>-3503.1392655422783</v>
      </c>
      <c r="AD845" s="8">
        <f t="shared" si="465"/>
        <v>9.2245611365523263</v>
      </c>
      <c r="AE845" s="8">
        <f t="shared" si="458"/>
        <v>-3493.9147044057258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2385.311737594503</v>
      </c>
      <c r="M846" s="14">
        <f t="shared" si="451"/>
        <v>769177</v>
      </c>
      <c r="N846" s="13"/>
      <c r="O846" s="12">
        <f>1000*(IF(I45&lt;18,VLOOKUP(I45,'[1]Mortality (No Interventions) L'!$B$10:$O$129,7),VLOOKUP(I45,'[1]Mortality (Interventions) L'!$B$136:$AV$256,22)))</f>
        <v>394.77867015171523</v>
      </c>
      <c r="P846" s="11">
        <v>0</v>
      </c>
      <c r="Q846" s="10">
        <f t="shared" si="460"/>
        <v>7.6945058041082105E-3</v>
      </c>
      <c r="R846" s="10">
        <f t="shared" si="461"/>
        <v>3.0376267688204932E-3</v>
      </c>
      <c r="S846" s="10">
        <f t="shared" si="462"/>
        <v>0</v>
      </c>
      <c r="T846" s="9">
        <f t="shared" si="452"/>
        <v>4.6568790352877172E-3</v>
      </c>
      <c r="U846" s="18"/>
      <c r="V846" s="8">
        <f t="shared" si="463"/>
        <v>59.184368908865416</v>
      </c>
      <c r="W846" s="8">
        <f t="shared" si="453"/>
        <v>35.819642457255007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-11.108108223429557</v>
      </c>
      <c r="AB846" s="8">
        <f t="shared" si="464"/>
        <v>-2336.4726451610404</v>
      </c>
      <c r="AC846" s="8">
        <f t="shared" si="457"/>
        <v>-2347.58075338447</v>
      </c>
      <c r="AD846" s="8">
        <f t="shared" si="465"/>
        <v>5.8059865899596979</v>
      </c>
      <c r="AE846" s="8">
        <f t="shared" si="458"/>
        <v>-2341.7747667945105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2385.311737594503</v>
      </c>
      <c r="M847" s="14">
        <f t="shared" si="451"/>
        <v>769177</v>
      </c>
      <c r="N847" s="13"/>
      <c r="O847" s="12">
        <f>1000*(IF(I46&lt;18,VLOOKUP(I46,'[1]Mortality (No Interventions) L'!$B$10:$O$129,7),VLOOKUP(I46,'[1]Mortality (Interventions) L'!$B$136:$AV$256,22)))</f>
        <v>419.49025160446547</v>
      </c>
      <c r="P847" s="11">
        <v>0</v>
      </c>
      <c r="Q847" s="10">
        <f t="shared" si="460"/>
        <v>4.6568790352877172E-3</v>
      </c>
      <c r="R847" s="10">
        <f t="shared" si="461"/>
        <v>1.9535153582044048E-3</v>
      </c>
      <c r="S847" s="10">
        <f t="shared" si="462"/>
        <v>0</v>
      </c>
      <c r="T847" s="9">
        <f t="shared" si="452"/>
        <v>2.7033636770833125E-3</v>
      </c>
      <c r="U847" s="18"/>
      <c r="V847" s="8">
        <f t="shared" si="463"/>
        <v>35.819642457255007</v>
      </c>
      <c r="W847" s="8">
        <f t="shared" si="453"/>
        <v>20.793651630479111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-6.4483651099334613</v>
      </c>
      <c r="AB847" s="8">
        <f t="shared" si="464"/>
        <v>-1502.5990826775894</v>
      </c>
      <c r="AC847" s="8">
        <f t="shared" si="457"/>
        <v>-1509.047447787523</v>
      </c>
      <c r="AD847" s="8">
        <f t="shared" si="465"/>
        <v>3.5139069250567165</v>
      </c>
      <c r="AE847" s="8">
        <f t="shared" si="458"/>
        <v>-1505.5335408624662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2385.311737594503</v>
      </c>
      <c r="M848" s="14">
        <f t="shared" si="451"/>
        <v>769177</v>
      </c>
      <c r="N848" s="13"/>
      <c r="O848" s="12">
        <f>1000*(IF(I47&lt;18,VLOOKUP(I47,'[1]Mortality (No Interventions) L'!$B$10:$O$129,7),VLOOKUP(I47,'[1]Mortality (Interventions) L'!$B$136:$AV$256,22)))</f>
        <v>444.75626781729306</v>
      </c>
      <c r="P848" s="11">
        <v>0</v>
      </c>
      <c r="Q848" s="10">
        <f t="shared" si="460"/>
        <v>2.7033636770833125E-3</v>
      </c>
      <c r="R848" s="10">
        <f t="shared" si="461"/>
        <v>1.2023379395724079E-3</v>
      </c>
      <c r="S848" s="10">
        <f t="shared" si="462"/>
        <v>0</v>
      </c>
      <c r="T848" s="9">
        <f t="shared" si="452"/>
        <v>1.5010257375109046E-3</v>
      </c>
      <c r="U848" s="18"/>
      <c r="V848" s="8">
        <f t="shared" si="463"/>
        <v>20.793651630479111</v>
      </c>
      <c r="W848" s="8">
        <f t="shared" si="453"/>
        <v>11.545544737014252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-3.5804143101162063</v>
      </c>
      <c r="AB848" s="8">
        <f t="shared" si="464"/>
        <v>-924.81068934648601</v>
      </c>
      <c r="AC848" s="8">
        <f t="shared" si="457"/>
        <v>-928.39110365660224</v>
      </c>
      <c r="AD848" s="8">
        <f t="shared" si="465"/>
        <v>2.0398572249500009</v>
      </c>
      <c r="AE848" s="8">
        <f t="shared" si="458"/>
        <v>-926.35124643165227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2385.311737594503</v>
      </c>
      <c r="M849" s="14">
        <f t="shared" si="451"/>
        <v>769177</v>
      </c>
      <c r="N849" s="13"/>
      <c r="O849" s="12">
        <f>1000*(IF(I48&lt;18,VLOOKUP(I48,'[1]Mortality (No Interventions) L'!$B$10:$O$129,7),VLOOKUP(I48,'[1]Mortality (Interventions) L'!$B$136:$AV$256,22)))</f>
        <v>470.62291690904163</v>
      </c>
      <c r="P849" s="11">
        <v>0</v>
      </c>
      <c r="Q849" s="10">
        <f t="shared" si="460"/>
        <v>1.5010257375109046E-3</v>
      </c>
      <c r="R849" s="10">
        <f t="shared" si="461"/>
        <v>7.0641711094292735E-4</v>
      </c>
      <c r="S849" s="10">
        <f t="shared" si="462"/>
        <v>0</v>
      </c>
      <c r="T849" s="9">
        <f t="shared" si="452"/>
        <v>7.9460862656797722E-4</v>
      </c>
      <c r="U849" s="18"/>
      <c r="V849" s="8">
        <f t="shared" si="463"/>
        <v>11.545544737014252</v>
      </c>
      <c r="W849" s="8">
        <f t="shared" si="453"/>
        <v>6.1119467955767703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-1.8953892837464434</v>
      </c>
      <c r="AB849" s="8">
        <f t="shared" si="464"/>
        <v>-543.35979414374799</v>
      </c>
      <c r="AC849" s="8">
        <f t="shared" si="457"/>
        <v>-545.25518342749444</v>
      </c>
      <c r="AD849" s="8">
        <f t="shared" si="465"/>
        <v>1.1326179387010982</v>
      </c>
      <c r="AE849" s="8">
        <f t="shared" si="458"/>
        <v>-544.12256548879338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2385.311737594503</v>
      </c>
      <c r="M850" s="14">
        <f t="shared" si="451"/>
        <v>769177</v>
      </c>
      <c r="N850" s="13"/>
      <c r="O850" s="12">
        <f>1000*(IF(I49&lt;18,VLOOKUP(I49,'[1]Mortality (No Interventions) L'!$B$10:$O$129,7),VLOOKUP(I49,'[1]Mortality (Interventions) L'!$B$136:$AV$256,22)))</f>
        <v>496.97405389641989</v>
      </c>
      <c r="P850" s="11">
        <v>0</v>
      </c>
      <c r="Q850" s="10">
        <f t="shared" si="460"/>
        <v>7.9460862656797722E-4</v>
      </c>
      <c r="R850" s="10">
        <f t="shared" si="461"/>
        <v>3.9489987040655411E-4</v>
      </c>
      <c r="S850" s="10">
        <f t="shared" si="462"/>
        <v>0</v>
      </c>
      <c r="T850" s="9">
        <f t="shared" si="452"/>
        <v>3.9970875616142311E-4</v>
      </c>
      <c r="U850" s="18"/>
      <c r="V850" s="8">
        <f t="shared" si="463"/>
        <v>6.1119467955767703</v>
      </c>
      <c r="W850" s="8">
        <f t="shared" si="453"/>
        <v>3.0744678193797497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-0.95342998769114173</v>
      </c>
      <c r="AB850" s="8">
        <f t="shared" si="464"/>
        <v>-303.74789761970209</v>
      </c>
      <c r="AC850" s="8">
        <f t="shared" si="457"/>
        <v>-304.70132760739324</v>
      </c>
      <c r="AD850" s="8">
        <f t="shared" si="465"/>
        <v>0.59958198064608126</v>
      </c>
      <c r="AE850" s="8">
        <f t="shared" si="458"/>
        <v>-304.10174562674717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2385.311737594503</v>
      </c>
      <c r="M851" s="14">
        <f t="shared" si="451"/>
        <v>769177</v>
      </c>
      <c r="N851" s="13"/>
      <c r="O851" s="12">
        <f>1000*(IF(I50&lt;18,VLOOKUP(I50,'[1]Mortality (No Interventions) L'!$B$10:$O$129,7),VLOOKUP(I50,'[1]Mortality (Interventions) L'!$B$136:$AV$256,22)))</f>
        <v>523.68870667703163</v>
      </c>
      <c r="P851" s="11">
        <v>0</v>
      </c>
      <c r="Q851" s="10">
        <f t="shared" si="460"/>
        <v>3.9970875616142311E-4</v>
      </c>
      <c r="R851" s="10">
        <f t="shared" si="461"/>
        <v>2.0932296156166066E-4</v>
      </c>
      <c r="S851" s="10">
        <f t="shared" si="462"/>
        <v>0</v>
      </c>
      <c r="T851" s="9">
        <f t="shared" si="452"/>
        <v>1.9038579459976245E-4</v>
      </c>
      <c r="U851" s="18"/>
      <c r="V851" s="8">
        <f t="shared" si="463"/>
        <v>3.0744678193797497</v>
      </c>
      <c r="W851" s="8">
        <f t="shared" si="453"/>
        <v>1.464403743328615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-0.45412947053006952</v>
      </c>
      <c r="AB851" s="8">
        <f t="shared" si="464"/>
        <v>-161.00640760511345</v>
      </c>
      <c r="AC851" s="8">
        <f t="shared" si="457"/>
        <v>-161.46053707564351</v>
      </c>
      <c r="AD851" s="8">
        <f t="shared" si="465"/>
        <v>0.30160529308115347</v>
      </c>
      <c r="AE851" s="8">
        <f t="shared" si="458"/>
        <v>-161.15893178256235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2385.311737594503</v>
      </c>
      <c r="M852" s="14">
        <f t="shared" si="451"/>
        <v>769177</v>
      </c>
      <c r="N852" s="13"/>
      <c r="O852" s="12">
        <f>1000*(IF(I51&lt;18,VLOOKUP(I51,'[1]Mortality (No Interventions) L'!$B$10:$O$129,7),VLOOKUP(I51,'[1]Mortality (Interventions) L'!$B$136:$AV$256,22)))</f>
        <v>554.38824031339277</v>
      </c>
      <c r="P852" s="11">
        <v>0</v>
      </c>
      <c r="Q852" s="10">
        <f t="shared" si="460"/>
        <v>1.9038579459976245E-4</v>
      </c>
      <c r="R852" s="10">
        <f t="shared" si="461"/>
        <v>1.0554764564882935E-4</v>
      </c>
      <c r="S852" s="10">
        <f t="shared" si="462"/>
        <v>0</v>
      </c>
      <c r="T852" s="9">
        <f t="shared" si="452"/>
        <v>8.4838148950933107E-5</v>
      </c>
      <c r="U852" s="18"/>
      <c r="V852" s="8">
        <f t="shared" si="463"/>
        <v>1.464403743328615</v>
      </c>
      <c r="W852" s="8">
        <f t="shared" si="453"/>
        <v>0.65255552895631874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-0.20236543248845151</v>
      </c>
      <c r="AB852" s="8">
        <f t="shared" si="464"/>
        <v>-81.184821437229616</v>
      </c>
      <c r="AC852" s="8">
        <f t="shared" si="457"/>
        <v>-81.387186869718064</v>
      </c>
      <c r="AD852" s="8">
        <f t="shared" si="465"/>
        <v>0.14365800722053715</v>
      </c>
      <c r="AE852" s="8">
        <f t="shared" si="458"/>
        <v>-81.243528862497527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2385.311737594503</v>
      </c>
      <c r="M853" s="14">
        <f t="shared" si="451"/>
        <v>769177</v>
      </c>
      <c r="N853" s="13"/>
      <c r="O853" s="12">
        <f>1000*(IF(I52&lt;18,VLOOKUP(I52,'[1]Mortality (No Interventions) L'!$B$10:$O$129,7),VLOOKUP(I52,'[1]Mortality (Interventions) L'!$B$136:$AV$256,22)))</f>
        <v>585.48201466607793</v>
      </c>
      <c r="P853" s="11">
        <v>0</v>
      </c>
      <c r="Q853" s="10">
        <f t="shared" si="460"/>
        <v>8.4838148950933107E-5</v>
      </c>
      <c r="R853" s="10">
        <f t="shared" si="461"/>
        <v>4.9671210368333125E-5</v>
      </c>
      <c r="S853" s="10">
        <f t="shared" si="462"/>
        <v>0</v>
      </c>
      <c r="T853" s="9">
        <f t="shared" si="452"/>
        <v>3.5166938582599982E-5</v>
      </c>
      <c r="U853" s="18"/>
      <c r="V853" s="8">
        <f t="shared" si="463"/>
        <v>0.65255552895631874</v>
      </c>
      <c r="W853" s="8">
        <f t="shared" si="453"/>
        <v>0.27049600318148509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-8.3884111376340734E-2</v>
      </c>
      <c r="AB853" s="8">
        <f t="shared" si="464"/>
        <v>-38.205952577483366</v>
      </c>
      <c r="AC853" s="8">
        <f t="shared" si="457"/>
        <v>-38.289836688859708</v>
      </c>
      <c r="AD853" s="8">
        <f t="shared" si="465"/>
        <v>6.401569739061487E-2</v>
      </c>
      <c r="AE853" s="8">
        <f t="shared" si="458"/>
        <v>-38.225820991469092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2385.311737594503</v>
      </c>
      <c r="M854" s="14">
        <f t="shared" si="451"/>
        <v>769177</v>
      </c>
      <c r="N854" s="13"/>
      <c r="O854" s="12">
        <f>1000*(IF(I53&lt;18,VLOOKUP(I53,'[1]Mortality (No Interventions) L'!$B$10:$O$129,7),VLOOKUP(I53,'[1]Mortality (Interventions) L'!$B$136:$AV$256,22)))</f>
        <v>616.93746349179332</v>
      </c>
      <c r="P854" s="11">
        <v>0</v>
      </c>
      <c r="Q854" s="10">
        <f t="shared" si="460"/>
        <v>3.5166938582599982E-5</v>
      </c>
      <c r="R854" s="10">
        <f t="shared" si="461"/>
        <v>2.1695801887920914E-5</v>
      </c>
      <c r="S854" s="10">
        <f t="shared" si="462"/>
        <v>0</v>
      </c>
      <c r="T854" s="9">
        <f t="shared" si="452"/>
        <v>1.3471136694679068E-5</v>
      </c>
      <c r="U854" s="18"/>
      <c r="V854" s="8">
        <f t="shared" si="463"/>
        <v>0.27049600318148509</v>
      </c>
      <c r="W854" s="8">
        <f t="shared" si="453"/>
        <v>0.10361688509403162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-3.2132860476558001E-2</v>
      </c>
      <c r="AB854" s="8">
        <f t="shared" si="464"/>
        <v>-16.687911808745344</v>
      </c>
      <c r="AC854" s="8">
        <f t="shared" si="457"/>
        <v>-16.720044669221902</v>
      </c>
      <c r="AD854" s="8">
        <f t="shared" si="465"/>
        <v>2.6535657912103688E-2</v>
      </c>
      <c r="AE854" s="8">
        <f t="shared" si="458"/>
        <v>-16.6935090113098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2385.311737594503</v>
      </c>
      <c r="M855" s="14">
        <f t="shared" si="451"/>
        <v>769177</v>
      </c>
      <c r="N855" s="13"/>
      <c r="O855" s="12">
        <f>1000*(IF(I54&lt;18,VLOOKUP(I54,'[1]Mortality (No Interventions) L'!$B$10:$O$129,7),VLOOKUP(I54,'[1]Mortality (Interventions) L'!$B$136:$AV$256,22)))</f>
        <v>648.72117797110275</v>
      </c>
      <c r="P855" s="11">
        <v>0</v>
      </c>
      <c r="Q855" s="10">
        <f t="shared" si="460"/>
        <v>1.3471136694679068E-5</v>
      </c>
      <c r="R855" s="10">
        <f t="shared" si="461"/>
        <v>8.739011665181952E-6</v>
      </c>
      <c r="S855" s="10">
        <f t="shared" si="462"/>
        <v>0</v>
      </c>
      <c r="T855" s="9">
        <f t="shared" si="452"/>
        <v>4.732125029497116E-6</v>
      </c>
      <c r="U855" s="18"/>
      <c r="V855" s="8">
        <f t="shared" si="463"/>
        <v>0.10361688509403162</v>
      </c>
      <c r="W855" s="8">
        <f t="shared" si="453"/>
        <v>3.6398417338135036E-2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-1.1287593376624204E-2</v>
      </c>
      <c r="AB855" s="8">
        <f t="shared" si="464"/>
        <v>-6.7218467755896585</v>
      </c>
      <c r="AC855" s="8">
        <f t="shared" si="457"/>
        <v>-6.733134368966283</v>
      </c>
      <c r="AD855" s="8">
        <f t="shared" si="465"/>
        <v>1.0164816427724504E-2</v>
      </c>
      <c r="AE855" s="8">
        <f t="shared" si="458"/>
        <v>-6.7229695525385589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2385.311737594503</v>
      </c>
      <c r="M856" s="14">
        <f t="shared" si="451"/>
        <v>769177</v>
      </c>
      <c r="N856" s="13"/>
      <c r="O856" s="12">
        <f>1000*(IF(I55&lt;18,VLOOKUP(I55,'[1]Mortality (No Interventions) L'!$B$10:$O$129,7),VLOOKUP(I55,'[1]Mortality (Interventions) L'!$B$136:$AV$256,22)))</f>
        <v>680.79829580567343</v>
      </c>
      <c r="P856" s="11">
        <v>0</v>
      </c>
      <c r="Q856" s="10">
        <f t="shared" si="460"/>
        <v>4.732125029497116E-6</v>
      </c>
      <c r="R856" s="10">
        <f t="shared" si="461"/>
        <v>3.2216226556210089E-6</v>
      </c>
      <c r="S856" s="10">
        <f t="shared" si="462"/>
        <v>0</v>
      </c>
      <c r="T856" s="9">
        <f t="shared" si="452"/>
        <v>1.5105023738761072E-6</v>
      </c>
      <c r="U856" s="18"/>
      <c r="V856" s="8">
        <f t="shared" si="463"/>
        <v>3.6398417338135036E-2</v>
      </c>
      <c r="W856" s="8">
        <f t="shared" si="453"/>
        <v>1.1618436844309025E-2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-3.6030190420710388E-3</v>
      </c>
      <c r="AB856" s="8">
        <f t="shared" si="464"/>
        <v>-2.4779980493826006</v>
      </c>
      <c r="AC856" s="8">
        <f t="shared" si="457"/>
        <v>-2.4816010684246717</v>
      </c>
      <c r="AD856" s="8">
        <f t="shared" si="465"/>
        <v>3.5706847408710474E-3</v>
      </c>
      <c r="AE856" s="8">
        <f t="shared" si="458"/>
        <v>-2.4780303836838007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2385.311737594503</v>
      </c>
      <c r="M857" s="14">
        <f t="shared" si="451"/>
        <v>769177</v>
      </c>
      <c r="N857" s="13"/>
      <c r="O857" s="12">
        <f>1000*(IF(I56&lt;18,VLOOKUP(I56,'[1]Mortality (No Interventions) L'!$B$10:$O$129,7),VLOOKUP(I56,'[1]Mortality (Interventions) L'!$B$136:$AV$256,22)))</f>
        <v>713.27584422700659</v>
      </c>
      <c r="P857" s="11">
        <v>0</v>
      </c>
      <c r="Q857" s="10">
        <f t="shared" si="460"/>
        <v>1.5105023738761072E-6</v>
      </c>
      <c r="R857" s="10">
        <f t="shared" si="461"/>
        <v>1.077404855933378E-6</v>
      </c>
      <c r="S857" s="10">
        <f t="shared" si="462"/>
        <v>0</v>
      </c>
      <c r="T857" s="9">
        <f t="shared" si="452"/>
        <v>4.3309751794272917E-7</v>
      </c>
      <c r="U857" s="18"/>
      <c r="V857" s="8">
        <f t="shared" si="463"/>
        <v>1.1618436844309025E-2</v>
      </c>
      <c r="W857" s="8">
        <f t="shared" si="453"/>
        <v>3.331286495586346E-3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-1.0330725930718378E-3</v>
      </c>
      <c r="AB857" s="8">
        <f t="shared" si="464"/>
        <v>-0.82871503487226783</v>
      </c>
      <c r="AC857" s="8">
        <f t="shared" si="457"/>
        <v>-0.82974810746533967</v>
      </c>
      <c r="AD857" s="8">
        <f t="shared" si="465"/>
        <v>1.1397686544267155E-3</v>
      </c>
      <c r="AE857" s="8">
        <f t="shared" si="458"/>
        <v>-0.828608338810913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2385.311737594503</v>
      </c>
      <c r="M858" s="14">
        <f t="shared" si="451"/>
        <v>769177</v>
      </c>
      <c r="N858" s="13"/>
      <c r="O858" s="12">
        <f>1000*(IF(I57&lt;18,VLOOKUP(I57,'[1]Mortality (No Interventions) L'!$B$10:$O$129,7),VLOOKUP(I57,'[1]Mortality (Interventions) L'!$B$136:$AV$256,22)))</f>
        <v>746.28689380561786</v>
      </c>
      <c r="P858" s="11">
        <v>0</v>
      </c>
      <c r="Q858" s="10">
        <f t="shared" si="460"/>
        <v>4.3309751794272917E-7</v>
      </c>
      <c r="R858" s="10">
        <f t="shared" si="461"/>
        <v>3.2321500138040221E-7</v>
      </c>
      <c r="S858" s="10">
        <f t="shared" si="462"/>
        <v>0</v>
      </c>
      <c r="T858" s="9">
        <f t="shared" si="452"/>
        <v>1.0988251656232696E-7</v>
      </c>
      <c r="U858" s="18"/>
      <c r="V858" s="8">
        <f t="shared" si="463"/>
        <v>3.331286495586346E-3</v>
      </c>
      <c r="W858" s="8">
        <f t="shared" si="453"/>
        <v>8.4519104441860965E-4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-2.6210405651254089E-4</v>
      </c>
      <c r="AB858" s="8">
        <f t="shared" si="464"/>
        <v>-0.24860954511677363</v>
      </c>
      <c r="AC858" s="8">
        <f t="shared" si="457"/>
        <v>-0.24887164917328616</v>
      </c>
      <c r="AD858" s="8">
        <f t="shared" si="465"/>
        <v>3.2679920521702058E-4</v>
      </c>
      <c r="AE858" s="8">
        <f t="shared" si="458"/>
        <v>-0.24854484996806914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2385.311737594503</v>
      </c>
      <c r="M859" s="14">
        <f t="shared" si="451"/>
        <v>769177</v>
      </c>
      <c r="N859" s="13"/>
      <c r="O859" s="12">
        <f>1000*(IF(I58&lt;18,VLOOKUP(I58,'[1]Mortality (No Interventions) L'!$B$10:$O$129,7),VLOOKUP(I58,'[1]Mortality (Interventions) L'!$B$136:$AV$256,22)))</f>
        <v>779.8348150776078</v>
      </c>
      <c r="P859" s="11">
        <v>0</v>
      </c>
      <c r="Q859" s="10">
        <f t="shared" si="460"/>
        <v>1.0988251656232696E-7</v>
      </c>
      <c r="R859" s="10">
        <f t="shared" si="461"/>
        <v>8.5690211983644426E-8</v>
      </c>
      <c r="S859" s="10">
        <f t="shared" si="462"/>
        <v>0</v>
      </c>
      <c r="T859" s="9">
        <f t="shared" si="452"/>
        <v>2.4192304578682534E-8</v>
      </c>
      <c r="U859" s="18"/>
      <c r="V859" s="8">
        <f t="shared" si="463"/>
        <v>8.4519104441860965E-4</v>
      </c>
      <c r="W859" s="8">
        <f t="shared" si="453"/>
        <v>1.8608164258917295E-4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-5.7706188070992684E-5</v>
      </c>
      <c r="AB859" s="8">
        <f t="shared" si="464"/>
        <v>-6.5910940182943661E-2</v>
      </c>
      <c r="AC859" s="8">
        <f t="shared" si="457"/>
        <v>-6.5968646371014655E-2</v>
      </c>
      <c r="AD859" s="8">
        <f t="shared" si="465"/>
        <v>8.2913241457465618E-5</v>
      </c>
      <c r="AE859" s="8">
        <f t="shared" si="458"/>
        <v>-6.5885733129557186E-2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2385.311737594503</v>
      </c>
      <c r="M860" s="14">
        <f t="shared" si="451"/>
        <v>769177</v>
      </c>
      <c r="N860" s="13"/>
      <c r="O860" s="12">
        <f>1000*(IF(I59&lt;18,VLOOKUP(I59,'[1]Mortality (No Interventions) L'!$B$10:$O$129,7),VLOOKUP(I59,'[1]Mortality (Interventions) L'!$B$136:$AV$256,22)))</f>
        <v>813.92297857907658</v>
      </c>
      <c r="P860" s="11">
        <v>0</v>
      </c>
      <c r="Q860" s="10">
        <f t="shared" si="460"/>
        <v>2.4192304578682534E-8</v>
      </c>
      <c r="R860" s="10">
        <f t="shared" si="461"/>
        <v>1.9690672601373519E-8</v>
      </c>
      <c r="S860" s="10">
        <f t="shared" si="462"/>
        <v>0</v>
      </c>
      <c r="T860" s="9">
        <f t="shared" si="452"/>
        <v>4.5016319773090144E-9</v>
      </c>
      <c r="U860" s="18"/>
      <c r="V860" s="8">
        <f t="shared" si="463"/>
        <v>1.8608164258917295E-4</v>
      </c>
      <c r="W860" s="8">
        <f t="shared" si="453"/>
        <v>3.4625517794106157E-5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-1.0737795593805943E-5</v>
      </c>
      <c r="AB860" s="8">
        <f t="shared" si="464"/>
        <v>-1.514561247950668E-2</v>
      </c>
      <c r="AC860" s="8">
        <f t="shared" si="457"/>
        <v>-1.5156350275100487E-2</v>
      </c>
      <c r="AD860" s="8">
        <f t="shared" si="465"/>
        <v>1.8254609137997867E-5</v>
      </c>
      <c r="AE860" s="8">
        <f t="shared" si="458"/>
        <v>-1.5138095665962489E-2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2385.311737594503</v>
      </c>
      <c r="M861" s="14">
        <f t="shared" si="451"/>
        <v>769177</v>
      </c>
      <c r="N861" s="13"/>
      <c r="O861" s="12">
        <f>1000*(IF(I60&lt;18,VLOOKUP(I60,'[1]Mortality (No Interventions) L'!$B$10:$O$129,7),VLOOKUP(I60,'[1]Mortality (Interventions) L'!$B$136:$AV$256,22)))</f>
        <v>1000</v>
      </c>
      <c r="P861" s="11">
        <v>0</v>
      </c>
      <c r="Q861" s="10">
        <f t="shared" si="460"/>
        <v>4.5016319773090144E-9</v>
      </c>
      <c r="R861" s="10">
        <f t="shared" si="461"/>
        <v>4.5016319773090144E-9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3.4625517794106157E-5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-3.4625517794106158E-3</v>
      </c>
      <c r="AC861" s="8">
        <f t="shared" si="457"/>
        <v>-3.4625517794106158E-3</v>
      </c>
      <c r="AD861" s="8">
        <f t="shared" si="465"/>
        <v>3.3967632956018141E-6</v>
      </c>
      <c r="AE861" s="8">
        <f t="shared" si="458"/>
        <v>-3.4591550161150141E-3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2385.311737594503</v>
      </c>
      <c r="M862" s="14">
        <f t="shared" si="451"/>
        <v>769177</v>
      </c>
      <c r="N862" s="13"/>
      <c r="O862" s="12" t="e">
        <f>1000*(IF(I61&lt;18,VLOOKUP(I61,'[1]Mortality (No Interventions) L'!$B$10:$O$129,7),VLOOKUP(I61,'[1]Mortality (Interventions) L'!$B$136:$AV$256,22)))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2385.311737594503</v>
      </c>
      <c r="M863" s="14">
        <f t="shared" si="451"/>
        <v>769177</v>
      </c>
      <c r="N863" s="13"/>
      <c r="O863" s="12" t="e">
        <f>1000*(IF(I62&lt;18,VLOOKUP(I62,'[1]Mortality (No Interventions) L'!$B$10:$O$129,7),VLOOKUP(I62,'[1]Mortality (Interventions) L'!$B$136:$AV$256,22)))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2385.311737594503</v>
      </c>
      <c r="M864" s="14">
        <f t="shared" si="451"/>
        <v>769177</v>
      </c>
      <c r="N864" s="13"/>
      <c r="O864" s="12" t="e">
        <f>1000*(IF(I63&lt;18,VLOOKUP(I63,'[1]Mortality (No Interventions) L'!$B$10:$O$129,7),VLOOKUP(I63,'[1]Mortality (Interventions) L'!$B$136:$AV$256,22)))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2385.311737594503</v>
      </c>
      <c r="M865" s="14">
        <f t="shared" si="451"/>
        <v>769177</v>
      </c>
      <c r="N865" s="13"/>
      <c r="O865" s="12" t="e">
        <f>1000*(IF(I64&lt;18,VLOOKUP(I64,'[1]Mortality (No Interventions) L'!$B$10:$O$129,7),VLOOKUP(I64,'[1]Mortality (Interventions) L'!$B$136:$AV$256,22)))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2385.311737594503</v>
      </c>
      <c r="M866" s="14">
        <f t="shared" si="451"/>
        <v>769177</v>
      </c>
      <c r="N866" s="13"/>
      <c r="O866" s="12" t="e">
        <f>1000*(IF(I65&lt;18,VLOOKUP(I65,'[1]Mortality (No Interventions) L'!$B$10:$O$129,7),VLOOKUP(I65,'[1]Mortality (Interventions) L'!$B$136:$AV$256,22)))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2385.311737594503</v>
      </c>
      <c r="M867" s="14">
        <f t="shared" si="451"/>
        <v>769177</v>
      </c>
      <c r="N867" s="13"/>
      <c r="O867" s="12" t="e">
        <f>1000*(IF(I66&lt;18,VLOOKUP(I66,'[1]Mortality (No Interventions) L'!$B$10:$O$129,7),VLOOKUP(I66,'[1]Mortality (Interventions) L'!$B$136:$AV$256,22)))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2385.311737594503</v>
      </c>
      <c r="M868" s="14">
        <f t="shared" si="451"/>
        <v>769177</v>
      </c>
      <c r="N868" s="13"/>
      <c r="O868" s="12" t="e">
        <f>1000*(IF(I67&lt;18,VLOOKUP(I67,'[1]Mortality (No Interventions) L'!$B$10:$O$129,7),VLOOKUP(I67,'[1]Mortality (Interventions) L'!$B$136:$AV$256,22)))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2385.311737594503</v>
      </c>
      <c r="M869" s="14">
        <f t="shared" ref="M869:M900" si="468">$E$11</f>
        <v>769177</v>
      </c>
      <c r="N869" s="13"/>
      <c r="O869" s="12" t="e">
        <f>1000*(IF(I68&lt;18,VLOOKUP(I68,'[1]Mortality (No Interventions) L'!$B$10:$O$129,7),VLOOKUP(I68,'[1]Mortality (Interventions) L'!$B$136:$AV$256,22)))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2385.311737594503</v>
      </c>
      <c r="M870" s="14">
        <f t="shared" si="468"/>
        <v>769177</v>
      </c>
      <c r="N870" s="13"/>
      <c r="O870" s="12" t="e">
        <f>1000*(IF(I69&lt;18,VLOOKUP(I69,'[1]Mortality (No Interventions) L'!$B$10:$O$129,7),VLOOKUP(I69,'[1]Mortality (Interventions) L'!$B$136:$AV$256,22)))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2385.311737594503</v>
      </c>
      <c r="M871" s="14">
        <f t="shared" si="468"/>
        <v>769177</v>
      </c>
      <c r="N871" s="13"/>
      <c r="O871" s="12" t="e">
        <f>1000*(IF(I70&lt;18,VLOOKUP(I70,'[1]Mortality (No Interventions) L'!$B$10:$O$129,7),VLOOKUP(I70,'[1]Mortality (Interventions) L'!$B$136:$AV$256,22)))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2385.311737594503</v>
      </c>
      <c r="M872" s="14">
        <f t="shared" si="468"/>
        <v>769177</v>
      </c>
      <c r="N872" s="13"/>
      <c r="O872" s="12" t="e">
        <f>1000*(IF(I71&lt;18,VLOOKUP(I71,'[1]Mortality (No Interventions) L'!$B$10:$O$129,7),VLOOKUP(I71,'[1]Mortality (Interventions) L'!$B$136:$AV$256,22)))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2385.311737594503</v>
      </c>
      <c r="M873" s="14">
        <f t="shared" si="468"/>
        <v>769177</v>
      </c>
      <c r="N873" s="13"/>
      <c r="O873" s="12" t="e">
        <f>1000*(IF(I72&lt;18,VLOOKUP(I72,'[1]Mortality (No Interventions) L'!$B$10:$O$129,7),VLOOKUP(I72,'[1]Mortality (Interventions) L'!$B$136:$AV$256,22)))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2385.311737594503</v>
      </c>
      <c r="M874" s="14">
        <f t="shared" si="468"/>
        <v>769177</v>
      </c>
      <c r="N874" s="13"/>
      <c r="O874" s="12" t="e">
        <f>1000*(IF(I73&lt;18,VLOOKUP(I73,'[1]Mortality (No Interventions) L'!$B$10:$O$129,7),VLOOKUP(I73,'[1]Mortality (Interventions) L'!$B$136:$AV$256,22)))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2385.311737594503</v>
      </c>
      <c r="M875" s="14">
        <f t="shared" si="468"/>
        <v>769177</v>
      </c>
      <c r="N875" s="13"/>
      <c r="O875" s="12" t="e">
        <f>1000*(IF(I74&lt;18,VLOOKUP(I74,'[1]Mortality (No Interventions) L'!$B$10:$O$129,7),VLOOKUP(I74,'[1]Mortality (Interventions) L'!$B$136:$AV$256,22)))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2385.311737594503</v>
      </c>
      <c r="M876" s="14">
        <f t="shared" si="468"/>
        <v>769177</v>
      </c>
      <c r="N876" s="13"/>
      <c r="O876" s="12" t="e">
        <f>1000*(IF(I75&lt;18,VLOOKUP(I75,'[1]Mortality (No Interventions) L'!$B$10:$O$129,7),VLOOKUP(I75,'[1]Mortality (Interventions) L'!$B$136:$AV$256,22)))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2385.311737594503</v>
      </c>
      <c r="M877" s="14">
        <f t="shared" si="468"/>
        <v>769177</v>
      </c>
      <c r="N877" s="13"/>
      <c r="O877" s="12" t="e">
        <f>1000*(IF(I76&lt;18,VLOOKUP(I76,'[1]Mortality (No Interventions) L'!$B$10:$O$129,7),VLOOKUP(I76,'[1]Mortality (Interventions) L'!$B$136:$AV$256,22)))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2385.311737594503</v>
      </c>
      <c r="M878" s="14">
        <f t="shared" si="468"/>
        <v>769177</v>
      </c>
      <c r="N878" s="13"/>
      <c r="O878" s="12" t="e">
        <f>1000*(IF(I77&lt;18,VLOOKUP(I77,'[1]Mortality (No Interventions) L'!$B$10:$O$129,7),VLOOKUP(I77,'[1]Mortality (Interventions) L'!$B$136:$AV$256,22)))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2385.311737594503</v>
      </c>
      <c r="M879" s="14">
        <f t="shared" si="468"/>
        <v>769177</v>
      </c>
      <c r="N879" s="13"/>
      <c r="O879" s="12" t="e">
        <f>1000*(IF(I78&lt;18,VLOOKUP(I78,'[1]Mortality (No Interventions) L'!$B$10:$O$129,7),VLOOKUP(I78,'[1]Mortality (Interventions) L'!$B$136:$AV$256,22)))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2385.311737594503</v>
      </c>
      <c r="M880" s="14">
        <f t="shared" si="468"/>
        <v>769177</v>
      </c>
      <c r="N880" s="13"/>
      <c r="O880" s="12" t="e">
        <f>1000*(IF(I79&lt;18,VLOOKUP(I79,'[1]Mortality (No Interventions) L'!$B$10:$O$129,7),VLOOKUP(I79,'[1]Mortality (Interventions) L'!$B$136:$AV$256,22)))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2385.311737594503</v>
      </c>
      <c r="M881" s="14">
        <f t="shared" si="468"/>
        <v>769177</v>
      </c>
      <c r="O881" s="12" t="e">
        <f>1000*(IF(I80&lt;18,VLOOKUP(I80,'[1]Mortality (No Interventions) L'!$B$10:$O$129,7),VLOOKUP(I80,'[1]Mortality (Interventions) L'!$B$136:$AV$256,22)))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2385.311737594503</v>
      </c>
      <c r="M882" s="14">
        <f t="shared" si="468"/>
        <v>769177</v>
      </c>
      <c r="O882" s="12" t="e">
        <f>1000*(IF(I81&lt;18,VLOOKUP(I81,'[1]Mortality (No Interventions) L'!$B$10:$O$129,7),VLOOKUP(I81,'[1]Mortality (Interventions) L'!$B$136:$AV$256,22)))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2385.311737594503</v>
      </c>
      <c r="M883" s="14">
        <f t="shared" si="468"/>
        <v>769177</v>
      </c>
      <c r="O883" s="12" t="e">
        <f>1000*(IF(I82&lt;18,VLOOKUP(I82,'[1]Mortality (No Interventions) L'!$B$10:$O$129,7),VLOOKUP(I82,'[1]Mortality (Interventions) L'!$B$136:$AV$256,22)))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2385.311737594503</v>
      </c>
      <c r="M884" s="14">
        <f t="shared" si="468"/>
        <v>769177</v>
      </c>
      <c r="O884" s="12" t="e">
        <f>1000*(IF(I83&lt;18,VLOOKUP(I83,'[1]Mortality (No Interventions) L'!$B$10:$O$129,7),VLOOKUP(I83,'[1]Mortality (Interventions) L'!$B$136:$AV$256,22)))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2385.311737594503</v>
      </c>
      <c r="M885" s="14">
        <f t="shared" si="468"/>
        <v>769177</v>
      </c>
      <c r="O885" s="12" t="e">
        <f>1000*(IF(I84&lt;18,VLOOKUP(I84,'[1]Mortality (No Interventions) L'!$B$10:$O$129,7),VLOOKUP(I84,'[1]Mortality (Interventions) L'!$B$136:$AV$256,22)))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2385.311737594503</v>
      </c>
      <c r="M886" s="14">
        <f t="shared" si="468"/>
        <v>769177</v>
      </c>
      <c r="O886" s="12" t="e">
        <f>1000*(IF(I85&lt;18,VLOOKUP(I85,'[1]Mortality (No Interventions) L'!$B$10:$O$129,7),VLOOKUP(I85,'[1]Mortality (Interventions) L'!$B$136:$AV$256,22)))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2385.311737594503</v>
      </c>
      <c r="M887" s="14">
        <f t="shared" si="468"/>
        <v>769177</v>
      </c>
      <c r="O887" s="12" t="e">
        <f>1000*(IF(I86&lt;18,VLOOKUP(I86,'[1]Mortality (No Interventions) L'!$B$10:$O$129,7),VLOOKUP(I86,'[1]Mortality (Interventions) L'!$B$136:$AV$256,22)))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2385.311737594503</v>
      </c>
      <c r="M888" s="14">
        <f t="shared" si="468"/>
        <v>769177</v>
      </c>
      <c r="O888" s="12" t="e">
        <f>1000*(IF(I87&lt;18,VLOOKUP(I87,'[1]Mortality (No Interventions) L'!$B$10:$O$129,7),VLOOKUP(I87,'[1]Mortality (Interventions) L'!$B$136:$AV$256,22)))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2385.311737594503</v>
      </c>
      <c r="M889" s="14">
        <f t="shared" si="468"/>
        <v>769177</v>
      </c>
      <c r="O889" s="12" t="e">
        <f>1000*(IF(I88&lt;18,VLOOKUP(I88,'[1]Mortality (No Interventions) L'!$B$10:$O$129,7),VLOOKUP(I88,'[1]Mortality (Interventions) L'!$B$136:$AV$256,22)))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2385.311737594503</v>
      </c>
      <c r="M890" s="14">
        <f t="shared" si="468"/>
        <v>769177</v>
      </c>
      <c r="O890" s="12" t="e">
        <f>1000*(IF(I89&lt;18,VLOOKUP(I89,'[1]Mortality (No Interventions) L'!$B$10:$O$129,7),VLOOKUP(I89,'[1]Mortality (Interventions) L'!$B$136:$AV$256,22)))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2385.311737594503</v>
      </c>
      <c r="M891" s="14">
        <f t="shared" si="468"/>
        <v>769177</v>
      </c>
      <c r="O891" s="12" t="e">
        <f>1000*(IF(I90&lt;18,VLOOKUP(I90,'[1]Mortality (No Interventions) L'!$B$10:$O$129,7),VLOOKUP(I90,'[1]Mortality (Interventions) L'!$B$136:$AV$256,22)))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2385.311737594503</v>
      </c>
      <c r="M892" s="14">
        <f t="shared" si="468"/>
        <v>769177</v>
      </c>
      <c r="O892" s="12" t="e">
        <f>1000*(IF(I91&lt;18,VLOOKUP(I91,'[1]Mortality (No Interventions) L'!$B$10:$O$129,7),VLOOKUP(I91,'[1]Mortality (Interventions) L'!$B$136:$AV$256,22)))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2385.311737594503</v>
      </c>
      <c r="M893" s="14">
        <f t="shared" si="468"/>
        <v>769177</v>
      </c>
      <c r="O893" s="12" t="e">
        <f>1000*(IF(I92&lt;18,VLOOKUP(I92,'[1]Mortality (No Interventions) L'!$B$10:$O$129,7),VLOOKUP(I92,'[1]Mortality (Interventions) L'!$B$136:$AV$256,22)))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2385.311737594503</v>
      </c>
      <c r="M894" s="14">
        <f t="shared" si="468"/>
        <v>769177</v>
      </c>
      <c r="O894" s="12" t="e">
        <f>1000*(IF(I93&lt;18,VLOOKUP(I93,'[1]Mortality (No Interventions) L'!$B$10:$O$129,7),VLOOKUP(I93,'[1]Mortality (Interventions) L'!$B$136:$AV$256,22)))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2385.311737594503</v>
      </c>
      <c r="M895" s="14">
        <f t="shared" si="468"/>
        <v>769177</v>
      </c>
      <c r="O895" s="12" t="e">
        <f>1000*(IF(I94&lt;18,VLOOKUP(I94,'[1]Mortality (No Interventions) L'!$B$10:$O$129,7),VLOOKUP(I94,'[1]Mortality (Interventions) L'!$B$136:$AV$256,22)))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2385.311737594503</v>
      </c>
      <c r="M896" s="14">
        <f t="shared" si="468"/>
        <v>769177</v>
      </c>
      <c r="O896" s="12" t="e">
        <f>1000*(IF(I95&lt;18,VLOOKUP(I95,'[1]Mortality (No Interventions) L'!$B$10:$O$129,7),VLOOKUP(I95,'[1]Mortality (Interventions) L'!$B$136:$AV$256,22)))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2385.311737594503</v>
      </c>
      <c r="M897" s="14">
        <f t="shared" si="468"/>
        <v>769177</v>
      </c>
      <c r="O897" s="12" t="e">
        <f>1000*(IF(I96&lt;18,VLOOKUP(I96,'[1]Mortality (No Interventions) L'!$B$10:$O$129,7),VLOOKUP(I96,'[1]Mortality (Interventions) L'!$B$136:$AV$256,22)))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2385.311737594503</v>
      </c>
      <c r="M898" s="14">
        <f t="shared" si="468"/>
        <v>769177</v>
      </c>
      <c r="O898" s="12" t="e">
        <f>1000*(IF(I97&lt;18,VLOOKUP(I97,'[1]Mortality (No Interventions) L'!$B$10:$O$129,7),VLOOKUP(I97,'[1]Mortality (Interventions) L'!$B$136:$AV$256,22)))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2385.311737594503</v>
      </c>
      <c r="M899" s="14">
        <f t="shared" si="468"/>
        <v>769177</v>
      </c>
      <c r="O899" s="12" t="e">
        <f>1000*(IF(I98&lt;18,VLOOKUP(I98,'[1]Mortality (No Interventions) L'!$B$10:$O$129,7),VLOOKUP(I98,'[1]Mortality (Interventions) L'!$B$136:$AV$256,22)))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2385.311737594503</v>
      </c>
      <c r="M900" s="14">
        <f t="shared" si="468"/>
        <v>769177</v>
      </c>
      <c r="O900" s="12" t="e">
        <f>1000*(IF(I99&lt;18,VLOOKUP(I99,'[1]Mortality (No Interventions) L'!$B$10:$O$129,7),VLOOKUP(I99,'[1]Mortality (Interventions) L'!$B$136:$AV$256,22)))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2385.311737594503</v>
      </c>
      <c r="M901" s="14">
        <f t="shared" ref="M901:M925" si="485">$E$11</f>
        <v>769177</v>
      </c>
      <c r="O901" s="12" t="e">
        <f>1000*(IF(I100&lt;18,VLOOKUP(I100,'[1]Mortality (No Interventions) L'!$B$10:$O$129,7),VLOOKUP(I100,'[1]Mortality (Interventions) L'!$B$136:$AV$256,22)))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2385.311737594503</v>
      </c>
      <c r="M902" s="14">
        <f t="shared" si="485"/>
        <v>769177</v>
      </c>
      <c r="O902" s="12" t="e">
        <f>1000*(IF(I101&lt;18,VLOOKUP(I101,'[1]Mortality (No Interventions) L'!$B$10:$O$129,7),VLOOKUP(I101,'[1]Mortality (Interventions) L'!$B$136:$AV$256,22)))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2385.311737594503</v>
      </c>
      <c r="M903" s="14">
        <f t="shared" si="485"/>
        <v>769177</v>
      </c>
      <c r="O903" s="12" t="e">
        <f>1000*(IF(I102&lt;18,VLOOKUP(I102,'[1]Mortality (No Interventions) L'!$B$10:$O$129,7),VLOOKUP(I102,'[1]Mortality (Interventions) L'!$B$136:$AV$256,22)))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2385.311737594503</v>
      </c>
      <c r="M904" s="14">
        <f t="shared" si="485"/>
        <v>769177</v>
      </c>
      <c r="O904" s="12" t="e">
        <f>1000*(IF(I103&lt;18,VLOOKUP(I103,'[1]Mortality (No Interventions) L'!$B$10:$O$129,7),VLOOKUP(I103,'[1]Mortality (Interventions) L'!$B$136:$AV$256,22)))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2385.311737594503</v>
      </c>
      <c r="M905" s="14">
        <f t="shared" si="485"/>
        <v>769177</v>
      </c>
      <c r="O905" s="12" t="e">
        <f>1000*(IF(I104&lt;18,VLOOKUP(I104,'[1]Mortality (No Interventions) L'!$B$10:$O$129,7),VLOOKUP(I104,'[1]Mortality (Interventions) L'!$B$136:$AV$256,22)))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2385.311737594503</v>
      </c>
      <c r="M906" s="14">
        <f t="shared" si="485"/>
        <v>769177</v>
      </c>
      <c r="O906" s="12" t="e">
        <f>1000*(IF(I105&lt;18,VLOOKUP(I105,'[1]Mortality (No Interventions) L'!$B$10:$O$129,7),VLOOKUP(I105,'[1]Mortality (Interventions) L'!$B$136:$AV$256,22)))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2385.311737594503</v>
      </c>
      <c r="M907" s="14">
        <f t="shared" si="485"/>
        <v>769177</v>
      </c>
      <c r="O907" s="12" t="e">
        <f>1000*(IF(I106&lt;18,VLOOKUP(I106,'[1]Mortality (No Interventions) L'!$B$10:$O$129,7),VLOOKUP(I106,'[1]Mortality (Interventions) L'!$B$136:$AV$256,22)))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2385.311737594503</v>
      </c>
      <c r="M908" s="14">
        <f t="shared" si="485"/>
        <v>769177</v>
      </c>
      <c r="O908" s="12" t="e">
        <f>1000*(IF(I107&lt;18,VLOOKUP(I107,'[1]Mortality (No Interventions) L'!$B$10:$O$129,7),VLOOKUP(I107,'[1]Mortality (Interventions) L'!$B$136:$AV$256,22)))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2385.311737594503</v>
      </c>
      <c r="M909" s="14">
        <f t="shared" si="485"/>
        <v>769177</v>
      </c>
      <c r="O909" s="12" t="e">
        <f>1000*(IF(I108&lt;18,VLOOKUP(I108,'[1]Mortality (No Interventions) L'!$B$10:$O$129,7),VLOOKUP(I108,'[1]Mortality (Interventions) L'!$B$136:$AV$256,22)))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2385.311737594503</v>
      </c>
      <c r="M910" s="14">
        <f t="shared" si="485"/>
        <v>769177</v>
      </c>
      <c r="O910" s="12" t="e">
        <f>1000*(IF(I109&lt;18,VLOOKUP(I109,'[1]Mortality (No Interventions) L'!$B$10:$O$129,7),VLOOKUP(I109,'[1]Mortality (Interventions) L'!$B$136:$AV$256,22)))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2385.311737594503</v>
      </c>
      <c r="M911" s="14">
        <f t="shared" si="485"/>
        <v>769177</v>
      </c>
      <c r="O911" s="12" t="e">
        <f>1000*(IF(I110&lt;18,VLOOKUP(I110,'[1]Mortality (No Interventions) L'!$B$10:$O$129,7),VLOOKUP(I110,'[1]Mortality (Interventions) L'!$B$136:$AV$256,22)))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2385.311737594503</v>
      </c>
      <c r="M912" s="14">
        <f t="shared" si="485"/>
        <v>769177</v>
      </c>
      <c r="O912" s="12" t="e">
        <f>1000*(IF(I111&lt;18,VLOOKUP(I111,'[1]Mortality (No Interventions) L'!$B$10:$O$129,7),VLOOKUP(I111,'[1]Mortality (Interventions) L'!$B$136:$AV$256,22)))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2385.311737594503</v>
      </c>
      <c r="M913" s="14">
        <f t="shared" si="485"/>
        <v>769177</v>
      </c>
      <c r="O913" s="12" t="e">
        <f>1000*(IF(I112&lt;18,VLOOKUP(I112,'[1]Mortality (No Interventions) L'!$B$10:$O$129,7),VLOOKUP(I112,'[1]Mortality (Interventions) L'!$B$136:$AV$256,22)))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2385.311737594503</v>
      </c>
      <c r="M914" s="14">
        <f t="shared" si="485"/>
        <v>769177</v>
      </c>
      <c r="O914" s="12" t="e">
        <f>1000*(IF(I113&lt;18,VLOOKUP(I113,'[1]Mortality (No Interventions) L'!$B$10:$O$129,7),VLOOKUP(I113,'[1]Mortality (Interventions) L'!$B$136:$AV$256,22)))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2385.311737594503</v>
      </c>
      <c r="M915" s="14">
        <f t="shared" si="485"/>
        <v>769177</v>
      </c>
      <c r="O915" s="12" t="e">
        <f>1000*(IF(I114&lt;18,VLOOKUP(I114,'[1]Mortality (No Interventions) L'!$B$10:$O$129,7),VLOOKUP(I114,'[1]Mortality (Interventions) L'!$B$136:$AV$256,22)))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2385.311737594503</v>
      </c>
      <c r="M916" s="14">
        <f t="shared" si="485"/>
        <v>769177</v>
      </c>
      <c r="O916" s="12" t="e">
        <f>1000*(IF(I115&lt;18,VLOOKUP(I115,'[1]Mortality (No Interventions) L'!$B$10:$O$129,7),VLOOKUP(I115,'[1]Mortality (Interventions) L'!$B$136:$AV$256,22)))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2385.311737594503</v>
      </c>
      <c r="M917" s="14">
        <f t="shared" si="485"/>
        <v>769177</v>
      </c>
      <c r="O917" s="12" t="e">
        <f>1000*(IF(I116&lt;18,VLOOKUP(I116,'[1]Mortality (No Interventions) L'!$B$10:$O$129,7),VLOOKUP(I116,'[1]Mortality (Interventions) L'!$B$136:$AV$256,22)))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2385.311737594503</v>
      </c>
      <c r="M918" s="14">
        <f t="shared" si="485"/>
        <v>769177</v>
      </c>
      <c r="O918" s="12" t="e">
        <f>1000*(IF(I117&lt;18,VLOOKUP(I117,'[1]Mortality (No Interventions) L'!$B$10:$O$129,7),VLOOKUP(I117,'[1]Mortality (Interventions) L'!$B$136:$AV$256,22)))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2385.311737594503</v>
      </c>
      <c r="M919" s="14">
        <f t="shared" si="485"/>
        <v>769177</v>
      </c>
      <c r="O919" s="12" t="e">
        <f>1000*(IF(I118&lt;18,VLOOKUP(I118,'[1]Mortality (No Interventions) L'!$B$10:$O$129,7),VLOOKUP(I118,'[1]Mortality (Interventions) L'!$B$136:$AV$256,22)))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2385.311737594503</v>
      </c>
      <c r="M920" s="14">
        <f t="shared" si="485"/>
        <v>769177</v>
      </c>
      <c r="O920" s="12" t="e">
        <f>1000*(IF(I119&lt;18,VLOOKUP(I119,'[1]Mortality (No Interventions) L'!$B$10:$O$129,7),VLOOKUP(I119,'[1]Mortality (Interventions) L'!$B$136:$AV$256,22)))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2385.311737594503</v>
      </c>
      <c r="M921" s="14">
        <f t="shared" si="485"/>
        <v>769177</v>
      </c>
      <c r="O921" s="12" t="e">
        <f>1000*(IF(I120&lt;18,VLOOKUP(I120,'[1]Mortality (No Interventions) L'!$B$10:$O$129,7),VLOOKUP(I120,'[1]Mortality (Interventions) L'!$B$136:$AV$256,22)))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2385.311737594503</v>
      </c>
      <c r="M922" s="14">
        <f t="shared" si="485"/>
        <v>769177</v>
      </c>
      <c r="O922" s="12" t="e">
        <f>1000*(IF(I121&lt;18,VLOOKUP(I121,'[1]Mortality (No Interventions) L'!$B$10:$O$129,7),VLOOKUP(I121,'[1]Mortality (Interventions) L'!$B$136:$AV$256,22)))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2385.311737594503</v>
      </c>
      <c r="M923" s="14">
        <f t="shared" si="485"/>
        <v>769177</v>
      </c>
      <c r="O923" s="12" t="e">
        <f>1000*(IF(I122&lt;18,VLOOKUP(I122,'[1]Mortality (No Interventions) L'!$B$10:$O$129,7),VLOOKUP(I122,'[1]Mortality (Interventions) L'!$B$136:$AV$256,22)))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2385.311737594503</v>
      </c>
      <c r="M924" s="14">
        <f t="shared" si="485"/>
        <v>769177</v>
      </c>
      <c r="O924" s="12" t="e">
        <f>1000*(IF(I123&lt;18,VLOOKUP(I123,'[1]Mortality (No Interventions) L'!$B$10:$O$129,7),VLOOKUP(I123,'[1]Mortality (Interventions) L'!$B$136:$AV$256,22)))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2385.311737594503</v>
      </c>
      <c r="M925" s="14">
        <f t="shared" si="485"/>
        <v>769177</v>
      </c>
      <c r="O925" s="12" t="e">
        <f>1000*(IF(I124&lt;18,VLOOKUP(I124,'[1]Mortality (No Interventions) L'!$B$10:$O$129,7),VLOOKUP(I124,'[1]Mortality (Interventions) L'!$B$136:$AV$256,22)))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436281.9064962017</v>
      </c>
      <c r="Z930" s="2">
        <f t="shared" si="502"/>
        <v>-10907.047662405043</v>
      </c>
      <c r="AA930" s="2">
        <f t="shared" si="502"/>
        <v>-54317.08518821848</v>
      </c>
      <c r="AB930" s="2">
        <f t="shared" si="502"/>
        <v>-769176.99999999988</v>
      </c>
      <c r="AC930" s="2">
        <f t="shared" si="502"/>
        <v>-398119.22635442181</v>
      </c>
      <c r="AD930" s="2">
        <f t="shared" si="502"/>
        <v>17242.576098536054</v>
      </c>
      <c r="AE930" s="2">
        <f t="shared" si="502"/>
        <v>-380876.65025588585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436281.9064962017</v>
      </c>
      <c r="Z932" s="2">
        <f t="shared" si="503"/>
        <v>-10907.047662405043</v>
      </c>
      <c r="AA932" s="2">
        <f t="shared" si="503"/>
        <v>-22289.513041583803</v>
      </c>
      <c r="AB932" s="2">
        <f t="shared" si="503"/>
        <v>-127700.55381411735</v>
      </c>
      <c r="AC932" s="2">
        <f t="shared" si="503"/>
        <v>275384.79197809543</v>
      </c>
      <c r="AD932" s="2">
        <f t="shared" si="503"/>
        <v>6414.7644618588201</v>
      </c>
      <c r="AE932" s="2">
        <f t="shared" si="503"/>
        <v>281799.55643995432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436281.9064962017</v>
      </c>
      <c r="Z934" s="2">
        <f t="shared" si="504"/>
        <v>-10907.047662405043</v>
      </c>
      <c r="AA934" s="2">
        <f t="shared" si="504"/>
        <v>-36301.888000001782</v>
      </c>
      <c r="AB934" s="2">
        <f t="shared" si="504"/>
        <v>-356557.33554468199</v>
      </c>
      <c r="AC934" s="2">
        <f t="shared" si="504"/>
        <v>32515.635289112921</v>
      </c>
      <c r="AD934" s="2">
        <f t="shared" si="504"/>
        <v>11112.55726960466</v>
      </c>
      <c r="AE934" s="2">
        <f t="shared" si="504"/>
        <v>43628.192558717506</v>
      </c>
    </row>
    <row r="942" spans="1:40" ht="19" customHeight="1" x14ac:dyDescent="0.15">
      <c r="A942" s="1"/>
      <c r="G942" s="1" t="s">
        <v>11</v>
      </c>
      <c r="H942" s="50">
        <v>448453.07445846056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448453.07445846056</v>
      </c>
      <c r="K943" s="14">
        <f>J943*$C$10</f>
        <v>11211.326861461515</v>
      </c>
      <c r="L943" s="15">
        <f>$C$953</f>
        <v>4479.0091723572832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448453.07445846056</v>
      </c>
      <c r="Z943" s="8">
        <f t="shared" ref="Z943:Z974" si="509">IFERROR(_xlfn.IFNA(-$T943*K943,0),0)</f>
        <v>-11211.326861461515</v>
      </c>
      <c r="AA943" s="8">
        <f t="shared" ref="AA943:AA974" si="510">IFERROR(_xlfn.IFNA(-$T943*L943,0),0)</f>
        <v>-4479.0091723572832</v>
      </c>
      <c r="AB943" s="8"/>
      <c r="AC943" s="8">
        <f t="shared" ref="AC943:AC974" si="511">IFERROR(_xlfn.IFNA(SUM(Y943:AB943),0),0)</f>
        <v>432762.73842464178</v>
      </c>
      <c r="AD943" s="8"/>
      <c r="AE943" s="8">
        <f t="shared" ref="AE943:AE974" si="512">IFERROR(_xlfn.IFNA(SUM(AC943:AD943),0),0)</f>
        <v>432762.73842464178</v>
      </c>
      <c r="AG943" s="46">
        <f>AE1072</f>
        <v>44845.341654321761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L'!$B$10:$O$129,7),VLOOKUP(I5,'[1]Mortality (Interventions) L'!$B$136:$AV$256,25)))</f>
        <v>7.1060186174078224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7.1060186174078223E-3</v>
      </c>
      <c r="S944" s="10">
        <f t="shared" ref="S944:S975" si="516">MIN(P944*Q944,Q944-R944)</f>
        <v>0</v>
      </c>
      <c r="T944" s="9">
        <f t="shared" si="506"/>
        <v>0.99289398138259222</v>
      </c>
      <c r="U944" s="18"/>
      <c r="V944" s="8">
        <f t="shared" ref="V944:V975" si="517">W943</f>
        <v>7691.77</v>
      </c>
      <c r="W944" s="8">
        <f t="shared" si="507"/>
        <v>7637.1121391791821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-5465.7860820818969</v>
      </c>
      <c r="AC944" s="8">
        <f t="shared" si="511"/>
        <v>-5465.7860820818969</v>
      </c>
      <c r="AD944" s="8">
        <f t="shared" ref="AD944:AD975" si="519">IFERROR(_xlfn.IFNA($D$6*SUM(V944:V944,Y944:Z944),0),0)</f>
        <v>754.56263700000011</v>
      </c>
      <c r="AE944" s="8">
        <f t="shared" si="512"/>
        <v>-4711.2234450818969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2236.7438000649809</v>
      </c>
      <c r="M945" s="14">
        <f t="shared" si="505"/>
        <v>769177</v>
      </c>
      <c r="N945" s="13"/>
      <c r="O945" s="12">
        <f>1000*(IF(I6&lt;18,VLOOKUP(I6,'[1]Mortality (No Interventions) L'!$B$10:$O$129,7),VLOOKUP(I6,'[1]Mortality (Interventions) L'!$B$136:$AV$256,25)))</f>
        <v>7.8752100117246204</v>
      </c>
      <c r="P945" s="11">
        <v>0</v>
      </c>
      <c r="Q945" s="10">
        <f t="shared" si="514"/>
        <v>0.99289398138259222</v>
      </c>
      <c r="R945" s="10">
        <f t="shared" si="515"/>
        <v>7.8192486227653089E-3</v>
      </c>
      <c r="S945" s="10">
        <f t="shared" si="516"/>
        <v>0</v>
      </c>
      <c r="T945" s="9">
        <f t="shared" si="506"/>
        <v>0.98507473275982693</v>
      </c>
      <c r="U945" s="18"/>
      <c r="V945" s="8">
        <f t="shared" si="517"/>
        <v>7637.1121391791821</v>
      </c>
      <c r="W945" s="8">
        <f t="shared" si="507"/>
        <v>7576.9682772000542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-2203.3598011012109</v>
      </c>
      <c r="AB945" s="8">
        <f t="shared" si="518"/>
        <v>-6014.3861979127523</v>
      </c>
      <c r="AC945" s="8">
        <f t="shared" si="511"/>
        <v>-8217.7459990139632</v>
      </c>
      <c r="AD945" s="8">
        <f t="shared" si="519"/>
        <v>749.20070085347777</v>
      </c>
      <c r="AE945" s="8">
        <f t="shared" si="512"/>
        <v>-7468.5452981604858</v>
      </c>
      <c r="AF945" s="1" t="s">
        <v>34</v>
      </c>
      <c r="AG945" s="44">
        <f>AE1072/Y1072</f>
        <v>0.10000007628105961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2236.7438000649809</v>
      </c>
      <c r="M946" s="14">
        <f t="shared" si="505"/>
        <v>769177</v>
      </c>
      <c r="N946" s="13"/>
      <c r="O946" s="12">
        <f>1000*(IF(I7&lt;18,VLOOKUP(I7,'[1]Mortality (No Interventions) L'!$B$10:$O$129,7),VLOOKUP(I7,'[1]Mortality (Interventions) L'!$B$136:$AV$256,25)))</f>
        <v>8.7053938668686541</v>
      </c>
      <c r="P946" s="11">
        <v>0</v>
      </c>
      <c r="Q946" s="10">
        <f t="shared" si="514"/>
        <v>0.98507473275982693</v>
      </c>
      <c r="R946" s="10">
        <f t="shared" si="515"/>
        <v>8.575463536974675E-3</v>
      </c>
      <c r="S946" s="10">
        <f t="shared" si="516"/>
        <v>0</v>
      </c>
      <c r="T946" s="9">
        <f t="shared" si="506"/>
        <v>0.97649926922285224</v>
      </c>
      <c r="U946" s="18"/>
      <c r="V946" s="8">
        <f t="shared" si="517"/>
        <v>7576.9682772000542</v>
      </c>
      <c r="W946" s="8">
        <f t="shared" si="507"/>
        <v>7511.0077840302583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-2184.1786862021995</v>
      </c>
      <c r="AB946" s="8">
        <f t="shared" si="518"/>
        <v>-6596.04931697957</v>
      </c>
      <c r="AC946" s="8">
        <f t="shared" si="511"/>
        <v>-8780.22800318177</v>
      </c>
      <c r="AD946" s="8">
        <f t="shared" si="519"/>
        <v>743.30058799332539</v>
      </c>
      <c r="AE946" s="8">
        <f t="shared" si="512"/>
        <v>-8036.9274151884447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2236.7438000649809</v>
      </c>
      <c r="M947" s="14">
        <f t="shared" si="505"/>
        <v>769177</v>
      </c>
      <c r="N947" s="13"/>
      <c r="O947" s="12">
        <f>1000*(IF(I8&lt;18,VLOOKUP(I8,'[1]Mortality (No Interventions) L'!$B$10:$O$129,7),VLOOKUP(I8,'[1]Mortality (Interventions) L'!$B$136:$AV$256,25)))</f>
        <v>9.5980010663993962</v>
      </c>
      <c r="P947" s="11">
        <v>0</v>
      </c>
      <c r="Q947" s="10">
        <f t="shared" si="514"/>
        <v>0.97649926922285224</v>
      </c>
      <c r="R947" s="10">
        <f t="shared" si="515"/>
        <v>9.3724410273391678E-3</v>
      </c>
      <c r="S947" s="10">
        <f t="shared" si="516"/>
        <v>0</v>
      </c>
      <c r="T947" s="9">
        <f t="shared" si="506"/>
        <v>0.9671268281955131</v>
      </c>
      <c r="U947" s="18"/>
      <c r="V947" s="8">
        <f t="shared" si="517"/>
        <v>7511.0077840302583</v>
      </c>
      <c r="W947" s="8">
        <f t="shared" si="507"/>
        <v>7438.9171233094021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-2163.214936842824</v>
      </c>
      <c r="AB947" s="8">
        <f t="shared" si="518"/>
        <v>-7209.0660720856595</v>
      </c>
      <c r="AC947" s="8">
        <f t="shared" si="511"/>
        <v>-9372.2810089284831</v>
      </c>
      <c r="AD947" s="8">
        <f t="shared" si="519"/>
        <v>736.82986361336839</v>
      </c>
      <c r="AE947" s="8">
        <f t="shared" si="512"/>
        <v>-8635.4511453151154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2236.7438000649809</v>
      </c>
      <c r="M948" s="14">
        <f t="shared" si="505"/>
        <v>769177</v>
      </c>
      <c r="N948" s="13"/>
      <c r="O948" s="12">
        <f>1000*(IF(I9&lt;18,VLOOKUP(I9,'[1]Mortality (No Interventions) L'!$B$10:$O$129,7),VLOOKUP(I9,'[1]Mortality (Interventions) L'!$B$136:$AV$256,25)))</f>
        <v>10.608269085354351</v>
      </c>
      <c r="P948" s="11">
        <v>0</v>
      </c>
      <c r="Q948" s="10">
        <f t="shared" si="514"/>
        <v>0.9671268281955131</v>
      </c>
      <c r="R948" s="10">
        <f t="shared" si="515"/>
        <v>1.0259541633163271E-2</v>
      </c>
      <c r="S948" s="10">
        <f t="shared" si="516"/>
        <v>0</v>
      </c>
      <c r="T948" s="9">
        <f t="shared" si="506"/>
        <v>0.95686728656234987</v>
      </c>
      <c r="U948" s="18"/>
      <c r="V948" s="8">
        <f t="shared" si="517"/>
        <v>7438.9171233094021</v>
      </c>
      <c r="W948" s="8">
        <f t="shared" si="507"/>
        <v>7360.0030887616867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-2140.2669707033374</v>
      </c>
      <c r="AB948" s="8">
        <f t="shared" si="518"/>
        <v>-7891.4034547716246</v>
      </c>
      <c r="AC948" s="8">
        <f t="shared" si="511"/>
        <v>-10031.670425474962</v>
      </c>
      <c r="AD948" s="8">
        <f t="shared" si="519"/>
        <v>729.75776979665238</v>
      </c>
      <c r="AE948" s="8">
        <f t="shared" si="512"/>
        <v>-9301.9126556783103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2236.7438000649809</v>
      </c>
      <c r="M949" s="14">
        <f t="shared" si="505"/>
        <v>769177</v>
      </c>
      <c r="N949" s="13"/>
      <c r="O949" s="12">
        <f>1000*(IF(I10&lt;18,VLOOKUP(I10,'[1]Mortality (No Interventions) L'!$B$10:$O$129,7),VLOOKUP(I10,'[1]Mortality (Interventions) L'!$B$136:$AV$256,25)))</f>
        <v>11.87870411556108</v>
      </c>
      <c r="P949" s="11">
        <v>0</v>
      </c>
      <c r="Q949" s="10">
        <f t="shared" si="514"/>
        <v>0.95686728656234987</v>
      </c>
      <c r="R949" s="10">
        <f t="shared" si="515"/>
        <v>1.1366343374933949E-2</v>
      </c>
      <c r="S949" s="10">
        <f t="shared" si="516"/>
        <v>0</v>
      </c>
      <c r="T949" s="9">
        <f t="shared" si="506"/>
        <v>0.94550094318741595</v>
      </c>
      <c r="U949" s="18"/>
      <c r="V949" s="8">
        <f t="shared" si="517"/>
        <v>7360.0030887616867</v>
      </c>
      <c r="W949" s="8">
        <f t="shared" si="507"/>
        <v>7272.5757897806707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-2114.8433726300445</v>
      </c>
      <c r="AB949" s="8">
        <f t="shared" si="518"/>
        <v>-8742.7298981015701</v>
      </c>
      <c r="AC949" s="8">
        <f t="shared" si="511"/>
        <v>-10857.573270731615</v>
      </c>
      <c r="AD949" s="8">
        <f t="shared" si="519"/>
        <v>722.01630300752151</v>
      </c>
      <c r="AE949" s="8">
        <f t="shared" si="512"/>
        <v>-10135.556967724093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2236.7438000649809</v>
      </c>
      <c r="M950" s="14">
        <f t="shared" si="505"/>
        <v>769177</v>
      </c>
      <c r="N950" s="13"/>
      <c r="O950" s="12">
        <f>1000*(IF(I11&lt;18,VLOOKUP(I11,'[1]Mortality (No Interventions) L'!$B$10:$O$129,7),VLOOKUP(I11,'[1]Mortality (Interventions) L'!$B$136:$AV$256,25)))</f>
        <v>13.21068251178086</v>
      </c>
      <c r="P950" s="11">
        <v>0</v>
      </c>
      <c r="Q950" s="10">
        <f t="shared" si="514"/>
        <v>0.94550094318741595</v>
      </c>
      <c r="R950" s="10">
        <f t="shared" si="515"/>
        <v>1.2490712775038304E-2</v>
      </c>
      <c r="S950" s="10">
        <f t="shared" si="516"/>
        <v>0</v>
      </c>
      <c r="T950" s="9">
        <f t="shared" si="506"/>
        <v>0.93301023041237763</v>
      </c>
      <c r="U950" s="18"/>
      <c r="V950" s="8">
        <f t="shared" si="517"/>
        <v>7272.5757897806707</v>
      </c>
      <c r="W950" s="8">
        <f t="shared" si="507"/>
        <v>7176.5000999790145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-2086.904848272085</v>
      </c>
      <c r="AB950" s="8">
        <f t="shared" si="518"/>
        <v>-9607.5689801656372</v>
      </c>
      <c r="AC950" s="8">
        <f t="shared" si="511"/>
        <v>-11694.473828437722</v>
      </c>
      <c r="AD950" s="8">
        <f t="shared" si="519"/>
        <v>713.43968497748381</v>
      </c>
      <c r="AE950" s="8">
        <f t="shared" si="512"/>
        <v>-10981.034143460238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2236.7438000649809</v>
      </c>
      <c r="M951" s="14">
        <f t="shared" si="505"/>
        <v>769177</v>
      </c>
      <c r="N951" s="13"/>
      <c r="O951" s="12">
        <f>1000*(IF(I12&lt;18,VLOOKUP(I12,'[1]Mortality (No Interventions) L'!$B$10:$O$129,7),VLOOKUP(I12,'[1]Mortality (Interventions) L'!$B$136:$AV$256,25)))</f>
        <v>14.753642724426667</v>
      </c>
      <c r="P951" s="11">
        <v>0</v>
      </c>
      <c r="Q951" s="10">
        <f t="shared" si="514"/>
        <v>0.93301023041237763</v>
      </c>
      <c r="R951" s="10">
        <f t="shared" si="515"/>
        <v>1.3765299597739224E-2</v>
      </c>
      <c r="S951" s="10">
        <f t="shared" si="516"/>
        <v>0</v>
      </c>
      <c r="T951" s="9">
        <f t="shared" si="506"/>
        <v>0.91924493081463843</v>
      </c>
      <c r="U951" s="18"/>
      <c r="V951" s="8">
        <f t="shared" si="517"/>
        <v>7176.5000999790145</v>
      </c>
      <c r="W951" s="8">
        <f t="shared" si="507"/>
        <v>7070.6205814921123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-2056.1153997408046</v>
      </c>
      <c r="AB951" s="8">
        <f t="shared" si="518"/>
        <v>-10587.951848690263</v>
      </c>
      <c r="AC951" s="8">
        <f t="shared" si="511"/>
        <v>-12644.067248431067</v>
      </c>
      <c r="AD951" s="8">
        <f t="shared" si="519"/>
        <v>704.01465980794137</v>
      </c>
      <c r="AE951" s="8">
        <f t="shared" si="512"/>
        <v>-11940.052588623126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2236.7438000649809</v>
      </c>
      <c r="M952" s="14">
        <f t="shared" si="505"/>
        <v>769177</v>
      </c>
      <c r="N952" s="13"/>
      <c r="O952" s="12">
        <f>1000*(IF(I13&lt;18,VLOOKUP(I13,'[1]Mortality (No Interventions) L'!$B$10:$O$129,7),VLOOKUP(I13,'[1]Mortality (Interventions) L'!$B$136:$AV$256,25)))</f>
        <v>16.54240881918756</v>
      </c>
      <c r="P952" s="11">
        <v>0</v>
      </c>
      <c r="Q952" s="10">
        <f t="shared" si="514"/>
        <v>0.91924493081463843</v>
      </c>
      <c r="R952" s="10">
        <f t="shared" si="515"/>
        <v>1.5206525450501534E-2</v>
      </c>
      <c r="S952" s="10">
        <f t="shared" si="516"/>
        <v>0</v>
      </c>
      <c r="T952" s="9">
        <f t="shared" si="506"/>
        <v>0.90403840536413693</v>
      </c>
      <c r="U952" s="18"/>
      <c r="V952" s="8">
        <f t="shared" si="517"/>
        <v>7070.6205814921123</v>
      </c>
      <c r="W952" s="8">
        <f t="shared" si="507"/>
        <v>6953.6554852277077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-2022.1022982188651</v>
      </c>
      <c r="AB952" s="8">
        <f t="shared" si="518"/>
        <v>-11696.509626440418</v>
      </c>
      <c r="AC952" s="8">
        <f t="shared" si="511"/>
        <v>-13718.611924659283</v>
      </c>
      <c r="AD952" s="8">
        <f t="shared" si="519"/>
        <v>693.6278790443763</v>
      </c>
      <c r="AE952" s="8">
        <f t="shared" si="512"/>
        <v>-13024.984045614907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4479.0091723572832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2236.7438000649809</v>
      </c>
      <c r="M953" s="14">
        <f t="shared" si="505"/>
        <v>769177</v>
      </c>
      <c r="N953" s="13"/>
      <c r="O953" s="12">
        <f>1000*(IF(I14&lt;18,VLOOKUP(I14,'[1]Mortality (No Interventions) L'!$B$10:$O$129,7),VLOOKUP(I14,'[1]Mortality (Interventions) L'!$B$136:$AV$256,25)))</f>
        <v>18.67957646087692</v>
      </c>
      <c r="P953" s="11">
        <v>0</v>
      </c>
      <c r="Q953" s="10">
        <f t="shared" si="514"/>
        <v>0.90403840536413693</v>
      </c>
      <c r="R953" s="10">
        <f t="shared" si="515"/>
        <v>1.6887054516568641E-2</v>
      </c>
      <c r="S953" s="10">
        <f t="shared" si="516"/>
        <v>0</v>
      </c>
      <c r="T953" s="9">
        <f t="shared" si="506"/>
        <v>0.88715135084756824</v>
      </c>
      <c r="U953" s="18"/>
      <c r="V953" s="8">
        <f t="shared" si="517"/>
        <v>6953.6554852277077</v>
      </c>
      <c r="W953" s="8">
        <f t="shared" si="507"/>
        <v>6823.7641459087999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-1984.3302837275708</v>
      </c>
      <c r="AB953" s="8">
        <f t="shared" si="518"/>
        <v>-12989.133931890718</v>
      </c>
      <c r="AC953" s="8">
        <f t="shared" si="511"/>
        <v>-14973.464215618289</v>
      </c>
      <c r="AD953" s="8">
        <f t="shared" si="519"/>
        <v>682.15360310083815</v>
      </c>
      <c r="AE953" s="8">
        <f t="shared" si="512"/>
        <v>-14291.310612517451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2236.7438000649809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2236.7438000649809</v>
      </c>
      <c r="M954" s="14">
        <f t="shared" si="505"/>
        <v>769177</v>
      </c>
      <c r="N954" s="13"/>
      <c r="O954" s="12">
        <f>1000*(IF(I15&lt;18,VLOOKUP(I15,'[1]Mortality (No Interventions) L'!$B$10:$O$129,7),VLOOKUP(I15,'[1]Mortality (Interventions) L'!$B$136:$AV$256,25)))</f>
        <v>21.158927211491726</v>
      </c>
      <c r="P954" s="11">
        <v>0</v>
      </c>
      <c r="Q954" s="10">
        <f t="shared" si="514"/>
        <v>0.88715135084756824</v>
      </c>
      <c r="R954" s="10">
        <f t="shared" si="515"/>
        <v>1.8771170858160255E-2</v>
      </c>
      <c r="S954" s="10">
        <f t="shared" si="516"/>
        <v>0</v>
      </c>
      <c r="T954" s="9">
        <f t="shared" si="506"/>
        <v>0.86838017998940797</v>
      </c>
      <c r="U954" s="18"/>
      <c r="V954" s="8">
        <f t="shared" si="517"/>
        <v>6823.7641459087999</v>
      </c>
      <c r="W954" s="8">
        <f t="shared" si="507"/>
        <v>6679.380617037129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-1942.3439836906205</v>
      </c>
      <c r="AB954" s="8">
        <f t="shared" si="518"/>
        <v>-14438.35288716713</v>
      </c>
      <c r="AC954" s="8">
        <f t="shared" si="511"/>
        <v>-16380.69687085775</v>
      </c>
      <c r="AD954" s="8">
        <f t="shared" si="519"/>
        <v>669.41126271365329</v>
      </c>
      <c r="AE954" s="8">
        <f t="shared" si="512"/>
        <v>-15711.285608144097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2236.7438000649809</v>
      </c>
      <c r="M955" s="14">
        <f t="shared" si="505"/>
        <v>769177</v>
      </c>
      <c r="N955" s="13"/>
      <c r="O955" s="12">
        <f>1000*(IF(I16&lt;18,VLOOKUP(I16,'[1]Mortality (No Interventions) L'!$B$10:$O$129,7),VLOOKUP(I16,'[1]Mortality (Interventions) L'!$B$136:$AV$256,25)))</f>
        <v>24.024966295336853</v>
      </c>
      <c r="P955" s="11">
        <v>0</v>
      </c>
      <c r="Q955" s="10">
        <f t="shared" si="514"/>
        <v>0.86838017998940797</v>
      </c>
      <c r="R955" s="10">
        <f t="shared" si="515"/>
        <v>2.0862804555784077E-2</v>
      </c>
      <c r="S955" s="10">
        <f t="shared" si="516"/>
        <v>0</v>
      </c>
      <c r="T955" s="9">
        <f t="shared" si="506"/>
        <v>0.84751737543362393</v>
      </c>
      <c r="U955" s="18"/>
      <c r="V955" s="8">
        <f t="shared" si="517"/>
        <v>6679.380617037129</v>
      </c>
      <c r="W955" s="8">
        <f t="shared" si="507"/>
        <v>6518.9087228390863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-1895.6792349485031</v>
      </c>
      <c r="AB955" s="8">
        <f t="shared" si="518"/>
        <v>-16047.189419804328</v>
      </c>
      <c r="AC955" s="8">
        <f t="shared" si="511"/>
        <v>-17942.86865475283</v>
      </c>
      <c r="AD955" s="8">
        <f t="shared" si="519"/>
        <v>655.24723853134242</v>
      </c>
      <c r="AE955" s="8">
        <f t="shared" si="512"/>
        <v>-17287.621416221489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2236.7438000649809</v>
      </c>
      <c r="M956" s="14">
        <f t="shared" si="505"/>
        <v>769177</v>
      </c>
      <c r="N956" s="13"/>
      <c r="O956" s="12">
        <f>1000*(IF(I17&lt;18,VLOOKUP(I17,'[1]Mortality (No Interventions) L'!$B$10:$O$129,7),VLOOKUP(I17,'[1]Mortality (Interventions) L'!$B$136:$AV$256,25)))</f>
        <v>27.356399656756658</v>
      </c>
      <c r="P956" s="11">
        <v>0</v>
      </c>
      <c r="Q956" s="10">
        <f t="shared" si="514"/>
        <v>0.84751737543362393</v>
      </c>
      <c r="R956" s="10">
        <f t="shared" si="515"/>
        <v>2.3185024038407692E-2</v>
      </c>
      <c r="S956" s="10">
        <f t="shared" si="516"/>
        <v>0</v>
      </c>
      <c r="T956" s="9">
        <f t="shared" si="506"/>
        <v>0.82433235139521621</v>
      </c>
      <c r="U956" s="18"/>
      <c r="V956" s="8">
        <f t="shared" si="517"/>
        <v>6518.9087228390863</v>
      </c>
      <c r="W956" s="8">
        <f t="shared" si="507"/>
        <v>6340.5748504911826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-1843.820276176237</v>
      </c>
      <c r="AB956" s="8">
        <f t="shared" si="518"/>
        <v>-17833.387234790313</v>
      </c>
      <c r="AC956" s="8">
        <f t="shared" si="511"/>
        <v>-19677.207510966549</v>
      </c>
      <c r="AD956" s="8">
        <f t="shared" si="519"/>
        <v>639.50494571051445</v>
      </c>
      <c r="AE956" s="8">
        <f t="shared" si="512"/>
        <v>-19037.702565256033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2236.7438000649809</v>
      </c>
      <c r="M957" s="14">
        <f t="shared" si="505"/>
        <v>769177</v>
      </c>
      <c r="N957" s="13"/>
      <c r="O957" s="12">
        <f>1000*(IF(I18&lt;18,VLOOKUP(I18,'[1]Mortality (No Interventions) L'!$B$10:$O$129,7),VLOOKUP(I18,'[1]Mortality (Interventions) L'!$B$136:$AV$256,25)))</f>
        <v>31.11272311650799</v>
      </c>
      <c r="P957" s="11">
        <v>0</v>
      </c>
      <c r="Q957" s="10">
        <f t="shared" si="514"/>
        <v>0.82433235139521621</v>
      </c>
      <c r="R957" s="10">
        <f t="shared" si="515"/>
        <v>2.5647224204939333E-2</v>
      </c>
      <c r="S957" s="10">
        <f t="shared" si="516"/>
        <v>0</v>
      </c>
      <c r="T957" s="9">
        <f t="shared" si="506"/>
        <v>0.79868512719027684</v>
      </c>
      <c r="U957" s="18"/>
      <c r="V957" s="8">
        <f t="shared" si="517"/>
        <v>6340.5748504911826</v>
      </c>
      <c r="W957" s="8">
        <f t="shared" si="507"/>
        <v>6143.302300768356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-1786.4540064469625</v>
      </c>
      <c r="AB957" s="8">
        <f t="shared" si="518"/>
        <v>-19727.254972282622</v>
      </c>
      <c r="AC957" s="8">
        <f t="shared" si="511"/>
        <v>-21513.708978729584</v>
      </c>
      <c r="AD957" s="8">
        <f t="shared" si="519"/>
        <v>622.01039283318505</v>
      </c>
      <c r="AE957" s="8">
        <f t="shared" si="512"/>
        <v>-20891.6985858964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2236.7438000649809</v>
      </c>
      <c r="M958" s="14">
        <f t="shared" si="505"/>
        <v>769177</v>
      </c>
      <c r="N958" s="13"/>
      <c r="O958" s="12">
        <f>1000*(IF(I19&lt;18,VLOOKUP(I19,'[1]Mortality (No Interventions) L'!$B$10:$O$129,7),VLOOKUP(I19,'[1]Mortality (Interventions) L'!$B$136:$AV$256,25)))</f>
        <v>35.32851910711873</v>
      </c>
      <c r="P958" s="11">
        <v>0</v>
      </c>
      <c r="Q958" s="10">
        <f t="shared" si="514"/>
        <v>0.79868512719027684</v>
      </c>
      <c r="R958" s="10">
        <f t="shared" si="515"/>
        <v>2.8216362776513248E-2</v>
      </c>
      <c r="S958" s="10">
        <f t="shared" si="516"/>
        <v>0</v>
      </c>
      <c r="T958" s="9">
        <f t="shared" si="506"/>
        <v>0.77046876441376355</v>
      </c>
      <c r="U958" s="18"/>
      <c r="V958" s="8">
        <f t="shared" si="517"/>
        <v>6143.302300768356</v>
      </c>
      <c r="W958" s="8">
        <f t="shared" si="507"/>
        <v>5926.268528054854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-1723.341231946212</v>
      </c>
      <c r="AB958" s="8">
        <f t="shared" si="518"/>
        <v>-21703.377271350131</v>
      </c>
      <c r="AC958" s="8">
        <f t="shared" si="511"/>
        <v>-23426.718503296343</v>
      </c>
      <c r="AD958" s="8">
        <f t="shared" si="519"/>
        <v>602.6579557053758</v>
      </c>
      <c r="AE958" s="8">
        <f t="shared" si="512"/>
        <v>-22824.060547590965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2236.7438000649809</v>
      </c>
      <c r="M959" s="14">
        <f t="shared" si="505"/>
        <v>769177</v>
      </c>
      <c r="N959" s="13"/>
      <c r="O959" s="12">
        <f>1000*(IF(I20&lt;18,VLOOKUP(I20,'[1]Mortality (No Interventions) L'!$B$10:$O$129,7),VLOOKUP(I20,'[1]Mortality (Interventions) L'!$B$136:$AV$256,25)))</f>
        <v>39.974107877776802</v>
      </c>
      <c r="P959" s="11">
        <v>0</v>
      </c>
      <c r="Q959" s="10">
        <f t="shared" si="514"/>
        <v>0.77046876441376355</v>
      </c>
      <c r="R959" s="10">
        <f t="shared" si="515"/>
        <v>3.0798801505133186E-2</v>
      </c>
      <c r="S959" s="10">
        <f t="shared" si="516"/>
        <v>0</v>
      </c>
      <c r="T959" s="9">
        <f t="shared" si="506"/>
        <v>0.73966996290863041</v>
      </c>
      <c r="U959" s="18"/>
      <c r="V959" s="8">
        <f t="shared" si="517"/>
        <v>5926.268528054854</v>
      </c>
      <c r="W959" s="8">
        <f t="shared" si="507"/>
        <v>5689.371230601716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-1654.4522036301735</v>
      </c>
      <c r="AB959" s="8">
        <f t="shared" si="518"/>
        <v>-23689.729745313827</v>
      </c>
      <c r="AC959" s="8">
        <f t="shared" si="511"/>
        <v>-25344.181948944002</v>
      </c>
      <c r="AD959" s="8">
        <f t="shared" si="519"/>
        <v>581.36694260218121</v>
      </c>
      <c r="AE959" s="8">
        <f t="shared" si="512"/>
        <v>-24762.815006341822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2236.7438000649809</v>
      </c>
      <c r="M960" s="14">
        <f t="shared" si="505"/>
        <v>769177</v>
      </c>
      <c r="N960" s="13"/>
      <c r="O960" s="12">
        <f>1000*(IF(I21&lt;18,VLOOKUP(I21,'[1]Mortality (No Interventions) L'!$B$10:$O$129,7),VLOOKUP(I21,'[1]Mortality (Interventions) L'!$B$136:$AV$256,25)))</f>
        <v>45.126088144633847</v>
      </c>
      <c r="P960" s="11">
        <v>0</v>
      </c>
      <c r="Q960" s="10">
        <f t="shared" si="514"/>
        <v>0.73966996290863041</v>
      </c>
      <c r="R960" s="10">
        <f t="shared" si="515"/>
        <v>3.3378411944152898E-2</v>
      </c>
      <c r="S960" s="10">
        <f t="shared" si="516"/>
        <v>0</v>
      </c>
      <c r="T960" s="9">
        <f t="shared" si="506"/>
        <v>0.70629155096447749</v>
      </c>
      <c r="U960" s="18"/>
      <c r="V960" s="8">
        <f t="shared" si="517"/>
        <v>5689.371230601716</v>
      </c>
      <c r="W960" s="8">
        <f t="shared" si="507"/>
        <v>5432.6321629620397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-1579.7932476580745</v>
      </c>
      <c r="AB960" s="8">
        <f t="shared" si="518"/>
        <v>-25673.906763967694</v>
      </c>
      <c r="AC960" s="8">
        <f t="shared" si="511"/>
        <v>-27253.70001162577</v>
      </c>
      <c r="AD960" s="8">
        <f t="shared" si="519"/>
        <v>558.12731772202835</v>
      </c>
      <c r="AE960" s="8">
        <f t="shared" si="512"/>
        <v>-26695.572693903741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2236.7438000649809</v>
      </c>
      <c r="M961" s="14">
        <f t="shared" si="505"/>
        <v>769177</v>
      </c>
      <c r="N961" s="13"/>
      <c r="O961" s="12">
        <f>1000*(IF(I22&lt;18,VLOOKUP(I22,'[1]Mortality (No Interventions) L'!$B$10:$O$129,7),VLOOKUP(I22,'[1]Mortality (Interventions) L'!$B$136:$AV$256,25)))</f>
        <v>50.964210428542167</v>
      </c>
      <c r="P961" s="11">
        <v>0</v>
      </c>
      <c r="Q961" s="10">
        <f t="shared" si="514"/>
        <v>0.70629155096447749</v>
      </c>
      <c r="R961" s="10">
        <f t="shared" si="515"/>
        <v>3.5995591227255049E-2</v>
      </c>
      <c r="S961" s="10">
        <f t="shared" si="516"/>
        <v>0</v>
      </c>
      <c r="T961" s="9">
        <f t="shared" si="506"/>
        <v>0.67029595973722245</v>
      </c>
      <c r="U961" s="18"/>
      <c r="V961" s="8">
        <f t="shared" si="517"/>
        <v>5432.6321629620397</v>
      </c>
      <c r="W961" s="8">
        <f t="shared" si="507"/>
        <v>5155.7623542279762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-1499.2803321508384</v>
      </c>
      <c r="AB961" s="8">
        <f t="shared" si="518"/>
        <v>-27686.980873406355</v>
      </c>
      <c r="AC961" s="8">
        <f t="shared" si="511"/>
        <v>-29186.261205557195</v>
      </c>
      <c r="AD961" s="8">
        <f t="shared" si="519"/>
        <v>532.94121518657619</v>
      </c>
      <c r="AE961" s="8">
        <f t="shared" si="512"/>
        <v>-28653.319990370619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2236.7438000649809</v>
      </c>
      <c r="M962" s="14">
        <f t="shared" si="505"/>
        <v>769177</v>
      </c>
      <c r="N962" s="13"/>
      <c r="O962" s="12">
        <f>1000*(IF(I23&lt;18,VLOOKUP(I23,'[1]Mortality (No Interventions) L'!$B$10:$O$129,7),VLOOKUP(I23,'[1]Mortality (Interventions) L'!$B$136:$AV$256,25)))</f>
        <v>57.57205600973834</v>
      </c>
      <c r="P962" s="11">
        <v>0</v>
      </c>
      <c r="Q962" s="10">
        <f t="shared" si="514"/>
        <v>0.67029595973722245</v>
      </c>
      <c r="R962" s="10">
        <f t="shared" si="515"/>
        <v>3.8590316537092682E-2</v>
      </c>
      <c r="S962" s="10">
        <f t="shared" si="516"/>
        <v>0</v>
      </c>
      <c r="T962" s="9">
        <f t="shared" si="506"/>
        <v>0.63170564320012978</v>
      </c>
      <c r="U962" s="18"/>
      <c r="V962" s="8">
        <f t="shared" si="517"/>
        <v>5155.7623542279762</v>
      </c>
      <c r="W962" s="8">
        <f t="shared" si="507"/>
        <v>4858.9345151974621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-1412.9636808939513</v>
      </c>
      <c r="AB962" s="8">
        <f t="shared" si="518"/>
        <v>-29682.783903051339</v>
      </c>
      <c r="AC962" s="8">
        <f t="shared" si="511"/>
        <v>-31095.747583945289</v>
      </c>
      <c r="AD962" s="8">
        <f t="shared" si="519"/>
        <v>505.7802869497645</v>
      </c>
      <c r="AE962" s="8">
        <f t="shared" si="512"/>
        <v>-30589.967296995525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2236.7438000649809</v>
      </c>
      <c r="M963" s="14">
        <f t="shared" si="505"/>
        <v>769177</v>
      </c>
      <c r="N963" s="13"/>
      <c r="O963" s="12">
        <f>1000*(IF(I24&lt;18,VLOOKUP(I24,'[1]Mortality (No Interventions) L'!$B$10:$O$129,7),VLOOKUP(I24,'[1]Mortality (Interventions) L'!$B$136:$AV$256,25)))</f>
        <v>65.076708261101913</v>
      </c>
      <c r="P963" s="11">
        <v>0</v>
      </c>
      <c r="Q963" s="10">
        <f t="shared" si="514"/>
        <v>0.63170564320012978</v>
      </c>
      <c r="R963" s="10">
        <f t="shared" si="515"/>
        <v>4.1109323849426581E-2</v>
      </c>
      <c r="S963" s="10">
        <f t="shared" si="516"/>
        <v>0</v>
      </c>
      <c r="T963" s="9">
        <f t="shared" si="506"/>
        <v>0.59059631935070322</v>
      </c>
      <c r="U963" s="18"/>
      <c r="V963" s="8">
        <f t="shared" si="517"/>
        <v>4858.9345151974621</v>
      </c>
      <c r="W963" s="8">
        <f t="shared" si="507"/>
        <v>4542.7310512921586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-1321.0126556488829</v>
      </c>
      <c r="AB963" s="8">
        <f t="shared" si="518"/>
        <v>-31620.346390530391</v>
      </c>
      <c r="AC963" s="8">
        <f t="shared" si="511"/>
        <v>-32941.35904617927</v>
      </c>
      <c r="AD963" s="8">
        <f t="shared" si="519"/>
        <v>476.66147594087107</v>
      </c>
      <c r="AE963" s="8">
        <f t="shared" si="512"/>
        <v>-32464.697570238401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2236.7438000649809</v>
      </c>
      <c r="M964" s="14">
        <f t="shared" si="505"/>
        <v>769177</v>
      </c>
      <c r="N964" s="13"/>
      <c r="O964" s="12">
        <f>1000*(IF(I25&lt;18,VLOOKUP(I25,'[1]Mortality (No Interventions) L'!$B$10:$O$129,7),VLOOKUP(I25,'[1]Mortality (Interventions) L'!$B$136:$AV$256,25)))</f>
        <v>73.262266192930582</v>
      </c>
      <c r="P964" s="11">
        <v>0</v>
      </c>
      <c r="Q964" s="10">
        <f t="shared" si="514"/>
        <v>0.59059631935070322</v>
      </c>
      <c r="R964" s="10">
        <f t="shared" si="515"/>
        <v>4.3268424760836262E-2</v>
      </c>
      <c r="S964" s="10">
        <f t="shared" si="516"/>
        <v>0</v>
      </c>
      <c r="T964" s="9">
        <f t="shared" si="506"/>
        <v>0.54732789458986697</v>
      </c>
      <c r="U964" s="18"/>
      <c r="V964" s="8">
        <f t="shared" si="517"/>
        <v>4542.7310512921586</v>
      </c>
      <c r="W964" s="8">
        <f t="shared" si="507"/>
        <v>4209.9202797695016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-1224.2322748265044</v>
      </c>
      <c r="AB964" s="8">
        <f t="shared" si="518"/>
        <v>-33281.077152265752</v>
      </c>
      <c r="AC964" s="8">
        <f t="shared" si="511"/>
        <v>-34505.309427092259</v>
      </c>
      <c r="AD964" s="8">
        <f t="shared" si="519"/>
        <v>445.64191613176081</v>
      </c>
      <c r="AE964" s="8">
        <f t="shared" si="512"/>
        <v>-34059.667510960498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2236.7438000649809</v>
      </c>
      <c r="M965" s="14">
        <f t="shared" si="505"/>
        <v>769177</v>
      </c>
      <c r="N965" s="13"/>
      <c r="O965" s="12">
        <f>1000*(IF(I26&lt;18,VLOOKUP(I26,'[1]Mortality (No Interventions) L'!$B$10:$O$129,7),VLOOKUP(I26,'[1]Mortality (Interventions) L'!$B$136:$AV$256,25)))</f>
        <v>81.914728691022376</v>
      </c>
      <c r="P965" s="11">
        <v>0</v>
      </c>
      <c r="Q965" s="10">
        <f t="shared" si="514"/>
        <v>0.54732789458986697</v>
      </c>
      <c r="R965" s="10">
        <f t="shared" si="515"/>
        <v>4.4834215990357452E-2</v>
      </c>
      <c r="S965" s="10">
        <f t="shared" si="516"/>
        <v>0</v>
      </c>
      <c r="T965" s="9">
        <f t="shared" si="506"/>
        <v>0.50249367859950955</v>
      </c>
      <c r="U965" s="18"/>
      <c r="V965" s="8">
        <f t="shared" si="517"/>
        <v>4209.9202797695016</v>
      </c>
      <c r="W965" s="8">
        <f t="shared" si="507"/>
        <v>3865.06580224135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-1123.9496201792981</v>
      </c>
      <c r="AB965" s="8">
        <f t="shared" si="518"/>
        <v>-34485.447752815177</v>
      </c>
      <c r="AC965" s="8">
        <f t="shared" si="511"/>
        <v>-35609.397372994477</v>
      </c>
      <c r="AD965" s="8">
        <f t="shared" si="519"/>
        <v>412.99317944538814</v>
      </c>
      <c r="AE965" s="8">
        <f t="shared" si="512"/>
        <v>-35196.40419354909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2236.7438000649809</v>
      </c>
      <c r="M966" s="14">
        <f t="shared" si="505"/>
        <v>769177</v>
      </c>
      <c r="N966" s="13"/>
      <c r="O966" s="12">
        <f>1000*(IF(I27&lt;18,VLOOKUP(I27,'[1]Mortality (No Interventions) L'!$B$10:$O$129,7),VLOOKUP(I27,'[1]Mortality (Interventions) L'!$B$136:$AV$256,25)))</f>
        <v>91.437312009541941</v>
      </c>
      <c r="P966" s="11">
        <v>0</v>
      </c>
      <c r="Q966" s="10">
        <f t="shared" si="514"/>
        <v>0.50249367859950955</v>
      </c>
      <c r="R966" s="10">
        <f t="shared" si="515"/>
        <v>4.5946671272925843E-2</v>
      </c>
      <c r="S966" s="10">
        <f t="shared" si="516"/>
        <v>0</v>
      </c>
      <c r="T966" s="9">
        <f t="shared" si="506"/>
        <v>0.45654700732658371</v>
      </c>
      <c r="U966" s="18"/>
      <c r="V966" s="8">
        <f t="shared" si="517"/>
        <v>3865.06580224135</v>
      </c>
      <c r="W966" s="8">
        <f t="shared" si="507"/>
        <v>3511.6545745443968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-1021.1786880759576</v>
      </c>
      <c r="AB966" s="8">
        <f t="shared" si="518"/>
        <v>-35341.122769695285</v>
      </c>
      <c r="AC966" s="8">
        <f t="shared" si="511"/>
        <v>-36362.301457771246</v>
      </c>
      <c r="AD966" s="8">
        <f t="shared" si="519"/>
        <v>379.16295519987648</v>
      </c>
      <c r="AE966" s="8">
        <f t="shared" si="512"/>
        <v>-35983.138502571368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2236.7438000649809</v>
      </c>
      <c r="M967" s="14">
        <f t="shared" si="505"/>
        <v>769177</v>
      </c>
      <c r="N967" s="13"/>
      <c r="O967" s="12">
        <f>1000*(IF(I28&lt;18,VLOOKUP(I28,'[1]Mortality (No Interventions) L'!$B$10:$O$129,7),VLOOKUP(I28,'[1]Mortality (Interventions) L'!$B$136:$AV$256,25)))</f>
        <v>101.81535083392454</v>
      </c>
      <c r="P967" s="11">
        <v>0</v>
      </c>
      <c r="Q967" s="10">
        <f t="shared" si="514"/>
        <v>0.45654700732658371</v>
      </c>
      <c r="R967" s="10">
        <f t="shared" si="515"/>
        <v>4.6483493723134435E-2</v>
      </c>
      <c r="S967" s="10">
        <f t="shared" si="516"/>
        <v>0</v>
      </c>
      <c r="T967" s="9">
        <f t="shared" si="506"/>
        <v>0.41006351360344928</v>
      </c>
      <c r="U967" s="18"/>
      <c r="V967" s="8">
        <f t="shared" si="517"/>
        <v>3511.6545745443968</v>
      </c>
      <c r="W967" s="8">
        <f t="shared" si="507"/>
        <v>3154.114232029603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-917.20702168537707</v>
      </c>
      <c r="AB967" s="8">
        <f t="shared" si="518"/>
        <v>-35754.034251479374</v>
      </c>
      <c r="AC967" s="8">
        <f t="shared" si="511"/>
        <v>-36671.241273164749</v>
      </c>
      <c r="AD967" s="8">
        <f t="shared" si="519"/>
        <v>344.49331376280537</v>
      </c>
      <c r="AE967" s="8">
        <f t="shared" si="512"/>
        <v>-36326.747959401946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2236.7438000649809</v>
      </c>
      <c r="M968" s="14">
        <f t="shared" si="505"/>
        <v>769177</v>
      </c>
      <c r="N968" s="13"/>
      <c r="O968" s="12">
        <f>1000*(IF(I29&lt;18,VLOOKUP(I29,'[1]Mortality (No Interventions) L'!$B$10:$O$129,7),VLOOKUP(I29,'[1]Mortality (Interventions) L'!$B$136:$AV$256,25)))</f>
        <v>113.33367775081518</v>
      </c>
      <c r="P968" s="11">
        <v>0</v>
      </c>
      <c r="Q968" s="10">
        <f t="shared" si="514"/>
        <v>0.41006351360344928</v>
      </c>
      <c r="R968" s="10">
        <f t="shared" si="515"/>
        <v>4.6474006108100339E-2</v>
      </c>
      <c r="S968" s="10">
        <f t="shared" si="516"/>
        <v>0</v>
      </c>
      <c r="T968" s="9">
        <f t="shared" si="506"/>
        <v>0.36358950749534896</v>
      </c>
      <c r="U968" s="18"/>
      <c r="V968" s="8">
        <f t="shared" si="517"/>
        <v>3154.114232029603</v>
      </c>
      <c r="W968" s="8">
        <f t="shared" si="507"/>
        <v>2796.6468660675005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-813.25657665890174</v>
      </c>
      <c r="AB968" s="8">
        <f t="shared" si="518"/>
        <v>-35746.736596210292</v>
      </c>
      <c r="AC968" s="8">
        <f t="shared" si="511"/>
        <v>-36559.993172869195</v>
      </c>
      <c r="AD968" s="8">
        <f t="shared" si="519"/>
        <v>309.41860616210408</v>
      </c>
      <c r="AE968" s="8">
        <f t="shared" si="512"/>
        <v>-36250.574566707088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2236.7438000649809</v>
      </c>
      <c r="M969" s="14">
        <f t="shared" si="505"/>
        <v>769177</v>
      </c>
      <c r="N969" s="13"/>
      <c r="O969" s="12">
        <f>1000*(IF(I30&lt;18,VLOOKUP(I30,'[1]Mortality (No Interventions) L'!$B$10:$O$129,7),VLOOKUP(I30,'[1]Mortality (Interventions) L'!$B$136:$AV$256,25)))</f>
        <v>132.79958057562345</v>
      </c>
      <c r="P969" s="11">
        <v>0</v>
      </c>
      <c r="Q969" s="10">
        <f t="shared" si="514"/>
        <v>0.36358950749534896</v>
      </c>
      <c r="R969" s="10">
        <f t="shared" si="515"/>
        <v>4.8284534097079841E-2</v>
      </c>
      <c r="S969" s="10">
        <f t="shared" si="516"/>
        <v>0</v>
      </c>
      <c r="T969" s="9">
        <f t="shared" si="506"/>
        <v>0.31530497339826913</v>
      </c>
      <c r="U969" s="18"/>
      <c r="V969" s="8">
        <f t="shared" si="517"/>
        <v>2796.6468660675005</v>
      </c>
      <c r="W969" s="8">
        <f t="shared" si="507"/>
        <v>2425.2533352356045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-705.25644437823223</v>
      </c>
      <c r="AB969" s="8">
        <f t="shared" si="518"/>
        <v>-37139.353083189584</v>
      </c>
      <c r="AC969" s="8">
        <f t="shared" si="511"/>
        <v>-37844.609527567816</v>
      </c>
      <c r="AD969" s="8">
        <f t="shared" si="519"/>
        <v>274.35105756122181</v>
      </c>
      <c r="AE969" s="8">
        <f t="shared" si="512"/>
        <v>-37570.258470006593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2236.7438000649809</v>
      </c>
      <c r="M970" s="14">
        <f t="shared" si="505"/>
        <v>769177</v>
      </c>
      <c r="N970" s="13"/>
      <c r="O970" s="12">
        <f>1000*(IF(I31&lt;18,VLOOKUP(I31,'[1]Mortality (No Interventions) L'!$B$10:$O$129,7),VLOOKUP(I31,'[1]Mortality (Interventions) L'!$B$136:$AV$256,25)))</f>
        <v>146.40302632785273</v>
      </c>
      <c r="P970" s="11">
        <v>0</v>
      </c>
      <c r="Q970" s="10">
        <f t="shared" si="514"/>
        <v>0.31530497339826913</v>
      </c>
      <c r="R970" s="10">
        <f t="shared" si="515"/>
        <v>4.6161602321729701E-2</v>
      </c>
      <c r="S970" s="10">
        <f t="shared" si="516"/>
        <v>0</v>
      </c>
      <c r="T970" s="9">
        <f t="shared" si="506"/>
        <v>0.26914337107653941</v>
      </c>
      <c r="U970" s="18"/>
      <c r="V970" s="8">
        <f t="shared" si="517"/>
        <v>2425.2533352356045</v>
      </c>
      <c r="W970" s="8">
        <f t="shared" si="507"/>
        <v>2070.1889073453935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-602.00476658403807</v>
      </c>
      <c r="AB970" s="8">
        <f t="shared" si="518"/>
        <v>-35506.442789021086</v>
      </c>
      <c r="AC970" s="8">
        <f t="shared" si="511"/>
        <v>-36108.447555605126</v>
      </c>
      <c r="AD970" s="8">
        <f t="shared" si="519"/>
        <v>237.91735218661282</v>
      </c>
      <c r="AE970" s="8">
        <f t="shared" si="512"/>
        <v>-35870.530203418515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2236.7438000649809</v>
      </c>
      <c r="M971" s="14">
        <f t="shared" si="505"/>
        <v>769177</v>
      </c>
      <c r="N971" s="13"/>
      <c r="O971" s="12">
        <f>1000*(IF(I32&lt;18,VLOOKUP(I32,'[1]Mortality (No Interventions) L'!$B$10:$O$129,7),VLOOKUP(I32,'[1]Mortality (Interventions) L'!$B$136:$AV$256,25)))</f>
        <v>161.20949454396964</v>
      </c>
      <c r="P971" s="11">
        <v>0</v>
      </c>
      <c r="Q971" s="10">
        <f t="shared" si="514"/>
        <v>0.26914337107653941</v>
      </c>
      <c r="R971" s="10">
        <f t="shared" si="515"/>
        <v>4.3388466811108979E-2</v>
      </c>
      <c r="S971" s="10">
        <f t="shared" si="516"/>
        <v>0</v>
      </c>
      <c r="T971" s="9">
        <f t="shared" si="506"/>
        <v>0.22575490426543043</v>
      </c>
      <c r="U971" s="18"/>
      <c r="V971" s="8">
        <f t="shared" si="517"/>
        <v>2070.1889073453935</v>
      </c>
      <c r="W971" s="8">
        <f t="shared" si="507"/>
        <v>1736.45479998171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-504.9558824499648</v>
      </c>
      <c r="AB971" s="8">
        <f t="shared" si="518"/>
        <v>-33373.410736368372</v>
      </c>
      <c r="AC971" s="8">
        <f t="shared" si="511"/>
        <v>-33878.366618818334</v>
      </c>
      <c r="AD971" s="8">
        <f t="shared" si="519"/>
        <v>203.08553181058312</v>
      </c>
      <c r="AE971" s="8">
        <f t="shared" si="512"/>
        <v>-33675.281087007752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2236.7438000649809</v>
      </c>
      <c r="M972" s="14">
        <f t="shared" si="505"/>
        <v>769177</v>
      </c>
      <c r="N972" s="13"/>
      <c r="O972" s="12">
        <f>1000*(IF(I33&lt;18,VLOOKUP(I33,'[1]Mortality (No Interventions) L'!$B$10:$O$129,7),VLOOKUP(I33,'[1]Mortality (Interventions) L'!$B$136:$AV$256,25)))</f>
        <v>176.87942808186287</v>
      </c>
      <c r="P972" s="11">
        <v>0</v>
      </c>
      <c r="Q972" s="10">
        <f t="shared" si="514"/>
        <v>0.22575490426543043</v>
      </c>
      <c r="R972" s="10">
        <f t="shared" si="515"/>
        <v>3.9931398353145041E-2</v>
      </c>
      <c r="S972" s="10">
        <f t="shared" si="516"/>
        <v>0</v>
      </c>
      <c r="T972" s="9">
        <f t="shared" si="506"/>
        <v>0.18582350591228539</v>
      </c>
      <c r="U972" s="18"/>
      <c r="V972" s="8">
        <f t="shared" si="517"/>
        <v>1736.45479998171</v>
      </c>
      <c r="W972" s="8">
        <f t="shared" si="507"/>
        <v>1429.3116680709395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-415.63957475564263</v>
      </c>
      <c r="AB972" s="8">
        <f t="shared" si="518"/>
        <v>-30714.313191077043</v>
      </c>
      <c r="AC972" s="8">
        <f t="shared" si="511"/>
        <v>-31129.952765832684</v>
      </c>
      <c r="AD972" s="8">
        <f t="shared" si="519"/>
        <v>170.34621587820575</v>
      </c>
      <c r="AE972" s="8">
        <f t="shared" si="512"/>
        <v>-30959.606549954478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2236.7438000649809</v>
      </c>
      <c r="M973" s="14">
        <f t="shared" si="505"/>
        <v>769177</v>
      </c>
      <c r="N973" s="13"/>
      <c r="O973" s="12">
        <f>1000*(IF(I34&lt;18,VLOOKUP(I34,'[1]Mortality (No Interventions) L'!$B$10:$O$129,7),VLOOKUP(I34,'[1]Mortality (Interventions) L'!$B$136:$AV$256,25)))</f>
        <v>193.24551826289795</v>
      </c>
      <c r="P973" s="11">
        <v>0</v>
      </c>
      <c r="Q973" s="10">
        <f t="shared" si="514"/>
        <v>0.18582350591228539</v>
      </c>
      <c r="R973" s="10">
        <f t="shared" si="515"/>
        <v>3.590955970544827E-2</v>
      </c>
      <c r="S973" s="10">
        <f t="shared" si="516"/>
        <v>0</v>
      </c>
      <c r="T973" s="9">
        <f t="shared" si="506"/>
        <v>0.14991394620683712</v>
      </c>
      <c r="U973" s="18"/>
      <c r="V973" s="8">
        <f t="shared" si="517"/>
        <v>1429.3116680709395</v>
      </c>
      <c r="W973" s="8">
        <f t="shared" si="507"/>
        <v>1153.1035940153636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-335.31908972141798</v>
      </c>
      <c r="AB973" s="8">
        <f t="shared" si="518"/>
        <v>-27620.807405557585</v>
      </c>
      <c r="AC973" s="8">
        <f t="shared" si="511"/>
        <v>-27956.126495279004</v>
      </c>
      <c r="AD973" s="8">
        <f t="shared" si="519"/>
        <v>140.21547463775917</v>
      </c>
      <c r="AE973" s="8">
        <f t="shared" si="512"/>
        <v>-27815.911020641244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2236.7438000649809</v>
      </c>
      <c r="M974" s="14">
        <f t="shared" si="505"/>
        <v>769177</v>
      </c>
      <c r="N974" s="13"/>
      <c r="O974" s="12">
        <f>1000*(IF(I35&lt;18,VLOOKUP(I35,'[1]Mortality (No Interventions) L'!$B$10:$O$129,7),VLOOKUP(I35,'[1]Mortality (Interventions) L'!$B$136:$AV$256,25)))</f>
        <v>210.93753172802266</v>
      </c>
      <c r="P974" s="11">
        <v>0</v>
      </c>
      <c r="Q974" s="10">
        <f t="shared" si="514"/>
        <v>0.14991394620683712</v>
      </c>
      <c r="R974" s="10">
        <f t="shared" si="515"/>
        <v>3.1622477784477784E-2</v>
      </c>
      <c r="S974" s="10">
        <f t="shared" si="516"/>
        <v>0</v>
      </c>
      <c r="T974" s="9">
        <f t="shared" si="506"/>
        <v>0.11829146842235934</v>
      </c>
      <c r="U974" s="18"/>
      <c r="V974" s="8">
        <f t="shared" si="517"/>
        <v>1153.1035940153636</v>
      </c>
      <c r="W974" s="8">
        <f t="shared" si="507"/>
        <v>909.8707680670509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-264.58770859429472</v>
      </c>
      <c r="AB974" s="8">
        <f t="shared" si="518"/>
        <v>-24323.282594831267</v>
      </c>
      <c r="AC974" s="8">
        <f t="shared" si="511"/>
        <v>-24587.870303425563</v>
      </c>
      <c r="AD974" s="8">
        <f t="shared" si="519"/>
        <v>113.11946257290717</v>
      </c>
      <c r="AE974" s="8">
        <f t="shared" si="512"/>
        <v>-24474.750840852656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2236.7438000649809</v>
      </c>
      <c r="M975" s="14">
        <f t="shared" ref="M975:M1006" si="522">$E$11</f>
        <v>769177</v>
      </c>
      <c r="N975" s="13"/>
      <c r="O975" s="12">
        <f>1000*(IF(I36&lt;18,VLOOKUP(I36,'[1]Mortality (No Interventions) L'!$B$10:$O$129,7),VLOOKUP(I36,'[1]Mortality (Interventions) L'!$B$136:$AV$256,25)))</f>
        <v>229.33189261382918</v>
      </c>
      <c r="P975" s="11">
        <v>0</v>
      </c>
      <c r="Q975" s="10">
        <f t="shared" si="514"/>
        <v>0.11829146842235934</v>
      </c>
      <c r="R975" s="10">
        <f t="shared" si="515"/>
        <v>2.7128006333368676E-2</v>
      </c>
      <c r="S975" s="10">
        <f t="shared" si="516"/>
        <v>0</v>
      </c>
      <c r="T975" s="9">
        <f t="shared" ref="T975:T1006" si="523">Q975-SUM(R975:S975)</f>
        <v>9.1163462088990663E-2</v>
      </c>
      <c r="U975" s="18"/>
      <c r="V975" s="8">
        <f t="shared" si="517"/>
        <v>909.8707680670509</v>
      </c>
      <c r="W975" s="8">
        <f t="shared" ref="W975:W1006" si="524">$G$14*M975*T975</f>
        <v>701.20838279223574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-203.9093086200088</v>
      </c>
      <c r="AB975" s="8">
        <f t="shared" si="518"/>
        <v>-20866.238527481517</v>
      </c>
      <c r="AC975" s="8">
        <f t="shared" ref="AC975:AC1006" si="528">IFERROR(_xlfn.IFNA(SUM(Y975:AB975),0),0)</f>
        <v>-21070.147836101525</v>
      </c>
      <c r="AD975" s="8">
        <f t="shared" si="519"/>
        <v>89.2583223473777</v>
      </c>
      <c r="AE975" s="8">
        <f t="shared" ref="AE975:AE1006" si="529">IFERROR(_xlfn.IFNA(SUM(AC975:AD975),0),0)</f>
        <v>-20980.889513754148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2236.7438000649809</v>
      </c>
      <c r="M976" s="14">
        <f t="shared" si="522"/>
        <v>769177</v>
      </c>
      <c r="N976" s="13"/>
      <c r="O976" s="12">
        <f>1000*(IF(I37&lt;18,VLOOKUP(I37,'[1]Mortality (No Interventions) L'!$B$10:$O$129,7),VLOOKUP(I37,'[1]Mortality (Interventions) L'!$B$136:$AV$256,25)))</f>
        <v>248.97203550070935</v>
      </c>
      <c r="P976" s="11">
        <v>0</v>
      </c>
      <c r="Q976" s="10">
        <f t="shared" ref="Q976:Q1007" si="531">T975</f>
        <v>9.1163462088990663E-2</v>
      </c>
      <c r="R976" s="10">
        <f t="shared" ref="R976:R1007" si="532">O976*Q976/1000</f>
        <v>2.2697152719587756E-2</v>
      </c>
      <c r="S976" s="10">
        <f t="shared" ref="S976:S1007" si="533">MIN(P976*Q976,Q976-R976)</f>
        <v>0</v>
      </c>
      <c r="T976" s="9">
        <f t="shared" si="523"/>
        <v>6.84663093694029E-2</v>
      </c>
      <c r="U976" s="18"/>
      <c r="V976" s="8">
        <f t="shared" ref="V976:V1007" si="534">W975</f>
        <v>701.20838279223574</v>
      </c>
      <c r="W976" s="8">
        <f t="shared" si="524"/>
        <v>526.62710441829222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-153.14159299534285</v>
      </c>
      <c r="AB976" s="8">
        <f t="shared" ref="AB976:AB1007" si="535">IFERROR(_xlfn.IFNA(-M976*R976,0),0)</f>
        <v>-17458.12783739435</v>
      </c>
      <c r="AC976" s="8">
        <f t="shared" si="528"/>
        <v>-17611.269430389693</v>
      </c>
      <c r="AD976" s="8">
        <f t="shared" ref="AD976:AD1007" si="536">IFERROR(_xlfn.IFNA($D$6*SUM(V976:V976,Y976:Z976),0),0)</f>
        <v>68.788542351918338</v>
      </c>
      <c r="AE976" s="8">
        <f t="shared" si="529"/>
        <v>-17542.480888037775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2236.7438000649809</v>
      </c>
      <c r="M977" s="14">
        <f t="shared" si="522"/>
        <v>769177</v>
      </c>
      <c r="N977" s="13"/>
      <c r="O977" s="12">
        <f>1000*(IF(I38&lt;18,VLOOKUP(I38,'[1]Mortality (No Interventions) L'!$B$10:$O$129,7),VLOOKUP(I38,'[1]Mortality (Interventions) L'!$B$136:$AV$256,25)))</f>
        <v>269.93047439668874</v>
      </c>
      <c r="P977" s="11">
        <v>0</v>
      </c>
      <c r="Q977" s="10">
        <f t="shared" si="531"/>
        <v>6.84663093694029E-2</v>
      </c>
      <c r="R977" s="10">
        <f t="shared" si="532"/>
        <v>1.8481143368273379E-2</v>
      </c>
      <c r="S977" s="10">
        <f t="shared" si="533"/>
        <v>0</v>
      </c>
      <c r="T977" s="9">
        <f t="shared" si="523"/>
        <v>4.9985166001129525E-2</v>
      </c>
      <c r="U977" s="18"/>
      <c r="V977" s="8">
        <f t="shared" si="534"/>
        <v>526.62710441829222</v>
      </c>
      <c r="W977" s="8">
        <f t="shared" si="524"/>
        <v>384.47440029250805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-111.80401014824534</v>
      </c>
      <c r="AB977" s="8">
        <f t="shared" si="535"/>
        <v>-14215.270412578413</v>
      </c>
      <c r="AC977" s="8">
        <f t="shared" si="528"/>
        <v>-14327.074422726659</v>
      </c>
      <c r="AD977" s="8">
        <f t="shared" si="536"/>
        <v>51.662118943434471</v>
      </c>
      <c r="AE977" s="8">
        <f t="shared" si="529"/>
        <v>-14275.412303783225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2236.7438000649809</v>
      </c>
      <c r="M978" s="14">
        <f t="shared" si="522"/>
        <v>769177</v>
      </c>
      <c r="N978" s="13"/>
      <c r="O978" s="12">
        <f>1000*(IF(I39&lt;18,VLOOKUP(I39,'[1]Mortality (No Interventions) L'!$B$10:$O$129,7),VLOOKUP(I39,'[1]Mortality (Interventions) L'!$B$136:$AV$256,25)))</f>
        <v>291.51673380771877</v>
      </c>
      <c r="P978" s="11">
        <v>0</v>
      </c>
      <c r="Q978" s="10">
        <f t="shared" si="531"/>
        <v>4.9985166001129525E-2</v>
      </c>
      <c r="R978" s="10">
        <f t="shared" si="532"/>
        <v>1.457151233148591E-2</v>
      </c>
      <c r="S978" s="10">
        <f t="shared" si="533"/>
        <v>0</v>
      </c>
      <c r="T978" s="9">
        <f t="shared" si="523"/>
        <v>3.5413653669643615E-2</v>
      </c>
      <c r="U978" s="18"/>
      <c r="V978" s="8">
        <f t="shared" si="534"/>
        <v>384.47440029250805</v>
      </c>
      <c r="W978" s="8">
        <f t="shared" si="524"/>
        <v>272.39367888655465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-79.211270283223811</v>
      </c>
      <c r="AB978" s="8">
        <f t="shared" si="535"/>
        <v>-11208.072140595337</v>
      </c>
      <c r="AC978" s="8">
        <f t="shared" si="528"/>
        <v>-11287.283410878561</v>
      </c>
      <c r="AD978" s="8">
        <f t="shared" si="536"/>
        <v>37.716938668695043</v>
      </c>
      <c r="AE978" s="8">
        <f t="shared" si="529"/>
        <v>-11249.566472209866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2236.7438000649809</v>
      </c>
      <c r="M979" s="14">
        <f t="shared" si="522"/>
        <v>769177</v>
      </c>
      <c r="N979" s="13"/>
      <c r="O979" s="12">
        <f>1000*(IF(I40&lt;18,VLOOKUP(I40,'[1]Mortality (No Interventions) L'!$B$10:$O$129,7),VLOOKUP(I40,'[1]Mortality (Interventions) L'!$B$136:$AV$256,25)))</f>
        <v>314.27189690646708</v>
      </c>
      <c r="P979" s="11">
        <v>0</v>
      </c>
      <c r="Q979" s="10">
        <f t="shared" si="531"/>
        <v>3.5413653669643615E-2</v>
      </c>
      <c r="R979" s="10">
        <f t="shared" si="532"/>
        <v>1.1129516115147568E-2</v>
      </c>
      <c r="S979" s="10">
        <f t="shared" si="533"/>
        <v>0</v>
      </c>
      <c r="T979" s="9">
        <f t="shared" si="523"/>
        <v>2.4284137554496047E-2</v>
      </c>
      <c r="U979" s="18"/>
      <c r="V979" s="8">
        <f t="shared" si="534"/>
        <v>272.39367888655465</v>
      </c>
      <c r="W979" s="8">
        <f t="shared" si="524"/>
        <v>186.78800071754608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-54.3173941149442</v>
      </c>
      <c r="AB979" s="8">
        <f t="shared" si="535"/>
        <v>-8560.5678169008606</v>
      </c>
      <c r="AC979" s="8">
        <f t="shared" si="528"/>
        <v>-8614.8852110158041</v>
      </c>
      <c r="AD979" s="8">
        <f t="shared" si="536"/>
        <v>26.721819898771013</v>
      </c>
      <c r="AE979" s="8">
        <f t="shared" si="529"/>
        <v>-8588.1633911170338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2236.7438000649809</v>
      </c>
      <c r="M980" s="14">
        <f t="shared" si="522"/>
        <v>769177</v>
      </c>
      <c r="N980" s="13"/>
      <c r="O980" s="12">
        <f>1000*(IF(I41&lt;18,VLOOKUP(I41,'[1]Mortality (No Interventions) L'!$B$10:$O$129,7),VLOOKUP(I41,'[1]Mortality (Interventions) L'!$B$136:$AV$256,25)))</f>
        <v>337.45516541596839</v>
      </c>
      <c r="P980" s="11">
        <v>0</v>
      </c>
      <c r="Q980" s="10">
        <f t="shared" si="531"/>
        <v>2.4284137554496047E-2</v>
      </c>
      <c r="R980" s="10">
        <f t="shared" si="532"/>
        <v>8.1948076554365923E-3</v>
      </c>
      <c r="S980" s="10">
        <f t="shared" si="533"/>
        <v>0</v>
      </c>
      <c r="T980" s="9">
        <f t="shared" si="523"/>
        <v>1.6089329899059455E-2</v>
      </c>
      <c r="U980" s="18"/>
      <c r="V980" s="8">
        <f t="shared" si="534"/>
        <v>186.78800071754608</v>
      </c>
      <c r="W980" s="8">
        <f t="shared" si="524"/>
        <v>123.75542503768855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-35.987708898921362</v>
      </c>
      <c r="AB980" s="8">
        <f t="shared" si="535"/>
        <v>-6303.2575679857518</v>
      </c>
      <c r="AC980" s="8">
        <f t="shared" si="528"/>
        <v>-6339.2452768846733</v>
      </c>
      <c r="AD980" s="8">
        <f t="shared" si="536"/>
        <v>18.323902870391272</v>
      </c>
      <c r="AE980" s="8">
        <f t="shared" si="529"/>
        <v>-6320.9213740142823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2236.7438000649809</v>
      </c>
      <c r="M981" s="14">
        <f t="shared" si="522"/>
        <v>769177</v>
      </c>
      <c r="N981" s="13"/>
      <c r="O981" s="12">
        <f>1000*(IF(I42&lt;18,VLOOKUP(I42,'[1]Mortality (No Interventions) L'!$B$10:$O$129,7),VLOOKUP(I42,'[1]Mortality (Interventions) L'!$B$136:$AV$256,25)))</f>
        <v>360.58313892639478</v>
      </c>
      <c r="P981" s="11">
        <v>0</v>
      </c>
      <c r="Q981" s="10">
        <f t="shared" si="531"/>
        <v>1.6089329899059455E-2</v>
      </c>
      <c r="R981" s="10">
        <f t="shared" si="532"/>
        <v>5.8015410782251533E-3</v>
      </c>
      <c r="S981" s="10">
        <f t="shared" si="533"/>
        <v>0</v>
      </c>
      <c r="T981" s="9">
        <f t="shared" si="523"/>
        <v>1.0287788820834302E-2</v>
      </c>
      <c r="U981" s="18"/>
      <c r="V981" s="8">
        <f t="shared" si="534"/>
        <v>123.75542503768855</v>
      </c>
      <c r="W981" s="8">
        <f t="shared" si="524"/>
        <v>79.131305418428667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-23.011147861378944</v>
      </c>
      <c r="AB981" s="8">
        <f t="shared" si="535"/>
        <v>-4462.4119619259891</v>
      </c>
      <c r="AC981" s="8">
        <f t="shared" si="528"/>
        <v>-4485.423109787368</v>
      </c>
      <c r="AD981" s="8">
        <f t="shared" si="536"/>
        <v>12.140407196197248</v>
      </c>
      <c r="AE981" s="8">
        <f t="shared" si="529"/>
        <v>-4473.2827025911711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2236.7438000649809</v>
      </c>
      <c r="M982" s="14">
        <f t="shared" si="522"/>
        <v>769177</v>
      </c>
      <c r="N982" s="13"/>
      <c r="O982" s="12">
        <f>1000*(IF(I43&lt;18,VLOOKUP(I43,'[1]Mortality (No Interventions) L'!$B$10:$O$129,7),VLOOKUP(I43,'[1]Mortality (Interventions) L'!$B$136:$AV$256,25)))</f>
        <v>384.49651130281416</v>
      </c>
      <c r="P982" s="11">
        <v>0</v>
      </c>
      <c r="Q982" s="10">
        <f t="shared" si="531"/>
        <v>1.0287788820834302E-2</v>
      </c>
      <c r="R982" s="10">
        <f t="shared" si="532"/>
        <v>3.9556189106308816E-3</v>
      </c>
      <c r="S982" s="10">
        <f t="shared" si="533"/>
        <v>0</v>
      </c>
      <c r="T982" s="9">
        <f t="shared" si="523"/>
        <v>6.3321699102034208E-3</v>
      </c>
      <c r="U982" s="18"/>
      <c r="V982" s="8">
        <f t="shared" si="534"/>
        <v>79.131305418428667</v>
      </c>
      <c r="W982" s="8">
        <f t="shared" si="524"/>
        <v>48.705594550205369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-14.163441787605528</v>
      </c>
      <c r="AB982" s="8">
        <f t="shared" si="535"/>
        <v>-3042.5710868223296</v>
      </c>
      <c r="AC982" s="8">
        <f t="shared" si="528"/>
        <v>-3056.7345286099353</v>
      </c>
      <c r="AD982" s="8">
        <f t="shared" si="536"/>
        <v>7.7627810615478525</v>
      </c>
      <c r="AE982" s="8">
        <f t="shared" si="529"/>
        <v>-3048.9717475483876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2236.7438000649809</v>
      </c>
      <c r="M983" s="14">
        <f t="shared" si="522"/>
        <v>769177</v>
      </c>
      <c r="N983" s="13"/>
      <c r="O983" s="12">
        <f>1000*(IF(I44&lt;18,VLOOKUP(I44,'[1]Mortality (No Interventions) L'!$B$10:$O$129,7),VLOOKUP(I44,'[1]Mortality (Interventions) L'!$B$136:$AV$256,25)))</f>
        <v>409.07982326308542</v>
      </c>
      <c r="P983" s="11">
        <v>0</v>
      </c>
      <c r="Q983" s="10">
        <f t="shared" si="531"/>
        <v>6.3321699102034208E-3</v>
      </c>
      <c r="R983" s="10">
        <f t="shared" si="532"/>
        <v>2.5903629477378428E-3</v>
      </c>
      <c r="S983" s="10">
        <f t="shared" si="533"/>
        <v>0</v>
      </c>
      <c r="T983" s="9">
        <f t="shared" si="523"/>
        <v>3.741806962465578E-3</v>
      </c>
      <c r="U983" s="18"/>
      <c r="V983" s="8">
        <f t="shared" si="534"/>
        <v>48.705594550205369</v>
      </c>
      <c r="W983" s="8">
        <f t="shared" si="524"/>
        <v>28.78111853968386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-8.3694635243348596</v>
      </c>
      <c r="AB983" s="8">
        <f t="shared" si="535"/>
        <v>-1992.4476010521507</v>
      </c>
      <c r="AC983" s="8">
        <f t="shared" si="528"/>
        <v>-2000.8170645764856</v>
      </c>
      <c r="AD983" s="8">
        <f t="shared" si="536"/>
        <v>4.7780188253751472</v>
      </c>
      <c r="AE983" s="8">
        <f t="shared" si="529"/>
        <v>-1996.0390457511105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2236.7438000649809</v>
      </c>
      <c r="M984" s="14">
        <f t="shared" si="522"/>
        <v>769177</v>
      </c>
      <c r="N984" s="13"/>
      <c r="O984" s="12">
        <f>1000*(IF(I45&lt;18,VLOOKUP(I45,'[1]Mortality (No Interventions) L'!$B$10:$O$129,7),VLOOKUP(I45,'[1]Mortality (Interventions) L'!$B$136:$AV$256,25)))</f>
        <v>434.19863960369719</v>
      </c>
      <c r="P984" s="11">
        <v>0</v>
      </c>
      <c r="Q984" s="10">
        <f t="shared" si="531"/>
        <v>3.741806962465578E-3</v>
      </c>
      <c r="R984" s="10">
        <f t="shared" si="532"/>
        <v>1.6246874927621964E-3</v>
      </c>
      <c r="S984" s="10">
        <f t="shared" si="533"/>
        <v>0</v>
      </c>
      <c r="T984" s="9">
        <f t="shared" si="523"/>
        <v>2.1171194697033819E-3</v>
      </c>
      <c r="U984" s="18"/>
      <c r="V984" s="8">
        <f t="shared" si="534"/>
        <v>28.78111853968386</v>
      </c>
      <c r="W984" s="8">
        <f t="shared" si="524"/>
        <v>16.284396023480383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-4.7354538478558998</v>
      </c>
      <c r="AB984" s="8">
        <f t="shared" si="535"/>
        <v>-1249.6722516203479</v>
      </c>
      <c r="AC984" s="8">
        <f t="shared" si="528"/>
        <v>-1254.4077054682039</v>
      </c>
      <c r="AD984" s="8">
        <f t="shared" si="536"/>
        <v>2.823427728742987</v>
      </c>
      <c r="AE984" s="8">
        <f t="shared" si="529"/>
        <v>-1251.584277739461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2236.7438000649809</v>
      </c>
      <c r="M985" s="14">
        <f t="shared" si="522"/>
        <v>769177</v>
      </c>
      <c r="N985" s="13"/>
      <c r="O985" s="12">
        <f>1000*(IF(I46&lt;18,VLOOKUP(I46,'[1]Mortality (No Interventions) L'!$B$10:$O$129,7),VLOOKUP(I46,'[1]Mortality (Interventions) L'!$B$136:$AV$256,25)))</f>
        <v>459.71470443318486</v>
      </c>
      <c r="P985" s="11">
        <v>0</v>
      </c>
      <c r="Q985" s="10">
        <f t="shared" si="531"/>
        <v>2.1171194697033819E-3</v>
      </c>
      <c r="R985" s="10">
        <f t="shared" si="532"/>
        <v>9.732709512644313E-4</v>
      </c>
      <c r="S985" s="10">
        <f t="shared" si="533"/>
        <v>0</v>
      </c>
      <c r="T985" s="9">
        <f t="shared" si="523"/>
        <v>1.1438485184389505E-3</v>
      </c>
      <c r="U985" s="18"/>
      <c r="V985" s="8">
        <f t="shared" si="534"/>
        <v>16.284396023480383</v>
      </c>
      <c r="W985" s="8">
        <f t="shared" si="524"/>
        <v>8.7982197186731668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-2.5584960818318363</v>
      </c>
      <c r="AB985" s="8">
        <f t="shared" si="535"/>
        <v>-748.61763048072146</v>
      </c>
      <c r="AC985" s="8">
        <f t="shared" si="528"/>
        <v>-751.17612656255335</v>
      </c>
      <c r="AD985" s="8">
        <f t="shared" si="536"/>
        <v>1.5974992499034257</v>
      </c>
      <c r="AE985" s="8">
        <f t="shared" si="529"/>
        <v>-749.57862731264993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2236.7438000649809</v>
      </c>
      <c r="M986" s="14">
        <f t="shared" si="522"/>
        <v>769177</v>
      </c>
      <c r="N986" s="13"/>
      <c r="O986" s="12">
        <f>1000*(IF(I47&lt;18,VLOOKUP(I47,'[1]Mortality (No Interventions) L'!$B$10:$O$129,7),VLOOKUP(I47,'[1]Mortality (Interventions) L'!$B$136:$AV$256,25)))</f>
        <v>485.65289965755079</v>
      </c>
      <c r="P986" s="11">
        <v>0</v>
      </c>
      <c r="Q986" s="10">
        <f t="shared" si="531"/>
        <v>1.1438485184389505E-3</v>
      </c>
      <c r="R986" s="10">
        <f t="shared" si="532"/>
        <v>5.5551334974886983E-4</v>
      </c>
      <c r="S986" s="10">
        <f t="shared" si="533"/>
        <v>0</v>
      </c>
      <c r="T986" s="9">
        <f t="shared" si="523"/>
        <v>5.8833516869008062E-4</v>
      </c>
      <c r="U986" s="18"/>
      <c r="V986" s="8">
        <f t="shared" si="534"/>
        <v>8.7982197186731668</v>
      </c>
      <c r="W986" s="8">
        <f t="shared" si="524"/>
        <v>4.5253388004753017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-1.3159550409277225</v>
      </c>
      <c r="AB986" s="8">
        <f t="shared" si="535"/>
        <v>-427.28809181978647</v>
      </c>
      <c r="AC986" s="8">
        <f t="shared" si="528"/>
        <v>-428.60404686071422</v>
      </c>
      <c r="AD986" s="8">
        <f t="shared" si="536"/>
        <v>0.86310535440183767</v>
      </c>
      <c r="AE986" s="8">
        <f t="shared" si="529"/>
        <v>-427.74094150631237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2236.7438000649809</v>
      </c>
      <c r="M987" s="14">
        <f t="shared" si="522"/>
        <v>769177</v>
      </c>
      <c r="N987" s="13"/>
      <c r="O987" s="12">
        <f>1000*(IF(I48&lt;18,VLOOKUP(I48,'[1]Mortality (No Interventions) L'!$B$10:$O$129,7),VLOOKUP(I48,'[1]Mortality (Interventions) L'!$B$136:$AV$256,25)))</f>
        <v>512.05895883885501</v>
      </c>
      <c r="P987" s="11">
        <v>0</v>
      </c>
      <c r="Q987" s="10">
        <f t="shared" si="531"/>
        <v>5.8833516869008062E-4</v>
      </c>
      <c r="R987" s="10">
        <f t="shared" si="532"/>
        <v>3.0126229392772477E-4</v>
      </c>
      <c r="S987" s="10">
        <f t="shared" si="533"/>
        <v>0</v>
      </c>
      <c r="T987" s="9">
        <f t="shared" si="523"/>
        <v>2.8707287476235585E-4</v>
      </c>
      <c r="U987" s="18"/>
      <c r="V987" s="8">
        <f t="shared" si="534"/>
        <v>4.5253388004753017</v>
      </c>
      <c r="W987" s="8">
        <f t="shared" si="524"/>
        <v>2.2080985259108461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-0.64210847279153016</v>
      </c>
      <c r="AB987" s="8">
        <f t="shared" si="535"/>
        <v>-231.72402745644555</v>
      </c>
      <c r="AC987" s="8">
        <f t="shared" si="528"/>
        <v>-232.36613592923709</v>
      </c>
      <c r="AD987" s="8">
        <f t="shared" si="536"/>
        <v>0.44393573632662714</v>
      </c>
      <c r="AE987" s="8">
        <f t="shared" si="529"/>
        <v>-231.92220019291045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2236.7438000649809</v>
      </c>
      <c r="M988" s="14">
        <f t="shared" si="522"/>
        <v>769177</v>
      </c>
      <c r="N988" s="13"/>
      <c r="O988" s="12">
        <f>1000*(IF(I49&lt;18,VLOOKUP(I49,'[1]Mortality (No Interventions) L'!$B$10:$O$129,7),VLOOKUP(I49,'[1]Mortality (Interventions) L'!$B$136:$AV$256,25)))</f>
        <v>538.8019564651421</v>
      </c>
      <c r="P988" s="11">
        <v>0</v>
      </c>
      <c r="Q988" s="10">
        <f t="shared" si="531"/>
        <v>2.8707287476235585E-4</v>
      </c>
      <c r="R988" s="10">
        <f t="shared" si="532"/>
        <v>1.5467542657003006E-4</v>
      </c>
      <c r="S988" s="10">
        <f t="shared" si="533"/>
        <v>0</v>
      </c>
      <c r="T988" s="9">
        <f t="shared" si="523"/>
        <v>1.3239744819232578E-4</v>
      </c>
      <c r="U988" s="18"/>
      <c r="V988" s="8">
        <f t="shared" si="534"/>
        <v>2.2080985259108461</v>
      </c>
      <c r="W988" s="8">
        <f t="shared" si="524"/>
        <v>1.0183707200822858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-0.29613917138860918</v>
      </c>
      <c r="AB988" s="8">
        <f t="shared" si="535"/>
        <v>-118.97278058285602</v>
      </c>
      <c r="AC988" s="8">
        <f t="shared" si="528"/>
        <v>-119.26891975424462</v>
      </c>
      <c r="AD988" s="8">
        <f t="shared" si="536"/>
        <v>0.21661446539185403</v>
      </c>
      <c r="AE988" s="8">
        <f t="shared" si="529"/>
        <v>-119.05230528885276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2236.7438000649809</v>
      </c>
      <c r="M989" s="14">
        <f t="shared" si="522"/>
        <v>769177</v>
      </c>
      <c r="N989" s="13"/>
      <c r="O989" s="12">
        <f>1000*(IF(I50&lt;18,VLOOKUP(I50,'[1]Mortality (No Interventions) L'!$B$10:$O$129,7),VLOOKUP(I50,'[1]Mortality (Interventions) L'!$B$136:$AV$256,25)))</f>
        <v>565.74761309612052</v>
      </c>
      <c r="P989" s="11">
        <v>0</v>
      </c>
      <c r="Q989" s="10">
        <f t="shared" si="531"/>
        <v>1.3239744819232578E-4</v>
      </c>
      <c r="R989" s="10">
        <f t="shared" si="532"/>
        <v>7.4903540294825587E-5</v>
      </c>
      <c r="S989" s="10">
        <f t="shared" si="533"/>
        <v>0</v>
      </c>
      <c r="T989" s="9">
        <f t="shared" si="523"/>
        <v>5.7493907897500195E-5</v>
      </c>
      <c r="U989" s="18"/>
      <c r="V989" s="8">
        <f t="shared" si="534"/>
        <v>1.0183707200822858</v>
      </c>
      <c r="W989" s="8">
        <f t="shared" si="524"/>
        <v>0.4422299159487551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-0.12859914203124059</v>
      </c>
      <c r="AB989" s="8">
        <f t="shared" si="535"/>
        <v>-57.614080413353058</v>
      </c>
      <c r="AC989" s="8">
        <f t="shared" si="528"/>
        <v>-57.742679555384299</v>
      </c>
      <c r="AD989" s="8">
        <f t="shared" si="536"/>
        <v>9.9902167640072245E-2</v>
      </c>
      <c r="AE989" s="8">
        <f t="shared" si="529"/>
        <v>-57.642777387744225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2236.7438000649809</v>
      </c>
      <c r="M990" s="14">
        <f t="shared" si="522"/>
        <v>769177</v>
      </c>
      <c r="N990" s="13"/>
      <c r="O990" s="12">
        <f>1000*(IF(I51&lt;18,VLOOKUP(I51,'[1]Mortality (No Interventions) L'!$B$10:$O$129,7),VLOOKUP(I51,'[1]Mortality (Interventions) L'!$B$136:$AV$256,25)))</f>
        <v>596.79213106451004</v>
      </c>
      <c r="P990" s="11">
        <v>0</v>
      </c>
      <c r="Q990" s="10">
        <f t="shared" si="531"/>
        <v>5.7493907897500195E-5</v>
      </c>
      <c r="R990" s="10">
        <f t="shared" si="532"/>
        <v>3.4311911817375806E-5</v>
      </c>
      <c r="S990" s="10">
        <f t="shared" si="533"/>
        <v>0</v>
      </c>
      <c r="T990" s="9">
        <f t="shared" si="523"/>
        <v>2.3181996080124389E-5</v>
      </c>
      <c r="U990" s="18"/>
      <c r="V990" s="8">
        <f t="shared" si="534"/>
        <v>0.4422299159487551</v>
      </c>
      <c r="W990" s="8">
        <f t="shared" si="524"/>
        <v>0.17831058198921837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-5.1852186005348917E-2</v>
      </c>
      <c r="AB990" s="8">
        <f t="shared" si="535"/>
        <v>-26.391933395953671</v>
      </c>
      <c r="AC990" s="8">
        <f t="shared" si="528"/>
        <v>-26.44378558195902</v>
      </c>
      <c r="AD990" s="8">
        <f t="shared" si="536"/>
        <v>4.3382754754572879E-2</v>
      </c>
      <c r="AE990" s="8">
        <f t="shared" si="529"/>
        <v>-26.400402827204445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2236.7438000649809</v>
      </c>
      <c r="M991" s="14">
        <f t="shared" si="522"/>
        <v>769177</v>
      </c>
      <c r="N991" s="13"/>
      <c r="O991" s="12">
        <f>1000*(IF(I52&lt;18,VLOOKUP(I52,'[1]Mortality (No Interventions) L'!$B$10:$O$129,7),VLOOKUP(I52,'[1]Mortality (Interventions) L'!$B$136:$AV$256,25)))</f>
        <v>628.04048282020619</v>
      </c>
      <c r="P991" s="11">
        <v>0</v>
      </c>
      <c r="Q991" s="10">
        <f t="shared" si="531"/>
        <v>2.3181996080124389E-5</v>
      </c>
      <c r="R991" s="10">
        <f t="shared" si="532"/>
        <v>1.4559232010897449E-5</v>
      </c>
      <c r="S991" s="10">
        <f t="shared" si="533"/>
        <v>0</v>
      </c>
      <c r="T991" s="9">
        <f t="shared" si="523"/>
        <v>8.6227640692269403E-6</v>
      </c>
      <c r="U991" s="18"/>
      <c r="V991" s="8">
        <f t="shared" si="534"/>
        <v>0.17831058198921837</v>
      </c>
      <c r="W991" s="8">
        <f t="shared" si="524"/>
        <v>6.63243179847577E-2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-1.9286914071266443E-2</v>
      </c>
      <c r="AB991" s="8">
        <f t="shared" si="535"/>
        <v>-11.198626400446066</v>
      </c>
      <c r="AC991" s="8">
        <f t="shared" si="528"/>
        <v>-11.217913314517332</v>
      </c>
      <c r="AD991" s="8">
        <f t="shared" si="536"/>
        <v>1.7492268093142322E-2</v>
      </c>
      <c r="AE991" s="8">
        <f t="shared" si="529"/>
        <v>-11.200421046424189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2236.7438000649809</v>
      </c>
      <c r="M992" s="14">
        <f t="shared" si="522"/>
        <v>769177</v>
      </c>
      <c r="N992" s="13"/>
      <c r="O992" s="12">
        <f>1000*(IF(I53&lt;18,VLOOKUP(I53,'[1]Mortality (No Interventions) L'!$B$10:$O$129,7),VLOOKUP(I53,'[1]Mortality (Interventions) L'!$B$136:$AV$256,25)))</f>
        <v>659.45570778228819</v>
      </c>
      <c r="P992" s="11">
        <v>0</v>
      </c>
      <c r="Q992" s="10">
        <f t="shared" si="531"/>
        <v>8.6227640692269403E-6</v>
      </c>
      <c r="R992" s="10">
        <f t="shared" si="532"/>
        <v>5.6863309823117353E-6</v>
      </c>
      <c r="S992" s="10">
        <f t="shared" si="533"/>
        <v>0</v>
      </c>
      <c r="T992" s="9">
        <f t="shared" si="523"/>
        <v>2.936433086915205E-6</v>
      </c>
      <c r="U992" s="18"/>
      <c r="V992" s="8">
        <f t="shared" si="534"/>
        <v>6.63243179847577E-2</v>
      </c>
      <c r="W992" s="8">
        <f t="shared" si="524"/>
        <v>2.2586367924941769E-2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-6.568048501463258E-3</v>
      </c>
      <c r="AB992" s="8">
        <f t="shared" si="535"/>
        <v>-4.3737950059815933</v>
      </c>
      <c r="AC992" s="8">
        <f t="shared" si="528"/>
        <v>-4.3803630544830563</v>
      </c>
      <c r="AD992" s="8">
        <f t="shared" si="536"/>
        <v>6.5064155943047311E-3</v>
      </c>
      <c r="AE992" s="8">
        <f t="shared" si="529"/>
        <v>-4.3738566388887516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2236.7438000649809</v>
      </c>
      <c r="M993" s="14">
        <f t="shared" si="522"/>
        <v>769177</v>
      </c>
      <c r="N993" s="13"/>
      <c r="O993" s="12">
        <f>1000*(IF(I54&lt;18,VLOOKUP(I54,'[1]Mortality (No Interventions) L'!$B$10:$O$129,7),VLOOKUP(I54,'[1]Mortality (Interventions) L'!$B$136:$AV$256,25)))</f>
        <v>691.0004658463406</v>
      </c>
      <c r="P993" s="11">
        <v>0</v>
      </c>
      <c r="Q993" s="10">
        <f t="shared" si="531"/>
        <v>2.936433086915205E-6</v>
      </c>
      <c r="R993" s="10">
        <f t="shared" si="532"/>
        <v>2.0290766309850145E-6</v>
      </c>
      <c r="S993" s="10">
        <f t="shared" si="533"/>
        <v>0</v>
      </c>
      <c r="T993" s="9">
        <f t="shared" si="523"/>
        <v>9.0735645593019051E-7</v>
      </c>
      <c r="U993" s="18"/>
      <c r="V993" s="8">
        <f t="shared" si="534"/>
        <v>2.2586367924941769E-2</v>
      </c>
      <c r="W993" s="8">
        <f t="shared" si="524"/>
        <v>6.9791771670301619E-3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-2.0295239272507875E-3</v>
      </c>
      <c r="AB993" s="8">
        <f t="shared" si="535"/>
        <v>-1.5607190757911604</v>
      </c>
      <c r="AC993" s="8">
        <f t="shared" si="528"/>
        <v>-1.5627485997184112</v>
      </c>
      <c r="AD993" s="8">
        <f t="shared" si="536"/>
        <v>2.2157226934367879E-3</v>
      </c>
      <c r="AE993" s="8">
        <f t="shared" si="529"/>
        <v>-1.5605328770249745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2236.7438000649809</v>
      </c>
      <c r="M994" s="14">
        <f t="shared" si="522"/>
        <v>769177</v>
      </c>
      <c r="N994" s="13"/>
      <c r="O994" s="12">
        <f>1000*(IF(I55&lt;18,VLOOKUP(I55,'[1]Mortality (No Interventions) L'!$B$10:$O$129,7),VLOOKUP(I55,'[1]Mortality (Interventions) L'!$B$136:$AV$256,25)))</f>
        <v>722.63639556408998</v>
      </c>
      <c r="P994" s="11">
        <v>0</v>
      </c>
      <c r="Q994" s="10">
        <f t="shared" si="531"/>
        <v>9.0735645593019051E-7</v>
      </c>
      <c r="R994" s="10">
        <f t="shared" si="532"/>
        <v>6.5568879880519995E-7</v>
      </c>
      <c r="S994" s="10">
        <f t="shared" si="533"/>
        <v>0</v>
      </c>
      <c r="T994" s="9">
        <f t="shared" si="523"/>
        <v>2.5166765712499056E-7</v>
      </c>
      <c r="U994" s="18"/>
      <c r="V994" s="8">
        <f t="shared" si="534"/>
        <v>6.9791771670301619E-3</v>
      </c>
      <c r="W994" s="8">
        <f t="shared" si="524"/>
        <v>1.9357697350442888E-3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-5.629160717512021E-4</v>
      </c>
      <c r="AB994" s="8">
        <f t="shared" si="535"/>
        <v>-0.50434074319858724</v>
      </c>
      <c r="AC994" s="8">
        <f t="shared" si="528"/>
        <v>-0.50490365927033842</v>
      </c>
      <c r="AD994" s="8">
        <f t="shared" si="536"/>
        <v>6.8465728008565896E-4</v>
      </c>
      <c r="AE994" s="8">
        <f t="shared" si="529"/>
        <v>-0.50421900199025271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2236.7438000649809</v>
      </c>
      <c r="M995" s="14">
        <f t="shared" si="522"/>
        <v>769177</v>
      </c>
      <c r="N995" s="13"/>
      <c r="O995" s="12">
        <f>1000*(IF(I56&lt;18,VLOOKUP(I56,'[1]Mortality (No Interventions) L'!$B$10:$O$129,7),VLOOKUP(I56,'[1]Mortality (Interventions) L'!$B$136:$AV$256,25)))</f>
        <v>754.47575463182363</v>
      </c>
      <c r="P995" s="11">
        <v>0</v>
      </c>
      <c r="Q995" s="10">
        <f t="shared" si="531"/>
        <v>2.5166765712499056E-7</v>
      </c>
      <c r="R995" s="10">
        <f t="shared" si="532"/>
        <v>1.898771455258003E-7</v>
      </c>
      <c r="S995" s="10">
        <f t="shared" si="533"/>
        <v>0</v>
      </c>
      <c r="T995" s="9">
        <f t="shared" si="523"/>
        <v>6.179051159919026E-8</v>
      </c>
      <c r="U995" s="18"/>
      <c r="V995" s="8">
        <f t="shared" si="534"/>
        <v>1.9357697350442888E-3</v>
      </c>
      <c r="W995" s="8">
        <f t="shared" si="524"/>
        <v>4.7527840340330369E-4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-1.3820954372233211E-4</v>
      </c>
      <c r="AB995" s="8">
        <f t="shared" si="535"/>
        <v>-0.14604913316409851</v>
      </c>
      <c r="AC995" s="8">
        <f t="shared" si="528"/>
        <v>-0.14618734270782086</v>
      </c>
      <c r="AD995" s="8">
        <f t="shared" si="536"/>
        <v>1.8989901100784475E-4</v>
      </c>
      <c r="AE995" s="8">
        <f t="shared" si="529"/>
        <v>-0.145997443696813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2236.7438000649809</v>
      </c>
      <c r="M996" s="14">
        <f t="shared" si="522"/>
        <v>769177</v>
      </c>
      <c r="N996" s="13"/>
      <c r="O996" s="12">
        <f>1000*(IF(I57&lt;18,VLOOKUP(I57,'[1]Mortality (No Interventions) L'!$B$10:$O$129,7),VLOOKUP(I57,'[1]Mortality (Interventions) L'!$B$136:$AV$256,25)))</f>
        <v>786.65669606079587</v>
      </c>
      <c r="P996" s="11">
        <v>0</v>
      </c>
      <c r="Q996" s="10">
        <f t="shared" si="531"/>
        <v>6.179051159919026E-8</v>
      </c>
      <c r="R996" s="10">
        <f t="shared" si="532"/>
        <v>4.8607919702525293E-8</v>
      </c>
      <c r="S996" s="10">
        <f t="shared" si="533"/>
        <v>0</v>
      </c>
      <c r="T996" s="9">
        <f t="shared" si="523"/>
        <v>1.3182591896664967E-8</v>
      </c>
      <c r="U996" s="18"/>
      <c r="V996" s="8">
        <f t="shared" si="534"/>
        <v>4.7527840340330369E-4</v>
      </c>
      <c r="W996" s="8">
        <f t="shared" si="524"/>
        <v>1.013974648730107E-4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-2.9486080693652222E-5</v>
      </c>
      <c r="AB996" s="8">
        <f t="shared" si="535"/>
        <v>-3.7388093853029297E-2</v>
      </c>
      <c r="AC996" s="8">
        <f t="shared" si="528"/>
        <v>-3.7417579933722953E-2</v>
      </c>
      <c r="AD996" s="8">
        <f t="shared" si="536"/>
        <v>4.6624811373864098E-5</v>
      </c>
      <c r="AE996" s="8">
        <f t="shared" si="529"/>
        <v>-3.7370955122349087E-2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2236.7438000649809</v>
      </c>
      <c r="M997" s="14">
        <f t="shared" si="522"/>
        <v>769177</v>
      </c>
      <c r="N997" s="13"/>
      <c r="O997" s="12">
        <f>1000*(IF(I58&lt;18,VLOOKUP(I58,'[1]Mortality (No Interventions) L'!$B$10:$O$129,7),VLOOKUP(I58,'[1]Mortality (Interventions) L'!$B$136:$AV$256,25)))</f>
        <v>819.17921985100736</v>
      </c>
      <c r="P997" s="11">
        <v>0</v>
      </c>
      <c r="Q997" s="10">
        <f t="shared" si="531"/>
        <v>1.3182591896664967E-8</v>
      </c>
      <c r="R997" s="10">
        <f t="shared" si="532"/>
        <v>1.0798905345524218E-8</v>
      </c>
      <c r="S997" s="10">
        <f t="shared" si="533"/>
        <v>0</v>
      </c>
      <c r="T997" s="9">
        <f t="shared" si="523"/>
        <v>2.3836865511407484E-9</v>
      </c>
      <c r="U997" s="18"/>
      <c r="V997" s="8">
        <f t="shared" si="534"/>
        <v>1.013974648730107E-4</v>
      </c>
      <c r="W997" s="8">
        <f t="shared" si="524"/>
        <v>1.8334768703467875E-5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-5.3316961145623462E-6</v>
      </c>
      <c r="AB997" s="8">
        <f t="shared" si="535"/>
        <v>-8.3062696169542826E-3</v>
      </c>
      <c r="AC997" s="8">
        <f t="shared" si="528"/>
        <v>-8.3116013130688452E-3</v>
      </c>
      <c r="AD997" s="8">
        <f t="shared" si="536"/>
        <v>9.9470913040423498E-6</v>
      </c>
      <c r="AE997" s="8">
        <f t="shared" si="529"/>
        <v>-8.301654221764803E-3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2236.7438000649809</v>
      </c>
      <c r="M998" s="14">
        <f t="shared" si="522"/>
        <v>769177</v>
      </c>
      <c r="N998" s="13"/>
      <c r="O998" s="12">
        <f>1000*(IF(I59&lt;18,VLOOKUP(I59,'[1]Mortality (No Interventions) L'!$B$10:$O$129,7),VLOOKUP(I59,'[1]Mortality (Interventions) L'!$B$136:$AV$256,25)))</f>
        <v>852.04332600245777</v>
      </c>
      <c r="P998" s="11">
        <v>0</v>
      </c>
      <c r="Q998" s="10">
        <f t="shared" si="531"/>
        <v>2.3836865511407484E-9</v>
      </c>
      <c r="R998" s="10">
        <f t="shared" si="532"/>
        <v>2.031004217181291E-9</v>
      </c>
      <c r="S998" s="10">
        <f t="shared" si="533"/>
        <v>0</v>
      </c>
      <c r="T998" s="9">
        <f t="shared" si="523"/>
        <v>3.5268233395945748E-10</v>
      </c>
      <c r="U998" s="18"/>
      <c r="V998" s="8">
        <f t="shared" si="534"/>
        <v>1.8334768703467875E-5</v>
      </c>
      <c r="W998" s="8">
        <f t="shared" si="524"/>
        <v>2.7127513958793363E-6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-7.8886002387626354E-7</v>
      </c>
      <c r="AB998" s="8">
        <f t="shared" si="535"/>
        <v>-1.5622017307588539E-3</v>
      </c>
      <c r="AC998" s="8">
        <f t="shared" si="528"/>
        <v>-1.56299059078273E-3</v>
      </c>
      <c r="AD998" s="8">
        <f t="shared" si="536"/>
        <v>1.7986408098101986E-6</v>
      </c>
      <c r="AE998" s="8">
        <f t="shared" si="529"/>
        <v>-1.5611919499729197E-3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2236.7438000649809</v>
      </c>
      <c r="M999" s="14">
        <f t="shared" si="522"/>
        <v>769177</v>
      </c>
      <c r="N999" s="13"/>
      <c r="O999" s="12">
        <f>1000*(IF(I60&lt;18,VLOOKUP(I60,'[1]Mortality (No Interventions) L'!$B$10:$O$129,7),VLOOKUP(I60,'[1]Mortality (Interventions) L'!$B$136:$AV$256,25)))</f>
        <v>1000</v>
      </c>
      <c r="P999" s="11">
        <v>0</v>
      </c>
      <c r="Q999" s="10">
        <f t="shared" si="531"/>
        <v>3.5268233395945748E-10</v>
      </c>
      <c r="R999" s="10">
        <f t="shared" si="532"/>
        <v>3.5268233395945748E-10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2.7127513958793363E-6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-2.7127513958793363E-4</v>
      </c>
      <c r="AC999" s="8">
        <f t="shared" si="528"/>
        <v>-2.7127513958793363E-4</v>
      </c>
      <c r="AD999" s="8">
        <f t="shared" si="536"/>
        <v>2.661209119357629E-7</v>
      </c>
      <c r="AE999" s="8">
        <f t="shared" si="529"/>
        <v>-2.7100901867599788E-4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2236.7438000649809</v>
      </c>
      <c r="M1000" s="14">
        <f t="shared" si="522"/>
        <v>769177</v>
      </c>
      <c r="N1000" s="13"/>
      <c r="O1000" s="12" t="e">
        <f>1000*(IF(I61&lt;18,VLOOKUP(I61,'[1]Mortality (No Interventions) L'!$B$10:$O$129,7),VLOOKUP(I61,'[1]Mortality (Interventions) L'!$B$136:$AV$256,25)))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2236.7438000649809</v>
      </c>
      <c r="M1001" s="14">
        <f t="shared" si="522"/>
        <v>769177</v>
      </c>
      <c r="N1001" s="13"/>
      <c r="O1001" s="12" t="e">
        <f>1000*(IF(I62&lt;18,VLOOKUP(I62,'[1]Mortality (No Interventions) L'!$B$10:$O$129,7),VLOOKUP(I62,'[1]Mortality (Interventions) L'!$B$136:$AV$256,25)))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2236.7438000649809</v>
      </c>
      <c r="M1002" s="14">
        <f t="shared" si="522"/>
        <v>769177</v>
      </c>
      <c r="N1002" s="13"/>
      <c r="O1002" s="12" t="e">
        <f>1000*(IF(I63&lt;18,VLOOKUP(I63,'[1]Mortality (No Interventions) L'!$B$10:$O$129,7),VLOOKUP(I63,'[1]Mortality (Interventions) L'!$B$136:$AV$256,25)))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2236.7438000649809</v>
      </c>
      <c r="M1003" s="14">
        <f t="shared" si="522"/>
        <v>769177</v>
      </c>
      <c r="N1003" s="13"/>
      <c r="O1003" s="12" t="e">
        <f>1000*(IF(I64&lt;18,VLOOKUP(I64,'[1]Mortality (No Interventions) L'!$B$10:$O$129,7),VLOOKUP(I64,'[1]Mortality (Interventions) L'!$B$136:$AV$256,25)))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2236.7438000649809</v>
      </c>
      <c r="M1004" s="14">
        <f t="shared" si="522"/>
        <v>769177</v>
      </c>
      <c r="N1004" s="13"/>
      <c r="O1004" s="12" t="e">
        <f>1000*(IF(I65&lt;18,VLOOKUP(I65,'[1]Mortality (No Interventions) L'!$B$10:$O$129,7),VLOOKUP(I65,'[1]Mortality (Interventions) L'!$B$136:$AV$256,25)))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2236.7438000649809</v>
      </c>
      <c r="M1005" s="14">
        <f t="shared" si="522"/>
        <v>769177</v>
      </c>
      <c r="N1005" s="13"/>
      <c r="O1005" s="12" t="e">
        <f>1000*(IF(I66&lt;18,VLOOKUP(I66,'[1]Mortality (No Interventions) L'!$B$10:$O$129,7),VLOOKUP(I66,'[1]Mortality (Interventions) L'!$B$136:$AV$256,25)))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2236.7438000649809</v>
      </c>
      <c r="M1006" s="14">
        <f t="shared" si="522"/>
        <v>769177</v>
      </c>
      <c r="N1006" s="13"/>
      <c r="O1006" s="12" t="e">
        <f>1000*(IF(I67&lt;18,VLOOKUP(I67,'[1]Mortality (No Interventions) L'!$B$10:$O$129,7),VLOOKUP(I67,'[1]Mortality (Interventions) L'!$B$136:$AV$256,25)))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2236.7438000649809</v>
      </c>
      <c r="M1007" s="14">
        <f t="shared" ref="M1007:M1038" si="539">$E$11</f>
        <v>769177</v>
      </c>
      <c r="N1007" s="13"/>
      <c r="O1007" s="12" t="e">
        <f>1000*(IF(I68&lt;18,VLOOKUP(I68,'[1]Mortality (No Interventions) L'!$B$10:$O$129,7),VLOOKUP(I68,'[1]Mortality (Interventions) L'!$B$136:$AV$256,25)))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2236.7438000649809</v>
      </c>
      <c r="M1008" s="14">
        <f t="shared" si="539"/>
        <v>769177</v>
      </c>
      <c r="N1008" s="13"/>
      <c r="O1008" s="12" t="e">
        <f>1000*(IF(I69&lt;18,VLOOKUP(I69,'[1]Mortality (No Interventions) L'!$B$10:$O$129,7),VLOOKUP(I69,'[1]Mortality (Interventions) L'!$B$136:$AV$256,25)))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2236.7438000649809</v>
      </c>
      <c r="M1009" s="14">
        <f t="shared" si="539"/>
        <v>769177</v>
      </c>
      <c r="N1009" s="13"/>
      <c r="O1009" s="12" t="e">
        <f>1000*(IF(I70&lt;18,VLOOKUP(I70,'[1]Mortality (No Interventions) L'!$B$10:$O$129,7),VLOOKUP(I70,'[1]Mortality (Interventions) L'!$B$136:$AV$256,25)))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2236.7438000649809</v>
      </c>
      <c r="M1010" s="14">
        <f t="shared" si="539"/>
        <v>769177</v>
      </c>
      <c r="N1010" s="13"/>
      <c r="O1010" s="12" t="e">
        <f>1000*(IF(I71&lt;18,VLOOKUP(I71,'[1]Mortality (No Interventions) L'!$B$10:$O$129,7),VLOOKUP(I71,'[1]Mortality (Interventions) L'!$B$136:$AV$256,25)))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2236.7438000649809</v>
      </c>
      <c r="M1011" s="14">
        <f t="shared" si="539"/>
        <v>769177</v>
      </c>
      <c r="N1011" s="13"/>
      <c r="O1011" s="12" t="e">
        <f>1000*(IF(I72&lt;18,VLOOKUP(I72,'[1]Mortality (No Interventions) L'!$B$10:$O$129,7),VLOOKUP(I72,'[1]Mortality (Interventions) L'!$B$136:$AV$256,25)))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2236.7438000649809</v>
      </c>
      <c r="M1012" s="14">
        <f t="shared" si="539"/>
        <v>769177</v>
      </c>
      <c r="N1012" s="13"/>
      <c r="O1012" s="12" t="e">
        <f>1000*(IF(I73&lt;18,VLOOKUP(I73,'[1]Mortality (No Interventions) L'!$B$10:$O$129,7),VLOOKUP(I73,'[1]Mortality (Interventions) L'!$B$136:$AV$256,25)))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2236.7438000649809</v>
      </c>
      <c r="M1013" s="14">
        <f t="shared" si="539"/>
        <v>769177</v>
      </c>
      <c r="N1013" s="13"/>
      <c r="O1013" s="12" t="e">
        <f>1000*(IF(I74&lt;18,VLOOKUP(I74,'[1]Mortality (No Interventions) L'!$B$10:$O$129,7),VLOOKUP(I74,'[1]Mortality (Interventions) L'!$B$136:$AV$256,25)))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2236.7438000649809</v>
      </c>
      <c r="M1014" s="14">
        <f t="shared" si="539"/>
        <v>769177</v>
      </c>
      <c r="N1014" s="13"/>
      <c r="O1014" s="12" t="e">
        <f>1000*(IF(I75&lt;18,VLOOKUP(I75,'[1]Mortality (No Interventions) L'!$B$10:$O$129,7),VLOOKUP(I75,'[1]Mortality (Interventions) L'!$B$136:$AV$256,25)))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2236.7438000649809</v>
      </c>
      <c r="M1015" s="14">
        <f t="shared" si="539"/>
        <v>769177</v>
      </c>
      <c r="N1015" s="13"/>
      <c r="O1015" s="12" t="e">
        <f>1000*(IF(I76&lt;18,VLOOKUP(I76,'[1]Mortality (No Interventions) L'!$B$10:$O$129,7),VLOOKUP(I76,'[1]Mortality (Interventions) L'!$B$136:$AV$256,25)))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2236.7438000649809</v>
      </c>
      <c r="M1016" s="14">
        <f t="shared" si="539"/>
        <v>769177</v>
      </c>
      <c r="N1016" s="13"/>
      <c r="O1016" s="12" t="e">
        <f>1000*(IF(I77&lt;18,VLOOKUP(I77,'[1]Mortality (No Interventions) L'!$B$10:$O$129,7),VLOOKUP(I77,'[1]Mortality (Interventions) L'!$B$136:$AV$256,25)))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2236.7438000649809</v>
      </c>
      <c r="M1017" s="14">
        <f t="shared" si="539"/>
        <v>769177</v>
      </c>
      <c r="N1017" s="13"/>
      <c r="O1017" s="12" t="e">
        <f>1000*(IF(I78&lt;18,VLOOKUP(I78,'[1]Mortality (No Interventions) L'!$B$10:$O$129,7),VLOOKUP(I78,'[1]Mortality (Interventions) L'!$B$136:$AV$256,25)))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2236.7438000649809</v>
      </c>
      <c r="M1018" s="14">
        <f t="shared" si="539"/>
        <v>769177</v>
      </c>
      <c r="N1018" s="13"/>
      <c r="O1018" s="12" t="e">
        <f>1000*(IF(I79&lt;18,VLOOKUP(I79,'[1]Mortality (No Interventions) L'!$B$10:$O$129,7),VLOOKUP(I79,'[1]Mortality (Interventions) L'!$B$136:$AV$256,25)))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2236.7438000649809</v>
      </c>
      <c r="M1019" s="14">
        <f t="shared" si="539"/>
        <v>769177</v>
      </c>
      <c r="O1019" s="12" t="e">
        <f>1000*(IF(I80&lt;18,VLOOKUP(I80,'[1]Mortality (No Interventions) L'!$B$10:$O$129,7),VLOOKUP(I80,'[1]Mortality (Interventions) L'!$B$136:$AV$256,25)))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2236.7438000649809</v>
      </c>
      <c r="M1020" s="14">
        <f t="shared" si="539"/>
        <v>769177</v>
      </c>
      <c r="O1020" s="12" t="e">
        <f>1000*(IF(I81&lt;18,VLOOKUP(I81,'[1]Mortality (No Interventions) L'!$B$10:$O$129,7),VLOOKUP(I81,'[1]Mortality (Interventions) L'!$B$136:$AV$256,25)))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2236.7438000649809</v>
      </c>
      <c r="M1021" s="14">
        <f t="shared" si="539"/>
        <v>769177</v>
      </c>
      <c r="O1021" s="12" t="e">
        <f>1000*(IF(I82&lt;18,VLOOKUP(I82,'[1]Mortality (No Interventions) L'!$B$10:$O$129,7),VLOOKUP(I82,'[1]Mortality (Interventions) L'!$B$136:$AV$256,25)))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2236.7438000649809</v>
      </c>
      <c r="M1022" s="14">
        <f t="shared" si="539"/>
        <v>769177</v>
      </c>
      <c r="O1022" s="12" t="e">
        <f>1000*(IF(I83&lt;18,VLOOKUP(I83,'[1]Mortality (No Interventions) L'!$B$10:$O$129,7),VLOOKUP(I83,'[1]Mortality (Interventions) L'!$B$136:$AV$256,25)))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2236.7438000649809</v>
      </c>
      <c r="M1023" s="14">
        <f t="shared" si="539"/>
        <v>769177</v>
      </c>
      <c r="O1023" s="12" t="e">
        <f>1000*(IF(I84&lt;18,VLOOKUP(I84,'[1]Mortality (No Interventions) L'!$B$10:$O$129,7),VLOOKUP(I84,'[1]Mortality (Interventions) L'!$B$136:$AV$256,25)))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2236.7438000649809</v>
      </c>
      <c r="M1024" s="14">
        <f t="shared" si="539"/>
        <v>769177</v>
      </c>
      <c r="O1024" s="12" t="e">
        <f>1000*(IF(I85&lt;18,VLOOKUP(I85,'[1]Mortality (No Interventions) L'!$B$10:$O$129,7),VLOOKUP(I85,'[1]Mortality (Interventions) L'!$B$136:$AV$256,25)))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2236.7438000649809</v>
      </c>
      <c r="M1025" s="14">
        <f t="shared" si="539"/>
        <v>769177</v>
      </c>
      <c r="O1025" s="12" t="e">
        <f>1000*(IF(I86&lt;18,VLOOKUP(I86,'[1]Mortality (No Interventions) L'!$B$10:$O$129,7),VLOOKUP(I86,'[1]Mortality (Interventions) L'!$B$136:$AV$256,25)))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2236.7438000649809</v>
      </c>
      <c r="M1026" s="14">
        <f t="shared" si="539"/>
        <v>769177</v>
      </c>
      <c r="O1026" s="12" t="e">
        <f>1000*(IF(I87&lt;18,VLOOKUP(I87,'[1]Mortality (No Interventions) L'!$B$10:$O$129,7),VLOOKUP(I87,'[1]Mortality (Interventions) L'!$B$136:$AV$256,25)))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2236.7438000649809</v>
      </c>
      <c r="M1027" s="14">
        <f t="shared" si="539"/>
        <v>769177</v>
      </c>
      <c r="O1027" s="12" t="e">
        <f>1000*(IF(I88&lt;18,VLOOKUP(I88,'[1]Mortality (No Interventions) L'!$B$10:$O$129,7),VLOOKUP(I88,'[1]Mortality (Interventions) L'!$B$136:$AV$256,25)))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2236.7438000649809</v>
      </c>
      <c r="M1028" s="14">
        <f t="shared" si="539"/>
        <v>769177</v>
      </c>
      <c r="O1028" s="12" t="e">
        <f>1000*(IF(I89&lt;18,VLOOKUP(I89,'[1]Mortality (No Interventions) L'!$B$10:$O$129,7),VLOOKUP(I89,'[1]Mortality (Interventions) L'!$B$136:$AV$256,25)))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2236.7438000649809</v>
      </c>
      <c r="M1029" s="14">
        <f t="shared" si="539"/>
        <v>769177</v>
      </c>
      <c r="O1029" s="12" t="e">
        <f>1000*(IF(I90&lt;18,VLOOKUP(I90,'[1]Mortality (No Interventions) L'!$B$10:$O$129,7),VLOOKUP(I90,'[1]Mortality (Interventions) L'!$B$136:$AV$256,25)))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2236.7438000649809</v>
      </c>
      <c r="M1030" s="14">
        <f t="shared" si="539"/>
        <v>769177</v>
      </c>
      <c r="O1030" s="12" t="e">
        <f>1000*(IF(I91&lt;18,VLOOKUP(I91,'[1]Mortality (No Interventions) L'!$B$10:$O$129,7),VLOOKUP(I91,'[1]Mortality (Interventions) L'!$B$136:$AV$256,25)))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2236.7438000649809</v>
      </c>
      <c r="M1031" s="14">
        <f t="shared" si="539"/>
        <v>769177</v>
      </c>
      <c r="O1031" s="12" t="e">
        <f>1000*(IF(I92&lt;18,VLOOKUP(I92,'[1]Mortality (No Interventions) L'!$B$10:$O$129,7),VLOOKUP(I92,'[1]Mortality (Interventions) L'!$B$136:$AV$256,25)))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2236.7438000649809</v>
      </c>
      <c r="M1032" s="14">
        <f t="shared" si="539"/>
        <v>769177</v>
      </c>
      <c r="O1032" s="12" t="e">
        <f>1000*(IF(I93&lt;18,VLOOKUP(I93,'[1]Mortality (No Interventions) L'!$B$10:$O$129,7),VLOOKUP(I93,'[1]Mortality (Interventions) L'!$B$136:$AV$256,25)))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2236.7438000649809</v>
      </c>
      <c r="M1033" s="14">
        <f t="shared" si="539"/>
        <v>769177</v>
      </c>
      <c r="O1033" s="12" t="e">
        <f>1000*(IF(I94&lt;18,VLOOKUP(I94,'[1]Mortality (No Interventions) L'!$B$10:$O$129,7),VLOOKUP(I94,'[1]Mortality (Interventions) L'!$B$136:$AV$256,25)))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2236.7438000649809</v>
      </c>
      <c r="M1034" s="14">
        <f t="shared" si="539"/>
        <v>769177</v>
      </c>
      <c r="O1034" s="12" t="e">
        <f>1000*(IF(I95&lt;18,VLOOKUP(I95,'[1]Mortality (No Interventions) L'!$B$10:$O$129,7),VLOOKUP(I95,'[1]Mortality (Interventions) L'!$B$136:$AV$256,25)))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2236.7438000649809</v>
      </c>
      <c r="M1035" s="14">
        <f t="shared" si="539"/>
        <v>769177</v>
      </c>
      <c r="O1035" s="12" t="e">
        <f>1000*(IF(I96&lt;18,VLOOKUP(I96,'[1]Mortality (No Interventions) L'!$B$10:$O$129,7),VLOOKUP(I96,'[1]Mortality (Interventions) L'!$B$136:$AV$256,25)))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2236.7438000649809</v>
      </c>
      <c r="M1036" s="14">
        <f t="shared" si="539"/>
        <v>769177</v>
      </c>
      <c r="O1036" s="12" t="e">
        <f>1000*(IF(I97&lt;18,VLOOKUP(I97,'[1]Mortality (No Interventions) L'!$B$10:$O$129,7),VLOOKUP(I97,'[1]Mortality (Interventions) L'!$B$136:$AV$256,25)))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2236.7438000649809</v>
      </c>
      <c r="M1037" s="14">
        <f t="shared" si="539"/>
        <v>769177</v>
      </c>
      <c r="O1037" s="12" t="e">
        <f>1000*(IF(I98&lt;18,VLOOKUP(I98,'[1]Mortality (No Interventions) L'!$B$10:$O$129,7),VLOOKUP(I98,'[1]Mortality (Interventions) L'!$B$136:$AV$256,25)))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2236.7438000649809</v>
      </c>
      <c r="M1038" s="14">
        <f t="shared" si="539"/>
        <v>769177</v>
      </c>
      <c r="O1038" s="12" t="e">
        <f>1000*(IF(I99&lt;18,VLOOKUP(I99,'[1]Mortality (No Interventions) L'!$B$10:$O$129,7),VLOOKUP(I99,'[1]Mortality (Interventions) L'!$B$136:$AV$256,25)))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2236.7438000649809</v>
      </c>
      <c r="M1039" s="14">
        <f t="shared" ref="M1039:M1063" si="556">$E$11</f>
        <v>769177</v>
      </c>
      <c r="O1039" s="12" t="e">
        <f>1000*(IF(I100&lt;18,VLOOKUP(I100,'[1]Mortality (No Interventions) L'!$B$10:$O$129,7),VLOOKUP(I100,'[1]Mortality (Interventions) L'!$B$136:$AV$256,25)))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2236.7438000649809</v>
      </c>
      <c r="M1040" s="14">
        <f t="shared" si="556"/>
        <v>769177</v>
      </c>
      <c r="O1040" s="12" t="e">
        <f>1000*(IF(I101&lt;18,VLOOKUP(I101,'[1]Mortality (No Interventions) L'!$B$10:$O$129,7),VLOOKUP(I101,'[1]Mortality (Interventions) L'!$B$136:$AV$256,25)))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2236.7438000649809</v>
      </c>
      <c r="M1041" s="14">
        <f t="shared" si="556"/>
        <v>769177</v>
      </c>
      <c r="O1041" s="12" t="e">
        <f>1000*(IF(I102&lt;18,VLOOKUP(I102,'[1]Mortality (No Interventions) L'!$B$10:$O$129,7),VLOOKUP(I102,'[1]Mortality (Interventions) L'!$B$136:$AV$256,25)))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2236.7438000649809</v>
      </c>
      <c r="M1042" s="14">
        <f t="shared" si="556"/>
        <v>769177</v>
      </c>
      <c r="O1042" s="12" t="e">
        <f>1000*(IF(I103&lt;18,VLOOKUP(I103,'[1]Mortality (No Interventions) L'!$B$10:$O$129,7),VLOOKUP(I103,'[1]Mortality (Interventions) L'!$B$136:$AV$256,25)))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2236.7438000649809</v>
      </c>
      <c r="M1043" s="14">
        <f t="shared" si="556"/>
        <v>769177</v>
      </c>
      <c r="O1043" s="12" t="e">
        <f>1000*(IF(I104&lt;18,VLOOKUP(I104,'[1]Mortality (No Interventions) L'!$B$10:$O$129,7),VLOOKUP(I104,'[1]Mortality (Interventions) L'!$B$136:$AV$256,25)))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2236.7438000649809</v>
      </c>
      <c r="M1044" s="14">
        <f t="shared" si="556"/>
        <v>769177</v>
      </c>
      <c r="O1044" s="12" t="e">
        <f>1000*(IF(I105&lt;18,VLOOKUP(I105,'[1]Mortality (No Interventions) L'!$B$10:$O$129,7),VLOOKUP(I105,'[1]Mortality (Interventions) L'!$B$136:$AV$256,25)))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2236.7438000649809</v>
      </c>
      <c r="M1045" s="14">
        <f t="shared" si="556"/>
        <v>769177</v>
      </c>
      <c r="O1045" s="12" t="e">
        <f>1000*(IF(I106&lt;18,VLOOKUP(I106,'[1]Mortality (No Interventions) L'!$B$10:$O$129,7),VLOOKUP(I106,'[1]Mortality (Interventions) L'!$B$136:$AV$256,25)))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2236.7438000649809</v>
      </c>
      <c r="M1046" s="14">
        <f t="shared" si="556"/>
        <v>769177</v>
      </c>
      <c r="O1046" s="12" t="e">
        <f>1000*(IF(I107&lt;18,VLOOKUP(I107,'[1]Mortality (No Interventions) L'!$B$10:$O$129,7),VLOOKUP(I107,'[1]Mortality (Interventions) L'!$B$136:$AV$256,25)))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2236.7438000649809</v>
      </c>
      <c r="M1047" s="14">
        <f t="shared" si="556"/>
        <v>769177</v>
      </c>
      <c r="O1047" s="12" t="e">
        <f>1000*(IF(I108&lt;18,VLOOKUP(I108,'[1]Mortality (No Interventions) L'!$B$10:$O$129,7),VLOOKUP(I108,'[1]Mortality (Interventions) L'!$B$136:$AV$256,25)))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2236.7438000649809</v>
      </c>
      <c r="M1048" s="14">
        <f t="shared" si="556"/>
        <v>769177</v>
      </c>
      <c r="O1048" s="12" t="e">
        <f>1000*(IF(I109&lt;18,VLOOKUP(I109,'[1]Mortality (No Interventions) L'!$B$10:$O$129,7),VLOOKUP(I109,'[1]Mortality (Interventions) L'!$B$136:$AV$256,25)))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2236.7438000649809</v>
      </c>
      <c r="M1049" s="14">
        <f t="shared" si="556"/>
        <v>769177</v>
      </c>
      <c r="O1049" s="12" t="e">
        <f>1000*(IF(I110&lt;18,VLOOKUP(I110,'[1]Mortality (No Interventions) L'!$B$10:$O$129,7),VLOOKUP(I110,'[1]Mortality (Interventions) L'!$B$136:$AV$256,25)))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2236.7438000649809</v>
      </c>
      <c r="M1050" s="14">
        <f t="shared" si="556"/>
        <v>769177</v>
      </c>
      <c r="O1050" s="12" t="e">
        <f>1000*(IF(I111&lt;18,VLOOKUP(I111,'[1]Mortality (No Interventions) L'!$B$10:$O$129,7),VLOOKUP(I111,'[1]Mortality (Interventions) L'!$B$136:$AV$256,25)))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2236.7438000649809</v>
      </c>
      <c r="M1051" s="14">
        <f t="shared" si="556"/>
        <v>769177</v>
      </c>
      <c r="O1051" s="12" t="e">
        <f>1000*(IF(I112&lt;18,VLOOKUP(I112,'[1]Mortality (No Interventions) L'!$B$10:$O$129,7),VLOOKUP(I112,'[1]Mortality (Interventions) L'!$B$136:$AV$256,25)))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2236.7438000649809</v>
      </c>
      <c r="M1052" s="14">
        <f t="shared" si="556"/>
        <v>769177</v>
      </c>
      <c r="O1052" s="12" t="e">
        <f>1000*(IF(I113&lt;18,VLOOKUP(I113,'[1]Mortality (No Interventions) L'!$B$10:$O$129,7),VLOOKUP(I113,'[1]Mortality (Interventions) L'!$B$136:$AV$256,25)))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2236.7438000649809</v>
      </c>
      <c r="M1053" s="14">
        <f t="shared" si="556"/>
        <v>769177</v>
      </c>
      <c r="O1053" s="12" t="e">
        <f>1000*(IF(I114&lt;18,VLOOKUP(I114,'[1]Mortality (No Interventions) L'!$B$10:$O$129,7),VLOOKUP(I114,'[1]Mortality (Interventions) L'!$B$136:$AV$256,25)))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2236.7438000649809</v>
      </c>
      <c r="M1054" s="14">
        <f t="shared" si="556"/>
        <v>769177</v>
      </c>
      <c r="O1054" s="12" t="e">
        <f>1000*(IF(I115&lt;18,VLOOKUP(I115,'[1]Mortality (No Interventions) L'!$B$10:$O$129,7),VLOOKUP(I115,'[1]Mortality (Interventions) L'!$B$136:$AV$256,25)))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2236.7438000649809</v>
      </c>
      <c r="M1055" s="14">
        <f t="shared" si="556"/>
        <v>769177</v>
      </c>
      <c r="O1055" s="12" t="e">
        <f>1000*(IF(I116&lt;18,VLOOKUP(I116,'[1]Mortality (No Interventions) L'!$B$10:$O$129,7),VLOOKUP(I116,'[1]Mortality (Interventions) L'!$B$136:$AV$256,25)))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2236.7438000649809</v>
      </c>
      <c r="M1056" s="14">
        <f t="shared" si="556"/>
        <v>769177</v>
      </c>
      <c r="O1056" s="12" t="e">
        <f>1000*(IF(I117&lt;18,VLOOKUP(I117,'[1]Mortality (No Interventions) L'!$B$10:$O$129,7),VLOOKUP(I117,'[1]Mortality (Interventions) L'!$B$136:$AV$256,25)))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2236.7438000649809</v>
      </c>
      <c r="M1057" s="14">
        <f t="shared" si="556"/>
        <v>769177</v>
      </c>
      <c r="O1057" s="12" t="e">
        <f>1000*(IF(I118&lt;18,VLOOKUP(I118,'[1]Mortality (No Interventions) L'!$B$10:$O$129,7),VLOOKUP(I118,'[1]Mortality (Interventions) L'!$B$136:$AV$256,25)))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2236.7438000649809</v>
      </c>
      <c r="M1058" s="14">
        <f t="shared" si="556"/>
        <v>769177</v>
      </c>
      <c r="O1058" s="12" t="e">
        <f>1000*(IF(I119&lt;18,VLOOKUP(I119,'[1]Mortality (No Interventions) L'!$B$10:$O$129,7),VLOOKUP(I119,'[1]Mortality (Interventions) L'!$B$136:$AV$256,25)))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2236.7438000649809</v>
      </c>
      <c r="M1059" s="14">
        <f t="shared" si="556"/>
        <v>769177</v>
      </c>
      <c r="O1059" s="12" t="e">
        <f>1000*(IF(I120&lt;18,VLOOKUP(I120,'[1]Mortality (No Interventions) L'!$B$10:$O$129,7),VLOOKUP(I120,'[1]Mortality (Interventions) L'!$B$136:$AV$256,25)))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2236.7438000649809</v>
      </c>
      <c r="M1060" s="14">
        <f t="shared" si="556"/>
        <v>769177</v>
      </c>
      <c r="O1060" s="12" t="e">
        <f>1000*(IF(I121&lt;18,VLOOKUP(I121,'[1]Mortality (No Interventions) L'!$B$10:$O$129,7),VLOOKUP(I121,'[1]Mortality (Interventions) L'!$B$136:$AV$256,25)))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2236.7438000649809</v>
      </c>
      <c r="M1061" s="14">
        <f t="shared" si="556"/>
        <v>769177</v>
      </c>
      <c r="O1061" s="12" t="e">
        <f>1000*(IF(I122&lt;18,VLOOKUP(I122,'[1]Mortality (No Interventions) L'!$B$10:$O$129,7),VLOOKUP(I122,'[1]Mortality (Interventions) L'!$B$136:$AV$256,25)))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2236.7438000649809</v>
      </c>
      <c r="M1062" s="14">
        <f t="shared" si="556"/>
        <v>769177</v>
      </c>
      <c r="O1062" s="12" t="e">
        <f>1000*(IF(I123&lt;18,VLOOKUP(I123,'[1]Mortality (No Interventions) L'!$B$10:$O$129,7),VLOOKUP(I123,'[1]Mortality (Interventions) L'!$B$136:$AV$256,25)))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2236.7438000649809</v>
      </c>
      <c r="M1063" s="14">
        <f t="shared" si="556"/>
        <v>769177</v>
      </c>
      <c r="O1063" s="12" t="e">
        <f>1000*(IF(I124&lt;18,VLOOKUP(I124,'[1]Mortality (No Interventions) L'!$B$10:$O$129,7),VLOOKUP(I124,'[1]Mortality (Interventions) L'!$B$136:$AV$256,25)))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448453.07445846056</v>
      </c>
      <c r="Z1068" s="2">
        <f t="shared" si="573"/>
        <v>-11211.326861461515</v>
      </c>
      <c r="AA1068" s="2">
        <f t="shared" si="573"/>
        <v>-48714.726834291912</v>
      </c>
      <c r="AB1068" s="2">
        <f t="shared" si="573"/>
        <v>-769177.00000000035</v>
      </c>
      <c r="AC1068" s="2">
        <f t="shared" si="573"/>
        <v>-380649.97923729295</v>
      </c>
      <c r="AD1068" s="2">
        <f t="shared" si="573"/>
        <v>16426.625655659911</v>
      </c>
      <c r="AE1068" s="2">
        <f t="shared" si="573"/>
        <v>-364223.35358163295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448453.07445846056</v>
      </c>
      <c r="Z1070" s="2">
        <f t="shared" si="574"/>
        <v>-11211.326861461515</v>
      </c>
      <c r="AA1070" s="2">
        <f t="shared" si="574"/>
        <v>-20717.915832795756</v>
      </c>
      <c r="AB1070" s="2">
        <f t="shared" si="574"/>
        <v>-139452.30517851544</v>
      </c>
      <c r="AC1070" s="2">
        <f t="shared" si="574"/>
        <v>277071.52658568788</v>
      </c>
      <c r="AD1070" s="2">
        <f t="shared" si="574"/>
        <v>6297.2469482148426</v>
      </c>
      <c r="AE1070" s="2">
        <f t="shared" si="574"/>
        <v>283368.77353390289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448453.07445846056</v>
      </c>
      <c r="Z1072" s="2">
        <f t="shared" si="575"/>
        <v>-11211.326861461515</v>
      </c>
      <c r="AA1072" s="2">
        <f t="shared" si="575"/>
        <v>-33126.287148144649</v>
      </c>
      <c r="AB1072" s="2">
        <f t="shared" si="575"/>
        <v>-370020.10064405511</v>
      </c>
      <c r="AC1072" s="2">
        <f t="shared" si="575"/>
        <v>34095.359804799024</v>
      </c>
      <c r="AD1072" s="2">
        <f t="shared" si="575"/>
        <v>10749.981849522565</v>
      </c>
      <c r="AE1072" s="2">
        <f t="shared" si="575"/>
        <v>44845.341654321761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444981.66066419554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444981.66066419554</v>
      </c>
      <c r="K1078" s="14">
        <f>J1078*$C$10</f>
        <v>11124.54151660489</v>
      </c>
      <c r="L1078" s="15">
        <f>$C$1088</f>
        <v>4447.7465907861597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444981.66066419554</v>
      </c>
      <c r="Z1078" s="8">
        <f t="shared" ref="Z1078:Z1109" si="580">IFERROR(_xlfn.IFNA(-$T1078*K1078,0),0)</f>
        <v>-11124.54151660489</v>
      </c>
      <c r="AA1078" s="8">
        <f t="shared" ref="AA1078:AA1109" si="581">IFERROR(_xlfn.IFNA(-$T1078*L1078,0),0)</f>
        <v>-4447.7465907861597</v>
      </c>
      <c r="AB1078" s="8"/>
      <c r="AC1078" s="8">
        <f t="shared" ref="AC1078:AC1109" si="582">IFERROR(_xlfn.IFNA(SUM(Y1078:AB1078),0),0)</f>
        <v>429409.3725568045</v>
      </c>
      <c r="AD1078" s="8"/>
      <c r="AE1078" s="8">
        <f t="shared" ref="AE1078:AE1109" si="583">IFERROR(_xlfn.IFNA(SUM(AC1078:AD1078),0),0)</f>
        <v>429409.3725568045</v>
      </c>
      <c r="AG1078" s="46">
        <f>AE1207</f>
        <v>44498.200071774656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L'!$B$10:$O$129,7),VLOOKUP(I5,'[1]Mortality (Interventions) L'!$B$136:$AV$256,28)))</f>
        <v>6.992624703300252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6.9926247033002516E-3</v>
      </c>
      <c r="S1079" s="10">
        <f t="shared" ref="S1079:S1110" si="587">MIN(P1079*Q1079,Q1079-R1079)</f>
        <v>0</v>
      </c>
      <c r="T1079" s="9">
        <f t="shared" si="577"/>
        <v>0.9930073752966998</v>
      </c>
      <c r="U1079" s="18"/>
      <c r="V1079" s="8">
        <f t="shared" ref="V1079:V1110" si="588">W1078</f>
        <v>7691.77</v>
      </c>
      <c r="W1079" s="8">
        <f t="shared" si="578"/>
        <v>7637.9843390858969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-5378.5660914103773</v>
      </c>
      <c r="AC1079" s="8">
        <f t="shared" si="582"/>
        <v>-5378.5660914103773</v>
      </c>
      <c r="AD1079" s="8">
        <f t="shared" ref="AD1079:AD1110" si="590">IFERROR(_xlfn.IFNA($D$6*SUM(V1079:V1079,Y1079:Z1079),0),0)</f>
        <v>754.56263700000011</v>
      </c>
      <c r="AE1079" s="8">
        <f t="shared" si="583"/>
        <v>-4624.0034544103773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2222.838287465182</v>
      </c>
      <c r="M1080" s="14">
        <f t="shared" si="576"/>
        <v>769177</v>
      </c>
      <c r="N1080" s="13"/>
      <c r="O1080" s="12">
        <f>1000*(IF(I6&lt;18,VLOOKUP(I6,'[1]Mortality (No Interventions) L'!$B$10:$O$129,7),VLOOKUP(I6,'[1]Mortality (Interventions) L'!$B$136:$AV$256,28)))</f>
        <v>7.7495417668566748</v>
      </c>
      <c r="P1080" s="11">
        <v>0</v>
      </c>
      <c r="Q1080" s="10">
        <f t="shared" si="585"/>
        <v>0.9930073752966998</v>
      </c>
      <c r="R1080" s="10">
        <f t="shared" si="586"/>
        <v>7.6953521296584965E-3</v>
      </c>
      <c r="S1080" s="10">
        <f t="shared" si="587"/>
        <v>0</v>
      </c>
      <c r="T1080" s="9">
        <f t="shared" si="577"/>
        <v>0.98531202316704125</v>
      </c>
      <c r="U1080" s="18"/>
      <c r="V1080" s="8">
        <f t="shared" si="588"/>
        <v>7637.9843390858969</v>
      </c>
      <c r="W1080" s="8">
        <f t="shared" si="578"/>
        <v>7578.7934604355532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-2190.1892901954798</v>
      </c>
      <c r="AB1080" s="8">
        <f t="shared" si="589"/>
        <v>-5919.0878650343329</v>
      </c>
      <c r="AC1080" s="8">
        <f t="shared" si="582"/>
        <v>-8109.2771552298127</v>
      </c>
      <c r="AD1080" s="8">
        <f t="shared" si="590"/>
        <v>749.2862636643265</v>
      </c>
      <c r="AE1080" s="8">
        <f t="shared" si="583"/>
        <v>-7359.990891565486</v>
      </c>
      <c r="AF1080" s="1" t="s">
        <v>34</v>
      </c>
      <c r="AG1080" s="44">
        <f>AE1207/Y1207</f>
        <v>0.10000007641967773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2222.838287465182</v>
      </c>
      <c r="M1081" s="14">
        <f t="shared" si="576"/>
        <v>769177</v>
      </c>
      <c r="N1081" s="13"/>
      <c r="O1081" s="12">
        <f>1000*(IF(I7&lt;18,VLOOKUP(I7,'[1]Mortality (No Interventions) L'!$B$10:$O$129,7),VLOOKUP(I7,'[1]Mortality (Interventions) L'!$B$136:$AV$256,28)))</f>
        <v>8.5664780072909625</v>
      </c>
      <c r="P1081" s="11">
        <v>0</v>
      </c>
      <c r="Q1081" s="10">
        <f t="shared" si="585"/>
        <v>0.98531202316704125</v>
      </c>
      <c r="R1081" s="10">
        <f t="shared" si="586"/>
        <v>8.4406537767798221E-3</v>
      </c>
      <c r="S1081" s="10">
        <f t="shared" si="587"/>
        <v>0</v>
      </c>
      <c r="T1081" s="9">
        <f t="shared" si="577"/>
        <v>0.97687136939026142</v>
      </c>
      <c r="U1081" s="18"/>
      <c r="V1081" s="8">
        <f t="shared" si="588"/>
        <v>7578.7934604355532</v>
      </c>
      <c r="W1081" s="8">
        <f t="shared" si="578"/>
        <v>7513.8698929349312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-2171.4270818092159</v>
      </c>
      <c r="AB1081" s="8">
        <f t="shared" si="589"/>
        <v>-6492.356750062173</v>
      </c>
      <c r="AC1081" s="8">
        <f t="shared" si="582"/>
        <v>-8663.7838318713893</v>
      </c>
      <c r="AD1081" s="8">
        <f t="shared" si="590"/>
        <v>743.47963846872779</v>
      </c>
      <c r="AE1081" s="8">
        <f t="shared" si="583"/>
        <v>-7920.3041934026614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2222.838287465182</v>
      </c>
      <c r="M1082" s="14">
        <f t="shared" si="576"/>
        <v>769177</v>
      </c>
      <c r="N1082" s="13"/>
      <c r="O1082" s="12">
        <f>1000*(IF(I8&lt;18,VLOOKUP(I8,'[1]Mortality (No Interventions) L'!$B$10:$O$129,7),VLOOKUP(I8,'[1]Mortality (Interventions) L'!$B$136:$AV$256,28)))</f>
        <v>9.4448414749143019</v>
      </c>
      <c r="P1082" s="11">
        <v>0</v>
      </c>
      <c r="Q1082" s="10">
        <f t="shared" si="585"/>
        <v>0.97687136939026142</v>
      </c>
      <c r="R1082" s="10">
        <f t="shared" si="586"/>
        <v>9.2263952252734718E-3</v>
      </c>
      <c r="S1082" s="10">
        <f t="shared" si="587"/>
        <v>0</v>
      </c>
      <c r="T1082" s="9">
        <f t="shared" si="577"/>
        <v>0.96764497416498796</v>
      </c>
      <c r="U1082" s="18"/>
      <c r="V1082" s="8">
        <f t="shared" si="588"/>
        <v>7513.8698929349312</v>
      </c>
      <c r="W1082" s="8">
        <f t="shared" si="578"/>
        <v>7442.9025829330294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-2150.9182972471922</v>
      </c>
      <c r="AB1082" s="8">
        <f t="shared" si="589"/>
        <v>-7096.7310001901733</v>
      </c>
      <c r="AC1082" s="8">
        <f t="shared" si="582"/>
        <v>-9247.649297437365</v>
      </c>
      <c r="AD1082" s="8">
        <f t="shared" si="590"/>
        <v>737.11063649691675</v>
      </c>
      <c r="AE1082" s="8">
        <f t="shared" si="583"/>
        <v>-8510.5386609404486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2222.838287465182</v>
      </c>
      <c r="M1083" s="14">
        <f t="shared" si="576"/>
        <v>769177</v>
      </c>
      <c r="N1083" s="13"/>
      <c r="O1083" s="12">
        <f>1000*(IF(I9&lt;18,VLOOKUP(I9,'[1]Mortality (No Interventions) L'!$B$10:$O$129,7),VLOOKUP(I9,'[1]Mortality (Interventions) L'!$B$136:$AV$256,28)))</f>
        <v>10.438988195694442</v>
      </c>
      <c r="P1083" s="11">
        <v>0</v>
      </c>
      <c r="Q1083" s="10">
        <f t="shared" si="585"/>
        <v>0.96764497416498796</v>
      </c>
      <c r="R1083" s="10">
        <f t="shared" si="586"/>
        <v>1.0101234462931362E-2</v>
      </c>
      <c r="S1083" s="10">
        <f t="shared" si="587"/>
        <v>0</v>
      </c>
      <c r="T1083" s="9">
        <f t="shared" si="577"/>
        <v>0.95754373970205664</v>
      </c>
      <c r="U1083" s="18"/>
      <c r="V1083" s="8">
        <f t="shared" si="588"/>
        <v>7442.9025829330294</v>
      </c>
      <c r="W1083" s="8">
        <f t="shared" si="578"/>
        <v>7365.206210728089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-2128.4648865323256</v>
      </c>
      <c r="AB1083" s="8">
        <f t="shared" si="589"/>
        <v>-7769.6372204941563</v>
      </c>
      <c r="AC1083" s="8">
        <f t="shared" si="582"/>
        <v>-9898.1021070264815</v>
      </c>
      <c r="AD1083" s="8">
        <f t="shared" si="590"/>
        <v>730.1487433857302</v>
      </c>
      <c r="AE1083" s="8">
        <f t="shared" si="583"/>
        <v>-9167.9533636407505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2222.838287465182</v>
      </c>
      <c r="M1084" s="14">
        <f t="shared" si="576"/>
        <v>769177</v>
      </c>
      <c r="N1084" s="13"/>
      <c r="O1084" s="12">
        <f>1000*(IF(I10&lt;18,VLOOKUP(I10,'[1]Mortality (No Interventions) L'!$B$10:$O$129,7),VLOOKUP(I10,'[1]Mortality (Interventions) L'!$B$136:$AV$256,28)))</f>
        <v>11.566106638835789</v>
      </c>
      <c r="P1084" s="11">
        <v>0</v>
      </c>
      <c r="Q1084" s="10">
        <f t="shared" si="585"/>
        <v>0.95754373970205664</v>
      </c>
      <c r="R1084" s="10">
        <f t="shared" si="586"/>
        <v>1.1075053004743606E-2</v>
      </c>
      <c r="S1084" s="10">
        <f t="shared" si="587"/>
        <v>0</v>
      </c>
      <c r="T1084" s="9">
        <f t="shared" si="577"/>
        <v>0.94646868669731299</v>
      </c>
      <c r="U1084" s="18"/>
      <c r="V1084" s="8">
        <f t="shared" si="588"/>
        <v>7365.206210728089</v>
      </c>
      <c r="W1084" s="8">
        <f t="shared" si="578"/>
        <v>7280.0194502777913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-2103.8468346776749</v>
      </c>
      <c r="AB1084" s="8">
        <f t="shared" si="589"/>
        <v>-8518.6760450296733</v>
      </c>
      <c r="AC1084" s="8">
        <f t="shared" si="582"/>
        <v>-10622.522879707349</v>
      </c>
      <c r="AD1084" s="8">
        <f t="shared" si="590"/>
        <v>722.52672927242554</v>
      </c>
      <c r="AE1084" s="8">
        <f t="shared" si="583"/>
        <v>-9899.996150434923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2222.838287465182</v>
      </c>
      <c r="M1085" s="14">
        <f t="shared" si="576"/>
        <v>769177</v>
      </c>
      <c r="N1085" s="13"/>
      <c r="O1085" s="12">
        <f>1000*(IF(I11&lt;18,VLOOKUP(I11,'[1]Mortality (No Interventions) L'!$B$10:$O$129,7),VLOOKUP(I11,'[1]Mortality (Interventions) L'!$B$136:$AV$256,28)))</f>
        <v>12.863032971997153</v>
      </c>
      <c r="P1085" s="11">
        <v>0</v>
      </c>
      <c r="Q1085" s="10">
        <f t="shared" si="585"/>
        <v>0.94646868669731299</v>
      </c>
      <c r="R1085" s="10">
        <f t="shared" si="586"/>
        <v>1.2174457923950381E-2</v>
      </c>
      <c r="S1085" s="10">
        <f t="shared" si="587"/>
        <v>0</v>
      </c>
      <c r="T1085" s="9">
        <f t="shared" si="577"/>
        <v>0.93429422877336266</v>
      </c>
      <c r="U1085" s="18"/>
      <c r="V1085" s="8">
        <f t="shared" si="588"/>
        <v>7280.0194502777913</v>
      </c>
      <c r="W1085" s="8">
        <f t="shared" si="578"/>
        <v>7186.376320052088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-2076.7849834751846</v>
      </c>
      <c r="AB1085" s="8">
        <f t="shared" si="589"/>
        <v>-9364.3130225703826</v>
      </c>
      <c r="AC1085" s="8">
        <f t="shared" si="582"/>
        <v>-11441.098006045568</v>
      </c>
      <c r="AD1085" s="8">
        <f t="shared" si="590"/>
        <v>714.16990807225136</v>
      </c>
      <c r="AE1085" s="8">
        <f t="shared" si="583"/>
        <v>-10726.928097973316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2222.838287465182</v>
      </c>
      <c r="M1086" s="14">
        <f t="shared" si="576"/>
        <v>769177</v>
      </c>
      <c r="N1086" s="13"/>
      <c r="O1086" s="12">
        <f>1000*(IF(I12&lt;18,VLOOKUP(I12,'[1]Mortality (No Interventions) L'!$B$10:$O$129,7),VLOOKUP(I12,'[1]Mortality (Interventions) L'!$B$136:$AV$256,28)))</f>
        <v>14.365388968520703</v>
      </c>
      <c r="P1086" s="11">
        <v>0</v>
      </c>
      <c r="Q1086" s="10">
        <f t="shared" si="585"/>
        <v>0.93429422877336266</v>
      </c>
      <c r="R1086" s="10">
        <f t="shared" si="586"/>
        <v>1.3421500007373422E-2</v>
      </c>
      <c r="S1086" s="10">
        <f t="shared" si="587"/>
        <v>0</v>
      </c>
      <c r="T1086" s="9">
        <f t="shared" si="577"/>
        <v>0.92087272876598925</v>
      </c>
      <c r="U1086" s="18"/>
      <c r="V1086" s="8">
        <f t="shared" si="588"/>
        <v>7186.376320052088</v>
      </c>
      <c r="W1086" s="8">
        <f t="shared" si="578"/>
        <v>7083.1412289403734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-2046.9511593835805</v>
      </c>
      <c r="AB1086" s="8">
        <f t="shared" si="589"/>
        <v>-10323.509111171466</v>
      </c>
      <c r="AC1086" s="8">
        <f t="shared" si="582"/>
        <v>-12370.460270555046</v>
      </c>
      <c r="AD1086" s="8">
        <f t="shared" si="590"/>
        <v>704.98351699710986</v>
      </c>
      <c r="AE1086" s="8">
        <f t="shared" si="583"/>
        <v>-11665.476753557936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2222.838287465182</v>
      </c>
      <c r="M1087" s="14">
        <f t="shared" si="576"/>
        <v>769177</v>
      </c>
      <c r="N1087" s="13"/>
      <c r="O1087" s="12">
        <f>1000*(IF(I13&lt;18,VLOOKUP(I13,'[1]Mortality (No Interventions) L'!$B$10:$O$129,7),VLOOKUP(I13,'[1]Mortality (Interventions) L'!$B$136:$AV$256,28)))</f>
        <v>16.107082271314205</v>
      </c>
      <c r="P1087" s="11">
        <v>0</v>
      </c>
      <c r="Q1087" s="10">
        <f t="shared" si="585"/>
        <v>0.92087272876598925</v>
      </c>
      <c r="R1087" s="10">
        <f t="shared" si="586"/>
        <v>1.4832572803643401E-2</v>
      </c>
      <c r="S1087" s="10">
        <f t="shared" si="587"/>
        <v>0</v>
      </c>
      <c r="T1087" s="9">
        <f t="shared" si="577"/>
        <v>0.90604015596234588</v>
      </c>
      <c r="U1087" s="18"/>
      <c r="V1087" s="8">
        <f t="shared" si="588"/>
        <v>7083.1412289403734</v>
      </c>
      <c r="W1087" s="8">
        <f t="shared" si="578"/>
        <v>6969.0524904264939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-2013.9807486540274</v>
      </c>
      <c r="AB1087" s="8">
        <f t="shared" si="589"/>
        <v>-11408.87385138802</v>
      </c>
      <c r="AC1087" s="8">
        <f t="shared" si="582"/>
        <v>-13422.854600042047</v>
      </c>
      <c r="AD1087" s="8">
        <f t="shared" si="590"/>
        <v>694.85615455905065</v>
      </c>
      <c r="AE1087" s="8">
        <f t="shared" si="583"/>
        <v>-12727.998445482996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4447.7465907861597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2222.838287465182</v>
      </c>
      <c r="M1088" s="14">
        <f t="shared" si="576"/>
        <v>769177</v>
      </c>
      <c r="N1088" s="13"/>
      <c r="O1088" s="12">
        <f>1000*(IF(I14&lt;18,VLOOKUP(I14,'[1]Mortality (No Interventions) L'!$B$10:$O$129,7),VLOOKUP(I14,'[1]Mortality (Interventions) L'!$B$136:$AV$256,28)))</f>
        <v>18.188008659274892</v>
      </c>
      <c r="P1088" s="11">
        <v>0</v>
      </c>
      <c r="Q1088" s="10">
        <f t="shared" si="585"/>
        <v>0.90604015596234588</v>
      </c>
      <c r="R1088" s="10">
        <f t="shared" si="586"/>
        <v>1.6479066202293922E-2</v>
      </c>
      <c r="S1088" s="10">
        <f t="shared" si="587"/>
        <v>0</v>
      </c>
      <c r="T1088" s="9">
        <f t="shared" si="577"/>
        <v>0.88956108976005199</v>
      </c>
      <c r="U1088" s="18"/>
      <c r="V1088" s="8">
        <f t="shared" si="588"/>
        <v>6969.0524904264939</v>
      </c>
      <c r="W1088" s="8">
        <f t="shared" si="578"/>
        <v>6842.2993033836756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-1977.3504493578951</v>
      </c>
      <c r="AB1088" s="8">
        <f t="shared" si="589"/>
        <v>-12675.318704281832</v>
      </c>
      <c r="AC1088" s="8">
        <f t="shared" si="582"/>
        <v>-14652.669153639727</v>
      </c>
      <c r="AD1088" s="8">
        <f t="shared" si="590"/>
        <v>683.66404931083912</v>
      </c>
      <c r="AE1088" s="8">
        <f t="shared" si="583"/>
        <v>-13969.005104328888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2222.838287465182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2222.838287465182</v>
      </c>
      <c r="M1089" s="14">
        <f t="shared" si="576"/>
        <v>769177</v>
      </c>
      <c r="N1089" s="13"/>
      <c r="O1089" s="12">
        <f>1000*(IF(I15&lt;18,VLOOKUP(I15,'[1]Mortality (No Interventions) L'!$B$10:$O$129,7),VLOOKUP(I15,'[1]Mortality (Interventions) L'!$B$136:$AV$256,28)))</f>
        <v>20.602113337505102</v>
      </c>
      <c r="P1089" s="11">
        <v>0</v>
      </c>
      <c r="Q1089" s="10">
        <f t="shared" si="585"/>
        <v>0.88956108976005199</v>
      </c>
      <c r="R1089" s="10">
        <f t="shared" si="586"/>
        <v>1.8326838391871141E-2</v>
      </c>
      <c r="S1089" s="10">
        <f t="shared" si="587"/>
        <v>0</v>
      </c>
      <c r="T1089" s="9">
        <f t="shared" si="577"/>
        <v>0.87123425136818089</v>
      </c>
      <c r="U1089" s="18"/>
      <c r="V1089" s="8">
        <f t="shared" si="588"/>
        <v>6842.2993033836756</v>
      </c>
      <c r="W1089" s="8">
        <f t="shared" si="578"/>
        <v>6701.3334776462334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-1936.6128512922571</v>
      </c>
      <c r="AB1089" s="8">
        <f t="shared" si="589"/>
        <v>-14096.582573744268</v>
      </c>
      <c r="AC1089" s="8">
        <f t="shared" si="582"/>
        <v>-16033.195425036525</v>
      </c>
      <c r="AD1089" s="8">
        <f t="shared" si="590"/>
        <v>671.22956166193865</v>
      </c>
      <c r="AE1089" s="8">
        <f t="shared" si="583"/>
        <v>-15361.965863374586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2222.838287465182</v>
      </c>
      <c r="M1090" s="14">
        <f t="shared" si="576"/>
        <v>769177</v>
      </c>
      <c r="N1090" s="13"/>
      <c r="O1090" s="12">
        <f>1000*(IF(I16&lt;18,VLOOKUP(I16,'[1]Mortality (No Interventions) L'!$B$10:$O$129,7),VLOOKUP(I16,'[1]Mortality (Interventions) L'!$B$136:$AV$256,28)))</f>
        <v>23.392730340196412</v>
      </c>
      <c r="P1090" s="11">
        <v>0</v>
      </c>
      <c r="Q1090" s="10">
        <f t="shared" si="585"/>
        <v>0.87123425136818089</v>
      </c>
      <c r="R1090" s="10">
        <f t="shared" si="586"/>
        <v>2.0380547905398755E-2</v>
      </c>
      <c r="S1090" s="10">
        <f t="shared" si="587"/>
        <v>0</v>
      </c>
      <c r="T1090" s="9">
        <f t="shared" si="577"/>
        <v>0.85085370346278211</v>
      </c>
      <c r="U1090" s="18"/>
      <c r="V1090" s="8">
        <f t="shared" si="588"/>
        <v>6701.3334776462334</v>
      </c>
      <c r="W1090" s="8">
        <f t="shared" si="578"/>
        <v>6544.5709906839238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-1891.3101890886185</v>
      </c>
      <c r="AB1090" s="8">
        <f t="shared" si="589"/>
        <v>-15676.248696230898</v>
      </c>
      <c r="AC1090" s="8">
        <f t="shared" si="582"/>
        <v>-17567.558885319515</v>
      </c>
      <c r="AD1090" s="8">
        <f t="shared" si="590"/>
        <v>657.40081415709551</v>
      </c>
      <c r="AE1090" s="8">
        <f t="shared" si="583"/>
        <v>-16910.158071162419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2222.838287465182</v>
      </c>
      <c r="M1091" s="14">
        <f t="shared" si="576"/>
        <v>769177</v>
      </c>
      <c r="N1091" s="13"/>
      <c r="O1091" s="12">
        <f>1000*(IF(I17&lt;18,VLOOKUP(I17,'[1]Mortality (No Interventions) L'!$B$10:$O$129,7),VLOOKUP(I17,'[1]Mortality (Interventions) L'!$B$136:$AV$256,28)))</f>
        <v>26.636494402631484</v>
      </c>
      <c r="P1091" s="11">
        <v>0</v>
      </c>
      <c r="Q1091" s="10">
        <f t="shared" si="585"/>
        <v>0.85085370346278211</v>
      </c>
      <c r="R1091" s="10">
        <f t="shared" si="586"/>
        <v>2.2663759909744667E-2</v>
      </c>
      <c r="S1091" s="10">
        <f t="shared" si="587"/>
        <v>0</v>
      </c>
      <c r="T1091" s="9">
        <f t="shared" si="577"/>
        <v>0.82818994355303743</v>
      </c>
      <c r="U1091" s="18"/>
      <c r="V1091" s="8">
        <f t="shared" si="588"/>
        <v>6544.5709906839238</v>
      </c>
      <c r="W1091" s="8">
        <f t="shared" si="578"/>
        <v>6370.2465621229467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-1840.9323158233194</v>
      </c>
      <c r="AB1091" s="8">
        <f t="shared" si="589"/>
        <v>-17432.442856097674</v>
      </c>
      <c r="AC1091" s="8">
        <f t="shared" si="582"/>
        <v>-19273.375171920994</v>
      </c>
      <c r="AD1091" s="8">
        <f t="shared" si="590"/>
        <v>642.02241418609299</v>
      </c>
      <c r="AE1091" s="8">
        <f t="shared" si="583"/>
        <v>-18631.352757734901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2222.838287465182</v>
      </c>
      <c r="M1092" s="14">
        <f t="shared" si="576"/>
        <v>769177</v>
      </c>
      <c r="N1092" s="13"/>
      <c r="O1092" s="12">
        <f>1000*(IF(I18&lt;18,VLOOKUP(I18,'[1]Mortality (No Interventions) L'!$B$10:$O$129,7),VLOOKUP(I18,'[1]Mortality (Interventions) L'!$B$136:$AV$256,28)))</f>
        <v>30.293967245020937</v>
      </c>
      <c r="P1092" s="11">
        <v>0</v>
      </c>
      <c r="Q1092" s="10">
        <f t="shared" si="585"/>
        <v>0.82818994355303743</v>
      </c>
      <c r="R1092" s="10">
        <f t="shared" si="586"/>
        <v>2.5089159022651453E-2</v>
      </c>
      <c r="S1092" s="10">
        <f t="shared" si="587"/>
        <v>0</v>
      </c>
      <c r="T1092" s="9">
        <f t="shared" si="577"/>
        <v>0.80310078453038602</v>
      </c>
      <c r="U1092" s="18"/>
      <c r="V1092" s="8">
        <f t="shared" si="588"/>
        <v>6370.2465621229467</v>
      </c>
      <c r="W1092" s="8">
        <f t="shared" si="578"/>
        <v>6177.2665214272874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-1785.1631725474674</v>
      </c>
      <c r="AB1092" s="8">
        <f t="shared" si="589"/>
        <v>-19298.004069565977</v>
      </c>
      <c r="AC1092" s="8">
        <f t="shared" si="582"/>
        <v>-21083.167242113446</v>
      </c>
      <c r="AD1092" s="8">
        <f t="shared" si="590"/>
        <v>624.92118774426115</v>
      </c>
      <c r="AE1092" s="8">
        <f t="shared" si="583"/>
        <v>-20458.246054369185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2222.838287465182</v>
      </c>
      <c r="M1093" s="14">
        <f t="shared" si="576"/>
        <v>769177</v>
      </c>
      <c r="N1093" s="13"/>
      <c r="O1093" s="12">
        <f>1000*(IF(I19&lt;18,VLOOKUP(I19,'[1]Mortality (No Interventions) L'!$B$10:$O$129,7),VLOOKUP(I19,'[1]Mortality (Interventions) L'!$B$136:$AV$256,28)))</f>
        <v>34.398821235878771</v>
      </c>
      <c r="P1093" s="11">
        <v>0</v>
      </c>
      <c r="Q1093" s="10">
        <f t="shared" si="585"/>
        <v>0.80310078453038602</v>
      </c>
      <c r="R1093" s="10">
        <f t="shared" si="586"/>
        <v>2.7625720321454744E-2</v>
      </c>
      <c r="S1093" s="10">
        <f t="shared" si="587"/>
        <v>0</v>
      </c>
      <c r="T1093" s="9">
        <f t="shared" si="577"/>
        <v>0.77547506420893131</v>
      </c>
      <c r="U1093" s="18"/>
      <c r="V1093" s="8">
        <f t="shared" si="588"/>
        <v>6177.2665214272874</v>
      </c>
      <c r="W1093" s="8">
        <f t="shared" si="578"/>
        <v>5964.7758346303317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-1723.755663698133</v>
      </c>
      <c r="AB1093" s="8">
        <f t="shared" si="589"/>
        <v>-21249.068679695596</v>
      </c>
      <c r="AC1093" s="8">
        <f t="shared" si="582"/>
        <v>-22972.824343393728</v>
      </c>
      <c r="AD1093" s="8">
        <f t="shared" si="590"/>
        <v>605.98984575201689</v>
      </c>
      <c r="AE1093" s="8">
        <f t="shared" si="583"/>
        <v>-22366.83449764171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2222.838287465182</v>
      </c>
      <c r="M1094" s="14">
        <f t="shared" si="576"/>
        <v>769177</v>
      </c>
      <c r="N1094" s="13"/>
      <c r="O1094" s="12">
        <f>1000*(IF(I20&lt;18,VLOOKUP(I20,'[1]Mortality (No Interventions) L'!$B$10:$O$129,7),VLOOKUP(I20,'[1]Mortality (Interventions) L'!$B$136:$AV$256,28)))</f>
        <v>38.922157670466888</v>
      </c>
      <c r="P1094" s="11">
        <v>0</v>
      </c>
      <c r="Q1094" s="10">
        <f t="shared" si="585"/>
        <v>0.77547506420893131</v>
      </c>
      <c r="R1094" s="10">
        <f t="shared" si="586"/>
        <v>3.0183162718655458E-2</v>
      </c>
      <c r="S1094" s="10">
        <f t="shared" si="587"/>
        <v>0</v>
      </c>
      <c r="T1094" s="9">
        <f t="shared" si="577"/>
        <v>0.7452919014902758</v>
      </c>
      <c r="U1094" s="18"/>
      <c r="V1094" s="8">
        <f t="shared" si="588"/>
        <v>5964.7758346303317</v>
      </c>
      <c r="W1094" s="8">
        <f t="shared" si="578"/>
        <v>5732.6138891258588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-1656.6633739703138</v>
      </c>
      <c r="AB1094" s="8">
        <f t="shared" si="589"/>
        <v>-23216.19455044725</v>
      </c>
      <c r="AC1094" s="8">
        <f t="shared" si="582"/>
        <v>-24872.857924417563</v>
      </c>
      <c r="AD1094" s="8">
        <f t="shared" si="590"/>
        <v>585.14450937723564</v>
      </c>
      <c r="AE1094" s="8">
        <f t="shared" si="583"/>
        <v>-24287.713415040329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2222.838287465182</v>
      </c>
      <c r="M1095" s="14">
        <f t="shared" si="576"/>
        <v>769177</v>
      </c>
      <c r="N1095" s="13"/>
      <c r="O1095" s="12">
        <f>1000*(IF(I21&lt;18,VLOOKUP(I21,'[1]Mortality (No Interventions) L'!$B$10:$O$129,7),VLOOKUP(I21,'[1]Mortality (Interventions) L'!$B$136:$AV$256,28)))</f>
        <v>43.938559509248748</v>
      </c>
      <c r="P1095" s="11">
        <v>0</v>
      </c>
      <c r="Q1095" s="10">
        <f t="shared" si="585"/>
        <v>0.7452919014902758</v>
      </c>
      <c r="R1095" s="10">
        <f t="shared" si="586"/>
        <v>3.2747052565391642E-2</v>
      </c>
      <c r="S1095" s="10">
        <f t="shared" si="587"/>
        <v>0</v>
      </c>
      <c r="T1095" s="9">
        <f t="shared" si="577"/>
        <v>0.71254484892488412</v>
      </c>
      <c r="U1095" s="18"/>
      <c r="V1095" s="8">
        <f t="shared" si="588"/>
        <v>5732.6138891258588</v>
      </c>
      <c r="W1095" s="8">
        <f t="shared" si="578"/>
        <v>5480.7310926149567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-1583.8719717263264</v>
      </c>
      <c r="AB1095" s="8">
        <f t="shared" si="589"/>
        <v>-25188.279651090248</v>
      </c>
      <c r="AC1095" s="8">
        <f t="shared" si="582"/>
        <v>-26772.151622816575</v>
      </c>
      <c r="AD1095" s="8">
        <f t="shared" si="590"/>
        <v>562.36942252324684</v>
      </c>
      <c r="AE1095" s="8">
        <f t="shared" si="583"/>
        <v>-26209.782200293328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2222.838287465182</v>
      </c>
      <c r="M1096" s="14">
        <f t="shared" si="576"/>
        <v>769177</v>
      </c>
      <c r="N1096" s="13"/>
      <c r="O1096" s="12">
        <f>1000*(IF(I22&lt;18,VLOOKUP(I22,'[1]Mortality (No Interventions) L'!$B$10:$O$129,7),VLOOKUP(I22,'[1]Mortality (Interventions) L'!$B$136:$AV$256,28)))</f>
        <v>49.623046996212118</v>
      </c>
      <c r="P1096" s="11">
        <v>0</v>
      </c>
      <c r="Q1096" s="10">
        <f t="shared" si="585"/>
        <v>0.71254484892488412</v>
      </c>
      <c r="R1096" s="10">
        <f t="shared" si="586"/>
        <v>3.5358646525108388E-2</v>
      </c>
      <c r="S1096" s="10">
        <f t="shared" si="587"/>
        <v>0</v>
      </c>
      <c r="T1096" s="9">
        <f t="shared" si="577"/>
        <v>0.67718620239977578</v>
      </c>
      <c r="U1096" s="18"/>
      <c r="V1096" s="8">
        <f t="shared" si="588"/>
        <v>5480.7310926149567</v>
      </c>
      <c r="W1096" s="8">
        <f t="shared" si="578"/>
        <v>5208.7605160325238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-1505.2754184373678</v>
      </c>
      <c r="AB1096" s="8">
        <f t="shared" si="589"/>
        <v>-27197.057658243295</v>
      </c>
      <c r="AC1096" s="8">
        <f t="shared" si="582"/>
        <v>-28702.333076680661</v>
      </c>
      <c r="AD1096" s="8">
        <f t="shared" si="590"/>
        <v>537.65972018552725</v>
      </c>
      <c r="AE1096" s="8">
        <f t="shared" si="583"/>
        <v>-28164.673356495136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2222.838287465182</v>
      </c>
      <c r="M1097" s="14">
        <f t="shared" si="576"/>
        <v>769177</v>
      </c>
      <c r="N1097" s="13"/>
      <c r="O1097" s="12">
        <f>1000*(IF(I23&lt;18,VLOOKUP(I23,'[1]Mortality (No Interventions) L'!$B$10:$O$129,7),VLOOKUP(I23,'[1]Mortality (Interventions) L'!$B$136:$AV$256,28)))</f>
        <v>56.057001904218907</v>
      </c>
      <c r="P1097" s="11">
        <v>0</v>
      </c>
      <c r="Q1097" s="10">
        <f t="shared" si="585"/>
        <v>0.67718620239977578</v>
      </c>
      <c r="R1097" s="10">
        <f t="shared" si="586"/>
        <v>3.7961028237435003E-2</v>
      </c>
      <c r="S1097" s="10">
        <f t="shared" si="587"/>
        <v>0</v>
      </c>
      <c r="T1097" s="9">
        <f t="shared" si="577"/>
        <v>0.63922517416234081</v>
      </c>
      <c r="U1097" s="18"/>
      <c r="V1097" s="8">
        <f t="shared" si="588"/>
        <v>5208.7605160325238</v>
      </c>
      <c r="W1097" s="8">
        <f t="shared" si="578"/>
        <v>4916.7730178666689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-1420.8941914396503</v>
      </c>
      <c r="AB1097" s="8">
        <f t="shared" si="589"/>
        <v>-29198.749816585543</v>
      </c>
      <c r="AC1097" s="8">
        <f t="shared" si="582"/>
        <v>-30619.644008025192</v>
      </c>
      <c r="AD1097" s="8">
        <f t="shared" si="590"/>
        <v>510.97940662279063</v>
      </c>
      <c r="AE1097" s="8">
        <f t="shared" si="583"/>
        <v>-30108.664601402401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2222.838287465182</v>
      </c>
      <c r="M1098" s="14">
        <f t="shared" si="576"/>
        <v>769177</v>
      </c>
      <c r="N1098" s="13"/>
      <c r="O1098" s="12">
        <f>1000*(IF(I24&lt;18,VLOOKUP(I24,'[1]Mortality (No Interventions) L'!$B$10:$O$129,7),VLOOKUP(I24,'[1]Mortality (Interventions) L'!$B$136:$AV$256,28)))</f>
        <v>63.36416330686238</v>
      </c>
      <c r="P1098" s="11">
        <v>0</v>
      </c>
      <c r="Q1098" s="10">
        <f t="shared" si="585"/>
        <v>0.63922517416234081</v>
      </c>
      <c r="R1098" s="10">
        <f t="shared" si="586"/>
        <v>4.0503968325480109E-2</v>
      </c>
      <c r="S1098" s="10">
        <f t="shared" si="587"/>
        <v>0</v>
      </c>
      <c r="T1098" s="9">
        <f t="shared" si="577"/>
        <v>0.59872120583686073</v>
      </c>
      <c r="U1098" s="18"/>
      <c r="V1098" s="8">
        <f t="shared" si="588"/>
        <v>4916.7730178666689</v>
      </c>
      <c r="W1098" s="8">
        <f t="shared" si="578"/>
        <v>4605.2258094197905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-1330.8604198514963</v>
      </c>
      <c r="AB1098" s="8">
        <f t="shared" si="589"/>
        <v>-31154.720844687814</v>
      </c>
      <c r="AC1098" s="8">
        <f t="shared" si="582"/>
        <v>-32485.581264539309</v>
      </c>
      <c r="AD1098" s="8">
        <f t="shared" si="590"/>
        <v>482.33543305272025</v>
      </c>
      <c r="AE1098" s="8">
        <f t="shared" si="583"/>
        <v>-32003.245831486587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2222.838287465182</v>
      </c>
      <c r="M1099" s="14">
        <f t="shared" si="576"/>
        <v>769177</v>
      </c>
      <c r="N1099" s="13"/>
      <c r="O1099" s="12">
        <f>1000*(IF(I25&lt;18,VLOOKUP(I25,'[1]Mortality (No Interventions) L'!$B$10:$O$129,7),VLOOKUP(I25,'[1]Mortality (Interventions) L'!$B$136:$AV$256,28)))</f>
        <v>71.334311819432415</v>
      </c>
      <c r="P1099" s="11">
        <v>0</v>
      </c>
      <c r="Q1099" s="10">
        <f t="shared" si="585"/>
        <v>0.59872120583686073</v>
      </c>
      <c r="R1099" s="10">
        <f t="shared" si="586"/>
        <v>4.2709365190073199E-2</v>
      </c>
      <c r="S1099" s="10">
        <f t="shared" si="587"/>
        <v>0</v>
      </c>
      <c r="T1099" s="9">
        <f t="shared" si="577"/>
        <v>0.55601184064678755</v>
      </c>
      <c r="U1099" s="18"/>
      <c r="V1099" s="8">
        <f t="shared" si="588"/>
        <v>4605.2258094197905</v>
      </c>
      <c r="W1099" s="8">
        <f t="shared" si="578"/>
        <v>4276.7151955317413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-1235.9244076736688</v>
      </c>
      <c r="AB1099" s="8">
        <f t="shared" si="589"/>
        <v>-32851.061388804934</v>
      </c>
      <c r="AC1099" s="8">
        <f t="shared" si="582"/>
        <v>-34086.985796478606</v>
      </c>
      <c r="AD1099" s="8">
        <f t="shared" si="590"/>
        <v>451.7726519040815</v>
      </c>
      <c r="AE1099" s="8">
        <f t="shared" si="583"/>
        <v>-33635.213144574525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2222.838287465182</v>
      </c>
      <c r="M1100" s="14">
        <f t="shared" si="576"/>
        <v>769177</v>
      </c>
      <c r="N1100" s="13"/>
      <c r="O1100" s="12">
        <f>1000*(IF(I26&lt;18,VLOOKUP(I26,'[1]Mortality (No Interventions) L'!$B$10:$O$129,7),VLOOKUP(I26,'[1]Mortality (Interventions) L'!$B$136:$AV$256,28)))</f>
        <v>79.759077935995464</v>
      </c>
      <c r="P1100" s="11">
        <v>0</v>
      </c>
      <c r="Q1100" s="10">
        <f t="shared" si="585"/>
        <v>0.55601184064678755</v>
      </c>
      <c r="R1100" s="10">
        <f t="shared" si="586"/>
        <v>4.4346991731483418E-2</v>
      </c>
      <c r="S1100" s="10">
        <f t="shared" si="587"/>
        <v>0</v>
      </c>
      <c r="T1100" s="9">
        <f t="shared" si="577"/>
        <v>0.51166484891530417</v>
      </c>
      <c r="U1100" s="18"/>
      <c r="V1100" s="8">
        <f t="shared" si="588"/>
        <v>4276.7151955317413</v>
      </c>
      <c r="W1100" s="8">
        <f t="shared" si="578"/>
        <v>3935.6083349412693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-1137.3482165190258</v>
      </c>
      <c r="AB1100" s="8">
        <f t="shared" si="589"/>
        <v>-34110.686059047221</v>
      </c>
      <c r="AC1100" s="8">
        <f t="shared" si="582"/>
        <v>-35248.03427556625</v>
      </c>
      <c r="AD1100" s="8">
        <f t="shared" si="590"/>
        <v>419.54576068166386</v>
      </c>
      <c r="AE1100" s="8">
        <f t="shared" si="583"/>
        <v>-34828.488514884586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2222.838287465182</v>
      </c>
      <c r="M1101" s="14">
        <f t="shared" si="576"/>
        <v>769177</v>
      </c>
      <c r="N1101" s="13"/>
      <c r="O1101" s="12">
        <f>1000*(IF(I27&lt;18,VLOOKUP(I27,'[1]Mortality (No Interventions) L'!$B$10:$O$129,7),VLOOKUP(I27,'[1]Mortality (Interventions) L'!$B$136:$AV$256,28)))</f>
        <v>89.031066956659259</v>
      </c>
      <c r="P1101" s="11">
        <v>0</v>
      </c>
      <c r="Q1101" s="10">
        <f t="shared" si="585"/>
        <v>0.51166484891530417</v>
      </c>
      <c r="R1101" s="10">
        <f t="shared" si="586"/>
        <v>4.5554067423147389E-2</v>
      </c>
      <c r="S1101" s="10">
        <f t="shared" si="587"/>
        <v>0</v>
      </c>
      <c r="T1101" s="9">
        <f t="shared" si="577"/>
        <v>0.46611078149215679</v>
      </c>
      <c r="U1101" s="18"/>
      <c r="V1101" s="8">
        <f t="shared" si="588"/>
        <v>3935.6083349412693</v>
      </c>
      <c r="W1101" s="8">
        <f t="shared" si="578"/>
        <v>3585.2169257579271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-1036.0888913010835</v>
      </c>
      <c r="AB1101" s="8">
        <f t="shared" si="589"/>
        <v>-35039.14091833424</v>
      </c>
      <c r="AC1101" s="8">
        <f t="shared" si="582"/>
        <v>-36075.229809635326</v>
      </c>
      <c r="AD1101" s="8">
        <f t="shared" si="590"/>
        <v>386.08317765773853</v>
      </c>
      <c r="AE1101" s="8">
        <f t="shared" si="583"/>
        <v>-35689.146631977586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2222.838287465182</v>
      </c>
      <c r="M1102" s="14">
        <f t="shared" si="576"/>
        <v>769177</v>
      </c>
      <c r="N1102" s="13"/>
      <c r="O1102" s="12">
        <f>1000*(IF(I28&lt;18,VLOOKUP(I28,'[1]Mortality (No Interventions) L'!$B$10:$O$129,7),VLOOKUP(I28,'[1]Mortality (Interventions) L'!$B$136:$AV$256,28)))</f>
        <v>99.135999496189683</v>
      </c>
      <c r="P1102" s="11">
        <v>0</v>
      </c>
      <c r="Q1102" s="10">
        <f t="shared" si="585"/>
        <v>0.46611078149215679</v>
      </c>
      <c r="R1102" s="10">
        <f t="shared" si="586"/>
        <v>4.6208358199175036E-2</v>
      </c>
      <c r="S1102" s="10">
        <f t="shared" si="587"/>
        <v>0</v>
      </c>
      <c r="T1102" s="9">
        <f t="shared" si="577"/>
        <v>0.41990242329298177</v>
      </c>
      <c r="U1102" s="18"/>
      <c r="V1102" s="8">
        <f t="shared" si="588"/>
        <v>3585.2169257579271</v>
      </c>
      <c r="W1102" s="8">
        <f t="shared" si="578"/>
        <v>3229.7928624122587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-933.3751834950516</v>
      </c>
      <c r="AB1102" s="8">
        <f t="shared" si="589"/>
        <v>-35542.406334566855</v>
      </c>
      <c r="AC1102" s="8">
        <f t="shared" si="582"/>
        <v>-36475.781518061907</v>
      </c>
      <c r="AD1102" s="8">
        <f t="shared" si="590"/>
        <v>351.70978041685265</v>
      </c>
      <c r="AE1102" s="8">
        <f t="shared" si="583"/>
        <v>-36124.071737645056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2222.838287465182</v>
      </c>
      <c r="M1103" s="14">
        <f t="shared" si="576"/>
        <v>769177</v>
      </c>
      <c r="N1103" s="13"/>
      <c r="O1103" s="12">
        <f>1000*(IF(I29&lt;18,VLOOKUP(I29,'[1]Mortality (No Interventions) L'!$B$10:$O$129,7),VLOOKUP(I29,'[1]Mortality (Interventions) L'!$B$136:$AV$256,28)))</f>
        <v>110.35121254684637</v>
      </c>
      <c r="P1103" s="11">
        <v>0</v>
      </c>
      <c r="Q1103" s="10">
        <f t="shared" si="585"/>
        <v>0.41990242329298177</v>
      </c>
      <c r="R1103" s="10">
        <f t="shared" si="586"/>
        <v>4.6336741561739683E-2</v>
      </c>
      <c r="S1103" s="10">
        <f t="shared" si="587"/>
        <v>0</v>
      </c>
      <c r="T1103" s="9">
        <f t="shared" si="577"/>
        <v>0.37356568173124211</v>
      </c>
      <c r="U1103" s="18"/>
      <c r="V1103" s="8">
        <f t="shared" si="588"/>
        <v>3229.7928624122587</v>
      </c>
      <c r="W1103" s="8">
        <f t="shared" si="578"/>
        <v>2873.381303769916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-830.37610023523746</v>
      </c>
      <c r="AB1103" s="8">
        <f t="shared" si="589"/>
        <v>-35641.155864234242</v>
      </c>
      <c r="AC1103" s="8">
        <f t="shared" si="582"/>
        <v>-36471.531964469483</v>
      </c>
      <c r="AD1103" s="8">
        <f t="shared" si="590"/>
        <v>316.84267980264258</v>
      </c>
      <c r="AE1103" s="8">
        <f t="shared" si="583"/>
        <v>-36154.689284666842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2222.838287465182</v>
      </c>
      <c r="M1104" s="14">
        <f t="shared" si="576"/>
        <v>769177</v>
      </c>
      <c r="N1104" s="13"/>
      <c r="O1104" s="12">
        <f>1000*(IF(I30&lt;18,VLOOKUP(I30,'[1]Mortality (No Interventions) L'!$B$10:$O$129,7),VLOOKUP(I30,'[1]Mortality (Interventions) L'!$B$136:$AV$256,28)))</f>
        <v>122.83961203245168</v>
      </c>
      <c r="P1104" s="11">
        <v>0</v>
      </c>
      <c r="Q1104" s="10">
        <f t="shared" si="585"/>
        <v>0.37356568173124211</v>
      </c>
      <c r="R1104" s="10">
        <f t="shared" si="586"/>
        <v>4.5888663412504103E-2</v>
      </c>
      <c r="S1104" s="10">
        <f t="shared" si="587"/>
        <v>0</v>
      </c>
      <c r="T1104" s="9">
        <f t="shared" si="577"/>
        <v>0.32767701831873802</v>
      </c>
      <c r="U1104" s="18"/>
      <c r="V1104" s="8">
        <f t="shared" si="588"/>
        <v>2873.381303769916</v>
      </c>
      <c r="W1104" s="8">
        <f t="shared" si="578"/>
        <v>2520.4162591935196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-728.37302224132065</v>
      </c>
      <c r="AB1104" s="8">
        <f t="shared" si="589"/>
        <v>-35296.504457639669</v>
      </c>
      <c r="AC1104" s="8">
        <f t="shared" si="582"/>
        <v>-36024.87747988099</v>
      </c>
      <c r="AD1104" s="8">
        <f t="shared" si="590"/>
        <v>281.87870589982879</v>
      </c>
      <c r="AE1104" s="8">
        <f t="shared" si="583"/>
        <v>-35742.998773981162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2222.838287465182</v>
      </c>
      <c r="M1105" s="14">
        <f t="shared" si="576"/>
        <v>769177</v>
      </c>
      <c r="N1105" s="13"/>
      <c r="O1105" s="12">
        <f>1000*(IF(I31&lt;18,VLOOKUP(I31,'[1]Mortality (No Interventions) L'!$B$10:$O$129,7),VLOOKUP(I31,'[1]Mortality (Interventions) L'!$B$136:$AV$256,28)))</f>
        <v>135.4227993532638</v>
      </c>
      <c r="P1105" s="11">
        <v>0</v>
      </c>
      <c r="Q1105" s="10">
        <f t="shared" si="585"/>
        <v>0.32767701831873802</v>
      </c>
      <c r="R1105" s="10">
        <f t="shared" si="586"/>
        <v>4.4374939104454204E-2</v>
      </c>
      <c r="S1105" s="10">
        <f t="shared" si="587"/>
        <v>0</v>
      </c>
      <c r="T1105" s="9">
        <f t="shared" si="577"/>
        <v>0.2833020792142838</v>
      </c>
      <c r="U1105" s="18"/>
      <c r="V1105" s="8">
        <f t="shared" si="588"/>
        <v>2520.4162591935196</v>
      </c>
      <c r="W1105" s="8">
        <f t="shared" si="578"/>
        <v>2179.0944338380518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-629.73470859600388</v>
      </c>
      <c r="AB1105" s="8">
        <f t="shared" si="589"/>
        <v>-34132.182535546774</v>
      </c>
      <c r="AC1105" s="8">
        <f t="shared" si="582"/>
        <v>-34761.91724414278</v>
      </c>
      <c r="AD1105" s="8">
        <f t="shared" si="590"/>
        <v>247.2528350268843</v>
      </c>
      <c r="AE1105" s="8">
        <f t="shared" si="583"/>
        <v>-34514.664409115896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2222.838287465182</v>
      </c>
      <c r="M1106" s="14">
        <f t="shared" si="576"/>
        <v>769177</v>
      </c>
      <c r="N1106" s="13"/>
      <c r="O1106" s="12">
        <f>1000*(IF(I32&lt;18,VLOOKUP(I32,'[1]Mortality (No Interventions) L'!$B$10:$O$129,7),VLOOKUP(I32,'[1]Mortality (Interventions) L'!$B$136:$AV$256,28)))</f>
        <v>149.11878245317192</v>
      </c>
      <c r="P1106" s="11">
        <v>0</v>
      </c>
      <c r="Q1106" s="10">
        <f t="shared" si="585"/>
        <v>0.2833020792142838</v>
      </c>
      <c r="R1106" s="10">
        <f t="shared" si="586"/>
        <v>4.2245661118886065E-2</v>
      </c>
      <c r="S1106" s="10">
        <f t="shared" si="587"/>
        <v>0</v>
      </c>
      <c r="T1106" s="9">
        <f t="shared" si="577"/>
        <v>0.24105641809539774</v>
      </c>
      <c r="U1106" s="18"/>
      <c r="V1106" s="8">
        <f t="shared" si="588"/>
        <v>2179.0944338380518</v>
      </c>
      <c r="W1106" s="8">
        <f t="shared" si="578"/>
        <v>1854.1505250136377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-535.82943558166482</v>
      </c>
      <c r="AB1106" s="8">
        <f t="shared" si="589"/>
        <v>-32494.390882441425</v>
      </c>
      <c r="AC1106" s="8">
        <f t="shared" si="582"/>
        <v>-33030.220318023086</v>
      </c>
      <c r="AD1106" s="8">
        <f t="shared" si="590"/>
        <v>213.76916395951289</v>
      </c>
      <c r="AE1106" s="8">
        <f t="shared" si="583"/>
        <v>-32816.451154063572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2222.838287465182</v>
      </c>
      <c r="M1107" s="14">
        <f t="shared" si="576"/>
        <v>769177</v>
      </c>
      <c r="N1107" s="13"/>
      <c r="O1107" s="12">
        <f>1000*(IF(I33&lt;18,VLOOKUP(I33,'[1]Mortality (No Interventions) L'!$B$10:$O$129,7),VLOOKUP(I33,'[1]Mortality (Interventions) L'!$B$136:$AV$256,28)))</f>
        <v>163.61347097572317</v>
      </c>
      <c r="P1107" s="11">
        <v>0</v>
      </c>
      <c r="Q1107" s="10">
        <f t="shared" si="585"/>
        <v>0.24105641809539774</v>
      </c>
      <c r="R1107" s="10">
        <f t="shared" si="586"/>
        <v>3.9440077265563145E-2</v>
      </c>
      <c r="S1107" s="10">
        <f t="shared" si="587"/>
        <v>0</v>
      </c>
      <c r="T1107" s="9">
        <f t="shared" si="577"/>
        <v>0.20161634082983459</v>
      </c>
      <c r="U1107" s="18"/>
      <c r="V1107" s="8">
        <f t="shared" si="588"/>
        <v>1854.1505250136377</v>
      </c>
      <c r="W1107" s="8">
        <f t="shared" si="578"/>
        <v>1550.7865219046969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-448.160521775186</v>
      </c>
      <c r="AB1107" s="8">
        <f t="shared" si="589"/>
        <v>-30336.400310894063</v>
      </c>
      <c r="AC1107" s="8">
        <f t="shared" si="582"/>
        <v>-30784.560832669249</v>
      </c>
      <c r="AD1107" s="8">
        <f t="shared" si="590"/>
        <v>181.89216650383787</v>
      </c>
      <c r="AE1107" s="8">
        <f t="shared" si="583"/>
        <v>-30602.668666165409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2222.838287465182</v>
      </c>
      <c r="M1108" s="14">
        <f t="shared" si="576"/>
        <v>769177</v>
      </c>
      <c r="N1108" s="13"/>
      <c r="O1108" s="12">
        <f>1000*(IF(I34&lt;18,VLOOKUP(I34,'[1]Mortality (No Interventions) L'!$B$10:$O$129,7),VLOOKUP(I34,'[1]Mortality (Interventions) L'!$B$136:$AV$256,28)))</f>
        <v>178.75210439318062</v>
      </c>
      <c r="P1108" s="11">
        <v>0</v>
      </c>
      <c r="Q1108" s="10">
        <f t="shared" si="585"/>
        <v>0.20161634082983459</v>
      </c>
      <c r="R1108" s="10">
        <f t="shared" si="586"/>
        <v>3.6039345203385677E-2</v>
      </c>
      <c r="S1108" s="10">
        <f t="shared" si="587"/>
        <v>0</v>
      </c>
      <c r="T1108" s="9">
        <f t="shared" si="577"/>
        <v>0.16557699562644893</v>
      </c>
      <c r="U1108" s="18"/>
      <c r="V1108" s="8">
        <f t="shared" si="588"/>
        <v>1550.7865219046969</v>
      </c>
      <c r="W1108" s="8">
        <f t="shared" si="578"/>
        <v>1273.5801676496512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-368.05088540192565</v>
      </c>
      <c r="AB1108" s="8">
        <f t="shared" si="589"/>
        <v>-27720.635425504584</v>
      </c>
      <c r="AC1108" s="8">
        <f t="shared" si="582"/>
        <v>-28088.686310906509</v>
      </c>
      <c r="AD1108" s="8">
        <f t="shared" si="590"/>
        <v>152.13215779885078</v>
      </c>
      <c r="AE1108" s="8">
        <f t="shared" si="583"/>
        <v>-27936.55415310766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2222.838287465182</v>
      </c>
      <c r="M1109" s="14">
        <f t="shared" si="576"/>
        <v>769177</v>
      </c>
      <c r="N1109" s="13"/>
      <c r="O1109" s="12">
        <f>1000*(IF(I35&lt;18,VLOOKUP(I35,'[1]Mortality (No Interventions) L'!$B$10:$O$129,7),VLOOKUP(I35,'[1]Mortality (Interventions) L'!$B$136:$AV$256,28)))</f>
        <v>195.11721684842095</v>
      </c>
      <c r="P1109" s="11">
        <v>0</v>
      </c>
      <c r="Q1109" s="10">
        <f t="shared" si="585"/>
        <v>0.16557699562644893</v>
      </c>
      <c r="R1109" s="10">
        <f t="shared" si="586"/>
        <v>3.2306922560755881E-2</v>
      </c>
      <c r="S1109" s="10">
        <f t="shared" si="587"/>
        <v>0</v>
      </c>
      <c r="T1109" s="9">
        <f t="shared" si="577"/>
        <v>0.13327007306569305</v>
      </c>
      <c r="U1109" s="18"/>
      <c r="V1109" s="8">
        <f t="shared" si="588"/>
        <v>1273.5801676496512</v>
      </c>
      <c r="W1109" s="8">
        <f t="shared" si="578"/>
        <v>1025.0827499045058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-296.23782098370481</v>
      </c>
      <c r="AB1109" s="8">
        <f t="shared" si="589"/>
        <v>-24849.741774514525</v>
      </c>
      <c r="AC1109" s="8">
        <f t="shared" si="582"/>
        <v>-25145.979595498229</v>
      </c>
      <c r="AD1109" s="8">
        <f t="shared" si="590"/>
        <v>124.93821444643079</v>
      </c>
      <c r="AE1109" s="8">
        <f t="shared" si="583"/>
        <v>-25021.041381051797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2222.838287465182</v>
      </c>
      <c r="M1110" s="14">
        <f t="shared" ref="M1110:M1141" si="593">$E$11</f>
        <v>769177</v>
      </c>
      <c r="N1110" s="13"/>
      <c r="O1110" s="12">
        <f>1000*(IF(I36&lt;18,VLOOKUP(I36,'[1]Mortality (No Interventions) L'!$B$10:$O$129,7),VLOOKUP(I36,'[1]Mortality (Interventions) L'!$B$136:$AV$256,28)))</f>
        <v>212.132000667792</v>
      </c>
      <c r="P1110" s="11">
        <v>0</v>
      </c>
      <c r="Q1110" s="10">
        <f t="shared" si="585"/>
        <v>0.13327007306569305</v>
      </c>
      <c r="R1110" s="10">
        <f t="shared" si="586"/>
        <v>2.8270847228568288E-2</v>
      </c>
      <c r="S1110" s="10">
        <f t="shared" si="587"/>
        <v>0</v>
      </c>
      <c r="T1110" s="9">
        <f t="shared" ref="T1110:T1141" si="594">Q1110-SUM(R1110:S1110)</f>
        <v>0.10499922583712476</v>
      </c>
      <c r="U1110" s="18"/>
      <c r="V1110" s="8">
        <f t="shared" si="588"/>
        <v>1025.0827499045058</v>
      </c>
      <c r="W1110" s="8">
        <f t="shared" ref="W1110:W1141" si="595">$G$14*M1110*T1110</f>
        <v>807.62989531722121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-233.39629934496429</v>
      </c>
      <c r="AB1110" s="8">
        <f t="shared" si="589"/>
        <v>-21745.285458728471</v>
      </c>
      <c r="AC1110" s="8">
        <f t="shared" ref="AC1110:AC1141" si="599">IFERROR(_xlfn.IFNA(SUM(Y1110:AB1110),0),0)</f>
        <v>-21978.681758073435</v>
      </c>
      <c r="AD1110" s="8">
        <f t="shared" si="590"/>
        <v>100.56061776563203</v>
      </c>
      <c r="AE1110" s="8">
        <f t="shared" ref="AE1110:AE1141" si="600">IFERROR(_xlfn.IFNA(SUM(AC1110:AD1110),0),0)</f>
        <v>-21878.121140307801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2222.838287465182</v>
      </c>
      <c r="M1111" s="14">
        <f t="shared" si="593"/>
        <v>769177</v>
      </c>
      <c r="N1111" s="13"/>
      <c r="O1111" s="12">
        <f>1000*(IF(I37&lt;18,VLOOKUP(I37,'[1]Mortality (No Interventions) L'!$B$10:$O$129,7),VLOOKUP(I37,'[1]Mortality (Interventions) L'!$B$136:$AV$256,28)))</f>
        <v>230.29913283815614</v>
      </c>
      <c r="P1111" s="11">
        <v>0</v>
      </c>
      <c r="Q1111" s="10">
        <f t="shared" ref="Q1111:Q1142" si="602">T1110</f>
        <v>0.10499922583712476</v>
      </c>
      <c r="R1111" s="10">
        <f t="shared" ref="R1111:R1142" si="603">O1111*Q1111/1000</f>
        <v>2.4181230658967549E-2</v>
      </c>
      <c r="S1111" s="10">
        <f t="shared" ref="S1111:S1142" si="604">MIN(P1111*Q1111,Q1111-R1111)</f>
        <v>0</v>
      </c>
      <c r="T1111" s="9">
        <f t="shared" si="594"/>
        <v>8.0817995178157215E-2</v>
      </c>
      <c r="U1111" s="18"/>
      <c r="V1111" s="8">
        <f t="shared" ref="V1111:V1142" si="605">W1110</f>
        <v>807.62989531722121</v>
      </c>
      <c r="W1111" s="8">
        <f t="shared" si="595"/>
        <v>621.63343077149432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-179.64533399818433</v>
      </c>
      <c r="AB1111" s="8">
        <f t="shared" ref="AB1111:AB1142" si="606">IFERROR(_xlfn.IFNA(-M1111*R1111,0),0)</f>
        <v>-18599.646454572681</v>
      </c>
      <c r="AC1111" s="8">
        <f t="shared" si="599"/>
        <v>-18779.291788570867</v>
      </c>
      <c r="AD1111" s="8">
        <f t="shared" ref="AD1111:AD1142" si="607">IFERROR(_xlfn.IFNA($D$6*SUM(V1111:V1111,Y1111:Z1111),0),0)</f>
        <v>79.228492730619408</v>
      </c>
      <c r="AE1111" s="8">
        <f t="shared" si="600"/>
        <v>-18700.063295840246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2222.838287465182</v>
      </c>
      <c r="M1112" s="14">
        <f t="shared" si="593"/>
        <v>769177</v>
      </c>
      <c r="N1112" s="13"/>
      <c r="O1112" s="12">
        <f>1000*(IF(I38&lt;18,VLOOKUP(I38,'[1]Mortality (No Interventions) L'!$B$10:$O$129,7),VLOOKUP(I38,'[1]Mortality (Interventions) L'!$B$136:$AV$256,28)))</f>
        <v>249.68568881693704</v>
      </c>
      <c r="P1112" s="11">
        <v>0</v>
      </c>
      <c r="Q1112" s="10">
        <f t="shared" si="602"/>
        <v>8.0817995178157215E-2</v>
      </c>
      <c r="R1112" s="10">
        <f t="shared" si="603"/>
        <v>2.0179096794862079E-2</v>
      </c>
      <c r="S1112" s="10">
        <f t="shared" si="604"/>
        <v>0</v>
      </c>
      <c r="T1112" s="9">
        <f t="shared" si="594"/>
        <v>6.0638898383295135E-2</v>
      </c>
      <c r="U1112" s="18"/>
      <c r="V1112" s="8">
        <f t="shared" si="605"/>
        <v>621.63343077149432</v>
      </c>
      <c r="W1112" s="8">
        <f t="shared" si="595"/>
        <v>466.42045941767805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-134.79046503609896</v>
      </c>
      <c r="AB1112" s="8">
        <f t="shared" si="606"/>
        <v>-15521.29713538163</v>
      </c>
      <c r="AC1112" s="8">
        <f t="shared" si="599"/>
        <v>-15656.08760041773</v>
      </c>
      <c r="AD1112" s="8">
        <f t="shared" si="607"/>
        <v>60.982239558683595</v>
      </c>
      <c r="AE1112" s="8">
        <f t="shared" si="600"/>
        <v>-15595.105360859046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2222.838287465182</v>
      </c>
      <c r="M1113" s="14">
        <f t="shared" si="593"/>
        <v>769177</v>
      </c>
      <c r="N1113" s="13"/>
      <c r="O1113" s="12">
        <f>1000*(IF(I39&lt;18,VLOOKUP(I39,'[1]Mortality (No Interventions) L'!$B$10:$O$129,7),VLOOKUP(I39,'[1]Mortality (Interventions) L'!$B$136:$AV$256,28)))</f>
        <v>269.65297877213982</v>
      </c>
      <c r="P1113" s="11">
        <v>0</v>
      </c>
      <c r="Q1113" s="10">
        <f t="shared" si="602"/>
        <v>6.0638898383295135E-2</v>
      </c>
      <c r="R1113" s="10">
        <f t="shared" si="603"/>
        <v>1.6351459578516626E-2</v>
      </c>
      <c r="S1113" s="10">
        <f t="shared" si="604"/>
        <v>0</v>
      </c>
      <c r="T1113" s="9">
        <f t="shared" si="594"/>
        <v>4.4287438804778506E-2</v>
      </c>
      <c r="U1113" s="18"/>
      <c r="V1113" s="8">
        <f t="shared" si="605"/>
        <v>466.42045941767805</v>
      </c>
      <c r="W1113" s="8">
        <f t="shared" si="595"/>
        <v>340.64879317543119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-98.4438146290329</v>
      </c>
      <c r="AB1113" s="8">
        <f t="shared" si="606"/>
        <v>-12577.166624224683</v>
      </c>
      <c r="AC1113" s="8">
        <f t="shared" si="599"/>
        <v>-12675.610438853715</v>
      </c>
      <c r="AD1113" s="8">
        <f t="shared" si="607"/>
        <v>45.755847068874218</v>
      </c>
      <c r="AE1113" s="8">
        <f t="shared" si="600"/>
        <v>-12629.854591784841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2222.838287465182</v>
      </c>
      <c r="M1114" s="14">
        <f t="shared" si="593"/>
        <v>769177</v>
      </c>
      <c r="N1114" s="13"/>
      <c r="O1114" s="12">
        <f>1000*(IF(I40&lt;18,VLOOKUP(I40,'[1]Mortality (No Interventions) L'!$B$10:$O$129,7),VLOOKUP(I40,'[1]Mortality (Interventions) L'!$B$136:$AV$256,28)))</f>
        <v>290.70150463848205</v>
      </c>
      <c r="P1114" s="11">
        <v>0</v>
      </c>
      <c r="Q1114" s="10">
        <f t="shared" si="602"/>
        <v>4.4287438804778506E-2</v>
      </c>
      <c r="R1114" s="10">
        <f t="shared" si="603"/>
        <v>1.287442509713381E-2</v>
      </c>
      <c r="S1114" s="10">
        <f t="shared" si="604"/>
        <v>0</v>
      </c>
      <c r="T1114" s="9">
        <f t="shared" si="594"/>
        <v>3.1413013707644696E-2</v>
      </c>
      <c r="U1114" s="18"/>
      <c r="V1114" s="8">
        <f t="shared" si="605"/>
        <v>340.64879317543119</v>
      </c>
      <c r="W1114" s="8">
        <f t="shared" si="595"/>
        <v>241.62167644605026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-69.826049594021228</v>
      </c>
      <c r="AB1114" s="8">
        <f t="shared" si="606"/>
        <v>-9902.7116729380923</v>
      </c>
      <c r="AC1114" s="8">
        <f t="shared" si="599"/>
        <v>-9972.5377225321135</v>
      </c>
      <c r="AD1114" s="8">
        <f t="shared" si="607"/>
        <v>33.417646610509806</v>
      </c>
      <c r="AE1114" s="8">
        <f t="shared" si="600"/>
        <v>-9939.1200759216044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2222.838287465182</v>
      </c>
      <c r="M1115" s="14">
        <f t="shared" si="593"/>
        <v>769177</v>
      </c>
      <c r="N1115" s="13"/>
      <c r="O1115" s="12">
        <f>1000*(IF(I41&lt;18,VLOOKUP(I41,'[1]Mortality (No Interventions) L'!$B$10:$O$129,7),VLOOKUP(I41,'[1]Mortality (Interventions) L'!$B$136:$AV$256,28)))</f>
        <v>312.14602800977076</v>
      </c>
      <c r="P1115" s="11">
        <v>0</v>
      </c>
      <c r="Q1115" s="10">
        <f t="shared" si="602"/>
        <v>3.1413013707644696E-2</v>
      </c>
      <c r="R1115" s="10">
        <f t="shared" si="603"/>
        <v>9.8054474566577742E-3</v>
      </c>
      <c r="S1115" s="10">
        <f t="shared" si="604"/>
        <v>0</v>
      </c>
      <c r="T1115" s="9">
        <f t="shared" si="594"/>
        <v>2.160756625098692E-2</v>
      </c>
      <c r="U1115" s="18"/>
      <c r="V1115" s="8">
        <f t="shared" si="605"/>
        <v>241.62167644605026</v>
      </c>
      <c r="W1115" s="8">
        <f t="shared" si="595"/>
        <v>166.20042986235367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-48.030125561634229</v>
      </c>
      <c r="AB1115" s="8">
        <f t="shared" si="606"/>
        <v>-7542.1246583696566</v>
      </c>
      <c r="AC1115" s="8">
        <f t="shared" si="599"/>
        <v>-7590.1547839312907</v>
      </c>
      <c r="AD1115" s="8">
        <f t="shared" si="607"/>
        <v>23.703086459357532</v>
      </c>
      <c r="AE1115" s="8">
        <f t="shared" si="600"/>
        <v>-7566.4516974719336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2222.838287465182</v>
      </c>
      <c r="M1116" s="14">
        <f t="shared" si="593"/>
        <v>769177</v>
      </c>
      <c r="N1116" s="13"/>
      <c r="O1116" s="12">
        <f>1000*(IF(I42&lt;18,VLOOKUP(I42,'[1]Mortality (No Interventions) L'!$B$10:$O$129,7),VLOOKUP(I42,'[1]Mortality (Interventions) L'!$B$136:$AV$256,28)))</f>
        <v>333.53940350691516</v>
      </c>
      <c r="P1116" s="11">
        <v>0</v>
      </c>
      <c r="Q1116" s="10">
        <f t="shared" si="602"/>
        <v>2.160756625098692E-2</v>
      </c>
      <c r="R1116" s="10">
        <f t="shared" si="603"/>
        <v>7.2069747585903291E-3</v>
      </c>
      <c r="S1116" s="10">
        <f t="shared" si="604"/>
        <v>0</v>
      </c>
      <c r="T1116" s="9">
        <f t="shared" si="594"/>
        <v>1.4400591492396591E-2</v>
      </c>
      <c r="U1116" s="18"/>
      <c r="V1116" s="8">
        <f t="shared" si="605"/>
        <v>166.20042986235367</v>
      </c>
      <c r="W1116" s="8">
        <f t="shared" si="595"/>
        <v>110.76603762347133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-32.010186131444506</v>
      </c>
      <c r="AB1116" s="8">
        <f t="shared" si="606"/>
        <v>-5543.4392238882338</v>
      </c>
      <c r="AC1116" s="8">
        <f t="shared" si="599"/>
        <v>-5575.449410019678</v>
      </c>
      <c r="AD1116" s="8">
        <f t="shared" si="607"/>
        <v>16.304262169496898</v>
      </c>
      <c r="AE1116" s="8">
        <f t="shared" si="600"/>
        <v>-5559.1451478501813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2222.838287465182</v>
      </c>
      <c r="M1117" s="14">
        <f t="shared" si="593"/>
        <v>769177</v>
      </c>
      <c r="N1117" s="13"/>
      <c r="O1117" s="12">
        <f>1000*(IF(I43&lt;18,VLOOKUP(I43,'[1]Mortality (No Interventions) L'!$B$10:$O$129,7),VLOOKUP(I43,'[1]Mortality (Interventions) L'!$B$136:$AV$256,28)))</f>
        <v>355.65927295510306</v>
      </c>
      <c r="P1117" s="11">
        <v>0</v>
      </c>
      <c r="Q1117" s="10">
        <f t="shared" si="602"/>
        <v>1.4400591492396591E-2</v>
      </c>
      <c r="R1117" s="10">
        <f t="shared" si="603"/>
        <v>5.1217039003092144E-3</v>
      </c>
      <c r="S1117" s="10">
        <f t="shared" si="604"/>
        <v>0</v>
      </c>
      <c r="T1117" s="9">
        <f t="shared" si="594"/>
        <v>9.2788875920873769E-3</v>
      </c>
      <c r="U1117" s="18"/>
      <c r="V1117" s="8">
        <f t="shared" si="605"/>
        <v>110.76603762347133</v>
      </c>
      <c r="W1117" s="8">
        <f t="shared" si="595"/>
        <v>71.37106921418993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-20.625466604777433</v>
      </c>
      <c r="AB1117" s="8">
        <f t="shared" si="606"/>
        <v>-3939.4968409281405</v>
      </c>
      <c r="AC1117" s="8">
        <f t="shared" si="599"/>
        <v>-3960.1223075329181</v>
      </c>
      <c r="AD1117" s="8">
        <f t="shared" si="607"/>
        <v>10.866148290862538</v>
      </c>
      <c r="AE1117" s="8">
        <f t="shared" si="600"/>
        <v>-3949.2561592420557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2222.838287465182</v>
      </c>
      <c r="M1118" s="14">
        <f t="shared" si="593"/>
        <v>769177</v>
      </c>
      <c r="N1118" s="13"/>
      <c r="O1118" s="12">
        <f>1000*(IF(I44&lt;18,VLOOKUP(I44,'[1]Mortality (No Interventions) L'!$B$10:$O$129,7),VLOOKUP(I44,'[1]Mortality (Interventions) L'!$B$136:$AV$256,28)))</f>
        <v>378.39883651835396</v>
      </c>
      <c r="P1118" s="11">
        <v>0</v>
      </c>
      <c r="Q1118" s="10">
        <f t="shared" si="602"/>
        <v>9.2788875920873769E-3</v>
      </c>
      <c r="R1118" s="10">
        <f t="shared" si="603"/>
        <v>3.5111202690304546E-3</v>
      </c>
      <c r="S1118" s="10">
        <f t="shared" si="604"/>
        <v>0</v>
      </c>
      <c r="T1118" s="9">
        <f t="shared" si="594"/>
        <v>5.7677673230569224E-3</v>
      </c>
      <c r="U1118" s="18"/>
      <c r="V1118" s="8">
        <f t="shared" si="605"/>
        <v>71.37106921418993</v>
      </c>
      <c r="W1118" s="8">
        <f t="shared" si="595"/>
        <v>44.364339662469547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-12.820814038881487</v>
      </c>
      <c r="AB1118" s="8">
        <f t="shared" si="606"/>
        <v>-2700.6729551720377</v>
      </c>
      <c r="AC1118" s="8">
        <f t="shared" si="599"/>
        <v>-2713.4937692109193</v>
      </c>
      <c r="AD1118" s="8">
        <f t="shared" si="607"/>
        <v>7.0015018899120323</v>
      </c>
      <c r="AE1118" s="8">
        <f t="shared" si="600"/>
        <v>-2706.4922673210071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2222.838287465182</v>
      </c>
      <c r="M1119" s="14">
        <f t="shared" si="593"/>
        <v>769177</v>
      </c>
      <c r="N1119" s="13"/>
      <c r="O1119" s="12">
        <f>1000*(IF(I45&lt;18,VLOOKUP(I45,'[1]Mortality (No Interventions) L'!$B$10:$O$129,7),VLOOKUP(I45,'[1]Mortality (Interventions) L'!$B$136:$AV$256,28)))</f>
        <v>401.6337416334199</v>
      </c>
      <c r="P1119" s="11">
        <v>0</v>
      </c>
      <c r="Q1119" s="10">
        <f t="shared" si="602"/>
        <v>5.7677673230569224E-3</v>
      </c>
      <c r="R1119" s="10">
        <f t="shared" si="603"/>
        <v>2.3165299708303262E-3</v>
      </c>
      <c r="S1119" s="10">
        <f t="shared" si="604"/>
        <v>0</v>
      </c>
      <c r="T1119" s="9">
        <f t="shared" si="594"/>
        <v>3.4512373522265962E-3</v>
      </c>
      <c r="U1119" s="18"/>
      <c r="V1119" s="8">
        <f t="shared" si="605"/>
        <v>44.364339662469547</v>
      </c>
      <c r="W1119" s="8">
        <f t="shared" si="595"/>
        <v>26.546123928735966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-7.6715425256592367</v>
      </c>
      <c r="AB1119" s="8">
        <f t="shared" si="606"/>
        <v>-1781.8215733733578</v>
      </c>
      <c r="AC1119" s="8">
        <f t="shared" si="599"/>
        <v>-1789.4931158990171</v>
      </c>
      <c r="AD1119" s="8">
        <f t="shared" si="607"/>
        <v>4.3521417208882625</v>
      </c>
      <c r="AE1119" s="8">
        <f t="shared" si="600"/>
        <v>-1785.1409741781288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2222.838287465182</v>
      </c>
      <c r="M1120" s="14">
        <f t="shared" si="593"/>
        <v>769177</v>
      </c>
      <c r="N1120" s="13"/>
      <c r="O1120" s="12">
        <f>1000*(IF(I46&lt;18,VLOOKUP(I46,'[1]Mortality (No Interventions) L'!$B$10:$O$129,7),VLOOKUP(I46,'[1]Mortality (Interventions) L'!$B$136:$AV$256,28)))</f>
        <v>425.23610160069597</v>
      </c>
      <c r="P1120" s="11">
        <v>0</v>
      </c>
      <c r="Q1120" s="10">
        <f t="shared" si="602"/>
        <v>3.4512373522265962E-3</v>
      </c>
      <c r="R1120" s="10">
        <f t="shared" si="603"/>
        <v>1.4675907173595456E-3</v>
      </c>
      <c r="S1120" s="10">
        <f t="shared" si="604"/>
        <v>0</v>
      </c>
      <c r="T1120" s="9">
        <f t="shared" si="594"/>
        <v>1.9836466348670508E-3</v>
      </c>
      <c r="U1120" s="18"/>
      <c r="V1120" s="8">
        <f t="shared" si="605"/>
        <v>26.546123928735966</v>
      </c>
      <c r="W1120" s="8">
        <f t="shared" si="595"/>
        <v>15.257753676671337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-4.4093256887839463</v>
      </c>
      <c r="AB1120" s="8">
        <f t="shared" si="606"/>
        <v>-1128.8370252064633</v>
      </c>
      <c r="AC1120" s="8">
        <f t="shared" si="599"/>
        <v>-1133.2463508952471</v>
      </c>
      <c r="AD1120" s="8">
        <f t="shared" si="607"/>
        <v>2.6041747574089986</v>
      </c>
      <c r="AE1120" s="8">
        <f t="shared" si="600"/>
        <v>-1130.6421761378381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2222.838287465182</v>
      </c>
      <c r="M1121" s="14">
        <f t="shared" si="593"/>
        <v>769177</v>
      </c>
      <c r="N1121" s="13"/>
      <c r="O1121" s="12">
        <f>1000*(IF(I47&lt;18,VLOOKUP(I47,'[1]Mortality (No Interventions) L'!$B$10:$O$129,7),VLOOKUP(I47,'[1]Mortality (Interventions) L'!$B$136:$AV$256,28)))</f>
        <v>449.22893218323452</v>
      </c>
      <c r="P1121" s="11">
        <v>0</v>
      </c>
      <c r="Q1121" s="10">
        <f t="shared" si="602"/>
        <v>1.9836466348670508E-3</v>
      </c>
      <c r="R1121" s="10">
        <f t="shared" si="603"/>
        <v>8.911114596101918E-4</v>
      </c>
      <c r="S1121" s="10">
        <f t="shared" si="604"/>
        <v>0</v>
      </c>
      <c r="T1121" s="9">
        <f t="shared" si="594"/>
        <v>1.0925351752568589E-3</v>
      </c>
      <c r="U1121" s="18"/>
      <c r="V1121" s="8">
        <f t="shared" si="605"/>
        <v>15.257753676671337</v>
      </c>
      <c r="W1121" s="8">
        <f t="shared" si="595"/>
        <v>8.4035292849854493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-2.4285290179634287</v>
      </c>
      <c r="AB1121" s="8">
        <f t="shared" si="606"/>
        <v>-685.42243916858854</v>
      </c>
      <c r="AC1121" s="8">
        <f t="shared" si="599"/>
        <v>-687.850968186552</v>
      </c>
      <c r="AD1121" s="8">
        <f t="shared" si="607"/>
        <v>1.4967856356814582</v>
      </c>
      <c r="AE1121" s="8">
        <f t="shared" si="600"/>
        <v>-686.35418255087052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2222.838287465182</v>
      </c>
      <c r="M1122" s="14">
        <f t="shared" si="593"/>
        <v>769177</v>
      </c>
      <c r="N1122" s="13"/>
      <c r="O1122" s="12">
        <f>1000*(IF(I48&lt;18,VLOOKUP(I48,'[1]Mortality (No Interventions) L'!$B$10:$O$129,7),VLOOKUP(I48,'[1]Mortality (Interventions) L'!$B$136:$AV$256,28)))</f>
        <v>473.65453692594087</v>
      </c>
      <c r="P1122" s="11">
        <v>0</v>
      </c>
      <c r="Q1122" s="10">
        <f t="shared" si="602"/>
        <v>1.0925351752568589E-3</v>
      </c>
      <c r="R1122" s="10">
        <f t="shared" si="603"/>
        <v>5.1748424251158917E-4</v>
      </c>
      <c r="S1122" s="10">
        <f t="shared" si="604"/>
        <v>0</v>
      </c>
      <c r="T1122" s="9">
        <f t="shared" si="594"/>
        <v>5.7505093274526971E-4</v>
      </c>
      <c r="U1122" s="18"/>
      <c r="V1122" s="8">
        <f t="shared" si="605"/>
        <v>8.4035292849854493</v>
      </c>
      <c r="W1122" s="8">
        <f t="shared" si="595"/>
        <v>4.4231595129620835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-1.2782452305487508</v>
      </c>
      <c r="AB1122" s="8">
        <f t="shared" si="606"/>
        <v>-398.03697720233663</v>
      </c>
      <c r="AC1122" s="8">
        <f t="shared" si="599"/>
        <v>-399.31522243288538</v>
      </c>
      <c r="AD1122" s="8">
        <f t="shared" si="607"/>
        <v>0.82438622285707264</v>
      </c>
      <c r="AE1122" s="8">
        <f t="shared" si="600"/>
        <v>-398.49083621002831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2222.838287465182</v>
      </c>
      <c r="M1123" s="14">
        <f t="shared" si="593"/>
        <v>769177</v>
      </c>
      <c r="N1123" s="13"/>
      <c r="O1123" s="12">
        <f>1000*(IF(I49&lt;18,VLOOKUP(I49,'[1]Mortality (No Interventions) L'!$B$10:$O$129,7),VLOOKUP(I49,'[1]Mortality (Interventions) L'!$B$136:$AV$256,28)))</f>
        <v>498.3918097302564</v>
      </c>
      <c r="P1123" s="11">
        <v>0</v>
      </c>
      <c r="Q1123" s="10">
        <f t="shared" si="602"/>
        <v>5.7505093274526971E-4</v>
      </c>
      <c r="R1123" s="10">
        <f t="shared" si="603"/>
        <v>2.8660067505798691E-4</v>
      </c>
      <c r="S1123" s="10">
        <f t="shared" si="604"/>
        <v>0</v>
      </c>
      <c r="T1123" s="9">
        <f t="shared" si="594"/>
        <v>2.884502576872828E-4</v>
      </c>
      <c r="U1123" s="18"/>
      <c r="V1123" s="8">
        <f t="shared" si="605"/>
        <v>4.4231595129620835</v>
      </c>
      <c r="W1123" s="8">
        <f t="shared" si="595"/>
        <v>2.2186930385713115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-0.6411782768164902</v>
      </c>
      <c r="AB1123" s="8">
        <f t="shared" si="606"/>
        <v>-220.4466474390772</v>
      </c>
      <c r="AC1123" s="8">
        <f t="shared" si="599"/>
        <v>-221.0878257158937</v>
      </c>
      <c r="AD1123" s="8">
        <f t="shared" si="607"/>
        <v>0.43391194822158041</v>
      </c>
      <c r="AE1123" s="8">
        <f t="shared" si="600"/>
        <v>-220.65391376767212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2222.838287465182</v>
      </c>
      <c r="M1124" s="14">
        <f t="shared" si="593"/>
        <v>769177</v>
      </c>
      <c r="N1124" s="13"/>
      <c r="O1124" s="12">
        <f>1000*(IF(I50&lt;18,VLOOKUP(I50,'[1]Mortality (No Interventions) L'!$B$10:$O$129,7),VLOOKUP(I50,'[1]Mortality (Interventions) L'!$B$136:$AV$256,28)))</f>
        <v>523.3165421139114</v>
      </c>
      <c r="P1124" s="11">
        <v>0</v>
      </c>
      <c r="Q1124" s="10">
        <f t="shared" si="602"/>
        <v>2.884502576872828E-4</v>
      </c>
      <c r="R1124" s="10">
        <f t="shared" si="603"/>
        <v>1.5095079142477552E-4</v>
      </c>
      <c r="S1124" s="10">
        <f t="shared" si="604"/>
        <v>0</v>
      </c>
      <c r="T1124" s="9">
        <f t="shared" si="594"/>
        <v>1.3749946626250727E-4</v>
      </c>
      <c r="U1124" s="18"/>
      <c r="V1124" s="8">
        <f t="shared" si="605"/>
        <v>2.2186930385713115</v>
      </c>
      <c r="W1124" s="8">
        <f t="shared" si="595"/>
        <v>1.0576142696139657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-0.30563907811432822</v>
      </c>
      <c r="AB1124" s="8">
        <f t="shared" si="606"/>
        <v>-116.10787689573456</v>
      </c>
      <c r="AC1124" s="8">
        <f t="shared" si="599"/>
        <v>-116.41351597384889</v>
      </c>
      <c r="AD1124" s="8">
        <f t="shared" si="607"/>
        <v>0.21765378708384567</v>
      </c>
      <c r="AE1124" s="8">
        <f t="shared" si="600"/>
        <v>-116.19586218676504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2222.838287465182</v>
      </c>
      <c r="M1125" s="14">
        <f t="shared" si="593"/>
        <v>769177</v>
      </c>
      <c r="N1125" s="13"/>
      <c r="O1125" s="12">
        <f>1000*(IF(I51&lt;18,VLOOKUP(I51,'[1]Mortality (No Interventions) L'!$B$10:$O$129,7),VLOOKUP(I51,'[1]Mortality (Interventions) L'!$B$136:$AV$256,28)))</f>
        <v>552.03272123467173</v>
      </c>
      <c r="P1125" s="11">
        <v>0</v>
      </c>
      <c r="Q1125" s="10">
        <f t="shared" si="602"/>
        <v>1.3749946626250727E-4</v>
      </c>
      <c r="R1125" s="10">
        <f t="shared" si="603"/>
        <v>7.5904204529206827E-5</v>
      </c>
      <c r="S1125" s="10">
        <f t="shared" si="604"/>
        <v>0</v>
      </c>
      <c r="T1125" s="9">
        <f t="shared" si="594"/>
        <v>6.1595261733300447E-5</v>
      </c>
      <c r="U1125" s="18"/>
      <c r="V1125" s="8">
        <f t="shared" si="605"/>
        <v>1.0576142696139657</v>
      </c>
      <c r="W1125" s="8">
        <f t="shared" si="595"/>
        <v>0.47377658634234843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-0.13691630610721922</v>
      </c>
      <c r="AB1125" s="8">
        <f t="shared" si="606"/>
        <v>-58.383768327161718</v>
      </c>
      <c r="AC1125" s="8">
        <f t="shared" si="599"/>
        <v>-58.520684633268935</v>
      </c>
      <c r="AD1125" s="8">
        <f t="shared" si="607"/>
        <v>0.10375195984913003</v>
      </c>
      <c r="AE1125" s="8">
        <f t="shared" si="600"/>
        <v>-58.416932673419808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2222.838287465182</v>
      </c>
      <c r="M1126" s="14">
        <f t="shared" si="593"/>
        <v>769177</v>
      </c>
      <c r="N1126" s="13"/>
      <c r="O1126" s="12">
        <f>1000*(IF(I52&lt;18,VLOOKUP(I52,'[1]Mortality (No Interventions) L'!$B$10:$O$129,7),VLOOKUP(I52,'[1]Mortality (Interventions) L'!$B$136:$AV$256,28)))</f>
        <v>580.93744660869072</v>
      </c>
      <c r="P1126" s="11">
        <v>0</v>
      </c>
      <c r="Q1126" s="10">
        <f t="shared" si="602"/>
        <v>6.1595261733300447E-5</v>
      </c>
      <c r="R1126" s="10">
        <f t="shared" si="603"/>
        <v>3.5782994074537561E-5</v>
      </c>
      <c r="S1126" s="10">
        <f t="shared" si="604"/>
        <v>0</v>
      </c>
      <c r="T1126" s="9">
        <f t="shared" si="594"/>
        <v>2.5812267658762887E-5</v>
      </c>
      <c r="U1126" s="18"/>
      <c r="V1126" s="8">
        <f t="shared" si="605"/>
        <v>0.47377658634234843</v>
      </c>
      <c r="W1126" s="8">
        <f t="shared" si="595"/>
        <v>0.19854202600964263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-5.7376496838197399E-2</v>
      </c>
      <c r="AB1126" s="8">
        <f t="shared" si="606"/>
        <v>-27.523456033270577</v>
      </c>
      <c r="AC1126" s="8">
        <f t="shared" si="599"/>
        <v>-27.580832530108776</v>
      </c>
      <c r="AD1126" s="8">
        <f t="shared" si="607"/>
        <v>4.6477483120184383E-2</v>
      </c>
      <c r="AE1126" s="8">
        <f t="shared" si="600"/>
        <v>-27.53435504698859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2222.838287465182</v>
      </c>
      <c r="M1127" s="14">
        <f t="shared" si="593"/>
        <v>769177</v>
      </c>
      <c r="N1127" s="13"/>
      <c r="O1127" s="12">
        <f>1000*(IF(I53&lt;18,VLOOKUP(I53,'[1]Mortality (No Interventions) L'!$B$10:$O$129,7),VLOOKUP(I53,'[1]Mortality (Interventions) L'!$B$136:$AV$256,28)))</f>
        <v>609.99652969861665</v>
      </c>
      <c r="P1127" s="11">
        <v>0</v>
      </c>
      <c r="Q1127" s="10">
        <f t="shared" si="602"/>
        <v>2.5812267658762887E-5</v>
      </c>
      <c r="R1127" s="10">
        <f t="shared" si="603"/>
        <v>1.5745393695497199E-5</v>
      </c>
      <c r="S1127" s="10">
        <f t="shared" si="604"/>
        <v>0</v>
      </c>
      <c r="T1127" s="9">
        <f t="shared" si="594"/>
        <v>1.0066873963265688E-5</v>
      </c>
      <c r="U1127" s="18"/>
      <c r="V1127" s="8">
        <f t="shared" si="605"/>
        <v>0.19854202600964263</v>
      </c>
      <c r="W1127" s="8">
        <f t="shared" si="595"/>
        <v>7.7432079144428123E-2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-2.2377032880633332E-2</v>
      </c>
      <c r="AB1127" s="8">
        <f t="shared" si="606"/>
        <v>-12.110994686521449</v>
      </c>
      <c r="AC1127" s="8">
        <f t="shared" si="599"/>
        <v>-12.133371719402083</v>
      </c>
      <c r="AD1127" s="8">
        <f t="shared" si="607"/>
        <v>1.9476972751545942E-2</v>
      </c>
      <c r="AE1127" s="8">
        <f t="shared" si="600"/>
        <v>-12.113894746650537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2222.838287465182</v>
      </c>
      <c r="M1128" s="14">
        <f t="shared" si="593"/>
        <v>769177</v>
      </c>
      <c r="N1128" s="13"/>
      <c r="O1128" s="12">
        <f>1000*(IF(I54&lt;18,VLOOKUP(I54,'[1]Mortality (No Interventions) L'!$B$10:$O$129,7),VLOOKUP(I54,'[1]Mortality (Interventions) L'!$B$136:$AV$256,28)))</f>
        <v>639.17543090786501</v>
      </c>
      <c r="P1128" s="11">
        <v>0</v>
      </c>
      <c r="Q1128" s="10">
        <f t="shared" si="602"/>
        <v>1.0066873963265688E-5</v>
      </c>
      <c r="R1128" s="10">
        <f t="shared" si="603"/>
        <v>6.4344985033655127E-6</v>
      </c>
      <c r="S1128" s="10">
        <f t="shared" si="604"/>
        <v>0</v>
      </c>
      <c r="T1128" s="9">
        <f t="shared" si="594"/>
        <v>3.6323754599001751E-6</v>
      </c>
      <c r="U1128" s="18"/>
      <c r="V1128" s="8">
        <f t="shared" si="605"/>
        <v>7.7432079144428123E-2</v>
      </c>
      <c r="W1128" s="8">
        <f t="shared" si="595"/>
        <v>2.7939396591196371E-2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-8.0741832467150585E-3</v>
      </c>
      <c r="AB1128" s="8">
        <f t="shared" si="606"/>
        <v>-4.949268255323175</v>
      </c>
      <c r="AC1128" s="8">
        <f t="shared" si="599"/>
        <v>-4.9573424385698903</v>
      </c>
      <c r="AD1128" s="8">
        <f t="shared" si="607"/>
        <v>7.5960869640683991E-3</v>
      </c>
      <c r="AE1128" s="8">
        <f t="shared" si="600"/>
        <v>-4.949746351605822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2222.838287465182</v>
      </c>
      <c r="M1129" s="14">
        <f t="shared" si="593"/>
        <v>769177</v>
      </c>
      <c r="N1129" s="13"/>
      <c r="O1129" s="12">
        <f>1000*(IF(I55&lt;18,VLOOKUP(I55,'[1]Mortality (No Interventions) L'!$B$10:$O$129,7),VLOOKUP(I55,'[1]Mortality (Interventions) L'!$B$136:$AV$256,28)))</f>
        <v>668.43866589678328</v>
      </c>
      <c r="P1129" s="11">
        <v>0</v>
      </c>
      <c r="Q1129" s="10">
        <f t="shared" si="602"/>
        <v>3.6323754599001751E-6</v>
      </c>
      <c r="R1129" s="10">
        <f t="shared" si="603"/>
        <v>2.4280202064518875E-6</v>
      </c>
      <c r="S1129" s="10">
        <f t="shared" si="604"/>
        <v>0</v>
      </c>
      <c r="T1129" s="9">
        <f t="shared" si="594"/>
        <v>1.2043552534482876E-6</v>
      </c>
      <c r="U1129" s="18"/>
      <c r="V1129" s="8">
        <f t="shared" si="605"/>
        <v>2.7939396591196371E-2</v>
      </c>
      <c r="W1129" s="8">
        <f t="shared" si="595"/>
        <v>9.2636236078159351E-3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-2.6770869690746868E-3</v>
      </c>
      <c r="AB1129" s="8">
        <f t="shared" si="606"/>
        <v>-1.8675772983380434</v>
      </c>
      <c r="AC1129" s="8">
        <f t="shared" si="599"/>
        <v>-1.8702543853071181</v>
      </c>
      <c r="AD1129" s="8">
        <f t="shared" si="607"/>
        <v>2.7408548055963644E-3</v>
      </c>
      <c r="AE1129" s="8">
        <f t="shared" si="600"/>
        <v>-1.8675135305015218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2222.838287465182</v>
      </c>
      <c r="M1130" s="14">
        <f t="shared" si="593"/>
        <v>769177</v>
      </c>
      <c r="N1130" s="13"/>
      <c r="O1130" s="12">
        <f>1000*(IF(I56&lt;18,VLOOKUP(I56,'[1]Mortality (No Interventions) L'!$B$10:$O$129,7),VLOOKUP(I56,'[1]Mortality (Interventions) L'!$B$136:$AV$256,28)))</f>
        <v>697.8900730344368</v>
      </c>
      <c r="P1130" s="11">
        <v>0</v>
      </c>
      <c r="Q1130" s="10">
        <f t="shared" si="602"/>
        <v>1.2043552534482876E-6</v>
      </c>
      <c r="R1130" s="10">
        <f t="shared" si="603"/>
        <v>8.4050757578843308E-7</v>
      </c>
      <c r="S1130" s="10">
        <f t="shared" si="604"/>
        <v>0</v>
      </c>
      <c r="T1130" s="9">
        <f t="shared" si="594"/>
        <v>3.638476776598545E-7</v>
      </c>
      <c r="U1130" s="18"/>
      <c r="V1130" s="8">
        <f t="shared" si="605"/>
        <v>9.2636236078159351E-3</v>
      </c>
      <c r="W1130" s="8">
        <f t="shared" si="595"/>
        <v>2.7986326515937392E-3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-8.0877454870761456E-4</v>
      </c>
      <c r="AB1130" s="8">
        <f t="shared" si="606"/>
        <v>-0.64649909562221963</v>
      </c>
      <c r="AC1130" s="8">
        <f t="shared" si="599"/>
        <v>-0.64730787017092728</v>
      </c>
      <c r="AD1130" s="8">
        <f t="shared" si="607"/>
        <v>9.0876147592674334E-4</v>
      </c>
      <c r="AE1130" s="8">
        <f t="shared" si="600"/>
        <v>-0.6463991086950005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2222.838287465182</v>
      </c>
      <c r="M1131" s="14">
        <f t="shared" si="593"/>
        <v>769177</v>
      </c>
      <c r="N1131" s="13"/>
      <c r="O1131" s="12">
        <f>1000*(IF(I57&lt;18,VLOOKUP(I57,'[1]Mortality (No Interventions) L'!$B$10:$O$129,7),VLOOKUP(I57,'[1]Mortality (Interventions) L'!$B$136:$AV$256,28)))</f>
        <v>727.65744385623634</v>
      </c>
      <c r="P1131" s="11">
        <v>0</v>
      </c>
      <c r="Q1131" s="10">
        <f t="shared" si="602"/>
        <v>3.638476776598545E-7</v>
      </c>
      <c r="R1131" s="10">
        <f t="shared" si="603"/>
        <v>2.6475647107899753E-7</v>
      </c>
      <c r="S1131" s="10">
        <f t="shared" si="604"/>
        <v>0</v>
      </c>
      <c r="T1131" s="9">
        <f t="shared" si="594"/>
        <v>9.9091206580856976E-8</v>
      </c>
      <c r="U1131" s="18"/>
      <c r="V1131" s="8">
        <f t="shared" si="605"/>
        <v>2.7986326515937392E-3</v>
      </c>
      <c r="W1131" s="8">
        <f t="shared" si="595"/>
        <v>7.6218677004243833E-4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-2.202637279390507E-4</v>
      </c>
      <c r="AB1131" s="8">
        <f t="shared" si="606"/>
        <v>-0.20364458815513009</v>
      </c>
      <c r="AC1131" s="8">
        <f t="shared" si="599"/>
        <v>-0.20386485188306913</v>
      </c>
      <c r="AD1131" s="8">
        <f t="shared" si="607"/>
        <v>2.7454586312134583E-4</v>
      </c>
      <c r="AE1131" s="8">
        <f t="shared" si="600"/>
        <v>-0.20359030601994779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2222.838287465182</v>
      </c>
      <c r="M1132" s="14">
        <f t="shared" si="593"/>
        <v>769177</v>
      </c>
      <c r="N1132" s="13"/>
      <c r="O1132" s="12">
        <f>1000*(IF(I58&lt;18,VLOOKUP(I58,'[1]Mortality (No Interventions) L'!$B$10:$O$129,7),VLOOKUP(I58,'[1]Mortality (Interventions) L'!$B$136:$AV$256,28)))</f>
        <v>757.74077836218191</v>
      </c>
      <c r="P1132" s="11">
        <v>0</v>
      </c>
      <c r="Q1132" s="10">
        <f t="shared" si="602"/>
        <v>9.9091206580856976E-8</v>
      </c>
      <c r="R1132" s="10">
        <f t="shared" si="603"/>
        <v>7.5085448003426325E-8</v>
      </c>
      <c r="S1132" s="10">
        <f t="shared" si="604"/>
        <v>0</v>
      </c>
      <c r="T1132" s="9">
        <f t="shared" si="594"/>
        <v>2.4005758577430651E-8</v>
      </c>
      <c r="U1132" s="18"/>
      <c r="V1132" s="8">
        <f t="shared" si="605"/>
        <v>7.6218677004243833E-4</v>
      </c>
      <c r="W1132" s="8">
        <f t="shared" si="595"/>
        <v>1.8464677365312378E-4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-5.3360919285558555E-5</v>
      </c>
      <c r="AB1132" s="8">
        <f t="shared" si="606"/>
        <v>-5.775399963893145E-2</v>
      </c>
      <c r="AC1132" s="8">
        <f t="shared" si="599"/>
        <v>-5.7807360558217009E-2</v>
      </c>
      <c r="AD1132" s="8">
        <f t="shared" si="607"/>
        <v>7.477052214116321E-5</v>
      </c>
      <c r="AE1132" s="8">
        <f t="shared" si="600"/>
        <v>-5.7732590036075844E-2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2222.838287465182</v>
      </c>
      <c r="M1133" s="14">
        <f t="shared" si="593"/>
        <v>769177</v>
      </c>
      <c r="N1133" s="13"/>
      <c r="O1133" s="12">
        <f>1000*(IF(I59&lt;18,VLOOKUP(I59,'[1]Mortality (No Interventions) L'!$B$10:$O$129,7),VLOOKUP(I59,'[1]Mortality (Interventions) L'!$B$136:$AV$256,28)))</f>
        <v>788.14007655227351</v>
      </c>
      <c r="P1133" s="11">
        <v>0</v>
      </c>
      <c r="Q1133" s="10">
        <f t="shared" si="602"/>
        <v>2.4005758577430651E-8</v>
      </c>
      <c r="R1133" s="10">
        <f t="shared" si="603"/>
        <v>1.8919900402911588E-8</v>
      </c>
      <c r="S1133" s="10">
        <f t="shared" si="604"/>
        <v>0</v>
      </c>
      <c r="T1133" s="9">
        <f t="shared" si="594"/>
        <v>5.085858174519063E-9</v>
      </c>
      <c r="U1133" s="18"/>
      <c r="V1133" s="8">
        <f t="shared" si="605"/>
        <v>1.8464677365312378E-4</v>
      </c>
      <c r="W1133" s="8">
        <f t="shared" si="595"/>
        <v>3.9119251331020499E-5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-1.130504027493875E-5</v>
      </c>
      <c r="AB1133" s="8">
        <f t="shared" si="606"/>
        <v>-1.4552752232210326E-2</v>
      </c>
      <c r="AC1133" s="8">
        <f t="shared" si="599"/>
        <v>-1.4564057272485265E-2</v>
      </c>
      <c r="AD1133" s="8">
        <f t="shared" si="607"/>
        <v>1.8113848495371445E-5</v>
      </c>
      <c r="AE1133" s="8">
        <f t="shared" si="600"/>
        <v>-1.4545943423989894E-2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2222.838287465182</v>
      </c>
      <c r="M1134" s="14">
        <f t="shared" si="593"/>
        <v>769177</v>
      </c>
      <c r="N1134" s="13"/>
      <c r="O1134" s="12">
        <f>1000*(IF(I60&lt;18,VLOOKUP(I60,'[1]Mortality (No Interventions) L'!$B$10:$O$129,7),VLOOKUP(I60,'[1]Mortality (Interventions) L'!$B$136:$AV$256,28)))</f>
        <v>1000</v>
      </c>
      <c r="P1134" s="11">
        <v>0</v>
      </c>
      <c r="Q1134" s="10">
        <f t="shared" si="602"/>
        <v>5.085858174519063E-9</v>
      </c>
      <c r="R1134" s="10">
        <f t="shared" si="603"/>
        <v>5.085858174519063E-9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3.9119251331020499E-5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-3.9119251331020495E-3</v>
      </c>
      <c r="AC1134" s="8">
        <f t="shared" si="599"/>
        <v>-3.9119251331020495E-3</v>
      </c>
      <c r="AD1134" s="8">
        <f t="shared" si="607"/>
        <v>3.8375985555731112E-6</v>
      </c>
      <c r="AE1134" s="8">
        <f t="shared" si="600"/>
        <v>-3.9080875345464767E-3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2222.838287465182</v>
      </c>
      <c r="M1135" s="14">
        <f t="shared" si="593"/>
        <v>769177</v>
      </c>
      <c r="N1135" s="13"/>
      <c r="O1135" s="12" t="e">
        <f>1000*(IF(I61&lt;18,VLOOKUP(I61,'[1]Mortality (No Interventions) L'!$B$10:$O$129,7),VLOOKUP(I61,'[1]Mortality (Interventions) L'!$B$136:$AV$256,28)))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2222.838287465182</v>
      </c>
      <c r="M1136" s="14">
        <f t="shared" si="593"/>
        <v>769177</v>
      </c>
      <c r="N1136" s="13"/>
      <c r="O1136" s="12" t="e">
        <f>1000*(IF(I62&lt;18,VLOOKUP(I62,'[1]Mortality (No Interventions) L'!$B$10:$O$129,7),VLOOKUP(I62,'[1]Mortality (Interventions) L'!$B$136:$AV$256,28)))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2222.838287465182</v>
      </c>
      <c r="M1137" s="14">
        <f t="shared" si="593"/>
        <v>769177</v>
      </c>
      <c r="N1137" s="13"/>
      <c r="O1137" s="12" t="e">
        <f>1000*(IF(I63&lt;18,VLOOKUP(I63,'[1]Mortality (No Interventions) L'!$B$10:$O$129,7),VLOOKUP(I63,'[1]Mortality (Interventions) L'!$B$136:$AV$256,28)))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2222.838287465182</v>
      </c>
      <c r="M1138" s="14">
        <f t="shared" si="593"/>
        <v>769177</v>
      </c>
      <c r="N1138" s="13"/>
      <c r="O1138" s="12" t="e">
        <f>1000*(IF(I64&lt;18,VLOOKUP(I64,'[1]Mortality (No Interventions) L'!$B$10:$O$129,7),VLOOKUP(I64,'[1]Mortality (Interventions) L'!$B$136:$AV$256,28)))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2222.838287465182</v>
      </c>
      <c r="M1139" s="14">
        <f t="shared" si="593"/>
        <v>769177</v>
      </c>
      <c r="N1139" s="13"/>
      <c r="O1139" s="12" t="e">
        <f>1000*(IF(I65&lt;18,VLOOKUP(I65,'[1]Mortality (No Interventions) L'!$B$10:$O$129,7),VLOOKUP(I65,'[1]Mortality (Interventions) L'!$B$136:$AV$256,28)))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2222.838287465182</v>
      </c>
      <c r="M1140" s="14">
        <f t="shared" si="593"/>
        <v>769177</v>
      </c>
      <c r="N1140" s="13"/>
      <c r="O1140" s="12" t="e">
        <f>1000*(IF(I66&lt;18,VLOOKUP(I66,'[1]Mortality (No Interventions) L'!$B$10:$O$129,7),VLOOKUP(I66,'[1]Mortality (Interventions) L'!$B$136:$AV$256,28)))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2222.838287465182</v>
      </c>
      <c r="M1141" s="14">
        <f t="shared" si="593"/>
        <v>769177</v>
      </c>
      <c r="N1141" s="13"/>
      <c r="O1141" s="12" t="e">
        <f>1000*(IF(I67&lt;18,VLOOKUP(I67,'[1]Mortality (No Interventions) L'!$B$10:$O$129,7),VLOOKUP(I67,'[1]Mortality (Interventions) L'!$B$136:$AV$256,28)))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2222.838287465182</v>
      </c>
      <c r="M1142" s="14">
        <f t="shared" ref="M1142:M1173" si="610">$E$11</f>
        <v>769177</v>
      </c>
      <c r="N1142" s="13"/>
      <c r="O1142" s="12" t="e">
        <f>1000*(IF(I68&lt;18,VLOOKUP(I68,'[1]Mortality (No Interventions) L'!$B$10:$O$129,7),VLOOKUP(I68,'[1]Mortality (Interventions) L'!$B$136:$AV$256,28)))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2222.838287465182</v>
      </c>
      <c r="M1143" s="14">
        <f t="shared" si="610"/>
        <v>769177</v>
      </c>
      <c r="N1143" s="13"/>
      <c r="O1143" s="12" t="e">
        <f>1000*(IF(I69&lt;18,VLOOKUP(I69,'[1]Mortality (No Interventions) L'!$B$10:$O$129,7),VLOOKUP(I69,'[1]Mortality (Interventions) L'!$B$136:$AV$256,28)))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2222.838287465182</v>
      </c>
      <c r="M1144" s="14">
        <f t="shared" si="610"/>
        <v>769177</v>
      </c>
      <c r="N1144" s="13"/>
      <c r="O1144" s="12" t="e">
        <f>1000*(IF(I70&lt;18,VLOOKUP(I70,'[1]Mortality (No Interventions) L'!$B$10:$O$129,7),VLOOKUP(I70,'[1]Mortality (Interventions) L'!$B$136:$AV$256,28)))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2222.838287465182</v>
      </c>
      <c r="M1145" s="14">
        <f t="shared" si="610"/>
        <v>769177</v>
      </c>
      <c r="N1145" s="13"/>
      <c r="O1145" s="12" t="e">
        <f>1000*(IF(I71&lt;18,VLOOKUP(I71,'[1]Mortality (No Interventions) L'!$B$10:$O$129,7),VLOOKUP(I71,'[1]Mortality (Interventions) L'!$B$136:$AV$256,28)))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2222.838287465182</v>
      </c>
      <c r="M1146" s="14">
        <f t="shared" si="610"/>
        <v>769177</v>
      </c>
      <c r="N1146" s="13"/>
      <c r="O1146" s="12" t="e">
        <f>1000*(IF(I72&lt;18,VLOOKUP(I72,'[1]Mortality (No Interventions) L'!$B$10:$O$129,7),VLOOKUP(I72,'[1]Mortality (Interventions) L'!$B$136:$AV$256,28)))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2222.838287465182</v>
      </c>
      <c r="M1147" s="14">
        <f t="shared" si="610"/>
        <v>769177</v>
      </c>
      <c r="N1147" s="13"/>
      <c r="O1147" s="12" t="e">
        <f>1000*(IF(I73&lt;18,VLOOKUP(I73,'[1]Mortality (No Interventions) L'!$B$10:$O$129,7),VLOOKUP(I73,'[1]Mortality (Interventions) L'!$B$136:$AV$256,28)))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2222.838287465182</v>
      </c>
      <c r="M1148" s="14">
        <f t="shared" si="610"/>
        <v>769177</v>
      </c>
      <c r="N1148" s="13"/>
      <c r="O1148" s="12" t="e">
        <f>1000*(IF(I74&lt;18,VLOOKUP(I74,'[1]Mortality (No Interventions) L'!$B$10:$O$129,7),VLOOKUP(I74,'[1]Mortality (Interventions) L'!$B$136:$AV$256,28)))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2222.838287465182</v>
      </c>
      <c r="M1149" s="14">
        <f t="shared" si="610"/>
        <v>769177</v>
      </c>
      <c r="N1149" s="13"/>
      <c r="O1149" s="12" t="e">
        <f>1000*(IF(I75&lt;18,VLOOKUP(I75,'[1]Mortality (No Interventions) L'!$B$10:$O$129,7),VLOOKUP(I75,'[1]Mortality (Interventions) L'!$B$136:$AV$256,28)))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2222.838287465182</v>
      </c>
      <c r="M1150" s="14">
        <f t="shared" si="610"/>
        <v>769177</v>
      </c>
      <c r="N1150" s="13"/>
      <c r="O1150" s="12" t="e">
        <f>1000*(IF(I76&lt;18,VLOOKUP(I76,'[1]Mortality (No Interventions) L'!$B$10:$O$129,7),VLOOKUP(I76,'[1]Mortality (Interventions) L'!$B$136:$AV$256,28)))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2222.838287465182</v>
      </c>
      <c r="M1151" s="14">
        <f t="shared" si="610"/>
        <v>769177</v>
      </c>
      <c r="N1151" s="13"/>
      <c r="O1151" s="12" t="e">
        <f>1000*(IF(I77&lt;18,VLOOKUP(I77,'[1]Mortality (No Interventions) L'!$B$10:$O$129,7),VLOOKUP(I77,'[1]Mortality (Interventions) L'!$B$136:$AV$256,28)))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2222.838287465182</v>
      </c>
      <c r="M1152" s="14">
        <f t="shared" si="610"/>
        <v>769177</v>
      </c>
      <c r="N1152" s="13"/>
      <c r="O1152" s="12" t="e">
        <f>1000*(IF(I78&lt;18,VLOOKUP(I78,'[1]Mortality (No Interventions) L'!$B$10:$O$129,7),VLOOKUP(I78,'[1]Mortality (Interventions) L'!$B$136:$AV$256,28)))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2222.838287465182</v>
      </c>
      <c r="M1153" s="14">
        <f t="shared" si="610"/>
        <v>769177</v>
      </c>
      <c r="N1153" s="13"/>
      <c r="O1153" s="12" t="e">
        <f>1000*(IF(I79&lt;18,VLOOKUP(I79,'[1]Mortality (No Interventions) L'!$B$10:$O$129,7),VLOOKUP(I79,'[1]Mortality (Interventions) L'!$B$136:$AV$256,28)))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2222.838287465182</v>
      </c>
      <c r="M1154" s="14">
        <f t="shared" si="610"/>
        <v>769177</v>
      </c>
      <c r="O1154" s="12" t="e">
        <f>1000*(IF(I80&lt;18,VLOOKUP(I80,'[1]Mortality (No Interventions) L'!$B$10:$O$129,7),VLOOKUP(I80,'[1]Mortality (Interventions) L'!$B$136:$AV$256,28)))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2222.838287465182</v>
      </c>
      <c r="M1155" s="14">
        <f t="shared" si="610"/>
        <v>769177</v>
      </c>
      <c r="O1155" s="12" t="e">
        <f>1000*(IF(I81&lt;18,VLOOKUP(I81,'[1]Mortality (No Interventions) L'!$B$10:$O$129,7),VLOOKUP(I81,'[1]Mortality (Interventions) L'!$B$136:$AV$256,28)))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2222.838287465182</v>
      </c>
      <c r="M1156" s="14">
        <f t="shared" si="610"/>
        <v>769177</v>
      </c>
      <c r="O1156" s="12" t="e">
        <f>1000*(IF(I82&lt;18,VLOOKUP(I82,'[1]Mortality (No Interventions) L'!$B$10:$O$129,7),VLOOKUP(I82,'[1]Mortality (Interventions) L'!$B$136:$AV$256,28)))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2222.838287465182</v>
      </c>
      <c r="M1157" s="14">
        <f t="shared" si="610"/>
        <v>769177</v>
      </c>
      <c r="O1157" s="12" t="e">
        <f>1000*(IF(I83&lt;18,VLOOKUP(I83,'[1]Mortality (No Interventions) L'!$B$10:$O$129,7),VLOOKUP(I83,'[1]Mortality (Interventions) L'!$B$136:$AV$256,28)))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2222.838287465182</v>
      </c>
      <c r="M1158" s="14">
        <f t="shared" si="610"/>
        <v>769177</v>
      </c>
      <c r="O1158" s="12" t="e">
        <f>1000*(IF(I84&lt;18,VLOOKUP(I84,'[1]Mortality (No Interventions) L'!$B$10:$O$129,7),VLOOKUP(I84,'[1]Mortality (Interventions) L'!$B$136:$AV$256,28)))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2222.838287465182</v>
      </c>
      <c r="M1159" s="14">
        <f t="shared" si="610"/>
        <v>769177</v>
      </c>
      <c r="O1159" s="12" t="e">
        <f>1000*(IF(I85&lt;18,VLOOKUP(I85,'[1]Mortality (No Interventions) L'!$B$10:$O$129,7),VLOOKUP(I85,'[1]Mortality (Interventions) L'!$B$136:$AV$256,28)))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2222.838287465182</v>
      </c>
      <c r="M1160" s="14">
        <f t="shared" si="610"/>
        <v>769177</v>
      </c>
      <c r="O1160" s="12" t="e">
        <f>1000*(IF(I86&lt;18,VLOOKUP(I86,'[1]Mortality (No Interventions) L'!$B$10:$O$129,7),VLOOKUP(I86,'[1]Mortality (Interventions) L'!$B$136:$AV$256,28)))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2222.838287465182</v>
      </c>
      <c r="M1161" s="14">
        <f t="shared" si="610"/>
        <v>769177</v>
      </c>
      <c r="O1161" s="12" t="e">
        <f>1000*(IF(I87&lt;18,VLOOKUP(I87,'[1]Mortality (No Interventions) L'!$B$10:$O$129,7),VLOOKUP(I87,'[1]Mortality (Interventions) L'!$B$136:$AV$256,28)))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2222.838287465182</v>
      </c>
      <c r="M1162" s="14">
        <f t="shared" si="610"/>
        <v>769177</v>
      </c>
      <c r="O1162" s="12" t="e">
        <f>1000*(IF(I88&lt;18,VLOOKUP(I88,'[1]Mortality (No Interventions) L'!$B$10:$O$129,7),VLOOKUP(I88,'[1]Mortality (Interventions) L'!$B$136:$AV$256,28)))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2222.838287465182</v>
      </c>
      <c r="M1163" s="14">
        <f t="shared" si="610"/>
        <v>769177</v>
      </c>
      <c r="O1163" s="12" t="e">
        <f>1000*(IF(I89&lt;18,VLOOKUP(I89,'[1]Mortality (No Interventions) L'!$B$10:$O$129,7),VLOOKUP(I89,'[1]Mortality (Interventions) L'!$B$136:$AV$256,28)))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2222.838287465182</v>
      </c>
      <c r="M1164" s="14">
        <f t="shared" si="610"/>
        <v>769177</v>
      </c>
      <c r="O1164" s="12" t="e">
        <f>1000*(IF(I90&lt;18,VLOOKUP(I90,'[1]Mortality (No Interventions) L'!$B$10:$O$129,7),VLOOKUP(I90,'[1]Mortality (Interventions) L'!$B$136:$AV$256,28)))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2222.838287465182</v>
      </c>
      <c r="M1165" s="14">
        <f t="shared" si="610"/>
        <v>769177</v>
      </c>
      <c r="O1165" s="12" t="e">
        <f>1000*(IF(I91&lt;18,VLOOKUP(I91,'[1]Mortality (No Interventions) L'!$B$10:$O$129,7),VLOOKUP(I91,'[1]Mortality (Interventions) L'!$B$136:$AV$256,28)))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2222.838287465182</v>
      </c>
      <c r="M1166" s="14">
        <f t="shared" si="610"/>
        <v>769177</v>
      </c>
      <c r="O1166" s="12" t="e">
        <f>1000*(IF(I92&lt;18,VLOOKUP(I92,'[1]Mortality (No Interventions) L'!$B$10:$O$129,7),VLOOKUP(I92,'[1]Mortality (Interventions) L'!$B$136:$AV$256,28)))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2222.838287465182</v>
      </c>
      <c r="M1167" s="14">
        <f t="shared" si="610"/>
        <v>769177</v>
      </c>
      <c r="O1167" s="12" t="e">
        <f>1000*(IF(I93&lt;18,VLOOKUP(I93,'[1]Mortality (No Interventions) L'!$B$10:$O$129,7),VLOOKUP(I93,'[1]Mortality (Interventions) L'!$B$136:$AV$256,28)))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2222.838287465182</v>
      </c>
      <c r="M1168" s="14">
        <f t="shared" si="610"/>
        <v>769177</v>
      </c>
      <c r="O1168" s="12" t="e">
        <f>1000*(IF(I94&lt;18,VLOOKUP(I94,'[1]Mortality (No Interventions) L'!$B$10:$O$129,7),VLOOKUP(I94,'[1]Mortality (Interventions) L'!$B$136:$AV$256,28)))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2222.838287465182</v>
      </c>
      <c r="M1169" s="14">
        <f t="shared" si="610"/>
        <v>769177</v>
      </c>
      <c r="O1169" s="12" t="e">
        <f>1000*(IF(I95&lt;18,VLOOKUP(I95,'[1]Mortality (No Interventions) L'!$B$10:$O$129,7),VLOOKUP(I95,'[1]Mortality (Interventions) L'!$B$136:$AV$256,28)))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2222.838287465182</v>
      </c>
      <c r="M1170" s="14">
        <f t="shared" si="610"/>
        <v>769177</v>
      </c>
      <c r="O1170" s="12" t="e">
        <f>1000*(IF(I96&lt;18,VLOOKUP(I96,'[1]Mortality (No Interventions) L'!$B$10:$O$129,7),VLOOKUP(I96,'[1]Mortality (Interventions) L'!$B$136:$AV$256,28)))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2222.838287465182</v>
      </c>
      <c r="M1171" s="14">
        <f t="shared" si="610"/>
        <v>769177</v>
      </c>
      <c r="O1171" s="12" t="e">
        <f>1000*(IF(I97&lt;18,VLOOKUP(I97,'[1]Mortality (No Interventions) L'!$B$10:$O$129,7),VLOOKUP(I97,'[1]Mortality (Interventions) L'!$B$136:$AV$256,28)))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2222.838287465182</v>
      </c>
      <c r="M1172" s="14">
        <f t="shared" si="610"/>
        <v>769177</v>
      </c>
      <c r="O1172" s="12" t="e">
        <f>1000*(IF(I98&lt;18,VLOOKUP(I98,'[1]Mortality (No Interventions) L'!$B$10:$O$129,7),VLOOKUP(I98,'[1]Mortality (Interventions) L'!$B$136:$AV$256,28)))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2222.838287465182</v>
      </c>
      <c r="M1173" s="14">
        <f t="shared" si="610"/>
        <v>769177</v>
      </c>
      <c r="O1173" s="12" t="e">
        <f>1000*(IF(I99&lt;18,VLOOKUP(I99,'[1]Mortality (No Interventions) L'!$B$10:$O$129,7),VLOOKUP(I99,'[1]Mortality (Interventions) L'!$B$136:$AV$256,28)))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2222.838287465182</v>
      </c>
      <c r="M1174" s="14">
        <f t="shared" ref="M1174:M1198" si="627">$E$11</f>
        <v>769177</v>
      </c>
      <c r="O1174" s="12" t="e">
        <f>1000*(IF(I100&lt;18,VLOOKUP(I100,'[1]Mortality (No Interventions) L'!$B$10:$O$129,7),VLOOKUP(I100,'[1]Mortality (Interventions) L'!$B$136:$AV$256,28)))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2222.838287465182</v>
      </c>
      <c r="M1175" s="14">
        <f t="shared" si="627"/>
        <v>769177</v>
      </c>
      <c r="O1175" s="12" t="e">
        <f>1000*(IF(I101&lt;18,VLOOKUP(I101,'[1]Mortality (No Interventions) L'!$B$10:$O$129,7),VLOOKUP(I101,'[1]Mortality (Interventions) L'!$B$136:$AV$256,28)))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2222.838287465182</v>
      </c>
      <c r="M1176" s="14">
        <f t="shared" si="627"/>
        <v>769177</v>
      </c>
      <c r="O1176" s="12" t="e">
        <f>1000*(IF(I102&lt;18,VLOOKUP(I102,'[1]Mortality (No Interventions) L'!$B$10:$O$129,7),VLOOKUP(I102,'[1]Mortality (Interventions) L'!$B$136:$AV$256,28)))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2222.838287465182</v>
      </c>
      <c r="M1177" s="14">
        <f t="shared" si="627"/>
        <v>769177</v>
      </c>
      <c r="O1177" s="12" t="e">
        <f>1000*(IF(I103&lt;18,VLOOKUP(I103,'[1]Mortality (No Interventions) L'!$B$10:$O$129,7),VLOOKUP(I103,'[1]Mortality (Interventions) L'!$B$136:$AV$256,28)))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2222.838287465182</v>
      </c>
      <c r="M1178" s="14">
        <f t="shared" si="627"/>
        <v>769177</v>
      </c>
      <c r="O1178" s="12" t="e">
        <f>1000*(IF(I104&lt;18,VLOOKUP(I104,'[1]Mortality (No Interventions) L'!$B$10:$O$129,7),VLOOKUP(I104,'[1]Mortality (Interventions) L'!$B$136:$AV$256,28)))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2222.838287465182</v>
      </c>
      <c r="M1179" s="14">
        <f t="shared" si="627"/>
        <v>769177</v>
      </c>
      <c r="O1179" s="12" t="e">
        <f>1000*(IF(I105&lt;18,VLOOKUP(I105,'[1]Mortality (No Interventions) L'!$B$10:$O$129,7),VLOOKUP(I105,'[1]Mortality (Interventions) L'!$B$136:$AV$256,28)))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2222.838287465182</v>
      </c>
      <c r="M1180" s="14">
        <f t="shared" si="627"/>
        <v>769177</v>
      </c>
      <c r="O1180" s="12" t="e">
        <f>1000*(IF(I106&lt;18,VLOOKUP(I106,'[1]Mortality (No Interventions) L'!$B$10:$O$129,7),VLOOKUP(I106,'[1]Mortality (Interventions) L'!$B$136:$AV$256,28)))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2222.838287465182</v>
      </c>
      <c r="M1181" s="14">
        <f t="shared" si="627"/>
        <v>769177</v>
      </c>
      <c r="O1181" s="12" t="e">
        <f>1000*(IF(I107&lt;18,VLOOKUP(I107,'[1]Mortality (No Interventions) L'!$B$10:$O$129,7),VLOOKUP(I107,'[1]Mortality (Interventions) L'!$B$136:$AV$256,28)))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2222.838287465182</v>
      </c>
      <c r="M1182" s="14">
        <f t="shared" si="627"/>
        <v>769177</v>
      </c>
      <c r="O1182" s="12" t="e">
        <f>1000*(IF(I108&lt;18,VLOOKUP(I108,'[1]Mortality (No Interventions) L'!$B$10:$O$129,7),VLOOKUP(I108,'[1]Mortality (Interventions) L'!$B$136:$AV$256,28)))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2222.838287465182</v>
      </c>
      <c r="M1183" s="14">
        <f t="shared" si="627"/>
        <v>769177</v>
      </c>
      <c r="O1183" s="12" t="e">
        <f>1000*(IF(I109&lt;18,VLOOKUP(I109,'[1]Mortality (No Interventions) L'!$B$10:$O$129,7),VLOOKUP(I109,'[1]Mortality (Interventions) L'!$B$136:$AV$256,28)))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2222.838287465182</v>
      </c>
      <c r="M1184" s="14">
        <f t="shared" si="627"/>
        <v>769177</v>
      </c>
      <c r="O1184" s="12" t="e">
        <f>1000*(IF(I110&lt;18,VLOOKUP(I110,'[1]Mortality (No Interventions) L'!$B$10:$O$129,7),VLOOKUP(I110,'[1]Mortality (Interventions) L'!$B$136:$AV$256,28)))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2222.838287465182</v>
      </c>
      <c r="M1185" s="14">
        <f t="shared" si="627"/>
        <v>769177</v>
      </c>
      <c r="O1185" s="12" t="e">
        <f>1000*(IF(I111&lt;18,VLOOKUP(I111,'[1]Mortality (No Interventions) L'!$B$10:$O$129,7),VLOOKUP(I111,'[1]Mortality (Interventions) L'!$B$136:$AV$256,28)))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2222.838287465182</v>
      </c>
      <c r="M1186" s="14">
        <f t="shared" si="627"/>
        <v>769177</v>
      </c>
      <c r="O1186" s="12" t="e">
        <f>1000*(IF(I112&lt;18,VLOOKUP(I112,'[1]Mortality (No Interventions) L'!$B$10:$O$129,7),VLOOKUP(I112,'[1]Mortality (Interventions) L'!$B$136:$AV$256,28)))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2222.838287465182</v>
      </c>
      <c r="M1187" s="14">
        <f t="shared" si="627"/>
        <v>769177</v>
      </c>
      <c r="O1187" s="12" t="e">
        <f>1000*(IF(I113&lt;18,VLOOKUP(I113,'[1]Mortality (No Interventions) L'!$B$10:$O$129,7),VLOOKUP(I113,'[1]Mortality (Interventions) L'!$B$136:$AV$256,28)))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2222.838287465182</v>
      </c>
      <c r="M1188" s="14">
        <f t="shared" si="627"/>
        <v>769177</v>
      </c>
      <c r="O1188" s="12" t="e">
        <f>1000*(IF(I114&lt;18,VLOOKUP(I114,'[1]Mortality (No Interventions) L'!$B$10:$O$129,7),VLOOKUP(I114,'[1]Mortality (Interventions) L'!$B$136:$AV$256,28)))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2222.838287465182</v>
      </c>
      <c r="M1189" s="14">
        <f t="shared" si="627"/>
        <v>769177</v>
      </c>
      <c r="O1189" s="12" t="e">
        <f>1000*(IF(I115&lt;18,VLOOKUP(I115,'[1]Mortality (No Interventions) L'!$B$10:$O$129,7),VLOOKUP(I115,'[1]Mortality (Interventions) L'!$B$136:$AV$256,28)))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2222.838287465182</v>
      </c>
      <c r="M1190" s="14">
        <f t="shared" si="627"/>
        <v>769177</v>
      </c>
      <c r="O1190" s="12" t="e">
        <f>1000*(IF(I116&lt;18,VLOOKUP(I116,'[1]Mortality (No Interventions) L'!$B$10:$O$129,7),VLOOKUP(I116,'[1]Mortality (Interventions) L'!$B$136:$AV$256,28)))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2222.838287465182</v>
      </c>
      <c r="M1191" s="14">
        <f t="shared" si="627"/>
        <v>769177</v>
      </c>
      <c r="O1191" s="12" t="e">
        <f>1000*(IF(I117&lt;18,VLOOKUP(I117,'[1]Mortality (No Interventions) L'!$B$10:$O$129,7),VLOOKUP(I117,'[1]Mortality (Interventions) L'!$B$136:$AV$256,28)))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2222.838287465182</v>
      </c>
      <c r="M1192" s="14">
        <f t="shared" si="627"/>
        <v>769177</v>
      </c>
      <c r="O1192" s="12" t="e">
        <f>1000*(IF(I118&lt;18,VLOOKUP(I118,'[1]Mortality (No Interventions) L'!$B$10:$O$129,7),VLOOKUP(I118,'[1]Mortality (Interventions) L'!$B$136:$AV$256,28)))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2222.838287465182</v>
      </c>
      <c r="M1193" s="14">
        <f t="shared" si="627"/>
        <v>769177</v>
      </c>
      <c r="O1193" s="12" t="e">
        <f>1000*(IF(I119&lt;18,VLOOKUP(I119,'[1]Mortality (No Interventions) L'!$B$10:$O$129,7),VLOOKUP(I119,'[1]Mortality (Interventions) L'!$B$136:$AV$256,28)))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2222.838287465182</v>
      </c>
      <c r="M1194" s="14">
        <f t="shared" si="627"/>
        <v>769177</v>
      </c>
      <c r="O1194" s="12" t="e">
        <f>1000*(IF(I120&lt;18,VLOOKUP(I120,'[1]Mortality (No Interventions) L'!$B$10:$O$129,7),VLOOKUP(I120,'[1]Mortality (Interventions) L'!$B$136:$AV$256,28)))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2222.838287465182</v>
      </c>
      <c r="M1195" s="14">
        <f t="shared" si="627"/>
        <v>769177</v>
      </c>
      <c r="O1195" s="12" t="e">
        <f>1000*(IF(I121&lt;18,VLOOKUP(I121,'[1]Mortality (No Interventions) L'!$B$10:$O$129,7),VLOOKUP(I121,'[1]Mortality (Interventions) L'!$B$136:$AV$256,28)))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2222.838287465182</v>
      </c>
      <c r="M1196" s="14">
        <f t="shared" si="627"/>
        <v>769177</v>
      </c>
      <c r="O1196" s="12" t="e">
        <f>1000*(IF(I122&lt;18,VLOOKUP(I122,'[1]Mortality (No Interventions) L'!$B$10:$O$129,7),VLOOKUP(I122,'[1]Mortality (Interventions) L'!$B$136:$AV$256,28)))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2222.838287465182</v>
      </c>
      <c r="M1197" s="14">
        <f t="shared" si="627"/>
        <v>769177</v>
      </c>
      <c r="O1197" s="12" t="e">
        <f>1000*(IF(I123&lt;18,VLOOKUP(I123,'[1]Mortality (No Interventions) L'!$B$10:$O$129,7),VLOOKUP(I123,'[1]Mortality (Interventions) L'!$B$136:$AV$256,28)))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2222.838287465182</v>
      </c>
      <c r="M1198" s="14">
        <f t="shared" si="627"/>
        <v>769177</v>
      </c>
      <c r="O1198" s="12" t="e">
        <f>1000*(IF(I124&lt;18,VLOOKUP(I124,'[1]Mortality (No Interventions) L'!$B$10:$O$129,7),VLOOKUP(I124,'[1]Mortality (Interventions) L'!$B$136:$AV$256,28)))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444981.66066419554</v>
      </c>
      <c r="Z1203" s="2">
        <f t="shared" si="644"/>
        <v>-11124.54151660489</v>
      </c>
      <c r="AA1203" s="2">
        <f t="shared" si="644"/>
        <v>-49009.050613364787</v>
      </c>
      <c r="AB1203" s="2">
        <f t="shared" si="644"/>
        <v>-769176.99999999977</v>
      </c>
      <c r="AC1203" s="2">
        <f t="shared" si="644"/>
        <v>-384328.93146577443</v>
      </c>
      <c r="AD1203" s="2">
        <f t="shared" si="644"/>
        <v>16630.588106591516</v>
      </c>
      <c r="AE1203" s="2">
        <f t="shared" si="644"/>
        <v>-367698.34335918282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444981.66066419554</v>
      </c>
      <c r="Z1205" s="2">
        <f t="shared" si="645"/>
        <v>-11124.54151660489</v>
      </c>
      <c r="AA1205" s="2">
        <f t="shared" si="645"/>
        <v>-20655.626234323336</v>
      </c>
      <c r="AB1205" s="2">
        <f t="shared" si="645"/>
        <v>-137283.50588553614</v>
      </c>
      <c r="AC1205" s="2">
        <f t="shared" si="645"/>
        <v>275917.98702773126</v>
      </c>
      <c r="AD1205" s="2">
        <f t="shared" si="645"/>
        <v>6318.934941144631</v>
      </c>
      <c r="AE1205" s="2">
        <f t="shared" si="645"/>
        <v>282236.9219688758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444981.66066419554</v>
      </c>
      <c r="Z1207" s="2">
        <f t="shared" si="646"/>
        <v>-11124.54151660489</v>
      </c>
      <c r="AA1207" s="2">
        <f t="shared" si="646"/>
        <v>-33162.824385771302</v>
      </c>
      <c r="AB1207" s="2">
        <f t="shared" si="646"/>
        <v>-367026.6941257639</v>
      </c>
      <c r="AC1207" s="2">
        <f t="shared" si="646"/>
        <v>33667.600636055344</v>
      </c>
      <c r="AD1207" s="2">
        <f t="shared" si="646"/>
        <v>10830.599435719365</v>
      </c>
      <c r="AE1207" s="2">
        <f t="shared" si="646"/>
        <v>44498.200071774656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443802.97600885219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443802.97600885219</v>
      </c>
      <c r="K1213" s="14">
        <f>J1213*$C$10</f>
        <v>11095.074400221305</v>
      </c>
      <c r="L1213" s="15">
        <f>$C$1223</f>
        <v>4432.3383639439844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443802.97600885219</v>
      </c>
      <c r="Z1213" s="8">
        <f t="shared" ref="Z1213:Z1244" si="651">IFERROR(_xlfn.IFNA(-$T1213*K1213,0),0)</f>
        <v>-11095.074400221305</v>
      </c>
      <c r="AA1213" s="8">
        <f t="shared" ref="AA1213:AA1244" si="652">IFERROR(_xlfn.IFNA(-$T1213*L1213,0),0)</f>
        <v>-4432.3383639439844</v>
      </c>
      <c r="AB1213" s="8"/>
      <c r="AC1213" s="8">
        <f t="shared" ref="AC1213:AC1244" si="653">IFERROR(_xlfn.IFNA(SUM(Y1213:AB1213),0),0)</f>
        <v>428275.56324468693</v>
      </c>
      <c r="AD1213" s="8"/>
      <c r="AE1213" s="8">
        <f t="shared" ref="AE1213:AE1244" si="654">IFERROR(_xlfn.IFNA(SUM(AC1213:AD1213),0),0)</f>
        <v>428275.56324468693</v>
      </c>
      <c r="AG1213" s="46">
        <f>AE1342</f>
        <v>44380.299490809091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L'!$B$10:$O$129,7),VLOOKUP(I5,'[1]Mortality (Interventions) L'!$B$136:$AV$256,31)))</f>
        <v>6.8114686229038721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6.8114686229038719E-3</v>
      </c>
      <c r="S1214" s="10">
        <f t="shared" ref="S1214:S1245" si="658">MIN(P1214*Q1214,Q1214-R1214)</f>
        <v>0</v>
      </c>
      <c r="T1214" s="9">
        <f t="shared" si="648"/>
        <v>0.99318853137709617</v>
      </c>
      <c r="U1214" s="18"/>
      <c r="V1214" s="8">
        <f t="shared" ref="V1214:V1245" si="659">W1213</f>
        <v>7691.77</v>
      </c>
      <c r="W1214" s="8">
        <f t="shared" si="649"/>
        <v>7639.3777499904072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-5239.2250009593317</v>
      </c>
      <c r="AC1214" s="8">
        <f t="shared" si="653"/>
        <v>-5239.2250009593317</v>
      </c>
      <c r="AD1214" s="8">
        <f t="shared" ref="AD1214:AD1245" si="661">IFERROR(_xlfn.IFNA($D$6*SUM(V1214:V1214,Y1214:Z1214),0),0)</f>
        <v>754.56263700000011</v>
      </c>
      <c r="AE1214" s="8">
        <f t="shared" si="654"/>
        <v>-4484.6623639593317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2213.3234838997232</v>
      </c>
      <c r="M1215" s="14">
        <f t="shared" si="647"/>
        <v>769177</v>
      </c>
      <c r="N1215" s="13"/>
      <c r="O1215" s="12">
        <f>1000*(IF(I6&lt;18,VLOOKUP(I6,'[1]Mortality (No Interventions) L'!$B$10:$O$129,7),VLOOKUP(I6,'[1]Mortality (Interventions) L'!$B$136:$AV$256,31)))</f>
        <v>7.5487764361090921</v>
      </c>
      <c r="P1215" s="11">
        <v>0</v>
      </c>
      <c r="Q1215" s="10">
        <f t="shared" si="656"/>
        <v>0.99318853137709617</v>
      </c>
      <c r="R1215" s="10">
        <f t="shared" si="657"/>
        <v>7.4973581822732191E-3</v>
      </c>
      <c r="S1215" s="10">
        <f t="shared" si="658"/>
        <v>0</v>
      </c>
      <c r="T1215" s="9">
        <f t="shared" si="648"/>
        <v>0.98569117319482291</v>
      </c>
      <c r="U1215" s="18"/>
      <c r="V1215" s="8">
        <f t="shared" si="659"/>
        <v>7639.3777499904072</v>
      </c>
      <c r="W1215" s="8">
        <f t="shared" si="649"/>
        <v>7581.7097952447439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-2181.6534215047709</v>
      </c>
      <c r="AB1215" s="8">
        <f t="shared" si="660"/>
        <v>-5766.7954745663674</v>
      </c>
      <c r="AC1215" s="8">
        <f t="shared" si="653"/>
        <v>-7948.4488960711387</v>
      </c>
      <c r="AD1215" s="8">
        <f t="shared" si="661"/>
        <v>749.42295727405894</v>
      </c>
      <c r="AE1215" s="8">
        <f t="shared" si="654"/>
        <v>-7199.02593879708</v>
      </c>
      <c r="AF1215" s="1" t="s">
        <v>34</v>
      </c>
      <c r="AG1215" s="44">
        <f>AE1342/Y1342</f>
        <v>0.10000000425847498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2213.3234838997232</v>
      </c>
      <c r="M1216" s="14">
        <f t="shared" si="647"/>
        <v>769177</v>
      </c>
      <c r="N1216" s="13"/>
      <c r="O1216" s="12">
        <f>1000*(IF(I7&lt;18,VLOOKUP(I7,'[1]Mortality (No Interventions) L'!$B$10:$O$129,7),VLOOKUP(I7,'[1]Mortality (Interventions) L'!$B$136:$AV$256,31)))</f>
        <v>8.3445485252367924</v>
      </c>
      <c r="P1216" s="11">
        <v>0</v>
      </c>
      <c r="Q1216" s="10">
        <f t="shared" si="656"/>
        <v>0.98569117319482291</v>
      </c>
      <c r="R1216" s="10">
        <f t="shared" si="657"/>
        <v>8.2251478256217848E-3</v>
      </c>
      <c r="S1216" s="10">
        <f t="shared" si="658"/>
        <v>0</v>
      </c>
      <c r="T1216" s="9">
        <f t="shared" si="648"/>
        <v>0.97746602536920113</v>
      </c>
      <c r="U1216" s="18"/>
      <c r="V1216" s="8">
        <f t="shared" si="659"/>
        <v>7581.7097952447439</v>
      </c>
      <c r="W1216" s="8">
        <f t="shared" si="649"/>
        <v>7518.4438499540602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-2163.4485086637756</v>
      </c>
      <c r="AB1216" s="8">
        <f t="shared" si="660"/>
        <v>-6326.5945290682876</v>
      </c>
      <c r="AC1216" s="8">
        <f t="shared" si="653"/>
        <v>-8490.0430377320627</v>
      </c>
      <c r="AD1216" s="8">
        <f t="shared" si="661"/>
        <v>743.7657309135094</v>
      </c>
      <c r="AE1216" s="8">
        <f t="shared" si="654"/>
        <v>-7746.2773068185534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2213.3234838997232</v>
      </c>
      <c r="M1217" s="14">
        <f t="shared" si="647"/>
        <v>769177</v>
      </c>
      <c r="N1217" s="13"/>
      <c r="O1217" s="12">
        <f>1000*(IF(I8&lt;18,VLOOKUP(I8,'[1]Mortality (No Interventions) L'!$B$10:$O$129,7),VLOOKUP(I8,'[1]Mortality (Interventions) L'!$B$136:$AV$256,31)))</f>
        <v>9.2001564626108223</v>
      </c>
      <c r="P1217" s="11">
        <v>0</v>
      </c>
      <c r="Q1217" s="10">
        <f t="shared" si="656"/>
        <v>0.97746602536920113</v>
      </c>
      <c r="R1217" s="10">
        <f t="shared" si="657"/>
        <v>8.9928403702829694E-3</v>
      </c>
      <c r="S1217" s="10">
        <f t="shared" si="658"/>
        <v>0</v>
      </c>
      <c r="T1217" s="9">
        <f t="shared" si="648"/>
        <v>0.96847318499891821</v>
      </c>
      <c r="U1217" s="18"/>
      <c r="V1217" s="8">
        <f t="shared" si="659"/>
        <v>7518.4438499540602</v>
      </c>
      <c r="W1217" s="8">
        <f t="shared" si="649"/>
        <v>7449.2729901791299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-2143.5444438852669</v>
      </c>
      <c r="AB1217" s="8">
        <f t="shared" si="660"/>
        <v>-6917.0859774931432</v>
      </c>
      <c r="AC1217" s="8">
        <f t="shared" si="653"/>
        <v>-9060.6304213784097</v>
      </c>
      <c r="AD1217" s="8">
        <f t="shared" si="661"/>
        <v>737.55934168049339</v>
      </c>
      <c r="AE1217" s="8">
        <f t="shared" si="654"/>
        <v>-8323.0710796979165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2213.3234838997232</v>
      </c>
      <c r="M1218" s="14">
        <f t="shared" si="647"/>
        <v>769177</v>
      </c>
      <c r="N1218" s="13"/>
      <c r="O1218" s="12">
        <f>1000*(IF(I9&lt;18,VLOOKUP(I9,'[1]Mortality (No Interventions) L'!$B$10:$O$129,7),VLOOKUP(I9,'[1]Mortality (Interventions) L'!$B$136:$AV$256,31)))</f>
        <v>10.168548086997694</v>
      </c>
      <c r="P1218" s="11">
        <v>0</v>
      </c>
      <c r="Q1218" s="10">
        <f t="shared" si="656"/>
        <v>0.96847318499891821</v>
      </c>
      <c r="R1218" s="10">
        <f t="shared" si="657"/>
        <v>9.8479661526293134E-3</v>
      </c>
      <c r="S1218" s="10">
        <f t="shared" si="658"/>
        <v>0</v>
      </c>
      <c r="T1218" s="9">
        <f t="shared" si="648"/>
        <v>0.95862521884628893</v>
      </c>
      <c r="U1218" s="18"/>
      <c r="V1218" s="8">
        <f t="shared" si="659"/>
        <v>7449.2729901791299</v>
      </c>
      <c r="W1218" s="8">
        <f t="shared" si="649"/>
        <v>7373.5246995653206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-2121.7477091310029</v>
      </c>
      <c r="AB1218" s="8">
        <f t="shared" si="660"/>
        <v>-7574.8290613809577</v>
      </c>
      <c r="AC1218" s="8">
        <f t="shared" si="653"/>
        <v>-9696.5767705119615</v>
      </c>
      <c r="AD1218" s="8">
        <f t="shared" si="661"/>
        <v>730.77368033657274</v>
      </c>
      <c r="AE1218" s="8">
        <f t="shared" si="654"/>
        <v>-8965.8030901753882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2213.3234838997232</v>
      </c>
      <c r="M1219" s="14">
        <f t="shared" si="647"/>
        <v>769177</v>
      </c>
      <c r="N1219" s="13"/>
      <c r="O1219" s="12">
        <f>1000*(IF(I10&lt;18,VLOOKUP(I10,'[1]Mortality (No Interventions) L'!$B$10:$O$129,7),VLOOKUP(I10,'[1]Mortality (Interventions) L'!$B$136:$AV$256,31)))</f>
        <v>11.386322597817616</v>
      </c>
      <c r="P1219" s="11">
        <v>0</v>
      </c>
      <c r="Q1219" s="10">
        <f t="shared" si="656"/>
        <v>0.95862521884628893</v>
      </c>
      <c r="R1219" s="10">
        <f t="shared" si="657"/>
        <v>1.0915215992187356E-2</v>
      </c>
      <c r="S1219" s="10">
        <f t="shared" si="658"/>
        <v>0</v>
      </c>
      <c r="T1219" s="9">
        <f t="shared" si="648"/>
        <v>0.94771000285410156</v>
      </c>
      <c r="U1219" s="18"/>
      <c r="V1219" s="8">
        <f t="shared" si="659"/>
        <v>7373.5246995653206</v>
      </c>
      <c r="W1219" s="8">
        <f t="shared" si="649"/>
        <v>7289.5673686530936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-2097.5888052436567</v>
      </c>
      <c r="AB1219" s="8">
        <f t="shared" si="660"/>
        <v>-8395.7330912226935</v>
      </c>
      <c r="AC1219" s="8">
        <f t="shared" si="653"/>
        <v>-10493.32189646635</v>
      </c>
      <c r="AD1219" s="8">
        <f t="shared" si="661"/>
        <v>723.34277302735802</v>
      </c>
      <c r="AE1219" s="8">
        <f t="shared" si="654"/>
        <v>-9769.9791234389922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2213.3234838997232</v>
      </c>
      <c r="M1220" s="14">
        <f t="shared" si="647"/>
        <v>769177</v>
      </c>
      <c r="N1220" s="13"/>
      <c r="O1220" s="12">
        <f>1000*(IF(I11&lt;18,VLOOKUP(I11,'[1]Mortality (No Interventions) L'!$B$10:$O$129,7),VLOOKUP(I11,'[1]Mortality (Interventions) L'!$B$136:$AV$256,31)))</f>
        <v>12.663089454297717</v>
      </c>
      <c r="P1220" s="11">
        <v>0</v>
      </c>
      <c r="Q1220" s="10">
        <f t="shared" si="656"/>
        <v>0.94771000285410156</v>
      </c>
      <c r="R1220" s="10">
        <f t="shared" si="657"/>
        <v>1.2000936542874232E-2</v>
      </c>
      <c r="S1220" s="10">
        <f t="shared" si="658"/>
        <v>0</v>
      </c>
      <c r="T1220" s="9">
        <f t="shared" si="648"/>
        <v>0.9357090663112273</v>
      </c>
      <c r="U1220" s="18"/>
      <c r="V1220" s="8">
        <f t="shared" si="659"/>
        <v>7289.5673686530936</v>
      </c>
      <c r="W1220" s="8">
        <f t="shared" si="649"/>
        <v>7197.2589249807088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-2071.0268505645226</v>
      </c>
      <c r="AB1220" s="8">
        <f t="shared" si="660"/>
        <v>-9230.8443672383728</v>
      </c>
      <c r="AC1220" s="8">
        <f t="shared" si="653"/>
        <v>-11301.871217802895</v>
      </c>
      <c r="AD1220" s="8">
        <f t="shared" si="661"/>
        <v>715.10655886486848</v>
      </c>
      <c r="AE1220" s="8">
        <f t="shared" si="654"/>
        <v>-10586.764658938026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2213.3234838997232</v>
      </c>
      <c r="M1221" s="14">
        <f t="shared" si="647"/>
        <v>769177</v>
      </c>
      <c r="N1221" s="13"/>
      <c r="O1221" s="12">
        <f>1000*(IF(I12&lt;18,VLOOKUP(I12,'[1]Mortality (No Interventions) L'!$B$10:$O$129,7),VLOOKUP(I12,'[1]Mortality (Interventions) L'!$B$136:$AV$256,31)))</f>
        <v>14.142092766937479</v>
      </c>
      <c r="P1221" s="11">
        <v>0</v>
      </c>
      <c r="Q1221" s="10">
        <f t="shared" si="656"/>
        <v>0.9357090663112273</v>
      </c>
      <c r="R1221" s="10">
        <f t="shared" si="657"/>
        <v>1.323288441863783E-2</v>
      </c>
      <c r="S1221" s="10">
        <f t="shared" si="658"/>
        <v>0</v>
      </c>
      <c r="T1221" s="9">
        <f t="shared" si="648"/>
        <v>0.92247618189258951</v>
      </c>
      <c r="U1221" s="18"/>
      <c r="V1221" s="8">
        <f t="shared" si="659"/>
        <v>7197.2589249807088</v>
      </c>
      <c r="W1221" s="8">
        <f t="shared" si="649"/>
        <v>7095.474621595964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-2041.738196721021</v>
      </c>
      <c r="AB1221" s="8">
        <f t="shared" si="660"/>
        <v>-10178.430338474589</v>
      </c>
      <c r="AC1221" s="8">
        <f t="shared" si="653"/>
        <v>-12220.168535195609</v>
      </c>
      <c r="AD1221" s="8">
        <f t="shared" si="661"/>
        <v>706.05110054060754</v>
      </c>
      <c r="AE1221" s="8">
        <f t="shared" si="654"/>
        <v>-11514.117434655001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2213.3234838997232</v>
      </c>
      <c r="M1222" s="14">
        <f t="shared" si="647"/>
        <v>769177</v>
      </c>
      <c r="N1222" s="13"/>
      <c r="O1222" s="12">
        <f>1000*(IF(I13&lt;18,VLOOKUP(I13,'[1]Mortality (No Interventions) L'!$B$10:$O$129,7),VLOOKUP(I13,'[1]Mortality (Interventions) L'!$B$136:$AV$256,31)))</f>
        <v>15.856713116837819</v>
      </c>
      <c r="P1222" s="11">
        <v>0</v>
      </c>
      <c r="Q1222" s="10">
        <f t="shared" si="656"/>
        <v>0.92247618189258951</v>
      </c>
      <c r="R1222" s="10">
        <f t="shared" si="657"/>
        <v>1.4627440173386694E-2</v>
      </c>
      <c r="S1222" s="10">
        <f t="shared" si="658"/>
        <v>0</v>
      </c>
      <c r="T1222" s="9">
        <f t="shared" si="648"/>
        <v>0.90784874171920282</v>
      </c>
      <c r="U1222" s="18"/>
      <c r="V1222" s="8">
        <f t="shared" si="659"/>
        <v>7095.474621595964</v>
      </c>
      <c r="W1222" s="8">
        <f t="shared" si="649"/>
        <v>6982.9637160935135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-2009.362939875926</v>
      </c>
      <c r="AB1222" s="8">
        <f t="shared" si="660"/>
        <v>-11251.090550245057</v>
      </c>
      <c r="AC1222" s="8">
        <f t="shared" si="653"/>
        <v>-13260.453490120983</v>
      </c>
      <c r="AD1222" s="8">
        <f t="shared" si="661"/>
        <v>696.06606037856409</v>
      </c>
      <c r="AE1222" s="8">
        <f t="shared" si="654"/>
        <v>-12564.387429742419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4432.3383639439844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2213.3234838997232</v>
      </c>
      <c r="M1223" s="14">
        <f t="shared" si="647"/>
        <v>769177</v>
      </c>
      <c r="N1223" s="13"/>
      <c r="O1223" s="12">
        <f>1000*(IF(I14&lt;18,VLOOKUP(I14,'[1]Mortality (No Interventions) L'!$B$10:$O$129,7),VLOOKUP(I14,'[1]Mortality (Interventions) L'!$B$136:$AV$256,31)))</f>
        <v>17.905293498768032</v>
      </c>
      <c r="P1223" s="11">
        <v>0</v>
      </c>
      <c r="Q1223" s="10">
        <f t="shared" si="656"/>
        <v>0.90784874171920282</v>
      </c>
      <c r="R1223" s="10">
        <f t="shared" si="657"/>
        <v>1.6255298172969581E-2</v>
      </c>
      <c r="S1223" s="10">
        <f t="shared" si="658"/>
        <v>0</v>
      </c>
      <c r="T1223" s="9">
        <f t="shared" si="648"/>
        <v>0.89159344354623327</v>
      </c>
      <c r="U1223" s="18"/>
      <c r="V1223" s="8">
        <f t="shared" si="659"/>
        <v>6982.9637160935135</v>
      </c>
      <c r="W1223" s="8">
        <f t="shared" si="649"/>
        <v>6857.9317012656111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-1973.3847066919002</v>
      </c>
      <c r="AB1223" s="8">
        <f t="shared" si="660"/>
        <v>-12503.201482790224</v>
      </c>
      <c r="AC1223" s="8">
        <f t="shared" si="653"/>
        <v>-14476.586189482125</v>
      </c>
      <c r="AD1223" s="8">
        <f t="shared" si="661"/>
        <v>685.02874054877373</v>
      </c>
      <c r="AE1223" s="8">
        <f t="shared" si="654"/>
        <v>-13791.55744893335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2213.3234838997232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2213.3234838997232</v>
      </c>
      <c r="M1224" s="14">
        <f t="shared" si="647"/>
        <v>769177</v>
      </c>
      <c r="N1224" s="13"/>
      <c r="O1224" s="12">
        <f>1000*(IF(I15&lt;18,VLOOKUP(I15,'[1]Mortality (No Interventions) L'!$B$10:$O$129,7),VLOOKUP(I15,'[1]Mortality (Interventions) L'!$B$136:$AV$256,31)))</f>
        <v>20.281873233813315</v>
      </c>
      <c r="P1224" s="11">
        <v>0</v>
      </c>
      <c r="Q1224" s="10">
        <f t="shared" si="656"/>
        <v>0.89159344354623327</v>
      </c>
      <c r="R1224" s="10">
        <f t="shared" si="657"/>
        <v>1.8083185198103792E-2</v>
      </c>
      <c r="S1224" s="10">
        <f t="shared" si="658"/>
        <v>0</v>
      </c>
      <c r="T1224" s="9">
        <f t="shared" si="648"/>
        <v>0.87351025834812945</v>
      </c>
      <c r="U1224" s="18"/>
      <c r="V1224" s="8">
        <f t="shared" si="659"/>
        <v>6857.9317012656111</v>
      </c>
      <c r="W1224" s="8">
        <f t="shared" si="649"/>
        <v>6718.8399998543919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-1933.3607682292293</v>
      </c>
      <c r="AB1224" s="8">
        <f t="shared" si="660"/>
        <v>-13909.17014112188</v>
      </c>
      <c r="AC1224" s="8">
        <f t="shared" si="653"/>
        <v>-15842.53090935111</v>
      </c>
      <c r="AD1224" s="8">
        <f t="shared" si="661"/>
        <v>672.76309989415654</v>
      </c>
      <c r="AE1224" s="8">
        <f t="shared" si="654"/>
        <v>-15169.767809456953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2213.3234838997232</v>
      </c>
      <c r="M1225" s="14">
        <f t="shared" si="647"/>
        <v>769177</v>
      </c>
      <c r="N1225" s="13"/>
      <c r="O1225" s="12">
        <f>1000*(IF(I16&lt;18,VLOOKUP(I16,'[1]Mortality (No Interventions) L'!$B$10:$O$129,7),VLOOKUP(I16,'[1]Mortality (Interventions) L'!$B$136:$AV$256,31)))</f>
        <v>23.029112770141545</v>
      </c>
      <c r="P1225" s="11">
        <v>0</v>
      </c>
      <c r="Q1225" s="10">
        <f t="shared" si="656"/>
        <v>0.87351025834812945</v>
      </c>
      <c r="R1225" s="10">
        <f t="shared" si="657"/>
        <v>2.0116166245374548E-2</v>
      </c>
      <c r="S1225" s="10">
        <f t="shared" si="658"/>
        <v>0</v>
      </c>
      <c r="T1225" s="9">
        <f t="shared" si="648"/>
        <v>0.85339409210275485</v>
      </c>
      <c r="U1225" s="18"/>
      <c r="V1225" s="8">
        <f t="shared" si="659"/>
        <v>6718.8399998543919</v>
      </c>
      <c r="W1225" s="8">
        <f t="shared" si="649"/>
        <v>6564.1110758132072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-1888.8371850723106</v>
      </c>
      <c r="AB1225" s="8">
        <f t="shared" si="660"/>
        <v>-15472.892404118458</v>
      </c>
      <c r="AC1225" s="8">
        <f t="shared" si="653"/>
        <v>-17361.729589190771</v>
      </c>
      <c r="AD1225" s="8">
        <f t="shared" si="661"/>
        <v>659.11820398571592</v>
      </c>
      <c r="AE1225" s="8">
        <f t="shared" si="654"/>
        <v>-16702.611385205055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2213.3234838997232</v>
      </c>
      <c r="M1226" s="14">
        <f t="shared" si="647"/>
        <v>769177</v>
      </c>
      <c r="N1226" s="13"/>
      <c r="O1226" s="12">
        <f>1000*(IF(I17&lt;18,VLOOKUP(I17,'[1]Mortality (No Interventions) L'!$B$10:$O$129,7),VLOOKUP(I17,'[1]Mortality (Interventions) L'!$B$136:$AV$256,31)))</f>
        <v>26.222455629533584</v>
      </c>
      <c r="P1226" s="11">
        <v>0</v>
      </c>
      <c r="Q1226" s="10">
        <f t="shared" si="656"/>
        <v>0.85339409210275485</v>
      </c>
      <c r="R1226" s="10">
        <f t="shared" si="657"/>
        <v>2.2378088714670587E-2</v>
      </c>
      <c r="S1226" s="10">
        <f t="shared" si="658"/>
        <v>0</v>
      </c>
      <c r="T1226" s="9">
        <f t="shared" si="648"/>
        <v>0.83101600338808423</v>
      </c>
      <c r="U1226" s="18"/>
      <c r="V1226" s="8">
        <f t="shared" si="659"/>
        <v>6564.1110758132072</v>
      </c>
      <c r="W1226" s="8">
        <f t="shared" si="649"/>
        <v>6391.9839643803653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-1839.3072357953388</v>
      </c>
      <c r="AB1226" s="8">
        <f t="shared" si="660"/>
        <v>-17212.711143284178</v>
      </c>
      <c r="AC1226" s="8">
        <f t="shared" si="653"/>
        <v>-19052.018379079516</v>
      </c>
      <c r="AD1226" s="8">
        <f t="shared" si="661"/>
        <v>643.93929653727571</v>
      </c>
      <c r="AE1226" s="8">
        <f t="shared" si="654"/>
        <v>-18408.079082542241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2213.3234838997232</v>
      </c>
      <c r="M1227" s="14">
        <f t="shared" si="647"/>
        <v>769177</v>
      </c>
      <c r="N1227" s="13"/>
      <c r="O1227" s="12">
        <f>1000*(IF(I18&lt;18,VLOOKUP(I18,'[1]Mortality (No Interventions) L'!$B$10:$O$129,7),VLOOKUP(I18,'[1]Mortality (Interventions) L'!$B$136:$AV$256,31)))</f>
        <v>29.823076562455846</v>
      </c>
      <c r="P1227" s="11">
        <v>0</v>
      </c>
      <c r="Q1227" s="10">
        <f t="shared" si="656"/>
        <v>0.83101600338808423</v>
      </c>
      <c r="R1227" s="10">
        <f t="shared" si="657"/>
        <v>2.4783453893668903E-2</v>
      </c>
      <c r="S1227" s="10">
        <f t="shared" si="658"/>
        <v>0</v>
      </c>
      <c r="T1227" s="9">
        <f t="shared" si="648"/>
        <v>0.80623254949441536</v>
      </c>
      <c r="U1227" s="18"/>
      <c r="V1227" s="8">
        <f t="shared" si="659"/>
        <v>6391.9839643803653</v>
      </c>
      <c r="W1227" s="8">
        <f t="shared" si="649"/>
        <v>6201.3553372246597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-1784.4534352803355</v>
      </c>
      <c r="AB1227" s="8">
        <f t="shared" si="660"/>
        <v>-19062.862715570565</v>
      </c>
      <c r="AC1227" s="8">
        <f t="shared" si="653"/>
        <v>-20847.3161508509</v>
      </c>
      <c r="AD1227" s="8">
        <f t="shared" si="661"/>
        <v>627.05362690571383</v>
      </c>
      <c r="AE1227" s="8">
        <f t="shared" si="654"/>
        <v>-20220.262523945188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2213.3234838997232</v>
      </c>
      <c r="M1228" s="14">
        <f t="shared" si="647"/>
        <v>769177</v>
      </c>
      <c r="N1228" s="13"/>
      <c r="O1228" s="12">
        <f>1000*(IF(I19&lt;18,VLOOKUP(I19,'[1]Mortality (No Interventions) L'!$B$10:$O$129,7),VLOOKUP(I19,'[1]Mortality (Interventions) L'!$B$136:$AV$256,31)))</f>
        <v>33.864124532730393</v>
      </c>
      <c r="P1228" s="11">
        <v>0</v>
      </c>
      <c r="Q1228" s="10">
        <f t="shared" si="656"/>
        <v>0.80623254949441536</v>
      </c>
      <c r="R1228" s="10">
        <f t="shared" si="657"/>
        <v>2.7302359458419603E-2</v>
      </c>
      <c r="S1228" s="10">
        <f t="shared" si="658"/>
        <v>0</v>
      </c>
      <c r="T1228" s="9">
        <f t="shared" si="648"/>
        <v>0.77893019003599573</v>
      </c>
      <c r="U1228" s="18"/>
      <c r="V1228" s="8">
        <f t="shared" si="659"/>
        <v>6201.3553372246597</v>
      </c>
      <c r="W1228" s="8">
        <f t="shared" si="649"/>
        <v>5991.3518678131713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-1724.0244819251436</v>
      </c>
      <c r="AB1228" s="8">
        <f t="shared" si="660"/>
        <v>-21000.346941148815</v>
      </c>
      <c r="AC1228" s="8">
        <f t="shared" si="653"/>
        <v>-22724.371423073957</v>
      </c>
      <c r="AD1228" s="8">
        <f t="shared" si="661"/>
        <v>608.35295858173913</v>
      </c>
      <c r="AE1228" s="8">
        <f t="shared" si="654"/>
        <v>-22116.018464492219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2213.3234838997232</v>
      </c>
      <c r="M1229" s="14">
        <f t="shared" si="647"/>
        <v>769177</v>
      </c>
      <c r="N1229" s="13"/>
      <c r="O1229" s="12">
        <f>1000*(IF(I20&lt;18,VLOOKUP(I20,'[1]Mortality (No Interventions) L'!$B$10:$O$129,7),VLOOKUP(I20,'[1]Mortality (Interventions) L'!$B$136:$AV$256,31)))</f>
        <v>38.317150038283465</v>
      </c>
      <c r="P1229" s="11">
        <v>0</v>
      </c>
      <c r="Q1229" s="10">
        <f t="shared" si="656"/>
        <v>0.77893019003599573</v>
      </c>
      <c r="R1229" s="10">
        <f t="shared" si="657"/>
        <v>2.9846384960957904E-2</v>
      </c>
      <c r="S1229" s="10">
        <f t="shared" si="658"/>
        <v>0</v>
      </c>
      <c r="T1229" s="9">
        <f t="shared" si="648"/>
        <v>0.7490838050750378</v>
      </c>
      <c r="U1229" s="18"/>
      <c r="V1229" s="8">
        <f t="shared" si="659"/>
        <v>5991.3518678131713</v>
      </c>
      <c r="W1229" s="8">
        <f t="shared" si="649"/>
        <v>5761.7803393620243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-1657.9647771815439</v>
      </c>
      <c r="AB1229" s="8">
        <f t="shared" si="660"/>
        <v>-22957.152845114717</v>
      </c>
      <c r="AC1229" s="8">
        <f t="shared" si="653"/>
        <v>-24615.11762229626</v>
      </c>
      <c r="AD1229" s="8">
        <f t="shared" si="661"/>
        <v>587.7516182324722</v>
      </c>
      <c r="AE1229" s="8">
        <f t="shared" si="654"/>
        <v>-24027.366004063788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2213.3234838997232</v>
      </c>
      <c r="M1230" s="14">
        <f t="shared" si="647"/>
        <v>769177</v>
      </c>
      <c r="N1230" s="13"/>
      <c r="O1230" s="12">
        <f>1000*(IF(I21&lt;18,VLOOKUP(I21,'[1]Mortality (No Interventions) L'!$B$10:$O$129,7),VLOOKUP(I21,'[1]Mortality (Interventions) L'!$B$136:$AV$256,31)))</f>
        <v>43.255576718949548</v>
      </c>
      <c r="P1230" s="11">
        <v>0</v>
      </c>
      <c r="Q1230" s="10">
        <f t="shared" si="656"/>
        <v>0.7490838050750378</v>
      </c>
      <c r="R1230" s="10">
        <f t="shared" si="657"/>
        <v>3.2402051999345947E-2</v>
      </c>
      <c r="S1230" s="10">
        <f t="shared" si="658"/>
        <v>0</v>
      </c>
      <c r="T1230" s="9">
        <f t="shared" si="648"/>
        <v>0.71668175307569182</v>
      </c>
      <c r="U1230" s="18"/>
      <c r="V1230" s="8">
        <f t="shared" si="659"/>
        <v>5761.7803393620243</v>
      </c>
      <c r="W1230" s="8">
        <f t="shared" si="649"/>
        <v>5512.5512078550146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-1586.2485545648515</v>
      </c>
      <c r="AB1230" s="8">
        <f t="shared" si="660"/>
        <v>-24922.913150700919</v>
      </c>
      <c r="AC1230" s="8">
        <f t="shared" si="653"/>
        <v>-26509.161705265771</v>
      </c>
      <c r="AD1230" s="8">
        <f t="shared" si="661"/>
        <v>565.23065129141457</v>
      </c>
      <c r="AE1230" s="8">
        <f t="shared" si="654"/>
        <v>-25943.931053974356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2213.3234838997232</v>
      </c>
      <c r="M1231" s="14">
        <f t="shared" si="647"/>
        <v>769177</v>
      </c>
      <c r="N1231" s="13"/>
      <c r="O1231" s="12">
        <f>1000*(IF(I22&lt;18,VLOOKUP(I22,'[1]Mortality (No Interventions) L'!$B$10:$O$129,7),VLOOKUP(I22,'[1]Mortality (Interventions) L'!$B$136:$AV$256,31)))</f>
        <v>48.85170429678913</v>
      </c>
      <c r="P1231" s="11">
        <v>0</v>
      </c>
      <c r="Q1231" s="10">
        <f t="shared" si="656"/>
        <v>0.71668175307569182</v>
      </c>
      <c r="R1231" s="10">
        <f t="shared" si="657"/>
        <v>3.5011125076158139E-2</v>
      </c>
      <c r="S1231" s="10">
        <f t="shared" si="658"/>
        <v>0</v>
      </c>
      <c r="T1231" s="9">
        <f t="shared" si="648"/>
        <v>0.68167062799953371</v>
      </c>
      <c r="U1231" s="18"/>
      <c r="V1231" s="8">
        <f t="shared" si="659"/>
        <v>5512.5512078550146</v>
      </c>
      <c r="W1231" s="8">
        <f t="shared" si="649"/>
        <v>5243.2536863279738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-1508.7576092360403</v>
      </c>
      <c r="AB1231" s="8">
        <f t="shared" si="660"/>
        <v>-26929.752152704088</v>
      </c>
      <c r="AC1231" s="8">
        <f t="shared" si="653"/>
        <v>-28438.509761940128</v>
      </c>
      <c r="AD1231" s="8">
        <f t="shared" si="661"/>
        <v>540.78127349057695</v>
      </c>
      <c r="AE1231" s="8">
        <f t="shared" si="654"/>
        <v>-27897.728488449549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2213.3234838997232</v>
      </c>
      <c r="M1232" s="14">
        <f t="shared" si="647"/>
        <v>769177</v>
      </c>
      <c r="N1232" s="13"/>
      <c r="O1232" s="12">
        <f>1000*(IF(I23&lt;18,VLOOKUP(I23,'[1]Mortality (No Interventions) L'!$B$10:$O$129,7),VLOOKUP(I23,'[1]Mortality (Interventions) L'!$B$136:$AV$256,31)))</f>
        <v>55.185649543013433</v>
      </c>
      <c r="P1232" s="11">
        <v>0</v>
      </c>
      <c r="Q1232" s="10">
        <f t="shared" si="656"/>
        <v>0.68167062799953371</v>
      </c>
      <c r="R1232" s="10">
        <f t="shared" si="657"/>
        <v>3.7618436380548147E-2</v>
      </c>
      <c r="S1232" s="10">
        <f t="shared" si="658"/>
        <v>0</v>
      </c>
      <c r="T1232" s="9">
        <f t="shared" si="648"/>
        <v>0.64405219161898553</v>
      </c>
      <c r="U1232" s="18"/>
      <c r="V1232" s="8">
        <f t="shared" si="659"/>
        <v>5243.2536863279738</v>
      </c>
      <c r="W1232" s="8">
        <f t="shared" si="649"/>
        <v>4953.9013259291642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-1425.4958405673851</v>
      </c>
      <c r="AB1232" s="8">
        <f t="shared" si="660"/>
        <v>-28935.236039880881</v>
      </c>
      <c r="AC1232" s="8">
        <f t="shared" si="653"/>
        <v>-30360.731880448267</v>
      </c>
      <c r="AD1232" s="8">
        <f t="shared" si="661"/>
        <v>514.36318662877432</v>
      </c>
      <c r="AE1232" s="8">
        <f t="shared" si="654"/>
        <v>-29846.368693819491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2213.3234838997232</v>
      </c>
      <c r="M1233" s="14">
        <f t="shared" si="647"/>
        <v>769177</v>
      </c>
      <c r="N1233" s="13"/>
      <c r="O1233" s="12">
        <f>1000*(IF(I24&lt;18,VLOOKUP(I24,'[1]Mortality (No Interventions) L'!$B$10:$O$129,7),VLOOKUP(I24,'[1]Mortality (Interventions) L'!$B$136:$AV$256,31)))</f>
        <v>62.379228125926709</v>
      </c>
      <c r="P1233" s="11">
        <v>0</v>
      </c>
      <c r="Q1233" s="10">
        <f t="shared" si="656"/>
        <v>0.64405219161898553</v>
      </c>
      <c r="R1233" s="10">
        <f t="shared" si="657"/>
        <v>4.017547858600376E-2</v>
      </c>
      <c r="S1233" s="10">
        <f t="shared" si="658"/>
        <v>0</v>
      </c>
      <c r="T1233" s="9">
        <f t="shared" si="648"/>
        <v>0.60387671303298174</v>
      </c>
      <c r="U1233" s="18"/>
      <c r="V1233" s="8">
        <f t="shared" si="659"/>
        <v>4953.9013259291642</v>
      </c>
      <c r="W1233" s="8">
        <f t="shared" si="649"/>
        <v>4644.8807850056983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-1336.5745103360725</v>
      </c>
      <c r="AB1233" s="8">
        <f t="shared" si="660"/>
        <v>-30902.054092346614</v>
      </c>
      <c r="AC1233" s="8">
        <f t="shared" si="653"/>
        <v>-32238.628602682686</v>
      </c>
      <c r="AD1233" s="8">
        <f t="shared" si="661"/>
        <v>485.97772007365103</v>
      </c>
      <c r="AE1233" s="8">
        <f t="shared" si="654"/>
        <v>-31752.650882609036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2213.3234838997232</v>
      </c>
      <c r="M1234" s="14">
        <f t="shared" si="647"/>
        <v>769177</v>
      </c>
      <c r="N1234" s="13"/>
      <c r="O1234" s="12">
        <f>1000*(IF(I25&lt;18,VLOOKUP(I25,'[1]Mortality (No Interventions) L'!$B$10:$O$129,7),VLOOKUP(I25,'[1]Mortality (Interventions) L'!$B$136:$AV$256,31)))</f>
        <v>70.225488319648491</v>
      </c>
      <c r="P1234" s="11">
        <v>0</v>
      </c>
      <c r="Q1234" s="10">
        <f t="shared" si="656"/>
        <v>0.60387671303298174</v>
      </c>
      <c r="R1234" s="10">
        <f t="shared" si="657"/>
        <v>4.2407537057605381E-2</v>
      </c>
      <c r="S1234" s="10">
        <f t="shared" si="658"/>
        <v>0</v>
      </c>
      <c r="T1234" s="9">
        <f t="shared" si="648"/>
        <v>0.56146917597537638</v>
      </c>
      <c r="U1234" s="18"/>
      <c r="V1234" s="8">
        <f t="shared" si="659"/>
        <v>4644.8807850056983</v>
      </c>
      <c r="W1234" s="8">
        <f t="shared" si="649"/>
        <v>4318.6917636921207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-1242.7129126721268</v>
      </c>
      <c r="AB1234" s="8">
        <f t="shared" si="660"/>
        <v>-32618.902131357732</v>
      </c>
      <c r="AC1234" s="8">
        <f t="shared" si="653"/>
        <v>-33861.615044029859</v>
      </c>
      <c r="AD1234" s="8">
        <f t="shared" si="661"/>
        <v>455.66280500905901</v>
      </c>
      <c r="AE1234" s="8">
        <f t="shared" si="654"/>
        <v>-33405.9522390208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2213.3234838997232</v>
      </c>
      <c r="M1235" s="14">
        <f t="shared" si="647"/>
        <v>769177</v>
      </c>
      <c r="N1235" s="13"/>
      <c r="O1235" s="12">
        <f>1000*(IF(I26&lt;18,VLOOKUP(I26,'[1]Mortality (No Interventions) L'!$B$10:$O$129,7),VLOOKUP(I26,'[1]Mortality (Interventions) L'!$B$136:$AV$256,31)))</f>
        <v>78.519299522482584</v>
      </c>
      <c r="P1235" s="11">
        <v>0</v>
      </c>
      <c r="Q1235" s="10">
        <f t="shared" si="656"/>
        <v>0.56146917597537638</v>
      </c>
      <c r="R1235" s="10">
        <f t="shared" si="657"/>
        <v>4.4086166401052063E-2</v>
      </c>
      <c r="S1235" s="10">
        <f t="shared" si="658"/>
        <v>0</v>
      </c>
      <c r="T1235" s="9">
        <f t="shared" si="648"/>
        <v>0.51738300957432437</v>
      </c>
      <c r="U1235" s="18"/>
      <c r="V1235" s="8">
        <f t="shared" si="659"/>
        <v>4318.6917636921207</v>
      </c>
      <c r="W1235" s="8">
        <f t="shared" si="649"/>
        <v>3979.5911115535014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-1145.1359652615674</v>
      </c>
      <c r="AB1235" s="8">
        <f t="shared" si="660"/>
        <v>-33910.065213862021</v>
      </c>
      <c r="AC1235" s="8">
        <f t="shared" si="653"/>
        <v>-35055.201179123585</v>
      </c>
      <c r="AD1235" s="8">
        <f t="shared" si="661"/>
        <v>423.66366201819704</v>
      </c>
      <c r="AE1235" s="8">
        <f t="shared" si="654"/>
        <v>-34631.537517105389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2213.3234838997232</v>
      </c>
      <c r="M1236" s="14">
        <f t="shared" si="647"/>
        <v>769177</v>
      </c>
      <c r="N1236" s="13"/>
      <c r="O1236" s="12">
        <f>1000*(IF(I27&lt;18,VLOOKUP(I27,'[1]Mortality (No Interventions) L'!$B$10:$O$129,7),VLOOKUP(I27,'[1]Mortality (Interventions) L'!$B$136:$AV$256,31)))</f>
        <v>87.647164361478033</v>
      </c>
      <c r="P1236" s="11">
        <v>0</v>
      </c>
      <c r="Q1236" s="10">
        <f t="shared" si="656"/>
        <v>0.51738300957432437</v>
      </c>
      <c r="R1236" s="10">
        <f t="shared" si="657"/>
        <v>4.5347153677996972E-2</v>
      </c>
      <c r="S1236" s="10">
        <f t="shared" si="658"/>
        <v>0</v>
      </c>
      <c r="T1236" s="9">
        <f t="shared" si="648"/>
        <v>0.47203585589632741</v>
      </c>
      <c r="U1236" s="18"/>
      <c r="V1236" s="8">
        <f t="shared" si="659"/>
        <v>3979.5911115535014</v>
      </c>
      <c r="W1236" s="8">
        <f t="shared" si="649"/>
        <v>3630.7912353076945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-1044.768045098047</v>
      </c>
      <c r="AB1236" s="8">
        <f t="shared" si="660"/>
        <v>-34879.987624580674</v>
      </c>
      <c r="AC1236" s="8">
        <f t="shared" si="653"/>
        <v>-35924.755669678721</v>
      </c>
      <c r="AD1236" s="8">
        <f t="shared" si="661"/>
        <v>390.3978880433985</v>
      </c>
      <c r="AE1236" s="8">
        <f t="shared" si="654"/>
        <v>-35534.357781635321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2213.3234838997232</v>
      </c>
      <c r="M1237" s="14">
        <f t="shared" si="647"/>
        <v>769177</v>
      </c>
      <c r="N1237" s="13"/>
      <c r="O1237" s="12">
        <f>1000*(IF(I28&lt;18,VLOOKUP(I28,'[1]Mortality (No Interventions) L'!$B$10:$O$129,7),VLOOKUP(I28,'[1]Mortality (Interventions) L'!$B$136:$AV$256,31)))</f>
        <v>97.595025410756691</v>
      </c>
      <c r="P1237" s="11">
        <v>0</v>
      </c>
      <c r="Q1237" s="10">
        <f t="shared" si="656"/>
        <v>0.47203585589632741</v>
      </c>
      <c r="R1237" s="10">
        <f t="shared" si="657"/>
        <v>4.6068351350990355E-2</v>
      </c>
      <c r="S1237" s="10">
        <f t="shared" si="658"/>
        <v>0</v>
      </c>
      <c r="T1237" s="9">
        <f t="shared" si="648"/>
        <v>0.42596750454533705</v>
      </c>
      <c r="U1237" s="18"/>
      <c r="V1237" s="8">
        <f t="shared" si="659"/>
        <v>3630.7912353076945</v>
      </c>
      <c r="W1237" s="8">
        <f t="shared" si="649"/>
        <v>3276.4440724366873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-942.80388118835663</v>
      </c>
      <c r="AB1237" s="8">
        <f t="shared" si="660"/>
        <v>-35434.716287100709</v>
      </c>
      <c r="AC1237" s="8">
        <f t="shared" si="653"/>
        <v>-36377.520168289069</v>
      </c>
      <c r="AD1237" s="8">
        <f t="shared" si="661"/>
        <v>356.18062018368488</v>
      </c>
      <c r="AE1237" s="8">
        <f t="shared" si="654"/>
        <v>-36021.339548105381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2213.3234838997232</v>
      </c>
      <c r="M1238" s="14">
        <f t="shared" si="647"/>
        <v>769177</v>
      </c>
      <c r="N1238" s="13"/>
      <c r="O1238" s="12">
        <f>1000*(IF(I29&lt;18,VLOOKUP(I29,'[1]Mortality (No Interventions) L'!$B$10:$O$129,7),VLOOKUP(I29,'[1]Mortality (Interventions) L'!$B$136:$AV$256,31)))</f>
        <v>108.63590872487467</v>
      </c>
      <c r="P1238" s="11">
        <v>0</v>
      </c>
      <c r="Q1238" s="10">
        <f t="shared" si="656"/>
        <v>0.42596750454533705</v>
      </c>
      <c r="R1238" s="10">
        <f t="shared" si="657"/>
        <v>4.6275366943549869E-2</v>
      </c>
      <c r="S1238" s="10">
        <f t="shared" si="658"/>
        <v>0</v>
      </c>
      <c r="T1238" s="9">
        <f t="shared" si="648"/>
        <v>0.37969213760178716</v>
      </c>
      <c r="U1238" s="18"/>
      <c r="V1238" s="8">
        <f t="shared" si="659"/>
        <v>3276.4440724366873</v>
      </c>
      <c r="W1238" s="8">
        <f t="shared" si="649"/>
        <v>2920.5045932412986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-840.38152480612064</v>
      </c>
      <c r="AB1238" s="8">
        <f t="shared" si="660"/>
        <v>-35593.947919538856</v>
      </c>
      <c r="AC1238" s="8">
        <f t="shared" si="653"/>
        <v>-36434.329444344978</v>
      </c>
      <c r="AD1238" s="8">
        <f t="shared" si="661"/>
        <v>321.41916350603907</v>
      </c>
      <c r="AE1238" s="8">
        <f t="shared" si="654"/>
        <v>-36112.910280838936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2213.3234838997232</v>
      </c>
      <c r="M1239" s="14">
        <f t="shared" si="647"/>
        <v>769177</v>
      </c>
      <c r="N1239" s="13"/>
      <c r="O1239" s="12">
        <f>1000*(IF(I30&lt;18,VLOOKUP(I30,'[1]Mortality (No Interventions) L'!$B$10:$O$129,7),VLOOKUP(I30,'[1]Mortality (Interventions) L'!$B$136:$AV$256,31)))</f>
        <v>127.29493474865458</v>
      </c>
      <c r="P1239" s="11">
        <v>0</v>
      </c>
      <c r="Q1239" s="10">
        <f t="shared" si="656"/>
        <v>0.37969213760178716</v>
      </c>
      <c r="R1239" s="10">
        <f t="shared" si="657"/>
        <v>4.8332885880596678E-2</v>
      </c>
      <c r="S1239" s="10">
        <f t="shared" si="658"/>
        <v>0</v>
      </c>
      <c r="T1239" s="9">
        <f t="shared" si="648"/>
        <v>0.33135925172119046</v>
      </c>
      <c r="U1239" s="18"/>
      <c r="V1239" s="8">
        <f t="shared" si="659"/>
        <v>2920.5045932412986</v>
      </c>
      <c r="W1239" s="8">
        <f t="shared" si="649"/>
        <v>2548.7391516115013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-733.40521344195065</v>
      </c>
      <c r="AB1239" s="8">
        <f t="shared" si="660"/>
        <v>-37176.544162979713</v>
      </c>
      <c r="AC1239" s="8">
        <f t="shared" si="653"/>
        <v>-37909.94937642166</v>
      </c>
      <c r="AD1239" s="8">
        <f t="shared" si="661"/>
        <v>286.50150059697143</v>
      </c>
      <c r="AE1239" s="8">
        <f t="shared" si="654"/>
        <v>-37623.447875824691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2213.3234838997232</v>
      </c>
      <c r="M1240" s="14">
        <f t="shared" si="647"/>
        <v>769177</v>
      </c>
      <c r="N1240" s="13"/>
      <c r="O1240" s="12">
        <f>1000*(IF(I31&lt;18,VLOOKUP(I31,'[1]Mortality (No Interventions) L'!$B$10:$O$129,7),VLOOKUP(I31,'[1]Mortality (Interventions) L'!$B$136:$AV$256,31)))</f>
        <v>140.33450710182777</v>
      </c>
      <c r="P1240" s="11">
        <v>0</v>
      </c>
      <c r="Q1240" s="10">
        <f t="shared" si="656"/>
        <v>0.33135925172119046</v>
      </c>
      <c r="R1240" s="10">
        <f t="shared" si="657"/>
        <v>4.6501137263923735E-2</v>
      </c>
      <c r="S1240" s="10">
        <f t="shared" si="658"/>
        <v>0</v>
      </c>
      <c r="T1240" s="9">
        <f t="shared" si="648"/>
        <v>0.28485811445726672</v>
      </c>
      <c r="U1240" s="18"/>
      <c r="V1240" s="8">
        <f t="shared" si="659"/>
        <v>2548.7391516115013</v>
      </c>
      <c r="W1240" s="8">
        <f t="shared" si="649"/>
        <v>2191.0630990389704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-630.48315430766365</v>
      </c>
      <c r="AB1240" s="8">
        <f t="shared" si="660"/>
        <v>-35767.605257253068</v>
      </c>
      <c r="AC1240" s="8">
        <f t="shared" si="653"/>
        <v>-36398.088411560733</v>
      </c>
      <c r="AD1240" s="8">
        <f t="shared" si="661"/>
        <v>250.03131077308828</v>
      </c>
      <c r="AE1240" s="8">
        <f t="shared" si="654"/>
        <v>-36148.057100787642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2213.3234838997232</v>
      </c>
      <c r="M1241" s="14">
        <f t="shared" si="647"/>
        <v>769177</v>
      </c>
      <c r="N1241" s="13"/>
      <c r="O1241" s="12">
        <f>1000*(IF(I32&lt;18,VLOOKUP(I32,'[1]Mortality (No Interventions) L'!$B$10:$O$129,7),VLOOKUP(I32,'[1]Mortality (Interventions) L'!$B$136:$AV$256,31)))</f>
        <v>154.52723570276882</v>
      </c>
      <c r="P1241" s="11">
        <v>0</v>
      </c>
      <c r="Q1241" s="10">
        <f t="shared" si="656"/>
        <v>0.28485811445726672</v>
      </c>
      <c r="R1241" s="10">
        <f t="shared" si="657"/>
        <v>4.4018336994584351E-2</v>
      </c>
      <c r="S1241" s="10">
        <f t="shared" si="658"/>
        <v>0</v>
      </c>
      <c r="T1241" s="9">
        <f t="shared" si="648"/>
        <v>0.24083977746268237</v>
      </c>
      <c r="U1241" s="18"/>
      <c r="V1241" s="8">
        <f t="shared" si="659"/>
        <v>2191.0630990389704</v>
      </c>
      <c r="W1241" s="8">
        <f t="shared" si="649"/>
        <v>1852.4841750941364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-533.05633531533817</v>
      </c>
      <c r="AB1241" s="8">
        <f t="shared" si="660"/>
        <v>-33857.89239448341</v>
      </c>
      <c r="AC1241" s="8">
        <f t="shared" si="653"/>
        <v>-34390.948729798751</v>
      </c>
      <c r="AD1241" s="8">
        <f t="shared" si="661"/>
        <v>214.94329001572302</v>
      </c>
      <c r="AE1241" s="8">
        <f t="shared" si="654"/>
        <v>-34176.005439783024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2213.3234838997232</v>
      </c>
      <c r="M1242" s="14">
        <f t="shared" si="647"/>
        <v>769177</v>
      </c>
      <c r="N1242" s="13"/>
      <c r="O1242" s="12">
        <f>1000*(IF(I33&lt;18,VLOOKUP(I33,'[1]Mortality (No Interventions) L'!$B$10:$O$129,7),VLOOKUP(I33,'[1]Mortality (Interventions) L'!$B$136:$AV$256,31)))</f>
        <v>169.5476383168116</v>
      </c>
      <c r="P1242" s="11">
        <v>0</v>
      </c>
      <c r="Q1242" s="10">
        <f t="shared" si="656"/>
        <v>0.24083977746268237</v>
      </c>
      <c r="R1242" s="10">
        <f t="shared" si="657"/>
        <v>4.0833815481544265E-2</v>
      </c>
      <c r="S1242" s="10">
        <f t="shared" si="658"/>
        <v>0</v>
      </c>
      <c r="T1242" s="9">
        <f t="shared" si="648"/>
        <v>0.2000059619811381</v>
      </c>
      <c r="U1242" s="18"/>
      <c r="V1242" s="8">
        <f t="shared" si="659"/>
        <v>1852.4841750941364</v>
      </c>
      <c r="W1242" s="8">
        <f t="shared" si="649"/>
        <v>1538.3998581876588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-442.67789257280816</v>
      </c>
      <c r="AB1242" s="8">
        <f t="shared" si="660"/>
        <v>-31408.431690647772</v>
      </c>
      <c r="AC1242" s="8">
        <f t="shared" si="653"/>
        <v>-31851.109583220579</v>
      </c>
      <c r="AD1242" s="8">
        <f t="shared" si="661"/>
        <v>181.72869757673479</v>
      </c>
      <c r="AE1242" s="8">
        <f t="shared" si="654"/>
        <v>-31669.380885643845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2213.3234838997232</v>
      </c>
      <c r="M1243" s="14">
        <f t="shared" si="647"/>
        <v>769177</v>
      </c>
      <c r="N1243" s="13"/>
      <c r="O1243" s="12">
        <f>1000*(IF(I34&lt;18,VLOOKUP(I34,'[1]Mortality (No Interventions) L'!$B$10:$O$129,7),VLOOKUP(I34,'[1]Mortality (Interventions) L'!$B$136:$AV$256,31)))</f>
        <v>185.23534134008358</v>
      </c>
      <c r="P1243" s="11">
        <v>0</v>
      </c>
      <c r="Q1243" s="10">
        <f t="shared" si="656"/>
        <v>0.2000059619811381</v>
      </c>
      <c r="R1243" s="10">
        <f t="shared" si="657"/>
        <v>3.7048172637627892E-2</v>
      </c>
      <c r="S1243" s="10">
        <f t="shared" si="658"/>
        <v>0</v>
      </c>
      <c r="T1243" s="9">
        <f t="shared" si="648"/>
        <v>0.16295778934351021</v>
      </c>
      <c r="U1243" s="18"/>
      <c r="V1243" s="8">
        <f t="shared" si="659"/>
        <v>1538.3998581876588</v>
      </c>
      <c r="W1243" s="8">
        <f t="shared" si="649"/>
        <v>1253.4338353387316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-360.67830203837519</v>
      </c>
      <c r="AB1243" s="8">
        <f t="shared" si="660"/>
        <v>-28496.60228489271</v>
      </c>
      <c r="AC1243" s="8">
        <f t="shared" si="653"/>
        <v>-28857.280586931083</v>
      </c>
      <c r="AD1243" s="8">
        <f t="shared" si="661"/>
        <v>150.91702608820933</v>
      </c>
      <c r="AE1243" s="8">
        <f t="shared" si="654"/>
        <v>-28706.363560842874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2213.3234838997232</v>
      </c>
      <c r="M1244" s="14">
        <f t="shared" si="647"/>
        <v>769177</v>
      </c>
      <c r="N1244" s="13"/>
      <c r="O1244" s="12">
        <f>1000*(IF(I35&lt;18,VLOOKUP(I35,'[1]Mortality (No Interventions) L'!$B$10:$O$129,7),VLOOKUP(I35,'[1]Mortality (Interventions) L'!$B$136:$AV$256,31)))</f>
        <v>202.19400709680929</v>
      </c>
      <c r="P1244" s="11">
        <v>0</v>
      </c>
      <c r="Q1244" s="10">
        <f t="shared" si="656"/>
        <v>0.16295778934351021</v>
      </c>
      <c r="R1244" s="10">
        <f t="shared" si="657"/>
        <v>3.2949088415002062E-2</v>
      </c>
      <c r="S1244" s="10">
        <f t="shared" si="658"/>
        <v>0</v>
      </c>
      <c r="T1244" s="9">
        <f t="shared" si="648"/>
        <v>0.13000870092850814</v>
      </c>
      <c r="U1244" s="18"/>
      <c r="V1244" s="8">
        <f t="shared" si="659"/>
        <v>1253.4338353387316</v>
      </c>
      <c r="W1244" s="8">
        <f t="shared" si="649"/>
        <v>999.99702554087105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-287.75131087636282</v>
      </c>
      <c r="AB1244" s="8">
        <f t="shared" si="660"/>
        <v>-25343.680979786041</v>
      </c>
      <c r="AC1244" s="8">
        <f t="shared" si="653"/>
        <v>-25631.432290662404</v>
      </c>
      <c r="AD1244" s="8">
        <f t="shared" si="661"/>
        <v>122.96185924672957</v>
      </c>
      <c r="AE1244" s="8">
        <f t="shared" si="654"/>
        <v>-25508.470431415673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2213.3234838997232</v>
      </c>
      <c r="M1245" s="14">
        <f t="shared" ref="M1245:M1276" si="664">$E$11</f>
        <v>769177</v>
      </c>
      <c r="N1245" s="13"/>
      <c r="O1245" s="12">
        <f>1000*(IF(I36&lt;18,VLOOKUP(I36,'[1]Mortality (No Interventions) L'!$B$10:$O$129,7),VLOOKUP(I36,'[1]Mortality (Interventions) L'!$B$136:$AV$256,31)))</f>
        <v>219.82590742776375</v>
      </c>
      <c r="P1245" s="11">
        <v>0</v>
      </c>
      <c r="Q1245" s="10">
        <f t="shared" si="656"/>
        <v>0.13000870092850814</v>
      </c>
      <c r="R1245" s="10">
        <f t="shared" si="657"/>
        <v>2.8579280655114055E-2</v>
      </c>
      <c r="S1245" s="10">
        <f t="shared" si="658"/>
        <v>0</v>
      </c>
      <c r="T1245" s="9">
        <f t="shared" ref="T1245:T1276" si="665">Q1245-SUM(R1245:S1245)</f>
        <v>0.10142942027339408</v>
      </c>
      <c r="U1245" s="18"/>
      <c r="V1245" s="8">
        <f t="shared" si="659"/>
        <v>999.99702554087105</v>
      </c>
      <c r="W1245" s="8">
        <f t="shared" ref="W1245:W1276" si="666">$G$14*M1245*T1245</f>
        <v>780.17177197628439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-224.49611784943781</v>
      </c>
      <c r="AB1245" s="8">
        <f t="shared" si="660"/>
        <v>-21982.525356458664</v>
      </c>
      <c r="AC1245" s="8">
        <f t="shared" ref="AC1245:AC1276" si="670">IFERROR(_xlfn.IFNA(SUM(Y1245:AB1245),0),0)</f>
        <v>-22207.021474308101</v>
      </c>
      <c r="AD1245" s="8">
        <f t="shared" si="661"/>
        <v>98.099708205559452</v>
      </c>
      <c r="AE1245" s="8">
        <f t="shared" ref="AE1245:AE1276" si="671">IFERROR(_xlfn.IFNA(SUM(AC1245:AD1245),0),0)</f>
        <v>-22108.921766102543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2213.3234838997232</v>
      </c>
      <c r="M1246" s="14">
        <f t="shared" si="664"/>
        <v>769177</v>
      </c>
      <c r="N1246" s="13"/>
      <c r="O1246" s="12">
        <f>1000*(IF(I37&lt;18,VLOOKUP(I37,'[1]Mortality (No Interventions) L'!$B$10:$O$129,7),VLOOKUP(I37,'[1]Mortality (Interventions) L'!$B$136:$AV$256,31)))</f>
        <v>238.65195112762297</v>
      </c>
      <c r="P1246" s="11">
        <v>0</v>
      </c>
      <c r="Q1246" s="10">
        <f t="shared" ref="Q1246:Q1277" si="673">T1245</f>
        <v>0.10142942027339408</v>
      </c>
      <c r="R1246" s="10">
        <f t="shared" ref="R1246:R1277" si="674">O1246*Q1246/1000</f>
        <v>2.4206329049989171E-2</v>
      </c>
      <c r="S1246" s="10">
        <f t="shared" ref="S1246:S1277" si="675">MIN(P1246*Q1246,Q1246-R1246)</f>
        <v>0</v>
      </c>
      <c r="T1246" s="9">
        <f t="shared" si="665"/>
        <v>7.7223091223404899E-2</v>
      </c>
      <c r="U1246" s="18"/>
      <c r="V1246" s="8">
        <f t="shared" ref="V1246:V1277" si="676">W1245</f>
        <v>780.17177197628439</v>
      </c>
      <c r="W1246" s="8">
        <f t="shared" si="666"/>
        <v>593.98225637944915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-170.91968130409268</v>
      </c>
      <c r="AB1246" s="8">
        <f t="shared" ref="AB1246:AB1277" si="677">IFERROR(_xlfn.IFNA(-M1246*R1246,0),0)</f>
        <v>-18618.951559683519</v>
      </c>
      <c r="AC1246" s="8">
        <f t="shared" si="670"/>
        <v>-18789.871240987613</v>
      </c>
      <c r="AD1246" s="8">
        <f t="shared" ref="AD1246:AD1277" si="678">IFERROR(_xlfn.IFNA($D$6*SUM(V1246:V1246,Y1246:Z1246),0),0)</f>
        <v>76.534850830873509</v>
      </c>
      <c r="AE1246" s="8">
        <f t="shared" si="671"/>
        <v>-18713.336390156739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2213.3234838997232</v>
      </c>
      <c r="M1247" s="14">
        <f t="shared" si="664"/>
        <v>769177</v>
      </c>
      <c r="N1247" s="13"/>
      <c r="O1247" s="12">
        <f>1000*(IF(I38&lt;18,VLOOKUP(I38,'[1]Mortality (No Interventions) L'!$B$10:$O$129,7),VLOOKUP(I38,'[1]Mortality (Interventions) L'!$B$136:$AV$256,31)))</f>
        <v>258.74164644242182</v>
      </c>
      <c r="P1247" s="11">
        <v>0</v>
      </c>
      <c r="Q1247" s="10">
        <f t="shared" si="673"/>
        <v>7.7223091223404899E-2</v>
      </c>
      <c r="R1247" s="10">
        <f t="shared" si="674"/>
        <v>1.9980829766517119E-2</v>
      </c>
      <c r="S1247" s="10">
        <f t="shared" si="675"/>
        <v>0</v>
      </c>
      <c r="T1247" s="9">
        <f t="shared" si="665"/>
        <v>5.724226145688778E-2</v>
      </c>
      <c r="U1247" s="18"/>
      <c r="V1247" s="8">
        <f t="shared" si="676"/>
        <v>593.98225637944915</v>
      </c>
      <c r="W1247" s="8">
        <f t="shared" si="666"/>
        <v>440.29430940624576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-126.6956415540577</v>
      </c>
      <c r="AB1247" s="8">
        <f t="shared" si="677"/>
        <v>-15368.794697320338</v>
      </c>
      <c r="AC1247" s="8">
        <f t="shared" si="670"/>
        <v>-15495.490338874395</v>
      </c>
      <c r="AD1247" s="8">
        <f t="shared" si="678"/>
        <v>58.269659350823964</v>
      </c>
      <c r="AE1247" s="8">
        <f t="shared" si="671"/>
        <v>-15437.220679523571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2213.3234838997232</v>
      </c>
      <c r="M1248" s="14">
        <f t="shared" si="664"/>
        <v>769177</v>
      </c>
      <c r="N1248" s="13"/>
      <c r="O1248" s="12">
        <f>1000*(IF(I39&lt;18,VLOOKUP(I39,'[1]Mortality (No Interventions) L'!$B$10:$O$129,7),VLOOKUP(I39,'[1]Mortality (Interventions) L'!$B$136:$AV$256,31)))</f>
        <v>279.43313862397912</v>
      </c>
      <c r="P1248" s="11">
        <v>0</v>
      </c>
      <c r="Q1248" s="10">
        <f t="shared" si="673"/>
        <v>5.724226145688778E-2</v>
      </c>
      <c r="R1248" s="10">
        <f t="shared" si="674"/>
        <v>1.5995384780832581E-2</v>
      </c>
      <c r="S1248" s="10">
        <f t="shared" si="675"/>
        <v>0</v>
      </c>
      <c r="T1248" s="9">
        <f t="shared" si="665"/>
        <v>4.12468766760552E-2</v>
      </c>
      <c r="U1248" s="18"/>
      <c r="V1248" s="8">
        <f t="shared" si="676"/>
        <v>440.29430940624576</v>
      </c>
      <c r="W1248" s="8">
        <f t="shared" si="666"/>
        <v>317.26148861058113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-91.292680784628729</v>
      </c>
      <c r="AB1248" s="8">
        <f t="shared" si="677"/>
        <v>-12303.282079566461</v>
      </c>
      <c r="AC1248" s="8">
        <f t="shared" si="670"/>
        <v>-12394.57476035109</v>
      </c>
      <c r="AD1248" s="8">
        <f t="shared" si="678"/>
        <v>43.192871752752708</v>
      </c>
      <c r="AE1248" s="8">
        <f t="shared" si="671"/>
        <v>-12351.381888598336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2213.3234838997232</v>
      </c>
      <c r="M1249" s="14">
        <f t="shared" si="664"/>
        <v>769177</v>
      </c>
      <c r="N1249" s="13"/>
      <c r="O1249" s="12">
        <f>1000*(IF(I40&lt;18,VLOOKUP(I40,'[1]Mortality (No Interventions) L'!$B$10:$O$129,7),VLOOKUP(I40,'[1]Mortality (Interventions) L'!$B$136:$AV$256,31)))</f>
        <v>301.24508252692442</v>
      </c>
      <c r="P1249" s="11">
        <v>0</v>
      </c>
      <c r="Q1249" s="10">
        <f t="shared" si="673"/>
        <v>4.12468766760552E-2</v>
      </c>
      <c r="R1249" s="10">
        <f t="shared" si="674"/>
        <v>1.2425418768256122E-2</v>
      </c>
      <c r="S1249" s="10">
        <f t="shared" si="675"/>
        <v>0</v>
      </c>
      <c r="T1249" s="9">
        <f t="shared" si="665"/>
        <v>2.8821457907799077E-2</v>
      </c>
      <c r="U1249" s="18"/>
      <c r="V1249" s="8">
        <f t="shared" si="676"/>
        <v>317.26148861058113</v>
      </c>
      <c r="W1249" s="8">
        <f t="shared" si="666"/>
        <v>221.68802529147172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-63.791209627559084</v>
      </c>
      <c r="AB1249" s="8">
        <f t="shared" si="677"/>
        <v>-9557.3463319109396</v>
      </c>
      <c r="AC1249" s="8">
        <f t="shared" si="670"/>
        <v>-9621.1375415384991</v>
      </c>
      <c r="AD1249" s="8">
        <f t="shared" si="678"/>
        <v>31.123352032698012</v>
      </c>
      <c r="AE1249" s="8">
        <f t="shared" si="671"/>
        <v>-9590.0141895058005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2213.3234838997232</v>
      </c>
      <c r="M1250" s="14">
        <f t="shared" si="664"/>
        <v>769177</v>
      </c>
      <c r="N1250" s="13"/>
      <c r="O1250" s="12">
        <f>1000*(IF(I41&lt;18,VLOOKUP(I41,'[1]Mortality (No Interventions) L'!$B$10:$O$129,7),VLOOKUP(I41,'[1]Mortality (Interventions) L'!$B$136:$AV$256,31)))</f>
        <v>323.46738653862258</v>
      </c>
      <c r="P1250" s="11">
        <v>0</v>
      </c>
      <c r="Q1250" s="10">
        <f t="shared" si="673"/>
        <v>2.8821457907799077E-2</v>
      </c>
      <c r="R1250" s="10">
        <f t="shared" si="674"/>
        <v>9.3228016656686855E-3</v>
      </c>
      <c r="S1250" s="10">
        <f t="shared" si="675"/>
        <v>0</v>
      </c>
      <c r="T1250" s="9">
        <f t="shared" si="665"/>
        <v>1.9498656242130392E-2</v>
      </c>
      <c r="U1250" s="18"/>
      <c r="V1250" s="8">
        <f t="shared" si="676"/>
        <v>221.68802529147172</v>
      </c>
      <c r="W1250" s="8">
        <f t="shared" si="666"/>
        <v>149.97917912353128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-43.156833765195124</v>
      </c>
      <c r="AB1250" s="8">
        <f t="shared" si="677"/>
        <v>-7170.8846167940428</v>
      </c>
      <c r="AC1250" s="8">
        <f t="shared" si="670"/>
        <v>-7214.041450559238</v>
      </c>
      <c r="AD1250" s="8">
        <f t="shared" si="678"/>
        <v>21.747595281093378</v>
      </c>
      <c r="AE1250" s="8">
        <f t="shared" si="671"/>
        <v>-7192.2938552781443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2213.3234838997232</v>
      </c>
      <c r="M1251" s="14">
        <f t="shared" si="664"/>
        <v>769177</v>
      </c>
      <c r="N1251" s="13"/>
      <c r="O1251" s="12">
        <f>1000*(IF(I42&lt;18,VLOOKUP(I42,'[1]Mortality (No Interventions) L'!$B$10:$O$129,7),VLOOKUP(I42,'[1]Mortality (Interventions) L'!$B$136:$AV$256,31)))</f>
        <v>345.63668757193284</v>
      </c>
      <c r="P1251" s="11">
        <v>0</v>
      </c>
      <c r="Q1251" s="10">
        <f t="shared" si="673"/>
        <v>1.9498656242130392E-2</v>
      </c>
      <c r="R1251" s="10">
        <f t="shared" si="674"/>
        <v>6.7394509556337398E-3</v>
      </c>
      <c r="S1251" s="10">
        <f t="shared" si="675"/>
        <v>0</v>
      </c>
      <c r="T1251" s="9">
        <f t="shared" si="665"/>
        <v>1.2759205286496652E-2</v>
      </c>
      <c r="U1251" s="18"/>
      <c r="V1251" s="8">
        <f t="shared" si="676"/>
        <v>149.97917912353128</v>
      </c>
      <c r="W1251" s="8">
        <f t="shared" si="666"/>
        <v>98.140872446516354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-28.240248696500537</v>
      </c>
      <c r="AB1251" s="8">
        <f t="shared" si="677"/>
        <v>-5183.8306677014934</v>
      </c>
      <c r="AC1251" s="8">
        <f t="shared" si="670"/>
        <v>-5212.0709163979936</v>
      </c>
      <c r="AD1251" s="8">
        <f t="shared" si="678"/>
        <v>14.71295747201842</v>
      </c>
      <c r="AE1251" s="8">
        <f t="shared" si="671"/>
        <v>-5197.3579589259753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2213.3234838997232</v>
      </c>
      <c r="M1252" s="14">
        <f t="shared" si="664"/>
        <v>769177</v>
      </c>
      <c r="N1252" s="13"/>
      <c r="O1252" s="12">
        <f>1000*(IF(I43&lt;18,VLOOKUP(I43,'[1]Mortality (No Interventions) L'!$B$10:$O$129,7),VLOOKUP(I43,'[1]Mortality (Interventions) L'!$B$136:$AV$256,31)))</f>
        <v>368.55883207782711</v>
      </c>
      <c r="P1252" s="11">
        <v>0</v>
      </c>
      <c r="Q1252" s="10">
        <f t="shared" si="673"/>
        <v>1.2759205286496652E-2</v>
      </c>
      <c r="R1252" s="10">
        <f t="shared" si="674"/>
        <v>4.702517798632443E-3</v>
      </c>
      <c r="S1252" s="10">
        <f t="shared" si="675"/>
        <v>0</v>
      </c>
      <c r="T1252" s="9">
        <f t="shared" si="665"/>
        <v>8.056687487864209E-3</v>
      </c>
      <c r="U1252" s="18"/>
      <c r="V1252" s="8">
        <f t="shared" si="676"/>
        <v>98.140872446516354</v>
      </c>
      <c r="W1252" s="8">
        <f t="shared" si="666"/>
        <v>61.970187118529289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-17.832055619330919</v>
      </c>
      <c r="AB1252" s="8">
        <f t="shared" si="677"/>
        <v>-3617.0685327987067</v>
      </c>
      <c r="AC1252" s="8">
        <f t="shared" si="670"/>
        <v>-3634.9005884180374</v>
      </c>
      <c r="AD1252" s="8">
        <f t="shared" si="678"/>
        <v>9.6276195870032542</v>
      </c>
      <c r="AE1252" s="8">
        <f t="shared" si="671"/>
        <v>-3625.2729688310342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2213.3234838997232</v>
      </c>
      <c r="M1253" s="14">
        <f t="shared" si="664"/>
        <v>769177</v>
      </c>
      <c r="N1253" s="13"/>
      <c r="O1253" s="12">
        <f>1000*(IF(I44&lt;18,VLOOKUP(I44,'[1]Mortality (No Interventions) L'!$B$10:$O$129,7),VLOOKUP(I44,'[1]Mortality (Interventions) L'!$B$136:$AV$256,31)))</f>
        <v>392.12314665114405</v>
      </c>
      <c r="P1253" s="11">
        <v>0</v>
      </c>
      <c r="Q1253" s="10">
        <f t="shared" si="673"/>
        <v>8.056687487864209E-3</v>
      </c>
      <c r="R1253" s="10">
        <f t="shared" si="674"/>
        <v>3.1592136493262145E-3</v>
      </c>
      <c r="S1253" s="10">
        <f t="shared" si="675"/>
        <v>0</v>
      </c>
      <c r="T1253" s="9">
        <f t="shared" si="665"/>
        <v>4.8974738385379945E-3</v>
      </c>
      <c r="U1253" s="18"/>
      <c r="V1253" s="8">
        <f t="shared" si="676"/>
        <v>61.970187118529289</v>
      </c>
      <c r="W1253" s="8">
        <f t="shared" si="666"/>
        <v>37.670242347051392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-10.839693858620665</v>
      </c>
      <c r="AB1253" s="8">
        <f t="shared" si="677"/>
        <v>-2429.9944771477894</v>
      </c>
      <c r="AC1253" s="8">
        <f t="shared" si="670"/>
        <v>-2440.8341710064101</v>
      </c>
      <c r="AD1253" s="8">
        <f t="shared" si="678"/>
        <v>6.0792753563277238</v>
      </c>
      <c r="AE1253" s="8">
        <f t="shared" si="671"/>
        <v>-2434.7548956500823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2213.3234838997232</v>
      </c>
      <c r="M1254" s="14">
        <f t="shared" si="664"/>
        <v>769177</v>
      </c>
      <c r="N1254" s="13"/>
      <c r="O1254" s="12">
        <f>1000*(IF(I45&lt;18,VLOOKUP(I45,'[1]Mortality (No Interventions) L'!$B$10:$O$129,7),VLOOKUP(I45,'[1]Mortality (Interventions) L'!$B$136:$AV$256,31)))</f>
        <v>416.20076853204137</v>
      </c>
      <c r="P1254" s="11">
        <v>0</v>
      </c>
      <c r="Q1254" s="10">
        <f t="shared" si="673"/>
        <v>4.8974738385379945E-3</v>
      </c>
      <c r="R1254" s="10">
        <f t="shared" si="674"/>
        <v>2.0383323754650799E-3</v>
      </c>
      <c r="S1254" s="10">
        <f t="shared" si="675"/>
        <v>0</v>
      </c>
      <c r="T1254" s="9">
        <f t="shared" si="665"/>
        <v>2.8591414630729146E-3</v>
      </c>
      <c r="U1254" s="18"/>
      <c r="V1254" s="8">
        <f t="shared" si="676"/>
        <v>37.670242347051392</v>
      </c>
      <c r="W1254" s="8">
        <f t="shared" si="666"/>
        <v>21.991858531420352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-6.3282049440106949</v>
      </c>
      <c r="AB1254" s="8">
        <f t="shared" si="677"/>
        <v>-1567.8383815631039</v>
      </c>
      <c r="AC1254" s="8">
        <f t="shared" si="670"/>
        <v>-1574.1665865071145</v>
      </c>
      <c r="AD1254" s="8">
        <f t="shared" si="678"/>
        <v>3.6954507742457419</v>
      </c>
      <c r="AE1254" s="8">
        <f t="shared" si="671"/>
        <v>-1570.4711357328688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2213.3234838997232</v>
      </c>
      <c r="M1255" s="14">
        <f t="shared" si="664"/>
        <v>769177</v>
      </c>
      <c r="N1255" s="13"/>
      <c r="O1255" s="12">
        <f>1000*(IF(I46&lt;18,VLOOKUP(I46,'[1]Mortality (No Interventions) L'!$B$10:$O$129,7),VLOOKUP(I46,'[1]Mortality (Interventions) L'!$B$136:$AV$256,31)))</f>
        <v>440.65917264320831</v>
      </c>
      <c r="P1255" s="11">
        <v>0</v>
      </c>
      <c r="Q1255" s="10">
        <f t="shared" si="673"/>
        <v>2.8591414630729146E-3</v>
      </c>
      <c r="R1255" s="10">
        <f t="shared" si="674"/>
        <v>1.2599069115876028E-3</v>
      </c>
      <c r="S1255" s="10">
        <f t="shared" si="675"/>
        <v>0</v>
      </c>
      <c r="T1255" s="9">
        <f t="shared" si="665"/>
        <v>1.5992345514853118E-3</v>
      </c>
      <c r="U1255" s="18"/>
      <c r="V1255" s="8">
        <f t="shared" si="676"/>
        <v>21.991858531420352</v>
      </c>
      <c r="W1255" s="8">
        <f t="shared" si="666"/>
        <v>12.300944346078177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-3.5396233890662816</v>
      </c>
      <c r="AB1255" s="8">
        <f t="shared" si="677"/>
        <v>-969.09141853421761</v>
      </c>
      <c r="AC1255" s="8">
        <f t="shared" si="670"/>
        <v>-972.63104192328387</v>
      </c>
      <c r="AD1255" s="8">
        <f t="shared" si="678"/>
        <v>2.1574013219323365</v>
      </c>
      <c r="AE1255" s="8">
        <f t="shared" si="671"/>
        <v>-970.47364060135158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2213.3234838997232</v>
      </c>
      <c r="M1256" s="14">
        <f t="shared" si="664"/>
        <v>769177</v>
      </c>
      <c r="N1256" s="13"/>
      <c r="O1256" s="12">
        <f>1000*(IF(I47&lt;18,VLOOKUP(I47,'[1]Mortality (No Interventions) L'!$B$10:$O$129,7),VLOOKUP(I47,'[1]Mortality (Interventions) L'!$B$136:$AV$256,31)))</f>
        <v>465.52220951630522</v>
      </c>
      <c r="P1256" s="11">
        <v>0</v>
      </c>
      <c r="Q1256" s="10">
        <f t="shared" si="673"/>
        <v>1.5992345514853118E-3</v>
      </c>
      <c r="R1256" s="10">
        <f t="shared" si="674"/>
        <v>7.4447920194225972E-4</v>
      </c>
      <c r="S1256" s="10">
        <f t="shared" si="675"/>
        <v>0</v>
      </c>
      <c r="T1256" s="9">
        <f t="shared" si="665"/>
        <v>8.5475534954305207E-4</v>
      </c>
      <c r="U1256" s="18"/>
      <c r="V1256" s="8">
        <f t="shared" si="676"/>
        <v>12.300944346078177</v>
      </c>
      <c r="W1256" s="8">
        <f t="shared" si="666"/>
        <v>6.5745815549547624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-1.8918500881325537</v>
      </c>
      <c r="AB1256" s="8">
        <f t="shared" si="677"/>
        <v>-572.63627911234153</v>
      </c>
      <c r="AC1256" s="8">
        <f t="shared" si="670"/>
        <v>-574.52812920047404</v>
      </c>
      <c r="AD1256" s="8">
        <f t="shared" si="678"/>
        <v>1.2067226403502693</v>
      </c>
      <c r="AE1256" s="8">
        <f t="shared" si="671"/>
        <v>-573.32140656012382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2213.3234838997232</v>
      </c>
      <c r="M1257" s="14">
        <f t="shared" si="664"/>
        <v>769177</v>
      </c>
      <c r="N1257" s="13"/>
      <c r="O1257" s="12">
        <f>1000*(IF(I48&lt;18,VLOOKUP(I48,'[1]Mortality (No Interventions) L'!$B$10:$O$129,7),VLOOKUP(I48,'[1]Mortality (Interventions) L'!$B$136:$AV$256,31)))</f>
        <v>490.83371702170041</v>
      </c>
      <c r="P1257" s="11">
        <v>0</v>
      </c>
      <c r="Q1257" s="10">
        <f t="shared" si="673"/>
        <v>8.5475534954305207E-4</v>
      </c>
      <c r="R1257" s="10">
        <f t="shared" si="674"/>
        <v>4.1954274536039901E-4</v>
      </c>
      <c r="S1257" s="10">
        <f t="shared" si="675"/>
        <v>0</v>
      </c>
      <c r="T1257" s="9">
        <f t="shared" si="665"/>
        <v>4.3521260418265305E-4</v>
      </c>
      <c r="U1257" s="18"/>
      <c r="V1257" s="8">
        <f t="shared" si="676"/>
        <v>6.5745815549547624</v>
      </c>
      <c r="W1257" s="8">
        <f t="shared" si="666"/>
        <v>3.3475552524740055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-0.96326627732662096</v>
      </c>
      <c r="AB1257" s="8">
        <f t="shared" si="677"/>
        <v>-322.70263024807565</v>
      </c>
      <c r="AC1257" s="8">
        <f t="shared" si="670"/>
        <v>-323.66589652540227</v>
      </c>
      <c r="AD1257" s="8">
        <f t="shared" si="678"/>
        <v>0.64496645054106228</v>
      </c>
      <c r="AE1257" s="8">
        <f t="shared" si="671"/>
        <v>-323.02093007486121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2213.3234838997232</v>
      </c>
      <c r="M1258" s="14">
        <f t="shared" si="664"/>
        <v>769177</v>
      </c>
      <c r="N1258" s="13"/>
      <c r="O1258" s="12">
        <f>1000*(IF(I49&lt;18,VLOOKUP(I49,'[1]Mortality (No Interventions) L'!$B$10:$O$129,7),VLOOKUP(I49,'[1]Mortality (Interventions) L'!$B$136:$AV$256,31)))</f>
        <v>516.46819661166467</v>
      </c>
      <c r="P1258" s="11">
        <v>0</v>
      </c>
      <c r="Q1258" s="10">
        <f t="shared" si="673"/>
        <v>4.3521260418265305E-4</v>
      </c>
      <c r="R1258" s="10">
        <f t="shared" si="674"/>
        <v>2.2477346882488107E-4</v>
      </c>
      <c r="S1258" s="10">
        <f t="shared" si="675"/>
        <v>0</v>
      </c>
      <c r="T1258" s="9">
        <f t="shared" si="665"/>
        <v>2.1043913535777198E-4</v>
      </c>
      <c r="U1258" s="18"/>
      <c r="V1258" s="8">
        <f t="shared" si="676"/>
        <v>3.3475552524740055</v>
      </c>
      <c r="W1258" s="8">
        <f t="shared" si="666"/>
        <v>1.6186494281708499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-0.4657698802189093</v>
      </c>
      <c r="AB1258" s="8">
        <f t="shared" si="677"/>
        <v>-172.89058243031553</v>
      </c>
      <c r="AC1258" s="8">
        <f t="shared" si="670"/>
        <v>-173.35635231053445</v>
      </c>
      <c r="AD1258" s="8">
        <f t="shared" si="678"/>
        <v>0.32839517026769999</v>
      </c>
      <c r="AE1258" s="8">
        <f t="shared" si="671"/>
        <v>-173.02795714026675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2213.3234838997232</v>
      </c>
      <c r="M1259" s="14">
        <f t="shared" si="664"/>
        <v>769177</v>
      </c>
      <c r="N1259" s="13"/>
      <c r="O1259" s="12">
        <f>1000*(IF(I50&lt;18,VLOOKUP(I50,'[1]Mortality (No Interventions) L'!$B$10:$O$129,7),VLOOKUP(I50,'[1]Mortality (Interventions) L'!$B$136:$AV$256,31)))</f>
        <v>542.29693483306892</v>
      </c>
      <c r="P1259" s="11">
        <v>0</v>
      </c>
      <c r="Q1259" s="10">
        <f t="shared" si="673"/>
        <v>2.1043913535777198E-4</v>
      </c>
      <c r="R1259" s="10">
        <f t="shared" si="674"/>
        <v>1.1412049807344105E-4</v>
      </c>
      <c r="S1259" s="10">
        <f t="shared" si="675"/>
        <v>0</v>
      </c>
      <c r="T1259" s="9">
        <f t="shared" si="665"/>
        <v>9.6318637284330933E-5</v>
      </c>
      <c r="U1259" s="18"/>
      <c r="V1259" s="8">
        <f t="shared" si="676"/>
        <v>1.6186494281708499</v>
      </c>
      <c r="W1259" s="8">
        <f t="shared" si="666"/>
        <v>0.74086080470449822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-0.2131843018386291</v>
      </c>
      <c r="AB1259" s="8">
        <f t="shared" si="677"/>
        <v>-87.778862346635165</v>
      </c>
      <c r="AC1259" s="8">
        <f t="shared" si="670"/>
        <v>-87.992046648473789</v>
      </c>
      <c r="AD1259" s="8">
        <f t="shared" si="678"/>
        <v>0.15878950890356039</v>
      </c>
      <c r="AE1259" s="8">
        <f t="shared" si="671"/>
        <v>-87.833257139570222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2213.3234838997232</v>
      </c>
      <c r="M1260" s="14">
        <f t="shared" si="664"/>
        <v>769177</v>
      </c>
      <c r="N1260" s="13"/>
      <c r="O1260" s="12">
        <f>1000*(IF(I51&lt;18,VLOOKUP(I51,'[1]Mortality (No Interventions) L'!$B$10:$O$129,7),VLOOKUP(I51,'[1]Mortality (Interventions) L'!$B$136:$AV$256,31)))</f>
        <v>572.05463340380493</v>
      </c>
      <c r="P1260" s="11">
        <v>0</v>
      </c>
      <c r="Q1260" s="10">
        <f t="shared" si="673"/>
        <v>9.6318637284330933E-5</v>
      </c>
      <c r="R1260" s="10">
        <f t="shared" si="674"/>
        <v>5.5099522741641988E-5</v>
      </c>
      <c r="S1260" s="10">
        <f t="shared" si="675"/>
        <v>0</v>
      </c>
      <c r="T1260" s="9">
        <f t="shared" si="665"/>
        <v>4.1219114542688945E-5</v>
      </c>
      <c r="U1260" s="18"/>
      <c r="V1260" s="8">
        <f t="shared" si="676"/>
        <v>0.74086080470449822</v>
      </c>
      <c r="W1260" s="8">
        <f t="shared" si="666"/>
        <v>0.31704794866601854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-9.123123420288605E-2</v>
      </c>
      <c r="AB1260" s="8">
        <f t="shared" si="677"/>
        <v>-42.381285603847957</v>
      </c>
      <c r="AC1260" s="8">
        <f t="shared" si="670"/>
        <v>-42.472516838050844</v>
      </c>
      <c r="AD1260" s="8">
        <f t="shared" si="678"/>
        <v>7.267844494151128E-2</v>
      </c>
      <c r="AE1260" s="8">
        <f t="shared" si="671"/>
        <v>-42.399838393109334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2213.3234838997232</v>
      </c>
      <c r="M1261" s="14">
        <f t="shared" si="664"/>
        <v>769177</v>
      </c>
      <c r="N1261" s="13"/>
      <c r="O1261" s="12">
        <f>1000*(IF(I52&lt;18,VLOOKUP(I52,'[1]Mortality (No Interventions) L'!$B$10:$O$129,7),VLOOKUP(I52,'[1]Mortality (Interventions) L'!$B$136:$AV$256,31)))</f>
        <v>602.00771669294375</v>
      </c>
      <c r="P1261" s="11">
        <v>0</v>
      </c>
      <c r="Q1261" s="10">
        <f t="shared" si="673"/>
        <v>4.1219114542688945E-5</v>
      </c>
      <c r="R1261" s="10">
        <f t="shared" si="674"/>
        <v>2.4814225029949085E-5</v>
      </c>
      <c r="S1261" s="10">
        <f t="shared" si="675"/>
        <v>0</v>
      </c>
      <c r="T1261" s="9">
        <f t="shared" si="665"/>
        <v>1.6404889512739861E-5</v>
      </c>
      <c r="U1261" s="18"/>
      <c r="V1261" s="8">
        <f t="shared" si="676"/>
        <v>0.31704794866601854</v>
      </c>
      <c r="W1261" s="8">
        <f t="shared" si="666"/>
        <v>0.12618263700740709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-3.6309327209327419E-2</v>
      </c>
      <c r="AB1261" s="8">
        <f t="shared" si="677"/>
        <v>-19.086531165861146</v>
      </c>
      <c r="AC1261" s="8">
        <f t="shared" si="670"/>
        <v>-19.122840493070473</v>
      </c>
      <c r="AD1261" s="8">
        <f t="shared" si="678"/>
        <v>3.1102403764136421E-2</v>
      </c>
      <c r="AE1261" s="8">
        <f t="shared" si="671"/>
        <v>-19.091738089306336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2213.3234838997232</v>
      </c>
      <c r="M1262" s="14">
        <f t="shared" si="664"/>
        <v>769177</v>
      </c>
      <c r="N1262" s="13"/>
      <c r="O1262" s="12">
        <f>1000*(IF(I53&lt;18,VLOOKUP(I53,'[1]Mortality (No Interventions) L'!$B$10:$O$129,7),VLOOKUP(I53,'[1]Mortality (Interventions) L'!$B$136:$AV$256,31)))</f>
        <v>632.1207561643696</v>
      </c>
      <c r="P1262" s="11">
        <v>0</v>
      </c>
      <c r="Q1262" s="10">
        <f t="shared" si="673"/>
        <v>1.6404889512739861E-5</v>
      </c>
      <c r="R1262" s="10">
        <f t="shared" si="674"/>
        <v>1.0369871163586058E-5</v>
      </c>
      <c r="S1262" s="10">
        <f t="shared" si="675"/>
        <v>0</v>
      </c>
      <c r="T1262" s="9">
        <f t="shared" si="665"/>
        <v>6.0350183491538028E-6</v>
      </c>
      <c r="U1262" s="18"/>
      <c r="V1262" s="8">
        <f t="shared" si="676"/>
        <v>0.12618263700740709</v>
      </c>
      <c r="W1262" s="8">
        <f t="shared" si="666"/>
        <v>4.6419973087470749E-2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-1.3357447837947851E-2</v>
      </c>
      <c r="AB1262" s="8">
        <f t="shared" si="677"/>
        <v>-7.976266391993633</v>
      </c>
      <c r="AC1262" s="8">
        <f t="shared" si="670"/>
        <v>-7.9896238398315811</v>
      </c>
      <c r="AD1262" s="8">
        <f t="shared" si="678"/>
        <v>1.2378516690426637E-2</v>
      </c>
      <c r="AE1262" s="8">
        <f t="shared" si="671"/>
        <v>-7.9772453231411546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2213.3234838997232</v>
      </c>
      <c r="M1263" s="14">
        <f t="shared" si="664"/>
        <v>769177</v>
      </c>
      <c r="N1263" s="13"/>
      <c r="O1263" s="12">
        <f>1000*(IF(I54&lt;18,VLOOKUP(I54,'[1]Mortality (No Interventions) L'!$B$10:$O$129,7),VLOOKUP(I54,'[1]Mortality (Interventions) L'!$B$136:$AV$256,31)))</f>
        <v>662.35795949001567</v>
      </c>
      <c r="P1263" s="11">
        <v>0</v>
      </c>
      <c r="Q1263" s="10">
        <f t="shared" si="673"/>
        <v>6.0350183491538028E-6</v>
      </c>
      <c r="R1263" s="10">
        <f t="shared" si="674"/>
        <v>3.9973424392303152E-6</v>
      </c>
      <c r="S1263" s="10">
        <f t="shared" si="675"/>
        <v>0</v>
      </c>
      <c r="T1263" s="9">
        <f t="shared" si="665"/>
        <v>2.0376759099234876E-6</v>
      </c>
      <c r="U1263" s="18"/>
      <c r="V1263" s="8">
        <f t="shared" si="676"/>
        <v>4.6419973087470749E-2</v>
      </c>
      <c r="W1263" s="8">
        <f t="shared" si="666"/>
        <v>1.5673334433672186E-2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-4.5100359440103923E-3</v>
      </c>
      <c r="AB1263" s="8">
        <f t="shared" si="677"/>
        <v>-3.0746638653798559</v>
      </c>
      <c r="AC1263" s="8">
        <f t="shared" si="670"/>
        <v>-3.0791739013238661</v>
      </c>
      <c r="AD1263" s="8">
        <f t="shared" si="678"/>
        <v>4.553799359880881E-3</v>
      </c>
      <c r="AE1263" s="8">
        <f t="shared" si="671"/>
        <v>-3.0746201019639852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2213.3234838997232</v>
      </c>
      <c r="M1264" s="14">
        <f t="shared" si="664"/>
        <v>769177</v>
      </c>
      <c r="N1264" s="13"/>
      <c r="O1264" s="12">
        <f>1000*(IF(I55&lt;18,VLOOKUP(I55,'[1]Mortality (No Interventions) L'!$B$10:$O$129,7),VLOOKUP(I55,'[1]Mortality (Interventions) L'!$B$136:$AV$256,31)))</f>
        <v>692.68255533345416</v>
      </c>
      <c r="P1264" s="11">
        <v>0</v>
      </c>
      <c r="Q1264" s="10">
        <f t="shared" si="673"/>
        <v>2.0376759099234876E-6</v>
      </c>
      <c r="R1264" s="10">
        <f t="shared" si="674"/>
        <v>1.4114625562272228E-6</v>
      </c>
      <c r="S1264" s="10">
        <f t="shared" si="675"/>
        <v>0</v>
      </c>
      <c r="T1264" s="9">
        <f t="shared" si="665"/>
        <v>6.2621335369626477E-7</v>
      </c>
      <c r="U1264" s="18"/>
      <c r="V1264" s="8">
        <f t="shared" si="676"/>
        <v>1.5673334433672186E-2</v>
      </c>
      <c r="W1264" s="8">
        <f t="shared" si="666"/>
        <v>4.8166890875603191E-3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-1.3860127216675463E-3</v>
      </c>
      <c r="AB1264" s="8">
        <f t="shared" si="677"/>
        <v>-1.0856645346111866</v>
      </c>
      <c r="AC1264" s="8">
        <f t="shared" si="670"/>
        <v>-1.0870505473328542</v>
      </c>
      <c r="AD1264" s="8">
        <f t="shared" si="678"/>
        <v>1.5375541079432416E-3</v>
      </c>
      <c r="AE1264" s="8">
        <f t="shared" si="671"/>
        <v>-1.085512993224911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2213.3234838997232</v>
      </c>
      <c r="M1265" s="14">
        <f t="shared" si="664"/>
        <v>769177</v>
      </c>
      <c r="N1265" s="13"/>
      <c r="O1265" s="12">
        <f>1000*(IF(I56&lt;18,VLOOKUP(I56,'[1]Mortality (No Interventions) L'!$B$10:$O$129,7),VLOOKUP(I56,'[1]Mortality (Interventions) L'!$B$136:$AV$256,31)))</f>
        <v>723.20214822221442</v>
      </c>
      <c r="P1265" s="11">
        <v>0</v>
      </c>
      <c r="Q1265" s="10">
        <f t="shared" si="673"/>
        <v>6.2621335369626477E-7</v>
      </c>
      <c r="R1265" s="10">
        <f t="shared" si="674"/>
        <v>4.5287884263857602E-7</v>
      </c>
      <c r="S1265" s="10">
        <f t="shared" si="675"/>
        <v>0</v>
      </c>
      <c r="T1265" s="9">
        <f t="shared" si="665"/>
        <v>1.7333451105768875E-7</v>
      </c>
      <c r="U1265" s="18"/>
      <c r="V1265" s="8">
        <f t="shared" si="676"/>
        <v>4.8166890875603191E-3</v>
      </c>
      <c r="W1265" s="8">
        <f t="shared" si="666"/>
        <v>1.3332491921181986E-3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-3.8364534389425878E-4</v>
      </c>
      <c r="AB1265" s="8">
        <f t="shared" si="677"/>
        <v>-0.34834398954421197</v>
      </c>
      <c r="AC1265" s="8">
        <f t="shared" si="670"/>
        <v>-0.34872763488810621</v>
      </c>
      <c r="AD1265" s="8">
        <f t="shared" si="678"/>
        <v>4.7251719948966734E-4</v>
      </c>
      <c r="AE1265" s="8">
        <f t="shared" si="671"/>
        <v>-0.34825511768861656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2213.3234838997232</v>
      </c>
      <c r="M1266" s="14">
        <f t="shared" si="664"/>
        <v>769177</v>
      </c>
      <c r="N1266" s="13"/>
      <c r="O1266" s="12">
        <f>1000*(IF(I57&lt;18,VLOOKUP(I57,'[1]Mortality (No Interventions) L'!$B$10:$O$129,7),VLOOKUP(I57,'[1]Mortality (Interventions) L'!$B$136:$AV$256,31)))</f>
        <v>754.04916461786138</v>
      </c>
      <c r="P1266" s="11">
        <v>0</v>
      </c>
      <c r="Q1266" s="10">
        <f t="shared" si="673"/>
        <v>1.7333451105768875E-7</v>
      </c>
      <c r="R1266" s="10">
        <f t="shared" si="674"/>
        <v>1.3070274326249567E-7</v>
      </c>
      <c r="S1266" s="10">
        <f t="shared" si="675"/>
        <v>0</v>
      </c>
      <c r="T1266" s="9">
        <f t="shared" si="665"/>
        <v>4.2631767795193084E-8</v>
      </c>
      <c r="U1266" s="18"/>
      <c r="V1266" s="8">
        <f t="shared" si="676"/>
        <v>1.3332491921181986E-3</v>
      </c>
      <c r="W1266" s="8">
        <f t="shared" si="666"/>
        <v>3.2791375257403232E-4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-9.4357892821260775E-5</v>
      </c>
      <c r="AB1266" s="8">
        <f t="shared" si="677"/>
        <v>-0.10053354395441663</v>
      </c>
      <c r="AC1266" s="8">
        <f t="shared" si="670"/>
        <v>-0.1006279018472379</v>
      </c>
      <c r="AD1266" s="8">
        <f t="shared" si="678"/>
        <v>1.3079174574679529E-4</v>
      </c>
      <c r="AE1266" s="8">
        <f t="shared" si="671"/>
        <v>-0.10049711010149111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2213.3234838997232</v>
      </c>
      <c r="M1267" s="14">
        <f t="shared" si="664"/>
        <v>769177</v>
      </c>
      <c r="N1267" s="13"/>
      <c r="O1267" s="12">
        <f>1000*(IF(I58&lt;18,VLOOKUP(I58,'[1]Mortality (No Interventions) L'!$B$10:$O$129,7),VLOOKUP(I58,'[1]Mortality (Interventions) L'!$B$136:$AV$256,31)))</f>
        <v>785.22360452039572</v>
      </c>
      <c r="P1267" s="11">
        <v>0</v>
      </c>
      <c r="Q1267" s="10">
        <f t="shared" si="673"/>
        <v>4.2631767795193084E-8</v>
      </c>
      <c r="R1267" s="10">
        <f t="shared" si="674"/>
        <v>3.3475470375218037E-8</v>
      </c>
      <c r="S1267" s="10">
        <f t="shared" si="675"/>
        <v>0</v>
      </c>
      <c r="T1267" s="9">
        <f t="shared" si="665"/>
        <v>9.1562974199750469E-9</v>
      </c>
      <c r="U1267" s="18"/>
      <c r="V1267" s="8">
        <f t="shared" si="676"/>
        <v>3.2791375257403232E-4</v>
      </c>
      <c r="W1267" s="8">
        <f t="shared" si="666"/>
        <v>7.0428133806041467E-5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-2.0265848105201217E-5</v>
      </c>
      <c r="AB1267" s="8">
        <f t="shared" si="677"/>
        <v>-2.5748561876799084E-2</v>
      </c>
      <c r="AC1267" s="8">
        <f t="shared" si="670"/>
        <v>-2.5768827724904287E-2</v>
      </c>
      <c r="AD1267" s="8">
        <f t="shared" si="678"/>
        <v>3.2168339127512572E-5</v>
      </c>
      <c r="AE1267" s="8">
        <f t="shared" si="671"/>
        <v>-2.5736659385776774E-2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2213.3234838997232</v>
      </c>
      <c r="M1268" s="14">
        <f t="shared" si="664"/>
        <v>769177</v>
      </c>
      <c r="N1268" s="13"/>
      <c r="O1268" s="12">
        <f>1000*(IF(I59&lt;18,VLOOKUP(I59,'[1]Mortality (No Interventions) L'!$B$10:$O$129,7),VLOOKUP(I59,'[1]Mortality (Interventions) L'!$B$136:$AV$256,31)))</f>
        <v>816.72546792981711</v>
      </c>
      <c r="P1268" s="11">
        <v>0</v>
      </c>
      <c r="Q1268" s="10">
        <f t="shared" si="673"/>
        <v>9.1562974199750469E-9</v>
      </c>
      <c r="R1268" s="10">
        <f t="shared" si="674"/>
        <v>7.478181294833697E-9</v>
      </c>
      <c r="S1268" s="10">
        <f t="shared" si="675"/>
        <v>0</v>
      </c>
      <c r="T1268" s="9">
        <f t="shared" si="665"/>
        <v>1.6781161251413499E-9</v>
      </c>
      <c r="U1268" s="18"/>
      <c r="V1268" s="8">
        <f t="shared" si="676"/>
        <v>7.0428133806041467E-5</v>
      </c>
      <c r="W1268" s="8">
        <f t="shared" si="666"/>
        <v>1.2907683267878481E-5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-3.7142138284861564E-6</v>
      </c>
      <c r="AB1268" s="8">
        <f t="shared" si="677"/>
        <v>-5.7520450538162985E-3</v>
      </c>
      <c r="AC1268" s="8">
        <f t="shared" si="670"/>
        <v>-5.7557592676447849E-3</v>
      </c>
      <c r="AD1268" s="8">
        <f t="shared" si="678"/>
        <v>6.9089999263726684E-6</v>
      </c>
      <c r="AE1268" s="8">
        <f t="shared" si="671"/>
        <v>-5.7488502677184123E-3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2213.3234838997232</v>
      </c>
      <c r="M1269" s="14">
        <f t="shared" si="664"/>
        <v>769177</v>
      </c>
      <c r="N1269" s="13"/>
      <c r="O1269" s="12">
        <f>1000*(IF(I60&lt;18,VLOOKUP(I60,'[1]Mortality (No Interventions) L'!$B$10:$O$129,7),VLOOKUP(I60,'[1]Mortality (Interventions) L'!$B$136:$AV$256,31)))</f>
        <v>1000</v>
      </c>
      <c r="P1269" s="11">
        <v>0</v>
      </c>
      <c r="Q1269" s="10">
        <f t="shared" si="673"/>
        <v>1.6781161251413499E-9</v>
      </c>
      <c r="R1269" s="10">
        <f t="shared" si="674"/>
        <v>1.6781161251413499E-9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1.2907683267878481E-5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-1.2907683267878482E-3</v>
      </c>
      <c r="AC1269" s="8">
        <f t="shared" si="670"/>
        <v>-1.2907683267878482E-3</v>
      </c>
      <c r="AD1269" s="8">
        <f t="shared" si="678"/>
        <v>1.2662437285788791E-6</v>
      </c>
      <c r="AE1269" s="8">
        <f t="shared" si="671"/>
        <v>-1.2895020830592692E-3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2213.3234838997232</v>
      </c>
      <c r="M1270" s="14">
        <f t="shared" si="664"/>
        <v>769177</v>
      </c>
      <c r="N1270" s="13"/>
      <c r="O1270" s="12" t="e">
        <f>1000*(IF(I61&lt;18,VLOOKUP(I61,'[1]Mortality (No Interventions) L'!$B$10:$O$129,7),VLOOKUP(I61,'[1]Mortality (Interventions) L'!$B$136:$AV$256,31)))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2213.3234838997232</v>
      </c>
      <c r="M1271" s="14">
        <f t="shared" si="664"/>
        <v>769177</v>
      </c>
      <c r="N1271" s="13"/>
      <c r="O1271" s="12" t="e">
        <f>1000*(IF(I62&lt;18,VLOOKUP(I62,'[1]Mortality (No Interventions) L'!$B$10:$O$129,7),VLOOKUP(I62,'[1]Mortality (Interventions) L'!$B$136:$AV$256,31)))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2213.3234838997232</v>
      </c>
      <c r="M1272" s="14">
        <f t="shared" si="664"/>
        <v>769177</v>
      </c>
      <c r="N1272" s="13"/>
      <c r="O1272" s="12" t="e">
        <f>1000*(IF(I63&lt;18,VLOOKUP(I63,'[1]Mortality (No Interventions) L'!$B$10:$O$129,7),VLOOKUP(I63,'[1]Mortality (Interventions) L'!$B$136:$AV$256,31)))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2213.3234838997232</v>
      </c>
      <c r="M1273" s="14">
        <f t="shared" si="664"/>
        <v>769177</v>
      </c>
      <c r="N1273" s="13"/>
      <c r="O1273" s="12" t="e">
        <f>1000*(IF(I64&lt;18,VLOOKUP(I64,'[1]Mortality (No Interventions) L'!$B$10:$O$129,7),VLOOKUP(I64,'[1]Mortality (Interventions) L'!$B$136:$AV$256,31)))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2213.3234838997232</v>
      </c>
      <c r="M1274" s="14">
        <f t="shared" si="664"/>
        <v>769177</v>
      </c>
      <c r="N1274" s="13"/>
      <c r="O1274" s="12" t="e">
        <f>1000*(IF(I65&lt;18,VLOOKUP(I65,'[1]Mortality (No Interventions) L'!$B$10:$O$129,7),VLOOKUP(I65,'[1]Mortality (Interventions) L'!$B$136:$AV$256,31)))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2213.3234838997232</v>
      </c>
      <c r="M1275" s="14">
        <f t="shared" si="664"/>
        <v>769177</v>
      </c>
      <c r="N1275" s="13"/>
      <c r="O1275" s="12" t="e">
        <f>1000*(IF(I66&lt;18,VLOOKUP(I66,'[1]Mortality (No Interventions) L'!$B$10:$O$129,7),VLOOKUP(I66,'[1]Mortality (Interventions) L'!$B$136:$AV$256,31)))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2213.3234838997232</v>
      </c>
      <c r="M1276" s="14">
        <f t="shared" si="664"/>
        <v>769177</v>
      </c>
      <c r="N1276" s="13"/>
      <c r="O1276" s="12" t="e">
        <f>1000*(IF(I67&lt;18,VLOOKUP(I67,'[1]Mortality (No Interventions) L'!$B$10:$O$129,7),VLOOKUP(I67,'[1]Mortality (Interventions) L'!$B$136:$AV$256,31)))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2213.3234838997232</v>
      </c>
      <c r="M1277" s="14">
        <f t="shared" ref="M1277:M1308" si="681">$E$11</f>
        <v>769177</v>
      </c>
      <c r="N1277" s="13"/>
      <c r="O1277" s="12" t="e">
        <f>1000*(IF(I68&lt;18,VLOOKUP(I68,'[1]Mortality (No Interventions) L'!$B$10:$O$129,7),VLOOKUP(I68,'[1]Mortality (Interventions) L'!$B$136:$AV$256,31)))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2213.3234838997232</v>
      </c>
      <c r="M1278" s="14">
        <f t="shared" si="681"/>
        <v>769177</v>
      </c>
      <c r="N1278" s="13"/>
      <c r="O1278" s="12" t="e">
        <f>1000*(IF(I69&lt;18,VLOOKUP(I69,'[1]Mortality (No Interventions) L'!$B$10:$O$129,7),VLOOKUP(I69,'[1]Mortality (Interventions) L'!$B$136:$AV$256,31)))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2213.3234838997232</v>
      </c>
      <c r="M1279" s="14">
        <f t="shared" si="681"/>
        <v>769177</v>
      </c>
      <c r="N1279" s="13"/>
      <c r="O1279" s="12" t="e">
        <f>1000*(IF(I70&lt;18,VLOOKUP(I70,'[1]Mortality (No Interventions) L'!$B$10:$O$129,7),VLOOKUP(I70,'[1]Mortality (Interventions) L'!$B$136:$AV$256,31)))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2213.3234838997232</v>
      </c>
      <c r="M1280" s="14">
        <f t="shared" si="681"/>
        <v>769177</v>
      </c>
      <c r="N1280" s="13"/>
      <c r="O1280" s="12" t="e">
        <f>1000*(IF(I71&lt;18,VLOOKUP(I71,'[1]Mortality (No Interventions) L'!$B$10:$O$129,7),VLOOKUP(I71,'[1]Mortality (Interventions) L'!$B$136:$AV$256,31)))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2213.3234838997232</v>
      </c>
      <c r="M1281" s="14">
        <f t="shared" si="681"/>
        <v>769177</v>
      </c>
      <c r="N1281" s="13"/>
      <c r="O1281" s="12" t="e">
        <f>1000*(IF(I72&lt;18,VLOOKUP(I72,'[1]Mortality (No Interventions) L'!$B$10:$O$129,7),VLOOKUP(I72,'[1]Mortality (Interventions) L'!$B$136:$AV$256,31)))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2213.3234838997232</v>
      </c>
      <c r="M1282" s="14">
        <f t="shared" si="681"/>
        <v>769177</v>
      </c>
      <c r="N1282" s="13"/>
      <c r="O1282" s="12" t="e">
        <f>1000*(IF(I73&lt;18,VLOOKUP(I73,'[1]Mortality (No Interventions) L'!$B$10:$O$129,7),VLOOKUP(I73,'[1]Mortality (Interventions) L'!$B$136:$AV$256,31)))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2213.3234838997232</v>
      </c>
      <c r="M1283" s="14">
        <f t="shared" si="681"/>
        <v>769177</v>
      </c>
      <c r="N1283" s="13"/>
      <c r="O1283" s="12" t="e">
        <f>1000*(IF(I74&lt;18,VLOOKUP(I74,'[1]Mortality (No Interventions) L'!$B$10:$O$129,7),VLOOKUP(I74,'[1]Mortality (Interventions) L'!$B$136:$AV$256,31)))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2213.3234838997232</v>
      </c>
      <c r="M1284" s="14">
        <f t="shared" si="681"/>
        <v>769177</v>
      </c>
      <c r="N1284" s="13"/>
      <c r="O1284" s="12" t="e">
        <f>1000*(IF(I75&lt;18,VLOOKUP(I75,'[1]Mortality (No Interventions) L'!$B$10:$O$129,7),VLOOKUP(I75,'[1]Mortality (Interventions) L'!$B$136:$AV$256,31)))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2213.3234838997232</v>
      </c>
      <c r="M1285" s="14">
        <f t="shared" si="681"/>
        <v>769177</v>
      </c>
      <c r="N1285" s="13"/>
      <c r="O1285" s="12" t="e">
        <f>1000*(IF(I76&lt;18,VLOOKUP(I76,'[1]Mortality (No Interventions) L'!$B$10:$O$129,7),VLOOKUP(I76,'[1]Mortality (Interventions) L'!$B$136:$AV$256,31)))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2213.3234838997232</v>
      </c>
      <c r="M1286" s="14">
        <f t="shared" si="681"/>
        <v>769177</v>
      </c>
      <c r="N1286" s="13"/>
      <c r="O1286" s="12" t="e">
        <f>1000*(IF(I77&lt;18,VLOOKUP(I77,'[1]Mortality (No Interventions) L'!$B$10:$O$129,7),VLOOKUP(I77,'[1]Mortality (Interventions) L'!$B$136:$AV$256,31)))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2213.3234838997232</v>
      </c>
      <c r="M1287" s="14">
        <f t="shared" si="681"/>
        <v>769177</v>
      </c>
      <c r="N1287" s="13"/>
      <c r="O1287" s="12" t="e">
        <f>1000*(IF(I78&lt;18,VLOOKUP(I78,'[1]Mortality (No Interventions) L'!$B$10:$O$129,7),VLOOKUP(I78,'[1]Mortality (Interventions) L'!$B$136:$AV$256,31)))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2213.3234838997232</v>
      </c>
      <c r="M1288" s="14">
        <f t="shared" si="681"/>
        <v>769177</v>
      </c>
      <c r="N1288" s="13"/>
      <c r="O1288" s="12" t="e">
        <f>1000*(IF(I79&lt;18,VLOOKUP(I79,'[1]Mortality (No Interventions) L'!$B$10:$O$129,7),VLOOKUP(I79,'[1]Mortality (Interventions) L'!$B$136:$AV$256,31)))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2213.3234838997232</v>
      </c>
      <c r="M1289" s="14">
        <f t="shared" si="681"/>
        <v>769177</v>
      </c>
      <c r="O1289" s="12" t="e">
        <f>1000*(IF(I80&lt;18,VLOOKUP(I80,'[1]Mortality (No Interventions) L'!$B$10:$O$129,7),VLOOKUP(I80,'[1]Mortality (Interventions) L'!$B$136:$AV$256,31)))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2213.3234838997232</v>
      </c>
      <c r="M1290" s="14">
        <f t="shared" si="681"/>
        <v>769177</v>
      </c>
      <c r="O1290" s="12" t="e">
        <f>1000*(IF(I81&lt;18,VLOOKUP(I81,'[1]Mortality (No Interventions) L'!$B$10:$O$129,7),VLOOKUP(I81,'[1]Mortality (Interventions) L'!$B$136:$AV$256,31)))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2213.3234838997232</v>
      </c>
      <c r="M1291" s="14">
        <f t="shared" si="681"/>
        <v>769177</v>
      </c>
      <c r="O1291" s="12" t="e">
        <f>1000*(IF(I82&lt;18,VLOOKUP(I82,'[1]Mortality (No Interventions) L'!$B$10:$O$129,7),VLOOKUP(I82,'[1]Mortality (Interventions) L'!$B$136:$AV$256,31)))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2213.3234838997232</v>
      </c>
      <c r="M1292" s="14">
        <f t="shared" si="681"/>
        <v>769177</v>
      </c>
      <c r="O1292" s="12" t="e">
        <f>1000*(IF(I83&lt;18,VLOOKUP(I83,'[1]Mortality (No Interventions) L'!$B$10:$O$129,7),VLOOKUP(I83,'[1]Mortality (Interventions) L'!$B$136:$AV$256,31)))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2213.3234838997232</v>
      </c>
      <c r="M1293" s="14">
        <f t="shared" si="681"/>
        <v>769177</v>
      </c>
      <c r="O1293" s="12" t="e">
        <f>1000*(IF(I84&lt;18,VLOOKUP(I84,'[1]Mortality (No Interventions) L'!$B$10:$O$129,7),VLOOKUP(I84,'[1]Mortality (Interventions) L'!$B$136:$AV$256,31)))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2213.3234838997232</v>
      </c>
      <c r="M1294" s="14">
        <f t="shared" si="681"/>
        <v>769177</v>
      </c>
      <c r="O1294" s="12" t="e">
        <f>1000*(IF(I85&lt;18,VLOOKUP(I85,'[1]Mortality (No Interventions) L'!$B$10:$O$129,7),VLOOKUP(I85,'[1]Mortality (Interventions) L'!$B$136:$AV$256,31)))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2213.3234838997232</v>
      </c>
      <c r="M1295" s="14">
        <f t="shared" si="681"/>
        <v>769177</v>
      </c>
      <c r="O1295" s="12" t="e">
        <f>1000*(IF(I86&lt;18,VLOOKUP(I86,'[1]Mortality (No Interventions) L'!$B$10:$O$129,7),VLOOKUP(I86,'[1]Mortality (Interventions) L'!$B$136:$AV$256,31)))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2213.3234838997232</v>
      </c>
      <c r="M1296" s="14">
        <f t="shared" si="681"/>
        <v>769177</v>
      </c>
      <c r="O1296" s="12" t="e">
        <f>1000*(IF(I87&lt;18,VLOOKUP(I87,'[1]Mortality (No Interventions) L'!$B$10:$O$129,7),VLOOKUP(I87,'[1]Mortality (Interventions) L'!$B$136:$AV$256,31)))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2213.3234838997232</v>
      </c>
      <c r="M1297" s="14">
        <f t="shared" si="681"/>
        <v>769177</v>
      </c>
      <c r="O1297" s="12" t="e">
        <f>1000*(IF(I88&lt;18,VLOOKUP(I88,'[1]Mortality (No Interventions) L'!$B$10:$O$129,7),VLOOKUP(I88,'[1]Mortality (Interventions) L'!$B$136:$AV$256,31)))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2213.3234838997232</v>
      </c>
      <c r="M1298" s="14">
        <f t="shared" si="681"/>
        <v>769177</v>
      </c>
      <c r="O1298" s="12" t="e">
        <f>1000*(IF(I89&lt;18,VLOOKUP(I89,'[1]Mortality (No Interventions) L'!$B$10:$O$129,7),VLOOKUP(I89,'[1]Mortality (Interventions) L'!$B$136:$AV$256,31)))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2213.3234838997232</v>
      </c>
      <c r="M1299" s="14">
        <f t="shared" si="681"/>
        <v>769177</v>
      </c>
      <c r="O1299" s="12" t="e">
        <f>1000*(IF(I90&lt;18,VLOOKUP(I90,'[1]Mortality (No Interventions) L'!$B$10:$O$129,7),VLOOKUP(I90,'[1]Mortality (Interventions) L'!$B$136:$AV$256,31)))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2213.3234838997232</v>
      </c>
      <c r="M1300" s="14">
        <f t="shared" si="681"/>
        <v>769177</v>
      </c>
      <c r="O1300" s="12" t="e">
        <f>1000*(IF(I91&lt;18,VLOOKUP(I91,'[1]Mortality (No Interventions) L'!$B$10:$O$129,7),VLOOKUP(I91,'[1]Mortality (Interventions) L'!$B$136:$AV$256,31)))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2213.3234838997232</v>
      </c>
      <c r="M1301" s="14">
        <f t="shared" si="681"/>
        <v>769177</v>
      </c>
      <c r="O1301" s="12" t="e">
        <f>1000*(IF(I92&lt;18,VLOOKUP(I92,'[1]Mortality (No Interventions) L'!$B$10:$O$129,7),VLOOKUP(I92,'[1]Mortality (Interventions) L'!$B$136:$AV$256,31)))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2213.3234838997232</v>
      </c>
      <c r="M1302" s="14">
        <f t="shared" si="681"/>
        <v>769177</v>
      </c>
      <c r="O1302" s="12" t="e">
        <f>1000*(IF(I93&lt;18,VLOOKUP(I93,'[1]Mortality (No Interventions) L'!$B$10:$O$129,7),VLOOKUP(I93,'[1]Mortality (Interventions) L'!$B$136:$AV$256,31)))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2213.3234838997232</v>
      </c>
      <c r="M1303" s="14">
        <f t="shared" si="681"/>
        <v>769177</v>
      </c>
      <c r="O1303" s="12" t="e">
        <f>1000*(IF(I94&lt;18,VLOOKUP(I94,'[1]Mortality (No Interventions) L'!$B$10:$O$129,7),VLOOKUP(I94,'[1]Mortality (Interventions) L'!$B$136:$AV$256,31)))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2213.3234838997232</v>
      </c>
      <c r="M1304" s="14">
        <f t="shared" si="681"/>
        <v>769177</v>
      </c>
      <c r="O1304" s="12" t="e">
        <f>1000*(IF(I95&lt;18,VLOOKUP(I95,'[1]Mortality (No Interventions) L'!$B$10:$O$129,7),VLOOKUP(I95,'[1]Mortality (Interventions) L'!$B$136:$AV$256,31)))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2213.3234838997232</v>
      </c>
      <c r="M1305" s="14">
        <f t="shared" si="681"/>
        <v>769177</v>
      </c>
      <c r="O1305" s="12" t="e">
        <f>1000*(IF(I96&lt;18,VLOOKUP(I96,'[1]Mortality (No Interventions) L'!$B$10:$O$129,7),VLOOKUP(I96,'[1]Mortality (Interventions) L'!$B$136:$AV$256,31)))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2213.3234838997232</v>
      </c>
      <c r="M1306" s="14">
        <f t="shared" si="681"/>
        <v>769177</v>
      </c>
      <c r="O1306" s="12" t="e">
        <f>1000*(IF(I97&lt;18,VLOOKUP(I97,'[1]Mortality (No Interventions) L'!$B$10:$O$129,7),VLOOKUP(I97,'[1]Mortality (Interventions) L'!$B$136:$AV$256,31)))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2213.3234838997232</v>
      </c>
      <c r="M1307" s="14">
        <f t="shared" si="681"/>
        <v>769177</v>
      </c>
      <c r="O1307" s="12" t="e">
        <f>1000*(IF(I98&lt;18,VLOOKUP(I98,'[1]Mortality (No Interventions) L'!$B$10:$O$129,7),VLOOKUP(I98,'[1]Mortality (Interventions) L'!$B$136:$AV$256,31)))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2213.3234838997232</v>
      </c>
      <c r="M1308" s="14">
        <f t="shared" si="681"/>
        <v>769177</v>
      </c>
      <c r="O1308" s="12" t="e">
        <f>1000*(IF(I99&lt;18,VLOOKUP(I99,'[1]Mortality (No Interventions) L'!$B$10:$O$129,7),VLOOKUP(I99,'[1]Mortality (Interventions) L'!$B$136:$AV$256,31)))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2213.3234838997232</v>
      </c>
      <c r="M1309" s="14">
        <f t="shared" ref="M1309:M1333" si="698">$E$11</f>
        <v>769177</v>
      </c>
      <c r="O1309" s="12" t="e">
        <f>1000*(IF(I100&lt;18,VLOOKUP(I100,'[1]Mortality (No Interventions) L'!$B$10:$O$129,7),VLOOKUP(I100,'[1]Mortality (Interventions) L'!$B$136:$AV$256,31)))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2213.3234838997232</v>
      </c>
      <c r="M1310" s="14">
        <f t="shared" si="698"/>
        <v>769177</v>
      </c>
      <c r="O1310" s="12" t="e">
        <f>1000*(IF(I101&lt;18,VLOOKUP(I101,'[1]Mortality (No Interventions) L'!$B$10:$O$129,7),VLOOKUP(I101,'[1]Mortality (Interventions) L'!$B$136:$AV$256,31)))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2213.3234838997232</v>
      </c>
      <c r="M1311" s="14">
        <f t="shared" si="698"/>
        <v>769177</v>
      </c>
      <c r="O1311" s="12" t="e">
        <f>1000*(IF(I102&lt;18,VLOOKUP(I102,'[1]Mortality (No Interventions) L'!$B$10:$O$129,7),VLOOKUP(I102,'[1]Mortality (Interventions) L'!$B$136:$AV$256,31)))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2213.3234838997232</v>
      </c>
      <c r="M1312" s="14">
        <f t="shared" si="698"/>
        <v>769177</v>
      </c>
      <c r="O1312" s="12" t="e">
        <f>1000*(IF(I103&lt;18,VLOOKUP(I103,'[1]Mortality (No Interventions) L'!$B$10:$O$129,7),VLOOKUP(I103,'[1]Mortality (Interventions) L'!$B$136:$AV$256,31)))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2213.3234838997232</v>
      </c>
      <c r="M1313" s="14">
        <f t="shared" si="698"/>
        <v>769177</v>
      </c>
      <c r="O1313" s="12" t="e">
        <f>1000*(IF(I104&lt;18,VLOOKUP(I104,'[1]Mortality (No Interventions) L'!$B$10:$O$129,7),VLOOKUP(I104,'[1]Mortality (Interventions) L'!$B$136:$AV$256,31)))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2213.3234838997232</v>
      </c>
      <c r="M1314" s="14">
        <f t="shared" si="698"/>
        <v>769177</v>
      </c>
      <c r="O1314" s="12" t="e">
        <f>1000*(IF(I105&lt;18,VLOOKUP(I105,'[1]Mortality (No Interventions) L'!$B$10:$O$129,7),VLOOKUP(I105,'[1]Mortality (Interventions) L'!$B$136:$AV$256,31)))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2213.3234838997232</v>
      </c>
      <c r="M1315" s="14">
        <f t="shared" si="698"/>
        <v>769177</v>
      </c>
      <c r="O1315" s="12" t="e">
        <f>1000*(IF(I106&lt;18,VLOOKUP(I106,'[1]Mortality (No Interventions) L'!$B$10:$O$129,7),VLOOKUP(I106,'[1]Mortality (Interventions) L'!$B$136:$AV$256,31)))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2213.3234838997232</v>
      </c>
      <c r="M1316" s="14">
        <f t="shared" si="698"/>
        <v>769177</v>
      </c>
      <c r="O1316" s="12" t="e">
        <f>1000*(IF(I107&lt;18,VLOOKUP(I107,'[1]Mortality (No Interventions) L'!$B$10:$O$129,7),VLOOKUP(I107,'[1]Mortality (Interventions) L'!$B$136:$AV$256,31)))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2213.3234838997232</v>
      </c>
      <c r="M1317" s="14">
        <f t="shared" si="698"/>
        <v>769177</v>
      </c>
      <c r="O1317" s="12" t="e">
        <f>1000*(IF(I108&lt;18,VLOOKUP(I108,'[1]Mortality (No Interventions) L'!$B$10:$O$129,7),VLOOKUP(I108,'[1]Mortality (Interventions) L'!$B$136:$AV$256,31)))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2213.3234838997232</v>
      </c>
      <c r="M1318" s="14">
        <f t="shared" si="698"/>
        <v>769177</v>
      </c>
      <c r="O1318" s="12" t="e">
        <f>1000*(IF(I109&lt;18,VLOOKUP(I109,'[1]Mortality (No Interventions) L'!$B$10:$O$129,7),VLOOKUP(I109,'[1]Mortality (Interventions) L'!$B$136:$AV$256,31)))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2213.3234838997232</v>
      </c>
      <c r="M1319" s="14">
        <f t="shared" si="698"/>
        <v>769177</v>
      </c>
      <c r="O1319" s="12" t="e">
        <f>1000*(IF(I110&lt;18,VLOOKUP(I110,'[1]Mortality (No Interventions) L'!$B$10:$O$129,7),VLOOKUP(I110,'[1]Mortality (Interventions) L'!$B$136:$AV$256,31)))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2213.3234838997232</v>
      </c>
      <c r="M1320" s="14">
        <f t="shared" si="698"/>
        <v>769177</v>
      </c>
      <c r="O1320" s="12" t="e">
        <f>1000*(IF(I111&lt;18,VLOOKUP(I111,'[1]Mortality (No Interventions) L'!$B$10:$O$129,7),VLOOKUP(I111,'[1]Mortality (Interventions) L'!$B$136:$AV$256,31)))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2213.3234838997232</v>
      </c>
      <c r="M1321" s="14">
        <f t="shared" si="698"/>
        <v>769177</v>
      </c>
      <c r="O1321" s="12" t="e">
        <f>1000*(IF(I112&lt;18,VLOOKUP(I112,'[1]Mortality (No Interventions) L'!$B$10:$O$129,7),VLOOKUP(I112,'[1]Mortality (Interventions) L'!$B$136:$AV$256,31)))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2213.3234838997232</v>
      </c>
      <c r="M1322" s="14">
        <f t="shared" si="698"/>
        <v>769177</v>
      </c>
      <c r="O1322" s="12" t="e">
        <f>1000*(IF(I113&lt;18,VLOOKUP(I113,'[1]Mortality (No Interventions) L'!$B$10:$O$129,7),VLOOKUP(I113,'[1]Mortality (Interventions) L'!$B$136:$AV$256,31)))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2213.3234838997232</v>
      </c>
      <c r="M1323" s="14">
        <f t="shared" si="698"/>
        <v>769177</v>
      </c>
      <c r="O1323" s="12" t="e">
        <f>1000*(IF(I114&lt;18,VLOOKUP(I114,'[1]Mortality (No Interventions) L'!$B$10:$O$129,7),VLOOKUP(I114,'[1]Mortality (Interventions) L'!$B$136:$AV$256,31)))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2213.3234838997232</v>
      </c>
      <c r="M1324" s="14">
        <f t="shared" si="698"/>
        <v>769177</v>
      </c>
      <c r="O1324" s="12" t="e">
        <f>1000*(IF(I115&lt;18,VLOOKUP(I115,'[1]Mortality (No Interventions) L'!$B$10:$O$129,7),VLOOKUP(I115,'[1]Mortality (Interventions) L'!$B$136:$AV$256,31)))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2213.3234838997232</v>
      </c>
      <c r="M1325" s="14">
        <f t="shared" si="698"/>
        <v>769177</v>
      </c>
      <c r="O1325" s="12" t="e">
        <f>1000*(IF(I116&lt;18,VLOOKUP(I116,'[1]Mortality (No Interventions) L'!$B$10:$O$129,7),VLOOKUP(I116,'[1]Mortality (Interventions) L'!$B$136:$AV$256,31)))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2213.3234838997232</v>
      </c>
      <c r="M1326" s="14">
        <f t="shared" si="698"/>
        <v>769177</v>
      </c>
      <c r="O1326" s="12" t="e">
        <f>1000*(IF(I117&lt;18,VLOOKUP(I117,'[1]Mortality (No Interventions) L'!$B$10:$O$129,7),VLOOKUP(I117,'[1]Mortality (Interventions) L'!$B$136:$AV$256,31)))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2213.3234838997232</v>
      </c>
      <c r="M1327" s="14">
        <f t="shared" si="698"/>
        <v>769177</v>
      </c>
      <c r="O1327" s="12" t="e">
        <f>1000*(IF(I118&lt;18,VLOOKUP(I118,'[1]Mortality (No Interventions) L'!$B$10:$O$129,7),VLOOKUP(I118,'[1]Mortality (Interventions) L'!$B$136:$AV$256,31)))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2213.3234838997232</v>
      </c>
      <c r="M1328" s="14">
        <f t="shared" si="698"/>
        <v>769177</v>
      </c>
      <c r="O1328" s="12" t="e">
        <f>1000*(IF(I119&lt;18,VLOOKUP(I119,'[1]Mortality (No Interventions) L'!$B$10:$O$129,7),VLOOKUP(I119,'[1]Mortality (Interventions) L'!$B$136:$AV$256,31)))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2213.3234838997232</v>
      </c>
      <c r="M1329" s="14">
        <f t="shared" si="698"/>
        <v>769177</v>
      </c>
      <c r="O1329" s="12" t="e">
        <f>1000*(IF(I120&lt;18,VLOOKUP(I120,'[1]Mortality (No Interventions) L'!$B$10:$O$129,7),VLOOKUP(I120,'[1]Mortality (Interventions) L'!$B$136:$AV$256,31)))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2213.3234838997232</v>
      </c>
      <c r="M1330" s="14">
        <f t="shared" si="698"/>
        <v>769177</v>
      </c>
      <c r="O1330" s="12" t="e">
        <f>1000*(IF(I121&lt;18,VLOOKUP(I121,'[1]Mortality (No Interventions) L'!$B$10:$O$129,7),VLOOKUP(I121,'[1]Mortality (Interventions) L'!$B$136:$AV$256,31)))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2213.3234838997232</v>
      </c>
      <c r="M1331" s="14">
        <f t="shared" si="698"/>
        <v>769177</v>
      </c>
      <c r="O1331" s="12" t="e">
        <f>1000*(IF(I122&lt;18,VLOOKUP(I122,'[1]Mortality (No Interventions) L'!$B$10:$O$129,7),VLOOKUP(I122,'[1]Mortality (Interventions) L'!$B$136:$AV$256,31)))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2213.3234838997232</v>
      </c>
      <c r="M1332" s="14">
        <f t="shared" si="698"/>
        <v>769177</v>
      </c>
      <c r="O1332" s="12" t="e">
        <f>1000*(IF(I123&lt;18,VLOOKUP(I123,'[1]Mortality (No Interventions) L'!$B$10:$O$129,7),VLOOKUP(I123,'[1]Mortality (Interventions) L'!$B$136:$AV$256,31)))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2213.3234838997232</v>
      </c>
      <c r="M1333" s="14">
        <f t="shared" si="698"/>
        <v>769177</v>
      </c>
      <c r="O1333" s="12" t="e">
        <f>1000*(IF(I124&lt;18,VLOOKUP(I124,'[1]Mortality (No Interventions) L'!$B$10:$O$129,7),VLOOKUP(I124,'[1]Mortality (Interventions) L'!$B$136:$AV$256,31)))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443802.97600885219</v>
      </c>
      <c r="Z1338" s="2">
        <f t="shared" si="715"/>
        <v>-11095.074400221305</v>
      </c>
      <c r="AA1338" s="2">
        <f t="shared" si="715"/>
        <v>-48915.526239974024</v>
      </c>
      <c r="AB1338" s="2">
        <f t="shared" si="715"/>
        <v>-769177</v>
      </c>
      <c r="AC1338" s="2">
        <f t="shared" si="715"/>
        <v>-385384.62463134312</v>
      </c>
      <c r="AD1338" s="2">
        <f t="shared" si="715"/>
        <v>16669.121549350915</v>
      </c>
      <c r="AE1338" s="2">
        <f t="shared" si="715"/>
        <v>-368715.50308199233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443802.97600885219</v>
      </c>
      <c r="Z1340" s="2">
        <f t="shared" si="716"/>
        <v>-11095.074400221305</v>
      </c>
      <c r="AA1340" s="2">
        <f t="shared" si="716"/>
        <v>-20607.60719955781</v>
      </c>
      <c r="AB1340" s="2">
        <f t="shared" si="716"/>
        <v>-136130.70593221896</v>
      </c>
      <c r="AC1340" s="2">
        <f t="shared" si="716"/>
        <v>275969.58847685414</v>
      </c>
      <c r="AD1340" s="2">
        <f t="shared" si="716"/>
        <v>6330.4629406778085</v>
      </c>
      <c r="AE1340" s="2">
        <f t="shared" si="716"/>
        <v>282300.05141753203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443802.97600885219</v>
      </c>
      <c r="Z1342" s="2">
        <f t="shared" si="717"/>
        <v>-11095.074400221305</v>
      </c>
      <c r="AA1342" s="2">
        <f t="shared" si="717"/>
        <v>-33101.446286521124</v>
      </c>
      <c r="AB1342" s="2">
        <f t="shared" si="717"/>
        <v>-366082.19232505641</v>
      </c>
      <c r="AC1342" s="2">
        <f t="shared" si="717"/>
        <v>33524.262997053505</v>
      </c>
      <c r="AD1342" s="2">
        <f t="shared" si="717"/>
        <v>10856.03649375551</v>
      </c>
      <c r="AE1342" s="2">
        <f t="shared" si="717"/>
        <v>44380.299490809091</v>
      </c>
    </row>
    <row r="1345" spans="1:40" ht="19" customHeight="1" x14ac:dyDescent="0.15">
      <c r="A1345" s="1"/>
      <c r="G1345" s="1" t="s">
        <v>11</v>
      </c>
      <c r="H1345" s="50">
        <v>435968.89713800099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435968.89713800099</v>
      </c>
      <c r="K1346" s="14">
        <f>J1346*$C$10</f>
        <v>10899.222428450026</v>
      </c>
      <c r="L1346" s="15">
        <f>$C$1356</f>
        <v>4559.1895241526881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435968.89713800099</v>
      </c>
      <c r="Z1346" s="8">
        <f t="shared" ref="Z1346:Z1377" si="722">IFERROR(_xlfn.IFNA(-$T1346*K1346,0),0)</f>
        <v>-10899.222428450026</v>
      </c>
      <c r="AA1346" s="8">
        <f t="shared" ref="AA1346:AA1377" si="723">IFERROR(_xlfn.IFNA(-$T1346*L1346,0),0)</f>
        <v>-4559.1895241526881</v>
      </c>
      <c r="AB1346" s="8"/>
      <c r="AC1346" s="8">
        <f t="shared" ref="AC1346:AC1377" si="724">IFERROR(_xlfn.IFNA(SUM(Y1346:AB1346),0),0)</f>
        <v>420510.48518539831</v>
      </c>
      <c r="AD1346" s="8"/>
      <c r="AE1346" s="8">
        <f t="shared" ref="AE1346:AE1377" si="725">IFERROR(_xlfn.IFNA(SUM(AC1346:AD1346),0),0)</f>
        <v>420510.48518539831</v>
      </c>
      <c r="AG1346" s="46">
        <f>AE1475</f>
        <v>43596.891649532248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L'!$B$10:$O$129,7),VLOOKUP(I5,'[1]Mortality (Interventions) L'!$B$136:$AV$256,34)))</f>
        <v>5.7649317704950667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5.7649317704950662E-3</v>
      </c>
      <c r="S1347" s="10">
        <f t="shared" ref="S1347:S1378" si="729">MIN(P1347*Q1347,Q1347-R1347)</f>
        <v>0</v>
      </c>
      <c r="T1347" s="9">
        <f t="shared" si="719"/>
        <v>0.99423506822950491</v>
      </c>
      <c r="U1347" s="18"/>
      <c r="V1347" s="8">
        <f t="shared" ref="V1347:V1378" si="730">W1346</f>
        <v>7691.77</v>
      </c>
      <c r="W1347" s="8">
        <f t="shared" si="720"/>
        <v>7647.4274707556597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-4434.252924434084</v>
      </c>
      <c r="AC1347" s="8">
        <f t="shared" si="724"/>
        <v>-4434.252924434084</v>
      </c>
      <c r="AD1347" s="8">
        <f t="shared" ref="AD1347:AD1378" si="732">IFERROR(_xlfn.IFNA($D$6*SUM(V1347:V1347,Y1347:Z1347),0),0)</f>
        <v>754.56263700000011</v>
      </c>
      <c r="AE1347" s="8">
        <f t="shared" si="725"/>
        <v>-3679.690287434084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2379.3450384626831</v>
      </c>
      <c r="M1348" s="14">
        <f t="shared" si="718"/>
        <v>769177</v>
      </c>
      <c r="N1348" s="13"/>
      <c r="O1348" s="12">
        <f>1000*(IF(I6&lt;18,VLOOKUP(I6,'[1]Mortality (No Interventions) L'!$B$10:$O$129,7),VLOOKUP(I6,'[1]Mortality (Interventions) L'!$B$136:$AV$256,34)))</f>
        <v>6.4159799213168185</v>
      </c>
      <c r="P1348" s="11">
        <v>0</v>
      </c>
      <c r="Q1348" s="10">
        <f t="shared" si="727"/>
        <v>0.99423506822950491</v>
      </c>
      <c r="R1348" s="10">
        <f t="shared" si="728"/>
        <v>6.3789922348295603E-3</v>
      </c>
      <c r="S1348" s="10">
        <f t="shared" si="729"/>
        <v>0</v>
      </c>
      <c r="T1348" s="9">
        <f t="shared" si="719"/>
        <v>0.9878560759946754</v>
      </c>
      <c r="U1348" s="18"/>
      <c r="V1348" s="8">
        <f t="shared" si="730"/>
        <v>7647.4274707556597</v>
      </c>
      <c r="W1348" s="8">
        <f t="shared" si="720"/>
        <v>7598.3617296535649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-2350.4504531331463</v>
      </c>
      <c r="AB1348" s="8">
        <f t="shared" si="731"/>
        <v>-4906.5741102094971</v>
      </c>
      <c r="AC1348" s="8">
        <f t="shared" si="724"/>
        <v>-7257.0245633426439</v>
      </c>
      <c r="AD1348" s="8">
        <f t="shared" si="732"/>
        <v>750.21263488113027</v>
      </c>
      <c r="AE1348" s="8">
        <f t="shared" si="725"/>
        <v>-6506.8119284615132</v>
      </c>
      <c r="AF1348" s="1" t="s">
        <v>34</v>
      </c>
      <c r="AG1348" s="44">
        <f>AE1475/Y1475</f>
        <v>0.10000000444006937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2379.3450384626831</v>
      </c>
      <c r="M1349" s="14">
        <f t="shared" si="718"/>
        <v>769177</v>
      </c>
      <c r="N1349" s="13"/>
      <c r="O1349" s="12">
        <f>1000*(IF(I7&lt;18,VLOOKUP(I7,'[1]Mortality (No Interventions) L'!$B$10:$O$129,7),VLOOKUP(I7,'[1]Mortality (Interventions) L'!$B$136:$AV$256,34)))</f>
        <v>7.12220704108028</v>
      </c>
      <c r="P1349" s="11">
        <v>0</v>
      </c>
      <c r="Q1349" s="10">
        <f t="shared" si="727"/>
        <v>0.9878560759946754</v>
      </c>
      <c r="R1349" s="10">
        <f t="shared" si="728"/>
        <v>7.0357155000232135E-3</v>
      </c>
      <c r="S1349" s="10">
        <f t="shared" si="729"/>
        <v>0</v>
      </c>
      <c r="T1349" s="9">
        <f t="shared" si="719"/>
        <v>0.98082036049465215</v>
      </c>
      <c r="U1349" s="18"/>
      <c r="V1349" s="8">
        <f t="shared" si="730"/>
        <v>7598.3617296535649</v>
      </c>
      <c r="W1349" s="8">
        <f t="shared" si="720"/>
        <v>7544.244624241951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-2333.7100583661309</v>
      </c>
      <c r="AB1349" s="8">
        <f t="shared" si="731"/>
        <v>-5411.7105411613556</v>
      </c>
      <c r="AC1349" s="8">
        <f t="shared" si="724"/>
        <v>-7745.420599527486</v>
      </c>
      <c r="AD1349" s="8">
        <f t="shared" si="732"/>
        <v>745.39928567901472</v>
      </c>
      <c r="AE1349" s="8">
        <f t="shared" si="725"/>
        <v>-7000.0213138484714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2379.3450384626831</v>
      </c>
      <c r="M1350" s="14">
        <f t="shared" si="718"/>
        <v>769177</v>
      </c>
      <c r="N1350" s="13"/>
      <c r="O1350" s="12">
        <f>1000*(IF(I8&lt;18,VLOOKUP(I8,'[1]Mortality (No Interventions) L'!$B$10:$O$129,7),VLOOKUP(I8,'[1]Mortality (Interventions) L'!$B$136:$AV$256,34)))</f>
        <v>7.8854165623947932</v>
      </c>
      <c r="P1350" s="11">
        <v>0</v>
      </c>
      <c r="Q1350" s="10">
        <f t="shared" si="727"/>
        <v>0.98082036049465215</v>
      </c>
      <c r="R1350" s="10">
        <f t="shared" si="728"/>
        <v>7.7341771153785618E-3</v>
      </c>
      <c r="S1350" s="10">
        <f t="shared" si="729"/>
        <v>0</v>
      </c>
      <c r="T1350" s="9">
        <f t="shared" si="719"/>
        <v>0.97308618337927355</v>
      </c>
      <c r="U1350" s="18"/>
      <c r="V1350" s="8">
        <f t="shared" si="730"/>
        <v>7544.244624241951</v>
      </c>
      <c r="W1350" s="8">
        <f t="shared" si="720"/>
        <v>7484.7551127311954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-2315.3077824200632</v>
      </c>
      <c r="AB1350" s="8">
        <f t="shared" si="731"/>
        <v>-5948.9511510755365</v>
      </c>
      <c r="AC1350" s="8">
        <f t="shared" si="724"/>
        <v>-8264.2589334955992</v>
      </c>
      <c r="AD1350" s="8">
        <f t="shared" si="732"/>
        <v>740.09039763813541</v>
      </c>
      <c r="AE1350" s="8">
        <f t="shared" si="725"/>
        <v>-7524.1685358574641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2379.3450384626831</v>
      </c>
      <c r="M1351" s="14">
        <f t="shared" si="718"/>
        <v>769177</v>
      </c>
      <c r="N1351" s="13"/>
      <c r="O1351" s="12">
        <f>1000*(IF(I9&lt;18,VLOOKUP(I9,'[1]Mortality (No Interventions) L'!$B$10:$O$129,7),VLOOKUP(I9,'[1]Mortality (Interventions) L'!$B$136:$AV$256,34)))</f>
        <v>8.751821995417334</v>
      </c>
      <c r="P1351" s="11">
        <v>0</v>
      </c>
      <c r="Q1351" s="10">
        <f t="shared" si="727"/>
        <v>0.97308618337927355</v>
      </c>
      <c r="R1351" s="10">
        <f t="shared" si="728"/>
        <v>8.5162770631354318E-3</v>
      </c>
      <c r="S1351" s="10">
        <f t="shared" si="729"/>
        <v>0</v>
      </c>
      <c r="T1351" s="9">
        <f t="shared" si="719"/>
        <v>0.96456990631613815</v>
      </c>
      <c r="U1351" s="18"/>
      <c r="V1351" s="8">
        <f t="shared" si="730"/>
        <v>7484.7551127311954</v>
      </c>
      <c r="W1351" s="8">
        <f t="shared" si="720"/>
        <v>7419.2498683052827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-2295.0446208437183</v>
      </c>
      <c r="AB1351" s="8">
        <f t="shared" si="731"/>
        <v>-6550.5244425913224</v>
      </c>
      <c r="AC1351" s="8">
        <f t="shared" si="724"/>
        <v>-8845.5690634350412</v>
      </c>
      <c r="AD1351" s="8">
        <f t="shared" si="732"/>
        <v>734.25447655893026</v>
      </c>
      <c r="AE1351" s="8">
        <f t="shared" si="725"/>
        <v>-8111.3145868761112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2379.3450384626831</v>
      </c>
      <c r="M1352" s="14">
        <f t="shared" si="718"/>
        <v>769177</v>
      </c>
      <c r="N1352" s="13"/>
      <c r="O1352" s="12">
        <f>1000*(IF(I10&lt;18,VLOOKUP(I10,'[1]Mortality (No Interventions) L'!$B$10:$O$129,7),VLOOKUP(I10,'[1]Mortality (Interventions) L'!$B$136:$AV$256,34)))</f>
        <v>9.8406911545579447</v>
      </c>
      <c r="P1352" s="11">
        <v>0</v>
      </c>
      <c r="Q1352" s="10">
        <f t="shared" si="727"/>
        <v>0.96456990631613815</v>
      </c>
      <c r="R1352" s="10">
        <f t="shared" si="728"/>
        <v>9.4920345450380059E-3</v>
      </c>
      <c r="S1352" s="10">
        <f t="shared" si="729"/>
        <v>0</v>
      </c>
      <c r="T1352" s="9">
        <f t="shared" si="719"/>
        <v>0.95507787177110015</v>
      </c>
      <c r="U1352" s="18"/>
      <c r="V1352" s="8">
        <f t="shared" si="730"/>
        <v>7419.2498683052827</v>
      </c>
      <c r="W1352" s="8">
        <f t="shared" si="720"/>
        <v>7346.2393217527951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-2272.4597955440659</v>
      </c>
      <c r="AB1352" s="8">
        <f t="shared" si="731"/>
        <v>-7301.0546552486985</v>
      </c>
      <c r="AC1352" s="8">
        <f t="shared" si="724"/>
        <v>-9573.5144507927653</v>
      </c>
      <c r="AD1352" s="8">
        <f t="shared" si="732"/>
        <v>727.82841208074831</v>
      </c>
      <c r="AE1352" s="8">
        <f t="shared" si="725"/>
        <v>-8845.6860387120178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2379.3450384626831</v>
      </c>
      <c r="M1353" s="14">
        <f t="shared" si="718"/>
        <v>769177</v>
      </c>
      <c r="N1353" s="13"/>
      <c r="O1353" s="12">
        <f>1000*(IF(I11&lt;18,VLOOKUP(I11,'[1]Mortality (No Interventions) L'!$B$10:$O$129,7),VLOOKUP(I11,'[1]Mortality (Interventions) L'!$B$136:$AV$256,34)))</f>
        <v>10.989474618868677</v>
      </c>
      <c r="P1353" s="11">
        <v>0</v>
      </c>
      <c r="Q1353" s="10">
        <f t="shared" si="727"/>
        <v>0.95507787177110015</v>
      </c>
      <c r="R1353" s="10">
        <f t="shared" si="728"/>
        <v>1.0495804030871619E-2</v>
      </c>
      <c r="S1353" s="10">
        <f t="shared" si="729"/>
        <v>0</v>
      </c>
      <c r="T1353" s="9">
        <f t="shared" si="719"/>
        <v>0.94458206774022857</v>
      </c>
      <c r="U1353" s="18"/>
      <c r="V1353" s="8">
        <f t="shared" si="730"/>
        <v>7346.2393217527951</v>
      </c>
      <c r="W1353" s="8">
        <f t="shared" si="720"/>
        <v>7265.5080111822581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-2247.4866562985349</v>
      </c>
      <c r="AB1353" s="8">
        <f t="shared" si="731"/>
        <v>-8073.1310570537389</v>
      </c>
      <c r="AC1353" s="8">
        <f t="shared" si="724"/>
        <v>-10320.617713352274</v>
      </c>
      <c r="AD1353" s="8">
        <f t="shared" si="732"/>
        <v>720.66607746394925</v>
      </c>
      <c r="AE1353" s="8">
        <f t="shared" si="725"/>
        <v>-9599.9516358883247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2379.3450384626831</v>
      </c>
      <c r="M1354" s="14">
        <f t="shared" si="718"/>
        <v>769177</v>
      </c>
      <c r="N1354" s="13"/>
      <c r="O1354" s="12">
        <f>1000*(IF(I12&lt;18,VLOOKUP(I12,'[1]Mortality (No Interventions) L'!$B$10:$O$129,7),VLOOKUP(I12,'[1]Mortality (Interventions) L'!$B$136:$AV$256,34)))</f>
        <v>12.323630981579912</v>
      </c>
      <c r="P1354" s="11">
        <v>0</v>
      </c>
      <c r="Q1354" s="10">
        <f t="shared" si="727"/>
        <v>0.94458206774022857</v>
      </c>
      <c r="R1354" s="10">
        <f t="shared" si="728"/>
        <v>1.1640680834648297E-2</v>
      </c>
      <c r="S1354" s="10">
        <f t="shared" si="729"/>
        <v>0</v>
      </c>
      <c r="T1354" s="9">
        <f t="shared" si="719"/>
        <v>0.93294138690558026</v>
      </c>
      <c r="U1354" s="18"/>
      <c r="V1354" s="8">
        <f t="shared" si="730"/>
        <v>7265.5080111822581</v>
      </c>
      <c r="W1354" s="8">
        <f t="shared" si="720"/>
        <v>7175.9705715587352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-2219.7894601102867</v>
      </c>
      <c r="AB1354" s="8">
        <f t="shared" si="731"/>
        <v>-8953.7439623522732</v>
      </c>
      <c r="AC1354" s="8">
        <f t="shared" si="724"/>
        <v>-11173.53342246256</v>
      </c>
      <c r="AD1354" s="8">
        <f t="shared" si="732"/>
        <v>712.74633589697953</v>
      </c>
      <c r="AE1354" s="8">
        <f t="shared" si="725"/>
        <v>-10460.78708656558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2379.3450384626831</v>
      </c>
      <c r="M1355" s="14">
        <f t="shared" si="718"/>
        <v>769177</v>
      </c>
      <c r="N1355" s="13"/>
      <c r="O1355" s="12">
        <f>1000*(IF(I13&lt;18,VLOOKUP(I13,'[1]Mortality (No Interventions) L'!$B$10:$O$129,7),VLOOKUP(I13,'[1]Mortality (Interventions) L'!$B$136:$AV$256,34)))</f>
        <v>13.874539945897007</v>
      </c>
      <c r="P1355" s="11">
        <v>0</v>
      </c>
      <c r="Q1355" s="10">
        <f t="shared" si="727"/>
        <v>0.93294138690558026</v>
      </c>
      <c r="R1355" s="10">
        <f t="shared" si="728"/>
        <v>1.2944132539802028E-2</v>
      </c>
      <c r="S1355" s="10">
        <f t="shared" si="729"/>
        <v>0</v>
      </c>
      <c r="T1355" s="9">
        <f t="shared" si="719"/>
        <v>0.91999725436577828</v>
      </c>
      <c r="U1355" s="18"/>
      <c r="V1355" s="8">
        <f t="shared" si="730"/>
        <v>7175.9705715587352</v>
      </c>
      <c r="W1355" s="8">
        <f t="shared" si="720"/>
        <v>7076.4072812130626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-2188.9909025745055</v>
      </c>
      <c r="AB1355" s="8">
        <f t="shared" si="731"/>
        <v>-9956.3290345673049</v>
      </c>
      <c r="AC1355" s="8">
        <f t="shared" si="724"/>
        <v>-12145.31993714181</v>
      </c>
      <c r="AD1355" s="8">
        <f t="shared" si="732"/>
        <v>703.96271306991196</v>
      </c>
      <c r="AE1355" s="8">
        <f t="shared" si="725"/>
        <v>-11441.357224071899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4559.1895241526881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2379.3450384626831</v>
      </c>
      <c r="M1356" s="14">
        <f t="shared" si="718"/>
        <v>769177</v>
      </c>
      <c r="N1356" s="13"/>
      <c r="O1356" s="12">
        <f>1000*(IF(I14&lt;18,VLOOKUP(I14,'[1]Mortality (No Interventions) L'!$B$10:$O$129,7),VLOOKUP(I14,'[1]Mortality (Interventions) L'!$B$136:$AV$256,34)))</f>
        <v>15.731133509699273</v>
      </c>
      <c r="P1356" s="11">
        <v>0</v>
      </c>
      <c r="Q1356" s="10">
        <f t="shared" si="727"/>
        <v>0.91999725436577828</v>
      </c>
      <c r="R1356" s="10">
        <f t="shared" si="728"/>
        <v>1.4472599636984822E-2</v>
      </c>
      <c r="S1356" s="10">
        <f t="shared" si="729"/>
        <v>0</v>
      </c>
      <c r="T1356" s="9">
        <f t="shared" si="719"/>
        <v>0.90552465472879351</v>
      </c>
      <c r="U1356" s="18"/>
      <c r="V1356" s="8">
        <f t="shared" si="730"/>
        <v>7076.4072812130626</v>
      </c>
      <c r="W1356" s="8">
        <f t="shared" si="720"/>
        <v>6965.0873735032928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-2154.5555944345888</v>
      </c>
      <c r="AB1356" s="8">
        <f t="shared" si="731"/>
        <v>-11131.990770977074</v>
      </c>
      <c r="AC1356" s="8">
        <f t="shared" si="724"/>
        <v>-13286.546365411663</v>
      </c>
      <c r="AD1356" s="8">
        <f t="shared" si="732"/>
        <v>694.19555428700153</v>
      </c>
      <c r="AE1356" s="8">
        <f t="shared" si="725"/>
        <v>-12592.350811124661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2379.3450384626831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2379.3450384626831</v>
      </c>
      <c r="M1357" s="14">
        <f t="shared" si="718"/>
        <v>769177</v>
      </c>
      <c r="N1357" s="13"/>
      <c r="O1357" s="12">
        <f>1000*(IF(I15&lt;18,VLOOKUP(I15,'[1]Mortality (No Interventions) L'!$B$10:$O$129,7),VLOOKUP(I15,'[1]Mortality (Interventions) L'!$B$136:$AV$256,34)))</f>
        <v>17.89173992148196</v>
      </c>
      <c r="P1357" s="11">
        <v>0</v>
      </c>
      <c r="Q1357" s="10">
        <f t="shared" si="727"/>
        <v>0.90552465472879351</v>
      </c>
      <c r="R1357" s="10">
        <f t="shared" si="728"/>
        <v>1.6201411614897323E-2</v>
      </c>
      <c r="S1357" s="10">
        <f t="shared" si="729"/>
        <v>0</v>
      </c>
      <c r="T1357" s="9">
        <f t="shared" si="719"/>
        <v>0.88932324311389621</v>
      </c>
      <c r="U1357" s="18"/>
      <c r="V1357" s="8">
        <f t="shared" si="730"/>
        <v>6965.0873735032928</v>
      </c>
      <c r="W1357" s="8">
        <f t="shared" si="720"/>
        <v>6840.4698416861738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-2116.0068460925913</v>
      </c>
      <c r="AB1357" s="8">
        <f t="shared" si="731"/>
        <v>-12461.753181711878</v>
      </c>
      <c r="AC1357" s="8">
        <f t="shared" si="724"/>
        <v>-14577.76002780447</v>
      </c>
      <c r="AD1357" s="8">
        <f t="shared" si="732"/>
        <v>683.27507134067309</v>
      </c>
      <c r="AE1357" s="8">
        <f t="shared" si="725"/>
        <v>-13894.484956463797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2379.3450384626831</v>
      </c>
      <c r="M1358" s="14">
        <f t="shared" si="718"/>
        <v>769177</v>
      </c>
      <c r="N1358" s="13"/>
      <c r="O1358" s="12">
        <f>1000*(IF(I16&lt;18,VLOOKUP(I16,'[1]Mortality (No Interventions) L'!$B$10:$O$129,7),VLOOKUP(I16,'[1]Mortality (Interventions) L'!$B$136:$AV$256,34)))</f>
        <v>20.397667462511468</v>
      </c>
      <c r="P1358" s="11">
        <v>0</v>
      </c>
      <c r="Q1358" s="10">
        <f t="shared" si="727"/>
        <v>0.88932324311389621</v>
      </c>
      <c r="R1358" s="10">
        <f t="shared" si="728"/>
        <v>1.8140119779719494E-2</v>
      </c>
      <c r="S1358" s="10">
        <f t="shared" si="729"/>
        <v>0</v>
      </c>
      <c r="T1358" s="9">
        <f t="shared" si="719"/>
        <v>0.87118312333417669</v>
      </c>
      <c r="U1358" s="18"/>
      <c r="V1358" s="8">
        <f t="shared" si="730"/>
        <v>6840.4698416861738</v>
      </c>
      <c r="W1358" s="8">
        <f t="shared" si="720"/>
        <v>6700.9402125681208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-2072.8452420975968</v>
      </c>
      <c r="AB1358" s="8">
        <f t="shared" si="731"/>
        <v>-13952.962911805302</v>
      </c>
      <c r="AC1358" s="8">
        <f t="shared" si="724"/>
        <v>-16025.808153902899</v>
      </c>
      <c r="AD1358" s="8">
        <f t="shared" si="732"/>
        <v>671.0500914694137</v>
      </c>
      <c r="AE1358" s="8">
        <f t="shared" si="725"/>
        <v>-15354.758062433486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2379.3450384626831</v>
      </c>
      <c r="M1359" s="14">
        <f t="shared" si="718"/>
        <v>769177</v>
      </c>
      <c r="N1359" s="13"/>
      <c r="O1359" s="12">
        <f>1000*(IF(I17&lt;18,VLOOKUP(I17,'[1]Mortality (No Interventions) L'!$B$10:$O$129,7),VLOOKUP(I17,'[1]Mortality (Interventions) L'!$B$136:$AV$256,34)))</f>
        <v>23.319989707401856</v>
      </c>
      <c r="P1359" s="11">
        <v>0</v>
      </c>
      <c r="Q1359" s="10">
        <f t="shared" si="727"/>
        <v>0.87118312333417669</v>
      </c>
      <c r="R1359" s="10">
        <f t="shared" si="728"/>
        <v>2.0315981469415201E-2</v>
      </c>
      <c r="S1359" s="10">
        <f t="shared" si="729"/>
        <v>0</v>
      </c>
      <c r="T1359" s="9">
        <f t="shared" si="719"/>
        <v>0.85086714186476153</v>
      </c>
      <c r="U1359" s="18"/>
      <c r="V1359" s="8">
        <f t="shared" si="730"/>
        <v>6700.9402125681208</v>
      </c>
      <c r="W1359" s="8">
        <f t="shared" si="720"/>
        <v>6544.6743557811169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-2024.5065123868442</v>
      </c>
      <c r="AB1359" s="8">
        <f t="shared" si="731"/>
        <v>-15626.585678700376</v>
      </c>
      <c r="AC1359" s="8">
        <f t="shared" si="724"/>
        <v>-17651.09219108722</v>
      </c>
      <c r="AD1359" s="8">
        <f t="shared" si="732"/>
        <v>657.36223485293272</v>
      </c>
      <c r="AE1359" s="8">
        <f t="shared" si="725"/>
        <v>-16993.729956234289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2379.3450384626831</v>
      </c>
      <c r="M1360" s="14">
        <f t="shared" si="718"/>
        <v>769177</v>
      </c>
      <c r="N1360" s="13"/>
      <c r="O1360" s="12">
        <f>1000*(IF(I18&lt;18,VLOOKUP(I18,'[1]Mortality (No Interventions) L'!$B$10:$O$129,7),VLOOKUP(I18,'[1]Mortality (Interventions) L'!$B$136:$AV$256,34)))</f>
        <v>26.628830667364163</v>
      </c>
      <c r="P1360" s="11">
        <v>0</v>
      </c>
      <c r="Q1360" s="10">
        <f t="shared" si="727"/>
        <v>0.85086714186476153</v>
      </c>
      <c r="R1360" s="10">
        <f t="shared" si="728"/>
        <v>2.2657597041140856E-2</v>
      </c>
      <c r="S1360" s="10">
        <f t="shared" si="729"/>
        <v>0</v>
      </c>
      <c r="T1360" s="9">
        <f t="shared" si="719"/>
        <v>0.82820954482362064</v>
      </c>
      <c r="U1360" s="18"/>
      <c r="V1360" s="8">
        <f t="shared" si="730"/>
        <v>6544.6743557811169</v>
      </c>
      <c r="W1360" s="8">
        <f t="shared" si="720"/>
        <v>6370.3973305879808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-1970.5962712835189</v>
      </c>
      <c r="AB1360" s="8">
        <f t="shared" si="731"/>
        <v>-17427.7025193136</v>
      </c>
      <c r="AC1360" s="8">
        <f t="shared" si="724"/>
        <v>-19398.298790597117</v>
      </c>
      <c r="AD1360" s="8">
        <f t="shared" si="732"/>
        <v>642.03255430212766</v>
      </c>
      <c r="AE1360" s="8">
        <f t="shared" si="725"/>
        <v>-18756.266236294989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2379.3450384626831</v>
      </c>
      <c r="M1361" s="14">
        <f t="shared" si="718"/>
        <v>769177</v>
      </c>
      <c r="N1361" s="13"/>
      <c r="O1361" s="12">
        <f>1000*(IF(I19&lt;18,VLOOKUP(I19,'[1]Mortality (No Interventions) L'!$B$10:$O$129,7),VLOOKUP(I19,'[1]Mortality (Interventions) L'!$B$136:$AV$256,34)))</f>
        <v>30.358281369989747</v>
      </c>
      <c r="P1361" s="11">
        <v>0</v>
      </c>
      <c r="Q1361" s="10">
        <f t="shared" si="727"/>
        <v>0.82820954482362064</v>
      </c>
      <c r="R1361" s="10">
        <f t="shared" si="728"/>
        <v>2.5143018395066611E-2</v>
      </c>
      <c r="S1361" s="10">
        <f t="shared" si="729"/>
        <v>0</v>
      </c>
      <c r="T1361" s="9">
        <f t="shared" si="719"/>
        <v>0.80306652642855403</v>
      </c>
      <c r="U1361" s="18"/>
      <c r="V1361" s="8">
        <f t="shared" si="730"/>
        <v>6370.3973305879808</v>
      </c>
      <c r="W1361" s="8">
        <f t="shared" si="720"/>
        <v>6177.0030159873595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-1910.7723552132411</v>
      </c>
      <c r="AB1361" s="8">
        <f t="shared" si="731"/>
        <v>-19339.431460062151</v>
      </c>
      <c r="AC1361" s="8">
        <f t="shared" si="724"/>
        <v>-21250.203815275392</v>
      </c>
      <c r="AD1361" s="8">
        <f t="shared" si="732"/>
        <v>624.93597813068095</v>
      </c>
      <c r="AE1361" s="8">
        <f t="shared" si="725"/>
        <v>-20625.267837144711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2379.3450384626831</v>
      </c>
      <c r="M1362" s="14">
        <f t="shared" si="718"/>
        <v>769177</v>
      </c>
      <c r="N1362" s="13"/>
      <c r="O1362" s="12">
        <f>1000*(IF(I20&lt;18,VLOOKUP(I20,'[1]Mortality (No Interventions) L'!$B$10:$O$129,7),VLOOKUP(I20,'[1]Mortality (Interventions) L'!$B$136:$AV$256,34)))</f>
        <v>34.487465620042705</v>
      </c>
      <c r="P1362" s="11">
        <v>0</v>
      </c>
      <c r="Q1362" s="10">
        <f t="shared" si="727"/>
        <v>0.80306652642855403</v>
      </c>
      <c r="R1362" s="10">
        <f t="shared" si="728"/>
        <v>2.7695729220811875E-2</v>
      </c>
      <c r="S1362" s="10">
        <f t="shared" si="729"/>
        <v>0</v>
      </c>
      <c r="T1362" s="9">
        <f t="shared" si="719"/>
        <v>0.77537079720774216</v>
      </c>
      <c r="U1362" s="18"/>
      <c r="V1362" s="8">
        <f t="shared" si="730"/>
        <v>6177.0030159873595</v>
      </c>
      <c r="W1362" s="8">
        <f t="shared" si="720"/>
        <v>5963.9738368385952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-1844.8746593050964</v>
      </c>
      <c r="AB1362" s="8">
        <f t="shared" si="731"/>
        <v>-21302.917914876416</v>
      </c>
      <c r="AC1362" s="8">
        <f t="shared" si="724"/>
        <v>-23147.792574181512</v>
      </c>
      <c r="AD1362" s="8">
        <f t="shared" si="732"/>
        <v>605.96399586836003</v>
      </c>
      <c r="AE1362" s="8">
        <f t="shared" si="725"/>
        <v>-22541.828578313154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2379.3450384626831</v>
      </c>
      <c r="M1363" s="14">
        <f t="shared" si="718"/>
        <v>769177</v>
      </c>
      <c r="N1363" s="13"/>
      <c r="O1363" s="12">
        <f>1000*(IF(I21&lt;18,VLOOKUP(I21,'[1]Mortality (No Interventions) L'!$B$10:$O$129,7),VLOOKUP(I21,'[1]Mortality (Interventions) L'!$B$136:$AV$256,34)))</f>
        <v>39.087155760572522</v>
      </c>
      <c r="P1363" s="11">
        <v>0</v>
      </c>
      <c r="Q1363" s="10">
        <f t="shared" si="727"/>
        <v>0.77537079720774216</v>
      </c>
      <c r="R1363" s="10">
        <f t="shared" si="728"/>
        <v>3.0307039122658305E-2</v>
      </c>
      <c r="S1363" s="10">
        <f t="shared" si="729"/>
        <v>0</v>
      </c>
      <c r="T1363" s="9">
        <f t="shared" si="719"/>
        <v>0.74506375808508385</v>
      </c>
      <c r="U1363" s="18"/>
      <c r="V1363" s="8">
        <f t="shared" si="730"/>
        <v>5963.9738368385952</v>
      </c>
      <c r="W1363" s="8">
        <f t="shared" si="720"/>
        <v>5730.8590625261058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-1772.763756138105</v>
      </c>
      <c r="AB1363" s="8">
        <f t="shared" si="731"/>
        <v>-23311.477431248946</v>
      </c>
      <c r="AC1363" s="8">
        <f t="shared" si="724"/>
        <v>-25084.241187387051</v>
      </c>
      <c r="AD1363" s="8">
        <f t="shared" si="732"/>
        <v>585.06583339386623</v>
      </c>
      <c r="AE1363" s="8">
        <f t="shared" si="725"/>
        <v>-24499.175353993185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2379.3450384626831</v>
      </c>
      <c r="M1364" s="14">
        <f t="shared" si="718"/>
        <v>769177</v>
      </c>
      <c r="N1364" s="13"/>
      <c r="O1364" s="12">
        <f>1000*(IF(I22&lt;18,VLOOKUP(I22,'[1]Mortality (No Interventions) L'!$B$10:$O$129,7),VLOOKUP(I22,'[1]Mortality (Interventions) L'!$B$136:$AV$256,34)))</f>
        <v>44.318877107957711</v>
      </c>
      <c r="P1364" s="11">
        <v>0</v>
      </c>
      <c r="Q1364" s="10">
        <f t="shared" si="727"/>
        <v>0.74506375808508385</v>
      </c>
      <c r="R1364" s="10">
        <f t="shared" si="728"/>
        <v>3.302038913216597E-2</v>
      </c>
      <c r="S1364" s="10">
        <f t="shared" si="729"/>
        <v>0</v>
      </c>
      <c r="T1364" s="9">
        <f t="shared" si="719"/>
        <v>0.71204336895291787</v>
      </c>
      <c r="U1364" s="18"/>
      <c r="V1364" s="8">
        <f t="shared" si="730"/>
        <v>5730.8590625261058</v>
      </c>
      <c r="W1364" s="8">
        <f t="shared" si="720"/>
        <v>5476.8738240109851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-1694.1968570883787</v>
      </c>
      <c r="AB1364" s="8">
        <f t="shared" si="731"/>
        <v>-25398.523851512025</v>
      </c>
      <c r="AC1364" s="8">
        <f t="shared" si="724"/>
        <v>-27092.720708600405</v>
      </c>
      <c r="AD1364" s="8">
        <f t="shared" si="732"/>
        <v>562.19727403381103</v>
      </c>
      <c r="AE1364" s="8">
        <f t="shared" si="725"/>
        <v>-26530.523434566596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2379.3450384626831</v>
      </c>
      <c r="M1365" s="14">
        <f t="shared" si="718"/>
        <v>769177</v>
      </c>
      <c r="N1365" s="13"/>
      <c r="O1365" s="12">
        <f>1000*(IF(I23&lt;18,VLOOKUP(I23,'[1]Mortality (No Interventions) L'!$B$10:$O$129,7),VLOOKUP(I23,'[1]Mortality (Interventions) L'!$B$136:$AV$256,34)))</f>
        <v>50.262662624188174</v>
      </c>
      <c r="P1365" s="11">
        <v>0</v>
      </c>
      <c r="Q1365" s="10">
        <f t="shared" si="727"/>
        <v>0.71204336895291787</v>
      </c>
      <c r="R1365" s="10">
        <f t="shared" si="728"/>
        <v>3.5789195627470856E-2</v>
      </c>
      <c r="S1365" s="10">
        <f t="shared" si="729"/>
        <v>0</v>
      </c>
      <c r="T1365" s="9">
        <f t="shared" si="719"/>
        <v>0.67625417332544702</v>
      </c>
      <c r="U1365" s="18"/>
      <c r="V1365" s="8">
        <f t="shared" si="730"/>
        <v>5476.8738240109851</v>
      </c>
      <c r="W1365" s="8">
        <f t="shared" si="720"/>
        <v>5201.5915627594741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-1609.0420120415856</v>
      </c>
      <c r="AB1365" s="8">
        <f t="shared" si="731"/>
        <v>-27528.226125151152</v>
      </c>
      <c r="AC1365" s="8">
        <f t="shared" si="724"/>
        <v>-29137.268137192739</v>
      </c>
      <c r="AD1365" s="8">
        <f t="shared" si="732"/>
        <v>537.28132213547769</v>
      </c>
      <c r="AE1365" s="8">
        <f t="shared" si="725"/>
        <v>-28599.986815057262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2379.3450384626831</v>
      </c>
      <c r="M1366" s="14">
        <f t="shared" si="718"/>
        <v>769177</v>
      </c>
      <c r="N1366" s="13"/>
      <c r="O1366" s="12">
        <f>1000*(IF(I24&lt;18,VLOOKUP(I24,'[1]Mortality (No Interventions) L'!$B$10:$O$129,7),VLOOKUP(I24,'[1]Mortality (Interventions) L'!$B$136:$AV$256,34)))</f>
        <v>57.03782077002456</v>
      </c>
      <c r="P1366" s="11">
        <v>0</v>
      </c>
      <c r="Q1366" s="10">
        <f t="shared" si="727"/>
        <v>0.67625417332544702</v>
      </c>
      <c r="R1366" s="10">
        <f t="shared" si="728"/>
        <v>3.8572064333117974E-2</v>
      </c>
      <c r="S1366" s="10">
        <f t="shared" si="729"/>
        <v>0</v>
      </c>
      <c r="T1366" s="9">
        <f t="shared" si="719"/>
        <v>0.63768210899232902</v>
      </c>
      <c r="U1366" s="18"/>
      <c r="V1366" s="8">
        <f t="shared" si="730"/>
        <v>5201.5915627594741</v>
      </c>
      <c r="W1366" s="8">
        <f t="shared" si="720"/>
        <v>4904.9041154839269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-1517.2657621473179</v>
      </c>
      <c r="AB1366" s="8">
        <f t="shared" si="731"/>
        <v>-29668.744727554684</v>
      </c>
      <c r="AC1366" s="8">
        <f t="shared" si="724"/>
        <v>-31186.010489702003</v>
      </c>
      <c r="AD1366" s="8">
        <f t="shared" si="732"/>
        <v>510.27613230670443</v>
      </c>
      <c r="AE1366" s="8">
        <f t="shared" si="725"/>
        <v>-30675.734357395297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2379.3450384626831</v>
      </c>
      <c r="M1367" s="14">
        <f t="shared" si="718"/>
        <v>769177</v>
      </c>
      <c r="N1367" s="13"/>
      <c r="O1367" s="12">
        <f>1000*(IF(I25&lt;18,VLOOKUP(I25,'[1]Mortality (No Interventions) L'!$B$10:$O$129,7),VLOOKUP(I25,'[1]Mortality (Interventions) L'!$B$136:$AV$256,34)))</f>
        <v>64.463611674661905</v>
      </c>
      <c r="P1367" s="11">
        <v>0</v>
      </c>
      <c r="Q1367" s="10">
        <f t="shared" si="727"/>
        <v>0.63768210899232902</v>
      </c>
      <c r="R1367" s="10">
        <f t="shared" si="728"/>
        <v>4.110729184596093E-2</v>
      </c>
      <c r="S1367" s="10">
        <f t="shared" si="729"/>
        <v>0</v>
      </c>
      <c r="T1367" s="9">
        <f t="shared" si="719"/>
        <v>0.59657481714636806</v>
      </c>
      <c r="U1367" s="18"/>
      <c r="V1367" s="8">
        <f t="shared" si="730"/>
        <v>4904.9041154839269</v>
      </c>
      <c r="W1367" s="8">
        <f t="shared" si="720"/>
        <v>4588.7162812819197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-1419.4573312489933</v>
      </c>
      <c r="AB1367" s="8">
        <f t="shared" si="731"/>
        <v>-31618.783420200689</v>
      </c>
      <c r="AC1367" s="8">
        <f t="shared" si="724"/>
        <v>-33038.240751449681</v>
      </c>
      <c r="AD1367" s="8">
        <f t="shared" si="732"/>
        <v>481.17109372897329</v>
      </c>
      <c r="AE1367" s="8">
        <f t="shared" si="725"/>
        <v>-32557.069657720709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2379.3450384626831</v>
      </c>
      <c r="M1368" s="14">
        <f t="shared" si="718"/>
        <v>769177</v>
      </c>
      <c r="N1368" s="13"/>
      <c r="O1368" s="12">
        <f>1000*(IF(I26&lt;18,VLOOKUP(I26,'[1]Mortality (No Interventions) L'!$B$10:$O$129,7),VLOOKUP(I26,'[1]Mortality (Interventions) L'!$B$136:$AV$256,34)))</f>
        <v>72.358010343736339</v>
      </c>
      <c r="P1368" s="11">
        <v>0</v>
      </c>
      <c r="Q1368" s="10">
        <f t="shared" si="727"/>
        <v>0.59657481714636806</v>
      </c>
      <c r="R1368" s="10">
        <f t="shared" si="728"/>
        <v>4.3166966789889516E-2</v>
      </c>
      <c r="S1368" s="10">
        <f t="shared" si="729"/>
        <v>0</v>
      </c>
      <c r="T1368" s="9">
        <f t="shared" si="719"/>
        <v>0.55340785035647855</v>
      </c>
      <c r="U1368" s="18"/>
      <c r="V1368" s="8">
        <f t="shared" si="730"/>
        <v>4588.7162812819197</v>
      </c>
      <c r="W1368" s="8">
        <f t="shared" si="720"/>
        <v>4256.6859011364513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-1316.7482229919863</v>
      </c>
      <c r="AB1368" s="8">
        <f t="shared" si="731"/>
        <v>-33203.038014546852</v>
      </c>
      <c r="AC1368" s="8">
        <f t="shared" si="724"/>
        <v>-34519.786237538836</v>
      </c>
      <c r="AD1368" s="8">
        <f t="shared" si="732"/>
        <v>450.15306719375633</v>
      </c>
      <c r="AE1368" s="8">
        <f t="shared" si="725"/>
        <v>-34069.633170345078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2379.3450384626831</v>
      </c>
      <c r="M1369" s="14">
        <f t="shared" si="718"/>
        <v>769177</v>
      </c>
      <c r="N1369" s="13"/>
      <c r="O1369" s="12">
        <f>1000*(IF(I27&lt;18,VLOOKUP(I27,'[1]Mortality (No Interventions) L'!$B$10:$O$129,7),VLOOKUP(I27,'[1]Mortality (Interventions) L'!$B$136:$AV$256,34)))</f>
        <v>81.083381090814328</v>
      </c>
      <c r="P1369" s="11">
        <v>0</v>
      </c>
      <c r="Q1369" s="10">
        <f t="shared" si="727"/>
        <v>0.55340785035647855</v>
      </c>
      <c r="R1369" s="10">
        <f t="shared" si="728"/>
        <v>4.4872179629102699E-2</v>
      </c>
      <c r="S1369" s="10">
        <f t="shared" si="729"/>
        <v>0</v>
      </c>
      <c r="T1369" s="9">
        <f t="shared" si="719"/>
        <v>0.50853567072737582</v>
      </c>
      <c r="U1369" s="18"/>
      <c r="V1369" s="8">
        <f t="shared" si="730"/>
        <v>4256.6859011364513</v>
      </c>
      <c r="W1369" s="8">
        <f t="shared" si="720"/>
        <v>3911.5394160307078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-1209.9818250264743</v>
      </c>
      <c r="AB1369" s="8">
        <f t="shared" si="731"/>
        <v>-34514.648510574327</v>
      </c>
      <c r="AC1369" s="8">
        <f t="shared" si="724"/>
        <v>-35724.630335600799</v>
      </c>
      <c r="AD1369" s="8">
        <f t="shared" si="732"/>
        <v>417.58088690148588</v>
      </c>
      <c r="AE1369" s="8">
        <f t="shared" si="725"/>
        <v>-35307.049448699312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2379.3450384626831</v>
      </c>
      <c r="M1370" s="14">
        <f t="shared" si="718"/>
        <v>769177</v>
      </c>
      <c r="N1370" s="13"/>
      <c r="O1370" s="12">
        <f>1000*(IF(I28&lt;18,VLOOKUP(I28,'[1]Mortality (No Interventions) L'!$B$10:$O$129,7),VLOOKUP(I28,'[1]Mortality (Interventions) L'!$B$136:$AV$256,34)))</f>
        <v>90.635626036473923</v>
      </c>
      <c r="P1370" s="11">
        <v>0</v>
      </c>
      <c r="Q1370" s="10">
        <f t="shared" si="727"/>
        <v>0.50853567072737582</v>
      </c>
      <c r="R1370" s="10">
        <f t="shared" si="728"/>
        <v>4.6091448878253873E-2</v>
      </c>
      <c r="S1370" s="10">
        <f t="shared" si="729"/>
        <v>0</v>
      </c>
      <c r="T1370" s="9">
        <f t="shared" si="719"/>
        <v>0.46244422184912193</v>
      </c>
      <c r="U1370" s="18"/>
      <c r="V1370" s="8">
        <f t="shared" si="730"/>
        <v>3911.5394160307078</v>
      </c>
      <c r="W1370" s="8">
        <f t="shared" si="720"/>
        <v>3557.0145922924207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-1100.3143648224445</v>
      </c>
      <c r="AB1370" s="8">
        <f t="shared" si="731"/>
        <v>-35452.48237382868</v>
      </c>
      <c r="AC1370" s="8">
        <f t="shared" si="724"/>
        <v>-36552.796738651123</v>
      </c>
      <c r="AD1370" s="8">
        <f t="shared" si="732"/>
        <v>383.72201671261246</v>
      </c>
      <c r="AE1370" s="8">
        <f t="shared" si="725"/>
        <v>-36169.074721938508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2379.3450384626831</v>
      </c>
      <c r="M1371" s="14">
        <f t="shared" si="718"/>
        <v>769177</v>
      </c>
      <c r="N1371" s="13"/>
      <c r="O1371" s="12">
        <f>1000*(IF(I29&lt;18,VLOOKUP(I29,'[1]Mortality (No Interventions) L'!$B$10:$O$129,7),VLOOKUP(I29,'[1]Mortality (Interventions) L'!$B$136:$AV$256,34)))</f>
        <v>101.27808555869406</v>
      </c>
      <c r="P1371" s="11">
        <v>0</v>
      </c>
      <c r="Q1371" s="10">
        <f t="shared" si="727"/>
        <v>0.46244422184912193</v>
      </c>
      <c r="R1371" s="10">
        <f t="shared" si="728"/>
        <v>4.6835465466559062E-2</v>
      </c>
      <c r="S1371" s="10">
        <f t="shared" si="729"/>
        <v>0</v>
      </c>
      <c r="T1371" s="9">
        <f t="shared" si="719"/>
        <v>0.41560875638256289</v>
      </c>
      <c r="U1371" s="18"/>
      <c r="V1371" s="8">
        <f t="shared" si="730"/>
        <v>3557.0145922924207</v>
      </c>
      <c r="W1371" s="8">
        <f t="shared" si="720"/>
        <v>3196.7669640807057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-988.87663244049702</v>
      </c>
      <c r="AB1371" s="8">
        <f t="shared" si="731"/>
        <v>-36024.762821171498</v>
      </c>
      <c r="AC1371" s="8">
        <f t="shared" si="724"/>
        <v>-37013.639453611999</v>
      </c>
      <c r="AD1371" s="8">
        <f t="shared" si="732"/>
        <v>348.94313150388649</v>
      </c>
      <c r="AE1371" s="8">
        <f t="shared" si="725"/>
        <v>-36664.69632210811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2379.3450384626831</v>
      </c>
      <c r="M1372" s="14">
        <f t="shared" si="718"/>
        <v>769177</v>
      </c>
      <c r="N1372" s="13"/>
      <c r="O1372" s="12">
        <f>1000*(IF(I30&lt;18,VLOOKUP(I30,'[1]Mortality (No Interventions) L'!$B$10:$O$129,7),VLOOKUP(I30,'[1]Mortality (Interventions) L'!$B$136:$AV$256,34)))</f>
        <v>119.12903551636796</v>
      </c>
      <c r="P1372" s="11">
        <v>0</v>
      </c>
      <c r="Q1372" s="10">
        <f t="shared" si="727"/>
        <v>0.41560875638256289</v>
      </c>
      <c r="R1372" s="10">
        <f t="shared" si="728"/>
        <v>4.951107030001186E-2</v>
      </c>
      <c r="S1372" s="10">
        <f t="shared" si="729"/>
        <v>0</v>
      </c>
      <c r="T1372" s="9">
        <f t="shared" si="719"/>
        <v>0.36609768608255105</v>
      </c>
      <c r="U1372" s="18"/>
      <c r="V1372" s="8">
        <f t="shared" si="730"/>
        <v>3196.7669640807057</v>
      </c>
      <c r="W1372" s="8">
        <f t="shared" si="720"/>
        <v>2815.939198879184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-871.07271297318675</v>
      </c>
      <c r="AB1372" s="8">
        <f t="shared" si="731"/>
        <v>-38082.77652015222</v>
      </c>
      <c r="AC1372" s="8">
        <f t="shared" si="724"/>
        <v>-38953.849233125409</v>
      </c>
      <c r="AD1372" s="8">
        <f t="shared" si="732"/>
        <v>313.60283917631727</v>
      </c>
      <c r="AE1372" s="8">
        <f t="shared" si="725"/>
        <v>-38640.246393949092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2379.3450384626831</v>
      </c>
      <c r="M1373" s="14">
        <f t="shared" si="718"/>
        <v>769177</v>
      </c>
      <c r="N1373" s="13"/>
      <c r="O1373" s="12">
        <f>1000*(IF(I31&lt;18,VLOOKUP(I31,'[1]Mortality (No Interventions) L'!$B$10:$O$129,7),VLOOKUP(I31,'[1]Mortality (Interventions) L'!$B$136:$AV$256,34)))</f>
        <v>131.83448988444374</v>
      </c>
      <c r="P1373" s="11">
        <v>0</v>
      </c>
      <c r="Q1373" s="10">
        <f t="shared" si="727"/>
        <v>0.36609768608255105</v>
      </c>
      <c r="R1373" s="10">
        <f t="shared" si="728"/>
        <v>4.8264301692568339E-2</v>
      </c>
      <c r="S1373" s="10">
        <f t="shared" si="729"/>
        <v>0</v>
      </c>
      <c r="T1373" s="9">
        <f t="shared" si="719"/>
        <v>0.31783338438998271</v>
      </c>
      <c r="U1373" s="18"/>
      <c r="V1373" s="8">
        <f t="shared" si="730"/>
        <v>2815.939198879184</v>
      </c>
      <c r="W1373" s="8">
        <f t="shared" si="720"/>
        <v>2444.7012910493377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-756.23528620610819</v>
      </c>
      <c r="AB1373" s="8">
        <f t="shared" si="731"/>
        <v>-37123.790782984637</v>
      </c>
      <c r="AC1373" s="8">
        <f t="shared" si="724"/>
        <v>-37880.026069190746</v>
      </c>
      <c r="AD1373" s="8">
        <f t="shared" si="732"/>
        <v>276.24363541004794</v>
      </c>
      <c r="AE1373" s="8">
        <f t="shared" si="725"/>
        <v>-37603.782433780696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2379.3450384626831</v>
      </c>
      <c r="M1374" s="14">
        <f t="shared" si="718"/>
        <v>769177</v>
      </c>
      <c r="N1374" s="13"/>
      <c r="O1374" s="12">
        <f>1000*(IF(I32&lt;18,VLOOKUP(I32,'[1]Mortality (No Interventions) L'!$B$10:$O$129,7),VLOOKUP(I32,'[1]Mortality (Interventions) L'!$B$136:$AV$256,34)))</f>
        <v>145.72073918582339</v>
      </c>
      <c r="P1374" s="11">
        <v>0</v>
      </c>
      <c r="Q1374" s="10">
        <f t="shared" si="727"/>
        <v>0.31783338438998271</v>
      </c>
      <c r="R1374" s="10">
        <f t="shared" si="728"/>
        <v>4.6314915711240225E-2</v>
      </c>
      <c r="S1374" s="10">
        <f t="shared" si="729"/>
        <v>0</v>
      </c>
      <c r="T1374" s="9">
        <f t="shared" si="719"/>
        <v>0.27151846867874246</v>
      </c>
      <c r="U1374" s="18"/>
      <c r="V1374" s="8">
        <f t="shared" si="730"/>
        <v>2444.7012910493377</v>
      </c>
      <c r="W1374" s="8">
        <f t="shared" si="720"/>
        <v>2088.4576118290911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-646.03612130175134</v>
      </c>
      <c r="AB1374" s="8">
        <f t="shared" si="731"/>
        <v>-35624.367922024619</v>
      </c>
      <c r="AC1374" s="8">
        <f t="shared" si="724"/>
        <v>-36270.404043326373</v>
      </c>
      <c r="AD1374" s="8">
        <f t="shared" si="732"/>
        <v>239.82519665194005</v>
      </c>
      <c r="AE1374" s="8">
        <f t="shared" si="725"/>
        <v>-36030.578846674434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2379.3450384626831</v>
      </c>
      <c r="M1375" s="14">
        <f t="shared" si="718"/>
        <v>769177</v>
      </c>
      <c r="N1375" s="13"/>
      <c r="O1375" s="12">
        <f>1000*(IF(I33&lt;18,VLOOKUP(I33,'[1]Mortality (No Interventions) L'!$B$10:$O$129,7),VLOOKUP(I33,'[1]Mortality (Interventions) L'!$B$136:$AV$256,34)))</f>
        <v>160.49206930369013</v>
      </c>
      <c r="P1375" s="11">
        <v>0</v>
      </c>
      <c r="Q1375" s="10">
        <f t="shared" si="727"/>
        <v>0.27151846867874246</v>
      </c>
      <c r="R1375" s="10">
        <f t="shared" si="728"/>
        <v>4.3576560892420554E-2</v>
      </c>
      <c r="S1375" s="10">
        <f t="shared" si="729"/>
        <v>0</v>
      </c>
      <c r="T1375" s="9">
        <f t="shared" si="719"/>
        <v>0.2279419077863219</v>
      </c>
      <c r="U1375" s="18"/>
      <c r="V1375" s="8">
        <f t="shared" si="730"/>
        <v>2088.4576118290911</v>
      </c>
      <c r="W1375" s="8">
        <f t="shared" si="720"/>
        <v>1753.2767280535973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-542.35244734910339</v>
      </c>
      <c r="AB1375" s="8">
        <f t="shared" si="731"/>
        <v>-33518.088377549364</v>
      </c>
      <c r="AC1375" s="8">
        <f t="shared" si="724"/>
        <v>-34060.440824898469</v>
      </c>
      <c r="AD1375" s="8">
        <f t="shared" si="732"/>
        <v>204.87769172043386</v>
      </c>
      <c r="AE1375" s="8">
        <f t="shared" si="725"/>
        <v>-33855.563133178039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2379.3450384626831</v>
      </c>
      <c r="M1376" s="14">
        <f t="shared" si="718"/>
        <v>769177</v>
      </c>
      <c r="N1376" s="13"/>
      <c r="O1376" s="12">
        <f>1000*(IF(I34&lt;18,VLOOKUP(I34,'[1]Mortality (No Interventions) L'!$B$10:$O$129,7),VLOOKUP(I34,'[1]Mortality (Interventions) L'!$B$136:$AV$256,34)))</f>
        <v>176.00498673160004</v>
      </c>
      <c r="P1376" s="11">
        <v>0</v>
      </c>
      <c r="Q1376" s="10">
        <f t="shared" si="727"/>
        <v>0.2279419077863219</v>
      </c>
      <c r="R1376" s="10">
        <f t="shared" si="728"/>
        <v>4.0118912455507187E-2</v>
      </c>
      <c r="S1376" s="10">
        <f t="shared" si="729"/>
        <v>0</v>
      </c>
      <c r="T1376" s="9">
        <f t="shared" si="719"/>
        <v>0.1878229953308147</v>
      </c>
      <c r="U1376" s="18"/>
      <c r="V1376" s="8">
        <f t="shared" si="730"/>
        <v>1753.2767280535973</v>
      </c>
      <c r="W1376" s="8">
        <f t="shared" si="720"/>
        <v>1444.6912807957008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-446.89571204957366</v>
      </c>
      <c r="AB1376" s="8">
        <f t="shared" si="731"/>
        <v>-30858.544725789652</v>
      </c>
      <c r="AC1376" s="8">
        <f t="shared" si="724"/>
        <v>-31305.440437839225</v>
      </c>
      <c r="AD1376" s="8">
        <f t="shared" si="732"/>
        <v>171.99644702205791</v>
      </c>
      <c r="AE1376" s="8">
        <f t="shared" si="725"/>
        <v>-31133.443990817166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2379.3450384626831</v>
      </c>
      <c r="M1377" s="14">
        <f t="shared" si="718"/>
        <v>769177</v>
      </c>
      <c r="N1377" s="13"/>
      <c r="O1377" s="12">
        <f>1000*(IF(I35&lt;18,VLOOKUP(I35,'[1]Mortality (No Interventions) L'!$B$10:$O$129,7),VLOOKUP(I35,'[1]Mortality (Interventions) L'!$B$136:$AV$256,34)))</f>
        <v>192.84240032978522</v>
      </c>
      <c r="P1377" s="11">
        <v>0</v>
      </c>
      <c r="Q1377" s="10">
        <f t="shared" si="727"/>
        <v>0.1878229953308147</v>
      </c>
      <c r="R1377" s="10">
        <f t="shared" si="728"/>
        <v>3.6220237256724346E-2</v>
      </c>
      <c r="S1377" s="10">
        <f t="shared" si="729"/>
        <v>0</v>
      </c>
      <c r="T1377" s="9">
        <f t="shared" si="719"/>
        <v>0.15160275807409035</v>
      </c>
      <c r="U1377" s="18"/>
      <c r="V1377" s="8">
        <f t="shared" si="730"/>
        <v>1444.6912807957008</v>
      </c>
      <c r="W1377" s="8">
        <f t="shared" si="720"/>
        <v>1166.093546471546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-360.71527024084531</v>
      </c>
      <c r="AB1377" s="8">
        <f t="shared" si="731"/>
        <v>-27859.773432415463</v>
      </c>
      <c r="AC1377" s="8">
        <f t="shared" si="724"/>
        <v>-28220.488702656308</v>
      </c>
      <c r="AD1377" s="8">
        <f t="shared" si="732"/>
        <v>141.72421464605824</v>
      </c>
      <c r="AE1377" s="8">
        <f t="shared" si="725"/>
        <v>-28078.764488010249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2379.3450384626831</v>
      </c>
      <c r="M1378" s="14">
        <f t="shared" ref="M1378:M1409" si="735">$E$11</f>
        <v>769177</v>
      </c>
      <c r="N1378" s="13"/>
      <c r="O1378" s="12">
        <f>1000*(IF(I36&lt;18,VLOOKUP(I36,'[1]Mortality (No Interventions) L'!$B$10:$O$129,7),VLOOKUP(I36,'[1]Mortality (Interventions) L'!$B$136:$AV$256,34)))</f>
        <v>210.44573675151366</v>
      </c>
      <c r="P1378" s="11">
        <v>0</v>
      </c>
      <c r="Q1378" s="10">
        <f t="shared" si="727"/>
        <v>0.15160275807409035</v>
      </c>
      <c r="R1378" s="10">
        <f t="shared" si="728"/>
        <v>3.1904154116463433E-2</v>
      </c>
      <c r="S1378" s="10">
        <f t="shared" si="729"/>
        <v>0</v>
      </c>
      <c r="T1378" s="9">
        <f t="shared" ref="T1378:T1409" si="736">Q1378-SUM(R1378:S1378)</f>
        <v>0.11969860395762691</v>
      </c>
      <c r="U1378" s="18"/>
      <c r="V1378" s="8">
        <f t="shared" si="730"/>
        <v>1166.093546471546</v>
      </c>
      <c r="W1378" s="8">
        <f t="shared" ref="W1378:W1409" si="737">$G$14*M1378*T1378</f>
        <v>920.694130963156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-284.80427943748924</v>
      </c>
      <c r="AB1378" s="8">
        <f t="shared" si="731"/>
        <v>-24539.941550838994</v>
      </c>
      <c r="AC1378" s="8">
        <f t="shared" ref="AC1378:AC1409" si="741">IFERROR(_xlfn.IFNA(SUM(Y1378:AB1378),0),0)</f>
        <v>-24824.745830276483</v>
      </c>
      <c r="AD1378" s="8">
        <f t="shared" si="732"/>
        <v>114.39377690885867</v>
      </c>
      <c r="AE1378" s="8">
        <f t="shared" ref="AE1378:AE1409" si="742">IFERROR(_xlfn.IFNA(SUM(AC1378:AD1378),0),0)</f>
        <v>-24710.352053367624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2379.3450384626831</v>
      </c>
      <c r="M1379" s="14">
        <f t="shared" si="735"/>
        <v>769177</v>
      </c>
      <c r="N1379" s="13"/>
      <c r="O1379" s="12">
        <f>1000*(IF(I37&lt;18,VLOOKUP(I37,'[1]Mortality (No Interventions) L'!$B$10:$O$129,7),VLOOKUP(I37,'[1]Mortality (Interventions) L'!$B$136:$AV$256,34)))</f>
        <v>229.32277191462373</v>
      </c>
      <c r="P1379" s="11">
        <v>0</v>
      </c>
      <c r="Q1379" s="10">
        <f t="shared" ref="Q1379:Q1410" si="744">T1378</f>
        <v>0.11969860395762691</v>
      </c>
      <c r="R1379" s="10">
        <f t="shared" ref="R1379:R1410" si="745">O1379*Q1379/1000</f>
        <v>2.7449615653873754E-2</v>
      </c>
      <c r="S1379" s="10">
        <f t="shared" ref="S1379:S1410" si="746">MIN(P1379*Q1379,Q1379-R1379)</f>
        <v>0</v>
      </c>
      <c r="T1379" s="9">
        <f t="shared" si="736"/>
        <v>9.2248988303753152E-2</v>
      </c>
      <c r="U1379" s="18"/>
      <c r="V1379" s="8">
        <f t="shared" ref="V1379:V1410" si="747">W1378</f>
        <v>920.694130963156</v>
      </c>
      <c r="W1379" s="8">
        <f t="shared" si="737"/>
        <v>709.55800076515936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-219.49217262373713</v>
      </c>
      <c r="AB1379" s="8">
        <f t="shared" ref="AB1379:AB1410" si="748">IFERROR(_xlfn.IFNA(-M1379*R1379,0),0)</f>
        <v>-21113.613019799654</v>
      </c>
      <c r="AC1379" s="8">
        <f t="shared" si="741"/>
        <v>-21333.105192423391</v>
      </c>
      <c r="AD1379" s="8">
        <f t="shared" ref="AD1379:AD1410" si="749">IFERROR(_xlfn.IFNA($D$6*SUM(V1379:V1379,Y1379:Z1379),0),0)</f>
        <v>90.320094247485613</v>
      </c>
      <c r="AE1379" s="8">
        <f t="shared" si="742"/>
        <v>-21242.785098175904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2379.3450384626831</v>
      </c>
      <c r="M1380" s="14">
        <f t="shared" si="735"/>
        <v>769177</v>
      </c>
      <c r="N1380" s="13"/>
      <c r="O1380" s="12">
        <f>1000*(IF(I38&lt;18,VLOOKUP(I38,'[1]Mortality (No Interventions) L'!$B$10:$O$129,7),VLOOKUP(I38,'[1]Mortality (Interventions) L'!$B$136:$AV$256,34)))</f>
        <v>249.55336995693841</v>
      </c>
      <c r="P1380" s="11">
        <v>0</v>
      </c>
      <c r="Q1380" s="10">
        <f t="shared" si="744"/>
        <v>9.2248988303753152E-2</v>
      </c>
      <c r="R1380" s="10">
        <f t="shared" si="745"/>
        <v>2.3021045906319794E-2</v>
      </c>
      <c r="S1380" s="10">
        <f t="shared" si="746"/>
        <v>0</v>
      </c>
      <c r="T1380" s="9">
        <f t="shared" si="736"/>
        <v>6.9227942397433351E-2</v>
      </c>
      <c r="U1380" s="18"/>
      <c r="V1380" s="8">
        <f t="shared" si="747"/>
        <v>709.55800076515936</v>
      </c>
      <c r="W1380" s="8">
        <f t="shared" si="737"/>
        <v>532.48541049430594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-164.71716126631347</v>
      </c>
      <c r="AB1380" s="8">
        <f t="shared" si="748"/>
        <v>-17707.25902708534</v>
      </c>
      <c r="AC1380" s="8">
        <f t="shared" si="741"/>
        <v>-17871.976188351655</v>
      </c>
      <c r="AD1380" s="8">
        <f t="shared" si="749"/>
        <v>69.607639875062134</v>
      </c>
      <c r="AE1380" s="8">
        <f t="shared" si="742"/>
        <v>-17802.368548476592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2379.3450384626831</v>
      </c>
      <c r="M1381" s="14">
        <f t="shared" si="735"/>
        <v>769177</v>
      </c>
      <c r="N1381" s="13"/>
      <c r="O1381" s="12">
        <f>1000*(IF(I39&lt;18,VLOOKUP(I39,'[1]Mortality (No Interventions) L'!$B$10:$O$129,7),VLOOKUP(I39,'[1]Mortality (Interventions) L'!$B$136:$AV$256,34)))</f>
        <v>270.51038093039756</v>
      </c>
      <c r="P1381" s="11">
        <v>0</v>
      </c>
      <c r="Q1381" s="10">
        <f t="shared" si="744"/>
        <v>6.9227942397433351E-2</v>
      </c>
      <c r="R1381" s="10">
        <f t="shared" si="745"/>
        <v>1.8726877068957315E-2</v>
      </c>
      <c r="S1381" s="10">
        <f t="shared" si="746"/>
        <v>0</v>
      </c>
      <c r="T1381" s="9">
        <f t="shared" si="736"/>
        <v>5.0501065328476036E-2</v>
      </c>
      <c r="U1381" s="18"/>
      <c r="V1381" s="8">
        <f t="shared" si="747"/>
        <v>532.48541049430594</v>
      </c>
      <c r="W1381" s="8">
        <f t="shared" si="737"/>
        <v>388.44257926161214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-120.15945922638929</v>
      </c>
      <c r="AB1381" s="8">
        <f t="shared" si="748"/>
        <v>-14404.283123269381</v>
      </c>
      <c r="AC1381" s="8">
        <f t="shared" si="741"/>
        <v>-14524.442582495771</v>
      </c>
      <c r="AD1381" s="8">
        <f t="shared" si="749"/>
        <v>52.236818769491414</v>
      </c>
      <c r="AE1381" s="8">
        <f t="shared" si="742"/>
        <v>-14472.205763726279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2379.3450384626831</v>
      </c>
      <c r="M1382" s="14">
        <f t="shared" si="735"/>
        <v>769177</v>
      </c>
      <c r="N1382" s="13"/>
      <c r="O1382" s="12">
        <f>1000*(IF(I40&lt;18,VLOOKUP(I40,'[1]Mortality (No Interventions) L'!$B$10:$O$129,7),VLOOKUP(I40,'[1]Mortality (Interventions) L'!$B$136:$AV$256,34)))</f>
        <v>292.70421770700335</v>
      </c>
      <c r="P1382" s="11">
        <v>0</v>
      </c>
      <c r="Q1382" s="10">
        <f t="shared" si="744"/>
        <v>5.0501065328476036E-2</v>
      </c>
      <c r="R1382" s="10">
        <f t="shared" si="745"/>
        <v>1.4781874820341849E-2</v>
      </c>
      <c r="S1382" s="10">
        <f t="shared" si="746"/>
        <v>0</v>
      </c>
      <c r="T1382" s="9">
        <f t="shared" si="736"/>
        <v>3.5719190508134185E-2</v>
      </c>
      <c r="U1382" s="18"/>
      <c r="V1382" s="8">
        <f t="shared" si="747"/>
        <v>388.44257926161214</v>
      </c>
      <c r="W1382" s="8">
        <f t="shared" si="737"/>
        <v>274.74379797475132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-84.988278713432436</v>
      </c>
      <c r="AB1382" s="8">
        <f t="shared" si="748"/>
        <v>-11369.878128686081</v>
      </c>
      <c r="AC1382" s="8">
        <f t="shared" si="741"/>
        <v>-11454.866407399513</v>
      </c>
      <c r="AD1382" s="8">
        <f t="shared" si="749"/>
        <v>38.106217025564156</v>
      </c>
      <c r="AE1382" s="8">
        <f t="shared" si="742"/>
        <v>-11416.760190373949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2379.3450384626831</v>
      </c>
      <c r="M1383" s="14">
        <f t="shared" si="735"/>
        <v>769177</v>
      </c>
      <c r="N1383" s="13"/>
      <c r="O1383" s="12">
        <f>1000*(IF(I41&lt;18,VLOOKUP(I41,'[1]Mortality (No Interventions) L'!$B$10:$O$129,7),VLOOKUP(I41,'[1]Mortality (Interventions) L'!$B$136:$AV$256,34)))</f>
        <v>315.45441198443677</v>
      </c>
      <c r="P1383" s="11">
        <v>0</v>
      </c>
      <c r="Q1383" s="10">
        <f t="shared" si="744"/>
        <v>3.5719190508134185E-2</v>
      </c>
      <c r="R1383" s="10">
        <f t="shared" si="745"/>
        <v>1.1267776238303545E-2</v>
      </c>
      <c r="S1383" s="10">
        <f t="shared" si="746"/>
        <v>0</v>
      </c>
      <c r="T1383" s="9">
        <f t="shared" si="736"/>
        <v>2.4451414269830642E-2</v>
      </c>
      <c r="U1383" s="18"/>
      <c r="V1383" s="8">
        <f t="shared" si="747"/>
        <v>274.74379797475132</v>
      </c>
      <c r="W1383" s="8">
        <f t="shared" si="737"/>
        <v>188.07465473825525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-58.178351226317183</v>
      </c>
      <c r="AB1383" s="8">
        <f t="shared" si="748"/>
        <v>-8666.9143236496056</v>
      </c>
      <c r="AC1383" s="8">
        <f t="shared" si="741"/>
        <v>-8725.092674875923</v>
      </c>
      <c r="AD1383" s="8">
        <f t="shared" si="749"/>
        <v>26.952366581323105</v>
      </c>
      <c r="AE1383" s="8">
        <f t="shared" si="742"/>
        <v>-8698.1403082945999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2379.3450384626831</v>
      </c>
      <c r="M1384" s="14">
        <f t="shared" si="735"/>
        <v>769177</v>
      </c>
      <c r="N1384" s="13"/>
      <c r="O1384" s="12">
        <f>1000*(IF(I42&lt;18,VLOOKUP(I42,'[1]Mortality (No Interventions) L'!$B$10:$O$129,7),VLOOKUP(I42,'[1]Mortality (Interventions) L'!$B$136:$AV$256,34)))</f>
        <v>338.31182740447002</v>
      </c>
      <c r="P1384" s="11">
        <v>0</v>
      </c>
      <c r="Q1384" s="10">
        <f t="shared" si="744"/>
        <v>2.4451414269830642E-2</v>
      </c>
      <c r="R1384" s="10">
        <f t="shared" si="745"/>
        <v>8.2722026442501387E-3</v>
      </c>
      <c r="S1384" s="10">
        <f t="shared" si="746"/>
        <v>0</v>
      </c>
      <c r="T1384" s="9">
        <f t="shared" si="736"/>
        <v>1.6179211625580503E-2</v>
      </c>
      <c r="U1384" s="18"/>
      <c r="V1384" s="8">
        <f t="shared" si="747"/>
        <v>188.07465473825525</v>
      </c>
      <c r="W1384" s="8">
        <f t="shared" si="737"/>
        <v>124.44677460529135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-38.495926907562733</v>
      </c>
      <c r="AB1384" s="8">
        <f t="shared" si="748"/>
        <v>-6362.7880132963892</v>
      </c>
      <c r="AC1384" s="8">
        <f t="shared" si="741"/>
        <v>-6401.2839402039517</v>
      </c>
      <c r="AD1384" s="8">
        <f t="shared" si="749"/>
        <v>18.450123629822841</v>
      </c>
      <c r="AE1384" s="8">
        <f t="shared" si="742"/>
        <v>-6382.8338165741288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2379.3450384626831</v>
      </c>
      <c r="M1385" s="14">
        <f t="shared" si="735"/>
        <v>769177</v>
      </c>
      <c r="N1385" s="13"/>
      <c r="O1385" s="12">
        <f>1000*(IF(I43&lt;18,VLOOKUP(I43,'[1]Mortality (No Interventions) L'!$B$10:$O$129,7),VLOOKUP(I43,'[1]Mortality (Interventions) L'!$B$136:$AV$256,34)))</f>
        <v>362.06754814348295</v>
      </c>
      <c r="P1385" s="11">
        <v>0</v>
      </c>
      <c r="Q1385" s="10">
        <f t="shared" si="744"/>
        <v>1.6179211625580503E-2</v>
      </c>
      <c r="R1385" s="10">
        <f t="shared" si="745"/>
        <v>5.8579674841684679E-3</v>
      </c>
      <c r="S1385" s="10">
        <f t="shared" si="746"/>
        <v>0</v>
      </c>
      <c r="T1385" s="9">
        <f t="shared" si="736"/>
        <v>1.0321244141412035E-2</v>
      </c>
      <c r="U1385" s="18"/>
      <c r="V1385" s="8">
        <f t="shared" si="747"/>
        <v>124.44677460529135</v>
      </c>
      <c r="W1385" s="8">
        <f t="shared" si="737"/>
        <v>79.388636049588854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-24.55780103863076</v>
      </c>
      <c r="AB1385" s="8">
        <f t="shared" si="748"/>
        <v>-4505.8138555702499</v>
      </c>
      <c r="AC1385" s="8">
        <f t="shared" si="741"/>
        <v>-4530.3716566088806</v>
      </c>
      <c r="AD1385" s="8">
        <f t="shared" si="749"/>
        <v>12.208228588779082</v>
      </c>
      <c r="AE1385" s="8">
        <f t="shared" si="742"/>
        <v>-4518.1634280201015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2379.3450384626831</v>
      </c>
      <c r="M1386" s="14">
        <f t="shared" si="735"/>
        <v>769177</v>
      </c>
      <c r="N1386" s="13"/>
      <c r="O1386" s="12">
        <f>1000*(IF(I44&lt;18,VLOOKUP(I44,'[1]Mortality (No Interventions) L'!$B$10:$O$129,7),VLOOKUP(I44,'[1]Mortality (Interventions) L'!$B$136:$AV$256,34)))</f>
        <v>386.62053884864105</v>
      </c>
      <c r="P1386" s="11">
        <v>0</v>
      </c>
      <c r="Q1386" s="10">
        <f t="shared" si="744"/>
        <v>1.0321244141412035E-2</v>
      </c>
      <c r="R1386" s="10">
        <f t="shared" si="745"/>
        <v>3.9904049715411005E-3</v>
      </c>
      <c r="S1386" s="10">
        <f t="shared" si="746"/>
        <v>0</v>
      </c>
      <c r="T1386" s="9">
        <f t="shared" si="736"/>
        <v>6.3308391698709346E-3</v>
      </c>
      <c r="U1386" s="18"/>
      <c r="V1386" s="8">
        <f t="shared" si="747"/>
        <v>79.388636049588854</v>
      </c>
      <c r="W1386" s="8">
        <f t="shared" si="737"/>
        <v>48.695358801638164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-15.063250768137619</v>
      </c>
      <c r="AB1386" s="8">
        <f t="shared" si="748"/>
        <v>-3069.3277247950691</v>
      </c>
      <c r="AC1386" s="8">
        <f t="shared" si="741"/>
        <v>-3084.3909755632067</v>
      </c>
      <c r="AD1386" s="8">
        <f t="shared" si="749"/>
        <v>7.788025196464667</v>
      </c>
      <c r="AE1386" s="8">
        <f t="shared" si="742"/>
        <v>-3076.6029503667419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2379.3450384626831</v>
      </c>
      <c r="M1387" s="14">
        <f t="shared" si="735"/>
        <v>769177</v>
      </c>
      <c r="N1387" s="13"/>
      <c r="O1387" s="12">
        <f>1000*(IF(I45&lt;18,VLOOKUP(I45,'[1]Mortality (No Interventions) L'!$B$10:$O$129,7),VLOOKUP(I45,'[1]Mortality (Interventions) L'!$B$136:$AV$256,34)))</f>
        <v>411.85018021232992</v>
      </c>
      <c r="P1387" s="11">
        <v>0</v>
      </c>
      <c r="Q1387" s="10">
        <f t="shared" si="744"/>
        <v>6.3308391698709346E-3</v>
      </c>
      <c r="R1387" s="10">
        <f t="shared" si="745"/>
        <v>2.6073572530066215E-3</v>
      </c>
      <c r="S1387" s="10">
        <f t="shared" si="746"/>
        <v>0</v>
      </c>
      <c r="T1387" s="9">
        <f t="shared" si="736"/>
        <v>3.723481916864313E-3</v>
      </c>
      <c r="U1387" s="18"/>
      <c r="V1387" s="8">
        <f t="shared" si="747"/>
        <v>48.695358801638164</v>
      </c>
      <c r="W1387" s="8">
        <f t="shared" si="737"/>
        <v>28.640166503679417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-8.8594482246966244</v>
      </c>
      <c r="AB1387" s="8">
        <f t="shared" si="748"/>
        <v>-2005.5192297958743</v>
      </c>
      <c r="AC1387" s="8">
        <f t="shared" si="741"/>
        <v>-2014.378678020571</v>
      </c>
      <c r="AD1387" s="8">
        <f t="shared" si="749"/>
        <v>4.7770146984407038</v>
      </c>
      <c r="AE1387" s="8">
        <f t="shared" si="742"/>
        <v>-2009.6016633221302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2379.3450384626831</v>
      </c>
      <c r="M1388" s="14">
        <f t="shared" si="735"/>
        <v>769177</v>
      </c>
      <c r="N1388" s="13"/>
      <c r="O1388" s="12">
        <f>1000*(IF(I46&lt;18,VLOOKUP(I46,'[1]Mortality (No Interventions) L'!$B$10:$O$129,7),VLOOKUP(I46,'[1]Mortality (Interventions) L'!$B$136:$AV$256,34)))</f>
        <v>437.63037059276667</v>
      </c>
      <c r="P1388" s="11">
        <v>0</v>
      </c>
      <c r="Q1388" s="10">
        <f t="shared" si="744"/>
        <v>3.723481916864313E-3</v>
      </c>
      <c r="R1388" s="10">
        <f t="shared" si="745"/>
        <v>1.6295087711727945E-3</v>
      </c>
      <c r="S1388" s="10">
        <f t="shared" si="746"/>
        <v>0</v>
      </c>
      <c r="T1388" s="9">
        <f t="shared" si="736"/>
        <v>2.0939731456915186E-3</v>
      </c>
      <c r="U1388" s="18"/>
      <c r="V1388" s="8">
        <f t="shared" si="747"/>
        <v>28.640166503679417</v>
      </c>
      <c r="W1388" s="8">
        <f t="shared" si="737"/>
        <v>16.106359822835653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-4.982284614875212</v>
      </c>
      <c r="AB1388" s="8">
        <f t="shared" si="748"/>
        <v>-1253.3806680843766</v>
      </c>
      <c r="AC1388" s="8">
        <f t="shared" si="741"/>
        <v>-1258.3629526992518</v>
      </c>
      <c r="AD1388" s="8">
        <f t="shared" si="749"/>
        <v>2.809600334010951</v>
      </c>
      <c r="AE1388" s="8">
        <f t="shared" si="742"/>
        <v>-1255.5533523652409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2379.3450384626831</v>
      </c>
      <c r="M1389" s="14">
        <f t="shared" si="735"/>
        <v>769177</v>
      </c>
      <c r="N1389" s="13"/>
      <c r="O1389" s="12">
        <f>1000*(IF(I47&lt;18,VLOOKUP(I47,'[1]Mortality (No Interventions) L'!$B$10:$O$129,7),VLOOKUP(I47,'[1]Mortality (Interventions) L'!$B$136:$AV$256,34)))</f>
        <v>463.98897129047327</v>
      </c>
      <c r="P1389" s="11">
        <v>0</v>
      </c>
      <c r="Q1389" s="10">
        <f t="shared" si="744"/>
        <v>2.0939731456915186E-3</v>
      </c>
      <c r="R1389" s="10">
        <f t="shared" si="745"/>
        <v>9.7158044577928403E-4</v>
      </c>
      <c r="S1389" s="10">
        <f t="shared" si="746"/>
        <v>0</v>
      </c>
      <c r="T1389" s="9">
        <f t="shared" si="736"/>
        <v>1.1223926999122346E-3</v>
      </c>
      <c r="U1389" s="18"/>
      <c r="V1389" s="8">
        <f t="shared" si="747"/>
        <v>16.106359822835653</v>
      </c>
      <c r="W1389" s="8">
        <f t="shared" si="737"/>
        <v>8.6331864974039281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-2.6705595017429102</v>
      </c>
      <c r="AB1389" s="8">
        <f t="shared" si="748"/>
        <v>-747.31733254317237</v>
      </c>
      <c r="AC1389" s="8">
        <f t="shared" si="741"/>
        <v>-749.98789204491527</v>
      </c>
      <c r="AD1389" s="8">
        <f t="shared" si="749"/>
        <v>1.5800338986201776</v>
      </c>
      <c r="AE1389" s="8">
        <f t="shared" si="742"/>
        <v>-748.4078581462951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2379.3450384626831</v>
      </c>
      <c r="M1390" s="14">
        <f t="shared" si="735"/>
        <v>769177</v>
      </c>
      <c r="N1390" s="13"/>
      <c r="O1390" s="12">
        <f>1000*(IF(I48&lt;18,VLOOKUP(I48,'[1]Mortality (No Interventions) L'!$B$10:$O$129,7),VLOOKUP(I48,'[1]Mortality (Interventions) L'!$B$136:$AV$256,34)))</f>
        <v>490.97417818078395</v>
      </c>
      <c r="P1390" s="11">
        <v>0</v>
      </c>
      <c r="Q1390" s="10">
        <f t="shared" si="744"/>
        <v>1.1223926999122346E-3</v>
      </c>
      <c r="R1390" s="10">
        <f t="shared" si="745"/>
        <v>5.5106583343552057E-4</v>
      </c>
      <c r="S1390" s="10">
        <f t="shared" si="746"/>
        <v>0</v>
      </c>
      <c r="T1390" s="9">
        <f t="shared" si="736"/>
        <v>5.7132686647671399E-4</v>
      </c>
      <c r="U1390" s="18"/>
      <c r="V1390" s="8">
        <f t="shared" si="747"/>
        <v>8.6331864974039281</v>
      </c>
      <c r="W1390" s="8">
        <f t="shared" si="737"/>
        <v>4.3945148517595944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-1.3593837450918012</v>
      </c>
      <c r="AB1390" s="8">
        <f t="shared" si="748"/>
        <v>-423.86716456443338</v>
      </c>
      <c r="AC1390" s="8">
        <f t="shared" si="741"/>
        <v>-425.22654830952519</v>
      </c>
      <c r="AD1390" s="8">
        <f t="shared" si="749"/>
        <v>0.84691559539532535</v>
      </c>
      <c r="AE1390" s="8">
        <f t="shared" si="742"/>
        <v>-424.37963271412985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2379.3450384626831</v>
      </c>
      <c r="M1391" s="14">
        <f t="shared" si="735"/>
        <v>769177</v>
      </c>
      <c r="N1391" s="13"/>
      <c r="O1391" s="12">
        <f>1000*(IF(I49&lt;18,VLOOKUP(I49,'[1]Mortality (No Interventions) L'!$B$10:$O$129,7),VLOOKUP(I49,'[1]Mortality (Interventions) L'!$B$136:$AV$256,34)))</f>
        <v>518.46482379464339</v>
      </c>
      <c r="P1391" s="11">
        <v>0</v>
      </c>
      <c r="Q1391" s="10">
        <f t="shared" si="744"/>
        <v>5.7132686647671399E-4</v>
      </c>
      <c r="R1391" s="10">
        <f t="shared" si="745"/>
        <v>2.962128831569953E-4</v>
      </c>
      <c r="S1391" s="10">
        <f t="shared" si="746"/>
        <v>0</v>
      </c>
      <c r="T1391" s="9">
        <f t="shared" si="736"/>
        <v>2.7511398331971868E-4</v>
      </c>
      <c r="U1391" s="18"/>
      <c r="V1391" s="8">
        <f t="shared" si="747"/>
        <v>4.3945148517595944</v>
      </c>
      <c r="W1391" s="8">
        <f t="shared" si="737"/>
        <v>2.1161134834791127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-0.65459109122347803</v>
      </c>
      <c r="AB1391" s="8">
        <f t="shared" si="748"/>
        <v>-227.84013682804817</v>
      </c>
      <c r="AC1391" s="8">
        <f t="shared" si="741"/>
        <v>-228.49472791927164</v>
      </c>
      <c r="AD1391" s="8">
        <f t="shared" si="749"/>
        <v>0.43110190695761624</v>
      </c>
      <c r="AE1391" s="8">
        <f t="shared" si="742"/>
        <v>-228.06362601231402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2379.3450384626831</v>
      </c>
      <c r="M1392" s="14">
        <f t="shared" si="735"/>
        <v>769177</v>
      </c>
      <c r="N1392" s="13"/>
      <c r="O1392" s="12">
        <f>1000*(IF(I50&lt;18,VLOOKUP(I50,'[1]Mortality (No Interventions) L'!$B$10:$O$129,7),VLOOKUP(I50,'[1]Mortality (Interventions) L'!$B$136:$AV$256,34)))</f>
        <v>546.33470480360586</v>
      </c>
      <c r="P1392" s="11">
        <v>0</v>
      </c>
      <c r="Q1392" s="10">
        <f t="shared" si="744"/>
        <v>2.7511398331971868E-4</v>
      </c>
      <c r="R1392" s="10">
        <f t="shared" si="745"/>
        <v>1.5030431686432265E-4</v>
      </c>
      <c r="S1392" s="10">
        <f t="shared" si="746"/>
        <v>0</v>
      </c>
      <c r="T1392" s="9">
        <f t="shared" si="736"/>
        <v>1.2480966645539603E-4</v>
      </c>
      <c r="U1392" s="18"/>
      <c r="V1392" s="8">
        <f t="shared" si="747"/>
        <v>2.1161134834791127</v>
      </c>
      <c r="W1392" s="8">
        <f t="shared" si="737"/>
        <v>0.96000724815162153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-0.29696526063282891</v>
      </c>
      <c r="AB1392" s="8">
        <f t="shared" si="748"/>
        <v>-115.6106235327491</v>
      </c>
      <c r="AC1392" s="8">
        <f t="shared" si="741"/>
        <v>-115.90758879338193</v>
      </c>
      <c r="AD1392" s="8">
        <f t="shared" si="749"/>
        <v>0.20759073272930095</v>
      </c>
      <c r="AE1392" s="8">
        <f t="shared" si="742"/>
        <v>-115.69999806065263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2379.3450384626831</v>
      </c>
      <c r="M1393" s="14">
        <f t="shared" si="735"/>
        <v>769177</v>
      </c>
      <c r="N1393" s="13"/>
      <c r="O1393" s="12">
        <f>1000*(IF(I51&lt;18,VLOOKUP(I51,'[1]Mortality (No Interventions) L'!$B$10:$O$129,7),VLOOKUP(I51,'[1]Mortality (Interventions) L'!$B$136:$AV$256,34)))</f>
        <v>578.36178584045831</v>
      </c>
      <c r="P1393" s="11">
        <v>0</v>
      </c>
      <c r="Q1393" s="10">
        <f t="shared" si="744"/>
        <v>1.2480966645539603E-4</v>
      </c>
      <c r="R1393" s="10">
        <f t="shared" si="745"/>
        <v>7.2185141581294785E-5</v>
      </c>
      <c r="S1393" s="10">
        <f t="shared" si="746"/>
        <v>0</v>
      </c>
      <c r="T1393" s="9">
        <f t="shared" si="736"/>
        <v>5.2624524874101243E-5</v>
      </c>
      <c r="U1393" s="18"/>
      <c r="V1393" s="8">
        <f t="shared" si="747"/>
        <v>0.96000724815162153</v>
      </c>
      <c r="W1393" s="8">
        <f t="shared" si="737"/>
        <v>0.40477574169086572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-0.12521190216064884</v>
      </c>
      <c r="AB1393" s="8">
        <f t="shared" si="748"/>
        <v>-55.523150646075578</v>
      </c>
      <c r="AC1393" s="8">
        <f t="shared" si="741"/>
        <v>-55.648362548236229</v>
      </c>
      <c r="AD1393" s="8">
        <f t="shared" si="749"/>
        <v>9.4176711043674075E-2</v>
      </c>
      <c r="AE1393" s="8">
        <f t="shared" si="742"/>
        <v>-55.554185837192556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2379.3450384626831</v>
      </c>
      <c r="M1394" s="14">
        <f t="shared" si="735"/>
        <v>769177</v>
      </c>
      <c r="N1394" s="13"/>
      <c r="O1394" s="12">
        <f>1000*(IF(I52&lt;18,VLOOKUP(I52,'[1]Mortality (No Interventions) L'!$B$10:$O$129,7),VLOOKUP(I52,'[1]Mortality (Interventions) L'!$B$136:$AV$256,34)))</f>
        <v>610.8001558408273</v>
      </c>
      <c r="P1394" s="11">
        <v>0</v>
      </c>
      <c r="Q1394" s="10">
        <f t="shared" si="744"/>
        <v>5.2624524874101243E-5</v>
      </c>
      <c r="R1394" s="10">
        <f t="shared" si="745"/>
        <v>3.2143067994150533E-5</v>
      </c>
      <c r="S1394" s="10">
        <f t="shared" si="746"/>
        <v>0</v>
      </c>
      <c r="T1394" s="9">
        <f t="shared" si="736"/>
        <v>2.0481456879950711E-5</v>
      </c>
      <c r="U1394" s="18"/>
      <c r="V1394" s="8">
        <f t="shared" si="747"/>
        <v>0.40477574169086572</v>
      </c>
      <c r="W1394" s="8">
        <f t="shared" si="737"/>
        <v>0.15753865558549848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-4.8732452807798109E-2</v>
      </c>
      <c r="AB1394" s="8">
        <f t="shared" si="748"/>
        <v>-24.723708610536725</v>
      </c>
      <c r="AC1394" s="8">
        <f t="shared" si="741"/>
        <v>-24.772441063344523</v>
      </c>
      <c r="AD1394" s="8">
        <f t="shared" si="749"/>
        <v>3.9708500259873929E-2</v>
      </c>
      <c r="AE1394" s="8">
        <f t="shared" si="742"/>
        <v>-24.73273256308465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2379.3450384626831</v>
      </c>
      <c r="M1395" s="14">
        <f t="shared" si="735"/>
        <v>769177</v>
      </c>
      <c r="N1395" s="13"/>
      <c r="O1395" s="12">
        <f>1000*(IF(I53&lt;18,VLOOKUP(I53,'[1]Mortality (No Interventions) L'!$B$10:$O$129,7),VLOOKUP(I53,'[1]Mortality (Interventions) L'!$B$136:$AV$256,34)))</f>
        <v>643.61584029143842</v>
      </c>
      <c r="P1395" s="11">
        <v>0</v>
      </c>
      <c r="Q1395" s="10">
        <f t="shared" si="744"/>
        <v>2.0481456879950711E-5</v>
      </c>
      <c r="R1395" s="10">
        <f t="shared" si="745"/>
        <v>1.3182190080182339E-5</v>
      </c>
      <c r="S1395" s="10">
        <f t="shared" si="746"/>
        <v>0</v>
      </c>
      <c r="T1395" s="9">
        <f t="shared" si="736"/>
        <v>7.2992667997683716E-6</v>
      </c>
      <c r="U1395" s="18"/>
      <c r="V1395" s="8">
        <f t="shared" si="747"/>
        <v>0.15753865558549848</v>
      </c>
      <c r="W1395" s="8">
        <f t="shared" si="737"/>
        <v>5.6144281392454372E-2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-1.7367474244444261E-2</v>
      </c>
      <c r="AB1395" s="8">
        <f t="shared" si="748"/>
        <v>-10.139437419304411</v>
      </c>
      <c r="AC1395" s="8">
        <f t="shared" si="741"/>
        <v>-10.156804893548856</v>
      </c>
      <c r="AD1395" s="8">
        <f t="shared" si="749"/>
        <v>1.5454542112937402E-2</v>
      </c>
      <c r="AE1395" s="8">
        <f t="shared" si="742"/>
        <v>-10.141350351435918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2379.3450384626831</v>
      </c>
      <c r="M1396" s="14">
        <f t="shared" si="735"/>
        <v>769177</v>
      </c>
      <c r="N1396" s="13"/>
      <c r="O1396" s="12">
        <f>1000*(IF(I54&lt;18,VLOOKUP(I54,'[1]Mortality (No Interventions) L'!$B$10:$O$129,7),VLOOKUP(I54,'[1]Mortality (Interventions) L'!$B$136:$AV$256,34)))</f>
        <v>676.77398566715044</v>
      </c>
      <c r="P1396" s="11">
        <v>0</v>
      </c>
      <c r="Q1396" s="10">
        <f t="shared" si="744"/>
        <v>7.2992667997683716E-6</v>
      </c>
      <c r="R1396" s="10">
        <f t="shared" si="745"/>
        <v>4.9399538845271469E-6</v>
      </c>
      <c r="S1396" s="10">
        <f t="shared" si="746"/>
        <v>0</v>
      </c>
      <c r="T1396" s="9">
        <f t="shared" si="736"/>
        <v>2.3593129152412248E-6</v>
      </c>
      <c r="U1396" s="18"/>
      <c r="V1396" s="8">
        <f t="shared" si="747"/>
        <v>5.6144281392454372E-2</v>
      </c>
      <c r="W1396" s="8">
        <f t="shared" si="737"/>
        <v>1.8147292302064997E-2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-5.6136194790601373E-3</v>
      </c>
      <c r="AB1396" s="8">
        <f t="shared" si="748"/>
        <v>-3.7996989090389373</v>
      </c>
      <c r="AC1396" s="8">
        <f t="shared" si="741"/>
        <v>-3.8053125285179972</v>
      </c>
      <c r="AD1396" s="8">
        <f t="shared" si="749"/>
        <v>5.5077540045997747E-3</v>
      </c>
      <c r="AE1396" s="8">
        <f t="shared" si="742"/>
        <v>-3.7998047745133974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2379.3450384626831</v>
      </c>
      <c r="M1397" s="14">
        <f t="shared" si="735"/>
        <v>769177</v>
      </c>
      <c r="N1397" s="13"/>
      <c r="O1397" s="12">
        <f>1000*(IF(I55&lt;18,VLOOKUP(I55,'[1]Mortality (No Interventions) L'!$B$10:$O$129,7),VLOOKUP(I55,'[1]Mortality (Interventions) L'!$B$136:$AV$256,34)))</f>
        <v>710.23822211078357</v>
      </c>
      <c r="P1397" s="11">
        <v>0</v>
      </c>
      <c r="Q1397" s="10">
        <f t="shared" si="744"/>
        <v>2.3593129152412248E-6</v>
      </c>
      <c r="R1397" s="10">
        <f t="shared" si="745"/>
        <v>1.6756742103239373E-6</v>
      </c>
      <c r="S1397" s="10">
        <f t="shared" si="746"/>
        <v>0</v>
      </c>
      <c r="T1397" s="9">
        <f t="shared" si="736"/>
        <v>6.8363870491728746E-7</v>
      </c>
      <c r="U1397" s="18"/>
      <c r="V1397" s="8">
        <f t="shared" si="747"/>
        <v>1.8147292302064997E-2</v>
      </c>
      <c r="W1397" s="8">
        <f t="shared" si="737"/>
        <v>5.2583916813216443E-3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-1.6266123606460021E-3</v>
      </c>
      <c r="AB1397" s="8">
        <f t="shared" si="748"/>
        <v>-1.2888900620743351</v>
      </c>
      <c r="AC1397" s="8">
        <f t="shared" si="741"/>
        <v>-1.2905166744349812</v>
      </c>
      <c r="AD1397" s="8">
        <f t="shared" si="749"/>
        <v>1.7802493748325762E-3</v>
      </c>
      <c r="AE1397" s="8">
        <f t="shared" si="742"/>
        <v>-1.2887364250601485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2379.3450384626831</v>
      </c>
      <c r="M1398" s="14">
        <f t="shared" si="735"/>
        <v>769177</v>
      </c>
      <c r="N1398" s="13"/>
      <c r="O1398" s="12">
        <f>1000*(IF(I56&lt;18,VLOOKUP(I56,'[1]Mortality (No Interventions) L'!$B$10:$O$129,7),VLOOKUP(I56,'[1]Mortality (Interventions) L'!$B$136:$AV$256,34)))</f>
        <v>744.12020505844475</v>
      </c>
      <c r="P1398" s="11">
        <v>0</v>
      </c>
      <c r="Q1398" s="10">
        <f t="shared" si="744"/>
        <v>6.8363870491728746E-7</v>
      </c>
      <c r="R1398" s="10">
        <f t="shared" si="745"/>
        <v>5.0870937328894148E-7</v>
      </c>
      <c r="S1398" s="10">
        <f t="shared" si="746"/>
        <v>0</v>
      </c>
      <c r="T1398" s="9">
        <f t="shared" si="736"/>
        <v>1.7492933162834598E-7</v>
      </c>
      <c r="U1398" s="18"/>
      <c r="V1398" s="8">
        <f t="shared" si="747"/>
        <v>5.2583916813216443E-3</v>
      </c>
      <c r="W1398" s="8">
        <f t="shared" si="737"/>
        <v>1.3455161851389629E-3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-4.1621723729149833E-4</v>
      </c>
      <c r="AB1398" s="8">
        <f t="shared" si="748"/>
        <v>-0.39128754961826812</v>
      </c>
      <c r="AC1398" s="8">
        <f t="shared" si="741"/>
        <v>-0.39170376685555963</v>
      </c>
      <c r="AD1398" s="8">
        <f t="shared" si="749"/>
        <v>5.1584822393765332E-4</v>
      </c>
      <c r="AE1398" s="8">
        <f t="shared" si="742"/>
        <v>-0.391187918631622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2379.3450384626831</v>
      </c>
      <c r="M1399" s="14">
        <f t="shared" si="735"/>
        <v>769177</v>
      </c>
      <c r="N1399" s="13"/>
      <c r="O1399" s="12">
        <f>1000*(IF(I57&lt;18,VLOOKUP(I57,'[1]Mortality (No Interventions) L'!$B$10:$O$129,7),VLOOKUP(I57,'[1]Mortality (Interventions) L'!$B$136:$AV$256,34)))</f>
        <v>778.55875948369862</v>
      </c>
      <c r="P1399" s="11">
        <v>0</v>
      </c>
      <c r="Q1399" s="10">
        <f t="shared" si="744"/>
        <v>1.7492933162834598E-7</v>
      </c>
      <c r="R1399" s="10">
        <f t="shared" si="745"/>
        <v>1.3619276342987758E-7</v>
      </c>
      <c r="S1399" s="10">
        <f t="shared" si="746"/>
        <v>0</v>
      </c>
      <c r="T1399" s="9">
        <f t="shared" si="736"/>
        <v>3.8736568198468402E-8</v>
      </c>
      <c r="U1399" s="18"/>
      <c r="V1399" s="8">
        <f t="shared" si="747"/>
        <v>1.3455161851389629E-3</v>
      </c>
      <c r="W1399" s="8">
        <f t="shared" si="737"/>
        <v>2.9795277317193331E-4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-9.216766135009715E-5</v>
      </c>
      <c r="AB1399" s="8">
        <f t="shared" si="748"/>
        <v>-0.10475634119670295</v>
      </c>
      <c r="AC1399" s="8">
        <f t="shared" si="741"/>
        <v>-0.10484850885805305</v>
      </c>
      <c r="AD1399" s="8">
        <f t="shared" si="749"/>
        <v>1.3199513776213228E-4</v>
      </c>
      <c r="AE1399" s="8">
        <f t="shared" si="742"/>
        <v>-0.10471651372029092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2379.3450384626831</v>
      </c>
      <c r="M1400" s="14">
        <f t="shared" si="735"/>
        <v>769177</v>
      </c>
      <c r="N1400" s="13"/>
      <c r="O1400" s="12">
        <f>1000*(IF(I58&lt;18,VLOOKUP(I58,'[1]Mortality (No Interventions) L'!$B$10:$O$129,7),VLOOKUP(I58,'[1]Mortality (Interventions) L'!$B$136:$AV$256,34)))</f>
        <v>813.55740167555837</v>
      </c>
      <c r="P1400" s="11">
        <v>0</v>
      </c>
      <c r="Q1400" s="10">
        <f t="shared" si="744"/>
        <v>3.8736568198468402E-8</v>
      </c>
      <c r="R1400" s="10">
        <f t="shared" si="745"/>
        <v>3.1514421773374015E-8</v>
      </c>
      <c r="S1400" s="10">
        <f t="shared" si="746"/>
        <v>0</v>
      </c>
      <c r="T1400" s="9">
        <f t="shared" si="736"/>
        <v>7.2221464250943871E-9</v>
      </c>
      <c r="U1400" s="18"/>
      <c r="V1400" s="8">
        <f t="shared" si="747"/>
        <v>2.9795277317193331E-4</v>
      </c>
      <c r="W1400" s="8">
        <f t="shared" si="737"/>
        <v>5.5551089208148258E-5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-1.7183978263599333E-5</v>
      </c>
      <c r="AB1400" s="8">
        <f t="shared" si="748"/>
        <v>-2.4240168396378506E-2</v>
      </c>
      <c r="AC1400" s="8">
        <f t="shared" si="741"/>
        <v>-2.4257352374642105E-2</v>
      </c>
      <c r="AD1400" s="8">
        <f t="shared" si="749"/>
        <v>2.9229167048166658E-5</v>
      </c>
      <c r="AE1400" s="8">
        <f t="shared" si="742"/>
        <v>-2.4228123207593939E-2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2379.3450384626831</v>
      </c>
      <c r="M1401" s="14">
        <f t="shared" si="735"/>
        <v>769177</v>
      </c>
      <c r="N1401" s="13"/>
      <c r="O1401" s="12">
        <f>1000*(IF(I59&lt;18,VLOOKUP(I59,'[1]Mortality (No Interventions) L'!$B$10:$O$129,7),VLOOKUP(I59,'[1]Mortality (Interventions) L'!$B$136:$AV$256,34)))</f>
        <v>849.11964792303661</v>
      </c>
      <c r="P1401" s="11">
        <v>0</v>
      </c>
      <c r="Q1401" s="10">
        <f t="shared" si="744"/>
        <v>7.2221464250943871E-9</v>
      </c>
      <c r="R1401" s="10">
        <f t="shared" si="745"/>
        <v>6.1324664297247631E-9</v>
      </c>
      <c r="S1401" s="10">
        <f t="shared" si="746"/>
        <v>0</v>
      </c>
      <c r="T1401" s="9">
        <f t="shared" si="736"/>
        <v>1.089679995369624E-9</v>
      </c>
      <c r="U1401" s="18"/>
      <c r="V1401" s="8">
        <f t="shared" si="747"/>
        <v>5.5551089208148258E-5</v>
      </c>
      <c r="W1401" s="8">
        <f t="shared" si="737"/>
        <v>8.3815678979842127E-6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-2.5927246904947542E-6</v>
      </c>
      <c r="AB1401" s="8">
        <f t="shared" si="748"/>
        <v>-4.7169521310164043E-3</v>
      </c>
      <c r="AC1401" s="8">
        <f t="shared" si="741"/>
        <v>-4.7195448557068994E-3</v>
      </c>
      <c r="AD1401" s="8">
        <f t="shared" si="749"/>
        <v>5.4495618513193442E-6</v>
      </c>
      <c r="AE1401" s="8">
        <f t="shared" si="742"/>
        <v>-4.7140952938555802E-3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2379.3450384626831</v>
      </c>
      <c r="M1402" s="14">
        <f t="shared" si="735"/>
        <v>769177</v>
      </c>
      <c r="N1402" s="13"/>
      <c r="O1402" s="12">
        <f>1000*(IF(I60&lt;18,VLOOKUP(I60,'[1]Mortality (No Interventions) L'!$B$10:$O$129,7),VLOOKUP(I60,'[1]Mortality (Interventions) L'!$B$136:$AV$256,34)))</f>
        <v>1000</v>
      </c>
      <c r="P1402" s="11">
        <v>0</v>
      </c>
      <c r="Q1402" s="10">
        <f t="shared" si="744"/>
        <v>1.089679995369624E-9</v>
      </c>
      <c r="R1402" s="10">
        <f t="shared" si="745"/>
        <v>1.0896799953696238E-9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8.3815678979842127E-6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-8.3815678979842106E-4</v>
      </c>
      <c r="AC1402" s="8">
        <f t="shared" si="741"/>
        <v>-8.3815678979842106E-4</v>
      </c>
      <c r="AD1402" s="8">
        <f t="shared" si="749"/>
        <v>8.2223181079225133E-7</v>
      </c>
      <c r="AE1402" s="8">
        <f t="shared" si="742"/>
        <v>-8.3733455798762877E-4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2379.3450384626831</v>
      </c>
      <c r="M1403" s="14">
        <f t="shared" si="735"/>
        <v>769177</v>
      </c>
      <c r="N1403" s="13"/>
      <c r="O1403" s="12" t="e">
        <f>1000*(IF(I61&lt;18,VLOOKUP(I61,'[1]Mortality (No Interventions) L'!$B$10:$O$129,7),VLOOKUP(I61,'[1]Mortality (Interventions) L'!$B$136:$AV$256,34)))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2379.3450384626831</v>
      </c>
      <c r="M1404" s="14">
        <f t="shared" si="735"/>
        <v>769177</v>
      </c>
      <c r="N1404" s="13"/>
      <c r="O1404" s="12" t="e">
        <f>1000*(IF(I62&lt;18,VLOOKUP(I62,'[1]Mortality (No Interventions) L'!$B$10:$O$129,7),VLOOKUP(I62,'[1]Mortality (Interventions) L'!$B$136:$AV$256,34)))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2379.3450384626831</v>
      </c>
      <c r="M1405" s="14">
        <f t="shared" si="735"/>
        <v>769177</v>
      </c>
      <c r="N1405" s="13"/>
      <c r="O1405" s="12" t="e">
        <f>1000*(IF(I63&lt;18,VLOOKUP(I63,'[1]Mortality (No Interventions) L'!$B$10:$O$129,7),VLOOKUP(I63,'[1]Mortality (Interventions) L'!$B$136:$AV$256,34)))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2379.3450384626831</v>
      </c>
      <c r="M1406" s="14">
        <f t="shared" si="735"/>
        <v>769177</v>
      </c>
      <c r="N1406" s="13"/>
      <c r="O1406" s="12" t="e">
        <f>1000*(IF(I64&lt;18,VLOOKUP(I64,'[1]Mortality (No Interventions) L'!$B$10:$O$129,7),VLOOKUP(I64,'[1]Mortality (Interventions) L'!$B$136:$AV$256,34)))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2379.3450384626831</v>
      </c>
      <c r="M1407" s="14">
        <f t="shared" si="735"/>
        <v>769177</v>
      </c>
      <c r="N1407" s="13"/>
      <c r="O1407" s="12" t="e">
        <f>1000*(IF(I65&lt;18,VLOOKUP(I65,'[1]Mortality (No Interventions) L'!$B$10:$O$129,7),VLOOKUP(I65,'[1]Mortality (Interventions) L'!$B$136:$AV$256,34)))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2379.3450384626831</v>
      </c>
      <c r="M1408" s="14">
        <f t="shared" si="735"/>
        <v>769177</v>
      </c>
      <c r="N1408" s="13"/>
      <c r="O1408" s="12" t="e">
        <f>1000*(IF(I66&lt;18,VLOOKUP(I66,'[1]Mortality (No Interventions) L'!$B$10:$O$129,7),VLOOKUP(I66,'[1]Mortality (Interventions) L'!$B$136:$AV$256,34)))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2379.3450384626831</v>
      </c>
      <c r="M1409" s="14">
        <f t="shared" si="735"/>
        <v>769177</v>
      </c>
      <c r="N1409" s="13"/>
      <c r="O1409" s="12" t="e">
        <f>1000*(IF(I67&lt;18,VLOOKUP(I67,'[1]Mortality (No Interventions) L'!$B$10:$O$129,7),VLOOKUP(I67,'[1]Mortality (Interventions) L'!$B$136:$AV$256,34)))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2379.3450384626831</v>
      </c>
      <c r="M1410" s="14">
        <f t="shared" ref="M1410:M1441" si="752">$E$11</f>
        <v>769177</v>
      </c>
      <c r="N1410" s="13"/>
      <c r="O1410" s="12" t="e">
        <f>1000*(IF(I68&lt;18,VLOOKUP(I68,'[1]Mortality (No Interventions) L'!$B$10:$O$129,7),VLOOKUP(I68,'[1]Mortality (Interventions) L'!$B$136:$AV$256,34)))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2379.3450384626831</v>
      </c>
      <c r="M1411" s="14">
        <f t="shared" si="752"/>
        <v>769177</v>
      </c>
      <c r="N1411" s="13"/>
      <c r="O1411" s="12" t="e">
        <f>1000*(IF(I69&lt;18,VLOOKUP(I69,'[1]Mortality (No Interventions) L'!$B$10:$O$129,7),VLOOKUP(I69,'[1]Mortality (Interventions) L'!$B$136:$AV$256,34)))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2379.3450384626831</v>
      </c>
      <c r="M1412" s="14">
        <f t="shared" si="752"/>
        <v>769177</v>
      </c>
      <c r="N1412" s="13"/>
      <c r="O1412" s="12" t="e">
        <f>1000*(IF(I70&lt;18,VLOOKUP(I70,'[1]Mortality (No Interventions) L'!$B$10:$O$129,7),VLOOKUP(I70,'[1]Mortality (Interventions) L'!$B$136:$AV$256,34)))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2379.3450384626831</v>
      </c>
      <c r="M1413" s="14">
        <f t="shared" si="752"/>
        <v>769177</v>
      </c>
      <c r="N1413" s="13"/>
      <c r="O1413" s="12" t="e">
        <f>1000*(IF(I71&lt;18,VLOOKUP(I71,'[1]Mortality (No Interventions) L'!$B$10:$O$129,7),VLOOKUP(I71,'[1]Mortality (Interventions) L'!$B$136:$AV$256,34)))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2379.3450384626831</v>
      </c>
      <c r="M1414" s="14">
        <f t="shared" si="752"/>
        <v>769177</v>
      </c>
      <c r="N1414" s="13"/>
      <c r="O1414" s="12" t="e">
        <f>1000*(IF(I72&lt;18,VLOOKUP(I72,'[1]Mortality (No Interventions) L'!$B$10:$O$129,7),VLOOKUP(I72,'[1]Mortality (Interventions) L'!$B$136:$AV$256,34)))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2379.3450384626831</v>
      </c>
      <c r="M1415" s="14">
        <f t="shared" si="752"/>
        <v>769177</v>
      </c>
      <c r="N1415" s="13"/>
      <c r="O1415" s="12" t="e">
        <f>1000*(IF(I73&lt;18,VLOOKUP(I73,'[1]Mortality (No Interventions) L'!$B$10:$O$129,7),VLOOKUP(I73,'[1]Mortality (Interventions) L'!$B$136:$AV$256,34)))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2379.3450384626831</v>
      </c>
      <c r="M1416" s="14">
        <f t="shared" si="752"/>
        <v>769177</v>
      </c>
      <c r="N1416" s="13"/>
      <c r="O1416" s="12" t="e">
        <f>1000*(IF(I74&lt;18,VLOOKUP(I74,'[1]Mortality (No Interventions) L'!$B$10:$O$129,7),VLOOKUP(I74,'[1]Mortality (Interventions) L'!$B$136:$AV$256,34)))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2379.3450384626831</v>
      </c>
      <c r="M1417" s="14">
        <f t="shared" si="752"/>
        <v>769177</v>
      </c>
      <c r="N1417" s="13"/>
      <c r="O1417" s="12" t="e">
        <f>1000*(IF(I75&lt;18,VLOOKUP(I75,'[1]Mortality (No Interventions) L'!$B$10:$O$129,7),VLOOKUP(I75,'[1]Mortality (Interventions) L'!$B$136:$AV$256,34)))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2379.3450384626831</v>
      </c>
      <c r="M1418" s="14">
        <f t="shared" si="752"/>
        <v>769177</v>
      </c>
      <c r="N1418" s="13"/>
      <c r="O1418" s="12" t="e">
        <f>1000*(IF(I76&lt;18,VLOOKUP(I76,'[1]Mortality (No Interventions) L'!$B$10:$O$129,7),VLOOKUP(I76,'[1]Mortality (Interventions) L'!$B$136:$AV$256,34)))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2379.3450384626831</v>
      </c>
      <c r="M1419" s="14">
        <f t="shared" si="752"/>
        <v>769177</v>
      </c>
      <c r="N1419" s="13"/>
      <c r="O1419" s="12" t="e">
        <f>1000*(IF(I77&lt;18,VLOOKUP(I77,'[1]Mortality (No Interventions) L'!$B$10:$O$129,7),VLOOKUP(I77,'[1]Mortality (Interventions) L'!$B$136:$AV$256,34)))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2379.3450384626831</v>
      </c>
      <c r="M1420" s="14">
        <f t="shared" si="752"/>
        <v>769177</v>
      </c>
      <c r="N1420" s="13"/>
      <c r="O1420" s="12" t="e">
        <f>1000*(IF(I78&lt;18,VLOOKUP(I78,'[1]Mortality (No Interventions) L'!$B$10:$O$129,7),VLOOKUP(I78,'[1]Mortality (Interventions) L'!$B$136:$AV$256,34)))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2379.3450384626831</v>
      </c>
      <c r="M1421" s="14">
        <f t="shared" si="752"/>
        <v>769177</v>
      </c>
      <c r="N1421" s="13"/>
      <c r="O1421" s="12" t="e">
        <f>1000*(IF(I79&lt;18,VLOOKUP(I79,'[1]Mortality (No Interventions) L'!$B$10:$O$129,7),VLOOKUP(I79,'[1]Mortality (Interventions) L'!$B$136:$AV$256,34)))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2379.3450384626831</v>
      </c>
      <c r="M1422" s="14">
        <f t="shared" si="752"/>
        <v>769177</v>
      </c>
      <c r="O1422" s="12" t="e">
        <f>1000*(IF(I80&lt;18,VLOOKUP(I80,'[1]Mortality (No Interventions) L'!$B$10:$O$129,7),VLOOKUP(I80,'[1]Mortality (Interventions) L'!$B$136:$AV$256,34)))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2379.3450384626831</v>
      </c>
      <c r="M1423" s="14">
        <f t="shared" si="752"/>
        <v>769177</v>
      </c>
      <c r="O1423" s="12" t="e">
        <f>1000*(IF(I81&lt;18,VLOOKUP(I81,'[1]Mortality (No Interventions) L'!$B$10:$O$129,7),VLOOKUP(I81,'[1]Mortality (Interventions) L'!$B$136:$AV$256,34)))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2379.3450384626831</v>
      </c>
      <c r="M1424" s="14">
        <f t="shared" si="752"/>
        <v>769177</v>
      </c>
      <c r="O1424" s="12" t="e">
        <f>1000*(IF(I82&lt;18,VLOOKUP(I82,'[1]Mortality (No Interventions) L'!$B$10:$O$129,7),VLOOKUP(I82,'[1]Mortality (Interventions) L'!$B$136:$AV$256,34)))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2379.3450384626831</v>
      </c>
      <c r="M1425" s="14">
        <f t="shared" si="752"/>
        <v>769177</v>
      </c>
      <c r="O1425" s="12" t="e">
        <f>1000*(IF(I83&lt;18,VLOOKUP(I83,'[1]Mortality (No Interventions) L'!$B$10:$O$129,7),VLOOKUP(I83,'[1]Mortality (Interventions) L'!$B$136:$AV$256,34)))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2379.3450384626831</v>
      </c>
      <c r="M1426" s="14">
        <f t="shared" si="752"/>
        <v>769177</v>
      </c>
      <c r="O1426" s="12" t="e">
        <f>1000*(IF(I84&lt;18,VLOOKUP(I84,'[1]Mortality (No Interventions) L'!$B$10:$O$129,7),VLOOKUP(I84,'[1]Mortality (Interventions) L'!$B$136:$AV$256,34)))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2379.3450384626831</v>
      </c>
      <c r="M1427" s="14">
        <f t="shared" si="752"/>
        <v>769177</v>
      </c>
      <c r="O1427" s="12" t="e">
        <f>1000*(IF(I85&lt;18,VLOOKUP(I85,'[1]Mortality (No Interventions) L'!$B$10:$O$129,7),VLOOKUP(I85,'[1]Mortality (Interventions) L'!$B$136:$AV$256,34)))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2379.3450384626831</v>
      </c>
      <c r="M1428" s="14">
        <f t="shared" si="752"/>
        <v>769177</v>
      </c>
      <c r="O1428" s="12" t="e">
        <f>1000*(IF(I86&lt;18,VLOOKUP(I86,'[1]Mortality (No Interventions) L'!$B$10:$O$129,7),VLOOKUP(I86,'[1]Mortality (Interventions) L'!$B$136:$AV$256,34)))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2379.3450384626831</v>
      </c>
      <c r="M1429" s="14">
        <f t="shared" si="752"/>
        <v>769177</v>
      </c>
      <c r="O1429" s="12" t="e">
        <f>1000*(IF(I87&lt;18,VLOOKUP(I87,'[1]Mortality (No Interventions) L'!$B$10:$O$129,7),VLOOKUP(I87,'[1]Mortality (Interventions) L'!$B$136:$AV$256,34)))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2379.3450384626831</v>
      </c>
      <c r="M1430" s="14">
        <f t="shared" si="752"/>
        <v>769177</v>
      </c>
      <c r="O1430" s="12" t="e">
        <f>1000*(IF(I88&lt;18,VLOOKUP(I88,'[1]Mortality (No Interventions) L'!$B$10:$O$129,7),VLOOKUP(I88,'[1]Mortality (Interventions) L'!$B$136:$AV$256,34)))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2379.3450384626831</v>
      </c>
      <c r="M1431" s="14">
        <f t="shared" si="752"/>
        <v>769177</v>
      </c>
      <c r="O1431" s="12" t="e">
        <f>1000*(IF(I89&lt;18,VLOOKUP(I89,'[1]Mortality (No Interventions) L'!$B$10:$O$129,7),VLOOKUP(I89,'[1]Mortality (Interventions) L'!$B$136:$AV$256,34)))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2379.3450384626831</v>
      </c>
      <c r="M1432" s="14">
        <f t="shared" si="752"/>
        <v>769177</v>
      </c>
      <c r="O1432" s="12" t="e">
        <f>1000*(IF(I90&lt;18,VLOOKUP(I90,'[1]Mortality (No Interventions) L'!$B$10:$O$129,7),VLOOKUP(I90,'[1]Mortality (Interventions) L'!$B$136:$AV$256,34)))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2379.3450384626831</v>
      </c>
      <c r="M1433" s="14">
        <f t="shared" si="752"/>
        <v>769177</v>
      </c>
      <c r="O1433" s="12" t="e">
        <f>1000*(IF(I91&lt;18,VLOOKUP(I91,'[1]Mortality (No Interventions) L'!$B$10:$O$129,7),VLOOKUP(I91,'[1]Mortality (Interventions) L'!$B$136:$AV$256,34)))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2379.3450384626831</v>
      </c>
      <c r="M1434" s="14">
        <f t="shared" si="752"/>
        <v>769177</v>
      </c>
      <c r="O1434" s="12" t="e">
        <f>1000*(IF(I92&lt;18,VLOOKUP(I92,'[1]Mortality (No Interventions) L'!$B$10:$O$129,7),VLOOKUP(I92,'[1]Mortality (Interventions) L'!$B$136:$AV$256,34)))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2379.3450384626831</v>
      </c>
      <c r="M1435" s="14">
        <f t="shared" si="752"/>
        <v>769177</v>
      </c>
      <c r="O1435" s="12" t="e">
        <f>1000*(IF(I93&lt;18,VLOOKUP(I93,'[1]Mortality (No Interventions) L'!$B$10:$O$129,7),VLOOKUP(I93,'[1]Mortality (Interventions) L'!$B$136:$AV$256,34)))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2379.3450384626831</v>
      </c>
      <c r="M1436" s="14">
        <f t="shared" si="752"/>
        <v>769177</v>
      </c>
      <c r="O1436" s="12" t="e">
        <f>1000*(IF(I94&lt;18,VLOOKUP(I94,'[1]Mortality (No Interventions) L'!$B$10:$O$129,7),VLOOKUP(I94,'[1]Mortality (Interventions) L'!$B$136:$AV$256,34)))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2379.3450384626831</v>
      </c>
      <c r="M1437" s="14">
        <f t="shared" si="752"/>
        <v>769177</v>
      </c>
      <c r="O1437" s="12" t="e">
        <f>1000*(IF(I95&lt;18,VLOOKUP(I95,'[1]Mortality (No Interventions) L'!$B$10:$O$129,7),VLOOKUP(I95,'[1]Mortality (Interventions) L'!$B$136:$AV$256,34)))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2379.3450384626831</v>
      </c>
      <c r="M1438" s="14">
        <f t="shared" si="752"/>
        <v>769177</v>
      </c>
      <c r="O1438" s="12" t="e">
        <f>1000*(IF(I96&lt;18,VLOOKUP(I96,'[1]Mortality (No Interventions) L'!$B$10:$O$129,7),VLOOKUP(I96,'[1]Mortality (Interventions) L'!$B$136:$AV$256,34)))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2379.3450384626831</v>
      </c>
      <c r="M1439" s="14">
        <f t="shared" si="752"/>
        <v>769177</v>
      </c>
      <c r="O1439" s="12" t="e">
        <f>1000*(IF(I97&lt;18,VLOOKUP(I97,'[1]Mortality (No Interventions) L'!$B$10:$O$129,7),VLOOKUP(I97,'[1]Mortality (Interventions) L'!$B$136:$AV$256,34)))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2379.3450384626831</v>
      </c>
      <c r="M1440" s="14">
        <f t="shared" si="752"/>
        <v>769177</v>
      </c>
      <c r="O1440" s="12" t="e">
        <f>1000*(IF(I98&lt;18,VLOOKUP(I98,'[1]Mortality (No Interventions) L'!$B$10:$O$129,7),VLOOKUP(I98,'[1]Mortality (Interventions) L'!$B$136:$AV$256,34)))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2379.3450384626831</v>
      </c>
      <c r="M1441" s="14">
        <f t="shared" si="752"/>
        <v>769177</v>
      </c>
      <c r="O1441" s="12" t="e">
        <f>1000*(IF(I99&lt;18,VLOOKUP(I99,'[1]Mortality (No Interventions) L'!$B$10:$O$129,7),VLOOKUP(I99,'[1]Mortality (Interventions) L'!$B$136:$AV$256,34)))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2379.3450384626831</v>
      </c>
      <c r="M1442" s="14">
        <f t="shared" ref="M1442:M1466" si="769">$E$11</f>
        <v>769177</v>
      </c>
      <c r="O1442" s="12" t="e">
        <f>1000*(IF(I100&lt;18,VLOOKUP(I100,'[1]Mortality (No Interventions) L'!$B$10:$O$129,7),VLOOKUP(I100,'[1]Mortality (Interventions) L'!$B$136:$AV$256,34)))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2379.3450384626831</v>
      </c>
      <c r="M1443" s="14">
        <f t="shared" si="769"/>
        <v>769177</v>
      </c>
      <c r="O1443" s="12" t="e">
        <f>1000*(IF(I101&lt;18,VLOOKUP(I101,'[1]Mortality (No Interventions) L'!$B$10:$O$129,7),VLOOKUP(I101,'[1]Mortality (Interventions) L'!$B$136:$AV$256,34)))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2379.3450384626831</v>
      </c>
      <c r="M1444" s="14">
        <f t="shared" si="769"/>
        <v>769177</v>
      </c>
      <c r="O1444" s="12" t="e">
        <f>1000*(IF(I102&lt;18,VLOOKUP(I102,'[1]Mortality (No Interventions) L'!$B$10:$O$129,7),VLOOKUP(I102,'[1]Mortality (Interventions) L'!$B$136:$AV$256,34)))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2379.3450384626831</v>
      </c>
      <c r="M1445" s="14">
        <f t="shared" si="769"/>
        <v>769177</v>
      </c>
      <c r="O1445" s="12" t="e">
        <f>1000*(IF(I103&lt;18,VLOOKUP(I103,'[1]Mortality (No Interventions) L'!$B$10:$O$129,7),VLOOKUP(I103,'[1]Mortality (Interventions) L'!$B$136:$AV$256,34)))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2379.3450384626831</v>
      </c>
      <c r="M1446" s="14">
        <f t="shared" si="769"/>
        <v>769177</v>
      </c>
      <c r="O1446" s="12" t="e">
        <f>1000*(IF(I104&lt;18,VLOOKUP(I104,'[1]Mortality (No Interventions) L'!$B$10:$O$129,7),VLOOKUP(I104,'[1]Mortality (Interventions) L'!$B$136:$AV$256,34)))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2379.3450384626831</v>
      </c>
      <c r="M1447" s="14">
        <f t="shared" si="769"/>
        <v>769177</v>
      </c>
      <c r="O1447" s="12" t="e">
        <f>1000*(IF(I105&lt;18,VLOOKUP(I105,'[1]Mortality (No Interventions) L'!$B$10:$O$129,7),VLOOKUP(I105,'[1]Mortality (Interventions) L'!$B$136:$AV$256,34)))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2379.3450384626831</v>
      </c>
      <c r="M1448" s="14">
        <f t="shared" si="769"/>
        <v>769177</v>
      </c>
      <c r="O1448" s="12" t="e">
        <f>1000*(IF(I106&lt;18,VLOOKUP(I106,'[1]Mortality (No Interventions) L'!$B$10:$O$129,7),VLOOKUP(I106,'[1]Mortality (Interventions) L'!$B$136:$AV$256,34)))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2379.3450384626831</v>
      </c>
      <c r="M1449" s="14">
        <f t="shared" si="769"/>
        <v>769177</v>
      </c>
      <c r="O1449" s="12" t="e">
        <f>1000*(IF(I107&lt;18,VLOOKUP(I107,'[1]Mortality (No Interventions) L'!$B$10:$O$129,7),VLOOKUP(I107,'[1]Mortality (Interventions) L'!$B$136:$AV$256,34)))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2379.3450384626831</v>
      </c>
      <c r="M1450" s="14">
        <f t="shared" si="769"/>
        <v>769177</v>
      </c>
      <c r="O1450" s="12" t="e">
        <f>1000*(IF(I108&lt;18,VLOOKUP(I108,'[1]Mortality (No Interventions) L'!$B$10:$O$129,7),VLOOKUP(I108,'[1]Mortality (Interventions) L'!$B$136:$AV$256,34)))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2379.3450384626831</v>
      </c>
      <c r="M1451" s="14">
        <f t="shared" si="769"/>
        <v>769177</v>
      </c>
      <c r="O1451" s="12" t="e">
        <f>1000*(IF(I109&lt;18,VLOOKUP(I109,'[1]Mortality (No Interventions) L'!$B$10:$O$129,7),VLOOKUP(I109,'[1]Mortality (Interventions) L'!$B$136:$AV$256,34)))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2379.3450384626831</v>
      </c>
      <c r="M1452" s="14">
        <f t="shared" si="769"/>
        <v>769177</v>
      </c>
      <c r="O1452" s="12" t="e">
        <f>1000*(IF(I110&lt;18,VLOOKUP(I110,'[1]Mortality (No Interventions) L'!$B$10:$O$129,7),VLOOKUP(I110,'[1]Mortality (Interventions) L'!$B$136:$AV$256,34)))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2379.3450384626831</v>
      </c>
      <c r="M1453" s="14">
        <f t="shared" si="769"/>
        <v>769177</v>
      </c>
      <c r="O1453" s="12" t="e">
        <f>1000*(IF(I111&lt;18,VLOOKUP(I111,'[1]Mortality (No Interventions) L'!$B$10:$O$129,7),VLOOKUP(I111,'[1]Mortality (Interventions) L'!$B$136:$AV$256,34)))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2379.3450384626831</v>
      </c>
      <c r="M1454" s="14">
        <f t="shared" si="769"/>
        <v>769177</v>
      </c>
      <c r="O1454" s="12" t="e">
        <f>1000*(IF(I112&lt;18,VLOOKUP(I112,'[1]Mortality (No Interventions) L'!$B$10:$O$129,7),VLOOKUP(I112,'[1]Mortality (Interventions) L'!$B$136:$AV$256,34)))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2379.3450384626831</v>
      </c>
      <c r="M1455" s="14">
        <f t="shared" si="769"/>
        <v>769177</v>
      </c>
      <c r="O1455" s="12" t="e">
        <f>1000*(IF(I113&lt;18,VLOOKUP(I113,'[1]Mortality (No Interventions) L'!$B$10:$O$129,7),VLOOKUP(I113,'[1]Mortality (Interventions) L'!$B$136:$AV$256,34)))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2379.3450384626831</v>
      </c>
      <c r="M1456" s="14">
        <f t="shared" si="769"/>
        <v>769177</v>
      </c>
      <c r="O1456" s="12" t="e">
        <f>1000*(IF(I114&lt;18,VLOOKUP(I114,'[1]Mortality (No Interventions) L'!$B$10:$O$129,7),VLOOKUP(I114,'[1]Mortality (Interventions) L'!$B$136:$AV$256,34)))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2379.3450384626831</v>
      </c>
      <c r="M1457" s="14">
        <f t="shared" si="769"/>
        <v>769177</v>
      </c>
      <c r="O1457" s="12" t="e">
        <f>1000*(IF(I115&lt;18,VLOOKUP(I115,'[1]Mortality (No Interventions) L'!$B$10:$O$129,7),VLOOKUP(I115,'[1]Mortality (Interventions) L'!$B$136:$AV$256,34)))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2379.3450384626831</v>
      </c>
      <c r="M1458" s="14">
        <f t="shared" si="769"/>
        <v>769177</v>
      </c>
      <c r="O1458" s="12" t="e">
        <f>1000*(IF(I116&lt;18,VLOOKUP(I116,'[1]Mortality (No Interventions) L'!$B$10:$O$129,7),VLOOKUP(I116,'[1]Mortality (Interventions) L'!$B$136:$AV$256,34)))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2379.3450384626831</v>
      </c>
      <c r="M1459" s="14">
        <f t="shared" si="769"/>
        <v>769177</v>
      </c>
      <c r="O1459" s="12" t="e">
        <f>1000*(IF(I117&lt;18,VLOOKUP(I117,'[1]Mortality (No Interventions) L'!$B$10:$O$129,7),VLOOKUP(I117,'[1]Mortality (Interventions) L'!$B$136:$AV$256,34)))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2379.3450384626831</v>
      </c>
      <c r="M1460" s="14">
        <f t="shared" si="769"/>
        <v>769177</v>
      </c>
      <c r="O1460" s="12" t="e">
        <f>1000*(IF(I118&lt;18,VLOOKUP(I118,'[1]Mortality (No Interventions) L'!$B$10:$O$129,7),VLOOKUP(I118,'[1]Mortality (Interventions) L'!$B$136:$AV$256,34)))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2379.3450384626831</v>
      </c>
      <c r="M1461" s="14">
        <f t="shared" si="769"/>
        <v>769177</v>
      </c>
      <c r="O1461" s="12" t="e">
        <f>1000*(IF(I119&lt;18,VLOOKUP(I119,'[1]Mortality (No Interventions) L'!$B$10:$O$129,7),VLOOKUP(I119,'[1]Mortality (Interventions) L'!$B$136:$AV$256,34)))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2379.3450384626831</v>
      </c>
      <c r="M1462" s="14">
        <f t="shared" si="769"/>
        <v>769177</v>
      </c>
      <c r="O1462" s="12" t="e">
        <f>1000*(IF(I120&lt;18,VLOOKUP(I120,'[1]Mortality (No Interventions) L'!$B$10:$O$129,7),VLOOKUP(I120,'[1]Mortality (Interventions) L'!$B$136:$AV$256,34)))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2379.3450384626831</v>
      </c>
      <c r="M1463" s="14">
        <f t="shared" si="769"/>
        <v>769177</v>
      </c>
      <c r="O1463" s="12" t="e">
        <f>1000*(IF(I121&lt;18,VLOOKUP(I121,'[1]Mortality (No Interventions) L'!$B$10:$O$129,7),VLOOKUP(I121,'[1]Mortality (Interventions) L'!$B$136:$AV$256,34)))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2379.3450384626831</v>
      </c>
      <c r="M1464" s="14">
        <f t="shared" si="769"/>
        <v>769177</v>
      </c>
      <c r="O1464" s="12" t="e">
        <f>1000*(IF(I122&lt;18,VLOOKUP(I122,'[1]Mortality (No Interventions) L'!$B$10:$O$129,7),VLOOKUP(I122,'[1]Mortality (Interventions) L'!$B$136:$AV$256,34)))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2379.3450384626831</v>
      </c>
      <c r="M1465" s="14">
        <f t="shared" si="769"/>
        <v>769177</v>
      </c>
      <c r="O1465" s="12" t="e">
        <f>1000*(IF(I123&lt;18,VLOOKUP(I123,'[1]Mortality (No Interventions) L'!$B$10:$O$129,7),VLOOKUP(I123,'[1]Mortality (Interventions) L'!$B$136:$AV$256,34)))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2379.3450384626831</v>
      </c>
      <c r="M1466" s="14">
        <f t="shared" si="769"/>
        <v>769177</v>
      </c>
      <c r="O1466" s="12" t="e">
        <f>1000*(IF(I124&lt;18,VLOOKUP(I124,'[1]Mortality (No Interventions) L'!$B$10:$O$129,7),VLOOKUP(I124,'[1]Mortality (Interventions) L'!$B$136:$AV$256,34)))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435968.89713800099</v>
      </c>
      <c r="Z1471" s="2">
        <f t="shared" si="786"/>
        <v>-10899.222428450026</v>
      </c>
      <c r="AA1471" s="2">
        <f t="shared" si="786"/>
        <v>-54158.0200421919</v>
      </c>
      <c r="AB1471" s="2">
        <f t="shared" si="786"/>
        <v>-769177.00000000012</v>
      </c>
      <c r="AC1471" s="2">
        <f t="shared" si="786"/>
        <v>-398265.34533264081</v>
      </c>
      <c r="AD1471" s="2">
        <f t="shared" si="786"/>
        <v>17234.072092147544</v>
      </c>
      <c r="AE1471" s="2">
        <f t="shared" si="786"/>
        <v>-381031.27324049344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435968.89713800099</v>
      </c>
      <c r="Z1473" s="2">
        <f t="shared" si="787"/>
        <v>-10899.222428450026</v>
      </c>
      <c r="AA1473" s="2">
        <f t="shared" si="787"/>
        <v>-22255.66274757417</v>
      </c>
      <c r="AB1473" s="2">
        <f t="shared" si="787"/>
        <v>-127173.19680886793</v>
      </c>
      <c r="AC1473" s="2">
        <f t="shared" si="787"/>
        <v>275640.81515310879</v>
      </c>
      <c r="AD1473" s="2">
        <f t="shared" si="787"/>
        <v>6420.0380319113146</v>
      </c>
      <c r="AE1473" s="2">
        <f t="shared" si="787"/>
        <v>282060.85318502015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435968.89713800099</v>
      </c>
      <c r="Z1475" s="2">
        <f t="shared" si="788"/>
        <v>-10899.222428450026</v>
      </c>
      <c r="AA1475" s="2">
        <f t="shared" si="788"/>
        <v>-36232.214103122038</v>
      </c>
      <c r="AB1475" s="2">
        <f t="shared" si="788"/>
        <v>-356358.48170250008</v>
      </c>
      <c r="AC1475" s="2">
        <f t="shared" si="788"/>
        <v>32478.978903928772</v>
      </c>
      <c r="AD1475" s="2">
        <f t="shared" si="788"/>
        <v>11117.912745603224</v>
      </c>
      <c r="AE1475" s="2">
        <f t="shared" si="788"/>
        <v>43596.891649532248</v>
      </c>
    </row>
    <row r="1479" spans="1:40" ht="19" customHeight="1" x14ac:dyDescent="0.15">
      <c r="A1479" s="1"/>
      <c r="G1479" s="1" t="s">
        <v>11</v>
      </c>
      <c r="H1479" s="50">
        <v>432453.86378753639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432453.86378753639</v>
      </c>
      <c r="K1480" s="14">
        <f>J1480*$C$10</f>
        <v>10811.34659468841</v>
      </c>
      <c r="L1480" s="15">
        <f>$C$1490</f>
        <v>4527.4907470195676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432453.86378753639</v>
      </c>
      <c r="Z1480" s="8">
        <f t="shared" ref="Z1480:Z1511" si="793">IFERROR(_xlfn.IFNA(-$T1480*K1480,0),0)</f>
        <v>-10811.34659468841</v>
      </c>
      <c r="AA1480" s="8">
        <f t="shared" ref="AA1480:AA1511" si="794">IFERROR(_xlfn.IFNA(-$T1480*L1480,0),0)</f>
        <v>-4527.4907470195676</v>
      </c>
      <c r="AB1480" s="8"/>
      <c r="AC1480" s="8">
        <f t="shared" ref="AC1480:AC1511" si="795">IFERROR(_xlfn.IFNA(SUM(Y1480:AB1480),0),0)</f>
        <v>417115.02644582838</v>
      </c>
      <c r="AD1480" s="8"/>
      <c r="AE1480" s="8">
        <f t="shared" ref="AE1480:AE1511" si="796">IFERROR(_xlfn.IFNA(SUM(AC1480:AD1480),0),0)</f>
        <v>417115.02644582838</v>
      </c>
      <c r="AG1480" s="46">
        <f>AE1609</f>
        <v>43245.388302899548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L'!$B$10:$O$129,7),VLOOKUP(I5,'[1]Mortality (Interventions) L'!$B$136:$AV$256,37)))</f>
        <v>5.6729381784127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5.6729381784127002E-3</v>
      </c>
      <c r="S1481" s="10">
        <f t="shared" ref="S1481:S1512" si="800">MIN(P1481*Q1481,Q1481-R1481)</f>
        <v>0</v>
      </c>
      <c r="T1481" s="9">
        <f t="shared" si="790"/>
        <v>0.99432706182158725</v>
      </c>
      <c r="U1481" s="18"/>
      <c r="V1481" s="8">
        <f t="shared" ref="V1481:V1512" si="801">W1480</f>
        <v>7691.77</v>
      </c>
      <c r="W1481" s="8">
        <f t="shared" si="791"/>
        <v>7648.1350643074302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-4363.4935692569452</v>
      </c>
      <c r="AC1481" s="8">
        <f t="shared" si="795"/>
        <v>-4363.4935692569452</v>
      </c>
      <c r="AD1481" s="8">
        <f t="shared" ref="AD1481:AD1512" si="803">IFERROR(_xlfn.IFNA($D$6*SUM(V1481:V1481,Y1481:Z1481),0),0)</f>
        <v>754.56263700000011</v>
      </c>
      <c r="AE1481" s="8">
        <f t="shared" si="796"/>
        <v>-3608.9309322569452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2365.2214280818862</v>
      </c>
      <c r="M1482" s="14">
        <f t="shared" si="789"/>
        <v>769177</v>
      </c>
      <c r="N1482" s="13"/>
      <c r="O1482" s="12">
        <f>1000*(IF(I6&lt;18,VLOOKUP(I6,'[1]Mortality (No Interventions) L'!$B$10:$O$129,7),VLOOKUP(I6,'[1]Mortality (Interventions) L'!$B$136:$AV$256,37)))</f>
        <v>6.3135972629979351</v>
      </c>
      <c r="P1482" s="11">
        <v>0</v>
      </c>
      <c r="Q1482" s="10">
        <f t="shared" si="798"/>
        <v>0.99432706182158725</v>
      </c>
      <c r="R1482" s="10">
        <f t="shared" si="799"/>
        <v>6.2777806160415521E-3</v>
      </c>
      <c r="S1482" s="10">
        <f t="shared" si="800"/>
        <v>0</v>
      </c>
      <c r="T1482" s="9">
        <f t="shared" si="790"/>
        <v>0.98804928120554569</v>
      </c>
      <c r="U1482" s="18"/>
      <c r="V1482" s="8">
        <f t="shared" si="801"/>
        <v>7648.1350643074302</v>
      </c>
      <c r="W1482" s="8">
        <f t="shared" si="791"/>
        <v>7599.8478196983806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-2336.955331908262</v>
      </c>
      <c r="AB1482" s="8">
        <f t="shared" si="802"/>
        <v>-4828.7244609049931</v>
      </c>
      <c r="AC1482" s="8">
        <f t="shared" si="795"/>
        <v>-7165.6797928132546</v>
      </c>
      <c r="AD1482" s="8">
        <f t="shared" si="803"/>
        <v>750.2820498085589</v>
      </c>
      <c r="AE1482" s="8">
        <f t="shared" si="796"/>
        <v>-6415.3977430046962</v>
      </c>
      <c r="AF1482" s="1" t="s">
        <v>34</v>
      </c>
      <c r="AG1482" s="44">
        <f>AE1609/Y1609</f>
        <v>0.10000000444936691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2365.2214280818862</v>
      </c>
      <c r="M1483" s="14">
        <f t="shared" si="789"/>
        <v>769177</v>
      </c>
      <c r="N1483" s="13"/>
      <c r="O1483" s="12">
        <f>1000*(IF(I7&lt;18,VLOOKUP(I7,'[1]Mortality (No Interventions) L'!$B$10:$O$129,7),VLOOKUP(I7,'[1]Mortality (Interventions) L'!$B$136:$AV$256,37)))</f>
        <v>7.0085548010630436</v>
      </c>
      <c r="P1483" s="11">
        <v>0</v>
      </c>
      <c r="Q1483" s="10">
        <f t="shared" si="798"/>
        <v>0.98804928120554569</v>
      </c>
      <c r="R1483" s="10">
        <f t="shared" si="799"/>
        <v>6.9247975334800161E-3</v>
      </c>
      <c r="S1483" s="10">
        <f t="shared" si="800"/>
        <v>0</v>
      </c>
      <c r="T1483" s="9">
        <f t="shared" si="790"/>
        <v>0.98112448367206573</v>
      </c>
      <c r="U1483" s="18"/>
      <c r="V1483" s="8">
        <f t="shared" si="801"/>
        <v>7599.8478196983806</v>
      </c>
      <c r="W1483" s="8">
        <f t="shared" si="791"/>
        <v>7546.5838697742856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-2320.5766523969464</v>
      </c>
      <c r="AB1483" s="8">
        <f t="shared" si="802"/>
        <v>-5326.3949924095587</v>
      </c>
      <c r="AC1483" s="8">
        <f t="shared" si="795"/>
        <v>-7646.9716448065046</v>
      </c>
      <c r="AD1483" s="8">
        <f t="shared" si="803"/>
        <v>745.54507111241116</v>
      </c>
      <c r="AE1483" s="8">
        <f t="shared" si="796"/>
        <v>-6901.4265736940933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2365.2214280818862</v>
      </c>
      <c r="M1484" s="14">
        <f t="shared" si="789"/>
        <v>769177</v>
      </c>
      <c r="N1484" s="13"/>
      <c r="O1484" s="12">
        <f>1000*(IF(I8&lt;18,VLOOKUP(I8,'[1]Mortality (No Interventions) L'!$B$10:$O$129,7),VLOOKUP(I8,'[1]Mortality (Interventions) L'!$B$136:$AV$256,37)))</f>
        <v>7.7595854470374297</v>
      </c>
      <c r="P1484" s="11">
        <v>0</v>
      </c>
      <c r="Q1484" s="10">
        <f t="shared" si="798"/>
        <v>0.98112448367206573</v>
      </c>
      <c r="R1484" s="10">
        <f t="shared" si="799"/>
        <v>7.6131192652338728E-3</v>
      </c>
      <c r="S1484" s="10">
        <f t="shared" si="800"/>
        <v>0</v>
      </c>
      <c r="T1484" s="9">
        <f t="shared" si="790"/>
        <v>0.97351136440683184</v>
      </c>
      <c r="U1484" s="18"/>
      <c r="V1484" s="8">
        <f t="shared" si="801"/>
        <v>7546.5838697742856</v>
      </c>
      <c r="W1484" s="8">
        <f t="shared" si="791"/>
        <v>7488.0255074035376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-2302.5699395762722</v>
      </c>
      <c r="AB1484" s="8">
        <f t="shared" si="802"/>
        <v>-5855.8362370747946</v>
      </c>
      <c r="AC1484" s="8">
        <f t="shared" si="795"/>
        <v>-8158.4061766510667</v>
      </c>
      <c r="AD1484" s="8">
        <f t="shared" si="803"/>
        <v>740.31987762485744</v>
      </c>
      <c r="AE1484" s="8">
        <f t="shared" si="796"/>
        <v>-7418.0862990262094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2365.2214280818862</v>
      </c>
      <c r="M1485" s="14">
        <f t="shared" si="789"/>
        <v>769177</v>
      </c>
      <c r="N1485" s="13"/>
      <c r="O1485" s="12">
        <f>1000*(IF(I9&lt;18,VLOOKUP(I9,'[1]Mortality (No Interventions) L'!$B$10:$O$129,7),VLOOKUP(I9,'[1]Mortality (Interventions) L'!$B$136:$AV$256,37)))</f>
        <v>8.6121652614479078</v>
      </c>
      <c r="P1485" s="11">
        <v>0</v>
      </c>
      <c r="Q1485" s="10">
        <f t="shared" si="798"/>
        <v>0.97351136440683184</v>
      </c>
      <c r="R1485" s="10">
        <f t="shared" si="799"/>
        <v>8.384040754169271E-3</v>
      </c>
      <c r="S1485" s="10">
        <f t="shared" si="800"/>
        <v>0</v>
      </c>
      <c r="T1485" s="9">
        <f t="shared" si="790"/>
        <v>0.96512732365266252</v>
      </c>
      <c r="U1485" s="18"/>
      <c r="V1485" s="8">
        <f t="shared" si="801"/>
        <v>7488.0255074035376</v>
      </c>
      <c r="W1485" s="8">
        <f t="shared" si="791"/>
        <v>7423.5373942518399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-2282.7398267305994</v>
      </c>
      <c r="AB1485" s="8">
        <f t="shared" si="802"/>
        <v>-6448.8113151696571</v>
      </c>
      <c r="AC1485" s="8">
        <f t="shared" si="795"/>
        <v>-8731.551141900256</v>
      </c>
      <c r="AD1485" s="8">
        <f t="shared" si="803"/>
        <v>734.57530227628706</v>
      </c>
      <c r="AE1485" s="8">
        <f t="shared" si="796"/>
        <v>-7996.9758396239686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2365.2214280818862</v>
      </c>
      <c r="M1486" s="14">
        <f t="shared" si="789"/>
        <v>769177</v>
      </c>
      <c r="N1486" s="13"/>
      <c r="O1486" s="12">
        <f>1000*(IF(I10&lt;18,VLOOKUP(I10,'[1]Mortality (No Interventions) L'!$B$10:$O$129,7),VLOOKUP(I10,'[1]Mortality (Interventions) L'!$B$136:$AV$256,37)))</f>
        <v>9.5817255978590534</v>
      </c>
      <c r="P1486" s="11">
        <v>0</v>
      </c>
      <c r="Q1486" s="10">
        <f t="shared" si="798"/>
        <v>0.96512732365266252</v>
      </c>
      <c r="R1486" s="10">
        <f t="shared" si="799"/>
        <v>9.2475851822359165E-3</v>
      </c>
      <c r="S1486" s="10">
        <f t="shared" si="800"/>
        <v>0</v>
      </c>
      <c r="T1486" s="9">
        <f t="shared" si="790"/>
        <v>0.95587973847042662</v>
      </c>
      <c r="U1486" s="18"/>
      <c r="V1486" s="8">
        <f t="shared" si="801"/>
        <v>7423.5373942518399</v>
      </c>
      <c r="W1486" s="8">
        <f t="shared" si="791"/>
        <v>7352.4070959746741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-2260.8672400995624</v>
      </c>
      <c r="AB1486" s="8">
        <f t="shared" si="802"/>
        <v>-7113.0298277166758</v>
      </c>
      <c r="AC1486" s="8">
        <f t="shared" si="795"/>
        <v>-9373.8970678162386</v>
      </c>
      <c r="AD1486" s="8">
        <f t="shared" si="803"/>
        <v>728.2490183761056</v>
      </c>
      <c r="AE1486" s="8">
        <f t="shared" si="796"/>
        <v>-8645.648049440133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2365.2214280818862</v>
      </c>
      <c r="M1487" s="14">
        <f t="shared" si="789"/>
        <v>769177</v>
      </c>
      <c r="N1487" s="13"/>
      <c r="O1487" s="12">
        <f>1000*(IF(I11&lt;18,VLOOKUP(I11,'[1]Mortality (No Interventions) L'!$B$10:$O$129,7),VLOOKUP(I11,'[1]Mortality (Interventions) L'!$B$136:$AV$256,37)))</f>
        <v>10.700277918372135</v>
      </c>
      <c r="P1487" s="11">
        <v>0</v>
      </c>
      <c r="Q1487" s="10">
        <f t="shared" si="798"/>
        <v>0.95587973847042662</v>
      </c>
      <c r="R1487" s="10">
        <f t="shared" si="799"/>
        <v>1.0228178858174439E-2</v>
      </c>
      <c r="S1487" s="10">
        <f t="shared" si="800"/>
        <v>0</v>
      </c>
      <c r="T1487" s="9">
        <f t="shared" si="790"/>
        <v>0.94565155961225222</v>
      </c>
      <c r="U1487" s="18"/>
      <c r="V1487" s="8">
        <f t="shared" si="801"/>
        <v>7352.4070959746741</v>
      </c>
      <c r="W1487" s="8">
        <f t="shared" si="791"/>
        <v>7273.7342966787337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-2236.6753322939539</v>
      </c>
      <c r="AB1487" s="8">
        <f t="shared" si="802"/>
        <v>-7867.2799295940404</v>
      </c>
      <c r="AC1487" s="8">
        <f t="shared" si="795"/>
        <v>-10103.955261887993</v>
      </c>
      <c r="AD1487" s="8">
        <f t="shared" si="803"/>
        <v>721.27113611511561</v>
      </c>
      <c r="AE1487" s="8">
        <f t="shared" si="796"/>
        <v>-9382.6841257728775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2365.2214280818862</v>
      </c>
      <c r="M1488" s="14">
        <f t="shared" si="789"/>
        <v>769177</v>
      </c>
      <c r="N1488" s="13"/>
      <c r="O1488" s="12">
        <f>1000*(IF(I12&lt;18,VLOOKUP(I12,'[1]Mortality (No Interventions) L'!$B$10:$O$129,7),VLOOKUP(I12,'[1]Mortality (Interventions) L'!$B$136:$AV$256,37)))</f>
        <v>11.999324903117284</v>
      </c>
      <c r="P1488" s="11">
        <v>0</v>
      </c>
      <c r="Q1488" s="10">
        <f t="shared" si="798"/>
        <v>0.94565155961225222</v>
      </c>
      <c r="R1488" s="10">
        <f t="shared" si="799"/>
        <v>1.1347180308926995E-2</v>
      </c>
      <c r="S1488" s="10">
        <f t="shared" si="800"/>
        <v>0</v>
      </c>
      <c r="T1488" s="9">
        <f t="shared" si="790"/>
        <v>0.93430437930332522</v>
      </c>
      <c r="U1488" s="18"/>
      <c r="V1488" s="8">
        <f t="shared" si="801"/>
        <v>7273.7342966787337</v>
      </c>
      <c r="W1488" s="8">
        <f t="shared" si="791"/>
        <v>7186.454395593938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-2209.8367382789711</v>
      </c>
      <c r="AB1488" s="8">
        <f t="shared" si="802"/>
        <v>-8727.9901084795401</v>
      </c>
      <c r="AC1488" s="8">
        <f t="shared" si="795"/>
        <v>-10937.826846758511</v>
      </c>
      <c r="AD1488" s="8">
        <f t="shared" si="803"/>
        <v>713.55333450418379</v>
      </c>
      <c r="AE1488" s="8">
        <f t="shared" si="796"/>
        <v>-10224.273512254327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2365.2214280818862</v>
      </c>
      <c r="M1489" s="14">
        <f t="shared" si="789"/>
        <v>769177</v>
      </c>
      <c r="N1489" s="13"/>
      <c r="O1489" s="12">
        <f>1000*(IF(I13&lt;18,VLOOKUP(I13,'[1]Mortality (No Interventions) L'!$B$10:$O$129,7),VLOOKUP(I13,'[1]Mortality (Interventions) L'!$B$136:$AV$256,37)))</f>
        <v>13.50942047363656</v>
      </c>
      <c r="P1489" s="11">
        <v>0</v>
      </c>
      <c r="Q1489" s="10">
        <f t="shared" si="798"/>
        <v>0.93430437930332522</v>
      </c>
      <c r="R1489" s="10">
        <f t="shared" si="799"/>
        <v>1.2621910710368641E-2</v>
      </c>
      <c r="S1489" s="10">
        <f t="shared" si="800"/>
        <v>0</v>
      </c>
      <c r="T1489" s="9">
        <f t="shared" si="790"/>
        <v>0.92168246859295655</v>
      </c>
      <c r="U1489" s="18"/>
      <c r="V1489" s="8">
        <f t="shared" si="801"/>
        <v>7186.454395593938</v>
      </c>
      <c r="W1489" s="8">
        <f t="shared" si="791"/>
        <v>7089.3695614492462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-2179.983124603471</v>
      </c>
      <c r="AB1489" s="8">
        <f t="shared" si="802"/>
        <v>-9708.4834144692195</v>
      </c>
      <c r="AC1489" s="8">
        <f t="shared" si="795"/>
        <v>-11888.466539072691</v>
      </c>
      <c r="AD1489" s="8">
        <f t="shared" si="803"/>
        <v>704.99117620776542</v>
      </c>
      <c r="AE1489" s="8">
        <f t="shared" si="796"/>
        <v>-11183.475362864927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4527.4907470195676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2365.2214280818862</v>
      </c>
      <c r="M1490" s="14">
        <f t="shared" si="789"/>
        <v>769177</v>
      </c>
      <c r="N1490" s="13"/>
      <c r="O1490" s="12">
        <f>1000*(IF(I14&lt;18,VLOOKUP(I14,'[1]Mortality (No Interventions) L'!$B$10:$O$129,7),VLOOKUP(I14,'[1]Mortality (Interventions) L'!$B$136:$AV$256,37)))</f>
        <v>15.317156312075612</v>
      </c>
      <c r="P1490" s="11">
        <v>0</v>
      </c>
      <c r="Q1490" s="10">
        <f t="shared" si="798"/>
        <v>0.92168246859295655</v>
      </c>
      <c r="R1490" s="10">
        <f t="shared" si="799"/>
        <v>1.4117554441538036E-2</v>
      </c>
      <c r="S1490" s="10">
        <f t="shared" si="800"/>
        <v>0</v>
      </c>
      <c r="T1490" s="9">
        <f t="shared" si="790"/>
        <v>0.90756491415141849</v>
      </c>
      <c r="U1490" s="18"/>
      <c r="V1490" s="8">
        <f t="shared" si="801"/>
        <v>7089.3695614492462</v>
      </c>
      <c r="W1490" s="8">
        <f t="shared" si="791"/>
        <v>6980.7805797224564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-2146.5919823262325</v>
      </c>
      <c r="AB1490" s="8">
        <f t="shared" si="802"/>
        <v>-10858.898172678902</v>
      </c>
      <c r="AC1490" s="8">
        <f t="shared" si="795"/>
        <v>-13005.490155005135</v>
      </c>
      <c r="AD1490" s="8">
        <f t="shared" si="803"/>
        <v>695.46715397817115</v>
      </c>
      <c r="AE1490" s="8">
        <f t="shared" si="796"/>
        <v>-12310.023001026962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2365.2214280818862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2365.2214280818862</v>
      </c>
      <c r="M1491" s="14">
        <f t="shared" si="789"/>
        <v>769177</v>
      </c>
      <c r="N1491" s="13"/>
      <c r="O1491" s="12">
        <f>1000*(IF(I15&lt;18,VLOOKUP(I15,'[1]Mortality (No Interventions) L'!$B$10:$O$129,7),VLOOKUP(I15,'[1]Mortality (Interventions) L'!$B$136:$AV$256,37)))</f>
        <v>17.420904660390331</v>
      </c>
      <c r="P1491" s="11">
        <v>0</v>
      </c>
      <c r="Q1491" s="10">
        <f t="shared" si="798"/>
        <v>0.90756491415141849</v>
      </c>
      <c r="R1491" s="10">
        <f t="shared" si="799"/>
        <v>1.5810601842547196E-2</v>
      </c>
      <c r="S1491" s="10">
        <f t="shared" si="800"/>
        <v>0</v>
      </c>
      <c r="T1491" s="9">
        <f t="shared" si="790"/>
        <v>0.89175431230887126</v>
      </c>
      <c r="U1491" s="18"/>
      <c r="V1491" s="8">
        <f t="shared" si="801"/>
        <v>6980.7805797224564</v>
      </c>
      <c r="W1491" s="8">
        <f t="shared" si="791"/>
        <v>6859.1690667880066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-2109.1964080573689</v>
      </c>
      <c r="AB1491" s="8">
        <f t="shared" si="802"/>
        <v>-12161.151293444924</v>
      </c>
      <c r="AC1491" s="8">
        <f t="shared" si="795"/>
        <v>-14270.347701502293</v>
      </c>
      <c r="AD1491" s="8">
        <f t="shared" si="803"/>
        <v>684.81457487077307</v>
      </c>
      <c r="AE1491" s="8">
        <f t="shared" si="796"/>
        <v>-13585.533126631519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2365.2214280818862</v>
      </c>
      <c r="M1492" s="14">
        <f t="shared" si="789"/>
        <v>769177</v>
      </c>
      <c r="N1492" s="13"/>
      <c r="O1492" s="12">
        <f>1000*(IF(I16&lt;18,VLOOKUP(I16,'[1]Mortality (No Interventions) L'!$B$10:$O$129,7),VLOOKUP(I16,'[1]Mortality (Interventions) L'!$B$136:$AV$256,37)))</f>
        <v>19.860886739813797</v>
      </c>
      <c r="P1492" s="11">
        <v>0</v>
      </c>
      <c r="Q1492" s="10">
        <f t="shared" si="798"/>
        <v>0.89175431230887126</v>
      </c>
      <c r="R1492" s="10">
        <f t="shared" si="799"/>
        <v>1.7711031396507031E-2</v>
      </c>
      <c r="S1492" s="10">
        <f t="shared" si="800"/>
        <v>0</v>
      </c>
      <c r="T1492" s="9">
        <f t="shared" si="790"/>
        <v>0.87404328091236427</v>
      </c>
      <c r="U1492" s="18"/>
      <c r="V1492" s="8">
        <f t="shared" si="801"/>
        <v>6859.1690667880066</v>
      </c>
      <c r="W1492" s="8">
        <f t="shared" si="791"/>
        <v>6722.9398868232965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-2067.3058970849193</v>
      </c>
      <c r="AB1492" s="8">
        <f t="shared" si="802"/>
        <v>-13622.917996471087</v>
      </c>
      <c r="AC1492" s="8">
        <f t="shared" si="795"/>
        <v>-15690.223893556007</v>
      </c>
      <c r="AD1492" s="8">
        <f t="shared" si="803"/>
        <v>672.88448545190352</v>
      </c>
      <c r="AE1492" s="8">
        <f t="shared" si="796"/>
        <v>-15017.339408104104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2365.2214280818862</v>
      </c>
      <c r="M1493" s="14">
        <f t="shared" si="789"/>
        <v>769177</v>
      </c>
      <c r="N1493" s="13"/>
      <c r="O1493" s="12">
        <f>1000*(IF(I17&lt;18,VLOOKUP(I17,'[1]Mortality (No Interventions) L'!$B$10:$O$129,7),VLOOKUP(I17,'[1]Mortality (Interventions) L'!$B$136:$AV$256,37)))</f>
        <v>22.706305767733387</v>
      </c>
      <c r="P1493" s="11">
        <v>0</v>
      </c>
      <c r="Q1493" s="10">
        <f t="shared" si="798"/>
        <v>0.87404328091236427</v>
      </c>
      <c r="R1493" s="10">
        <f t="shared" si="799"/>
        <v>1.9846293990629028E-2</v>
      </c>
      <c r="S1493" s="10">
        <f t="shared" si="800"/>
        <v>0</v>
      </c>
      <c r="T1493" s="9">
        <f t="shared" si="790"/>
        <v>0.85419698692173529</v>
      </c>
      <c r="U1493" s="18"/>
      <c r="V1493" s="8">
        <f t="shared" si="801"/>
        <v>6722.9398868232965</v>
      </c>
      <c r="W1493" s="8">
        <f t="shared" si="791"/>
        <v>6570.286758094996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-2020.365017270271</v>
      </c>
      <c r="AB1493" s="8">
        <f t="shared" si="802"/>
        <v>-15265.312872830063</v>
      </c>
      <c r="AC1493" s="8">
        <f t="shared" si="795"/>
        <v>-17285.677890100334</v>
      </c>
      <c r="AD1493" s="8">
        <f t="shared" si="803"/>
        <v>659.52040289736544</v>
      </c>
      <c r="AE1493" s="8">
        <f t="shared" si="796"/>
        <v>-16626.157487202971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2365.2214280818862</v>
      </c>
      <c r="M1494" s="14">
        <f t="shared" si="789"/>
        <v>769177</v>
      </c>
      <c r="N1494" s="13"/>
      <c r="O1494" s="12">
        <f>1000*(IF(I18&lt;18,VLOOKUP(I18,'[1]Mortality (No Interventions) L'!$B$10:$O$129,7),VLOOKUP(I18,'[1]Mortality (Interventions) L'!$B$136:$AV$256,37)))</f>
        <v>25.928071965591428</v>
      </c>
      <c r="P1494" s="11">
        <v>0</v>
      </c>
      <c r="Q1494" s="10">
        <f t="shared" si="798"/>
        <v>0.85419698692173529</v>
      </c>
      <c r="R1494" s="10">
        <f t="shared" si="799"/>
        <v>2.2147680949698115E-2</v>
      </c>
      <c r="S1494" s="10">
        <f t="shared" si="800"/>
        <v>0</v>
      </c>
      <c r="T1494" s="9">
        <f t="shared" si="790"/>
        <v>0.83204930597203719</v>
      </c>
      <c r="U1494" s="18"/>
      <c r="V1494" s="8">
        <f t="shared" si="801"/>
        <v>6570.286758094996</v>
      </c>
      <c r="W1494" s="8">
        <f t="shared" si="791"/>
        <v>6399.9318901965371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-1967.980847705724</v>
      </c>
      <c r="AB1494" s="8">
        <f t="shared" si="802"/>
        <v>-17035.486789845945</v>
      </c>
      <c r="AC1494" s="8">
        <f t="shared" si="795"/>
        <v>-19003.467637551668</v>
      </c>
      <c r="AD1494" s="8">
        <f t="shared" si="803"/>
        <v>644.5451309691191</v>
      </c>
      <c r="AE1494" s="8">
        <f t="shared" si="796"/>
        <v>-18358.922506582549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2365.2214280818862</v>
      </c>
      <c r="M1495" s="14">
        <f t="shared" si="789"/>
        <v>769177</v>
      </c>
      <c r="N1495" s="13"/>
      <c r="O1495" s="12">
        <f>1000*(IF(I19&lt;18,VLOOKUP(I19,'[1]Mortality (No Interventions) L'!$B$10:$O$129,7),VLOOKUP(I19,'[1]Mortality (Interventions) L'!$B$136:$AV$256,37)))</f>
        <v>29.559379228674231</v>
      </c>
      <c r="P1495" s="11">
        <v>0</v>
      </c>
      <c r="Q1495" s="10">
        <f t="shared" si="798"/>
        <v>0.83204930597203719</v>
      </c>
      <c r="R1495" s="10">
        <f t="shared" si="799"/>
        <v>2.4594860972182647E-2</v>
      </c>
      <c r="S1495" s="10">
        <f t="shared" si="800"/>
        <v>0</v>
      </c>
      <c r="T1495" s="9">
        <f t="shared" si="790"/>
        <v>0.80745444499985453</v>
      </c>
      <c r="U1495" s="18"/>
      <c r="V1495" s="8">
        <f t="shared" si="801"/>
        <v>6399.9318901965371</v>
      </c>
      <c r="W1495" s="8">
        <f t="shared" si="791"/>
        <v>6210.7538764165311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-1909.8085555136227</v>
      </c>
      <c r="AB1495" s="8">
        <f t="shared" si="802"/>
        <v>-18917.801378000531</v>
      </c>
      <c r="AC1495" s="8">
        <f t="shared" si="795"/>
        <v>-20827.609933514155</v>
      </c>
      <c r="AD1495" s="8">
        <f t="shared" si="803"/>
        <v>627.83331842828034</v>
      </c>
      <c r="AE1495" s="8">
        <f t="shared" si="796"/>
        <v>-20199.776615085873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2365.2214280818862</v>
      </c>
      <c r="M1496" s="14">
        <f t="shared" si="789"/>
        <v>769177</v>
      </c>
      <c r="N1496" s="13"/>
      <c r="O1496" s="12">
        <f>1000*(IF(I20&lt;18,VLOOKUP(I20,'[1]Mortality (No Interventions) L'!$B$10:$O$129,7),VLOOKUP(I20,'[1]Mortality (Interventions) L'!$B$136:$AV$256,37)))</f>
        <v>33.57990073530474</v>
      </c>
      <c r="P1496" s="11">
        <v>0</v>
      </c>
      <c r="Q1496" s="10">
        <f t="shared" si="798"/>
        <v>0.80745444499985453</v>
      </c>
      <c r="R1496" s="10">
        <f t="shared" si="799"/>
        <v>2.7114240111375698E-2</v>
      </c>
      <c r="S1496" s="10">
        <f t="shared" si="800"/>
        <v>0</v>
      </c>
      <c r="T1496" s="9">
        <f t="shared" si="790"/>
        <v>0.78034020488847888</v>
      </c>
      <c r="U1496" s="18"/>
      <c r="V1496" s="8">
        <f t="shared" si="801"/>
        <v>6210.7538764165311</v>
      </c>
      <c r="W1496" s="8">
        <f t="shared" si="791"/>
        <v>6002.1973777550556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-1845.6773737960398</v>
      </c>
      <c r="AB1496" s="8">
        <f t="shared" si="802"/>
        <v>-20855.649866147625</v>
      </c>
      <c r="AC1496" s="8">
        <f t="shared" si="795"/>
        <v>-22701.327239943665</v>
      </c>
      <c r="AD1496" s="8">
        <f t="shared" si="803"/>
        <v>609.2749552764617</v>
      </c>
      <c r="AE1496" s="8">
        <f t="shared" si="796"/>
        <v>-22092.052284667203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2365.2214280818862</v>
      </c>
      <c r="M1497" s="14">
        <f t="shared" si="789"/>
        <v>769177</v>
      </c>
      <c r="N1497" s="13"/>
      <c r="O1497" s="12">
        <f>1000*(IF(I21&lt;18,VLOOKUP(I21,'[1]Mortality (No Interventions) L'!$B$10:$O$129,7),VLOOKUP(I21,'[1]Mortality (Interventions) L'!$B$136:$AV$256,37)))</f>
        <v>38.058546398452201</v>
      </c>
      <c r="P1497" s="11">
        <v>0</v>
      </c>
      <c r="Q1497" s="10">
        <f t="shared" si="798"/>
        <v>0.78034020488847888</v>
      </c>
      <c r="R1497" s="10">
        <f t="shared" si="799"/>
        <v>2.9698613894325869E-2</v>
      </c>
      <c r="S1497" s="10">
        <f t="shared" si="800"/>
        <v>0</v>
      </c>
      <c r="T1497" s="9">
        <f t="shared" si="790"/>
        <v>0.75064159099415306</v>
      </c>
      <c r="U1497" s="18"/>
      <c r="V1497" s="8">
        <f t="shared" si="801"/>
        <v>6002.1973777550556</v>
      </c>
      <c r="W1497" s="8">
        <f t="shared" si="791"/>
        <v>5773.7624703610973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-1775.4335758288498</v>
      </c>
      <c r="AB1497" s="8">
        <f t="shared" si="802"/>
        <v>-22843.490739395889</v>
      </c>
      <c r="AC1497" s="8">
        <f t="shared" si="795"/>
        <v>-24618.92431522474</v>
      </c>
      <c r="AD1497" s="8">
        <f t="shared" si="803"/>
        <v>588.81556275777098</v>
      </c>
      <c r="AE1497" s="8">
        <f t="shared" si="796"/>
        <v>-24030.108752466967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2365.2214280818862</v>
      </c>
      <c r="M1498" s="14">
        <f t="shared" si="789"/>
        <v>769177</v>
      </c>
      <c r="N1498" s="13"/>
      <c r="O1498" s="12">
        <f>1000*(IF(I22&lt;18,VLOOKUP(I22,'[1]Mortality (No Interventions) L'!$B$10:$O$129,7),VLOOKUP(I22,'[1]Mortality (Interventions) L'!$B$136:$AV$256,37)))</f>
        <v>43.152590868274615</v>
      </c>
      <c r="P1498" s="11">
        <v>0</v>
      </c>
      <c r="Q1498" s="10">
        <f t="shared" si="798"/>
        <v>0.75064159099415306</v>
      </c>
      <c r="R1498" s="10">
        <f t="shared" si="799"/>
        <v>3.2392129464881424E-2</v>
      </c>
      <c r="S1498" s="10">
        <f t="shared" si="800"/>
        <v>0</v>
      </c>
      <c r="T1498" s="9">
        <f t="shared" si="790"/>
        <v>0.7182494615292716</v>
      </c>
      <c r="U1498" s="18"/>
      <c r="V1498" s="8">
        <f t="shared" si="801"/>
        <v>5773.7624703610973</v>
      </c>
      <c r="W1498" s="8">
        <f t="shared" si="791"/>
        <v>5524.6096607070058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-1698.8190171173096</v>
      </c>
      <c r="AB1498" s="8">
        <f t="shared" si="802"/>
        <v>-24915.2809654091</v>
      </c>
      <c r="AC1498" s="8">
        <f t="shared" si="795"/>
        <v>-26614.099982526408</v>
      </c>
      <c r="AD1498" s="8">
        <f t="shared" si="803"/>
        <v>566.40609834242366</v>
      </c>
      <c r="AE1498" s="8">
        <f t="shared" si="796"/>
        <v>-26047.693884183984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2365.2214280818862</v>
      </c>
      <c r="M1499" s="14">
        <f t="shared" si="789"/>
        <v>769177</v>
      </c>
      <c r="N1499" s="13"/>
      <c r="O1499" s="12">
        <f>1000*(IF(I23&lt;18,VLOOKUP(I23,'[1]Mortality (No Interventions) L'!$B$10:$O$129,7),VLOOKUP(I23,'[1]Mortality (Interventions) L'!$B$136:$AV$256,37)))</f>
        <v>48.939960976183222</v>
      </c>
      <c r="P1499" s="11">
        <v>0</v>
      </c>
      <c r="Q1499" s="10">
        <f t="shared" si="798"/>
        <v>0.7182494615292716</v>
      </c>
      <c r="R1499" s="10">
        <f t="shared" si="799"/>
        <v>3.5151100618407163E-2</v>
      </c>
      <c r="S1499" s="10">
        <f t="shared" si="800"/>
        <v>0</v>
      </c>
      <c r="T1499" s="9">
        <f t="shared" si="790"/>
        <v>0.6830983609108644</v>
      </c>
      <c r="U1499" s="18"/>
      <c r="V1499" s="8">
        <f t="shared" si="801"/>
        <v>5524.6096607070058</v>
      </c>
      <c r="W1499" s="8">
        <f t="shared" si="791"/>
        <v>5254.2354795033598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-1615.6788807139903</v>
      </c>
      <c r="AB1499" s="8">
        <f t="shared" si="802"/>
        <v>-27037.418120364568</v>
      </c>
      <c r="AC1499" s="8">
        <f t="shared" si="795"/>
        <v>-28653.097001078557</v>
      </c>
      <c r="AD1499" s="8">
        <f t="shared" si="803"/>
        <v>541.96420771535736</v>
      </c>
      <c r="AE1499" s="8">
        <f t="shared" si="796"/>
        <v>-28111.132793363198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2365.2214280818862</v>
      </c>
      <c r="M1500" s="14">
        <f t="shared" si="789"/>
        <v>769177</v>
      </c>
      <c r="N1500" s="13"/>
      <c r="O1500" s="12">
        <f>1000*(IF(I24&lt;18,VLOOKUP(I24,'[1]Mortality (No Interventions) L'!$B$10:$O$129,7),VLOOKUP(I24,'[1]Mortality (Interventions) L'!$B$136:$AV$256,37)))</f>
        <v>55.536825486602865</v>
      </c>
      <c r="P1500" s="11">
        <v>0</v>
      </c>
      <c r="Q1500" s="10">
        <f t="shared" si="798"/>
        <v>0.6830983609108644</v>
      </c>
      <c r="R1500" s="10">
        <f t="shared" si="799"/>
        <v>3.793711446009114E-2</v>
      </c>
      <c r="S1500" s="10">
        <f t="shared" si="800"/>
        <v>0</v>
      </c>
      <c r="T1500" s="9">
        <f t="shared" si="790"/>
        <v>0.64516124645077322</v>
      </c>
      <c r="U1500" s="18"/>
      <c r="V1500" s="8">
        <f t="shared" si="801"/>
        <v>5254.2354795033598</v>
      </c>
      <c r="W1500" s="8">
        <f t="shared" si="791"/>
        <v>4962.4319206126638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-1525.9492046733876</v>
      </c>
      <c r="AB1500" s="8">
        <f t="shared" si="802"/>
        <v>-29180.355889069524</v>
      </c>
      <c r="AC1500" s="8">
        <f t="shared" si="795"/>
        <v>-30706.305093742911</v>
      </c>
      <c r="AD1500" s="8">
        <f t="shared" si="803"/>
        <v>515.44050053927958</v>
      </c>
      <c r="AE1500" s="8">
        <f t="shared" si="796"/>
        <v>-30190.864593203631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2365.2214280818862</v>
      </c>
      <c r="M1501" s="14">
        <f t="shared" si="789"/>
        <v>769177</v>
      </c>
      <c r="N1501" s="13"/>
      <c r="O1501" s="12">
        <f>1000*(IF(I25&lt;18,VLOOKUP(I25,'[1]Mortality (No Interventions) L'!$B$10:$O$129,7),VLOOKUP(I25,'[1]Mortality (Interventions) L'!$B$136:$AV$256,37)))</f>
        <v>62.767200841118168</v>
      </c>
      <c r="P1501" s="11">
        <v>0</v>
      </c>
      <c r="Q1501" s="10">
        <f t="shared" si="798"/>
        <v>0.64516124645077322</v>
      </c>
      <c r="R1501" s="10">
        <f t="shared" si="799"/>
        <v>4.0494965530881818E-2</v>
      </c>
      <c r="S1501" s="10">
        <f t="shared" si="800"/>
        <v>0</v>
      </c>
      <c r="T1501" s="9">
        <f t="shared" si="790"/>
        <v>0.60466628091989139</v>
      </c>
      <c r="U1501" s="18"/>
      <c r="V1501" s="8">
        <f t="shared" si="801"/>
        <v>4962.4319206126638</v>
      </c>
      <c r="W1501" s="8">
        <f t="shared" si="791"/>
        <v>4650.9539595911929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-1430.1696444703084</v>
      </c>
      <c r="AB1501" s="8">
        <f t="shared" si="802"/>
        <v>-31147.796102147084</v>
      </c>
      <c r="AC1501" s="8">
        <f t="shared" si="795"/>
        <v>-32577.965746617392</v>
      </c>
      <c r="AD1501" s="8">
        <f t="shared" si="803"/>
        <v>486.81457141210234</v>
      </c>
      <c r="AE1501" s="8">
        <f t="shared" si="796"/>
        <v>-32091.15117520529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2365.2214280818862</v>
      </c>
      <c r="M1502" s="14">
        <f t="shared" si="789"/>
        <v>769177</v>
      </c>
      <c r="N1502" s="13"/>
      <c r="O1502" s="12">
        <f>1000*(IF(I26&lt;18,VLOOKUP(I26,'[1]Mortality (No Interventions) L'!$B$10:$O$129,7),VLOOKUP(I26,'[1]Mortality (Interventions) L'!$B$136:$AV$256,37)))</f>
        <v>70.453852176795934</v>
      </c>
      <c r="P1502" s="11">
        <v>0</v>
      </c>
      <c r="Q1502" s="10">
        <f t="shared" si="798"/>
        <v>0.60466628091989139</v>
      </c>
      <c r="R1502" s="10">
        <f t="shared" si="799"/>
        <v>4.2601068772222993E-2</v>
      </c>
      <c r="S1502" s="10">
        <f t="shared" si="800"/>
        <v>0</v>
      </c>
      <c r="T1502" s="9">
        <f t="shared" si="790"/>
        <v>0.56206521214766836</v>
      </c>
      <c r="U1502" s="18"/>
      <c r="V1502" s="8">
        <f t="shared" si="801"/>
        <v>4650.9539595911929</v>
      </c>
      <c r="W1502" s="8">
        <f t="shared" si="791"/>
        <v>4323.2763368410715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-1329.4086837510565</v>
      </c>
      <c r="AB1502" s="8">
        <f t="shared" si="802"/>
        <v>-32767.762275012166</v>
      </c>
      <c r="AC1502" s="8">
        <f t="shared" si="795"/>
        <v>-34097.170958763221</v>
      </c>
      <c r="AD1502" s="8">
        <f t="shared" si="803"/>
        <v>456.25858343589607</v>
      </c>
      <c r="AE1502" s="8">
        <f t="shared" si="796"/>
        <v>-33640.912375327323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2365.2214280818862</v>
      </c>
      <c r="M1503" s="14">
        <f t="shared" si="789"/>
        <v>769177</v>
      </c>
      <c r="N1503" s="13"/>
      <c r="O1503" s="12">
        <f>1000*(IF(I27&lt;18,VLOOKUP(I27,'[1]Mortality (No Interventions) L'!$B$10:$O$129,7),VLOOKUP(I27,'[1]Mortality (Interventions) L'!$B$136:$AV$256,37)))</f>
        <v>78.949607904213963</v>
      </c>
      <c r="P1503" s="11">
        <v>0</v>
      </c>
      <c r="Q1503" s="10">
        <f t="shared" si="798"/>
        <v>0.56206521214766836</v>
      </c>
      <c r="R1503" s="10">
        <f t="shared" si="799"/>
        <v>4.437482811565726E-2</v>
      </c>
      <c r="S1503" s="10">
        <f t="shared" si="800"/>
        <v>0</v>
      </c>
      <c r="T1503" s="9">
        <f t="shared" si="790"/>
        <v>0.51769038403201106</v>
      </c>
      <c r="U1503" s="18"/>
      <c r="V1503" s="8">
        <f t="shared" si="801"/>
        <v>4323.2763368410715</v>
      </c>
      <c r="W1503" s="8">
        <f t="shared" si="791"/>
        <v>3981.9553651859019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-1224.4523894244533</v>
      </c>
      <c r="AB1503" s="8">
        <f t="shared" si="802"/>
        <v>-34132.097165516905</v>
      </c>
      <c r="AC1503" s="8">
        <f t="shared" si="795"/>
        <v>-35356.549554941361</v>
      </c>
      <c r="AD1503" s="8">
        <f t="shared" si="803"/>
        <v>424.11340864410914</v>
      </c>
      <c r="AE1503" s="8">
        <f t="shared" si="796"/>
        <v>-34932.436146297252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2365.2214280818862</v>
      </c>
      <c r="M1504" s="14">
        <f t="shared" si="789"/>
        <v>769177</v>
      </c>
      <c r="N1504" s="13"/>
      <c r="O1504" s="12">
        <f>1000*(IF(I28&lt;18,VLOOKUP(I28,'[1]Mortality (No Interventions) L'!$B$10:$O$129,7),VLOOKUP(I28,'[1]Mortality (Interventions) L'!$B$136:$AV$256,37)))</f>
        <v>88.250477982882515</v>
      </c>
      <c r="P1504" s="11">
        <v>0</v>
      </c>
      <c r="Q1504" s="10">
        <f t="shared" si="798"/>
        <v>0.51769038403201106</v>
      </c>
      <c r="R1504" s="10">
        <f t="shared" si="799"/>
        <v>4.5686423837966984E-2</v>
      </c>
      <c r="S1504" s="10">
        <f t="shared" si="800"/>
        <v>0</v>
      </c>
      <c r="T1504" s="9">
        <f t="shared" si="790"/>
        <v>0.47200396019404406</v>
      </c>
      <c r="U1504" s="18"/>
      <c r="V1504" s="8">
        <f t="shared" si="801"/>
        <v>3981.9553651859019</v>
      </c>
      <c r="W1504" s="8">
        <f t="shared" si="791"/>
        <v>3630.5459009017427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-1116.3938807904626</v>
      </c>
      <c r="AB1504" s="8">
        <f t="shared" si="802"/>
        <v>-35140.946428415933</v>
      </c>
      <c r="AC1504" s="8">
        <f t="shared" si="795"/>
        <v>-36257.340309206396</v>
      </c>
      <c r="AD1504" s="8">
        <f t="shared" si="803"/>
        <v>390.62982132473701</v>
      </c>
      <c r="AE1504" s="8">
        <f t="shared" si="796"/>
        <v>-35866.710487881661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2365.2214280818862</v>
      </c>
      <c r="M1505" s="14">
        <f t="shared" si="789"/>
        <v>769177</v>
      </c>
      <c r="N1505" s="13"/>
      <c r="O1505" s="12">
        <f>1000*(IF(I29&lt;18,VLOOKUP(I29,'[1]Mortality (No Interventions) L'!$B$10:$O$129,7),VLOOKUP(I29,'[1]Mortality (Interventions) L'!$B$136:$AV$256,37)))</f>
        <v>98.612872780833683</v>
      </c>
      <c r="P1505" s="11">
        <v>0</v>
      </c>
      <c r="Q1505" s="10">
        <f t="shared" si="798"/>
        <v>0.47200396019404406</v>
      </c>
      <c r="R1505" s="10">
        <f t="shared" si="799"/>
        <v>4.6545666478664954E-2</v>
      </c>
      <c r="S1505" s="10">
        <f t="shared" si="800"/>
        <v>0</v>
      </c>
      <c r="T1505" s="9">
        <f t="shared" si="790"/>
        <v>0.42545829371537913</v>
      </c>
      <c r="U1505" s="18"/>
      <c r="V1505" s="8">
        <f t="shared" si="801"/>
        <v>3630.5459009017427</v>
      </c>
      <c r="W1505" s="8">
        <f t="shared" si="791"/>
        <v>3272.5273398511417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-1006.3030730507716</v>
      </c>
      <c r="AB1505" s="8">
        <f t="shared" si="802"/>
        <v>-35801.856105060077</v>
      </c>
      <c r="AC1505" s="8">
        <f t="shared" si="795"/>
        <v>-36808.159178110851</v>
      </c>
      <c r="AD1505" s="8">
        <f t="shared" si="803"/>
        <v>356.15655287846096</v>
      </c>
      <c r="AE1505" s="8">
        <f t="shared" si="796"/>
        <v>-36452.002625232388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2365.2214280818862</v>
      </c>
      <c r="M1506" s="14">
        <f t="shared" si="789"/>
        <v>769177</v>
      </c>
      <c r="N1506" s="13"/>
      <c r="O1506" s="12">
        <f>1000*(IF(I30&lt;18,VLOOKUP(I30,'[1]Mortality (No Interventions) L'!$B$10:$O$129,7),VLOOKUP(I30,'[1]Mortality (Interventions) L'!$B$136:$AV$256,37)))</f>
        <v>110.19435785264037</v>
      </c>
      <c r="P1506" s="11">
        <v>0</v>
      </c>
      <c r="Q1506" s="10">
        <f t="shared" si="798"/>
        <v>0.42545829371537913</v>
      </c>
      <c r="R1506" s="10">
        <f t="shared" si="799"/>
        <v>4.6883103469046263E-2</v>
      </c>
      <c r="S1506" s="10">
        <f t="shared" si="800"/>
        <v>0</v>
      </c>
      <c r="T1506" s="9">
        <f t="shared" si="790"/>
        <v>0.37857519024633285</v>
      </c>
      <c r="U1506" s="18"/>
      <c r="V1506" s="8">
        <f t="shared" si="801"/>
        <v>3272.5273398511417</v>
      </c>
      <c r="W1506" s="8">
        <f t="shared" si="791"/>
        <v>2911.9132910810358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-895.41415211080312</v>
      </c>
      <c r="AB1506" s="8">
        <f t="shared" si="802"/>
        <v>-36061.404877010595</v>
      </c>
      <c r="AC1506" s="8">
        <f t="shared" si="795"/>
        <v>-36956.819029121398</v>
      </c>
      <c r="AD1506" s="8">
        <f t="shared" si="803"/>
        <v>321.03493203939701</v>
      </c>
      <c r="AE1506" s="8">
        <f t="shared" si="796"/>
        <v>-36635.784097082003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2365.2214280818862</v>
      </c>
      <c r="M1507" s="14">
        <f t="shared" si="789"/>
        <v>769177</v>
      </c>
      <c r="N1507" s="13"/>
      <c r="O1507" s="12">
        <f>1000*(IF(I31&lt;18,VLOOKUP(I31,'[1]Mortality (No Interventions) L'!$B$10:$O$129,7),VLOOKUP(I31,'[1]Mortality (Interventions) L'!$B$136:$AV$256,37)))</f>
        <v>121.94690314311045</v>
      </c>
      <c r="P1507" s="11">
        <v>0</v>
      </c>
      <c r="Q1507" s="10">
        <f t="shared" si="798"/>
        <v>0.37857519024633285</v>
      </c>
      <c r="R1507" s="10">
        <f t="shared" si="799"/>
        <v>4.6166072057354166E-2</v>
      </c>
      <c r="S1507" s="10">
        <f t="shared" si="800"/>
        <v>0</v>
      </c>
      <c r="T1507" s="9">
        <f t="shared" si="790"/>
        <v>0.33240911818897867</v>
      </c>
      <c r="U1507" s="18"/>
      <c r="V1507" s="8">
        <f t="shared" si="801"/>
        <v>2911.9132910810358</v>
      </c>
      <c r="W1507" s="8">
        <f t="shared" si="791"/>
        <v>2556.8144830124406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-786.22116923037663</v>
      </c>
      <c r="AB1507" s="8">
        <f t="shared" si="802"/>
        <v>-35509.880806859503</v>
      </c>
      <c r="AC1507" s="8">
        <f t="shared" si="795"/>
        <v>-36296.101976089878</v>
      </c>
      <c r="AD1507" s="8">
        <f t="shared" si="803"/>
        <v>285.65869385504965</v>
      </c>
      <c r="AE1507" s="8">
        <f t="shared" si="796"/>
        <v>-36010.443282234832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2365.2214280818862</v>
      </c>
      <c r="M1508" s="14">
        <f t="shared" si="789"/>
        <v>769177</v>
      </c>
      <c r="N1508" s="13"/>
      <c r="O1508" s="12">
        <f>1000*(IF(I32&lt;18,VLOOKUP(I32,'[1]Mortality (No Interventions) L'!$B$10:$O$129,7),VLOOKUP(I32,'[1]Mortality (Interventions) L'!$B$136:$AV$256,37)))</f>
        <v>134.79168374688666</v>
      </c>
      <c r="P1508" s="11">
        <v>0</v>
      </c>
      <c r="Q1508" s="10">
        <f t="shared" si="798"/>
        <v>0.33240911818897867</v>
      </c>
      <c r="R1508" s="10">
        <f t="shared" si="799"/>
        <v>4.4805984733510287E-2</v>
      </c>
      <c r="S1508" s="10">
        <f t="shared" si="800"/>
        <v>0</v>
      </c>
      <c r="T1508" s="9">
        <f t="shared" si="790"/>
        <v>0.2876031334554684</v>
      </c>
      <c r="U1508" s="18"/>
      <c r="V1508" s="8">
        <f t="shared" si="801"/>
        <v>2556.8144830124406</v>
      </c>
      <c r="W1508" s="8">
        <f t="shared" si="791"/>
        <v>2212.1771538187681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-680.24509403236823</v>
      </c>
      <c r="AB1508" s="8">
        <f t="shared" si="802"/>
        <v>-34463.732919367241</v>
      </c>
      <c r="AC1508" s="8">
        <f t="shared" si="795"/>
        <v>-35143.97801339961</v>
      </c>
      <c r="AD1508" s="8">
        <f t="shared" si="803"/>
        <v>250.82350078352044</v>
      </c>
      <c r="AE1508" s="8">
        <f t="shared" si="796"/>
        <v>-34893.154512616093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2365.2214280818862</v>
      </c>
      <c r="M1509" s="14">
        <f t="shared" si="789"/>
        <v>769177</v>
      </c>
      <c r="N1509" s="13"/>
      <c r="O1509" s="12">
        <f>1000*(IF(I33&lt;18,VLOOKUP(I33,'[1]Mortality (No Interventions) L'!$B$10:$O$129,7),VLOOKUP(I33,'[1]Mortality (Interventions) L'!$B$136:$AV$256,37)))</f>
        <v>148.45516410591338</v>
      </c>
      <c r="P1509" s="11">
        <v>0</v>
      </c>
      <c r="Q1509" s="10">
        <f t="shared" si="798"/>
        <v>0.2876031334554684</v>
      </c>
      <c r="R1509" s="10">
        <f t="shared" si="799"/>
        <v>4.2696170374506466E-2</v>
      </c>
      <c r="S1509" s="10">
        <f t="shared" si="800"/>
        <v>0</v>
      </c>
      <c r="T1509" s="9">
        <f t="shared" si="790"/>
        <v>0.24490696308096194</v>
      </c>
      <c r="U1509" s="18"/>
      <c r="V1509" s="8">
        <f t="shared" si="801"/>
        <v>2212.1771538187681</v>
      </c>
      <c r="W1509" s="8">
        <f t="shared" si="791"/>
        <v>1883.7680314172508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-579.25919696555059</v>
      </c>
      <c r="AB1509" s="8">
        <f t="shared" si="802"/>
        <v>-32840.91224015176</v>
      </c>
      <c r="AC1509" s="8">
        <f t="shared" si="795"/>
        <v>-33420.171437117308</v>
      </c>
      <c r="AD1509" s="8">
        <f t="shared" si="803"/>
        <v>217.01457878962117</v>
      </c>
      <c r="AE1509" s="8">
        <f t="shared" si="796"/>
        <v>-33203.156858327689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2365.2214280818862</v>
      </c>
      <c r="M1510" s="14">
        <f t="shared" si="789"/>
        <v>769177</v>
      </c>
      <c r="N1510" s="13"/>
      <c r="O1510" s="12">
        <f>1000*(IF(I34&lt;18,VLOOKUP(I34,'[1]Mortality (No Interventions) L'!$B$10:$O$129,7),VLOOKUP(I34,'[1]Mortality (Interventions) L'!$B$136:$AV$256,37)))</f>
        <v>162.80461272673003</v>
      </c>
      <c r="P1510" s="11">
        <v>0</v>
      </c>
      <c r="Q1510" s="10">
        <f t="shared" si="798"/>
        <v>0.24490696308096194</v>
      </c>
      <c r="R1510" s="10">
        <f t="shared" si="799"/>
        <v>3.9871983278475576E-2</v>
      </c>
      <c r="S1510" s="10">
        <f t="shared" si="800"/>
        <v>0</v>
      </c>
      <c r="T1510" s="9">
        <f t="shared" si="790"/>
        <v>0.20503497980248636</v>
      </c>
      <c r="U1510" s="18"/>
      <c r="V1510" s="8">
        <f t="shared" si="801"/>
        <v>1883.7680314172508</v>
      </c>
      <c r="W1510" s="8">
        <f t="shared" si="791"/>
        <v>1577.0819065953706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-484.95312773517747</v>
      </c>
      <c r="AB1510" s="8">
        <f t="shared" si="802"/>
        <v>-30668.612482188008</v>
      </c>
      <c r="AC1510" s="8">
        <f t="shared" si="795"/>
        <v>-31153.565609923186</v>
      </c>
      <c r="AD1510" s="8">
        <f t="shared" si="803"/>
        <v>184.7976438820323</v>
      </c>
      <c r="AE1510" s="8">
        <f t="shared" si="796"/>
        <v>-30968.767966041152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2365.2214280818862</v>
      </c>
      <c r="M1511" s="14">
        <f t="shared" si="789"/>
        <v>769177</v>
      </c>
      <c r="N1511" s="13"/>
      <c r="O1511" s="12">
        <f>1000*(IF(I35&lt;18,VLOOKUP(I35,'[1]Mortality (No Interventions) L'!$B$10:$O$129,7),VLOOKUP(I35,'[1]Mortality (Interventions) L'!$B$136:$AV$256,37)))</f>
        <v>178.37922030505135</v>
      </c>
      <c r="P1511" s="11">
        <v>0</v>
      </c>
      <c r="Q1511" s="10">
        <f t="shared" si="798"/>
        <v>0.20503497980248636</v>
      </c>
      <c r="R1511" s="10">
        <f t="shared" si="799"/>
        <v>3.6573979832429465E-2</v>
      </c>
      <c r="S1511" s="10">
        <f t="shared" si="800"/>
        <v>0</v>
      </c>
      <c r="T1511" s="9">
        <f t="shared" si="790"/>
        <v>0.1684609999700569</v>
      </c>
      <c r="U1511" s="18"/>
      <c r="V1511" s="8">
        <f t="shared" si="801"/>
        <v>1577.0819065953706</v>
      </c>
      <c r="W1511" s="8">
        <f t="shared" si="791"/>
        <v>1295.7632657396846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-398.44756692528057</v>
      </c>
      <c r="AB1511" s="8">
        <f t="shared" si="802"/>
        <v>-28131.864085568599</v>
      </c>
      <c r="AC1511" s="8">
        <f t="shared" si="795"/>
        <v>-28530.311652493878</v>
      </c>
      <c r="AD1511" s="8">
        <f t="shared" si="803"/>
        <v>154.71173503700587</v>
      </c>
      <c r="AE1511" s="8">
        <f t="shared" si="796"/>
        <v>-28375.599917456871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2365.2214280818862</v>
      </c>
      <c r="M1512" s="14">
        <f t="shared" ref="M1512:M1543" si="806">$E$11</f>
        <v>769177</v>
      </c>
      <c r="N1512" s="13"/>
      <c r="O1512" s="12">
        <f>1000*(IF(I36&lt;18,VLOOKUP(I36,'[1]Mortality (No Interventions) L'!$B$10:$O$129,7),VLOOKUP(I36,'[1]Mortality (Interventions) L'!$B$136:$AV$256,37)))</f>
        <v>194.66230649515012</v>
      </c>
      <c r="P1512" s="11">
        <v>0</v>
      </c>
      <c r="Q1512" s="10">
        <f t="shared" si="798"/>
        <v>0.1684609999700569</v>
      </c>
      <c r="R1512" s="10">
        <f t="shared" si="799"/>
        <v>3.2793006808650688E-2</v>
      </c>
      <c r="S1512" s="10">
        <f t="shared" si="800"/>
        <v>0</v>
      </c>
      <c r="T1512" s="9">
        <f t="shared" ref="T1512:T1543" si="807">Q1512-SUM(R1512:S1512)</f>
        <v>0.13566799316140621</v>
      </c>
      <c r="U1512" s="18"/>
      <c r="V1512" s="8">
        <f t="shared" si="801"/>
        <v>1295.7632657396846</v>
      </c>
      <c r="W1512" s="8">
        <f t="shared" ref="W1512:W1543" si="808">$G$14*M1512*T1512</f>
        <v>1043.5269997591095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-320.88484453022477</v>
      </c>
      <c r="AB1512" s="8">
        <f t="shared" si="802"/>
        <v>-25223.626598057512</v>
      </c>
      <c r="AC1512" s="8">
        <f t="shared" ref="AC1512:AC1543" si="812">IFERROR(_xlfn.IFNA(SUM(Y1512:AB1512),0),0)</f>
        <v>-25544.511442587736</v>
      </c>
      <c r="AD1512" s="8">
        <f t="shared" si="803"/>
        <v>127.11437636906307</v>
      </c>
      <c r="AE1512" s="8">
        <f t="shared" ref="AE1512:AE1543" si="813">IFERROR(_xlfn.IFNA(SUM(AC1512:AD1512),0),0)</f>
        <v>-25417.397066218673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2365.2214280818862</v>
      </c>
      <c r="M1513" s="14">
        <f t="shared" si="806"/>
        <v>769177</v>
      </c>
      <c r="N1513" s="13"/>
      <c r="O1513" s="12">
        <f>1000*(IF(I37&lt;18,VLOOKUP(I37,'[1]Mortality (No Interventions) L'!$B$10:$O$129,7),VLOOKUP(I37,'[1]Mortality (Interventions) L'!$B$136:$AV$256,37)))</f>
        <v>212.12356402102694</v>
      </c>
      <c r="P1513" s="11">
        <v>0</v>
      </c>
      <c r="Q1513" s="10">
        <f t="shared" ref="Q1513:Q1544" si="815">T1512</f>
        <v>0.13566799316140621</v>
      </c>
      <c r="R1513" s="10">
        <f t="shared" ref="R1513:R1544" si="816">O1513*Q1513/1000</f>
        <v>2.8778378232977794E-2</v>
      </c>
      <c r="S1513" s="10">
        <f t="shared" ref="S1513:S1544" si="817">MIN(P1513*Q1513,Q1513-R1513)</f>
        <v>0</v>
      </c>
      <c r="T1513" s="9">
        <f t="shared" si="807"/>
        <v>0.10688961492842841</v>
      </c>
      <c r="U1513" s="18"/>
      <c r="V1513" s="8">
        <f t="shared" ref="V1513:V1544" si="818">W1512</f>
        <v>1043.5269997591095</v>
      </c>
      <c r="W1513" s="8">
        <f t="shared" si="808"/>
        <v>822.1703334180379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-252.81760766814034</v>
      </c>
      <c r="AB1513" s="8">
        <f t="shared" ref="AB1513:AB1544" si="819">IFERROR(_xlfn.IFNA(-M1513*R1513,0),0)</f>
        <v>-22135.666634107161</v>
      </c>
      <c r="AC1513" s="8">
        <f t="shared" si="812"/>
        <v>-22388.484241775303</v>
      </c>
      <c r="AD1513" s="8">
        <f t="shared" ref="AD1513:AD1544" si="820">IFERROR(_xlfn.IFNA($D$6*SUM(V1513:V1513,Y1513:Z1513),0),0)</f>
        <v>102.36999867636864</v>
      </c>
      <c r="AE1513" s="8">
        <f t="shared" si="813"/>
        <v>-22286.114243098935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2365.2214280818862</v>
      </c>
      <c r="M1514" s="14">
        <f t="shared" si="806"/>
        <v>769177</v>
      </c>
      <c r="N1514" s="13"/>
      <c r="O1514" s="12">
        <f>1000*(IF(I38&lt;18,VLOOKUP(I38,'[1]Mortality (No Interventions) L'!$B$10:$O$129,7),VLOOKUP(I38,'[1]Mortality (Interventions) L'!$B$136:$AV$256,37)))</f>
        <v>230.83686721016801</v>
      </c>
      <c r="P1514" s="11">
        <v>0</v>
      </c>
      <c r="Q1514" s="10">
        <f t="shared" si="815"/>
        <v>0.10688961492842841</v>
      </c>
      <c r="R1514" s="10">
        <f t="shared" si="816"/>
        <v>2.4674063847379621E-2</v>
      </c>
      <c r="S1514" s="10">
        <f t="shared" si="817"/>
        <v>0</v>
      </c>
      <c r="T1514" s="9">
        <f t="shared" si="807"/>
        <v>8.2215551081048791E-2</v>
      </c>
      <c r="U1514" s="18"/>
      <c r="V1514" s="8">
        <f t="shared" si="818"/>
        <v>822.1703334180379</v>
      </c>
      <c r="W1514" s="8">
        <f t="shared" si="808"/>
        <v>632.38310933867865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-194.45798313845748</v>
      </c>
      <c r="AB1514" s="8">
        <f t="shared" si="819"/>
        <v>-18978.722407935915</v>
      </c>
      <c r="AC1514" s="8">
        <f t="shared" si="812"/>
        <v>-19173.180391074373</v>
      </c>
      <c r="AD1514" s="8">
        <f t="shared" si="820"/>
        <v>80.654909708309518</v>
      </c>
      <c r="AE1514" s="8">
        <f t="shared" si="813"/>
        <v>-19092.525481366065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2365.2214280818862</v>
      </c>
      <c r="M1515" s="14">
        <f t="shared" si="806"/>
        <v>769177</v>
      </c>
      <c r="N1515" s="13"/>
      <c r="O1515" s="12">
        <f>1000*(IF(I39&lt;18,VLOOKUP(I39,'[1]Mortality (No Interventions) L'!$B$10:$O$129,7),VLOOKUP(I39,'[1]Mortality (Interventions) L'!$B$136:$AV$256,37)))</f>
        <v>250.2221023606177</v>
      </c>
      <c r="P1515" s="11">
        <v>0</v>
      </c>
      <c r="Q1515" s="10">
        <f t="shared" si="815"/>
        <v>8.2215551081048791E-2</v>
      </c>
      <c r="R1515" s="10">
        <f t="shared" si="816"/>
        <v>2.0572148038236784E-2</v>
      </c>
      <c r="S1515" s="10">
        <f t="shared" si="817"/>
        <v>0</v>
      </c>
      <c r="T1515" s="9">
        <f t="shared" si="807"/>
        <v>6.1643403042812003E-2</v>
      </c>
      <c r="U1515" s="18"/>
      <c r="V1515" s="8">
        <f t="shared" si="818"/>
        <v>632.38310933867865</v>
      </c>
      <c r="W1515" s="8">
        <f t="shared" si="808"/>
        <v>474.1468782226101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-145.8002977767471</v>
      </c>
      <c r="AB1515" s="8">
        <f t="shared" si="819"/>
        <v>-15823.623111606854</v>
      </c>
      <c r="AC1515" s="8">
        <f t="shared" si="812"/>
        <v>-15969.4234093836</v>
      </c>
      <c r="AD1515" s="8">
        <f t="shared" si="820"/>
        <v>62.036783026124382</v>
      </c>
      <c r="AE1515" s="8">
        <f t="shared" si="813"/>
        <v>-15907.386626357476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2365.2214280818862</v>
      </c>
      <c r="M1516" s="14">
        <f t="shared" si="806"/>
        <v>769177</v>
      </c>
      <c r="N1516" s="13"/>
      <c r="O1516" s="12">
        <f>1000*(IF(I40&lt;18,VLOOKUP(I40,'[1]Mortality (No Interventions) L'!$B$10:$O$129,7),VLOOKUP(I40,'[1]Mortality (Interventions) L'!$B$136:$AV$256,37)))</f>
        <v>270.75140137897813</v>
      </c>
      <c r="P1516" s="11">
        <v>0</v>
      </c>
      <c r="Q1516" s="10">
        <f t="shared" si="815"/>
        <v>6.1643403042812003E-2</v>
      </c>
      <c r="R1516" s="10">
        <f t="shared" si="816"/>
        <v>1.6690037759610515E-2</v>
      </c>
      <c r="S1516" s="10">
        <f t="shared" si="817"/>
        <v>0</v>
      </c>
      <c r="T1516" s="9">
        <f t="shared" si="807"/>
        <v>4.4953365283201485E-2</v>
      </c>
      <c r="U1516" s="18"/>
      <c r="V1516" s="8">
        <f t="shared" si="818"/>
        <v>474.1468782226101</v>
      </c>
      <c r="W1516" s="8">
        <f t="shared" si="808"/>
        <v>345.77094648437071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-106.3246628322205</v>
      </c>
      <c r="AB1516" s="8">
        <f t="shared" si="819"/>
        <v>-12837.593173823936</v>
      </c>
      <c r="AC1516" s="8">
        <f t="shared" si="812"/>
        <v>-12943.917836656157</v>
      </c>
      <c r="AD1516" s="8">
        <f t="shared" si="820"/>
        <v>46.513808753638052</v>
      </c>
      <c r="AE1516" s="8">
        <f t="shared" si="813"/>
        <v>-12897.404027902519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2365.2214280818862</v>
      </c>
      <c r="M1517" s="14">
        <f t="shared" si="806"/>
        <v>769177</v>
      </c>
      <c r="N1517" s="13"/>
      <c r="O1517" s="12">
        <f>1000*(IF(I41&lt;18,VLOOKUP(I41,'[1]Mortality (No Interventions) L'!$B$10:$O$129,7),VLOOKUP(I41,'[1]Mortality (Interventions) L'!$B$136:$AV$256,37)))</f>
        <v>291.79533108560406</v>
      </c>
      <c r="P1517" s="11">
        <v>0</v>
      </c>
      <c r="Q1517" s="10">
        <f t="shared" si="815"/>
        <v>4.4953365283201485E-2</v>
      </c>
      <c r="R1517" s="10">
        <f t="shared" si="816"/>
        <v>1.3117182106223877E-2</v>
      </c>
      <c r="S1517" s="10">
        <f t="shared" si="817"/>
        <v>0</v>
      </c>
      <c r="T1517" s="9">
        <f t="shared" si="807"/>
        <v>3.183618317697761E-2</v>
      </c>
      <c r="U1517" s="18"/>
      <c r="V1517" s="8">
        <f t="shared" si="818"/>
        <v>345.77094648437071</v>
      </c>
      <c r="W1517" s="8">
        <f t="shared" si="808"/>
        <v>244.8765986751811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-75.299622638527509</v>
      </c>
      <c r="AB1517" s="8">
        <f t="shared" si="819"/>
        <v>-10089.434780918962</v>
      </c>
      <c r="AC1517" s="8">
        <f t="shared" si="812"/>
        <v>-10164.73440355749</v>
      </c>
      <c r="AD1517" s="8">
        <f t="shared" si="820"/>
        <v>33.920129850116766</v>
      </c>
      <c r="AE1517" s="8">
        <f t="shared" si="813"/>
        <v>-10130.814273707372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2365.2214280818862</v>
      </c>
      <c r="M1518" s="14">
        <f t="shared" si="806"/>
        <v>769177</v>
      </c>
      <c r="N1518" s="13"/>
      <c r="O1518" s="12">
        <f>1000*(IF(I42&lt;18,VLOOKUP(I42,'[1]Mortality (No Interventions) L'!$B$10:$O$129,7),VLOOKUP(I42,'[1]Mortality (Interventions) L'!$B$136:$AV$256,37)))</f>
        <v>312.93844034913479</v>
      </c>
      <c r="P1518" s="11">
        <v>0</v>
      </c>
      <c r="Q1518" s="10">
        <f t="shared" si="815"/>
        <v>3.183618317697761E-2</v>
      </c>
      <c r="R1518" s="10">
        <f t="shared" si="816"/>
        <v>9.9627655100727377E-3</v>
      </c>
      <c r="S1518" s="10">
        <f t="shared" si="817"/>
        <v>0</v>
      </c>
      <c r="T1518" s="9">
        <f t="shared" si="807"/>
        <v>2.1873417666904871E-2</v>
      </c>
      <c r="U1518" s="18"/>
      <c r="V1518" s="8">
        <f t="shared" si="818"/>
        <v>244.8765986751811</v>
      </c>
      <c r="W1518" s="8">
        <f t="shared" si="808"/>
        <v>168.24529780776888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-51.735476171148299</v>
      </c>
      <c r="AB1518" s="8">
        <f t="shared" si="819"/>
        <v>-7663.1300867412183</v>
      </c>
      <c r="AC1518" s="8">
        <f t="shared" si="812"/>
        <v>-7714.8655629123668</v>
      </c>
      <c r="AD1518" s="8">
        <f t="shared" si="820"/>
        <v>24.022394330035269</v>
      </c>
      <c r="AE1518" s="8">
        <f t="shared" si="813"/>
        <v>-7690.8431685823316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2365.2214280818862</v>
      </c>
      <c r="M1519" s="14">
        <f t="shared" si="806"/>
        <v>769177</v>
      </c>
      <c r="N1519" s="13"/>
      <c r="O1519" s="12">
        <f>1000*(IF(I43&lt;18,VLOOKUP(I43,'[1]Mortality (No Interventions) L'!$B$10:$O$129,7),VLOOKUP(I43,'[1]Mortality (Interventions) L'!$B$136:$AV$256,37)))</f>
        <v>334.9124820327217</v>
      </c>
      <c r="P1519" s="11">
        <v>0</v>
      </c>
      <c r="Q1519" s="10">
        <f t="shared" si="815"/>
        <v>2.1873417666904871E-2</v>
      </c>
      <c r="R1519" s="10">
        <f t="shared" si="816"/>
        <v>7.3256806013614947E-3</v>
      </c>
      <c r="S1519" s="10">
        <f t="shared" si="817"/>
        <v>0</v>
      </c>
      <c r="T1519" s="9">
        <f t="shared" si="807"/>
        <v>1.4547737065543376E-2</v>
      </c>
      <c r="U1519" s="18"/>
      <c r="V1519" s="8">
        <f t="shared" si="818"/>
        <v>168.24529780776888</v>
      </c>
      <c r="W1519" s="8">
        <f t="shared" si="808"/>
        <v>111.89784752863459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-34.408619437524294</v>
      </c>
      <c r="AB1519" s="8">
        <f t="shared" si="819"/>
        <v>-5634.74502791343</v>
      </c>
      <c r="AC1519" s="8">
        <f t="shared" si="812"/>
        <v>-5669.1536473509541</v>
      </c>
      <c r="AD1519" s="8">
        <f t="shared" si="820"/>
        <v>16.504863714942129</v>
      </c>
      <c r="AE1519" s="8">
        <f t="shared" si="813"/>
        <v>-5652.648783636012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2365.2214280818862</v>
      </c>
      <c r="M1520" s="14">
        <f t="shared" si="806"/>
        <v>769177</v>
      </c>
      <c r="N1520" s="13"/>
      <c r="O1520" s="12">
        <f>1000*(IF(I44&lt;18,VLOOKUP(I44,'[1]Mortality (No Interventions) L'!$B$10:$O$129,7),VLOOKUP(I44,'[1]Mortality (Interventions) L'!$B$136:$AV$256,37)))</f>
        <v>357.62399843499298</v>
      </c>
      <c r="P1520" s="11">
        <v>0</v>
      </c>
      <c r="Q1520" s="10">
        <f t="shared" si="815"/>
        <v>1.4547737065543376E-2</v>
      </c>
      <c r="R1520" s="10">
        <f t="shared" si="816"/>
        <v>5.2026198975605739E-3</v>
      </c>
      <c r="S1520" s="10">
        <f t="shared" si="817"/>
        <v>0</v>
      </c>
      <c r="T1520" s="9">
        <f t="shared" si="807"/>
        <v>9.3451171679828013E-3</v>
      </c>
      <c r="U1520" s="18"/>
      <c r="V1520" s="8">
        <f t="shared" si="818"/>
        <v>111.89784752863459</v>
      </c>
      <c r="W1520" s="8">
        <f t="shared" si="808"/>
        <v>71.880491879175082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-22.103271373648834</v>
      </c>
      <c r="AB1520" s="8">
        <f t="shared" si="819"/>
        <v>-4001.7355649459496</v>
      </c>
      <c r="AC1520" s="8">
        <f t="shared" si="812"/>
        <v>-4023.8388363195986</v>
      </c>
      <c r="AD1520" s="8">
        <f t="shared" si="820"/>
        <v>10.977178842559054</v>
      </c>
      <c r="AE1520" s="8">
        <f t="shared" si="813"/>
        <v>-4012.8616574770394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2365.2214280818862</v>
      </c>
      <c r="M1521" s="14">
        <f t="shared" si="806"/>
        <v>769177</v>
      </c>
      <c r="N1521" s="13"/>
      <c r="O1521" s="12">
        <f>1000*(IF(I45&lt;18,VLOOKUP(I45,'[1]Mortality (No Interventions) L'!$B$10:$O$129,7),VLOOKUP(I45,'[1]Mortality (Interventions) L'!$B$136:$AV$256,37)))</f>
        <v>380.96141669640519</v>
      </c>
      <c r="P1521" s="11">
        <v>0</v>
      </c>
      <c r="Q1521" s="10">
        <f t="shared" si="815"/>
        <v>9.3451171679828013E-3</v>
      </c>
      <c r="R1521" s="10">
        <f t="shared" si="816"/>
        <v>3.5601290755086258E-3</v>
      </c>
      <c r="S1521" s="10">
        <f t="shared" si="817"/>
        <v>0</v>
      </c>
      <c r="T1521" s="9">
        <f t="shared" si="807"/>
        <v>5.7849880924741755E-3</v>
      </c>
      <c r="U1521" s="18"/>
      <c r="V1521" s="8">
        <f t="shared" si="818"/>
        <v>71.880491879175082</v>
      </c>
      <c r="W1521" s="8">
        <f t="shared" si="808"/>
        <v>44.496797860050094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-13.682777797518476</v>
      </c>
      <c r="AB1521" s="8">
        <f t="shared" si="819"/>
        <v>-2738.3694019124982</v>
      </c>
      <c r="AC1521" s="8">
        <f t="shared" si="812"/>
        <v>-2752.0521797100168</v>
      </c>
      <c r="AD1521" s="8">
        <f t="shared" si="820"/>
        <v>7.0514762533470758</v>
      </c>
      <c r="AE1521" s="8">
        <f t="shared" si="813"/>
        <v>-2745.0007034566697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2365.2214280818862</v>
      </c>
      <c r="M1522" s="14">
        <f t="shared" si="806"/>
        <v>769177</v>
      </c>
      <c r="N1522" s="13"/>
      <c r="O1522" s="12">
        <f>1000*(IF(I46&lt;18,VLOOKUP(I46,'[1]Mortality (No Interventions) L'!$B$10:$O$129,7),VLOOKUP(I46,'[1]Mortality (Interventions) L'!$B$136:$AV$256,37)))</f>
        <v>404.80809279830919</v>
      </c>
      <c r="P1522" s="11">
        <v>0</v>
      </c>
      <c r="Q1522" s="10">
        <f t="shared" si="815"/>
        <v>5.7849880924741755E-3</v>
      </c>
      <c r="R1522" s="10">
        <f t="shared" si="816"/>
        <v>2.3418099965753997E-3</v>
      </c>
      <c r="S1522" s="10">
        <f t="shared" si="817"/>
        <v>0</v>
      </c>
      <c r="T1522" s="9">
        <f t="shared" si="807"/>
        <v>3.4431780958987758E-3</v>
      </c>
      <c r="U1522" s="18"/>
      <c r="V1522" s="8">
        <f t="shared" si="818"/>
        <v>44.496797860050094</v>
      </c>
      <c r="W1522" s="8">
        <f t="shared" si="808"/>
        <v>26.484133982691329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-8.1438786131219718</v>
      </c>
      <c r="AB1522" s="8">
        <f t="shared" si="819"/>
        <v>-1801.2663877358762</v>
      </c>
      <c r="AC1522" s="8">
        <f t="shared" si="812"/>
        <v>-1809.4102663489982</v>
      </c>
      <c r="AD1522" s="8">
        <f t="shared" si="820"/>
        <v>4.3651358700709144</v>
      </c>
      <c r="AE1522" s="8">
        <f t="shared" si="813"/>
        <v>-1805.0451304789274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2365.2214280818862</v>
      </c>
      <c r="M1523" s="14">
        <f t="shared" si="806"/>
        <v>769177</v>
      </c>
      <c r="N1523" s="13"/>
      <c r="O1523" s="12">
        <f>1000*(IF(I47&lt;18,VLOOKUP(I47,'[1]Mortality (No Interventions) L'!$B$10:$O$129,7),VLOOKUP(I47,'[1]Mortality (Interventions) L'!$B$136:$AV$256,37)))</f>
        <v>429.18979844368783</v>
      </c>
      <c r="P1523" s="11">
        <v>0</v>
      </c>
      <c r="Q1523" s="10">
        <f t="shared" si="815"/>
        <v>3.4431780958987758E-3</v>
      </c>
      <c r="R1523" s="10">
        <f t="shared" si="816"/>
        <v>1.4777769129845164E-3</v>
      </c>
      <c r="S1523" s="10">
        <f t="shared" si="817"/>
        <v>0</v>
      </c>
      <c r="T1523" s="9">
        <f t="shared" si="807"/>
        <v>1.9654011829142596E-3</v>
      </c>
      <c r="U1523" s="18"/>
      <c r="V1523" s="8">
        <f t="shared" si="818"/>
        <v>26.484133982691329</v>
      </c>
      <c r="W1523" s="8">
        <f t="shared" si="808"/>
        <v>15.117413856704415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-4.6486089926062935</v>
      </c>
      <c r="AB1523" s="8">
        <f t="shared" si="819"/>
        <v>-1136.6720125986915</v>
      </c>
      <c r="AC1523" s="8">
        <f t="shared" si="812"/>
        <v>-1141.3206215912978</v>
      </c>
      <c r="AD1523" s="8">
        <f t="shared" si="820"/>
        <v>2.5980935437020194</v>
      </c>
      <c r="AE1523" s="8">
        <f t="shared" si="813"/>
        <v>-1138.7225280475959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2365.2214280818862</v>
      </c>
      <c r="M1524" s="14">
        <f t="shared" si="806"/>
        <v>769177</v>
      </c>
      <c r="N1524" s="13"/>
      <c r="O1524" s="12">
        <f>1000*(IF(I48&lt;18,VLOOKUP(I48,'[1]Mortality (No Interventions) L'!$B$10:$O$129,7),VLOOKUP(I48,'[1]Mortality (Interventions) L'!$B$136:$AV$256,37)))</f>
        <v>454.15111481722522</v>
      </c>
      <c r="P1524" s="11">
        <v>0</v>
      </c>
      <c r="Q1524" s="10">
        <f t="shared" si="815"/>
        <v>1.9654011829142596E-3</v>
      </c>
      <c r="R1524" s="10">
        <f t="shared" si="816"/>
        <v>8.9258913828360424E-4</v>
      </c>
      <c r="S1524" s="10">
        <f t="shared" si="817"/>
        <v>0</v>
      </c>
      <c r="T1524" s="9">
        <f t="shared" si="807"/>
        <v>1.0728120446306553E-3</v>
      </c>
      <c r="U1524" s="18"/>
      <c r="V1524" s="8">
        <f t="shared" si="818"/>
        <v>15.117413856704415</v>
      </c>
      <c r="W1524" s="8">
        <f t="shared" si="808"/>
        <v>8.2518235005287366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-2.5374380362647666</v>
      </c>
      <c r="AB1524" s="8">
        <f t="shared" si="819"/>
        <v>-686.55903561756782</v>
      </c>
      <c r="AC1524" s="8">
        <f t="shared" si="812"/>
        <v>-689.09647365383262</v>
      </c>
      <c r="AD1524" s="8">
        <f t="shared" si="820"/>
        <v>1.4830182993427032</v>
      </c>
      <c r="AE1524" s="8">
        <f t="shared" si="813"/>
        <v>-687.61345535448993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2365.2214280818862</v>
      </c>
      <c r="M1525" s="14">
        <f t="shared" si="806"/>
        <v>769177</v>
      </c>
      <c r="N1525" s="13"/>
      <c r="O1525" s="12">
        <f>1000*(IF(I49&lt;18,VLOOKUP(I49,'[1]Mortality (No Interventions) L'!$B$10:$O$129,7),VLOOKUP(I49,'[1]Mortality (Interventions) L'!$B$136:$AV$256,37)))</f>
        <v>479.57996201004522</v>
      </c>
      <c r="P1525" s="11">
        <v>0</v>
      </c>
      <c r="Q1525" s="10">
        <f t="shared" si="815"/>
        <v>1.0728120446306553E-3</v>
      </c>
      <c r="R1525" s="10">
        <f t="shared" si="816"/>
        <v>5.1449915960788861E-4</v>
      </c>
      <c r="S1525" s="10">
        <f t="shared" si="817"/>
        <v>0</v>
      </c>
      <c r="T1525" s="9">
        <f t="shared" si="807"/>
        <v>5.5831288502276671E-4</v>
      </c>
      <c r="U1525" s="18"/>
      <c r="V1525" s="8">
        <f t="shared" si="818"/>
        <v>8.2518235005287366</v>
      </c>
      <c r="W1525" s="8">
        <f t="shared" si="808"/>
        <v>4.2944142996315664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-1.3205335992300662</v>
      </c>
      <c r="AB1525" s="8">
        <f t="shared" si="819"/>
        <v>-395.74092008971695</v>
      </c>
      <c r="AC1525" s="8">
        <f t="shared" si="812"/>
        <v>-397.06145368894704</v>
      </c>
      <c r="AD1525" s="8">
        <f t="shared" si="820"/>
        <v>0.80950388540186913</v>
      </c>
      <c r="AE1525" s="8">
        <f t="shared" si="813"/>
        <v>-396.25194980354519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2365.2214280818862</v>
      </c>
      <c r="M1526" s="14">
        <f t="shared" si="806"/>
        <v>769177</v>
      </c>
      <c r="N1526" s="13"/>
      <c r="O1526" s="12">
        <f>1000*(IF(I50&lt;18,VLOOKUP(I50,'[1]Mortality (No Interventions) L'!$B$10:$O$129,7),VLOOKUP(I50,'[1]Mortality (Interventions) L'!$B$136:$AV$256,37)))</f>
        <v>505.35960194333552</v>
      </c>
      <c r="P1526" s="11">
        <v>0</v>
      </c>
      <c r="Q1526" s="10">
        <f t="shared" si="815"/>
        <v>5.5831288502276671E-4</v>
      </c>
      <c r="R1526" s="10">
        <f t="shared" si="816"/>
        <v>2.8214877733494063E-4</v>
      </c>
      <c r="S1526" s="10">
        <f t="shared" si="817"/>
        <v>0</v>
      </c>
      <c r="T1526" s="9">
        <f t="shared" si="807"/>
        <v>2.7616410768782607E-4</v>
      </c>
      <c r="U1526" s="18"/>
      <c r="V1526" s="8">
        <f t="shared" si="818"/>
        <v>4.2944142996315664</v>
      </c>
      <c r="W1526" s="8">
        <f t="shared" si="808"/>
        <v>2.1241907985899902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-0.6531892651703598</v>
      </c>
      <c r="AB1526" s="8">
        <f t="shared" si="819"/>
        <v>-217.02235010415762</v>
      </c>
      <c r="AC1526" s="8">
        <f t="shared" si="812"/>
        <v>-217.67553936932799</v>
      </c>
      <c r="AD1526" s="8">
        <f t="shared" si="820"/>
        <v>0.42128204279385667</v>
      </c>
      <c r="AE1526" s="8">
        <f t="shared" si="813"/>
        <v>-217.25425732653414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2365.2214280818862</v>
      </c>
      <c r="M1527" s="14">
        <f t="shared" si="806"/>
        <v>769177</v>
      </c>
      <c r="N1527" s="13"/>
      <c r="O1527" s="12">
        <f>1000*(IF(I51&lt;18,VLOOKUP(I51,'[1]Mortality (No Interventions) L'!$B$10:$O$129,7),VLOOKUP(I51,'[1]Mortality (Interventions) L'!$B$136:$AV$256,37)))</f>
        <v>534.98465190242393</v>
      </c>
      <c r="P1527" s="11">
        <v>0</v>
      </c>
      <c r="Q1527" s="10">
        <f t="shared" si="815"/>
        <v>2.7616410768782607E-4</v>
      </c>
      <c r="R1527" s="10">
        <f t="shared" si="816"/>
        <v>1.4774355901931514E-4</v>
      </c>
      <c r="S1527" s="10">
        <f t="shared" si="817"/>
        <v>0</v>
      </c>
      <c r="T1527" s="9">
        <f t="shared" si="807"/>
        <v>1.2842054866851093E-4</v>
      </c>
      <c r="U1527" s="18"/>
      <c r="V1527" s="8">
        <f t="shared" si="818"/>
        <v>2.1241907985899902</v>
      </c>
      <c r="W1527" s="8">
        <f t="shared" si="808"/>
        <v>0.98778132363199234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-0.30374303351679477</v>
      </c>
      <c r="AB1527" s="8">
        <f t="shared" si="819"/>
        <v>-113.64094749579976</v>
      </c>
      <c r="AC1527" s="8">
        <f t="shared" si="812"/>
        <v>-113.94469052931656</v>
      </c>
      <c r="AD1527" s="8">
        <f t="shared" si="820"/>
        <v>0.20838311734167805</v>
      </c>
      <c r="AE1527" s="8">
        <f t="shared" si="813"/>
        <v>-113.73630741197488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2365.2214280818862</v>
      </c>
      <c r="M1528" s="14">
        <f t="shared" si="806"/>
        <v>769177</v>
      </c>
      <c r="N1528" s="13"/>
      <c r="O1528" s="12">
        <f>1000*(IF(I52&lt;18,VLOOKUP(I52,'[1]Mortality (No Interventions) L'!$B$10:$O$129,7),VLOOKUP(I52,'[1]Mortality (Interventions) L'!$B$136:$AV$256,37)))</f>
        <v>564.9901441527652</v>
      </c>
      <c r="P1528" s="11">
        <v>0</v>
      </c>
      <c r="Q1528" s="10">
        <f t="shared" si="815"/>
        <v>1.2842054866851093E-4</v>
      </c>
      <c r="R1528" s="10">
        <f t="shared" si="816"/>
        <v>7.2556344304399188E-5</v>
      </c>
      <c r="S1528" s="10">
        <f t="shared" si="817"/>
        <v>0</v>
      </c>
      <c r="T1528" s="9">
        <f t="shared" si="807"/>
        <v>5.5864204364111739E-5</v>
      </c>
      <c r="U1528" s="18"/>
      <c r="V1528" s="8">
        <f t="shared" si="818"/>
        <v>0.98778132363199234</v>
      </c>
      <c r="W1528" s="8">
        <f t="shared" si="808"/>
        <v>0.42969461120174379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-0.13213121322474269</v>
      </c>
      <c r="AB1528" s="8">
        <f t="shared" si="819"/>
        <v>-55.808671243024854</v>
      </c>
      <c r="AC1528" s="8">
        <f t="shared" si="812"/>
        <v>-55.9408024562496</v>
      </c>
      <c r="AD1528" s="8">
        <f t="shared" si="820"/>
        <v>9.6901347848298458E-2</v>
      </c>
      <c r="AE1528" s="8">
        <f t="shared" si="813"/>
        <v>-55.843901108401305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2365.2214280818862</v>
      </c>
      <c r="M1529" s="14">
        <f t="shared" si="806"/>
        <v>769177</v>
      </c>
      <c r="N1529" s="13"/>
      <c r="O1529" s="12">
        <f>1000*(IF(I53&lt;18,VLOOKUP(I53,'[1]Mortality (No Interventions) L'!$B$10:$O$129,7),VLOOKUP(I53,'[1]Mortality (Interventions) L'!$B$136:$AV$256,37)))</f>
        <v>595.34465226958059</v>
      </c>
      <c r="P1529" s="11">
        <v>0</v>
      </c>
      <c r="Q1529" s="10">
        <f t="shared" si="815"/>
        <v>5.5864204364111739E-5</v>
      </c>
      <c r="R1529" s="10">
        <f t="shared" si="816"/>
        <v>3.3258455321468896E-5</v>
      </c>
      <c r="S1529" s="10">
        <f t="shared" si="817"/>
        <v>0</v>
      </c>
      <c r="T1529" s="9">
        <f t="shared" si="807"/>
        <v>2.2605749042642844E-5</v>
      </c>
      <c r="U1529" s="18"/>
      <c r="V1529" s="8">
        <f t="shared" si="818"/>
        <v>0.42969461120174379</v>
      </c>
      <c r="W1529" s="8">
        <f t="shared" si="808"/>
        <v>0.17387822231372896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-5.3467602033500441E-2</v>
      </c>
      <c r="AB1529" s="8">
        <f t="shared" si="819"/>
        <v>-25.581638888801482</v>
      </c>
      <c r="AC1529" s="8">
        <f t="shared" si="812"/>
        <v>-25.635106490834982</v>
      </c>
      <c r="AD1529" s="8">
        <f t="shared" si="820"/>
        <v>4.2153041358891072E-2</v>
      </c>
      <c r="AE1529" s="8">
        <f t="shared" si="813"/>
        <v>-25.592953449476092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2365.2214280818862</v>
      </c>
      <c r="M1530" s="14">
        <f t="shared" si="806"/>
        <v>769177</v>
      </c>
      <c r="N1530" s="13"/>
      <c r="O1530" s="12">
        <f>1000*(IF(I54&lt;18,VLOOKUP(I54,'[1]Mortality (No Interventions) L'!$B$10:$O$129,7),VLOOKUP(I54,'[1]Mortality (Interventions) L'!$B$136:$AV$256,37)))</f>
        <v>626.01593674211415</v>
      </c>
      <c r="P1530" s="11">
        <v>0</v>
      </c>
      <c r="Q1530" s="10">
        <f t="shared" si="815"/>
        <v>2.2605749042642844E-5</v>
      </c>
      <c r="R1530" s="10">
        <f t="shared" si="816"/>
        <v>1.4151559162687211E-5</v>
      </c>
      <c r="S1530" s="10">
        <f t="shared" si="817"/>
        <v>0</v>
      </c>
      <c r="T1530" s="9">
        <f t="shared" si="807"/>
        <v>8.4541898799556333E-6</v>
      </c>
      <c r="U1530" s="18"/>
      <c r="V1530" s="8">
        <f t="shared" si="818"/>
        <v>0.17387822231372896</v>
      </c>
      <c r="W1530" s="8">
        <f t="shared" si="808"/>
        <v>6.5027684092946347E-2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-1.9996031061144094E-2</v>
      </c>
      <c r="AB1530" s="8">
        <f t="shared" si="819"/>
        <v>-10.885053822078261</v>
      </c>
      <c r="AC1530" s="8">
        <f t="shared" si="812"/>
        <v>-10.905049853139404</v>
      </c>
      <c r="AD1530" s="8">
        <f t="shared" si="820"/>
        <v>1.7057453608976814E-2</v>
      </c>
      <c r="AE1530" s="8">
        <f t="shared" si="813"/>
        <v>-10.887992399530427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2365.2214280818862</v>
      </c>
      <c r="M1531" s="14">
        <f t="shared" si="806"/>
        <v>769177</v>
      </c>
      <c r="N1531" s="13"/>
      <c r="O1531" s="12">
        <f>1000*(IF(I55&lt;18,VLOOKUP(I55,'[1]Mortality (No Interventions) L'!$B$10:$O$129,7),VLOOKUP(I55,'[1]Mortality (Interventions) L'!$B$136:$AV$256,37)))</f>
        <v>656.97035545247479</v>
      </c>
      <c r="P1531" s="11">
        <v>0</v>
      </c>
      <c r="Q1531" s="10">
        <f t="shared" si="815"/>
        <v>8.4541898799556333E-6</v>
      </c>
      <c r="R1531" s="10">
        <f t="shared" si="816"/>
        <v>5.5541521304971676E-6</v>
      </c>
      <c r="S1531" s="10">
        <f t="shared" si="817"/>
        <v>0</v>
      </c>
      <c r="T1531" s="9">
        <f t="shared" si="807"/>
        <v>2.9000377494584657E-6</v>
      </c>
      <c r="U1531" s="18"/>
      <c r="V1531" s="8">
        <f t="shared" si="818"/>
        <v>6.5027684092946347E-2</v>
      </c>
      <c r="W1531" s="8">
        <f t="shared" si="808"/>
        <v>2.2306423360152143E-2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-6.8592314272655315E-3</v>
      </c>
      <c r="AB1531" s="8">
        <f t="shared" si="819"/>
        <v>-4.27212607327942</v>
      </c>
      <c r="AC1531" s="8">
        <f t="shared" si="812"/>
        <v>-4.2789853047066853</v>
      </c>
      <c r="AD1531" s="8">
        <f t="shared" si="820"/>
        <v>6.3792158095180374E-3</v>
      </c>
      <c r="AE1531" s="8">
        <f t="shared" si="813"/>
        <v>-4.2726060888971675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2365.2214280818862</v>
      </c>
      <c r="M1532" s="14">
        <f t="shared" si="806"/>
        <v>769177</v>
      </c>
      <c r="N1532" s="13"/>
      <c r="O1532" s="12">
        <f>1000*(IF(I56&lt;18,VLOOKUP(I56,'[1]Mortality (No Interventions) L'!$B$10:$O$129,7),VLOOKUP(I56,'[1]Mortality (Interventions) L'!$B$136:$AV$256,37)))</f>
        <v>688.31118967906139</v>
      </c>
      <c r="P1532" s="11">
        <v>0</v>
      </c>
      <c r="Q1532" s="10">
        <f t="shared" si="815"/>
        <v>2.9000377494584657E-6</v>
      </c>
      <c r="R1532" s="10">
        <f t="shared" si="816"/>
        <v>1.9961284334439443E-6</v>
      </c>
      <c r="S1532" s="10">
        <f t="shared" si="817"/>
        <v>0</v>
      </c>
      <c r="T1532" s="9">
        <f t="shared" si="807"/>
        <v>9.0390931601452138E-7</v>
      </c>
      <c r="U1532" s="18"/>
      <c r="V1532" s="8">
        <f t="shared" si="818"/>
        <v>2.2306423360152143E-2</v>
      </c>
      <c r="W1532" s="8">
        <f t="shared" si="808"/>
        <v>6.9526625596410159E-3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-2.1379456832803872E-3</v>
      </c>
      <c r="AB1532" s="8">
        <f t="shared" si="819"/>
        <v>-1.5353760800511127</v>
      </c>
      <c r="AC1532" s="8">
        <f t="shared" si="812"/>
        <v>-1.5375140257343931</v>
      </c>
      <c r="AD1532" s="8">
        <f t="shared" si="820"/>
        <v>2.1882601316309254E-3</v>
      </c>
      <c r="AE1532" s="8">
        <f t="shared" si="813"/>
        <v>-1.5353257656027621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2365.2214280818862</v>
      </c>
      <c r="M1533" s="14">
        <f t="shared" si="806"/>
        <v>769177</v>
      </c>
      <c r="N1533" s="13"/>
      <c r="O1533" s="12">
        <f>1000*(IF(I57&lt;18,VLOOKUP(I57,'[1]Mortality (No Interventions) L'!$B$10:$O$129,7),VLOOKUP(I57,'[1]Mortality (Interventions) L'!$B$136:$AV$256,37)))</f>
        <v>720.16685252242121</v>
      </c>
      <c r="P1533" s="11">
        <v>0</v>
      </c>
      <c r="Q1533" s="10">
        <f t="shared" si="815"/>
        <v>9.0390931601452138E-7</v>
      </c>
      <c r="R1533" s="10">
        <f t="shared" si="816"/>
        <v>6.5096552707987244E-7</v>
      </c>
      <c r="S1533" s="10">
        <f t="shared" si="817"/>
        <v>0</v>
      </c>
      <c r="T1533" s="9">
        <f t="shared" si="807"/>
        <v>2.5294378893464894E-7</v>
      </c>
      <c r="U1533" s="18"/>
      <c r="V1533" s="8">
        <f t="shared" si="818"/>
        <v>6.9526625596410159E-3</v>
      </c>
      <c r="W1533" s="8">
        <f t="shared" si="808"/>
        <v>1.9455854474138647E-3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-5.9826806968845357E-4</v>
      </c>
      <c r="AB1533" s="8">
        <f t="shared" si="819"/>
        <v>-0.50070771122271507</v>
      </c>
      <c r="AC1533" s="8">
        <f t="shared" si="812"/>
        <v>-0.5013059792924035</v>
      </c>
      <c r="AD1533" s="8">
        <f t="shared" si="820"/>
        <v>6.8205619710078372E-4</v>
      </c>
      <c r="AE1533" s="8">
        <f t="shared" si="813"/>
        <v>-0.50062392309530268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2365.2214280818862</v>
      </c>
      <c r="M1534" s="14">
        <f t="shared" si="806"/>
        <v>769177</v>
      </c>
      <c r="N1534" s="13"/>
      <c r="O1534" s="12">
        <f>1000*(IF(I58&lt;18,VLOOKUP(I58,'[1]Mortality (No Interventions) L'!$B$10:$O$129,7),VLOOKUP(I58,'[1]Mortality (Interventions) L'!$B$136:$AV$256,37)))</f>
        <v>752.54059654989146</v>
      </c>
      <c r="P1534" s="11">
        <v>0</v>
      </c>
      <c r="Q1534" s="10">
        <f t="shared" si="815"/>
        <v>2.5294378893464894E-7</v>
      </c>
      <c r="R1534" s="10">
        <f t="shared" si="816"/>
        <v>1.9035046981847056E-7</v>
      </c>
      <c r="S1534" s="10">
        <f t="shared" si="817"/>
        <v>0</v>
      </c>
      <c r="T1534" s="9">
        <f t="shared" si="807"/>
        <v>6.259331911617838E-8</v>
      </c>
      <c r="U1534" s="18"/>
      <c r="V1534" s="8">
        <f t="shared" si="818"/>
        <v>1.9455854474138647E-3</v>
      </c>
      <c r="W1534" s="8">
        <f t="shared" si="808"/>
        <v>4.8145341417824743E-4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-1.4804705962835266E-4</v>
      </c>
      <c r="AB1534" s="8">
        <f t="shared" si="819"/>
        <v>-0.14641320332356172</v>
      </c>
      <c r="AC1534" s="8">
        <f t="shared" si="812"/>
        <v>-0.14656125038319007</v>
      </c>
      <c r="AD1534" s="8">
        <f t="shared" si="820"/>
        <v>1.9086193239130014E-4</v>
      </c>
      <c r="AE1534" s="8">
        <f t="shared" si="813"/>
        <v>-0.14637038845079878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2365.2214280818862</v>
      </c>
      <c r="M1535" s="14">
        <f t="shared" si="806"/>
        <v>769177</v>
      </c>
      <c r="N1535" s="13"/>
      <c r="O1535" s="12">
        <f>1000*(IF(I59&lt;18,VLOOKUP(I59,'[1]Mortality (No Interventions) L'!$B$10:$O$129,7),VLOOKUP(I59,'[1]Mortality (Interventions) L'!$B$136:$AV$256,37)))</f>
        <v>785.43567432880889</v>
      </c>
      <c r="P1535" s="11">
        <v>0</v>
      </c>
      <c r="Q1535" s="10">
        <f t="shared" si="815"/>
        <v>6.259331911617838E-8</v>
      </c>
      <c r="R1535" s="10">
        <f t="shared" si="816"/>
        <v>4.9163025808493887E-8</v>
      </c>
      <c r="S1535" s="10">
        <f t="shared" si="817"/>
        <v>0</v>
      </c>
      <c r="T1535" s="9">
        <f t="shared" si="807"/>
        <v>1.3430293307684492E-8</v>
      </c>
      <c r="U1535" s="18"/>
      <c r="V1535" s="8">
        <f t="shared" si="818"/>
        <v>4.8145341417824743E-4</v>
      </c>
      <c r="W1535" s="8">
        <f t="shared" si="808"/>
        <v>1.0330272715524835E-4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-3.1765617516760116E-5</v>
      </c>
      <c r="AB1535" s="8">
        <f t="shared" si="819"/>
        <v>-3.7815068702299906E-2</v>
      </c>
      <c r="AC1535" s="8">
        <f t="shared" si="812"/>
        <v>-3.7846834319816669E-2</v>
      </c>
      <c r="AD1535" s="8">
        <f t="shared" si="820"/>
        <v>4.7230579930886076E-5</v>
      </c>
      <c r="AE1535" s="8">
        <f t="shared" si="813"/>
        <v>-3.7799603739885786E-2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2365.2214280818862</v>
      </c>
      <c r="M1536" s="14">
        <f t="shared" si="806"/>
        <v>769177</v>
      </c>
      <c r="N1536" s="13"/>
      <c r="O1536" s="12">
        <f>1000*(IF(I60&lt;18,VLOOKUP(I60,'[1]Mortality (No Interventions) L'!$B$10:$O$129,7),VLOOKUP(I60,'[1]Mortality (Interventions) L'!$B$136:$AV$256,37)))</f>
        <v>1000</v>
      </c>
      <c r="P1536" s="11">
        <v>0</v>
      </c>
      <c r="Q1536" s="10">
        <f t="shared" si="815"/>
        <v>1.3430293307684492E-8</v>
      </c>
      <c r="R1536" s="10">
        <f t="shared" si="816"/>
        <v>1.3430293307684492E-8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1.0330272715524835E-4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-1.0330272715524835E-2</v>
      </c>
      <c r="AC1536" s="8">
        <f t="shared" si="812"/>
        <v>-1.0330272715524835E-2</v>
      </c>
      <c r="AD1536" s="8">
        <f t="shared" si="820"/>
        <v>1.0133997533929864E-5</v>
      </c>
      <c r="AE1536" s="8">
        <f t="shared" si="813"/>
        <v>-1.0320138717990906E-2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2365.2214280818862</v>
      </c>
      <c r="M1537" s="14">
        <f t="shared" si="806"/>
        <v>769177</v>
      </c>
      <c r="N1537" s="13"/>
      <c r="O1537" s="12" t="e">
        <f>1000*(IF(I61&lt;18,VLOOKUP(I61,'[1]Mortality (No Interventions) L'!$B$10:$O$129,7),VLOOKUP(I61,'[1]Mortality (Interventions) L'!$B$136:$AV$256,37)))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2365.2214280818862</v>
      </c>
      <c r="M1538" s="14">
        <f t="shared" si="806"/>
        <v>769177</v>
      </c>
      <c r="N1538" s="13"/>
      <c r="O1538" s="12" t="e">
        <f>1000*(IF(I62&lt;18,VLOOKUP(I62,'[1]Mortality (No Interventions) L'!$B$10:$O$129,7),VLOOKUP(I62,'[1]Mortality (Interventions) L'!$B$136:$AV$256,37)))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2365.2214280818862</v>
      </c>
      <c r="M1539" s="14">
        <f t="shared" si="806"/>
        <v>769177</v>
      </c>
      <c r="N1539" s="13"/>
      <c r="O1539" s="12" t="e">
        <f>1000*(IF(I63&lt;18,VLOOKUP(I63,'[1]Mortality (No Interventions) L'!$B$10:$O$129,7),VLOOKUP(I63,'[1]Mortality (Interventions) L'!$B$136:$AV$256,37)))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2365.2214280818862</v>
      </c>
      <c r="M1540" s="14">
        <f t="shared" si="806"/>
        <v>769177</v>
      </c>
      <c r="N1540" s="13"/>
      <c r="O1540" s="12" t="e">
        <f>1000*(IF(I64&lt;18,VLOOKUP(I64,'[1]Mortality (No Interventions) L'!$B$10:$O$129,7),VLOOKUP(I64,'[1]Mortality (Interventions) L'!$B$136:$AV$256,37)))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2365.2214280818862</v>
      </c>
      <c r="M1541" s="14">
        <f t="shared" si="806"/>
        <v>769177</v>
      </c>
      <c r="N1541" s="13"/>
      <c r="O1541" s="12" t="e">
        <f>1000*(IF(I65&lt;18,VLOOKUP(I65,'[1]Mortality (No Interventions) L'!$B$10:$O$129,7),VLOOKUP(I65,'[1]Mortality (Interventions) L'!$B$136:$AV$256,37)))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2365.2214280818862</v>
      </c>
      <c r="M1542" s="14">
        <f t="shared" si="806"/>
        <v>769177</v>
      </c>
      <c r="N1542" s="13"/>
      <c r="O1542" s="12" t="e">
        <f>1000*(IF(I66&lt;18,VLOOKUP(I66,'[1]Mortality (No Interventions) L'!$B$10:$O$129,7),VLOOKUP(I66,'[1]Mortality (Interventions) L'!$B$136:$AV$256,37)))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2365.2214280818862</v>
      </c>
      <c r="M1543" s="14">
        <f t="shared" si="806"/>
        <v>769177</v>
      </c>
      <c r="N1543" s="13"/>
      <c r="O1543" s="12" t="e">
        <f>1000*(IF(I67&lt;18,VLOOKUP(I67,'[1]Mortality (No Interventions) L'!$B$10:$O$129,7),VLOOKUP(I67,'[1]Mortality (Interventions) L'!$B$136:$AV$256,37)))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2365.2214280818862</v>
      </c>
      <c r="M1544" s="14">
        <f t="shared" ref="M1544:M1575" si="822">$E$11</f>
        <v>769177</v>
      </c>
      <c r="N1544" s="13"/>
      <c r="O1544" s="12" t="e">
        <f>1000*(IF(I68&lt;18,VLOOKUP(I68,'[1]Mortality (No Interventions) L'!$B$10:$O$129,7),VLOOKUP(I68,'[1]Mortality (Interventions) L'!$B$136:$AV$256,37)))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2365.2214280818862</v>
      </c>
      <c r="M1545" s="14">
        <f t="shared" si="822"/>
        <v>769177</v>
      </c>
      <c r="N1545" s="13"/>
      <c r="O1545" s="12" t="e">
        <f>1000*(IF(I69&lt;18,VLOOKUP(I69,'[1]Mortality (No Interventions) L'!$B$10:$O$129,7),VLOOKUP(I69,'[1]Mortality (Interventions) L'!$B$136:$AV$256,37)))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2365.2214280818862</v>
      </c>
      <c r="M1546" s="14">
        <f t="shared" si="822"/>
        <v>769177</v>
      </c>
      <c r="N1546" s="13"/>
      <c r="O1546" s="12" t="e">
        <f>1000*(IF(I70&lt;18,VLOOKUP(I70,'[1]Mortality (No Interventions) L'!$B$10:$O$129,7),VLOOKUP(I70,'[1]Mortality (Interventions) L'!$B$136:$AV$256,37)))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2365.2214280818862</v>
      </c>
      <c r="M1547" s="14">
        <f t="shared" si="822"/>
        <v>769177</v>
      </c>
      <c r="N1547" s="13"/>
      <c r="O1547" s="12" t="e">
        <f>1000*(IF(I71&lt;18,VLOOKUP(I71,'[1]Mortality (No Interventions) L'!$B$10:$O$129,7),VLOOKUP(I71,'[1]Mortality (Interventions) L'!$B$136:$AV$256,37)))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2365.2214280818862</v>
      </c>
      <c r="M1548" s="14">
        <f t="shared" si="822"/>
        <v>769177</v>
      </c>
      <c r="N1548" s="13"/>
      <c r="O1548" s="12" t="e">
        <f>1000*(IF(I72&lt;18,VLOOKUP(I72,'[1]Mortality (No Interventions) L'!$B$10:$O$129,7),VLOOKUP(I72,'[1]Mortality (Interventions) L'!$B$136:$AV$256,37)))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2365.2214280818862</v>
      </c>
      <c r="M1549" s="14">
        <f t="shared" si="822"/>
        <v>769177</v>
      </c>
      <c r="N1549" s="13"/>
      <c r="O1549" s="12" t="e">
        <f>1000*(IF(I73&lt;18,VLOOKUP(I73,'[1]Mortality (No Interventions) L'!$B$10:$O$129,7),VLOOKUP(I73,'[1]Mortality (Interventions) L'!$B$136:$AV$256,37)))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2365.2214280818862</v>
      </c>
      <c r="M1550" s="14">
        <f t="shared" si="822"/>
        <v>769177</v>
      </c>
      <c r="N1550" s="13"/>
      <c r="O1550" s="12" t="e">
        <f>1000*(IF(I74&lt;18,VLOOKUP(I74,'[1]Mortality (No Interventions) L'!$B$10:$O$129,7),VLOOKUP(I74,'[1]Mortality (Interventions) L'!$B$136:$AV$256,37)))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2365.2214280818862</v>
      </c>
      <c r="M1551" s="14">
        <f t="shared" si="822"/>
        <v>769177</v>
      </c>
      <c r="N1551" s="13"/>
      <c r="O1551" s="12" t="e">
        <f>1000*(IF(I75&lt;18,VLOOKUP(I75,'[1]Mortality (No Interventions) L'!$B$10:$O$129,7),VLOOKUP(I75,'[1]Mortality (Interventions) L'!$B$136:$AV$256,37)))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2365.2214280818862</v>
      </c>
      <c r="M1552" s="14">
        <f t="shared" si="822"/>
        <v>769177</v>
      </c>
      <c r="N1552" s="13"/>
      <c r="O1552" s="12" t="e">
        <f>1000*(IF(I76&lt;18,VLOOKUP(I76,'[1]Mortality (No Interventions) L'!$B$10:$O$129,7),VLOOKUP(I76,'[1]Mortality (Interventions) L'!$B$136:$AV$256,37)))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2365.2214280818862</v>
      </c>
      <c r="M1553" s="14">
        <f t="shared" si="822"/>
        <v>769177</v>
      </c>
      <c r="N1553" s="13"/>
      <c r="O1553" s="12" t="e">
        <f>1000*(IF(I77&lt;18,VLOOKUP(I77,'[1]Mortality (No Interventions) L'!$B$10:$O$129,7),VLOOKUP(I77,'[1]Mortality (Interventions) L'!$B$136:$AV$256,37)))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2365.2214280818862</v>
      </c>
      <c r="M1554" s="14">
        <f t="shared" si="822"/>
        <v>769177</v>
      </c>
      <c r="N1554" s="13"/>
      <c r="O1554" s="12" t="e">
        <f>1000*(IF(I78&lt;18,VLOOKUP(I78,'[1]Mortality (No Interventions) L'!$B$10:$O$129,7),VLOOKUP(I78,'[1]Mortality (Interventions) L'!$B$136:$AV$256,37)))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2365.2214280818862</v>
      </c>
      <c r="M1555" s="14">
        <f t="shared" si="822"/>
        <v>769177</v>
      </c>
      <c r="N1555" s="13"/>
      <c r="O1555" s="12" t="e">
        <f>1000*(IF(I79&lt;18,VLOOKUP(I79,'[1]Mortality (No Interventions) L'!$B$10:$O$129,7),VLOOKUP(I79,'[1]Mortality (Interventions) L'!$B$136:$AV$256,37)))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2365.2214280818862</v>
      </c>
      <c r="M1556" s="14">
        <f t="shared" si="822"/>
        <v>769177</v>
      </c>
      <c r="O1556" s="12" t="e">
        <f>1000*(IF(I80&lt;18,VLOOKUP(I80,'[1]Mortality (No Interventions) L'!$B$10:$O$129,7),VLOOKUP(I80,'[1]Mortality (Interventions) L'!$B$136:$AV$256,37)))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2365.2214280818862</v>
      </c>
      <c r="M1557" s="14">
        <f t="shared" si="822"/>
        <v>769177</v>
      </c>
      <c r="O1557" s="12" t="e">
        <f>1000*(IF(I81&lt;18,VLOOKUP(I81,'[1]Mortality (No Interventions) L'!$B$10:$O$129,7),VLOOKUP(I81,'[1]Mortality (Interventions) L'!$B$136:$AV$256,37)))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2365.2214280818862</v>
      </c>
      <c r="M1558" s="14">
        <f t="shared" si="822"/>
        <v>769177</v>
      </c>
      <c r="O1558" s="12" t="e">
        <f>1000*(IF(I82&lt;18,VLOOKUP(I82,'[1]Mortality (No Interventions) L'!$B$10:$O$129,7),VLOOKUP(I82,'[1]Mortality (Interventions) L'!$B$136:$AV$256,37)))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2365.2214280818862</v>
      </c>
      <c r="M1559" s="14">
        <f t="shared" si="822"/>
        <v>769177</v>
      </c>
      <c r="O1559" s="12" t="e">
        <f>1000*(IF(I83&lt;18,VLOOKUP(I83,'[1]Mortality (No Interventions) L'!$B$10:$O$129,7),VLOOKUP(I83,'[1]Mortality (Interventions) L'!$B$136:$AV$256,37)))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2365.2214280818862</v>
      </c>
      <c r="M1560" s="14">
        <f t="shared" si="822"/>
        <v>769177</v>
      </c>
      <c r="O1560" s="12" t="e">
        <f>1000*(IF(I84&lt;18,VLOOKUP(I84,'[1]Mortality (No Interventions) L'!$B$10:$O$129,7),VLOOKUP(I84,'[1]Mortality (Interventions) L'!$B$136:$AV$256,37)))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2365.2214280818862</v>
      </c>
      <c r="M1561" s="14">
        <f t="shared" si="822"/>
        <v>769177</v>
      </c>
      <c r="O1561" s="12" t="e">
        <f>1000*(IF(I85&lt;18,VLOOKUP(I85,'[1]Mortality (No Interventions) L'!$B$10:$O$129,7),VLOOKUP(I85,'[1]Mortality (Interventions) L'!$B$136:$AV$256,37)))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2365.2214280818862</v>
      </c>
      <c r="M1562" s="14">
        <f t="shared" si="822"/>
        <v>769177</v>
      </c>
      <c r="O1562" s="12" t="e">
        <f>1000*(IF(I86&lt;18,VLOOKUP(I86,'[1]Mortality (No Interventions) L'!$B$10:$O$129,7),VLOOKUP(I86,'[1]Mortality (Interventions) L'!$B$136:$AV$256,37)))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2365.2214280818862</v>
      </c>
      <c r="M1563" s="14">
        <f t="shared" si="822"/>
        <v>769177</v>
      </c>
      <c r="O1563" s="12" t="e">
        <f>1000*(IF(I87&lt;18,VLOOKUP(I87,'[1]Mortality (No Interventions) L'!$B$10:$O$129,7),VLOOKUP(I87,'[1]Mortality (Interventions) L'!$B$136:$AV$256,37)))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2365.2214280818862</v>
      </c>
      <c r="M1564" s="14">
        <f t="shared" si="822"/>
        <v>769177</v>
      </c>
      <c r="O1564" s="12" t="e">
        <f>1000*(IF(I88&lt;18,VLOOKUP(I88,'[1]Mortality (No Interventions) L'!$B$10:$O$129,7),VLOOKUP(I88,'[1]Mortality (Interventions) L'!$B$136:$AV$256,37)))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2365.2214280818862</v>
      </c>
      <c r="M1565" s="14">
        <f t="shared" si="822"/>
        <v>769177</v>
      </c>
      <c r="O1565" s="12" t="e">
        <f>1000*(IF(I89&lt;18,VLOOKUP(I89,'[1]Mortality (No Interventions) L'!$B$10:$O$129,7),VLOOKUP(I89,'[1]Mortality (Interventions) L'!$B$136:$AV$256,37)))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2365.2214280818862</v>
      </c>
      <c r="M1566" s="14">
        <f t="shared" si="822"/>
        <v>769177</v>
      </c>
      <c r="O1566" s="12" t="e">
        <f>1000*(IF(I90&lt;18,VLOOKUP(I90,'[1]Mortality (No Interventions) L'!$B$10:$O$129,7),VLOOKUP(I90,'[1]Mortality (Interventions) L'!$B$136:$AV$256,37)))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2365.2214280818862</v>
      </c>
      <c r="M1567" s="14">
        <f t="shared" si="822"/>
        <v>769177</v>
      </c>
      <c r="O1567" s="12" t="e">
        <f>1000*(IF(I91&lt;18,VLOOKUP(I91,'[1]Mortality (No Interventions) L'!$B$10:$O$129,7),VLOOKUP(I91,'[1]Mortality (Interventions) L'!$B$136:$AV$256,37)))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2365.2214280818862</v>
      </c>
      <c r="M1568" s="14">
        <f t="shared" si="822"/>
        <v>769177</v>
      </c>
      <c r="O1568" s="12" t="e">
        <f>1000*(IF(I92&lt;18,VLOOKUP(I92,'[1]Mortality (No Interventions) L'!$B$10:$O$129,7),VLOOKUP(I92,'[1]Mortality (Interventions) L'!$B$136:$AV$256,37)))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2365.2214280818862</v>
      </c>
      <c r="M1569" s="14">
        <f t="shared" si="822"/>
        <v>769177</v>
      </c>
      <c r="O1569" s="12" t="e">
        <f>1000*(IF(I93&lt;18,VLOOKUP(I93,'[1]Mortality (No Interventions) L'!$B$10:$O$129,7),VLOOKUP(I93,'[1]Mortality (Interventions) L'!$B$136:$AV$256,37)))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2365.2214280818862</v>
      </c>
      <c r="M1570" s="14">
        <f t="shared" si="822"/>
        <v>769177</v>
      </c>
      <c r="O1570" s="12" t="e">
        <f>1000*(IF(I94&lt;18,VLOOKUP(I94,'[1]Mortality (No Interventions) L'!$B$10:$O$129,7),VLOOKUP(I94,'[1]Mortality (Interventions) L'!$B$136:$AV$256,37)))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2365.2214280818862</v>
      </c>
      <c r="M1571" s="14">
        <f t="shared" si="822"/>
        <v>769177</v>
      </c>
      <c r="O1571" s="12" t="e">
        <f>1000*(IF(I95&lt;18,VLOOKUP(I95,'[1]Mortality (No Interventions) L'!$B$10:$O$129,7),VLOOKUP(I95,'[1]Mortality (Interventions) L'!$B$136:$AV$256,37)))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2365.2214280818862</v>
      </c>
      <c r="M1572" s="14">
        <f t="shared" si="822"/>
        <v>769177</v>
      </c>
      <c r="O1572" s="12" t="e">
        <f>1000*(IF(I96&lt;18,VLOOKUP(I96,'[1]Mortality (No Interventions) L'!$B$10:$O$129,7),VLOOKUP(I96,'[1]Mortality (Interventions) L'!$B$136:$AV$256,37)))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2365.2214280818862</v>
      </c>
      <c r="M1573" s="14">
        <f t="shared" si="822"/>
        <v>769177</v>
      </c>
      <c r="O1573" s="12" t="e">
        <f>1000*(IF(I97&lt;18,VLOOKUP(I97,'[1]Mortality (No Interventions) L'!$B$10:$O$129,7),VLOOKUP(I97,'[1]Mortality (Interventions) L'!$B$136:$AV$256,37)))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2365.2214280818862</v>
      </c>
      <c r="M1574" s="14">
        <f t="shared" si="822"/>
        <v>769177</v>
      </c>
      <c r="O1574" s="12" t="e">
        <f>1000*(IF(I98&lt;18,VLOOKUP(I98,'[1]Mortality (No Interventions) L'!$B$10:$O$129,7),VLOOKUP(I98,'[1]Mortality (Interventions) L'!$B$136:$AV$256,37)))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2365.2214280818862</v>
      </c>
      <c r="M1575" s="14">
        <f t="shared" si="822"/>
        <v>769177</v>
      </c>
      <c r="O1575" s="12" t="e">
        <f>1000*(IF(I99&lt;18,VLOOKUP(I99,'[1]Mortality (No Interventions) L'!$B$10:$O$129,7),VLOOKUP(I99,'[1]Mortality (Interventions) L'!$B$136:$AV$256,37)))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2365.2214280818862</v>
      </c>
      <c r="M1576" s="14">
        <f t="shared" ref="M1576:M1600" si="839">$E$11</f>
        <v>769177</v>
      </c>
      <c r="O1576" s="12" t="e">
        <f>1000*(IF(I100&lt;18,VLOOKUP(I100,'[1]Mortality (No Interventions) L'!$B$10:$O$129,7),VLOOKUP(I100,'[1]Mortality (Interventions) L'!$B$136:$AV$256,37)))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2365.2214280818862</v>
      </c>
      <c r="M1577" s="14">
        <f t="shared" si="839"/>
        <v>769177</v>
      </c>
      <c r="O1577" s="12" t="e">
        <f>1000*(IF(I101&lt;18,VLOOKUP(I101,'[1]Mortality (No Interventions) L'!$B$10:$O$129,7),VLOOKUP(I101,'[1]Mortality (Interventions) L'!$B$136:$AV$256,37)))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2365.2214280818862</v>
      </c>
      <c r="M1578" s="14">
        <f t="shared" si="839"/>
        <v>769177</v>
      </c>
      <c r="O1578" s="12" t="e">
        <f>1000*(IF(I102&lt;18,VLOOKUP(I102,'[1]Mortality (No Interventions) L'!$B$10:$O$129,7),VLOOKUP(I102,'[1]Mortality (Interventions) L'!$B$136:$AV$256,37)))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2365.2214280818862</v>
      </c>
      <c r="M1579" s="14">
        <f t="shared" si="839"/>
        <v>769177</v>
      </c>
      <c r="O1579" s="12" t="e">
        <f>1000*(IF(I103&lt;18,VLOOKUP(I103,'[1]Mortality (No Interventions) L'!$B$10:$O$129,7),VLOOKUP(I103,'[1]Mortality (Interventions) L'!$B$136:$AV$256,37)))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2365.2214280818862</v>
      </c>
      <c r="M1580" s="14">
        <f t="shared" si="839"/>
        <v>769177</v>
      </c>
      <c r="O1580" s="12" t="e">
        <f>1000*(IF(I104&lt;18,VLOOKUP(I104,'[1]Mortality (No Interventions) L'!$B$10:$O$129,7),VLOOKUP(I104,'[1]Mortality (Interventions) L'!$B$136:$AV$256,37)))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2365.2214280818862</v>
      </c>
      <c r="M1581" s="14">
        <f t="shared" si="839"/>
        <v>769177</v>
      </c>
      <c r="O1581" s="12" t="e">
        <f>1000*(IF(I105&lt;18,VLOOKUP(I105,'[1]Mortality (No Interventions) L'!$B$10:$O$129,7),VLOOKUP(I105,'[1]Mortality (Interventions) L'!$B$136:$AV$256,37)))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2365.2214280818862</v>
      </c>
      <c r="M1582" s="14">
        <f t="shared" si="839"/>
        <v>769177</v>
      </c>
      <c r="O1582" s="12" t="e">
        <f>1000*(IF(I106&lt;18,VLOOKUP(I106,'[1]Mortality (No Interventions) L'!$B$10:$O$129,7),VLOOKUP(I106,'[1]Mortality (Interventions) L'!$B$136:$AV$256,37)))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2365.2214280818862</v>
      </c>
      <c r="M1583" s="14">
        <f t="shared" si="839"/>
        <v>769177</v>
      </c>
      <c r="O1583" s="12" t="e">
        <f>1000*(IF(I107&lt;18,VLOOKUP(I107,'[1]Mortality (No Interventions) L'!$B$10:$O$129,7),VLOOKUP(I107,'[1]Mortality (Interventions) L'!$B$136:$AV$256,37)))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2365.2214280818862</v>
      </c>
      <c r="M1584" s="14">
        <f t="shared" si="839"/>
        <v>769177</v>
      </c>
      <c r="O1584" s="12" t="e">
        <f>1000*(IF(I108&lt;18,VLOOKUP(I108,'[1]Mortality (No Interventions) L'!$B$10:$O$129,7),VLOOKUP(I108,'[1]Mortality (Interventions) L'!$B$136:$AV$256,37)))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2365.2214280818862</v>
      </c>
      <c r="M1585" s="14">
        <f t="shared" si="839"/>
        <v>769177</v>
      </c>
      <c r="O1585" s="12" t="e">
        <f>1000*(IF(I109&lt;18,VLOOKUP(I109,'[1]Mortality (No Interventions) L'!$B$10:$O$129,7),VLOOKUP(I109,'[1]Mortality (Interventions) L'!$B$136:$AV$256,37)))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2365.2214280818862</v>
      </c>
      <c r="M1586" s="14">
        <f t="shared" si="839"/>
        <v>769177</v>
      </c>
      <c r="O1586" s="12" t="e">
        <f>1000*(IF(I110&lt;18,VLOOKUP(I110,'[1]Mortality (No Interventions) L'!$B$10:$O$129,7),VLOOKUP(I110,'[1]Mortality (Interventions) L'!$B$136:$AV$256,37)))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2365.2214280818862</v>
      </c>
      <c r="M1587" s="14">
        <f t="shared" si="839"/>
        <v>769177</v>
      </c>
      <c r="O1587" s="12" t="e">
        <f>1000*(IF(I111&lt;18,VLOOKUP(I111,'[1]Mortality (No Interventions) L'!$B$10:$O$129,7),VLOOKUP(I111,'[1]Mortality (Interventions) L'!$B$136:$AV$256,37)))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2365.2214280818862</v>
      </c>
      <c r="M1588" s="14">
        <f t="shared" si="839"/>
        <v>769177</v>
      </c>
      <c r="O1588" s="12" t="e">
        <f>1000*(IF(I112&lt;18,VLOOKUP(I112,'[1]Mortality (No Interventions) L'!$B$10:$O$129,7),VLOOKUP(I112,'[1]Mortality (Interventions) L'!$B$136:$AV$256,37)))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2365.2214280818862</v>
      </c>
      <c r="M1589" s="14">
        <f t="shared" si="839"/>
        <v>769177</v>
      </c>
      <c r="O1589" s="12" t="e">
        <f>1000*(IF(I113&lt;18,VLOOKUP(I113,'[1]Mortality (No Interventions) L'!$B$10:$O$129,7),VLOOKUP(I113,'[1]Mortality (Interventions) L'!$B$136:$AV$256,37)))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2365.2214280818862</v>
      </c>
      <c r="M1590" s="14">
        <f t="shared" si="839"/>
        <v>769177</v>
      </c>
      <c r="O1590" s="12" t="e">
        <f>1000*(IF(I114&lt;18,VLOOKUP(I114,'[1]Mortality (No Interventions) L'!$B$10:$O$129,7),VLOOKUP(I114,'[1]Mortality (Interventions) L'!$B$136:$AV$256,37)))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2365.2214280818862</v>
      </c>
      <c r="M1591" s="14">
        <f t="shared" si="839"/>
        <v>769177</v>
      </c>
      <c r="O1591" s="12" t="e">
        <f>1000*(IF(I115&lt;18,VLOOKUP(I115,'[1]Mortality (No Interventions) L'!$B$10:$O$129,7),VLOOKUP(I115,'[1]Mortality (Interventions) L'!$B$136:$AV$256,37)))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2365.2214280818862</v>
      </c>
      <c r="M1592" s="14">
        <f t="shared" si="839"/>
        <v>769177</v>
      </c>
      <c r="O1592" s="12" t="e">
        <f>1000*(IF(I116&lt;18,VLOOKUP(I116,'[1]Mortality (No Interventions) L'!$B$10:$O$129,7),VLOOKUP(I116,'[1]Mortality (Interventions) L'!$B$136:$AV$256,37)))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2365.2214280818862</v>
      </c>
      <c r="M1593" s="14">
        <f t="shared" si="839"/>
        <v>769177</v>
      </c>
      <c r="O1593" s="12" t="e">
        <f>1000*(IF(I117&lt;18,VLOOKUP(I117,'[1]Mortality (No Interventions) L'!$B$10:$O$129,7),VLOOKUP(I117,'[1]Mortality (Interventions) L'!$B$136:$AV$256,37)))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2365.2214280818862</v>
      </c>
      <c r="M1594" s="14">
        <f t="shared" si="839"/>
        <v>769177</v>
      </c>
      <c r="O1594" s="12" t="e">
        <f>1000*(IF(I118&lt;18,VLOOKUP(I118,'[1]Mortality (No Interventions) L'!$B$10:$O$129,7),VLOOKUP(I118,'[1]Mortality (Interventions) L'!$B$136:$AV$256,37)))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2365.2214280818862</v>
      </c>
      <c r="M1595" s="14">
        <f t="shared" si="839"/>
        <v>769177</v>
      </c>
      <c r="O1595" s="12" t="e">
        <f>1000*(IF(I119&lt;18,VLOOKUP(I119,'[1]Mortality (No Interventions) L'!$B$10:$O$129,7),VLOOKUP(I119,'[1]Mortality (Interventions) L'!$B$136:$AV$256,37)))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2365.2214280818862</v>
      </c>
      <c r="M1596" s="14">
        <f t="shared" si="839"/>
        <v>769177</v>
      </c>
      <c r="O1596" s="12" t="e">
        <f>1000*(IF(I120&lt;18,VLOOKUP(I120,'[1]Mortality (No Interventions) L'!$B$10:$O$129,7),VLOOKUP(I120,'[1]Mortality (Interventions) L'!$B$136:$AV$256,37)))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2365.2214280818862</v>
      </c>
      <c r="M1597" s="14">
        <f t="shared" si="839"/>
        <v>769177</v>
      </c>
      <c r="O1597" s="12" t="e">
        <f>1000*(IF(I121&lt;18,VLOOKUP(I121,'[1]Mortality (No Interventions) L'!$B$10:$O$129,7),VLOOKUP(I121,'[1]Mortality (Interventions) L'!$B$136:$AV$256,37)))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2365.2214280818862</v>
      </c>
      <c r="M1598" s="14">
        <f t="shared" si="839"/>
        <v>769177</v>
      </c>
      <c r="O1598" s="12" t="e">
        <f>1000*(IF(I122&lt;18,VLOOKUP(I122,'[1]Mortality (No Interventions) L'!$B$10:$O$129,7),VLOOKUP(I122,'[1]Mortality (Interventions) L'!$B$136:$AV$256,37)))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2365.2214280818862</v>
      </c>
      <c r="M1599" s="14">
        <f t="shared" si="839"/>
        <v>769177</v>
      </c>
      <c r="O1599" s="12" t="e">
        <f>1000*(IF(I123&lt;18,VLOOKUP(I123,'[1]Mortality (No Interventions) L'!$B$10:$O$129,7),VLOOKUP(I123,'[1]Mortality (Interventions) L'!$B$136:$AV$256,37)))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2365.2214280818862</v>
      </c>
      <c r="M1600" s="14">
        <f t="shared" si="839"/>
        <v>769177</v>
      </c>
      <c r="O1600" s="12" t="e">
        <f>1000*(IF(I124&lt;18,VLOOKUP(I124,'[1]Mortality (No Interventions) L'!$B$10:$O$129,7),VLOOKUP(I124,'[1]Mortality (Interventions) L'!$B$136:$AV$256,37)))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432453.86378753639</v>
      </c>
      <c r="Z1605" s="2">
        <f t="shared" si="855"/>
        <v>-10811.34659468841</v>
      </c>
      <c r="AA1605" s="2">
        <f t="shared" si="855"/>
        <v>-54507.107596490168</v>
      </c>
      <c r="AB1605" s="2">
        <f t="shared" si="855"/>
        <v>-769177.00000000023</v>
      </c>
      <c r="AC1605" s="2">
        <f t="shared" si="855"/>
        <v>-402041.59040364204</v>
      </c>
      <c r="AD1605" s="2">
        <f t="shared" si="855"/>
        <v>17449.546962218748</v>
      </c>
      <c r="AE1605" s="2">
        <f t="shared" si="855"/>
        <v>-384592.04344142333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432453.86378753639</v>
      </c>
      <c r="Z1607" s="2">
        <f t="shared" si="856"/>
        <v>-10811.34659468841</v>
      </c>
      <c r="AA1607" s="2">
        <f t="shared" si="856"/>
        <v>-22189.941696819133</v>
      </c>
      <c r="AB1607" s="2">
        <f t="shared" si="856"/>
        <v>-125104.06400581756</v>
      </c>
      <c r="AC1607" s="2">
        <f t="shared" si="856"/>
        <v>274348.5114902113</v>
      </c>
      <c r="AD1607" s="2">
        <f t="shared" si="856"/>
        <v>6440.7293599418181</v>
      </c>
      <c r="AE1607" s="2">
        <f t="shared" si="856"/>
        <v>280789.24085015303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432453.86378753639</v>
      </c>
      <c r="Z1609" s="2">
        <f t="shared" si="857"/>
        <v>-10811.34659468841</v>
      </c>
      <c r="AA1609" s="2">
        <f t="shared" si="857"/>
        <v>-36278.264427818642</v>
      </c>
      <c r="AB1609" s="2">
        <f t="shared" si="857"/>
        <v>-353318.64523239166</v>
      </c>
      <c r="AC1609" s="2">
        <f t="shared" si="857"/>
        <v>32045.607532637659</v>
      </c>
      <c r="AD1609" s="2">
        <f t="shared" si="857"/>
        <v>11199.780770261976</v>
      </c>
      <c r="AE1609" s="2">
        <f t="shared" si="857"/>
        <v>43245.388302899548</v>
      </c>
    </row>
    <row r="1614" spans="1:40" ht="19" customHeight="1" x14ac:dyDescent="0.15">
      <c r="A1614" s="1"/>
      <c r="G1614" s="1" t="s">
        <v>11</v>
      </c>
      <c r="H1614" s="50">
        <v>431493.40098311205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431493.40098311205</v>
      </c>
      <c r="K1615" s="14">
        <f>J1615*$C$10</f>
        <v>10787.335024577802</v>
      </c>
      <c r="L1615" s="15">
        <f>$C$1625</f>
        <v>4514.2647386865819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431493.40098311205</v>
      </c>
      <c r="Z1615" s="8">
        <f t="shared" ref="Z1615:Z1646" si="862">IFERROR(_xlfn.IFNA(-$T1615*K1615,0),0)</f>
        <v>-10787.335024577802</v>
      </c>
      <c r="AA1615" s="8">
        <f t="shared" ref="AA1615:AA1646" si="863">IFERROR(_xlfn.IFNA(-$T1615*L1615,0),0)</f>
        <v>-4514.2647386865819</v>
      </c>
      <c r="AB1615" s="8"/>
      <c r="AC1615" s="8">
        <f t="shared" ref="AC1615:AC1646" si="864">IFERROR(_xlfn.IFNA(SUM(Y1615:AB1615),0),0)</f>
        <v>416191.80121984769</v>
      </c>
      <c r="AD1615" s="8"/>
      <c r="AE1615" s="8">
        <f t="shared" ref="AE1615:AE1646" si="865">IFERROR(_xlfn.IFNA(SUM(AC1615:AD1615),0),0)</f>
        <v>416191.80121984769</v>
      </c>
      <c r="AG1615" s="46">
        <f>AE1744</f>
        <v>43149.342051278043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L'!$B$10:$O$129,7),VLOOKUP(I5,'[1]Mortality (Interventions) L'!$B$136:$AV$256,40)))</f>
        <v>5.525970868091127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5.5259708680911266E-3</v>
      </c>
      <c r="S1616" s="10">
        <f t="shared" ref="S1616:S1647" si="869">MIN(P1616*Q1616,Q1616-R1616)</f>
        <v>0</v>
      </c>
      <c r="T1616" s="9">
        <f t="shared" si="859"/>
        <v>0.99447402913190885</v>
      </c>
      <c r="U1616" s="18"/>
      <c r="V1616" s="8">
        <f t="shared" ref="V1616:V1647" si="870">W1615</f>
        <v>7691.77</v>
      </c>
      <c r="W1616" s="8">
        <f t="shared" si="860"/>
        <v>7649.2655030559426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-4250.4496944057282</v>
      </c>
      <c r="AC1616" s="8">
        <f t="shared" si="864"/>
        <v>-4250.4496944057282</v>
      </c>
      <c r="AD1616" s="8">
        <f t="shared" ref="AD1616:AD1647" si="872">IFERROR(_xlfn.IFNA($D$6*SUM(V1616:V1616,Y1616:Z1616),0),0)</f>
        <v>754.56263700000011</v>
      </c>
      <c r="AE1616" s="8">
        <f t="shared" si="865"/>
        <v>-3495.8870574057282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2356.7977337710222</v>
      </c>
      <c r="M1617" s="14">
        <f t="shared" si="858"/>
        <v>769177</v>
      </c>
      <c r="N1617" s="13"/>
      <c r="O1617" s="12">
        <f>1000*(IF(I6&lt;18,VLOOKUP(I6,'[1]Mortality (No Interventions) L'!$B$10:$O$129,7),VLOOKUP(I6,'[1]Mortality (Interventions) L'!$B$136:$AV$256,40)))</f>
        <v>6.1500325670653453</v>
      </c>
      <c r="P1617" s="11">
        <v>0</v>
      </c>
      <c r="Q1617" s="10">
        <f t="shared" si="867"/>
        <v>0.99447402913190885</v>
      </c>
      <c r="R1617" s="10">
        <f t="shared" si="868"/>
        <v>6.1160476662619305E-3</v>
      </c>
      <c r="S1617" s="10">
        <f t="shared" si="869"/>
        <v>0</v>
      </c>
      <c r="T1617" s="9">
        <f t="shared" si="859"/>
        <v>0.98835798146564691</v>
      </c>
      <c r="U1617" s="18"/>
      <c r="V1617" s="8">
        <f t="shared" si="870"/>
        <v>7649.2655030559426</v>
      </c>
      <c r="W1617" s="8">
        <f t="shared" si="860"/>
        <v>7602.2222710980195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-2329.3598508727387</v>
      </c>
      <c r="AB1617" s="8">
        <f t="shared" si="871"/>
        <v>-4704.3231957923526</v>
      </c>
      <c r="AC1617" s="8">
        <f t="shared" si="864"/>
        <v>-7033.6830466650918</v>
      </c>
      <c r="AD1617" s="8">
        <f t="shared" si="872"/>
        <v>750.39294584978802</v>
      </c>
      <c r="AE1617" s="8">
        <f t="shared" si="865"/>
        <v>-6283.290100815304</v>
      </c>
      <c r="AF1617" s="1" t="s">
        <v>34</v>
      </c>
      <c r="AG1617" s="44">
        <f>AE1744/Y1744</f>
        <v>0.10000000452606421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2356.7977337710222</v>
      </c>
      <c r="M1618" s="14">
        <f t="shared" si="858"/>
        <v>769177</v>
      </c>
      <c r="N1618" s="13"/>
      <c r="O1618" s="12">
        <f>1000*(IF(I7&lt;18,VLOOKUP(I7,'[1]Mortality (No Interventions) L'!$B$10:$O$129,7),VLOOKUP(I7,'[1]Mortality (Interventions) L'!$B$136:$AV$256,40)))</f>
        <v>6.8269860238334301</v>
      </c>
      <c r="P1618" s="11">
        <v>0</v>
      </c>
      <c r="Q1618" s="10">
        <f t="shared" si="867"/>
        <v>0.98835798146564691</v>
      </c>
      <c r="R1618" s="10">
        <f t="shared" si="868"/>
        <v>6.7475061260101922E-3</v>
      </c>
      <c r="S1618" s="10">
        <f t="shared" si="869"/>
        <v>0</v>
      </c>
      <c r="T1618" s="9">
        <f t="shared" si="859"/>
        <v>0.98161047533963675</v>
      </c>
      <c r="U1618" s="18"/>
      <c r="V1618" s="8">
        <f t="shared" si="870"/>
        <v>7602.2222710980195</v>
      </c>
      <c r="W1618" s="8">
        <f t="shared" si="860"/>
        <v>7550.3220059031582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-2313.4573437263516</v>
      </c>
      <c r="AB1618" s="8">
        <f t="shared" si="871"/>
        <v>-5190.0265194861413</v>
      </c>
      <c r="AC1618" s="8">
        <f t="shared" si="864"/>
        <v>-7503.4838632124929</v>
      </c>
      <c r="AD1618" s="8">
        <f t="shared" si="872"/>
        <v>745.7780047947158</v>
      </c>
      <c r="AE1618" s="8">
        <f t="shared" si="865"/>
        <v>-6757.7058584177776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2356.7977337710222</v>
      </c>
      <c r="M1619" s="14">
        <f t="shared" si="858"/>
        <v>769177</v>
      </c>
      <c r="N1619" s="13"/>
      <c r="O1619" s="12">
        <f>1000*(IF(I8&lt;18,VLOOKUP(I8,'[1]Mortality (No Interventions) L'!$B$10:$O$129,7),VLOOKUP(I8,'[1]Mortality (Interventions) L'!$B$136:$AV$256,40)))</f>
        <v>7.5585599173214355</v>
      </c>
      <c r="P1619" s="11">
        <v>0</v>
      </c>
      <c r="Q1619" s="10">
        <f t="shared" si="867"/>
        <v>0.98161047533963675</v>
      </c>
      <c r="R1619" s="10">
        <f t="shared" si="868"/>
        <v>7.4195615933250201E-3</v>
      </c>
      <c r="S1619" s="10">
        <f t="shared" si="869"/>
        <v>0</v>
      </c>
      <c r="T1619" s="9">
        <f t="shared" si="859"/>
        <v>0.97419091374631173</v>
      </c>
      <c r="U1619" s="18"/>
      <c r="V1619" s="8">
        <f t="shared" si="870"/>
        <v>7550.3220059031582</v>
      </c>
      <c r="W1619" s="8">
        <f t="shared" si="860"/>
        <v>7493.2524446264688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-2295.9709377776289</v>
      </c>
      <c r="AB1619" s="8">
        <f t="shared" si="871"/>
        <v>-5706.9561276689592</v>
      </c>
      <c r="AC1619" s="8">
        <f t="shared" si="864"/>
        <v>-8002.9270654465881</v>
      </c>
      <c r="AD1619" s="8">
        <f t="shared" si="872"/>
        <v>740.68658877909991</v>
      </c>
      <c r="AE1619" s="8">
        <f t="shared" si="865"/>
        <v>-7262.2404766674881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2356.7977337710222</v>
      </c>
      <c r="M1620" s="14">
        <f t="shared" si="858"/>
        <v>769177</v>
      </c>
      <c r="N1620" s="13"/>
      <c r="O1620" s="12">
        <f>1000*(IF(I9&lt;18,VLOOKUP(I9,'[1]Mortality (No Interventions) L'!$B$10:$O$129,7),VLOOKUP(I9,'[1]Mortality (Interventions) L'!$B$136:$AV$256,40)))</f>
        <v>8.3890521717730913</v>
      </c>
      <c r="P1620" s="11">
        <v>0</v>
      </c>
      <c r="Q1620" s="10">
        <f t="shared" si="867"/>
        <v>0.97419091374631173</v>
      </c>
      <c r="R1620" s="10">
        <f t="shared" si="868"/>
        <v>8.1725384006851101E-3</v>
      </c>
      <c r="S1620" s="10">
        <f t="shared" si="869"/>
        <v>0</v>
      </c>
      <c r="T1620" s="9">
        <f t="shared" si="859"/>
        <v>0.96601837534562662</v>
      </c>
      <c r="U1620" s="18"/>
      <c r="V1620" s="8">
        <f t="shared" si="870"/>
        <v>7493.2524446264688</v>
      </c>
      <c r="W1620" s="8">
        <f t="shared" si="860"/>
        <v>7430.3911589322306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-2276.7099177957375</v>
      </c>
      <c r="AB1620" s="8">
        <f t="shared" si="871"/>
        <v>-6286.1285694237713</v>
      </c>
      <c r="AC1620" s="8">
        <f t="shared" si="864"/>
        <v>-8562.8384872195093</v>
      </c>
      <c r="AD1620" s="8">
        <f t="shared" si="872"/>
        <v>735.08806481785666</v>
      </c>
      <c r="AE1620" s="8">
        <f t="shared" si="865"/>
        <v>-7827.7504224016529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2356.7977337710222</v>
      </c>
      <c r="M1621" s="14">
        <f t="shared" si="858"/>
        <v>769177</v>
      </c>
      <c r="N1621" s="13"/>
      <c r="O1621" s="12">
        <f>1000*(IF(I10&lt;18,VLOOKUP(I10,'[1]Mortality (No Interventions) L'!$B$10:$O$129,7),VLOOKUP(I10,'[1]Mortality (Interventions) L'!$B$136:$AV$256,40)))</f>
        <v>9.4327868579959588</v>
      </c>
      <c r="P1621" s="11">
        <v>0</v>
      </c>
      <c r="Q1621" s="10">
        <f t="shared" si="867"/>
        <v>0.96601837534562662</v>
      </c>
      <c r="R1621" s="10">
        <f t="shared" si="868"/>
        <v>9.1122454355428342E-3</v>
      </c>
      <c r="S1621" s="10">
        <f t="shared" si="869"/>
        <v>0</v>
      </c>
      <c r="T1621" s="9">
        <f t="shared" si="859"/>
        <v>0.95690612991008384</v>
      </c>
      <c r="U1621" s="18"/>
      <c r="V1621" s="8">
        <f t="shared" si="870"/>
        <v>7430.3911589322306</v>
      </c>
      <c r="W1621" s="8">
        <f t="shared" si="860"/>
        <v>7360.3018628584859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-2255.2341984036848</v>
      </c>
      <c r="AB1621" s="8">
        <f t="shared" si="871"/>
        <v>-7008.9296073745309</v>
      </c>
      <c r="AC1621" s="8">
        <f t="shared" si="864"/>
        <v>-9264.1638057782147</v>
      </c>
      <c r="AD1621" s="8">
        <f t="shared" si="872"/>
        <v>728.92137269125192</v>
      </c>
      <c r="AE1621" s="8">
        <f t="shared" si="865"/>
        <v>-8535.2424330869635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2356.7977337710222</v>
      </c>
      <c r="M1622" s="14">
        <f t="shared" si="858"/>
        <v>769177</v>
      </c>
      <c r="N1622" s="13"/>
      <c r="O1622" s="12">
        <f>1000*(IF(I11&lt;18,VLOOKUP(I11,'[1]Mortality (No Interventions) L'!$B$10:$O$129,7),VLOOKUP(I11,'[1]Mortality (Interventions) L'!$B$136:$AV$256,40)))</f>
        <v>10.533952354874122</v>
      </c>
      <c r="P1622" s="11">
        <v>0</v>
      </c>
      <c r="Q1622" s="10">
        <f t="shared" si="867"/>
        <v>0.95690612991008384</v>
      </c>
      <c r="R1622" s="10">
        <f t="shared" si="868"/>
        <v>1.0080003580559809E-2</v>
      </c>
      <c r="S1622" s="10">
        <f t="shared" si="869"/>
        <v>0</v>
      </c>
      <c r="T1622" s="9">
        <f t="shared" si="859"/>
        <v>0.94682612632952401</v>
      </c>
      <c r="U1622" s="18"/>
      <c r="V1622" s="8">
        <f t="shared" si="870"/>
        <v>7360.3018628584859</v>
      </c>
      <c r="W1622" s="8">
        <f t="shared" si="860"/>
        <v>7282.7687937176433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-2231.4776688086176</v>
      </c>
      <c r="AB1622" s="8">
        <f t="shared" si="871"/>
        <v>-7753.3069140842526</v>
      </c>
      <c r="AC1622" s="8">
        <f t="shared" si="864"/>
        <v>-9984.7845828928694</v>
      </c>
      <c r="AD1622" s="8">
        <f t="shared" si="872"/>
        <v>722.04561274641753</v>
      </c>
      <c r="AE1622" s="8">
        <f t="shared" si="865"/>
        <v>-9262.7389701464526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2356.7977337710222</v>
      </c>
      <c r="M1623" s="14">
        <f t="shared" si="858"/>
        <v>769177</v>
      </c>
      <c r="N1623" s="13"/>
      <c r="O1623" s="12">
        <f>1000*(IF(I12&lt;18,VLOOKUP(I12,'[1]Mortality (No Interventions) L'!$B$10:$O$129,7),VLOOKUP(I12,'[1]Mortality (Interventions) L'!$B$136:$AV$256,40)))</f>
        <v>11.812806899441886</v>
      </c>
      <c r="P1623" s="11">
        <v>0</v>
      </c>
      <c r="Q1623" s="10">
        <f t="shared" si="867"/>
        <v>0.94682612632952401</v>
      </c>
      <c r="R1623" s="10">
        <f t="shared" si="868"/>
        <v>1.1184674197677236E-2</v>
      </c>
      <c r="S1623" s="10">
        <f t="shared" si="869"/>
        <v>0</v>
      </c>
      <c r="T1623" s="9">
        <f t="shared" si="859"/>
        <v>0.9356414521318468</v>
      </c>
      <c r="U1623" s="18"/>
      <c r="V1623" s="8">
        <f t="shared" si="870"/>
        <v>7282.7687937176433</v>
      </c>
      <c r="W1623" s="8">
        <f t="shared" si="860"/>
        <v>7196.7388522641759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-2205.1176540065649</v>
      </c>
      <c r="AB1623" s="8">
        <f t="shared" si="871"/>
        <v>-8602.9941453467836</v>
      </c>
      <c r="AC1623" s="8">
        <f t="shared" si="864"/>
        <v>-10808.111799353348</v>
      </c>
      <c r="AD1623" s="8">
        <f t="shared" si="872"/>
        <v>714.43961866370091</v>
      </c>
      <c r="AE1623" s="8">
        <f t="shared" si="865"/>
        <v>-10093.672180689648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2356.7977337710222</v>
      </c>
      <c r="M1624" s="14">
        <f t="shared" si="858"/>
        <v>769177</v>
      </c>
      <c r="N1624" s="13"/>
      <c r="O1624" s="12">
        <f>1000*(IF(I13&lt;18,VLOOKUP(I13,'[1]Mortality (No Interventions) L'!$B$10:$O$129,7),VLOOKUP(I13,'[1]Mortality (Interventions) L'!$B$136:$AV$256,40)))</f>
        <v>13.299429481818374</v>
      </c>
      <c r="P1624" s="11">
        <v>0</v>
      </c>
      <c r="Q1624" s="10">
        <f t="shared" si="867"/>
        <v>0.9356414521318468</v>
      </c>
      <c r="R1624" s="10">
        <f t="shared" si="868"/>
        <v>1.2443497512893637E-2</v>
      </c>
      <c r="S1624" s="10">
        <f t="shared" si="869"/>
        <v>0</v>
      </c>
      <c r="T1624" s="9">
        <f t="shared" si="859"/>
        <v>0.92319795461895315</v>
      </c>
      <c r="U1624" s="18"/>
      <c r="V1624" s="8">
        <f t="shared" si="870"/>
        <v>7196.7388522641759</v>
      </c>
      <c r="W1624" s="8">
        <f t="shared" si="860"/>
        <v>7101.0263313994255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-2175.7908472679919</v>
      </c>
      <c r="AB1624" s="8">
        <f t="shared" si="871"/>
        <v>-9571.2520864749895</v>
      </c>
      <c r="AC1624" s="8">
        <f t="shared" si="864"/>
        <v>-11747.042933742981</v>
      </c>
      <c r="AD1624" s="8">
        <f t="shared" si="872"/>
        <v>706.00008140711566</v>
      </c>
      <c r="AE1624" s="8">
        <f t="shared" si="865"/>
        <v>-11041.042852335866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4514.2647386865819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2356.7977337710222</v>
      </c>
      <c r="M1625" s="14">
        <f t="shared" si="858"/>
        <v>769177</v>
      </c>
      <c r="N1625" s="13"/>
      <c r="O1625" s="12">
        <f>1000*(IF(I14&lt;18,VLOOKUP(I14,'[1]Mortality (No Interventions) L'!$B$10:$O$129,7),VLOOKUP(I14,'[1]Mortality (Interventions) L'!$B$136:$AV$256,40)))</f>
        <v>15.079065799452673</v>
      </c>
      <c r="P1625" s="11">
        <v>0</v>
      </c>
      <c r="Q1625" s="10">
        <f t="shared" si="867"/>
        <v>0.92319795461895315</v>
      </c>
      <c r="R1625" s="10">
        <f t="shared" si="868"/>
        <v>1.3920962703619318E-2</v>
      </c>
      <c r="S1625" s="10">
        <f t="shared" si="869"/>
        <v>0</v>
      </c>
      <c r="T1625" s="9">
        <f t="shared" si="859"/>
        <v>0.90927699191533384</v>
      </c>
      <c r="U1625" s="18"/>
      <c r="V1625" s="8">
        <f t="shared" si="870"/>
        <v>7101.0263313994255</v>
      </c>
      <c r="W1625" s="8">
        <f t="shared" si="860"/>
        <v>6993.9494881046076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-2142.9819539161908</v>
      </c>
      <c r="AB1625" s="8">
        <f t="shared" si="871"/>
        <v>-10707.684329481795</v>
      </c>
      <c r="AC1625" s="8">
        <f t="shared" si="864"/>
        <v>-12850.666283397986</v>
      </c>
      <c r="AD1625" s="8">
        <f t="shared" si="872"/>
        <v>696.61068311028373</v>
      </c>
      <c r="AE1625" s="8">
        <f t="shared" si="865"/>
        <v>-12154.055600287702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2356.7977337710222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2356.7977337710222</v>
      </c>
      <c r="M1626" s="14">
        <f t="shared" si="858"/>
        <v>769177</v>
      </c>
      <c r="N1626" s="13"/>
      <c r="O1626" s="12">
        <f>1000*(IF(I15&lt;18,VLOOKUP(I15,'[1]Mortality (No Interventions) L'!$B$10:$O$129,7),VLOOKUP(I15,'[1]Mortality (Interventions) L'!$B$136:$AV$256,40)))</f>
        <v>17.150113396239185</v>
      </c>
      <c r="P1626" s="11">
        <v>0</v>
      </c>
      <c r="Q1626" s="10">
        <f t="shared" si="867"/>
        <v>0.90927699191533384</v>
      </c>
      <c r="R1626" s="10">
        <f t="shared" si="868"/>
        <v>1.5594203519939235E-2</v>
      </c>
      <c r="S1626" s="10">
        <f t="shared" si="869"/>
        <v>0</v>
      </c>
      <c r="T1626" s="9">
        <f t="shared" si="859"/>
        <v>0.89368278839539461</v>
      </c>
      <c r="U1626" s="18"/>
      <c r="V1626" s="8">
        <f t="shared" si="870"/>
        <v>6993.9494881046076</v>
      </c>
      <c r="W1626" s="8">
        <f t="shared" si="860"/>
        <v>6874.0024612960451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-2106.2295704004341</v>
      </c>
      <c r="AB1626" s="8">
        <f t="shared" si="871"/>
        <v>-11994.702680856301</v>
      </c>
      <c r="AC1626" s="8">
        <f t="shared" si="864"/>
        <v>-14100.932251256734</v>
      </c>
      <c r="AD1626" s="8">
        <f t="shared" si="872"/>
        <v>686.1064447830621</v>
      </c>
      <c r="AE1626" s="8">
        <f t="shared" si="865"/>
        <v>-13414.825806473673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2356.7977337710222</v>
      </c>
      <c r="M1627" s="14">
        <f t="shared" si="858"/>
        <v>769177</v>
      </c>
      <c r="N1627" s="13"/>
      <c r="O1627" s="12">
        <f>1000*(IF(I16&lt;18,VLOOKUP(I16,'[1]Mortality (No Interventions) L'!$B$10:$O$129,7),VLOOKUP(I16,'[1]Mortality (Interventions) L'!$B$136:$AV$256,40)))</f>
        <v>19.552168293080943</v>
      </c>
      <c r="P1627" s="11">
        <v>0</v>
      </c>
      <c r="Q1627" s="10">
        <f t="shared" si="867"/>
        <v>0.89368278839539461</v>
      </c>
      <c r="R1627" s="10">
        <f t="shared" si="868"/>
        <v>1.7473436279336601E-2</v>
      </c>
      <c r="S1627" s="10">
        <f t="shared" si="869"/>
        <v>0</v>
      </c>
      <c r="T1627" s="9">
        <f t="shared" si="859"/>
        <v>0.87620935211605799</v>
      </c>
      <c r="U1627" s="18"/>
      <c r="V1627" s="8">
        <f t="shared" si="870"/>
        <v>6874.0024612960451</v>
      </c>
      <c r="W1627" s="8">
        <f t="shared" si="860"/>
        <v>6739.600808325732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-2065.0482153761009</v>
      </c>
      <c r="AB1627" s="8">
        <f t="shared" si="871"/>
        <v>-13440.165297031288</v>
      </c>
      <c r="AC1627" s="8">
        <f t="shared" si="864"/>
        <v>-15505.213512407388</v>
      </c>
      <c r="AD1627" s="8">
        <f t="shared" si="872"/>
        <v>674.33964145314212</v>
      </c>
      <c r="AE1627" s="8">
        <f t="shared" si="865"/>
        <v>-14830.873870954247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2356.7977337710222</v>
      </c>
      <c r="M1628" s="14">
        <f t="shared" si="858"/>
        <v>769177</v>
      </c>
      <c r="N1628" s="13"/>
      <c r="O1628" s="12">
        <f>1000*(IF(I17&lt;18,VLOOKUP(I17,'[1]Mortality (No Interventions) L'!$B$10:$O$129,7),VLOOKUP(I17,'[1]Mortality (Interventions) L'!$B$136:$AV$256,40)))</f>
        <v>22.353358009685717</v>
      </c>
      <c r="P1628" s="11">
        <v>0</v>
      </c>
      <c r="Q1628" s="10">
        <f t="shared" si="867"/>
        <v>0.87620935211605799</v>
      </c>
      <c r="R1628" s="10">
        <f t="shared" si="868"/>
        <v>1.9586221339285018E-2</v>
      </c>
      <c r="S1628" s="10">
        <f t="shared" si="869"/>
        <v>0</v>
      </c>
      <c r="T1628" s="9">
        <f t="shared" si="859"/>
        <v>0.85662313077677299</v>
      </c>
      <c r="U1628" s="18"/>
      <c r="V1628" s="8">
        <f t="shared" si="870"/>
        <v>6739.600808325732</v>
      </c>
      <c r="W1628" s="8">
        <f t="shared" si="860"/>
        <v>6588.9480986148592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-2018.8874533105366</v>
      </c>
      <c r="AB1628" s="8">
        <f t="shared" si="871"/>
        <v>-15065.270971087231</v>
      </c>
      <c r="AC1628" s="8">
        <f t="shared" si="864"/>
        <v>-17084.158424397767</v>
      </c>
      <c r="AD1628" s="8">
        <f t="shared" si="872"/>
        <v>661.1548392967544</v>
      </c>
      <c r="AE1628" s="8">
        <f t="shared" si="865"/>
        <v>-16423.003585101011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2356.7977337710222</v>
      </c>
      <c r="M1629" s="14">
        <f t="shared" si="858"/>
        <v>769177</v>
      </c>
      <c r="N1629" s="13"/>
      <c r="O1629" s="12">
        <f>1000*(IF(I18&lt;18,VLOOKUP(I18,'[1]Mortality (No Interventions) L'!$B$10:$O$129,7),VLOOKUP(I18,'[1]Mortality (Interventions) L'!$B$136:$AV$256,40)))</f>
        <v>25.525044940219537</v>
      </c>
      <c r="P1629" s="11">
        <v>0</v>
      </c>
      <c r="Q1629" s="10">
        <f t="shared" si="867"/>
        <v>0.85662313077677299</v>
      </c>
      <c r="R1629" s="10">
        <f t="shared" si="868"/>
        <v>2.1865343909908689E-2</v>
      </c>
      <c r="S1629" s="10">
        <f t="shared" si="869"/>
        <v>0</v>
      </c>
      <c r="T1629" s="9">
        <f t="shared" si="859"/>
        <v>0.8347577868668643</v>
      </c>
      <c r="U1629" s="18"/>
      <c r="V1629" s="8">
        <f t="shared" si="870"/>
        <v>6588.9480986148592</v>
      </c>
      <c r="W1629" s="8">
        <f t="shared" si="860"/>
        <v>6420.7649022889409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-1967.3552603355397</v>
      </c>
      <c r="AB1629" s="8">
        <f t="shared" si="871"/>
        <v>-16818.319632591836</v>
      </c>
      <c r="AC1629" s="8">
        <f t="shared" si="864"/>
        <v>-18785.674892927374</v>
      </c>
      <c r="AD1629" s="8">
        <f t="shared" si="872"/>
        <v>646.37580847411778</v>
      </c>
      <c r="AE1629" s="8">
        <f t="shared" si="865"/>
        <v>-18139.299084453258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2356.7977337710222</v>
      </c>
      <c r="M1630" s="14">
        <f t="shared" si="858"/>
        <v>769177</v>
      </c>
      <c r="N1630" s="13"/>
      <c r="O1630" s="12">
        <f>1000*(IF(I19&lt;18,VLOOKUP(I19,'[1]Mortality (No Interventions) L'!$B$10:$O$129,7),VLOOKUP(I19,'[1]Mortality (Interventions) L'!$B$136:$AV$256,40)))</f>
        <v>29.099907012684476</v>
      </c>
      <c r="P1630" s="11">
        <v>0</v>
      </c>
      <c r="Q1630" s="10">
        <f t="shared" si="867"/>
        <v>0.8347577868668643</v>
      </c>
      <c r="R1630" s="10">
        <f t="shared" si="868"/>
        <v>2.4291373975940035E-2</v>
      </c>
      <c r="S1630" s="10">
        <f t="shared" si="869"/>
        <v>0</v>
      </c>
      <c r="T1630" s="9">
        <f t="shared" si="859"/>
        <v>0.81046641289092425</v>
      </c>
      <c r="U1630" s="18"/>
      <c r="V1630" s="8">
        <f t="shared" si="870"/>
        <v>6420.7649022889409</v>
      </c>
      <c r="W1630" s="8">
        <f t="shared" si="860"/>
        <v>6233.9212406820252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-1910.1054051988599</v>
      </c>
      <c r="AB1630" s="8">
        <f t="shared" si="871"/>
        <v>-18684.366160691628</v>
      </c>
      <c r="AC1630" s="8">
        <f t="shared" si="864"/>
        <v>-20594.47156589049</v>
      </c>
      <c r="AD1630" s="8">
        <f t="shared" si="872"/>
        <v>629.8770369145451</v>
      </c>
      <c r="AE1630" s="8">
        <f t="shared" si="865"/>
        <v>-19964.594528975944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2356.7977337710222</v>
      </c>
      <c r="M1631" s="14">
        <f t="shared" si="858"/>
        <v>769177</v>
      </c>
      <c r="N1631" s="13"/>
      <c r="O1631" s="12">
        <f>1000*(IF(I20&lt;18,VLOOKUP(I20,'[1]Mortality (No Interventions) L'!$B$10:$O$129,7),VLOOKUP(I20,'[1]Mortality (Interventions) L'!$B$136:$AV$256,40)))</f>
        <v>33.057933366362178</v>
      </c>
      <c r="P1631" s="11">
        <v>0</v>
      </c>
      <c r="Q1631" s="10">
        <f t="shared" si="867"/>
        <v>0.81046641289092425</v>
      </c>
      <c r="R1631" s="10">
        <f t="shared" si="868"/>
        <v>2.6792344673022751E-2</v>
      </c>
      <c r="S1631" s="10">
        <f t="shared" si="869"/>
        <v>0</v>
      </c>
      <c r="T1631" s="9">
        <f t="shared" si="859"/>
        <v>0.78367406821790153</v>
      </c>
      <c r="U1631" s="18"/>
      <c r="V1631" s="8">
        <f t="shared" si="870"/>
        <v>6233.9212406820252</v>
      </c>
      <c r="W1631" s="8">
        <f t="shared" si="860"/>
        <v>6027.8406876964091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-1846.9612679910679</v>
      </c>
      <c r="AB1631" s="8">
        <f t="shared" si="871"/>
        <v>-20608.05529856162</v>
      </c>
      <c r="AC1631" s="8">
        <f t="shared" si="864"/>
        <v>-22455.016566552687</v>
      </c>
      <c r="AD1631" s="8">
        <f t="shared" si="872"/>
        <v>611.54767371090668</v>
      </c>
      <c r="AE1631" s="8">
        <f t="shared" si="865"/>
        <v>-21843.468892841782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2356.7977337710222</v>
      </c>
      <c r="M1632" s="14">
        <f t="shared" si="858"/>
        <v>769177</v>
      </c>
      <c r="N1632" s="13"/>
      <c r="O1632" s="12">
        <f>1000*(IF(I21&lt;18,VLOOKUP(I21,'[1]Mortality (No Interventions) L'!$B$10:$O$129,7),VLOOKUP(I21,'[1]Mortality (Interventions) L'!$B$136:$AV$256,40)))</f>
        <v>37.466962775678326</v>
      </c>
      <c r="P1632" s="11">
        <v>0</v>
      </c>
      <c r="Q1632" s="10">
        <f t="shared" si="867"/>
        <v>0.78367406821790153</v>
      </c>
      <c r="R1632" s="10">
        <f t="shared" si="868"/>
        <v>2.9361887142184514E-2</v>
      </c>
      <c r="S1632" s="10">
        <f t="shared" si="869"/>
        <v>0</v>
      </c>
      <c r="T1632" s="9">
        <f t="shared" si="859"/>
        <v>0.75431218107571707</v>
      </c>
      <c r="U1632" s="18"/>
      <c r="V1632" s="8">
        <f t="shared" si="870"/>
        <v>6027.8406876964091</v>
      </c>
      <c r="W1632" s="8">
        <f t="shared" si="860"/>
        <v>5801.9958050327687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-1777.761238915127</v>
      </c>
      <c r="AB1632" s="8">
        <f t="shared" si="871"/>
        <v>-22584.488266364056</v>
      </c>
      <c r="AC1632" s="8">
        <f t="shared" si="864"/>
        <v>-24362.249505279182</v>
      </c>
      <c r="AD1632" s="8">
        <f t="shared" si="872"/>
        <v>591.33117146301777</v>
      </c>
      <c r="AE1632" s="8">
        <f t="shared" si="865"/>
        <v>-23770.918333816164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2356.7977337710222</v>
      </c>
      <c r="M1633" s="14">
        <f t="shared" si="858"/>
        <v>769177</v>
      </c>
      <c r="N1633" s="13"/>
      <c r="O1633" s="12">
        <f>1000*(IF(I22&lt;18,VLOOKUP(I22,'[1]Mortality (No Interventions) L'!$B$10:$O$129,7),VLOOKUP(I22,'[1]Mortality (Interventions) L'!$B$136:$AV$256,40)))</f>
        <v>42.481825207109729</v>
      </c>
      <c r="P1633" s="11">
        <v>0</v>
      </c>
      <c r="Q1633" s="10">
        <f t="shared" si="867"/>
        <v>0.75431218107571707</v>
      </c>
      <c r="R1633" s="10">
        <f t="shared" si="868"/>
        <v>3.2044558228052314E-2</v>
      </c>
      <c r="S1633" s="10">
        <f t="shared" si="869"/>
        <v>0</v>
      </c>
      <c r="T1633" s="9">
        <f t="shared" si="859"/>
        <v>0.72226762284766477</v>
      </c>
      <c r="U1633" s="18"/>
      <c r="V1633" s="8">
        <f t="shared" si="870"/>
        <v>5801.9958050327687</v>
      </c>
      <c r="W1633" s="8">
        <f t="shared" si="860"/>
        <v>5555.5164333909825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-1702.2386967035598</v>
      </c>
      <c r="AB1633" s="8">
        <f t="shared" si="871"/>
        <v>-24647.937164178595</v>
      </c>
      <c r="AC1633" s="8">
        <f t="shared" si="864"/>
        <v>-26350.175860882155</v>
      </c>
      <c r="AD1633" s="8">
        <f t="shared" si="872"/>
        <v>569.17578847371465</v>
      </c>
      <c r="AE1633" s="8">
        <f t="shared" si="865"/>
        <v>-25781.000072408438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2356.7977337710222</v>
      </c>
      <c r="M1634" s="14">
        <f t="shared" si="858"/>
        <v>769177</v>
      </c>
      <c r="N1634" s="13"/>
      <c r="O1634" s="12">
        <f>1000*(IF(I23&lt;18,VLOOKUP(I23,'[1]Mortality (No Interventions) L'!$B$10:$O$129,7),VLOOKUP(I23,'[1]Mortality (Interventions) L'!$B$136:$AV$256,40)))</f>
        <v>48.179236194170024</v>
      </c>
      <c r="P1634" s="11">
        <v>0</v>
      </c>
      <c r="Q1634" s="10">
        <f t="shared" si="867"/>
        <v>0.72226762284766477</v>
      </c>
      <c r="R1634" s="10">
        <f t="shared" si="868"/>
        <v>3.4798302396579349E-2</v>
      </c>
      <c r="S1634" s="10">
        <f t="shared" si="869"/>
        <v>0</v>
      </c>
      <c r="T1634" s="9">
        <f t="shared" si="859"/>
        <v>0.68746932045108544</v>
      </c>
      <c r="U1634" s="18"/>
      <c r="V1634" s="8">
        <f t="shared" si="870"/>
        <v>5555.5164333909825</v>
      </c>
      <c r="W1634" s="8">
        <f t="shared" si="860"/>
        <v>5287.8558949660455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-1620.2261364762228</v>
      </c>
      <c r="AB1634" s="8">
        <f t="shared" si="871"/>
        <v>-26766.053842493715</v>
      </c>
      <c r="AC1634" s="8">
        <f t="shared" si="864"/>
        <v>-28386.279978969938</v>
      </c>
      <c r="AD1634" s="8">
        <f t="shared" si="872"/>
        <v>544.99616211565547</v>
      </c>
      <c r="AE1634" s="8">
        <f t="shared" si="865"/>
        <v>-27841.283816854284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2356.7977337710222</v>
      </c>
      <c r="M1635" s="14">
        <f t="shared" si="858"/>
        <v>769177</v>
      </c>
      <c r="N1635" s="13"/>
      <c r="O1635" s="12">
        <f>1000*(IF(I24&lt;18,VLOOKUP(I24,'[1]Mortality (No Interventions) L'!$B$10:$O$129,7),VLOOKUP(I24,'[1]Mortality (Interventions) L'!$B$136:$AV$256,40)))</f>
        <v>54.673558769194536</v>
      </c>
      <c r="P1635" s="11">
        <v>0</v>
      </c>
      <c r="Q1635" s="10">
        <f t="shared" si="867"/>
        <v>0.68746932045108544</v>
      </c>
      <c r="R1635" s="10">
        <f t="shared" si="868"/>
        <v>3.7586394293700649E-2</v>
      </c>
      <c r="S1635" s="10">
        <f t="shared" si="869"/>
        <v>0</v>
      </c>
      <c r="T1635" s="9">
        <f t="shared" si="859"/>
        <v>0.64988292615738474</v>
      </c>
      <c r="U1635" s="18"/>
      <c r="V1635" s="8">
        <f t="shared" si="870"/>
        <v>5287.8558949660455</v>
      </c>
      <c r="W1635" s="8">
        <f t="shared" si="860"/>
        <v>4998.749994929588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-1531.6426075842048</v>
      </c>
      <c r="AB1635" s="8">
        <f t="shared" si="871"/>
        <v>-28910.590003645786</v>
      </c>
      <c r="AC1635" s="8">
        <f t="shared" si="864"/>
        <v>-30442.232611229992</v>
      </c>
      <c r="AD1635" s="8">
        <f t="shared" si="872"/>
        <v>518.73866329616908</v>
      </c>
      <c r="AE1635" s="8">
        <f t="shared" si="865"/>
        <v>-29923.493947933825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2356.7977337710222</v>
      </c>
      <c r="M1636" s="14">
        <f t="shared" si="858"/>
        <v>769177</v>
      </c>
      <c r="N1636" s="13"/>
      <c r="O1636" s="12">
        <f>1000*(IF(I25&lt;18,VLOOKUP(I25,'[1]Mortality (No Interventions) L'!$B$10:$O$129,7),VLOOKUP(I25,'[1]Mortality (Interventions) L'!$B$136:$AV$256,40)))</f>
        <v>61.791544869494572</v>
      </c>
      <c r="P1636" s="11">
        <v>0</v>
      </c>
      <c r="Q1636" s="10">
        <f t="shared" si="867"/>
        <v>0.64988292615738474</v>
      </c>
      <c r="R1636" s="10">
        <f t="shared" si="868"/>
        <v>4.0157269991572472E-2</v>
      </c>
      <c r="S1636" s="10">
        <f t="shared" si="869"/>
        <v>0</v>
      </c>
      <c r="T1636" s="9">
        <f t="shared" si="859"/>
        <v>0.60972565616581231</v>
      </c>
      <c r="U1636" s="18"/>
      <c r="V1636" s="8">
        <f t="shared" si="870"/>
        <v>4998.749994929588</v>
      </c>
      <c r="W1636" s="8">
        <f t="shared" si="860"/>
        <v>4689.8695103265109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-1437.000044673636</v>
      </c>
      <c r="AB1636" s="8">
        <f t="shared" si="871"/>
        <v>-30888.048460307738</v>
      </c>
      <c r="AC1636" s="8">
        <f t="shared" si="864"/>
        <v>-32325.048504981376</v>
      </c>
      <c r="AD1636" s="8">
        <f t="shared" si="872"/>
        <v>490.3773745025926</v>
      </c>
      <c r="AE1636" s="8">
        <f t="shared" si="865"/>
        <v>-31834.671130478782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2356.7977337710222</v>
      </c>
      <c r="M1637" s="14">
        <f t="shared" si="858"/>
        <v>769177</v>
      </c>
      <c r="N1637" s="13"/>
      <c r="O1637" s="12">
        <f>1000*(IF(I26&lt;18,VLOOKUP(I26,'[1]Mortality (No Interventions) L'!$B$10:$O$129,7),VLOOKUP(I26,'[1]Mortality (Interventions) L'!$B$136:$AV$256,40)))</f>
        <v>69.358714578192888</v>
      </c>
      <c r="P1637" s="11">
        <v>0</v>
      </c>
      <c r="Q1637" s="10">
        <f t="shared" si="867"/>
        <v>0.60972565616581231</v>
      </c>
      <c r="R1637" s="10">
        <f t="shared" si="868"/>
        <v>4.2289787757005953E-2</v>
      </c>
      <c r="S1637" s="10">
        <f t="shared" si="869"/>
        <v>0</v>
      </c>
      <c r="T1637" s="9">
        <f t="shared" si="859"/>
        <v>0.56743586840880633</v>
      </c>
      <c r="U1637" s="18"/>
      <c r="V1637" s="8">
        <f t="shared" si="870"/>
        <v>4689.8695103265109</v>
      </c>
      <c r="W1637" s="8">
        <f t="shared" si="860"/>
        <v>4364.5861895508042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-1337.3315687262668</v>
      </c>
      <c r="AB1637" s="8">
        <f t="shared" si="871"/>
        <v>-32528.332077570569</v>
      </c>
      <c r="AC1637" s="8">
        <f t="shared" si="864"/>
        <v>-33865.663646296838</v>
      </c>
      <c r="AD1637" s="8">
        <f t="shared" si="872"/>
        <v>460.07619896303072</v>
      </c>
      <c r="AE1637" s="8">
        <f t="shared" si="865"/>
        <v>-33405.587447333804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2356.7977337710222</v>
      </c>
      <c r="M1638" s="14">
        <f t="shared" si="858"/>
        <v>769177</v>
      </c>
      <c r="N1638" s="13"/>
      <c r="O1638" s="12">
        <f>1000*(IF(I27&lt;18,VLOOKUP(I27,'[1]Mortality (No Interventions) L'!$B$10:$O$129,7),VLOOKUP(I27,'[1]Mortality (Interventions) L'!$B$136:$AV$256,40)))</f>
        <v>77.722411926428251</v>
      </c>
      <c r="P1638" s="11">
        <v>0</v>
      </c>
      <c r="Q1638" s="10">
        <f t="shared" si="867"/>
        <v>0.56743586840880633</v>
      </c>
      <c r="R1638" s="10">
        <f t="shared" si="868"/>
        <v>4.4102484306299782E-2</v>
      </c>
      <c r="S1638" s="10">
        <f t="shared" si="869"/>
        <v>0</v>
      </c>
      <c r="T1638" s="9">
        <f t="shared" si="859"/>
        <v>0.52333338410250652</v>
      </c>
      <c r="U1638" s="18"/>
      <c r="V1638" s="8">
        <f t="shared" si="870"/>
        <v>4364.5861895508042</v>
      </c>
      <c r="W1638" s="8">
        <f t="shared" si="860"/>
        <v>4025.3600238381368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-1233.3909336595073</v>
      </c>
      <c r="AB1638" s="8">
        <f t="shared" si="871"/>
        <v>-33922.61657126675</v>
      </c>
      <c r="AC1638" s="8">
        <f t="shared" si="864"/>
        <v>-35156.00750492626</v>
      </c>
      <c r="AD1638" s="8">
        <f t="shared" si="872"/>
        <v>428.16590519493394</v>
      </c>
      <c r="AE1638" s="8">
        <f t="shared" si="865"/>
        <v>-34727.841599731328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2356.7977337710222</v>
      </c>
      <c r="M1639" s="14">
        <f t="shared" si="858"/>
        <v>769177</v>
      </c>
      <c r="N1639" s="13"/>
      <c r="O1639" s="12">
        <f>1000*(IF(I28&lt;18,VLOOKUP(I28,'[1]Mortality (No Interventions) L'!$B$10:$O$129,7),VLOOKUP(I28,'[1]Mortality (Interventions) L'!$B$136:$AV$256,40)))</f>
        <v>86.878708895065671</v>
      </c>
      <c r="P1639" s="11">
        <v>0</v>
      </c>
      <c r="Q1639" s="10">
        <f t="shared" si="867"/>
        <v>0.52333338410250652</v>
      </c>
      <c r="R1639" s="10">
        <f t="shared" si="868"/>
        <v>4.5466528732511252E-2</v>
      </c>
      <c r="S1639" s="10">
        <f t="shared" si="869"/>
        <v>0</v>
      </c>
      <c r="T1639" s="9">
        <f t="shared" si="859"/>
        <v>0.47786685536999529</v>
      </c>
      <c r="U1639" s="18"/>
      <c r="V1639" s="8">
        <f t="shared" si="870"/>
        <v>4025.3600238381368</v>
      </c>
      <c r="W1639" s="8">
        <f t="shared" si="860"/>
        <v>3675.641942129269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-1126.2355217802897</v>
      </c>
      <c r="AB1639" s="8">
        <f t="shared" si="871"/>
        <v>-34971.808170886805</v>
      </c>
      <c r="AC1639" s="8">
        <f t="shared" si="864"/>
        <v>-36098.043692667095</v>
      </c>
      <c r="AD1639" s="8">
        <f t="shared" si="872"/>
        <v>394.88781833852124</v>
      </c>
      <c r="AE1639" s="8">
        <f t="shared" si="865"/>
        <v>-35703.155874328571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2356.7977337710222</v>
      </c>
      <c r="M1640" s="14">
        <f t="shared" si="858"/>
        <v>769177</v>
      </c>
      <c r="N1640" s="13"/>
      <c r="O1640" s="12">
        <f>1000*(IF(I29&lt;18,VLOOKUP(I29,'[1]Mortality (No Interventions) L'!$B$10:$O$129,7),VLOOKUP(I29,'[1]Mortality (Interventions) L'!$B$136:$AV$256,40)))</f>
        <v>97.08003019874819</v>
      </c>
      <c r="P1640" s="11">
        <v>0</v>
      </c>
      <c r="Q1640" s="10">
        <f t="shared" si="867"/>
        <v>0.47786685536999529</v>
      </c>
      <c r="R1640" s="10">
        <f t="shared" si="868"/>
        <v>4.6391328750299977E-2</v>
      </c>
      <c r="S1640" s="10">
        <f t="shared" si="869"/>
        <v>0</v>
      </c>
      <c r="T1640" s="9">
        <f t="shared" si="859"/>
        <v>0.43147552661969529</v>
      </c>
      <c r="U1640" s="18"/>
      <c r="V1640" s="8">
        <f t="shared" si="870"/>
        <v>3675.641942129269</v>
      </c>
      <c r="W1640" s="8">
        <f t="shared" si="860"/>
        <v>3318.810511387574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-1016.9005433149563</v>
      </c>
      <c r="AB1640" s="8">
        <f t="shared" si="871"/>
        <v>-35683.143074169486</v>
      </c>
      <c r="AC1640" s="8">
        <f t="shared" si="864"/>
        <v>-36700.043617484444</v>
      </c>
      <c r="AD1640" s="8">
        <f t="shared" si="872"/>
        <v>360.58047452288133</v>
      </c>
      <c r="AE1640" s="8">
        <f t="shared" si="865"/>
        <v>-36339.463142961562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2356.7977337710222</v>
      </c>
      <c r="M1641" s="14">
        <f t="shared" si="858"/>
        <v>769177</v>
      </c>
      <c r="N1641" s="13"/>
      <c r="O1641" s="12">
        <f>1000*(IF(I30&lt;18,VLOOKUP(I30,'[1]Mortality (No Interventions) L'!$B$10:$O$129,7),VLOOKUP(I30,'[1]Mortality (Interventions) L'!$B$136:$AV$256,40)))</f>
        <v>114.19104440688122</v>
      </c>
      <c r="P1641" s="11">
        <v>0</v>
      </c>
      <c r="Q1641" s="10">
        <f t="shared" si="867"/>
        <v>0.43147552661969529</v>
      </c>
      <c r="R1641" s="10">
        <f t="shared" si="868"/>
        <v>4.9270641020712082E-2</v>
      </c>
      <c r="S1641" s="10">
        <f t="shared" si="869"/>
        <v>0</v>
      </c>
      <c r="T1641" s="9">
        <f t="shared" si="859"/>
        <v>0.38220488559898319</v>
      </c>
      <c r="U1641" s="18"/>
      <c r="V1641" s="8">
        <f t="shared" si="870"/>
        <v>3318.810511387574</v>
      </c>
      <c r="W1641" s="8">
        <f t="shared" si="860"/>
        <v>2939.8320729036909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-900.77960821589636</v>
      </c>
      <c r="AB1641" s="8">
        <f t="shared" si="871"/>
        <v>-37897.843848388256</v>
      </c>
      <c r="AC1641" s="8">
        <f t="shared" si="864"/>
        <v>-38798.623456604153</v>
      </c>
      <c r="AD1641" s="8">
        <f t="shared" si="872"/>
        <v>325.57531116712101</v>
      </c>
      <c r="AE1641" s="8">
        <f t="shared" si="865"/>
        <v>-38473.048145437031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2356.7977337710222</v>
      </c>
      <c r="M1642" s="14">
        <f t="shared" si="858"/>
        <v>769177</v>
      </c>
      <c r="N1642" s="13"/>
      <c r="O1642" s="12">
        <f>1000*(IF(I31&lt;18,VLOOKUP(I31,'[1]Mortality (No Interventions) L'!$B$10:$O$129,7),VLOOKUP(I31,'[1]Mortality (Interventions) L'!$B$136:$AV$256,40)))</f>
        <v>126.3698478166948</v>
      </c>
      <c r="P1642" s="11">
        <v>0</v>
      </c>
      <c r="Q1642" s="10">
        <f t="shared" si="867"/>
        <v>0.38220488559898319</v>
      </c>
      <c r="R1642" s="10">
        <f t="shared" si="868"/>
        <v>4.829917322794075E-2</v>
      </c>
      <c r="S1642" s="10">
        <f t="shared" si="869"/>
        <v>0</v>
      </c>
      <c r="T1642" s="9">
        <f t="shared" si="859"/>
        <v>0.33390571237104244</v>
      </c>
      <c r="U1642" s="18"/>
      <c r="V1642" s="8">
        <f t="shared" si="870"/>
        <v>2939.8320729036909</v>
      </c>
      <c r="W1642" s="8">
        <f t="shared" si="860"/>
        <v>2568.3259412442135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-786.94822620927164</v>
      </c>
      <c r="AB1642" s="8">
        <f t="shared" si="871"/>
        <v>-37150.613165947783</v>
      </c>
      <c r="AC1642" s="8">
        <f t="shared" si="864"/>
        <v>-37937.561392157055</v>
      </c>
      <c r="AD1642" s="8">
        <f t="shared" si="872"/>
        <v>288.39752635185209</v>
      </c>
      <c r="AE1642" s="8">
        <f t="shared" si="865"/>
        <v>-37649.163865805203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2356.7977337710222</v>
      </c>
      <c r="M1643" s="14">
        <f t="shared" si="858"/>
        <v>769177</v>
      </c>
      <c r="N1643" s="13"/>
      <c r="O1643" s="12">
        <f>1000*(IF(I32&lt;18,VLOOKUP(I32,'[1]Mortality (No Interventions) L'!$B$10:$O$129,7),VLOOKUP(I32,'[1]Mortality (Interventions) L'!$B$136:$AV$256,40)))</f>
        <v>139.68050129211051</v>
      </c>
      <c r="P1643" s="11">
        <v>0</v>
      </c>
      <c r="Q1643" s="10">
        <f t="shared" si="867"/>
        <v>0.33390571237104244</v>
      </c>
      <c r="R1643" s="10">
        <f t="shared" si="868"/>
        <v>4.6640117288286473E-2</v>
      </c>
      <c r="S1643" s="10">
        <f t="shared" si="869"/>
        <v>0</v>
      </c>
      <c r="T1643" s="9">
        <f t="shared" si="859"/>
        <v>0.28726559508275595</v>
      </c>
      <c r="U1643" s="18"/>
      <c r="V1643" s="8">
        <f t="shared" si="870"/>
        <v>2568.3259412442135</v>
      </c>
      <c r="W1643" s="8">
        <f t="shared" si="860"/>
        <v>2209.5808862896897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-677.02690348142335</v>
      </c>
      <c r="AB1643" s="8">
        <f t="shared" si="871"/>
        <v>-35874.505495452322</v>
      </c>
      <c r="AC1643" s="8">
        <f t="shared" si="864"/>
        <v>-36551.532398933748</v>
      </c>
      <c r="AD1643" s="8">
        <f t="shared" si="872"/>
        <v>251.95277483605736</v>
      </c>
      <c r="AE1643" s="8">
        <f t="shared" si="865"/>
        <v>-36299.579624097692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2356.7977337710222</v>
      </c>
      <c r="M1644" s="14">
        <f t="shared" si="858"/>
        <v>769177</v>
      </c>
      <c r="N1644" s="13"/>
      <c r="O1644" s="12">
        <f>1000*(IF(I33&lt;18,VLOOKUP(I33,'[1]Mortality (No Interventions) L'!$B$10:$O$129,7),VLOOKUP(I33,'[1]Mortality (Interventions) L'!$B$136:$AV$256,40)))</f>
        <v>153.83954829628328</v>
      </c>
      <c r="P1644" s="11">
        <v>0</v>
      </c>
      <c r="Q1644" s="10">
        <f t="shared" si="867"/>
        <v>0.28726559508275595</v>
      </c>
      <c r="R1644" s="10">
        <f t="shared" si="868"/>
        <v>4.4192809388594191E-2</v>
      </c>
      <c r="S1644" s="10">
        <f t="shared" si="869"/>
        <v>0</v>
      </c>
      <c r="T1644" s="9">
        <f t="shared" si="859"/>
        <v>0.24307278569416177</v>
      </c>
      <c r="U1644" s="18"/>
      <c r="V1644" s="8">
        <f t="shared" si="870"/>
        <v>2209.5808862896897</v>
      </c>
      <c r="W1644" s="8">
        <f t="shared" si="860"/>
        <v>1869.6599608187828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-572.87339046540978</v>
      </c>
      <c r="AB1644" s="8">
        <f t="shared" si="871"/>
        <v>-33992.092547090717</v>
      </c>
      <c r="AC1644" s="8">
        <f t="shared" si="864"/>
        <v>-34564.965937556124</v>
      </c>
      <c r="AD1644" s="8">
        <f t="shared" si="872"/>
        <v>216.75988494501857</v>
      </c>
      <c r="AE1644" s="8">
        <f t="shared" si="865"/>
        <v>-34348.206052611109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2356.7977337710222</v>
      </c>
      <c r="M1645" s="14">
        <f t="shared" si="858"/>
        <v>769177</v>
      </c>
      <c r="N1645" s="13"/>
      <c r="O1645" s="12">
        <f>1000*(IF(I34&lt;18,VLOOKUP(I34,'[1]Mortality (No Interventions) L'!$B$10:$O$129,7),VLOOKUP(I34,'[1]Mortality (Interventions) L'!$B$136:$AV$256,40)))</f>
        <v>168.70944324013476</v>
      </c>
      <c r="P1645" s="11">
        <v>0</v>
      </c>
      <c r="Q1645" s="10">
        <f t="shared" si="867"/>
        <v>0.24307278569416177</v>
      </c>
      <c r="R1645" s="10">
        <f t="shared" si="868"/>
        <v>4.100867434129063E-2</v>
      </c>
      <c r="S1645" s="10">
        <f t="shared" si="869"/>
        <v>0</v>
      </c>
      <c r="T1645" s="9">
        <f t="shared" si="859"/>
        <v>0.20206411135287114</v>
      </c>
      <c r="U1645" s="18"/>
      <c r="V1645" s="8">
        <f t="shared" si="870"/>
        <v>1869.6599608187828</v>
      </c>
      <c r="W1645" s="8">
        <f t="shared" si="860"/>
        <v>1554.2306697806737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-476.2242397129022</v>
      </c>
      <c r="AB1645" s="8">
        <f t="shared" si="871"/>
        <v>-31542.929103810904</v>
      </c>
      <c r="AC1645" s="8">
        <f t="shared" si="864"/>
        <v>-32019.153343523805</v>
      </c>
      <c r="AD1645" s="8">
        <f t="shared" si="872"/>
        <v>183.4136421563226</v>
      </c>
      <c r="AE1645" s="8">
        <f t="shared" si="865"/>
        <v>-31835.739701367482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2356.7977337710222</v>
      </c>
      <c r="M1646" s="14">
        <f t="shared" si="858"/>
        <v>769177</v>
      </c>
      <c r="N1646" s="13"/>
      <c r="O1646" s="12">
        <f>1000*(IF(I35&lt;18,VLOOKUP(I35,'[1]Mortality (No Interventions) L'!$B$10:$O$129,7),VLOOKUP(I35,'[1]Mortality (Interventions) L'!$B$136:$AV$256,40)))</f>
        <v>184.8489329586024</v>
      </c>
      <c r="P1646" s="11">
        <v>0</v>
      </c>
      <c r="Q1646" s="10">
        <f t="shared" si="867"/>
        <v>0.20206411135287114</v>
      </c>
      <c r="R1646" s="10">
        <f t="shared" si="868"/>
        <v>3.7351335372806445E-2</v>
      </c>
      <c r="S1646" s="10">
        <f t="shared" si="869"/>
        <v>0</v>
      </c>
      <c r="T1646" s="9">
        <f t="shared" si="859"/>
        <v>0.1647127759800647</v>
      </c>
      <c r="U1646" s="18"/>
      <c r="V1646" s="8">
        <f t="shared" si="870"/>
        <v>1554.2306697806737</v>
      </c>
      <c r="W1646" s="8">
        <f t="shared" si="860"/>
        <v>1266.9327889001822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-388.19469715295054</v>
      </c>
      <c r="AB1646" s="8">
        <f t="shared" si="871"/>
        <v>-28729.788088049143</v>
      </c>
      <c r="AC1646" s="8">
        <f t="shared" si="864"/>
        <v>-29117.982785202094</v>
      </c>
      <c r="AD1646" s="8">
        <f t="shared" si="872"/>
        <v>152.47002870548411</v>
      </c>
      <c r="AE1646" s="8">
        <f t="shared" si="865"/>
        <v>-28965.51275649661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2356.7977337710222</v>
      </c>
      <c r="M1647" s="14">
        <f t="shared" ref="M1647:M1678" si="875">$E$11</f>
        <v>769177</v>
      </c>
      <c r="N1647" s="13"/>
      <c r="O1647" s="12">
        <f>1000*(IF(I36&lt;18,VLOOKUP(I36,'[1]Mortality (No Interventions) L'!$B$10:$O$129,7),VLOOKUP(I36,'[1]Mortality (Interventions) L'!$B$136:$AV$256,40)))</f>
        <v>201.72259740430061</v>
      </c>
      <c r="P1647" s="11">
        <v>0</v>
      </c>
      <c r="Q1647" s="10">
        <f t="shared" si="867"/>
        <v>0.1647127759800647</v>
      </c>
      <c r="R1647" s="10">
        <f t="shared" si="868"/>
        <v>3.3226288996371353E-2</v>
      </c>
      <c r="S1647" s="10">
        <f t="shared" si="869"/>
        <v>0</v>
      </c>
      <c r="T1647" s="9">
        <f t="shared" ref="T1647:T1678" si="876">Q1647-SUM(R1647:S1647)</f>
        <v>0.13148648698369336</v>
      </c>
      <c r="U1647" s="18"/>
      <c r="V1647" s="8">
        <f t="shared" si="870"/>
        <v>1266.9327889001822</v>
      </c>
      <c r="W1647" s="8">
        <f t="shared" ref="W1647:W1678" si="877">$G$14*M1647*T1647</f>
        <v>1011.3638159865632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-309.88705454468152</v>
      </c>
      <c r="AB1647" s="8">
        <f t="shared" si="871"/>
        <v>-25556.897291361929</v>
      </c>
      <c r="AC1647" s="8">
        <f t="shared" ref="AC1647:AC1678" si="881">IFERROR(_xlfn.IFNA(SUM(Y1647:AB1647),0),0)</f>
        <v>-25866.78434590661</v>
      </c>
      <c r="AD1647" s="8">
        <f t="shared" si="872"/>
        <v>124.28610659110788</v>
      </c>
      <c r="AE1647" s="8">
        <f t="shared" ref="AE1647:AE1678" si="882">IFERROR(_xlfn.IFNA(SUM(AC1647:AD1647),0),0)</f>
        <v>-25742.498239315501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2356.7977337710222</v>
      </c>
      <c r="M1648" s="14">
        <f t="shared" si="875"/>
        <v>769177</v>
      </c>
      <c r="N1648" s="13"/>
      <c r="O1648" s="12">
        <f>1000*(IF(I37&lt;18,VLOOKUP(I37,'[1]Mortality (No Interventions) L'!$B$10:$O$129,7),VLOOKUP(I37,'[1]Mortality (Interventions) L'!$B$136:$AV$256,40)))</f>
        <v>219.81716478862896</v>
      </c>
      <c r="P1648" s="11">
        <v>0</v>
      </c>
      <c r="Q1648" s="10">
        <f t="shared" ref="Q1648:Q1679" si="884">T1647</f>
        <v>0.13148648698369336</v>
      </c>
      <c r="R1648" s="10">
        <f t="shared" ref="R1648:R1679" si="885">O1648*Q1648/1000</f>
        <v>2.890298677677244E-2</v>
      </c>
      <c r="S1648" s="10">
        <f t="shared" ref="S1648:S1679" si="886">MIN(P1648*Q1648,Q1648-R1648)</f>
        <v>0</v>
      </c>
      <c r="T1648" s="9">
        <f t="shared" si="876"/>
        <v>0.10258350020692092</v>
      </c>
      <c r="U1648" s="18"/>
      <c r="V1648" s="8">
        <f t="shared" ref="V1648:V1679" si="887">W1647</f>
        <v>1011.3638159865632</v>
      </c>
      <c r="W1648" s="8">
        <f t="shared" si="877"/>
        <v>789.04868938658819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-241.76856080997041</v>
      </c>
      <c r="AB1648" s="8">
        <f t="shared" ref="AB1648:AB1679" si="888">IFERROR(_xlfn.IFNA(-M1648*R1648,0),0)</f>
        <v>-22231.512659997494</v>
      </c>
      <c r="AC1648" s="8">
        <f t="shared" si="881"/>
        <v>-22473.281220807465</v>
      </c>
      <c r="AD1648" s="8">
        <f t="shared" ref="AD1648:AD1679" si="889">IFERROR(_xlfn.IFNA($D$6*SUM(V1648:V1648,Y1648:Z1648),0),0)</f>
        <v>99.214790348281852</v>
      </c>
      <c r="AE1648" s="8">
        <f t="shared" si="882"/>
        <v>-22374.066430459185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2356.7977337710222</v>
      </c>
      <c r="M1649" s="14">
        <f t="shared" si="875"/>
        <v>769177</v>
      </c>
      <c r="N1649" s="13"/>
      <c r="O1649" s="12">
        <f>1000*(IF(I38&lt;18,VLOOKUP(I38,'[1]Mortality (No Interventions) L'!$B$10:$O$129,7),VLOOKUP(I38,'[1]Mortality (Interventions) L'!$B$136:$AV$256,40)))</f>
        <v>239.20918881882699</v>
      </c>
      <c r="P1649" s="11">
        <v>0</v>
      </c>
      <c r="Q1649" s="10">
        <f t="shared" si="884"/>
        <v>0.10258350020692092</v>
      </c>
      <c r="R1649" s="10">
        <f t="shared" si="885"/>
        <v>2.4538915870693522E-2</v>
      </c>
      <c r="S1649" s="10">
        <f t="shared" si="886"/>
        <v>0</v>
      </c>
      <c r="T1649" s="9">
        <f t="shared" si="876"/>
        <v>7.8044584336227393E-2</v>
      </c>
      <c r="U1649" s="18"/>
      <c r="V1649" s="8">
        <f t="shared" si="887"/>
        <v>789.04868938658819</v>
      </c>
      <c r="W1649" s="8">
        <f t="shared" si="877"/>
        <v>600.30099245986378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-183.93529949672214</v>
      </c>
      <c r="AB1649" s="8">
        <f t="shared" si="888"/>
        <v>-18874.769692672431</v>
      </c>
      <c r="AC1649" s="8">
        <f t="shared" si="881"/>
        <v>-19058.704992169154</v>
      </c>
      <c r="AD1649" s="8">
        <f t="shared" si="889"/>
        <v>77.405676428824307</v>
      </c>
      <c r="AE1649" s="8">
        <f t="shared" si="882"/>
        <v>-18981.299315740329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2356.7977337710222</v>
      </c>
      <c r="M1650" s="14">
        <f t="shared" si="875"/>
        <v>769177</v>
      </c>
      <c r="N1650" s="13"/>
      <c r="O1650" s="12">
        <f>1000*(IF(I39&lt;18,VLOOKUP(I39,'[1]Mortality (No Interventions) L'!$B$10:$O$129,7),VLOOKUP(I39,'[1]Mortality (Interventions) L'!$B$136:$AV$256,40)))</f>
        <v>259.29751539960387</v>
      </c>
      <c r="P1650" s="11">
        <v>0</v>
      </c>
      <c r="Q1650" s="10">
        <f t="shared" si="884"/>
        <v>7.8044584336227393E-2</v>
      </c>
      <c r="R1650" s="10">
        <f t="shared" si="885"/>
        <v>2.0236766808778603E-2</v>
      </c>
      <c r="S1650" s="10">
        <f t="shared" si="886"/>
        <v>0</v>
      </c>
      <c r="T1650" s="9">
        <f t="shared" si="876"/>
        <v>5.780781752744879E-2</v>
      </c>
      <c r="U1650" s="18"/>
      <c r="V1650" s="8">
        <f t="shared" si="887"/>
        <v>600.30099245986378</v>
      </c>
      <c r="W1650" s="8">
        <f t="shared" si="877"/>
        <v>444.64443662310481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-136.2413333429401</v>
      </c>
      <c r="AB1650" s="8">
        <f t="shared" si="888"/>
        <v>-15565.6555836759</v>
      </c>
      <c r="AC1650" s="8">
        <f t="shared" si="881"/>
        <v>-15701.896917018839</v>
      </c>
      <c r="AD1650" s="8">
        <f t="shared" si="889"/>
        <v>58.889527360312641</v>
      </c>
      <c r="AE1650" s="8">
        <f t="shared" si="882"/>
        <v>-15643.007389658527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2356.7977337710222</v>
      </c>
      <c r="M1651" s="14">
        <f t="shared" si="875"/>
        <v>769177</v>
      </c>
      <c r="N1651" s="13"/>
      <c r="O1651" s="12">
        <f>1000*(IF(I40&lt;18,VLOOKUP(I40,'[1]Mortality (No Interventions) L'!$B$10:$O$129,7),VLOOKUP(I40,'[1]Mortality (Interventions) L'!$B$136:$AV$256,40)))</f>
        <v>280.57140039272343</v>
      </c>
      <c r="P1651" s="11">
        <v>0</v>
      </c>
      <c r="Q1651" s="10">
        <f t="shared" si="884"/>
        <v>5.780781752744879E-2</v>
      </c>
      <c r="R1651" s="10">
        <f t="shared" si="885"/>
        <v>1.621922031732333E-2</v>
      </c>
      <c r="S1651" s="10">
        <f t="shared" si="886"/>
        <v>0</v>
      </c>
      <c r="T1651" s="9">
        <f t="shared" si="876"/>
        <v>4.1588597210125464E-2</v>
      </c>
      <c r="U1651" s="18"/>
      <c r="V1651" s="8">
        <f t="shared" si="887"/>
        <v>444.64443662310481</v>
      </c>
      <c r="W1651" s="8">
        <f t="shared" si="877"/>
        <v>319.88992436292676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-98.015911655539554</v>
      </c>
      <c r="AB1651" s="8">
        <f t="shared" si="888"/>
        <v>-12475.451226017807</v>
      </c>
      <c r="AC1651" s="8">
        <f t="shared" si="881"/>
        <v>-12573.467137673346</v>
      </c>
      <c r="AD1651" s="8">
        <f t="shared" si="889"/>
        <v>43.619619232726585</v>
      </c>
      <c r="AE1651" s="8">
        <f t="shared" si="882"/>
        <v>-12529.84751844062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2356.7977337710222</v>
      </c>
      <c r="M1652" s="14">
        <f t="shared" si="875"/>
        <v>769177</v>
      </c>
      <c r="N1652" s="13"/>
      <c r="O1652" s="12">
        <f>1000*(IF(I41&lt;18,VLOOKUP(I41,'[1]Mortality (No Interventions) L'!$B$10:$O$129,7),VLOOKUP(I41,'[1]Mortality (Interventions) L'!$B$136:$AV$256,40)))</f>
        <v>302.37858143585913</v>
      </c>
      <c r="P1652" s="11">
        <v>0</v>
      </c>
      <c r="Q1652" s="10">
        <f t="shared" si="884"/>
        <v>4.1588597210125464E-2</v>
      </c>
      <c r="R1652" s="10">
        <f t="shared" si="885"/>
        <v>1.2575501028305066E-2</v>
      </c>
      <c r="S1652" s="10">
        <f t="shared" si="886"/>
        <v>0</v>
      </c>
      <c r="T1652" s="9">
        <f t="shared" si="876"/>
        <v>2.9013096181820398E-2</v>
      </c>
      <c r="U1652" s="18"/>
      <c r="V1652" s="8">
        <f t="shared" si="887"/>
        <v>319.88992436292676</v>
      </c>
      <c r="W1652" s="8">
        <f t="shared" si="877"/>
        <v>223.16206281844069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-68.37799933099501</v>
      </c>
      <c r="AB1652" s="8">
        <f t="shared" si="888"/>
        <v>-9672.7861544486059</v>
      </c>
      <c r="AC1652" s="8">
        <f t="shared" si="881"/>
        <v>-9741.1641537796004</v>
      </c>
      <c r="AD1652" s="8">
        <f t="shared" si="889"/>
        <v>31.381201580003118</v>
      </c>
      <c r="AE1652" s="8">
        <f t="shared" si="882"/>
        <v>-9709.7829521995973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2356.7977337710222</v>
      </c>
      <c r="M1653" s="14">
        <f t="shared" si="875"/>
        <v>769177</v>
      </c>
      <c r="N1653" s="13"/>
      <c r="O1653" s="12">
        <f>1000*(IF(I42&lt;18,VLOOKUP(I42,'[1]Mortality (No Interventions) L'!$B$10:$O$129,7),VLOOKUP(I42,'[1]Mortality (Interventions) L'!$B$136:$AV$256,40)))</f>
        <v>324.28853922190137</v>
      </c>
      <c r="P1653" s="11">
        <v>0</v>
      </c>
      <c r="Q1653" s="10">
        <f t="shared" si="884"/>
        <v>2.9013096181820398E-2</v>
      </c>
      <c r="R1653" s="10">
        <f t="shared" si="885"/>
        <v>9.4086145791070618E-3</v>
      </c>
      <c r="S1653" s="10">
        <f t="shared" si="886"/>
        <v>0</v>
      </c>
      <c r="T1653" s="9">
        <f t="shared" si="876"/>
        <v>1.9604481602713338E-2</v>
      </c>
      <c r="U1653" s="18"/>
      <c r="V1653" s="8">
        <f t="shared" si="887"/>
        <v>223.16206281844069</v>
      </c>
      <c r="W1653" s="8">
        <f t="shared" si="877"/>
        <v>150.79316345730237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-46.203797813030491</v>
      </c>
      <c r="AB1653" s="8">
        <f t="shared" si="888"/>
        <v>-7236.8899361138328</v>
      </c>
      <c r="AC1653" s="8">
        <f t="shared" si="881"/>
        <v>-7283.093733926863</v>
      </c>
      <c r="AD1653" s="8">
        <f t="shared" si="889"/>
        <v>21.892198362489033</v>
      </c>
      <c r="AE1653" s="8">
        <f t="shared" si="882"/>
        <v>-7261.2015355643744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2356.7977337710222</v>
      </c>
      <c r="M1654" s="14">
        <f t="shared" si="875"/>
        <v>769177</v>
      </c>
      <c r="N1654" s="13"/>
      <c r="O1654" s="12">
        <f>1000*(IF(I43&lt;18,VLOOKUP(I43,'[1]Mortality (No Interventions) L'!$B$10:$O$129,7),VLOOKUP(I43,'[1]Mortality (Interventions) L'!$B$136:$AV$256,40)))</f>
        <v>347.05956687328683</v>
      </c>
      <c r="P1654" s="11">
        <v>0</v>
      </c>
      <c r="Q1654" s="10">
        <f t="shared" si="884"/>
        <v>1.9604481602713338E-2</v>
      </c>
      <c r="R1654" s="10">
        <f t="shared" si="885"/>
        <v>6.803922893813011E-3</v>
      </c>
      <c r="S1654" s="10">
        <f t="shared" si="886"/>
        <v>0</v>
      </c>
      <c r="T1654" s="9">
        <f t="shared" si="876"/>
        <v>1.2800558708900327E-2</v>
      </c>
      <c r="U1654" s="18"/>
      <c r="V1654" s="8">
        <f t="shared" si="887"/>
        <v>150.79316345730237</v>
      </c>
      <c r="W1654" s="8">
        <f t="shared" si="877"/>
        <v>98.458953460358273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-30.168327756139213</v>
      </c>
      <c r="AB1654" s="8">
        <f t="shared" si="888"/>
        <v>-5233.4209996944101</v>
      </c>
      <c r="AC1654" s="8">
        <f t="shared" si="881"/>
        <v>-5263.5893274505497</v>
      </c>
      <c r="AD1654" s="8">
        <f t="shared" si="889"/>
        <v>14.792809335161364</v>
      </c>
      <c r="AE1654" s="8">
        <f t="shared" si="882"/>
        <v>-5248.7965181153886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2356.7977337710222</v>
      </c>
      <c r="M1655" s="14">
        <f t="shared" si="875"/>
        <v>769177</v>
      </c>
      <c r="N1655" s="13"/>
      <c r="O1655" s="12">
        <f>1000*(IF(I44&lt;18,VLOOKUP(I44,'[1]Mortality (No Interventions) L'!$B$10:$O$129,7),VLOOKUP(I44,'[1]Mortality (Interventions) L'!$B$136:$AV$256,40)))</f>
        <v>370.59481703108082</v>
      </c>
      <c r="P1655" s="11">
        <v>0</v>
      </c>
      <c r="Q1655" s="10">
        <f t="shared" si="884"/>
        <v>1.2800558708900327E-2</v>
      </c>
      <c r="R1655" s="10">
        <f t="shared" si="885"/>
        <v>4.7438207126205244E-3</v>
      </c>
      <c r="S1655" s="10">
        <f t="shared" si="886"/>
        <v>0</v>
      </c>
      <c r="T1655" s="9">
        <f t="shared" si="876"/>
        <v>8.056737996279803E-3</v>
      </c>
      <c r="U1655" s="18"/>
      <c r="V1655" s="8">
        <f t="shared" si="887"/>
        <v>98.458953460358273</v>
      </c>
      <c r="W1655" s="8">
        <f t="shared" si="877"/>
        <v>61.970575617645103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-18.988101851219128</v>
      </c>
      <c r="AB1655" s="8">
        <f t="shared" si="888"/>
        <v>-3648.8377842713171</v>
      </c>
      <c r="AC1655" s="8">
        <f t="shared" si="881"/>
        <v>-3667.8258861225363</v>
      </c>
      <c r="AD1655" s="8">
        <f t="shared" si="889"/>
        <v>9.6588233344611467</v>
      </c>
      <c r="AE1655" s="8">
        <f t="shared" si="882"/>
        <v>-3658.1670627880753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2356.7977337710222</v>
      </c>
      <c r="M1656" s="14">
        <f t="shared" si="875"/>
        <v>769177</v>
      </c>
      <c r="N1656" s="13"/>
      <c r="O1656" s="12">
        <f>1000*(IF(I45&lt;18,VLOOKUP(I45,'[1]Mortality (No Interventions) L'!$B$10:$O$129,7),VLOOKUP(I45,'[1]Mortality (Interventions) L'!$B$136:$AV$256,40)))</f>
        <v>394.77867015171523</v>
      </c>
      <c r="P1656" s="11">
        <v>0</v>
      </c>
      <c r="Q1656" s="10">
        <f t="shared" si="884"/>
        <v>8.056737996279803E-3</v>
      </c>
      <c r="R1656" s="10">
        <f t="shared" si="885"/>
        <v>3.1806283119321351E-3</v>
      </c>
      <c r="S1656" s="10">
        <f t="shared" si="886"/>
        <v>0</v>
      </c>
      <c r="T1656" s="9">
        <f t="shared" si="876"/>
        <v>4.8761096843476679E-3</v>
      </c>
      <c r="U1656" s="18"/>
      <c r="V1656" s="8">
        <f t="shared" si="887"/>
        <v>61.970575617645103</v>
      </c>
      <c r="W1656" s="8">
        <f t="shared" si="877"/>
        <v>37.505914186774866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-11.492004253689519</v>
      </c>
      <c r="AB1656" s="8">
        <f t="shared" si="888"/>
        <v>-2446.4661430870237</v>
      </c>
      <c r="AC1656" s="8">
        <f t="shared" si="881"/>
        <v>-2457.9581473407134</v>
      </c>
      <c r="AD1656" s="8">
        <f t="shared" si="889"/>
        <v>6.0793134680909846</v>
      </c>
      <c r="AE1656" s="8">
        <f t="shared" si="882"/>
        <v>-2451.8788338726222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2356.7977337710222</v>
      </c>
      <c r="M1657" s="14">
        <f t="shared" si="875"/>
        <v>769177</v>
      </c>
      <c r="N1657" s="13"/>
      <c r="O1657" s="12">
        <f>1000*(IF(I46&lt;18,VLOOKUP(I46,'[1]Mortality (No Interventions) L'!$B$10:$O$129,7),VLOOKUP(I46,'[1]Mortality (Interventions) L'!$B$136:$AV$256,40)))</f>
        <v>419.49025160446547</v>
      </c>
      <c r="P1657" s="11">
        <v>0</v>
      </c>
      <c r="Q1657" s="10">
        <f t="shared" si="884"/>
        <v>4.8761096843476679E-3</v>
      </c>
      <c r="R1657" s="10">
        <f t="shared" si="885"/>
        <v>2.045480478337974E-3</v>
      </c>
      <c r="S1657" s="10">
        <f t="shared" si="886"/>
        <v>0</v>
      </c>
      <c r="T1657" s="9">
        <f t="shared" si="876"/>
        <v>2.830629206009694E-3</v>
      </c>
      <c r="U1657" s="18"/>
      <c r="V1657" s="8">
        <f t="shared" si="887"/>
        <v>37.505914186774866</v>
      </c>
      <c r="W1657" s="8">
        <f t="shared" si="877"/>
        <v>21.772548807909185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-6.6712204978697143</v>
      </c>
      <c r="AB1657" s="8">
        <f t="shared" si="888"/>
        <v>-1573.3365378865678</v>
      </c>
      <c r="AC1657" s="8">
        <f t="shared" si="881"/>
        <v>-1580.0077583844375</v>
      </c>
      <c r="AD1657" s="8">
        <f t="shared" si="889"/>
        <v>3.6793301817226145</v>
      </c>
      <c r="AE1657" s="8">
        <f t="shared" si="882"/>
        <v>-1576.3284282027148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2356.7977337710222</v>
      </c>
      <c r="M1658" s="14">
        <f t="shared" si="875"/>
        <v>769177</v>
      </c>
      <c r="N1658" s="13"/>
      <c r="O1658" s="12">
        <f>1000*(IF(I47&lt;18,VLOOKUP(I47,'[1]Mortality (No Interventions) L'!$B$10:$O$129,7),VLOOKUP(I47,'[1]Mortality (Interventions) L'!$B$136:$AV$256,40)))</f>
        <v>444.75626781729306</v>
      </c>
      <c r="P1658" s="11">
        <v>0</v>
      </c>
      <c r="Q1658" s="10">
        <f t="shared" si="884"/>
        <v>2.830629206009694E-3</v>
      </c>
      <c r="R1658" s="10">
        <f t="shared" si="885"/>
        <v>1.2589400812394991E-3</v>
      </c>
      <c r="S1658" s="10">
        <f t="shared" si="886"/>
        <v>0</v>
      </c>
      <c r="T1658" s="9">
        <f t="shared" si="876"/>
        <v>1.5716891247701949E-3</v>
      </c>
      <c r="U1658" s="18"/>
      <c r="V1658" s="8">
        <f t="shared" si="887"/>
        <v>21.772548807909185</v>
      </c>
      <c r="W1658" s="8">
        <f t="shared" si="877"/>
        <v>12.089071259233643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-3.7041533674509566</v>
      </c>
      <c r="AB1658" s="8">
        <f t="shared" si="888"/>
        <v>-968.34775486755427</v>
      </c>
      <c r="AC1658" s="8">
        <f t="shared" si="881"/>
        <v>-972.05190823500527</v>
      </c>
      <c r="AD1658" s="8">
        <f t="shared" si="889"/>
        <v>2.1358870380558912</v>
      </c>
      <c r="AE1658" s="8">
        <f t="shared" si="882"/>
        <v>-969.91602119694937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2356.7977337710222</v>
      </c>
      <c r="M1659" s="14">
        <f t="shared" si="875"/>
        <v>769177</v>
      </c>
      <c r="N1659" s="13"/>
      <c r="O1659" s="12">
        <f>1000*(IF(I48&lt;18,VLOOKUP(I48,'[1]Mortality (No Interventions) L'!$B$10:$O$129,7),VLOOKUP(I48,'[1]Mortality (Interventions) L'!$B$136:$AV$256,40)))</f>
        <v>470.62291690904163</v>
      </c>
      <c r="P1659" s="11">
        <v>0</v>
      </c>
      <c r="Q1659" s="10">
        <f t="shared" si="884"/>
        <v>1.5716891247701949E-3</v>
      </c>
      <c r="R1659" s="10">
        <f t="shared" si="885"/>
        <v>7.3967292037356775E-4</v>
      </c>
      <c r="S1659" s="10">
        <f t="shared" si="886"/>
        <v>0</v>
      </c>
      <c r="T1659" s="9">
        <f t="shared" si="876"/>
        <v>8.320162043966271E-4</v>
      </c>
      <c r="U1659" s="18"/>
      <c r="V1659" s="8">
        <f t="shared" si="887"/>
        <v>12.089071259233643</v>
      </c>
      <c r="W1659" s="8">
        <f t="shared" si="877"/>
        <v>6.3996772804918445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-1.9608939049827383</v>
      </c>
      <c r="AB1659" s="8">
        <f t="shared" si="888"/>
        <v>-568.93939787417969</v>
      </c>
      <c r="AC1659" s="8">
        <f t="shared" si="881"/>
        <v>-570.90029177916244</v>
      </c>
      <c r="AD1659" s="8">
        <f t="shared" si="889"/>
        <v>1.1859378905308204</v>
      </c>
      <c r="AE1659" s="8">
        <f t="shared" si="882"/>
        <v>-569.71435388863165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2356.7977337710222</v>
      </c>
      <c r="M1660" s="14">
        <f t="shared" si="875"/>
        <v>769177</v>
      </c>
      <c r="N1660" s="13"/>
      <c r="O1660" s="12">
        <f>1000*(IF(I49&lt;18,VLOOKUP(I49,'[1]Mortality (No Interventions) L'!$B$10:$O$129,7),VLOOKUP(I49,'[1]Mortality (Interventions) L'!$B$136:$AV$256,40)))</f>
        <v>496.97405389641989</v>
      </c>
      <c r="P1660" s="11">
        <v>0</v>
      </c>
      <c r="Q1660" s="10">
        <f t="shared" si="884"/>
        <v>8.320162043966271E-4</v>
      </c>
      <c r="R1660" s="10">
        <f t="shared" si="885"/>
        <v>4.1349046600650408E-4</v>
      </c>
      <c r="S1660" s="10">
        <f t="shared" si="886"/>
        <v>0</v>
      </c>
      <c r="T1660" s="9">
        <f t="shared" si="876"/>
        <v>4.1852573839012302E-4</v>
      </c>
      <c r="U1660" s="18"/>
      <c r="V1660" s="8">
        <f t="shared" si="887"/>
        <v>6.3996772804918445</v>
      </c>
      <c r="W1660" s="8">
        <f t="shared" si="877"/>
        <v>3.2192037187769968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-0.9863805117626856</v>
      </c>
      <c r="AB1660" s="8">
        <f t="shared" si="888"/>
        <v>-318.04735617148481</v>
      </c>
      <c r="AC1660" s="8">
        <f t="shared" si="881"/>
        <v>-319.03373668324747</v>
      </c>
      <c r="AD1660" s="8">
        <f t="shared" si="889"/>
        <v>0.62780834121624995</v>
      </c>
      <c r="AE1660" s="8">
        <f t="shared" si="882"/>
        <v>-318.40592834203125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2356.7977337710222</v>
      </c>
      <c r="M1661" s="14">
        <f t="shared" si="875"/>
        <v>769177</v>
      </c>
      <c r="N1661" s="13"/>
      <c r="O1661" s="12">
        <f>1000*(IF(I50&lt;18,VLOOKUP(I50,'[1]Mortality (No Interventions) L'!$B$10:$O$129,7),VLOOKUP(I50,'[1]Mortality (Interventions) L'!$B$136:$AV$256,40)))</f>
        <v>523.68870667703163</v>
      </c>
      <c r="P1661" s="11">
        <v>0</v>
      </c>
      <c r="Q1661" s="10">
        <f t="shared" si="884"/>
        <v>4.1852573839012302E-4</v>
      </c>
      <c r="R1661" s="10">
        <f t="shared" si="885"/>
        <v>2.1917720264857322E-4</v>
      </c>
      <c r="S1661" s="10">
        <f t="shared" si="886"/>
        <v>0</v>
      </c>
      <c r="T1661" s="9">
        <f t="shared" si="876"/>
        <v>1.993485357415498E-4</v>
      </c>
      <c r="U1661" s="18"/>
      <c r="V1661" s="8">
        <f t="shared" si="887"/>
        <v>3.2192037187769968</v>
      </c>
      <c r="W1661" s="8">
        <f t="shared" si="877"/>
        <v>1.5333430867607807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-0.46982417726625619</v>
      </c>
      <c r="AB1661" s="8">
        <f t="shared" si="888"/>
        <v>-168.58606320162161</v>
      </c>
      <c r="AC1661" s="8">
        <f t="shared" si="881"/>
        <v>-169.05588737888786</v>
      </c>
      <c r="AD1661" s="8">
        <f t="shared" si="889"/>
        <v>0.31580388481202343</v>
      </c>
      <c r="AE1661" s="8">
        <f t="shared" si="882"/>
        <v>-168.74008349407583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2356.7977337710222</v>
      </c>
      <c r="M1662" s="14">
        <f t="shared" si="875"/>
        <v>769177</v>
      </c>
      <c r="N1662" s="13"/>
      <c r="O1662" s="12">
        <f>1000*(IF(I51&lt;18,VLOOKUP(I51,'[1]Mortality (No Interventions) L'!$B$10:$O$129,7),VLOOKUP(I51,'[1]Mortality (Interventions) L'!$B$136:$AV$256,40)))</f>
        <v>554.38824031339277</v>
      </c>
      <c r="P1662" s="11">
        <v>0</v>
      </c>
      <c r="Q1662" s="10">
        <f t="shared" si="884"/>
        <v>1.993485357415498E-4</v>
      </c>
      <c r="R1662" s="10">
        <f t="shared" si="885"/>
        <v>1.1051648393880928E-4</v>
      </c>
      <c r="S1662" s="10">
        <f t="shared" si="886"/>
        <v>0</v>
      </c>
      <c r="T1662" s="9">
        <f t="shared" si="876"/>
        <v>8.8832051802740516E-5</v>
      </c>
      <c r="U1662" s="18"/>
      <c r="V1662" s="8">
        <f t="shared" si="887"/>
        <v>1.5333430867607807</v>
      </c>
      <c r="W1662" s="8">
        <f t="shared" si="877"/>
        <v>0.68327571109476548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-0.2093591783749289</v>
      </c>
      <c r="AB1662" s="8">
        <f t="shared" si="888"/>
        <v>-85.006737566601515</v>
      </c>
      <c r="AC1662" s="8">
        <f t="shared" si="881"/>
        <v>-85.21609674497644</v>
      </c>
      <c r="AD1662" s="8">
        <f t="shared" si="889"/>
        <v>0.1504209568112326</v>
      </c>
      <c r="AE1662" s="8">
        <f t="shared" si="882"/>
        <v>-85.065675788165208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2356.7977337710222</v>
      </c>
      <c r="M1663" s="14">
        <f t="shared" si="875"/>
        <v>769177</v>
      </c>
      <c r="N1663" s="13"/>
      <c r="O1663" s="12">
        <f>1000*(IF(I52&lt;18,VLOOKUP(I52,'[1]Mortality (No Interventions) L'!$B$10:$O$129,7),VLOOKUP(I52,'[1]Mortality (Interventions) L'!$B$136:$AV$256,40)))</f>
        <v>585.48201466607793</v>
      </c>
      <c r="P1663" s="11">
        <v>0</v>
      </c>
      <c r="Q1663" s="10">
        <f t="shared" si="884"/>
        <v>8.8832051802740516E-5</v>
      </c>
      <c r="R1663" s="10">
        <f t="shared" si="885"/>
        <v>5.2009568656389917E-5</v>
      </c>
      <c r="S1663" s="10">
        <f t="shared" si="886"/>
        <v>0</v>
      </c>
      <c r="T1663" s="9">
        <f t="shared" si="876"/>
        <v>3.6822483146350599E-5</v>
      </c>
      <c r="U1663" s="18"/>
      <c r="V1663" s="8">
        <f t="shared" si="887"/>
        <v>0.68327571109476548</v>
      </c>
      <c r="W1663" s="8">
        <f t="shared" si="877"/>
        <v>0.28323007119060517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-8.6783144831140746E-2</v>
      </c>
      <c r="AB1663" s="8">
        <f t="shared" si="888"/>
        <v>-40.004563990416024</v>
      </c>
      <c r="AC1663" s="8">
        <f t="shared" si="881"/>
        <v>-40.091347135247162</v>
      </c>
      <c r="AD1663" s="8">
        <f t="shared" si="889"/>
        <v>6.7029347258396502E-2</v>
      </c>
      <c r="AE1663" s="8">
        <f t="shared" si="882"/>
        <v>-40.024317787988764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2356.7977337710222</v>
      </c>
      <c r="M1664" s="14">
        <f t="shared" si="875"/>
        <v>769177</v>
      </c>
      <c r="N1664" s="13"/>
      <c r="O1664" s="12">
        <f>1000*(IF(I53&lt;18,VLOOKUP(I53,'[1]Mortality (No Interventions) L'!$B$10:$O$129,7),VLOOKUP(I53,'[1]Mortality (Interventions) L'!$B$136:$AV$256,40)))</f>
        <v>616.93746349179332</v>
      </c>
      <c r="P1664" s="11">
        <v>0</v>
      </c>
      <c r="Q1664" s="10">
        <f t="shared" si="884"/>
        <v>3.6822483146350599E-5</v>
      </c>
      <c r="R1664" s="10">
        <f t="shared" si="885"/>
        <v>2.271716935177885E-5</v>
      </c>
      <c r="S1664" s="10">
        <f t="shared" si="886"/>
        <v>0</v>
      </c>
      <c r="T1664" s="9">
        <f t="shared" si="876"/>
        <v>1.4105313794571749E-5</v>
      </c>
      <c r="U1664" s="18"/>
      <c r="V1664" s="8">
        <f t="shared" si="887"/>
        <v>0.28323007119060517</v>
      </c>
      <c r="W1664" s="8">
        <f t="shared" si="877"/>
        <v>0.10849482948567316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-3.3243371585175839E-2</v>
      </c>
      <c r="AB1664" s="8">
        <f t="shared" si="888"/>
        <v>-17.473524170493199</v>
      </c>
      <c r="AC1664" s="8">
        <f t="shared" si="881"/>
        <v>-17.506767542078375</v>
      </c>
      <c r="AD1664" s="8">
        <f t="shared" si="889"/>
        <v>2.7784869983798369E-2</v>
      </c>
      <c r="AE1664" s="8">
        <f t="shared" si="882"/>
        <v>-17.478982672094578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2356.7977337710222</v>
      </c>
      <c r="M1665" s="14">
        <f t="shared" si="875"/>
        <v>769177</v>
      </c>
      <c r="N1665" s="13"/>
      <c r="O1665" s="12">
        <f>1000*(IF(I54&lt;18,VLOOKUP(I54,'[1]Mortality (No Interventions) L'!$B$10:$O$129,7),VLOOKUP(I54,'[1]Mortality (Interventions) L'!$B$136:$AV$256,40)))</f>
        <v>648.72117797110275</v>
      </c>
      <c r="P1665" s="11">
        <v>0</v>
      </c>
      <c r="Q1665" s="10">
        <f t="shared" si="884"/>
        <v>1.4105313794571749E-5</v>
      </c>
      <c r="R1665" s="10">
        <f t="shared" si="885"/>
        <v>9.150415780466631E-6</v>
      </c>
      <c r="S1665" s="10">
        <f t="shared" si="886"/>
        <v>0</v>
      </c>
      <c r="T1665" s="9">
        <f t="shared" si="876"/>
        <v>4.954898014105118E-6</v>
      </c>
      <c r="U1665" s="18"/>
      <c r="V1665" s="8">
        <f t="shared" si="887"/>
        <v>0.10849482948567316</v>
      </c>
      <c r="W1665" s="8">
        <f t="shared" si="877"/>
        <v>3.8111935897953329E-2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-1.167769241070948E-2</v>
      </c>
      <c r="AB1665" s="8">
        <f t="shared" si="888"/>
        <v>-7.0382893587719817</v>
      </c>
      <c r="AC1665" s="8">
        <f t="shared" si="881"/>
        <v>-7.0499670511826915</v>
      </c>
      <c r="AD1665" s="8">
        <f t="shared" si="889"/>
        <v>1.0643342772544537E-2</v>
      </c>
      <c r="AE1665" s="8">
        <f t="shared" si="882"/>
        <v>-7.039323708410147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2356.7977337710222</v>
      </c>
      <c r="M1666" s="14">
        <f t="shared" si="875"/>
        <v>769177</v>
      </c>
      <c r="N1666" s="13"/>
      <c r="O1666" s="12">
        <f>1000*(IF(I55&lt;18,VLOOKUP(I55,'[1]Mortality (No Interventions) L'!$B$10:$O$129,7),VLOOKUP(I55,'[1]Mortality (Interventions) L'!$B$136:$AV$256,40)))</f>
        <v>680.79829580567343</v>
      </c>
      <c r="P1666" s="11">
        <v>0</v>
      </c>
      <c r="Q1666" s="10">
        <f t="shared" si="884"/>
        <v>4.954898014105118E-6</v>
      </c>
      <c r="R1666" s="10">
        <f t="shared" si="885"/>
        <v>3.37328612389368E-6</v>
      </c>
      <c r="S1666" s="10">
        <f t="shared" si="886"/>
        <v>0</v>
      </c>
      <c r="T1666" s="9">
        <f t="shared" si="876"/>
        <v>1.581611890211438E-6</v>
      </c>
      <c r="U1666" s="18"/>
      <c r="V1666" s="8">
        <f t="shared" si="887"/>
        <v>3.8111935897953329E-2</v>
      </c>
      <c r="W1666" s="8">
        <f t="shared" si="877"/>
        <v>1.2165394888771634E-2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-3.72753931855562E-3</v>
      </c>
      <c r="AB1666" s="8">
        <f t="shared" si="888"/>
        <v>-2.5946541009181692</v>
      </c>
      <c r="AC1666" s="8">
        <f t="shared" si="881"/>
        <v>-2.5983816402367248</v>
      </c>
      <c r="AD1666" s="8">
        <f t="shared" si="889"/>
        <v>3.7387809115892218E-3</v>
      </c>
      <c r="AE1666" s="8">
        <f t="shared" si="882"/>
        <v>-2.5946428593251354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2356.7977337710222</v>
      </c>
      <c r="M1667" s="14">
        <f t="shared" si="875"/>
        <v>769177</v>
      </c>
      <c r="N1667" s="13"/>
      <c r="O1667" s="12">
        <f>1000*(IF(I56&lt;18,VLOOKUP(I56,'[1]Mortality (No Interventions) L'!$B$10:$O$129,7),VLOOKUP(I56,'[1]Mortality (Interventions) L'!$B$136:$AV$256,40)))</f>
        <v>713.27584422700659</v>
      </c>
      <c r="P1667" s="11">
        <v>0</v>
      </c>
      <c r="Q1667" s="10">
        <f t="shared" si="884"/>
        <v>1.581611890211438E-6</v>
      </c>
      <c r="R1667" s="10">
        <f t="shared" si="885"/>
        <v>1.1281255562300351E-6</v>
      </c>
      <c r="S1667" s="10">
        <f t="shared" si="886"/>
        <v>0</v>
      </c>
      <c r="T1667" s="9">
        <f t="shared" si="876"/>
        <v>4.5348633398140292E-7</v>
      </c>
      <c r="U1667" s="18"/>
      <c r="V1667" s="8">
        <f t="shared" si="887"/>
        <v>1.2165394888771634E-2</v>
      </c>
      <c r="W1667" s="8">
        <f t="shared" si="877"/>
        <v>3.4881125791281359E-3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-1.0687755642234994E-3</v>
      </c>
      <c r="AB1667" s="8">
        <f t="shared" si="888"/>
        <v>-0.8677282309643497</v>
      </c>
      <c r="AC1667" s="8">
        <f t="shared" si="881"/>
        <v>-0.86879700652857317</v>
      </c>
      <c r="AD1667" s="8">
        <f t="shared" si="889"/>
        <v>1.1934252385884974E-3</v>
      </c>
      <c r="AE1667" s="8">
        <f t="shared" si="882"/>
        <v>-0.86760358128998472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2356.7977337710222</v>
      </c>
      <c r="M1668" s="14">
        <f t="shared" si="875"/>
        <v>769177</v>
      </c>
      <c r="N1668" s="13"/>
      <c r="O1668" s="12">
        <f>1000*(IF(I57&lt;18,VLOOKUP(I57,'[1]Mortality (No Interventions) L'!$B$10:$O$129,7),VLOOKUP(I57,'[1]Mortality (Interventions) L'!$B$136:$AV$256,40)))</f>
        <v>746.28689380561786</v>
      </c>
      <c r="P1668" s="11">
        <v>0</v>
      </c>
      <c r="Q1668" s="10">
        <f t="shared" si="884"/>
        <v>4.5348633398140292E-7</v>
      </c>
      <c r="R1668" s="10">
        <f t="shared" si="885"/>
        <v>3.3843090757027817E-7</v>
      </c>
      <c r="S1668" s="10">
        <f t="shared" si="886"/>
        <v>0</v>
      </c>
      <c r="T1668" s="9">
        <f t="shared" si="876"/>
        <v>1.1505542641112476E-7</v>
      </c>
      <c r="U1668" s="18"/>
      <c r="V1668" s="8">
        <f t="shared" si="887"/>
        <v>3.4881125791281359E-3</v>
      </c>
      <c r="W1668" s="8">
        <f t="shared" si="877"/>
        <v>8.8497987720629711E-4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-2.7116236822379746E-4</v>
      </c>
      <c r="AB1668" s="8">
        <f t="shared" si="888"/>
        <v>-0.26031327019218387</v>
      </c>
      <c r="AC1668" s="8">
        <f t="shared" si="881"/>
        <v>-0.26058443256040764</v>
      </c>
      <c r="AD1668" s="8">
        <f t="shared" si="889"/>
        <v>3.4218384401247013E-4</v>
      </c>
      <c r="AE1668" s="8">
        <f t="shared" si="882"/>
        <v>-0.26024224871639517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2356.7977337710222</v>
      </c>
      <c r="M1669" s="14">
        <f t="shared" si="875"/>
        <v>769177</v>
      </c>
      <c r="N1669" s="13"/>
      <c r="O1669" s="12">
        <f>1000*(IF(I58&lt;18,VLOOKUP(I58,'[1]Mortality (No Interventions) L'!$B$10:$O$129,7),VLOOKUP(I58,'[1]Mortality (Interventions) L'!$B$136:$AV$256,40)))</f>
        <v>779.8348150776078</v>
      </c>
      <c r="P1669" s="11">
        <v>0</v>
      </c>
      <c r="Q1669" s="10">
        <f t="shared" si="884"/>
        <v>1.1505542641112476E-7</v>
      </c>
      <c r="R1669" s="10">
        <f t="shared" si="885"/>
        <v>8.9724227178994784E-8</v>
      </c>
      <c r="S1669" s="10">
        <f t="shared" si="886"/>
        <v>0</v>
      </c>
      <c r="T1669" s="9">
        <f t="shared" si="876"/>
        <v>2.5331199232129972E-8</v>
      </c>
      <c r="U1669" s="18"/>
      <c r="V1669" s="8">
        <f t="shared" si="887"/>
        <v>8.8497987720629711E-4</v>
      </c>
      <c r="W1669" s="8">
        <f t="shared" si="877"/>
        <v>1.9484175831772037E-4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-5.9700512943986176E-5</v>
      </c>
      <c r="AB1669" s="8">
        <f t="shared" si="888"/>
        <v>-6.9013811888857676E-2</v>
      </c>
      <c r="AC1669" s="8">
        <f t="shared" si="881"/>
        <v>-6.9073512401801665E-2</v>
      </c>
      <c r="AD1669" s="8">
        <f t="shared" si="889"/>
        <v>8.6816525953937754E-5</v>
      </c>
      <c r="AE1669" s="8">
        <f t="shared" si="882"/>
        <v>-6.8986695875847728E-2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2356.7977337710222</v>
      </c>
      <c r="M1670" s="14">
        <f t="shared" si="875"/>
        <v>769177</v>
      </c>
      <c r="N1670" s="13"/>
      <c r="O1670" s="12">
        <f>1000*(IF(I59&lt;18,VLOOKUP(I59,'[1]Mortality (No Interventions) L'!$B$10:$O$129,7),VLOOKUP(I59,'[1]Mortality (Interventions) L'!$B$136:$AV$256,40)))</f>
        <v>813.92297857907658</v>
      </c>
      <c r="P1670" s="11">
        <v>0</v>
      </c>
      <c r="Q1670" s="10">
        <f t="shared" si="884"/>
        <v>2.5331199232129972E-8</v>
      </c>
      <c r="R1670" s="10">
        <f t="shared" si="885"/>
        <v>2.0617645129995244E-8</v>
      </c>
      <c r="S1670" s="10">
        <f t="shared" si="886"/>
        <v>0</v>
      </c>
      <c r="T1670" s="9">
        <f t="shared" si="876"/>
        <v>4.7135541021347284E-9</v>
      </c>
      <c r="U1670" s="18"/>
      <c r="V1670" s="8">
        <f t="shared" si="887"/>
        <v>1.9484175831772037E-4</v>
      </c>
      <c r="W1670" s="8">
        <f t="shared" si="877"/>
        <v>3.6255574036176839E-5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-1.1108893625918233E-5</v>
      </c>
      <c r="AB1670" s="8">
        <f t="shared" si="888"/>
        <v>-1.585861842815435E-2</v>
      </c>
      <c r="AC1670" s="8">
        <f t="shared" si="881"/>
        <v>-1.5869727321780269E-2</v>
      </c>
      <c r="AD1670" s="8">
        <f t="shared" si="889"/>
        <v>1.9113976490968368E-5</v>
      </c>
      <c r="AE1670" s="8">
        <f t="shared" si="882"/>
        <v>-1.58506133452893E-2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2356.7977337710222</v>
      </c>
      <c r="M1671" s="14">
        <f t="shared" si="875"/>
        <v>769177</v>
      </c>
      <c r="N1671" s="13"/>
      <c r="O1671" s="12">
        <f>1000*(IF(I60&lt;18,VLOOKUP(I60,'[1]Mortality (No Interventions) L'!$B$10:$O$129,7),VLOOKUP(I60,'[1]Mortality (Interventions) L'!$B$136:$AV$256,40)))</f>
        <v>1000</v>
      </c>
      <c r="P1671" s="11">
        <v>0</v>
      </c>
      <c r="Q1671" s="10">
        <f t="shared" si="884"/>
        <v>4.7135541021347284E-9</v>
      </c>
      <c r="R1671" s="10">
        <f t="shared" si="885"/>
        <v>4.7135541021347284E-9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3.6255574036176839E-5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-3.6255574036176842E-3</v>
      </c>
      <c r="AC1671" s="8">
        <f t="shared" si="881"/>
        <v>-3.6255574036176842E-3</v>
      </c>
      <c r="AD1671" s="8">
        <f t="shared" si="889"/>
        <v>3.5566718129489484E-6</v>
      </c>
      <c r="AE1671" s="8">
        <f t="shared" si="882"/>
        <v>-3.6220007318047351E-3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2356.7977337710222</v>
      </c>
      <c r="M1672" s="14">
        <f t="shared" si="875"/>
        <v>769177</v>
      </c>
      <c r="N1672" s="13"/>
      <c r="O1672" s="12" t="e">
        <f>1000*(IF(I61&lt;18,VLOOKUP(I61,'[1]Mortality (No Interventions) L'!$B$10:$O$129,7),VLOOKUP(I61,'[1]Mortality (Interventions) L'!$B$136:$AV$256,40)))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2356.7977337710222</v>
      </c>
      <c r="M1673" s="14">
        <f t="shared" si="875"/>
        <v>769177</v>
      </c>
      <c r="N1673" s="13"/>
      <c r="O1673" s="12" t="e">
        <f>1000*(IF(I62&lt;18,VLOOKUP(I62,'[1]Mortality (No Interventions) L'!$B$10:$O$129,7),VLOOKUP(I62,'[1]Mortality (Interventions) L'!$B$136:$AV$256,40)))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2356.7977337710222</v>
      </c>
      <c r="M1674" s="14">
        <f t="shared" si="875"/>
        <v>769177</v>
      </c>
      <c r="N1674" s="13"/>
      <c r="O1674" s="12" t="e">
        <f>1000*(IF(I63&lt;18,VLOOKUP(I63,'[1]Mortality (No Interventions) L'!$B$10:$O$129,7),VLOOKUP(I63,'[1]Mortality (Interventions) L'!$B$136:$AV$256,40)))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2356.7977337710222</v>
      </c>
      <c r="M1675" s="14">
        <f t="shared" si="875"/>
        <v>769177</v>
      </c>
      <c r="N1675" s="13"/>
      <c r="O1675" s="12" t="e">
        <f>1000*(IF(I64&lt;18,VLOOKUP(I64,'[1]Mortality (No Interventions) L'!$B$10:$O$129,7),VLOOKUP(I64,'[1]Mortality (Interventions) L'!$B$136:$AV$256,40)))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2356.7977337710222</v>
      </c>
      <c r="M1676" s="14">
        <f t="shared" si="875"/>
        <v>769177</v>
      </c>
      <c r="N1676" s="13"/>
      <c r="O1676" s="12" t="e">
        <f>1000*(IF(I65&lt;18,VLOOKUP(I65,'[1]Mortality (No Interventions) L'!$B$10:$O$129,7),VLOOKUP(I65,'[1]Mortality (Interventions) L'!$B$136:$AV$256,40)))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2356.7977337710222</v>
      </c>
      <c r="M1677" s="14">
        <f t="shared" si="875"/>
        <v>769177</v>
      </c>
      <c r="N1677" s="13"/>
      <c r="O1677" s="12" t="e">
        <f>1000*(IF(I66&lt;18,VLOOKUP(I66,'[1]Mortality (No Interventions) L'!$B$10:$O$129,7),VLOOKUP(I66,'[1]Mortality (Interventions) L'!$B$136:$AV$256,40)))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2356.7977337710222</v>
      </c>
      <c r="M1678" s="14">
        <f t="shared" si="875"/>
        <v>769177</v>
      </c>
      <c r="N1678" s="13"/>
      <c r="O1678" s="12" t="e">
        <f>1000*(IF(I67&lt;18,VLOOKUP(I67,'[1]Mortality (No Interventions) L'!$B$10:$O$129,7),VLOOKUP(I67,'[1]Mortality (Interventions) L'!$B$136:$AV$256,40)))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2356.7977337710222</v>
      </c>
      <c r="M1679" s="14">
        <f t="shared" ref="M1679:M1710" si="892">$E$11</f>
        <v>769177</v>
      </c>
      <c r="N1679" s="13"/>
      <c r="O1679" s="12" t="e">
        <f>1000*(IF(I68&lt;18,VLOOKUP(I68,'[1]Mortality (No Interventions) L'!$B$10:$O$129,7),VLOOKUP(I68,'[1]Mortality (Interventions) L'!$B$136:$AV$256,40)))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2356.7977337710222</v>
      </c>
      <c r="M1680" s="14">
        <f t="shared" si="892"/>
        <v>769177</v>
      </c>
      <c r="N1680" s="13"/>
      <c r="O1680" s="12" t="e">
        <f>1000*(IF(I69&lt;18,VLOOKUP(I69,'[1]Mortality (No Interventions) L'!$B$10:$O$129,7),VLOOKUP(I69,'[1]Mortality (Interventions) L'!$B$136:$AV$256,40)))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2356.7977337710222</v>
      </c>
      <c r="M1681" s="14">
        <f t="shared" si="892"/>
        <v>769177</v>
      </c>
      <c r="N1681" s="13"/>
      <c r="O1681" s="12" t="e">
        <f>1000*(IF(I70&lt;18,VLOOKUP(I70,'[1]Mortality (No Interventions) L'!$B$10:$O$129,7),VLOOKUP(I70,'[1]Mortality (Interventions) L'!$B$136:$AV$256,40)))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2356.7977337710222</v>
      </c>
      <c r="M1682" s="14">
        <f t="shared" si="892"/>
        <v>769177</v>
      </c>
      <c r="N1682" s="13"/>
      <c r="O1682" s="12" t="e">
        <f>1000*(IF(I71&lt;18,VLOOKUP(I71,'[1]Mortality (No Interventions) L'!$B$10:$O$129,7),VLOOKUP(I71,'[1]Mortality (Interventions) L'!$B$136:$AV$256,40)))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2356.7977337710222</v>
      </c>
      <c r="M1683" s="14">
        <f t="shared" si="892"/>
        <v>769177</v>
      </c>
      <c r="N1683" s="13"/>
      <c r="O1683" s="12" t="e">
        <f>1000*(IF(I72&lt;18,VLOOKUP(I72,'[1]Mortality (No Interventions) L'!$B$10:$O$129,7),VLOOKUP(I72,'[1]Mortality (Interventions) L'!$B$136:$AV$256,40)))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2356.7977337710222</v>
      </c>
      <c r="M1684" s="14">
        <f t="shared" si="892"/>
        <v>769177</v>
      </c>
      <c r="N1684" s="13"/>
      <c r="O1684" s="12" t="e">
        <f>1000*(IF(I73&lt;18,VLOOKUP(I73,'[1]Mortality (No Interventions) L'!$B$10:$O$129,7),VLOOKUP(I73,'[1]Mortality (Interventions) L'!$B$136:$AV$256,40)))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2356.7977337710222</v>
      </c>
      <c r="M1685" s="14">
        <f t="shared" si="892"/>
        <v>769177</v>
      </c>
      <c r="N1685" s="13"/>
      <c r="O1685" s="12" t="e">
        <f>1000*(IF(I74&lt;18,VLOOKUP(I74,'[1]Mortality (No Interventions) L'!$B$10:$O$129,7),VLOOKUP(I74,'[1]Mortality (Interventions) L'!$B$136:$AV$256,40)))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2356.7977337710222</v>
      </c>
      <c r="M1686" s="14">
        <f t="shared" si="892"/>
        <v>769177</v>
      </c>
      <c r="N1686" s="13"/>
      <c r="O1686" s="12" t="e">
        <f>1000*(IF(I75&lt;18,VLOOKUP(I75,'[1]Mortality (No Interventions) L'!$B$10:$O$129,7),VLOOKUP(I75,'[1]Mortality (Interventions) L'!$B$136:$AV$256,40)))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2356.7977337710222</v>
      </c>
      <c r="M1687" s="14">
        <f t="shared" si="892"/>
        <v>769177</v>
      </c>
      <c r="N1687" s="13"/>
      <c r="O1687" s="12" t="e">
        <f>1000*(IF(I76&lt;18,VLOOKUP(I76,'[1]Mortality (No Interventions) L'!$B$10:$O$129,7),VLOOKUP(I76,'[1]Mortality (Interventions) L'!$B$136:$AV$256,40)))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2356.7977337710222</v>
      </c>
      <c r="M1688" s="14">
        <f t="shared" si="892"/>
        <v>769177</v>
      </c>
      <c r="N1688" s="13"/>
      <c r="O1688" s="12" t="e">
        <f>1000*(IF(I77&lt;18,VLOOKUP(I77,'[1]Mortality (No Interventions) L'!$B$10:$O$129,7),VLOOKUP(I77,'[1]Mortality (Interventions) L'!$B$136:$AV$256,40)))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2356.7977337710222</v>
      </c>
      <c r="M1689" s="14">
        <f t="shared" si="892"/>
        <v>769177</v>
      </c>
      <c r="N1689" s="13"/>
      <c r="O1689" s="12" t="e">
        <f>1000*(IF(I78&lt;18,VLOOKUP(I78,'[1]Mortality (No Interventions) L'!$B$10:$O$129,7),VLOOKUP(I78,'[1]Mortality (Interventions) L'!$B$136:$AV$256,40)))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2356.7977337710222</v>
      </c>
      <c r="M1690" s="14">
        <f t="shared" si="892"/>
        <v>769177</v>
      </c>
      <c r="N1690" s="13"/>
      <c r="O1690" s="12" t="e">
        <f>1000*(IF(I79&lt;18,VLOOKUP(I79,'[1]Mortality (No Interventions) L'!$B$10:$O$129,7),VLOOKUP(I79,'[1]Mortality (Interventions) L'!$B$136:$AV$256,40)))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2356.7977337710222</v>
      </c>
      <c r="M1691" s="14">
        <f t="shared" si="892"/>
        <v>769177</v>
      </c>
      <c r="O1691" s="12" t="e">
        <f>1000*(IF(I80&lt;18,VLOOKUP(I80,'[1]Mortality (No Interventions) L'!$B$10:$O$129,7),VLOOKUP(I80,'[1]Mortality (Interventions) L'!$B$136:$AV$256,40)))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2356.7977337710222</v>
      </c>
      <c r="M1692" s="14">
        <f t="shared" si="892"/>
        <v>769177</v>
      </c>
      <c r="O1692" s="12" t="e">
        <f>1000*(IF(I81&lt;18,VLOOKUP(I81,'[1]Mortality (No Interventions) L'!$B$10:$O$129,7),VLOOKUP(I81,'[1]Mortality (Interventions) L'!$B$136:$AV$256,40)))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2356.7977337710222</v>
      </c>
      <c r="M1693" s="14">
        <f t="shared" si="892"/>
        <v>769177</v>
      </c>
      <c r="O1693" s="12" t="e">
        <f>1000*(IF(I82&lt;18,VLOOKUP(I82,'[1]Mortality (No Interventions) L'!$B$10:$O$129,7),VLOOKUP(I82,'[1]Mortality (Interventions) L'!$B$136:$AV$256,40)))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2356.7977337710222</v>
      </c>
      <c r="M1694" s="14">
        <f t="shared" si="892"/>
        <v>769177</v>
      </c>
      <c r="O1694" s="12" t="e">
        <f>1000*(IF(I83&lt;18,VLOOKUP(I83,'[1]Mortality (No Interventions) L'!$B$10:$O$129,7),VLOOKUP(I83,'[1]Mortality (Interventions) L'!$B$136:$AV$256,40)))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2356.7977337710222</v>
      </c>
      <c r="M1695" s="14">
        <f t="shared" si="892"/>
        <v>769177</v>
      </c>
      <c r="O1695" s="12" t="e">
        <f>1000*(IF(I84&lt;18,VLOOKUP(I84,'[1]Mortality (No Interventions) L'!$B$10:$O$129,7),VLOOKUP(I84,'[1]Mortality (Interventions) L'!$B$136:$AV$256,40)))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2356.7977337710222</v>
      </c>
      <c r="M1696" s="14">
        <f t="shared" si="892"/>
        <v>769177</v>
      </c>
      <c r="O1696" s="12" t="e">
        <f>1000*(IF(I85&lt;18,VLOOKUP(I85,'[1]Mortality (No Interventions) L'!$B$10:$O$129,7),VLOOKUP(I85,'[1]Mortality (Interventions) L'!$B$136:$AV$256,40)))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2356.7977337710222</v>
      </c>
      <c r="M1697" s="14">
        <f t="shared" si="892"/>
        <v>769177</v>
      </c>
      <c r="O1697" s="12" t="e">
        <f>1000*(IF(I86&lt;18,VLOOKUP(I86,'[1]Mortality (No Interventions) L'!$B$10:$O$129,7),VLOOKUP(I86,'[1]Mortality (Interventions) L'!$B$136:$AV$256,40)))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2356.7977337710222</v>
      </c>
      <c r="M1698" s="14">
        <f t="shared" si="892"/>
        <v>769177</v>
      </c>
      <c r="O1698" s="12" t="e">
        <f>1000*(IF(I87&lt;18,VLOOKUP(I87,'[1]Mortality (No Interventions) L'!$B$10:$O$129,7),VLOOKUP(I87,'[1]Mortality (Interventions) L'!$B$136:$AV$256,40)))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2356.7977337710222</v>
      </c>
      <c r="M1699" s="14">
        <f t="shared" si="892"/>
        <v>769177</v>
      </c>
      <c r="O1699" s="12" t="e">
        <f>1000*(IF(I88&lt;18,VLOOKUP(I88,'[1]Mortality (No Interventions) L'!$B$10:$O$129,7),VLOOKUP(I88,'[1]Mortality (Interventions) L'!$B$136:$AV$256,40)))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2356.7977337710222</v>
      </c>
      <c r="M1700" s="14">
        <f t="shared" si="892"/>
        <v>769177</v>
      </c>
      <c r="O1700" s="12" t="e">
        <f>1000*(IF(I89&lt;18,VLOOKUP(I89,'[1]Mortality (No Interventions) L'!$B$10:$O$129,7),VLOOKUP(I89,'[1]Mortality (Interventions) L'!$B$136:$AV$256,40)))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2356.7977337710222</v>
      </c>
      <c r="M1701" s="14">
        <f t="shared" si="892"/>
        <v>769177</v>
      </c>
      <c r="O1701" s="12" t="e">
        <f>1000*(IF(I90&lt;18,VLOOKUP(I90,'[1]Mortality (No Interventions) L'!$B$10:$O$129,7),VLOOKUP(I90,'[1]Mortality (Interventions) L'!$B$136:$AV$256,40)))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2356.7977337710222</v>
      </c>
      <c r="M1702" s="14">
        <f t="shared" si="892"/>
        <v>769177</v>
      </c>
      <c r="O1702" s="12" t="e">
        <f>1000*(IF(I91&lt;18,VLOOKUP(I91,'[1]Mortality (No Interventions) L'!$B$10:$O$129,7),VLOOKUP(I91,'[1]Mortality (Interventions) L'!$B$136:$AV$256,40)))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2356.7977337710222</v>
      </c>
      <c r="M1703" s="14">
        <f t="shared" si="892"/>
        <v>769177</v>
      </c>
      <c r="O1703" s="12" t="e">
        <f>1000*(IF(I92&lt;18,VLOOKUP(I92,'[1]Mortality (No Interventions) L'!$B$10:$O$129,7),VLOOKUP(I92,'[1]Mortality (Interventions) L'!$B$136:$AV$256,40)))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2356.7977337710222</v>
      </c>
      <c r="M1704" s="14">
        <f t="shared" si="892"/>
        <v>769177</v>
      </c>
      <c r="O1704" s="12" t="e">
        <f>1000*(IF(I93&lt;18,VLOOKUP(I93,'[1]Mortality (No Interventions) L'!$B$10:$O$129,7),VLOOKUP(I93,'[1]Mortality (Interventions) L'!$B$136:$AV$256,40)))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2356.7977337710222</v>
      </c>
      <c r="M1705" s="14">
        <f t="shared" si="892"/>
        <v>769177</v>
      </c>
      <c r="O1705" s="12" t="e">
        <f>1000*(IF(I94&lt;18,VLOOKUP(I94,'[1]Mortality (No Interventions) L'!$B$10:$O$129,7),VLOOKUP(I94,'[1]Mortality (Interventions) L'!$B$136:$AV$256,40)))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2356.7977337710222</v>
      </c>
      <c r="M1706" s="14">
        <f t="shared" si="892"/>
        <v>769177</v>
      </c>
      <c r="O1706" s="12" t="e">
        <f>1000*(IF(I95&lt;18,VLOOKUP(I95,'[1]Mortality (No Interventions) L'!$B$10:$O$129,7),VLOOKUP(I95,'[1]Mortality (Interventions) L'!$B$136:$AV$256,40)))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2356.7977337710222</v>
      </c>
      <c r="M1707" s="14">
        <f t="shared" si="892"/>
        <v>769177</v>
      </c>
      <c r="O1707" s="12" t="e">
        <f>1000*(IF(I96&lt;18,VLOOKUP(I96,'[1]Mortality (No Interventions) L'!$B$10:$O$129,7),VLOOKUP(I96,'[1]Mortality (Interventions) L'!$B$136:$AV$256,40)))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2356.7977337710222</v>
      </c>
      <c r="M1708" s="14">
        <f t="shared" si="892"/>
        <v>769177</v>
      </c>
      <c r="O1708" s="12" t="e">
        <f>1000*(IF(I97&lt;18,VLOOKUP(I97,'[1]Mortality (No Interventions) L'!$B$10:$O$129,7),VLOOKUP(I97,'[1]Mortality (Interventions) L'!$B$136:$AV$256,40)))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2356.7977337710222</v>
      </c>
      <c r="M1709" s="14">
        <f t="shared" si="892"/>
        <v>769177</v>
      </c>
      <c r="O1709" s="12" t="e">
        <f>1000*(IF(I98&lt;18,VLOOKUP(I98,'[1]Mortality (No Interventions) L'!$B$10:$O$129,7),VLOOKUP(I98,'[1]Mortality (Interventions) L'!$B$136:$AV$256,40)))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2356.7977337710222</v>
      </c>
      <c r="M1710" s="14">
        <f t="shared" si="892"/>
        <v>769177</v>
      </c>
      <c r="O1710" s="12" t="e">
        <f>1000*(IF(I99&lt;18,VLOOKUP(I99,'[1]Mortality (No Interventions) L'!$B$10:$O$129,7),VLOOKUP(I99,'[1]Mortality (Interventions) L'!$B$136:$AV$256,40)))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2356.7977337710222</v>
      </c>
      <c r="M1711" s="14">
        <f t="shared" ref="M1711:M1735" si="909">$E$11</f>
        <v>769177</v>
      </c>
      <c r="O1711" s="12" t="e">
        <f>1000*(IF(I100&lt;18,VLOOKUP(I100,'[1]Mortality (No Interventions) L'!$B$10:$O$129,7),VLOOKUP(I100,'[1]Mortality (Interventions) L'!$B$136:$AV$256,40)))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2356.7977337710222</v>
      </c>
      <c r="M1712" s="14">
        <f t="shared" si="909"/>
        <v>769177</v>
      </c>
      <c r="O1712" s="12" t="e">
        <f>1000*(IF(I101&lt;18,VLOOKUP(I101,'[1]Mortality (No Interventions) L'!$B$10:$O$129,7),VLOOKUP(I101,'[1]Mortality (Interventions) L'!$B$136:$AV$256,40)))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2356.7977337710222</v>
      </c>
      <c r="M1713" s="14">
        <f t="shared" si="909"/>
        <v>769177</v>
      </c>
      <c r="O1713" s="12" t="e">
        <f>1000*(IF(I102&lt;18,VLOOKUP(I102,'[1]Mortality (No Interventions) L'!$B$10:$O$129,7),VLOOKUP(I102,'[1]Mortality (Interventions) L'!$B$136:$AV$256,40)))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2356.7977337710222</v>
      </c>
      <c r="M1714" s="14">
        <f t="shared" si="909"/>
        <v>769177</v>
      </c>
      <c r="O1714" s="12" t="e">
        <f>1000*(IF(I103&lt;18,VLOOKUP(I103,'[1]Mortality (No Interventions) L'!$B$10:$O$129,7),VLOOKUP(I103,'[1]Mortality (Interventions) L'!$B$136:$AV$256,40)))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2356.7977337710222</v>
      </c>
      <c r="M1715" s="14">
        <f t="shared" si="909"/>
        <v>769177</v>
      </c>
      <c r="O1715" s="12" t="e">
        <f>1000*(IF(I104&lt;18,VLOOKUP(I104,'[1]Mortality (No Interventions) L'!$B$10:$O$129,7),VLOOKUP(I104,'[1]Mortality (Interventions) L'!$B$136:$AV$256,40)))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2356.7977337710222</v>
      </c>
      <c r="M1716" s="14">
        <f t="shared" si="909"/>
        <v>769177</v>
      </c>
      <c r="O1716" s="12" t="e">
        <f>1000*(IF(I105&lt;18,VLOOKUP(I105,'[1]Mortality (No Interventions) L'!$B$10:$O$129,7),VLOOKUP(I105,'[1]Mortality (Interventions) L'!$B$136:$AV$256,40)))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2356.7977337710222</v>
      </c>
      <c r="M1717" s="14">
        <f t="shared" si="909"/>
        <v>769177</v>
      </c>
      <c r="O1717" s="12" t="e">
        <f>1000*(IF(I106&lt;18,VLOOKUP(I106,'[1]Mortality (No Interventions) L'!$B$10:$O$129,7),VLOOKUP(I106,'[1]Mortality (Interventions) L'!$B$136:$AV$256,40)))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2356.7977337710222</v>
      </c>
      <c r="M1718" s="14">
        <f t="shared" si="909"/>
        <v>769177</v>
      </c>
      <c r="O1718" s="12" t="e">
        <f>1000*(IF(I107&lt;18,VLOOKUP(I107,'[1]Mortality (No Interventions) L'!$B$10:$O$129,7),VLOOKUP(I107,'[1]Mortality (Interventions) L'!$B$136:$AV$256,40)))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2356.7977337710222</v>
      </c>
      <c r="M1719" s="14">
        <f t="shared" si="909"/>
        <v>769177</v>
      </c>
      <c r="O1719" s="12" t="e">
        <f>1000*(IF(I108&lt;18,VLOOKUP(I108,'[1]Mortality (No Interventions) L'!$B$10:$O$129,7),VLOOKUP(I108,'[1]Mortality (Interventions) L'!$B$136:$AV$256,40)))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2356.7977337710222</v>
      </c>
      <c r="M1720" s="14">
        <f t="shared" si="909"/>
        <v>769177</v>
      </c>
      <c r="O1720" s="12" t="e">
        <f>1000*(IF(I109&lt;18,VLOOKUP(I109,'[1]Mortality (No Interventions) L'!$B$10:$O$129,7),VLOOKUP(I109,'[1]Mortality (Interventions) L'!$B$136:$AV$256,40)))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2356.7977337710222</v>
      </c>
      <c r="M1721" s="14">
        <f t="shared" si="909"/>
        <v>769177</v>
      </c>
      <c r="O1721" s="12" t="e">
        <f>1000*(IF(I110&lt;18,VLOOKUP(I110,'[1]Mortality (No Interventions) L'!$B$10:$O$129,7),VLOOKUP(I110,'[1]Mortality (Interventions) L'!$B$136:$AV$256,40)))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2356.7977337710222</v>
      </c>
      <c r="M1722" s="14">
        <f t="shared" si="909"/>
        <v>769177</v>
      </c>
      <c r="O1722" s="12" t="e">
        <f>1000*(IF(I111&lt;18,VLOOKUP(I111,'[1]Mortality (No Interventions) L'!$B$10:$O$129,7),VLOOKUP(I111,'[1]Mortality (Interventions) L'!$B$136:$AV$256,40)))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2356.7977337710222</v>
      </c>
      <c r="M1723" s="14">
        <f t="shared" si="909"/>
        <v>769177</v>
      </c>
      <c r="O1723" s="12" t="e">
        <f>1000*(IF(I112&lt;18,VLOOKUP(I112,'[1]Mortality (No Interventions) L'!$B$10:$O$129,7),VLOOKUP(I112,'[1]Mortality (Interventions) L'!$B$136:$AV$256,40)))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2356.7977337710222</v>
      </c>
      <c r="M1724" s="14">
        <f t="shared" si="909"/>
        <v>769177</v>
      </c>
      <c r="O1724" s="12" t="e">
        <f>1000*(IF(I113&lt;18,VLOOKUP(I113,'[1]Mortality (No Interventions) L'!$B$10:$O$129,7),VLOOKUP(I113,'[1]Mortality (Interventions) L'!$B$136:$AV$256,40)))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2356.7977337710222</v>
      </c>
      <c r="M1725" s="14">
        <f t="shared" si="909"/>
        <v>769177</v>
      </c>
      <c r="O1725" s="12" t="e">
        <f>1000*(IF(I114&lt;18,VLOOKUP(I114,'[1]Mortality (No Interventions) L'!$B$10:$O$129,7),VLOOKUP(I114,'[1]Mortality (Interventions) L'!$B$136:$AV$256,40)))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2356.7977337710222</v>
      </c>
      <c r="M1726" s="14">
        <f t="shared" si="909"/>
        <v>769177</v>
      </c>
      <c r="O1726" s="12" t="e">
        <f>1000*(IF(I115&lt;18,VLOOKUP(I115,'[1]Mortality (No Interventions) L'!$B$10:$O$129,7),VLOOKUP(I115,'[1]Mortality (Interventions) L'!$B$136:$AV$256,40)))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2356.7977337710222</v>
      </c>
      <c r="M1727" s="14">
        <f t="shared" si="909"/>
        <v>769177</v>
      </c>
      <c r="O1727" s="12" t="e">
        <f>1000*(IF(I116&lt;18,VLOOKUP(I116,'[1]Mortality (No Interventions) L'!$B$10:$O$129,7),VLOOKUP(I116,'[1]Mortality (Interventions) L'!$B$136:$AV$256,40)))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2356.7977337710222</v>
      </c>
      <c r="M1728" s="14">
        <f t="shared" si="909"/>
        <v>769177</v>
      </c>
      <c r="O1728" s="12" t="e">
        <f>1000*(IF(I117&lt;18,VLOOKUP(I117,'[1]Mortality (No Interventions) L'!$B$10:$O$129,7),VLOOKUP(I117,'[1]Mortality (Interventions) L'!$B$136:$AV$256,40)))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2356.7977337710222</v>
      </c>
      <c r="M1729" s="14">
        <f t="shared" si="909"/>
        <v>769177</v>
      </c>
      <c r="O1729" s="12" t="e">
        <f>1000*(IF(I118&lt;18,VLOOKUP(I118,'[1]Mortality (No Interventions) L'!$B$10:$O$129,7),VLOOKUP(I118,'[1]Mortality (Interventions) L'!$B$136:$AV$256,40)))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2356.7977337710222</v>
      </c>
      <c r="M1730" s="14">
        <f t="shared" si="909"/>
        <v>769177</v>
      </c>
      <c r="O1730" s="12" t="e">
        <f>1000*(IF(I119&lt;18,VLOOKUP(I119,'[1]Mortality (No Interventions) L'!$B$10:$O$129,7),VLOOKUP(I119,'[1]Mortality (Interventions) L'!$B$136:$AV$256,40)))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2356.7977337710222</v>
      </c>
      <c r="M1731" s="14">
        <f t="shared" si="909"/>
        <v>769177</v>
      </c>
      <c r="O1731" s="12" t="e">
        <f>1000*(IF(I120&lt;18,VLOOKUP(I120,'[1]Mortality (No Interventions) L'!$B$10:$O$129,7),VLOOKUP(I120,'[1]Mortality (Interventions) L'!$B$136:$AV$256,40)))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2356.7977337710222</v>
      </c>
      <c r="M1732" s="14">
        <f t="shared" si="909"/>
        <v>769177</v>
      </c>
      <c r="O1732" s="12" t="e">
        <f>1000*(IF(I121&lt;18,VLOOKUP(I121,'[1]Mortality (No Interventions) L'!$B$10:$O$129,7),VLOOKUP(I121,'[1]Mortality (Interventions) L'!$B$136:$AV$256,40)))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2356.7977337710222</v>
      </c>
      <c r="M1733" s="14">
        <f t="shared" si="909"/>
        <v>769177</v>
      </c>
      <c r="O1733" s="12" t="e">
        <f>1000*(IF(I122&lt;18,VLOOKUP(I122,'[1]Mortality (No Interventions) L'!$B$10:$O$129,7),VLOOKUP(I122,'[1]Mortality (Interventions) L'!$B$136:$AV$256,40)))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2356.7977337710222</v>
      </c>
      <c r="M1734" s="14">
        <f t="shared" si="909"/>
        <v>769177</v>
      </c>
      <c r="O1734" s="12" t="e">
        <f>1000*(IF(I123&lt;18,VLOOKUP(I123,'[1]Mortality (No Interventions) L'!$B$10:$O$129,7),VLOOKUP(I123,'[1]Mortality (Interventions) L'!$B$136:$AV$256,40)))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2356.7977337710222</v>
      </c>
      <c r="M1735" s="14">
        <f t="shared" si="909"/>
        <v>769177</v>
      </c>
      <c r="O1735" s="12" t="e">
        <f>1000*(IF(I124&lt;18,VLOOKUP(I124,'[1]Mortality (No Interventions) L'!$B$10:$O$129,7),VLOOKUP(I124,'[1]Mortality (Interventions) L'!$B$136:$AV$256,40)))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431493.40098311205</v>
      </c>
      <c r="Z1740" s="2">
        <f t="shared" si="926"/>
        <v>-10787.335024577802</v>
      </c>
      <c r="AA1740" s="2">
        <f t="shared" si="926"/>
        <v>-54398.943705934384</v>
      </c>
      <c r="AB1740" s="2">
        <f t="shared" si="926"/>
        <v>-769177</v>
      </c>
      <c r="AC1740" s="2">
        <f t="shared" si="926"/>
        <v>-402869.8777474002</v>
      </c>
      <c r="AD1740" s="2">
        <f t="shared" si="926"/>
        <v>17476.25187529693</v>
      </c>
      <c r="AE1740" s="2">
        <f t="shared" si="926"/>
        <v>-385393.62587210315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431493.40098311205</v>
      </c>
      <c r="Z1742" s="2">
        <f t="shared" si="927"/>
        <v>-10787.335024577802</v>
      </c>
      <c r="AA1742" s="2">
        <f t="shared" si="927"/>
        <v>-22147.112487970797</v>
      </c>
      <c r="AB1742" s="2">
        <f t="shared" si="927"/>
        <v>-124123.92736609801</v>
      </c>
      <c r="AC1742" s="2">
        <f t="shared" si="927"/>
        <v>274435.02610446548</v>
      </c>
      <c r="AD1742" s="2">
        <f t="shared" si="927"/>
        <v>6450.5307263390159</v>
      </c>
      <c r="AE1742" s="2">
        <f t="shared" si="927"/>
        <v>280885.5568308045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431493.40098311205</v>
      </c>
      <c r="Z1744" s="2">
        <f t="shared" si="928"/>
        <v>-10787.335024577802</v>
      </c>
      <c r="AA1744" s="2">
        <f t="shared" si="928"/>
        <v>-36217.841844642528</v>
      </c>
      <c r="AB1744" s="2">
        <f t="shared" si="928"/>
        <v>-352559.11820218584</v>
      </c>
      <c r="AC1744" s="2">
        <f t="shared" si="928"/>
        <v>31929.105911706109</v>
      </c>
      <c r="AD1744" s="2">
        <f t="shared" si="928"/>
        <v>11220.236139571911</v>
      </c>
      <c r="AE1744" s="2">
        <f t="shared" si="928"/>
        <v>43149.342051278043</v>
      </c>
    </row>
    <row r="1748" spans="1:40" ht="19" customHeight="1" x14ac:dyDescent="0.15">
      <c r="A1748" s="1"/>
      <c r="G1748" s="1" t="s">
        <v>11</v>
      </c>
      <c r="H1748" s="50">
        <v>439881.87273597706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439881.87273597706</v>
      </c>
      <c r="K1749" s="14">
        <f>J1749*$C$10</f>
        <v>10997.046818399427</v>
      </c>
      <c r="L1749" s="15">
        <f>$C$1759</f>
        <v>4392.1772352459429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439881.87273597706</v>
      </c>
      <c r="Z1749" s="8">
        <f t="shared" ref="Z1749:Z1780" si="933">IFERROR(_xlfn.IFNA(-$T1749*K1749,0),0)</f>
        <v>-10997.046818399427</v>
      </c>
      <c r="AA1749" s="8">
        <f t="shared" ref="AA1749:AA1780" si="934">IFERROR(_xlfn.IFNA(-$T1749*L1749,0),0)</f>
        <v>-4392.1772352459429</v>
      </c>
      <c r="AB1749" s="8"/>
      <c r="AC1749" s="8">
        <f t="shared" ref="AC1749:AC1780" si="935">IFERROR(_xlfn.IFNA(SUM(Y1749:AB1749),0),0)</f>
        <v>424492.64868233167</v>
      </c>
      <c r="AD1749" s="8"/>
      <c r="AE1749" s="8">
        <f t="shared" ref="AE1749:AE1780" si="936">IFERROR(_xlfn.IFNA(SUM(AC1749:AD1749),0),0)</f>
        <v>424492.64868233167</v>
      </c>
      <c r="AG1749" s="46">
        <f>AE1878</f>
        <v>43988.189182463975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L'!$B$10:$O$129,7),VLOOKUP(I5,'[1]Mortality (Interventions) L'!$B$136:$AV$256,43)))</f>
        <v>6.5730672211022361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6.5730672211022365E-3</v>
      </c>
      <c r="S1750" s="10">
        <f t="shared" ref="S1750:S1781" si="940">MIN(P1750*Q1750,Q1750-R1750)</f>
        <v>0</v>
      </c>
      <c r="T1750" s="9">
        <f t="shared" si="930"/>
        <v>0.99342693277889771</v>
      </c>
      <c r="U1750" s="18"/>
      <c r="V1750" s="8">
        <f t="shared" ref="V1750:V1781" si="941">W1749</f>
        <v>7691.77</v>
      </c>
      <c r="W1750" s="8">
        <f t="shared" si="931"/>
        <v>7641.2114787407427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-5055.852125925755</v>
      </c>
      <c r="AC1750" s="8">
        <f t="shared" si="935"/>
        <v>-5055.852125925755</v>
      </c>
      <c r="AD1750" s="8">
        <f t="shared" ref="AD1750:AD1781" si="943">IFERROR(_xlfn.IFNA($D$6*SUM(V1750:V1750,Y1750:Z1750),0),0)</f>
        <v>754.56263700000011</v>
      </c>
      <c r="AE1750" s="8">
        <f t="shared" si="936"/>
        <v>-4301.289488925755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2192.7678715660572</v>
      </c>
      <c r="M1751" s="14">
        <f t="shared" si="929"/>
        <v>769177</v>
      </c>
      <c r="N1751" s="13"/>
      <c r="O1751" s="12">
        <f>1000*(IF(I6&lt;18,VLOOKUP(I6,'[1]Mortality (No Interventions) L'!$B$10:$O$129,7),VLOOKUP(I6,'[1]Mortality (Interventions) L'!$B$136:$AV$256,43)))</f>
        <v>7.2845692608452746</v>
      </c>
      <c r="P1751" s="11">
        <v>0</v>
      </c>
      <c r="Q1751" s="10">
        <f t="shared" si="938"/>
        <v>0.99342693277889771</v>
      </c>
      <c r="R1751" s="10">
        <f t="shared" si="939"/>
        <v>7.2366872974169629E-3</v>
      </c>
      <c r="S1751" s="10">
        <f t="shared" si="940"/>
        <v>0</v>
      </c>
      <c r="T1751" s="9">
        <f t="shared" si="930"/>
        <v>0.98619024548148071</v>
      </c>
      <c r="U1751" s="18"/>
      <c r="V1751" s="8">
        <f t="shared" si="941"/>
        <v>7641.2114787407427</v>
      </c>
      <c r="W1751" s="8">
        <f t="shared" si="931"/>
        <v>7585.5485444870892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-2162.486285543634</v>
      </c>
      <c r="AB1751" s="8">
        <f t="shared" si="942"/>
        <v>-5566.2934253652875</v>
      </c>
      <c r="AC1751" s="8">
        <f t="shared" si="935"/>
        <v>-7728.7797109089215</v>
      </c>
      <c r="AD1751" s="8">
        <f t="shared" si="943"/>
        <v>749.60284606446692</v>
      </c>
      <c r="AE1751" s="8">
        <f t="shared" si="936"/>
        <v>-6979.1768648444549</v>
      </c>
      <c r="AF1751" s="1" t="s">
        <v>34</v>
      </c>
      <c r="AG1751" s="44">
        <f>AE1878/Y1878</f>
        <v>0.10000000433949746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2192.7678715660572</v>
      </c>
      <c r="M1752" s="14">
        <f t="shared" si="929"/>
        <v>769177</v>
      </c>
      <c r="N1752" s="13"/>
      <c r="O1752" s="12">
        <f>1000*(IF(I7&lt;18,VLOOKUP(I7,'[1]Mortality (No Interventions) L'!$B$10:$O$129,7),VLOOKUP(I7,'[1]Mortality (Interventions) L'!$B$136:$AV$256,43)))</f>
        <v>8.0524893268535038</v>
      </c>
      <c r="P1752" s="11">
        <v>0</v>
      </c>
      <c r="Q1752" s="10">
        <f t="shared" si="938"/>
        <v>0.98619024548148071</v>
      </c>
      <c r="R1752" s="10">
        <f t="shared" si="939"/>
        <v>7.9412864259866597E-3</v>
      </c>
      <c r="S1752" s="10">
        <f t="shared" si="940"/>
        <v>0</v>
      </c>
      <c r="T1752" s="9">
        <f t="shared" si="930"/>
        <v>0.97824895905549403</v>
      </c>
      <c r="U1752" s="18"/>
      <c r="V1752" s="8">
        <f t="shared" si="941"/>
        <v>7585.5485444870892</v>
      </c>
      <c r="W1752" s="8">
        <f t="shared" si="931"/>
        <v>7524.4659957942777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-2145.0728878098266</v>
      </c>
      <c r="AB1752" s="8">
        <f t="shared" si="942"/>
        <v>-6108.2548692811406</v>
      </c>
      <c r="AC1752" s="8">
        <f t="shared" si="935"/>
        <v>-8253.3277570909668</v>
      </c>
      <c r="AD1752" s="8">
        <f t="shared" si="943"/>
        <v>744.14231221418345</v>
      </c>
      <c r="AE1752" s="8">
        <f t="shared" si="936"/>
        <v>-7509.1854448767835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2192.7678715660572</v>
      </c>
      <c r="M1753" s="14">
        <f t="shared" si="929"/>
        <v>769177</v>
      </c>
      <c r="N1753" s="13"/>
      <c r="O1753" s="12">
        <f>1000*(IF(I8&lt;18,VLOOKUP(I8,'[1]Mortality (No Interventions) L'!$B$10:$O$129,7),VLOOKUP(I8,'[1]Mortality (Interventions) L'!$B$136:$AV$256,43)))</f>
        <v>8.8781509864194419</v>
      </c>
      <c r="P1753" s="11">
        <v>0</v>
      </c>
      <c r="Q1753" s="10">
        <f t="shared" si="938"/>
        <v>0.97824895905549403</v>
      </c>
      <c r="R1753" s="10">
        <f t="shared" si="939"/>
        <v>8.6850419608023258E-3</v>
      </c>
      <c r="S1753" s="10">
        <f t="shared" si="940"/>
        <v>0</v>
      </c>
      <c r="T1753" s="9">
        <f t="shared" si="930"/>
        <v>0.9695639170946917</v>
      </c>
      <c r="U1753" s="18"/>
      <c r="V1753" s="8">
        <f t="shared" si="941"/>
        <v>7524.4659957942777</v>
      </c>
      <c r="W1753" s="8">
        <f t="shared" si="931"/>
        <v>7457.6626505914373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-2126.0286068349765</v>
      </c>
      <c r="AB1753" s="8">
        <f t="shared" si="942"/>
        <v>-6680.334520284051</v>
      </c>
      <c r="AC1753" s="8">
        <f t="shared" si="935"/>
        <v>-8806.3631271190279</v>
      </c>
      <c r="AD1753" s="8">
        <f t="shared" si="943"/>
        <v>738.15011418741869</v>
      </c>
      <c r="AE1753" s="8">
        <f t="shared" si="936"/>
        <v>-8068.2130129316092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2192.7678715660572</v>
      </c>
      <c r="M1754" s="14">
        <f t="shared" si="929"/>
        <v>769177</v>
      </c>
      <c r="N1754" s="13"/>
      <c r="O1754" s="12">
        <f>1000*(IF(I9&lt;18,VLOOKUP(I9,'[1]Mortality (No Interventions) L'!$B$10:$O$129,7),VLOOKUP(I9,'[1]Mortality (Interventions) L'!$B$136:$AV$256,43)))</f>
        <v>9.8126489039527733</v>
      </c>
      <c r="P1754" s="11">
        <v>0</v>
      </c>
      <c r="Q1754" s="10">
        <f t="shared" si="938"/>
        <v>0.9695639170946917</v>
      </c>
      <c r="R1754" s="10">
        <f t="shared" si="939"/>
        <v>9.5139903083913836E-3</v>
      </c>
      <c r="S1754" s="10">
        <f t="shared" si="940"/>
        <v>0</v>
      </c>
      <c r="T1754" s="9">
        <f t="shared" si="930"/>
        <v>0.9600499267863003</v>
      </c>
      <c r="U1754" s="18"/>
      <c r="V1754" s="8">
        <f t="shared" si="941"/>
        <v>7457.6626505914373</v>
      </c>
      <c r="W1754" s="8">
        <f t="shared" si="931"/>
        <v>7384.4832253570612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-2105.1666345563449</v>
      </c>
      <c r="AB1754" s="8">
        <f t="shared" si="942"/>
        <v>-7317.9425234375594</v>
      </c>
      <c r="AC1754" s="8">
        <f t="shared" si="935"/>
        <v>-9423.1091579939039</v>
      </c>
      <c r="AD1754" s="8">
        <f t="shared" si="943"/>
        <v>731.59670602302003</v>
      </c>
      <c r="AE1754" s="8">
        <f t="shared" si="936"/>
        <v>-8691.5124519708843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2192.7678715660572</v>
      </c>
      <c r="M1755" s="14">
        <f t="shared" si="929"/>
        <v>769177</v>
      </c>
      <c r="N1755" s="13"/>
      <c r="O1755" s="12">
        <f>1000*(IF(I10&lt;18,VLOOKUP(I10,'[1]Mortality (No Interventions) L'!$B$10:$O$129,7),VLOOKUP(I10,'[1]Mortality (Interventions) L'!$B$136:$AV$256,43)))</f>
        <v>10.987801306893999</v>
      </c>
      <c r="P1755" s="11">
        <v>0</v>
      </c>
      <c r="Q1755" s="10">
        <f t="shared" si="938"/>
        <v>0.9600499267863003</v>
      </c>
      <c r="R1755" s="10">
        <f t="shared" si="939"/>
        <v>1.0548837840225998E-2</v>
      </c>
      <c r="S1755" s="10">
        <f t="shared" si="940"/>
        <v>0</v>
      </c>
      <c r="T1755" s="9">
        <f t="shared" si="930"/>
        <v>0.94950108894607432</v>
      </c>
      <c r="U1755" s="18"/>
      <c r="V1755" s="8">
        <f t="shared" si="941"/>
        <v>7384.4832253570612</v>
      </c>
      <c r="W1755" s="8">
        <f t="shared" si="931"/>
        <v>7303.3439909227463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-2082.0354818579372</v>
      </c>
      <c r="AB1755" s="8">
        <f t="shared" si="942"/>
        <v>-8113.9234434315131</v>
      </c>
      <c r="AC1755" s="8">
        <f t="shared" si="935"/>
        <v>-10195.958925289451</v>
      </c>
      <c r="AD1755" s="8">
        <f t="shared" si="943"/>
        <v>724.4178044075278</v>
      </c>
      <c r="AE1755" s="8">
        <f t="shared" si="936"/>
        <v>-9471.5411208819241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2192.7678715660572</v>
      </c>
      <c r="M1756" s="14">
        <f t="shared" si="929"/>
        <v>769177</v>
      </c>
      <c r="N1756" s="13"/>
      <c r="O1756" s="12">
        <f>1000*(IF(I11&lt;18,VLOOKUP(I11,'[1]Mortality (No Interventions) L'!$B$10:$O$129,7),VLOOKUP(I11,'[1]Mortality (Interventions) L'!$B$136:$AV$256,43)))</f>
        <v>12.219881323397296</v>
      </c>
      <c r="P1756" s="11">
        <v>0</v>
      </c>
      <c r="Q1756" s="10">
        <f t="shared" si="938"/>
        <v>0.94950108894607432</v>
      </c>
      <c r="R1756" s="10">
        <f t="shared" si="939"/>
        <v>1.1602790623357529E-2</v>
      </c>
      <c r="S1756" s="10">
        <f t="shared" si="940"/>
        <v>0</v>
      </c>
      <c r="T1756" s="9">
        <f t="shared" si="930"/>
        <v>0.93789829832271676</v>
      </c>
      <c r="U1756" s="18"/>
      <c r="V1756" s="8">
        <f t="shared" si="941"/>
        <v>7303.3439909227463</v>
      </c>
      <c r="W1756" s="8">
        <f t="shared" si="931"/>
        <v>7214.0979940897232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-2056.5932553585308</v>
      </c>
      <c r="AB1756" s="8">
        <f t="shared" si="942"/>
        <v>-8924.5996833022746</v>
      </c>
      <c r="AC1756" s="8">
        <f t="shared" si="935"/>
        <v>-10981.192938660806</v>
      </c>
      <c r="AD1756" s="8">
        <f t="shared" si="943"/>
        <v>716.45804550952141</v>
      </c>
      <c r="AE1756" s="8">
        <f t="shared" si="936"/>
        <v>-10264.734893151284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2192.7678715660572</v>
      </c>
      <c r="M1757" s="14">
        <f t="shared" si="929"/>
        <v>769177</v>
      </c>
      <c r="N1757" s="13"/>
      <c r="O1757" s="12">
        <f>1000*(IF(I12&lt;18,VLOOKUP(I12,'[1]Mortality (No Interventions) L'!$B$10:$O$129,7),VLOOKUP(I12,'[1]Mortality (Interventions) L'!$B$136:$AV$256,43)))</f>
        <v>13.647119520094666</v>
      </c>
      <c r="P1757" s="11">
        <v>0</v>
      </c>
      <c r="Q1757" s="10">
        <f t="shared" si="938"/>
        <v>0.93789829832271676</v>
      </c>
      <c r="R1757" s="10">
        <f t="shared" si="939"/>
        <v>1.2799610174903518E-2</v>
      </c>
      <c r="S1757" s="10">
        <f t="shared" si="940"/>
        <v>0</v>
      </c>
      <c r="T1757" s="9">
        <f t="shared" si="930"/>
        <v>0.92509868814781326</v>
      </c>
      <c r="U1757" s="18"/>
      <c r="V1757" s="8">
        <f t="shared" si="941"/>
        <v>7214.0979940897232</v>
      </c>
      <c r="W1757" s="8">
        <f t="shared" si="931"/>
        <v>7115.6463365347063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-2028.5266813984322</v>
      </c>
      <c r="AB1757" s="8">
        <f t="shared" si="942"/>
        <v>-9845.1657555017628</v>
      </c>
      <c r="AC1757" s="8">
        <f t="shared" si="935"/>
        <v>-11873.692436900195</v>
      </c>
      <c r="AD1757" s="8">
        <f t="shared" si="943"/>
        <v>707.70301322020191</v>
      </c>
      <c r="AE1757" s="8">
        <f t="shared" si="936"/>
        <v>-11165.989423679994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2192.7678715660572</v>
      </c>
      <c r="M1758" s="14">
        <f t="shared" si="929"/>
        <v>769177</v>
      </c>
      <c r="N1758" s="13"/>
      <c r="O1758" s="12">
        <f>1000*(IF(I13&lt;18,VLOOKUP(I13,'[1]Mortality (No Interventions) L'!$B$10:$O$129,7),VLOOKUP(I13,'[1]Mortality (Interventions) L'!$B$136:$AV$256,43)))</f>
        <v>15.301728157748494</v>
      </c>
      <c r="P1758" s="11">
        <v>0</v>
      </c>
      <c r="Q1758" s="10">
        <f t="shared" si="938"/>
        <v>0.92509868814781326</v>
      </c>
      <c r="R1758" s="10">
        <f t="shared" si="939"/>
        <v>1.4155608645127589E-2</v>
      </c>
      <c r="S1758" s="10">
        <f t="shared" si="940"/>
        <v>0</v>
      </c>
      <c r="T1758" s="9">
        <f t="shared" si="930"/>
        <v>0.91094307950268572</v>
      </c>
      <c r="U1758" s="18"/>
      <c r="V1758" s="8">
        <f t="shared" si="941"/>
        <v>7115.6463365347063</v>
      </c>
      <c r="W1758" s="8">
        <f t="shared" si="931"/>
        <v>7006.7646506263736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-1997.4867175589338</v>
      </c>
      <c r="AB1758" s="8">
        <f t="shared" si="942"/>
        <v>-10888.168590833304</v>
      </c>
      <c r="AC1758" s="8">
        <f t="shared" si="935"/>
        <v>-12885.655308392237</v>
      </c>
      <c r="AD1758" s="8">
        <f t="shared" si="943"/>
        <v>698.04490561405476</v>
      </c>
      <c r="AE1758" s="8">
        <f t="shared" si="936"/>
        <v>-12187.610402778182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4392.1772352459429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2192.7678715660572</v>
      </c>
      <c r="M1759" s="14">
        <f t="shared" si="929"/>
        <v>769177</v>
      </c>
      <c r="N1759" s="13"/>
      <c r="O1759" s="12">
        <f>1000*(IF(I14&lt;18,VLOOKUP(I14,'[1]Mortality (No Interventions) L'!$B$10:$O$129,7),VLOOKUP(I14,'[1]Mortality (Interventions) L'!$B$136:$AV$256,43)))</f>
        <v>17.27860822631115</v>
      </c>
      <c r="P1759" s="11">
        <v>0</v>
      </c>
      <c r="Q1759" s="10">
        <f t="shared" si="938"/>
        <v>0.91094307950268572</v>
      </c>
      <c r="R1759" s="10">
        <f t="shared" si="939"/>
        <v>1.5739828587196317E-2</v>
      </c>
      <c r="S1759" s="10">
        <f t="shared" si="940"/>
        <v>0</v>
      </c>
      <c r="T1759" s="9">
        <f t="shared" si="930"/>
        <v>0.89520325091548936</v>
      </c>
      <c r="U1759" s="18"/>
      <c r="V1759" s="8">
        <f t="shared" si="941"/>
        <v>7006.7646506263736</v>
      </c>
      <c r="W1759" s="8">
        <f t="shared" si="931"/>
        <v>6885.6975092942339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-1962.9729271289727</v>
      </c>
      <c r="AB1759" s="8">
        <f t="shared" si="942"/>
        <v>-12106.714133213902</v>
      </c>
      <c r="AC1759" s="8">
        <f t="shared" si="935"/>
        <v>-14069.687060342874</v>
      </c>
      <c r="AD1759" s="8">
        <f t="shared" si="943"/>
        <v>687.36361222644734</v>
      </c>
      <c r="AE1759" s="8">
        <f t="shared" si="936"/>
        <v>-13382.323448116427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2192.7678715660572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2192.7678715660572</v>
      </c>
      <c r="M1760" s="14">
        <f t="shared" si="929"/>
        <v>769177</v>
      </c>
      <c r="N1760" s="13"/>
      <c r="O1760" s="12">
        <f>1000*(IF(I15&lt;18,VLOOKUP(I15,'[1]Mortality (No Interventions) L'!$B$10:$O$129,7),VLOOKUP(I15,'[1]Mortality (Interventions) L'!$B$136:$AV$256,43)))</f>
        <v>19.572007670629844</v>
      </c>
      <c r="P1760" s="11">
        <v>0</v>
      </c>
      <c r="Q1760" s="10">
        <f t="shared" si="938"/>
        <v>0.89520325091548936</v>
      </c>
      <c r="R1760" s="10">
        <f t="shared" si="939"/>
        <v>1.7520924893690729E-2</v>
      </c>
      <c r="S1760" s="10">
        <f t="shared" si="940"/>
        <v>0</v>
      </c>
      <c r="T1760" s="9">
        <f t="shared" si="930"/>
        <v>0.87768232602179863</v>
      </c>
      <c r="U1760" s="18"/>
      <c r="V1760" s="8">
        <f t="shared" si="941"/>
        <v>6885.6975092942339</v>
      </c>
      <c r="W1760" s="8">
        <f t="shared" si="931"/>
        <v>6750.9305848246904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-1924.5536059419658</v>
      </c>
      <c r="AB1760" s="8">
        <f t="shared" si="942"/>
        <v>-13476.692446954354</v>
      </c>
      <c r="AC1760" s="8">
        <f t="shared" si="935"/>
        <v>-15401.24605289632</v>
      </c>
      <c r="AD1760" s="8">
        <f t="shared" si="943"/>
        <v>675.48692566176442</v>
      </c>
      <c r="AE1760" s="8">
        <f t="shared" si="936"/>
        <v>-14725.759127234556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2192.7678715660572</v>
      </c>
      <c r="M1761" s="14">
        <f t="shared" si="929"/>
        <v>769177</v>
      </c>
      <c r="N1761" s="13"/>
      <c r="O1761" s="12">
        <f>1000*(IF(I16&lt;18,VLOOKUP(I16,'[1]Mortality (No Interventions) L'!$B$10:$O$129,7),VLOOKUP(I16,'[1]Mortality (Interventions) L'!$B$136:$AV$256,43)))</f>
        <v>22.223093823186591</v>
      </c>
      <c r="P1761" s="11">
        <v>0</v>
      </c>
      <c r="Q1761" s="10">
        <f t="shared" si="938"/>
        <v>0.87768232602179863</v>
      </c>
      <c r="R1761" s="10">
        <f t="shared" si="939"/>
        <v>1.950481667813507E-2</v>
      </c>
      <c r="S1761" s="10">
        <f t="shared" si="940"/>
        <v>0</v>
      </c>
      <c r="T1761" s="9">
        <f t="shared" si="930"/>
        <v>0.85817750934366355</v>
      </c>
      <c r="U1761" s="18"/>
      <c r="V1761" s="8">
        <f t="shared" si="941"/>
        <v>6750.9305848246904</v>
      </c>
      <c r="W1761" s="8">
        <f t="shared" si="931"/>
        <v>6600.9040210443118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-1881.7840705893652</v>
      </c>
      <c r="AB1761" s="8">
        <f t="shared" si="942"/>
        <v>-15002.656378037898</v>
      </c>
      <c r="AC1761" s="8">
        <f t="shared" si="935"/>
        <v>-16884.440448627265</v>
      </c>
      <c r="AD1761" s="8">
        <f t="shared" si="943"/>
        <v>662.26629037130215</v>
      </c>
      <c r="AE1761" s="8">
        <f t="shared" si="936"/>
        <v>-16222.174158255963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2192.7678715660572</v>
      </c>
      <c r="M1762" s="14">
        <f t="shared" si="929"/>
        <v>769177</v>
      </c>
      <c r="N1762" s="13"/>
      <c r="O1762" s="12">
        <f>1000*(IF(I17&lt;18,VLOOKUP(I17,'[1]Mortality (No Interventions) L'!$B$10:$O$129,7),VLOOKUP(I17,'[1]Mortality (Interventions) L'!$B$136:$AV$256,43)))</f>
        <v>25.30466968249991</v>
      </c>
      <c r="P1762" s="11">
        <v>0</v>
      </c>
      <c r="Q1762" s="10">
        <f t="shared" si="938"/>
        <v>0.85817750934366355</v>
      </c>
      <c r="R1762" s="10">
        <f t="shared" si="939"/>
        <v>2.1715898402891884E-2</v>
      </c>
      <c r="S1762" s="10">
        <f t="shared" si="940"/>
        <v>0</v>
      </c>
      <c r="T1762" s="9">
        <f t="shared" si="930"/>
        <v>0.83646161094077165</v>
      </c>
      <c r="U1762" s="18"/>
      <c r="V1762" s="8">
        <f t="shared" si="941"/>
        <v>6600.9040210443118</v>
      </c>
      <c r="W1762" s="8">
        <f t="shared" si="931"/>
        <v>6433.8703251858997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-1834.1661462693114</v>
      </c>
      <c r="AB1762" s="8">
        <f t="shared" si="942"/>
        <v>-16703.36958584117</v>
      </c>
      <c r="AC1762" s="8">
        <f t="shared" si="935"/>
        <v>-18537.535732110482</v>
      </c>
      <c r="AD1762" s="8">
        <f t="shared" si="943"/>
        <v>647.54868446444698</v>
      </c>
      <c r="AE1762" s="8">
        <f t="shared" si="936"/>
        <v>-17889.987047646035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2192.7678715660572</v>
      </c>
      <c r="M1763" s="14">
        <f t="shared" si="929"/>
        <v>769177</v>
      </c>
      <c r="N1763" s="13"/>
      <c r="O1763" s="12">
        <f>1000*(IF(I18&lt;18,VLOOKUP(I18,'[1]Mortality (No Interventions) L'!$B$10:$O$129,7),VLOOKUP(I18,'[1]Mortality (Interventions) L'!$B$136:$AV$256,43)))</f>
        <v>28.779268882769887</v>
      </c>
      <c r="P1763" s="11">
        <v>0</v>
      </c>
      <c r="Q1763" s="10">
        <f t="shared" si="938"/>
        <v>0.83646161094077165</v>
      </c>
      <c r="R1763" s="10">
        <f t="shared" si="939"/>
        <v>2.4072753611379324E-2</v>
      </c>
      <c r="S1763" s="10">
        <f t="shared" si="940"/>
        <v>0</v>
      </c>
      <c r="T1763" s="9">
        <f t="shared" si="930"/>
        <v>0.81238885732939237</v>
      </c>
      <c r="U1763" s="18"/>
      <c r="V1763" s="8">
        <f t="shared" si="941"/>
        <v>6433.8703251858997</v>
      </c>
      <c r="W1763" s="8">
        <f t="shared" si="931"/>
        <v>6248.7082411405008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-1781.3801855701531</v>
      </c>
      <c r="AB1763" s="8">
        <f t="shared" si="942"/>
        <v>-18516.208404539913</v>
      </c>
      <c r="AC1763" s="8">
        <f t="shared" si="935"/>
        <v>-20297.588590110066</v>
      </c>
      <c r="AD1763" s="8">
        <f t="shared" si="943"/>
        <v>631.16267890073675</v>
      </c>
      <c r="AE1763" s="8">
        <f t="shared" si="936"/>
        <v>-19666.425911209331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2192.7678715660572</v>
      </c>
      <c r="M1764" s="14">
        <f t="shared" si="929"/>
        <v>769177</v>
      </c>
      <c r="N1764" s="13"/>
      <c r="O1764" s="12">
        <f>1000*(IF(I19&lt;18,VLOOKUP(I19,'[1]Mortality (No Interventions) L'!$B$10:$O$129,7),VLOOKUP(I19,'[1]Mortality (Interventions) L'!$B$136:$AV$256,43)))</f>
        <v>32.678880174084831</v>
      </c>
      <c r="P1764" s="11">
        <v>0</v>
      </c>
      <c r="Q1764" s="10">
        <f t="shared" si="938"/>
        <v>0.81238885732939237</v>
      </c>
      <c r="R1764" s="10">
        <f t="shared" si="939"/>
        <v>2.6547958123428909E-2</v>
      </c>
      <c r="S1764" s="10">
        <f t="shared" si="940"/>
        <v>0</v>
      </c>
      <c r="T1764" s="9">
        <f t="shared" si="930"/>
        <v>0.78584089920596345</v>
      </c>
      <c r="U1764" s="18"/>
      <c r="V1764" s="8">
        <f t="shared" si="941"/>
        <v>6248.7082411405008</v>
      </c>
      <c r="W1764" s="8">
        <f t="shared" si="931"/>
        <v>6044.5074532854542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-1723.166675941417</v>
      </c>
      <c r="AB1764" s="8">
        <f t="shared" si="942"/>
        <v>-20420.078785504676</v>
      </c>
      <c r="AC1764" s="8">
        <f t="shared" si="935"/>
        <v>-22143.245461446095</v>
      </c>
      <c r="AD1764" s="8">
        <f t="shared" si="943"/>
        <v>612.99827845588322</v>
      </c>
      <c r="AE1764" s="8">
        <f t="shared" si="936"/>
        <v>-21530.247182990213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2192.7678715660572</v>
      </c>
      <c r="M1765" s="14">
        <f t="shared" si="929"/>
        <v>769177</v>
      </c>
      <c r="N1765" s="13"/>
      <c r="O1765" s="12">
        <f>1000*(IF(I20&lt;18,VLOOKUP(I20,'[1]Mortality (No Interventions) L'!$B$10:$O$129,7),VLOOKUP(I20,'[1]Mortality (Interventions) L'!$B$136:$AV$256,43)))</f>
        <v>36.976049786943548</v>
      </c>
      <c r="P1765" s="11">
        <v>0</v>
      </c>
      <c r="Q1765" s="10">
        <f t="shared" si="938"/>
        <v>0.78584089920596345</v>
      </c>
      <c r="R1765" s="10">
        <f t="shared" si="939"/>
        <v>2.9057292213656188E-2</v>
      </c>
      <c r="S1765" s="10">
        <f t="shared" si="940"/>
        <v>0</v>
      </c>
      <c r="T1765" s="9">
        <f t="shared" si="930"/>
        <v>0.75678360699230729</v>
      </c>
      <c r="U1765" s="18"/>
      <c r="V1765" s="8">
        <f t="shared" si="941"/>
        <v>6044.5074532854542</v>
      </c>
      <c r="W1765" s="8">
        <f t="shared" si="931"/>
        <v>5821.0054447552202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-1659.4507791406052</v>
      </c>
      <c r="AB1765" s="8">
        <f t="shared" si="942"/>
        <v>-22350.200853023427</v>
      </c>
      <c r="AC1765" s="8">
        <f t="shared" si="935"/>
        <v>-24009.651632164034</v>
      </c>
      <c r="AD1765" s="8">
        <f t="shared" si="943"/>
        <v>592.96618116730315</v>
      </c>
      <c r="AE1765" s="8">
        <f t="shared" si="936"/>
        <v>-23416.685450996731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2192.7678715660572</v>
      </c>
      <c r="M1766" s="14">
        <f t="shared" si="929"/>
        <v>769177</v>
      </c>
      <c r="N1766" s="13"/>
      <c r="O1766" s="12">
        <f>1000*(IF(I21&lt;18,VLOOKUP(I21,'[1]Mortality (No Interventions) L'!$B$10:$O$129,7),VLOOKUP(I21,'[1]Mortality (Interventions) L'!$B$136:$AV$256,43)))</f>
        <v>41.741631533786318</v>
      </c>
      <c r="P1766" s="11">
        <v>0</v>
      </c>
      <c r="Q1766" s="10">
        <f t="shared" si="938"/>
        <v>0.75678360699230729</v>
      </c>
      <c r="R1766" s="10">
        <f t="shared" si="939"/>
        <v>3.1589382473882648E-2</v>
      </c>
      <c r="S1766" s="10">
        <f t="shared" si="940"/>
        <v>0</v>
      </c>
      <c r="T1766" s="9">
        <f t="shared" si="930"/>
        <v>0.72519422451842463</v>
      </c>
      <c r="U1766" s="18"/>
      <c r="V1766" s="8">
        <f t="shared" si="941"/>
        <v>5821.0054447552202</v>
      </c>
      <c r="W1766" s="8">
        <f t="shared" si="931"/>
        <v>5578.027180324083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-1590.1825961692634</v>
      </c>
      <c r="AB1766" s="8">
        <f t="shared" si="942"/>
        <v>-24297.826443113634</v>
      </c>
      <c r="AC1766" s="8">
        <f t="shared" si="935"/>
        <v>-25888.009039282897</v>
      </c>
      <c r="AD1766" s="8">
        <f t="shared" si="943"/>
        <v>571.04063413048709</v>
      </c>
      <c r="AE1766" s="8">
        <f t="shared" si="936"/>
        <v>-25316.968405152409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2192.7678715660572</v>
      </c>
      <c r="M1767" s="14">
        <f t="shared" si="929"/>
        <v>769177</v>
      </c>
      <c r="N1767" s="13"/>
      <c r="O1767" s="12">
        <f>1000*(IF(I22&lt;18,VLOOKUP(I22,'[1]Mortality (No Interventions) L'!$B$10:$O$129,7),VLOOKUP(I22,'[1]Mortality (Interventions) L'!$B$136:$AV$256,43)))</f>
        <v>47.141894646401511</v>
      </c>
      <c r="P1767" s="11">
        <v>0</v>
      </c>
      <c r="Q1767" s="10">
        <f t="shared" si="938"/>
        <v>0.72519422451842463</v>
      </c>
      <c r="R1767" s="10">
        <f t="shared" si="939"/>
        <v>3.4187029730426415E-2</v>
      </c>
      <c r="S1767" s="10">
        <f t="shared" si="940"/>
        <v>0</v>
      </c>
      <c r="T1767" s="9">
        <f t="shared" si="930"/>
        <v>0.69100719478799821</v>
      </c>
      <c r="U1767" s="18"/>
      <c r="V1767" s="8">
        <f t="shared" si="941"/>
        <v>5578.027180324083</v>
      </c>
      <c r="W1767" s="8">
        <f t="shared" si="931"/>
        <v>5315.0684106544813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-1515.2183757521107</v>
      </c>
      <c r="AB1767" s="8">
        <f t="shared" si="942"/>
        <v>-26295.876966960197</v>
      </c>
      <c r="AC1767" s="8">
        <f t="shared" si="935"/>
        <v>-27811.09534271231</v>
      </c>
      <c r="AD1767" s="8">
        <f t="shared" si="943"/>
        <v>547.20446638979263</v>
      </c>
      <c r="AE1767" s="8">
        <f t="shared" si="936"/>
        <v>-27263.890876322515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2192.7678715660572</v>
      </c>
      <c r="M1768" s="14">
        <f t="shared" si="929"/>
        <v>769177</v>
      </c>
      <c r="N1768" s="13"/>
      <c r="O1768" s="12">
        <f>1000*(IF(I23&lt;18,VLOOKUP(I23,'[1]Mortality (No Interventions) L'!$B$10:$O$129,7),VLOOKUP(I23,'[1]Mortality (Interventions) L'!$B$136:$AV$256,43)))</f>
        <v>53.254151809007965</v>
      </c>
      <c r="P1768" s="11">
        <v>0</v>
      </c>
      <c r="Q1768" s="10">
        <f t="shared" si="938"/>
        <v>0.69100719478799821</v>
      </c>
      <c r="R1768" s="10">
        <f t="shared" si="939"/>
        <v>3.679900205235679E-2</v>
      </c>
      <c r="S1768" s="10">
        <f t="shared" si="940"/>
        <v>0</v>
      </c>
      <c r="T1768" s="9">
        <f t="shared" si="930"/>
        <v>0.65420819273564146</v>
      </c>
      <c r="U1768" s="18"/>
      <c r="V1768" s="8">
        <f t="shared" si="941"/>
        <v>5315.0684106544813</v>
      </c>
      <c r="W1768" s="8">
        <f t="shared" si="931"/>
        <v>5032.0189506382249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-1434.5267063460094</v>
      </c>
      <c r="AB1768" s="8">
        <f t="shared" si="942"/>
        <v>-28304.946001625638</v>
      </c>
      <c r="AC1768" s="8">
        <f t="shared" si="935"/>
        <v>-29739.472707971647</v>
      </c>
      <c r="AD1768" s="8">
        <f t="shared" si="943"/>
        <v>521.4082110852047</v>
      </c>
      <c r="AE1768" s="8">
        <f t="shared" si="936"/>
        <v>-29218.064496886444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2192.7678715660572</v>
      </c>
      <c r="M1769" s="14">
        <f t="shared" si="929"/>
        <v>769177</v>
      </c>
      <c r="N1769" s="13"/>
      <c r="O1769" s="12">
        <f>1000*(IF(I24&lt;18,VLOOKUP(I24,'[1]Mortality (No Interventions) L'!$B$10:$O$129,7),VLOOKUP(I24,'[1]Mortality (Interventions) L'!$B$136:$AV$256,43)))</f>
        <v>60.195955141519271</v>
      </c>
      <c r="P1769" s="11">
        <v>0</v>
      </c>
      <c r="Q1769" s="10">
        <f t="shared" si="938"/>
        <v>0.65420819273564146</v>
      </c>
      <c r="R1769" s="10">
        <f t="shared" si="939"/>
        <v>3.9380687023129066E-2</v>
      </c>
      <c r="S1769" s="10">
        <f t="shared" si="940"/>
        <v>0</v>
      </c>
      <c r="T1769" s="9">
        <f t="shared" si="930"/>
        <v>0.61482750571251243</v>
      </c>
      <c r="U1769" s="18"/>
      <c r="V1769" s="8">
        <f t="shared" si="941"/>
        <v>5032.0189506382249</v>
      </c>
      <c r="W1769" s="8">
        <f t="shared" si="931"/>
        <v>4729.1117636143317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-1348.1740010814938</v>
      </c>
      <c r="AB1769" s="8">
        <f t="shared" si="942"/>
        <v>-30290.718702389346</v>
      </c>
      <c r="AC1769" s="8">
        <f t="shared" si="935"/>
        <v>-31638.892703470839</v>
      </c>
      <c r="AD1769" s="8">
        <f t="shared" si="943"/>
        <v>493.64105905760988</v>
      </c>
      <c r="AE1769" s="8">
        <f t="shared" si="936"/>
        <v>-31145.251644413231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2192.7678715660572</v>
      </c>
      <c r="M1770" s="14">
        <f t="shared" si="929"/>
        <v>769177</v>
      </c>
      <c r="N1770" s="13"/>
      <c r="O1770" s="12">
        <f>1000*(IF(I25&lt;18,VLOOKUP(I25,'[1]Mortality (No Interventions) L'!$B$10:$O$129,7),VLOOKUP(I25,'[1]Mortality (Interventions) L'!$B$136:$AV$256,43)))</f>
        <v>67.767596228460789</v>
      </c>
      <c r="P1770" s="11">
        <v>0</v>
      </c>
      <c r="Q1770" s="10">
        <f t="shared" si="938"/>
        <v>0.61482750571251243</v>
      </c>
      <c r="R1770" s="10">
        <f t="shared" si="939"/>
        <v>4.1665382157277213E-2</v>
      </c>
      <c r="S1770" s="10">
        <f t="shared" si="940"/>
        <v>0</v>
      </c>
      <c r="T1770" s="9">
        <f t="shared" si="930"/>
        <v>0.57316212355523521</v>
      </c>
      <c r="U1770" s="18"/>
      <c r="V1770" s="8">
        <f t="shared" si="941"/>
        <v>4729.1117636143317</v>
      </c>
      <c r="W1770" s="8">
        <f t="shared" si="931"/>
        <v>4408.6312270984517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-1256.8114897304947</v>
      </c>
      <c r="AB1770" s="8">
        <f t="shared" si="942"/>
        <v>-32048.053651588016</v>
      </c>
      <c r="AC1770" s="8">
        <f t="shared" si="935"/>
        <v>-33304.865141318507</v>
      </c>
      <c r="AD1770" s="8">
        <f t="shared" si="943"/>
        <v>463.92586401056599</v>
      </c>
      <c r="AE1770" s="8">
        <f t="shared" si="936"/>
        <v>-32840.939277307938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2192.7678715660572</v>
      </c>
      <c r="M1771" s="14">
        <f t="shared" si="929"/>
        <v>769177</v>
      </c>
      <c r="N1771" s="13"/>
      <c r="O1771" s="12">
        <f>1000*(IF(I26&lt;18,VLOOKUP(I26,'[1]Mortality (No Interventions) L'!$B$10:$O$129,7),VLOOKUP(I26,'[1]Mortality (Interventions) L'!$B$136:$AV$256,43)))</f>
        <v>75.771124039195698</v>
      </c>
      <c r="P1771" s="11">
        <v>0</v>
      </c>
      <c r="Q1771" s="10">
        <f t="shared" si="938"/>
        <v>0.57316212355523521</v>
      </c>
      <c r="R1771" s="10">
        <f t="shared" si="939"/>
        <v>4.3429138358472535E-2</v>
      </c>
      <c r="S1771" s="10">
        <f t="shared" si="940"/>
        <v>0</v>
      </c>
      <c r="T1771" s="9">
        <f t="shared" si="930"/>
        <v>0.52973298519676271</v>
      </c>
      <c r="U1771" s="18"/>
      <c r="V1771" s="8">
        <f t="shared" si="941"/>
        <v>4408.6312270984517</v>
      </c>
      <c r="W1771" s="8">
        <f t="shared" si="931"/>
        <v>4074.5842835469039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-1161.5814704482391</v>
      </c>
      <c r="AB1771" s="8">
        <f t="shared" si="942"/>
        <v>-33404.694355154832</v>
      </c>
      <c r="AC1771" s="8">
        <f t="shared" si="935"/>
        <v>-34566.275825603072</v>
      </c>
      <c r="AD1771" s="8">
        <f t="shared" si="943"/>
        <v>432.48672337835814</v>
      </c>
      <c r="AE1771" s="8">
        <f t="shared" si="936"/>
        <v>-34133.789102224713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2192.7678715660572</v>
      </c>
      <c r="M1772" s="14">
        <f t="shared" si="929"/>
        <v>769177</v>
      </c>
      <c r="N1772" s="13"/>
      <c r="O1772" s="12">
        <f>1000*(IF(I27&lt;18,VLOOKUP(I27,'[1]Mortality (No Interventions) L'!$B$10:$O$129,7),VLOOKUP(I27,'[1]Mortality (Interventions) L'!$B$136:$AV$256,43)))</f>
        <v>84.579513608826304</v>
      </c>
      <c r="P1772" s="11">
        <v>0</v>
      </c>
      <c r="Q1772" s="10">
        <f t="shared" si="938"/>
        <v>0.52973298519676271</v>
      </c>
      <c r="R1772" s="10">
        <f t="shared" si="939"/>
        <v>4.4804558230493778E-2</v>
      </c>
      <c r="S1772" s="10">
        <f t="shared" si="940"/>
        <v>0</v>
      </c>
      <c r="T1772" s="9">
        <f t="shared" si="930"/>
        <v>0.48492842696626892</v>
      </c>
      <c r="U1772" s="18"/>
      <c r="V1772" s="8">
        <f t="shared" si="941"/>
        <v>4074.5842835469039</v>
      </c>
      <c r="W1772" s="8">
        <f t="shared" si="931"/>
        <v>3729.9579266863384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-1063.3354746607017</v>
      </c>
      <c r="AB1772" s="8">
        <f t="shared" si="942"/>
        <v>-34462.635686056514</v>
      </c>
      <c r="AC1772" s="8">
        <f t="shared" si="935"/>
        <v>-35525.971160717214</v>
      </c>
      <c r="AD1772" s="8">
        <f t="shared" si="943"/>
        <v>399.71671821595129</v>
      </c>
      <c r="AE1772" s="8">
        <f t="shared" si="936"/>
        <v>-35126.25444250126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2192.7678715660572</v>
      </c>
      <c r="M1773" s="14">
        <f t="shared" si="929"/>
        <v>769177</v>
      </c>
      <c r="N1773" s="13"/>
      <c r="O1773" s="12">
        <f>1000*(IF(I28&lt;18,VLOOKUP(I28,'[1]Mortality (No Interventions) L'!$B$10:$O$129,7),VLOOKUP(I28,'[1]Mortality (Interventions) L'!$B$136:$AV$256,43)))</f>
        <v>94.179199521380212</v>
      </c>
      <c r="P1773" s="11">
        <v>0</v>
      </c>
      <c r="Q1773" s="10">
        <f t="shared" si="938"/>
        <v>0.48492842696626892</v>
      </c>
      <c r="R1773" s="10">
        <f t="shared" si="939"/>
        <v>4.567017107684529E-2</v>
      </c>
      <c r="S1773" s="10">
        <f t="shared" si="940"/>
        <v>0</v>
      </c>
      <c r="T1773" s="9">
        <f t="shared" si="930"/>
        <v>0.43925825588942363</v>
      </c>
      <c r="U1773" s="18"/>
      <c r="V1773" s="8">
        <f t="shared" si="941"/>
        <v>3729.9579266863384</v>
      </c>
      <c r="W1773" s="8">
        <f t="shared" si="931"/>
        <v>3378.6734749025923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-963.19139083446998</v>
      </c>
      <c r="AB1773" s="8">
        <f t="shared" si="942"/>
        <v>-35128.445178374626</v>
      </c>
      <c r="AC1773" s="8">
        <f t="shared" si="935"/>
        <v>-36091.636569209099</v>
      </c>
      <c r="AD1773" s="8">
        <f t="shared" si="943"/>
        <v>365.90887260792982</v>
      </c>
      <c r="AE1773" s="8">
        <f t="shared" si="936"/>
        <v>-35725.72769660117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2192.7678715660572</v>
      </c>
      <c r="M1774" s="14">
        <f t="shared" si="929"/>
        <v>769177</v>
      </c>
      <c r="N1774" s="13"/>
      <c r="O1774" s="12">
        <f>1000*(IF(I29&lt;18,VLOOKUP(I29,'[1]Mortality (No Interventions) L'!$B$10:$O$129,7),VLOOKUP(I29,'[1]Mortality (Interventions) L'!$B$136:$AV$256,43)))</f>
        <v>104.83365191950404</v>
      </c>
      <c r="P1774" s="11">
        <v>0</v>
      </c>
      <c r="Q1774" s="10">
        <f t="shared" si="938"/>
        <v>0.43925825588942363</v>
      </c>
      <c r="R1774" s="10">
        <f t="shared" si="939"/>
        <v>4.6049047100680272E-2</v>
      </c>
      <c r="S1774" s="10">
        <f t="shared" si="940"/>
        <v>0</v>
      </c>
      <c r="T1774" s="9">
        <f t="shared" si="930"/>
        <v>0.39320920878874338</v>
      </c>
      <c r="U1774" s="18"/>
      <c r="V1774" s="8">
        <f t="shared" si="941"/>
        <v>3378.6734749025923</v>
      </c>
      <c r="W1774" s="8">
        <f t="shared" si="931"/>
        <v>3024.474795884993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-862.21651983586628</v>
      </c>
      <c r="AB1774" s="8">
        <f t="shared" si="942"/>
        <v>-35419.86790175995</v>
      </c>
      <c r="AC1774" s="8">
        <f t="shared" si="935"/>
        <v>-36282.084421595813</v>
      </c>
      <c r="AD1774" s="8">
        <f t="shared" si="943"/>
        <v>331.44786788794431</v>
      </c>
      <c r="AE1774" s="8">
        <f t="shared" si="936"/>
        <v>-35950.636553707867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2192.7678715660572</v>
      </c>
      <c r="M1775" s="14">
        <f t="shared" si="929"/>
        <v>769177</v>
      </c>
      <c r="N1775" s="13"/>
      <c r="O1775" s="12">
        <f>1000*(IF(I30&lt;18,VLOOKUP(I30,'[1]Mortality (No Interventions) L'!$B$10:$O$129,7),VLOOKUP(I30,'[1]Mortality (Interventions) L'!$B$136:$AV$256,43)))</f>
        <v>122.83961203245168</v>
      </c>
      <c r="P1775" s="11">
        <v>0</v>
      </c>
      <c r="Q1775" s="10">
        <f t="shared" si="938"/>
        <v>0.39320920878874338</v>
      </c>
      <c r="R1775" s="10">
        <f t="shared" si="939"/>
        <v>4.8301666655196529E-2</v>
      </c>
      <c r="S1775" s="10">
        <f t="shared" si="940"/>
        <v>0</v>
      </c>
      <c r="T1775" s="9">
        <f t="shared" si="930"/>
        <v>0.34490754213354685</v>
      </c>
      <c r="U1775" s="18"/>
      <c r="V1775" s="8">
        <f t="shared" si="941"/>
        <v>3024.474795884993</v>
      </c>
      <c r="W1775" s="8">
        <f t="shared" si="931"/>
        <v>2652.949485356552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-756.30217705125779</v>
      </c>
      <c r="AB1775" s="8">
        <f t="shared" si="942"/>
        <v>-37152.531052844104</v>
      </c>
      <c r="AC1775" s="8">
        <f t="shared" si="935"/>
        <v>-37908.833229895361</v>
      </c>
      <c r="AD1775" s="8">
        <f t="shared" si="943"/>
        <v>296.70097747631786</v>
      </c>
      <c r="AE1775" s="8">
        <f t="shared" si="936"/>
        <v>-37612.13225241904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2192.7678715660572</v>
      </c>
      <c r="M1776" s="14">
        <f t="shared" si="929"/>
        <v>769177</v>
      </c>
      <c r="N1776" s="13"/>
      <c r="O1776" s="12">
        <f>1000*(IF(I31&lt;18,VLOOKUP(I31,'[1]Mortality (No Interventions) L'!$B$10:$O$129,7),VLOOKUP(I31,'[1]Mortality (Interventions) L'!$B$136:$AV$256,43)))</f>
        <v>135.4227993532638</v>
      </c>
      <c r="P1776" s="11">
        <v>0</v>
      </c>
      <c r="Q1776" s="10">
        <f t="shared" si="938"/>
        <v>0.34490754213354685</v>
      </c>
      <c r="R1776" s="10">
        <f t="shared" si="939"/>
        <v>4.6708344873778694E-2</v>
      </c>
      <c r="S1776" s="10">
        <f t="shared" si="940"/>
        <v>0</v>
      </c>
      <c r="T1776" s="9">
        <f t="shared" si="930"/>
        <v>0.29819919725976818</v>
      </c>
      <c r="U1776" s="18"/>
      <c r="V1776" s="8">
        <f t="shared" si="941"/>
        <v>2652.949485356552</v>
      </c>
      <c r="W1776" s="8">
        <f t="shared" si="931"/>
        <v>2293.6796395067672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-653.88161907800873</v>
      </c>
      <c r="AB1776" s="8">
        <f t="shared" si="942"/>
        <v>-35926.984584978476</v>
      </c>
      <c r="AC1776" s="8">
        <f t="shared" si="935"/>
        <v>-36580.866204056481</v>
      </c>
      <c r="AD1776" s="8">
        <f t="shared" si="943"/>
        <v>260.25434451347775</v>
      </c>
      <c r="AE1776" s="8">
        <f t="shared" si="936"/>
        <v>-36320.611859543002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2192.7678715660572</v>
      </c>
      <c r="M1777" s="14">
        <f t="shared" si="929"/>
        <v>769177</v>
      </c>
      <c r="N1777" s="13"/>
      <c r="O1777" s="12">
        <f>1000*(IF(I32&lt;18,VLOOKUP(I32,'[1]Mortality (No Interventions) L'!$B$10:$O$129,7),VLOOKUP(I32,'[1]Mortality (Interventions) L'!$B$136:$AV$256,43)))</f>
        <v>149.11878245317192</v>
      </c>
      <c r="P1777" s="11">
        <v>0</v>
      </c>
      <c r="Q1777" s="10">
        <f t="shared" si="938"/>
        <v>0.29819919725976818</v>
      </c>
      <c r="R1777" s="10">
        <f t="shared" si="939"/>
        <v>4.4467101223889867E-2</v>
      </c>
      <c r="S1777" s="10">
        <f t="shared" si="940"/>
        <v>0</v>
      </c>
      <c r="T1777" s="9">
        <f t="shared" si="930"/>
        <v>0.25373209603587832</v>
      </c>
      <c r="U1777" s="18"/>
      <c r="V1777" s="8">
        <f t="shared" si="941"/>
        <v>2293.6796395067672</v>
      </c>
      <c r="W1777" s="8">
        <f t="shared" si="931"/>
        <v>1951.6489243258879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-556.3755881725873</v>
      </c>
      <c r="AB1777" s="8">
        <f t="shared" si="942"/>
        <v>-34203.071518087934</v>
      </c>
      <c r="AC1777" s="8">
        <f t="shared" si="935"/>
        <v>-34759.447106260523</v>
      </c>
      <c r="AD1777" s="8">
        <f t="shared" si="943"/>
        <v>225.00997263561388</v>
      </c>
      <c r="AE1777" s="8">
        <f t="shared" si="936"/>
        <v>-34534.43713362491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2192.7678715660572</v>
      </c>
      <c r="M1778" s="14">
        <f t="shared" si="929"/>
        <v>769177</v>
      </c>
      <c r="N1778" s="13"/>
      <c r="O1778" s="12">
        <f>1000*(IF(I33&lt;18,VLOOKUP(I33,'[1]Mortality (No Interventions) L'!$B$10:$O$129,7),VLOOKUP(I33,'[1]Mortality (Interventions) L'!$B$136:$AV$256,43)))</f>
        <v>163.61347097572317</v>
      </c>
      <c r="P1778" s="11">
        <v>0</v>
      </c>
      <c r="Q1778" s="10">
        <f t="shared" si="938"/>
        <v>0.25373209603587832</v>
      </c>
      <c r="R1778" s="10">
        <f t="shared" si="939"/>
        <v>4.1513988930375584E-2</v>
      </c>
      <c r="S1778" s="10">
        <f t="shared" si="940"/>
        <v>0</v>
      </c>
      <c r="T1778" s="9">
        <f t="shared" si="930"/>
        <v>0.21221810710550273</v>
      </c>
      <c r="U1778" s="18"/>
      <c r="V1778" s="8">
        <f t="shared" si="941"/>
        <v>1951.6489243258879</v>
      </c>
      <c r="W1778" s="8">
        <f t="shared" si="931"/>
        <v>1632.3328696908929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-465.34504702551078</v>
      </c>
      <c r="AB1778" s="8">
        <f t="shared" si="942"/>
        <v>-31931.605463499502</v>
      </c>
      <c r="AC1778" s="8">
        <f t="shared" si="935"/>
        <v>-32396.950510525014</v>
      </c>
      <c r="AD1778" s="8">
        <f t="shared" si="943"/>
        <v>191.45675947636963</v>
      </c>
      <c r="AE1778" s="8">
        <f t="shared" si="936"/>
        <v>-32205.493751048645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2192.7678715660572</v>
      </c>
      <c r="M1779" s="14">
        <f t="shared" si="929"/>
        <v>769177</v>
      </c>
      <c r="N1779" s="13"/>
      <c r="O1779" s="12">
        <f>1000*(IF(I34&lt;18,VLOOKUP(I34,'[1]Mortality (No Interventions) L'!$B$10:$O$129,7),VLOOKUP(I34,'[1]Mortality (Interventions) L'!$B$136:$AV$256,43)))</f>
        <v>178.75210439318062</v>
      </c>
      <c r="P1779" s="11">
        <v>0</v>
      </c>
      <c r="Q1779" s="10">
        <f t="shared" si="938"/>
        <v>0.21221810710550273</v>
      </c>
      <c r="R1779" s="10">
        <f t="shared" si="939"/>
        <v>3.7934433235446006E-2</v>
      </c>
      <c r="S1779" s="10">
        <f t="shared" si="940"/>
        <v>0</v>
      </c>
      <c r="T1779" s="9">
        <f t="shared" si="930"/>
        <v>0.17428367387005672</v>
      </c>
      <c r="U1779" s="18"/>
      <c r="V1779" s="8">
        <f t="shared" si="941"/>
        <v>1632.3328696908929</v>
      </c>
      <c r="W1779" s="8">
        <f t="shared" si="931"/>
        <v>1340.5499341634863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-382.16364060075716</v>
      </c>
      <c r="AB1779" s="8">
        <f t="shared" si="942"/>
        <v>-29178.293552740652</v>
      </c>
      <c r="AC1779" s="8">
        <f t="shared" si="935"/>
        <v>-29560.457193341408</v>
      </c>
      <c r="AD1779" s="8">
        <f t="shared" si="943"/>
        <v>160.13185451667661</v>
      </c>
      <c r="AE1779" s="8">
        <f t="shared" si="936"/>
        <v>-29400.325338824732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2192.7678715660572</v>
      </c>
      <c r="M1780" s="14">
        <f t="shared" si="929"/>
        <v>769177</v>
      </c>
      <c r="N1780" s="13"/>
      <c r="O1780" s="12">
        <f>1000*(IF(I35&lt;18,VLOOKUP(I35,'[1]Mortality (No Interventions) L'!$B$10:$O$129,7),VLOOKUP(I35,'[1]Mortality (Interventions) L'!$B$136:$AV$256,43)))</f>
        <v>195.11721684842095</v>
      </c>
      <c r="P1780" s="11">
        <v>0</v>
      </c>
      <c r="Q1780" s="10">
        <f t="shared" si="938"/>
        <v>0.17428367387005672</v>
      </c>
      <c r="R1780" s="10">
        <f t="shared" si="939"/>
        <v>3.4005745387643338E-2</v>
      </c>
      <c r="S1780" s="10">
        <f t="shared" si="940"/>
        <v>0</v>
      </c>
      <c r="T1780" s="9">
        <f t="shared" si="930"/>
        <v>0.14027792848241338</v>
      </c>
      <c r="U1780" s="18"/>
      <c r="V1780" s="8">
        <f t="shared" si="941"/>
        <v>1340.5499341634863</v>
      </c>
      <c r="W1780" s="8">
        <f t="shared" si="931"/>
        <v>1078.9855619631728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-307.59693466607717</v>
      </c>
      <c r="AB1780" s="8">
        <f t="shared" si="942"/>
        <v>-26156.437220031341</v>
      </c>
      <c r="AC1780" s="8">
        <f t="shared" si="935"/>
        <v>-26464.03415469742</v>
      </c>
      <c r="AD1780" s="8">
        <f t="shared" si="943"/>
        <v>131.50794854143803</v>
      </c>
      <c r="AE1780" s="8">
        <f t="shared" si="936"/>
        <v>-26332.526206155981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2192.7678715660572</v>
      </c>
      <c r="M1781" s="14">
        <f t="shared" ref="M1781:M1812" si="946">$E$11</f>
        <v>769177</v>
      </c>
      <c r="N1781" s="13"/>
      <c r="O1781" s="12">
        <f>1000*(IF(I36&lt;18,VLOOKUP(I36,'[1]Mortality (No Interventions) L'!$B$10:$O$129,7),VLOOKUP(I36,'[1]Mortality (Interventions) L'!$B$136:$AV$256,43)))</f>
        <v>212.132000667792</v>
      </c>
      <c r="P1781" s="11">
        <v>0</v>
      </c>
      <c r="Q1781" s="10">
        <f t="shared" si="938"/>
        <v>0.14027792848241338</v>
      </c>
      <c r="R1781" s="10">
        <f t="shared" si="939"/>
        <v>2.9757437618507795E-2</v>
      </c>
      <c r="S1781" s="10">
        <f t="shared" si="940"/>
        <v>0</v>
      </c>
      <c r="T1781" s="9">
        <f t="shared" ref="T1781:T1812" si="947">Q1781-SUM(R1781:S1781)</f>
        <v>0.11052049086390558</v>
      </c>
      <c r="U1781" s="18"/>
      <c r="V1781" s="8">
        <f t="shared" si="941"/>
        <v>1078.9855619631728</v>
      </c>
      <c r="W1781" s="8">
        <f t="shared" ref="W1781:W1812" si="948">$G$14*M1781*T1781</f>
        <v>850.09819601226309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-242.34578151608213</v>
      </c>
      <c r="AB1781" s="8">
        <f t="shared" si="942"/>
        <v>-22888.73659509097</v>
      </c>
      <c r="AC1781" s="8">
        <f t="shared" ref="AC1781:AC1812" si="952">IFERROR(_xlfn.IFNA(SUM(Y1781:AB1781),0),0)</f>
        <v>-23131.082376607053</v>
      </c>
      <c r="AD1781" s="8">
        <f t="shared" si="943"/>
        <v>105.84848362858726</v>
      </c>
      <c r="AE1781" s="8">
        <f t="shared" ref="AE1781:AE1812" si="953">IFERROR(_xlfn.IFNA(SUM(AC1781:AD1781),0),0)</f>
        <v>-23025.233892978467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2192.7678715660572</v>
      </c>
      <c r="M1782" s="14">
        <f t="shared" si="946"/>
        <v>769177</v>
      </c>
      <c r="N1782" s="13"/>
      <c r="O1782" s="12">
        <f>1000*(IF(I37&lt;18,VLOOKUP(I37,'[1]Mortality (No Interventions) L'!$B$10:$O$129,7),VLOOKUP(I37,'[1]Mortality (Interventions) L'!$B$136:$AV$256,43)))</f>
        <v>230.29913283815614</v>
      </c>
      <c r="P1782" s="11">
        <v>0</v>
      </c>
      <c r="Q1782" s="10">
        <f t="shared" ref="Q1782:Q1813" si="955">T1781</f>
        <v>0.11052049086390558</v>
      </c>
      <c r="R1782" s="10">
        <f t="shared" ref="R1782:R1813" si="956">O1782*Q1782/1000</f>
        <v>2.5452773206804814E-2</v>
      </c>
      <c r="S1782" s="10">
        <f t="shared" ref="S1782:S1813" si="957">MIN(P1782*Q1782,Q1782-R1782)</f>
        <v>0</v>
      </c>
      <c r="T1782" s="9">
        <f t="shared" si="947"/>
        <v>8.5067717657100778E-2</v>
      </c>
      <c r="U1782" s="18"/>
      <c r="V1782" s="8">
        <f t="shared" ref="V1782:V1813" si="958">W1781</f>
        <v>850.09819601226309</v>
      </c>
      <c r="W1782" s="8">
        <f t="shared" si="948"/>
        <v>654.32131864335804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-186.53375818594319</v>
      </c>
      <c r="AB1782" s="8">
        <f t="shared" ref="AB1782:AB1813" si="959">IFERROR(_xlfn.IFNA(-M1782*R1782,0),0)</f>
        <v>-19577.687736890508</v>
      </c>
      <c r="AC1782" s="8">
        <f t="shared" si="952"/>
        <v>-19764.22149507645</v>
      </c>
      <c r="AD1782" s="8">
        <f t="shared" ref="AD1782:AD1813" si="960">IFERROR(_xlfn.IFNA($D$6*SUM(V1782:V1782,Y1782:Z1782),0),0)</f>
        <v>83.394633028803014</v>
      </c>
      <c r="AE1782" s="8">
        <f t="shared" si="953"/>
        <v>-19680.826862047648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2192.7678715660572</v>
      </c>
      <c r="M1783" s="14">
        <f t="shared" si="946"/>
        <v>769177</v>
      </c>
      <c r="N1783" s="13"/>
      <c r="O1783" s="12">
        <f>1000*(IF(I38&lt;18,VLOOKUP(I38,'[1]Mortality (No Interventions) L'!$B$10:$O$129,7),VLOOKUP(I38,'[1]Mortality (Interventions) L'!$B$136:$AV$256,43)))</f>
        <v>249.68568881693704</v>
      </c>
      <c r="P1783" s="11">
        <v>0</v>
      </c>
      <c r="Q1783" s="10">
        <f t="shared" si="955"/>
        <v>8.5067717657100778E-2</v>
      </c>
      <c r="R1783" s="10">
        <f t="shared" si="956"/>
        <v>2.1240191679297925E-2</v>
      </c>
      <c r="S1783" s="10">
        <f t="shared" si="957"/>
        <v>0</v>
      </c>
      <c r="T1783" s="9">
        <f t="shared" si="947"/>
        <v>6.3827525977802849E-2</v>
      </c>
      <c r="U1783" s="18"/>
      <c r="V1783" s="8">
        <f t="shared" si="958"/>
        <v>654.32131864335804</v>
      </c>
      <c r="W1783" s="8">
        <f t="shared" si="948"/>
        <v>490.94664949028464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-139.95894828567398</v>
      </c>
      <c r="AB1783" s="8">
        <f t="shared" si="959"/>
        <v>-16337.466915307341</v>
      </c>
      <c r="AC1783" s="8">
        <f t="shared" si="952"/>
        <v>-16477.425863593016</v>
      </c>
      <c r="AD1783" s="8">
        <f t="shared" si="960"/>
        <v>64.188921358913433</v>
      </c>
      <c r="AE1783" s="8">
        <f t="shared" si="953"/>
        <v>-16413.236942234103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2192.7678715660572</v>
      </c>
      <c r="M1784" s="14">
        <f t="shared" si="946"/>
        <v>769177</v>
      </c>
      <c r="N1784" s="13"/>
      <c r="O1784" s="12">
        <f>1000*(IF(I39&lt;18,VLOOKUP(I39,'[1]Mortality (No Interventions) L'!$B$10:$O$129,7),VLOOKUP(I39,'[1]Mortality (Interventions) L'!$B$136:$AV$256,43)))</f>
        <v>269.65297877213982</v>
      </c>
      <c r="P1784" s="11">
        <v>0</v>
      </c>
      <c r="Q1784" s="10">
        <f t="shared" si="955"/>
        <v>6.3827525977802849E-2</v>
      </c>
      <c r="R1784" s="10">
        <f t="shared" si="956"/>
        <v>1.7211282507570674E-2</v>
      </c>
      <c r="S1784" s="10">
        <f t="shared" si="957"/>
        <v>0</v>
      </c>
      <c r="T1784" s="9">
        <f t="shared" si="947"/>
        <v>4.6616243470232174E-2</v>
      </c>
      <c r="U1784" s="18"/>
      <c r="V1784" s="8">
        <f t="shared" si="958"/>
        <v>490.94664949028464</v>
      </c>
      <c r="W1784" s="8">
        <f t="shared" si="948"/>
        <v>358.56142303702774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-102.21860097462611</v>
      </c>
      <c r="AB1784" s="8">
        <f t="shared" si="959"/>
        <v>-13238.522645325689</v>
      </c>
      <c r="AC1784" s="8">
        <f t="shared" si="952"/>
        <v>-13340.741246300315</v>
      </c>
      <c r="AD1784" s="8">
        <f t="shared" si="960"/>
        <v>48.161866314996928</v>
      </c>
      <c r="AE1784" s="8">
        <f t="shared" si="953"/>
        <v>-13292.579379985318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2192.7678715660572</v>
      </c>
      <c r="M1785" s="14">
        <f t="shared" si="946"/>
        <v>769177</v>
      </c>
      <c r="N1785" s="13"/>
      <c r="O1785" s="12">
        <f>1000*(IF(I40&lt;18,VLOOKUP(I40,'[1]Mortality (No Interventions) L'!$B$10:$O$129,7),VLOOKUP(I40,'[1]Mortality (Interventions) L'!$B$136:$AV$256,43)))</f>
        <v>290.70150463848205</v>
      </c>
      <c r="P1785" s="11">
        <v>0</v>
      </c>
      <c r="Q1785" s="10">
        <f t="shared" si="955"/>
        <v>4.6616243470232174E-2</v>
      </c>
      <c r="R1785" s="10">
        <f t="shared" si="956"/>
        <v>1.3551412117390306E-2</v>
      </c>
      <c r="S1785" s="10">
        <f t="shared" si="957"/>
        <v>0</v>
      </c>
      <c r="T1785" s="9">
        <f t="shared" si="947"/>
        <v>3.306483135284187E-2</v>
      </c>
      <c r="U1785" s="18"/>
      <c r="V1785" s="8">
        <f t="shared" si="958"/>
        <v>358.56142303702774</v>
      </c>
      <c r="W1785" s="8">
        <f t="shared" si="948"/>
        <v>254.32707785484851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-72.503499869261702</v>
      </c>
      <c r="AB1785" s="8">
        <f t="shared" si="959"/>
        <v>-10423.434518217924</v>
      </c>
      <c r="AC1785" s="8">
        <f t="shared" si="952"/>
        <v>-10495.938018087185</v>
      </c>
      <c r="AD1785" s="8">
        <f t="shared" si="960"/>
        <v>35.17487559993242</v>
      </c>
      <c r="AE1785" s="8">
        <f t="shared" si="953"/>
        <v>-10460.763142487252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2192.7678715660572</v>
      </c>
      <c r="M1786" s="14">
        <f t="shared" si="946"/>
        <v>769177</v>
      </c>
      <c r="N1786" s="13"/>
      <c r="O1786" s="12">
        <f>1000*(IF(I41&lt;18,VLOOKUP(I41,'[1]Mortality (No Interventions) L'!$B$10:$O$129,7),VLOOKUP(I41,'[1]Mortality (Interventions) L'!$B$136:$AV$256,43)))</f>
        <v>312.14602800977076</v>
      </c>
      <c r="P1786" s="11">
        <v>0</v>
      </c>
      <c r="Q1786" s="10">
        <f t="shared" si="955"/>
        <v>3.306483135284187E-2</v>
      </c>
      <c r="R1786" s="10">
        <f t="shared" si="956"/>
        <v>1.0321055773602525E-2</v>
      </c>
      <c r="S1786" s="10">
        <f t="shared" si="957"/>
        <v>0</v>
      </c>
      <c r="T1786" s="9">
        <f t="shared" si="947"/>
        <v>2.2743775579239345E-2</v>
      </c>
      <c r="U1786" s="18"/>
      <c r="V1786" s="8">
        <f t="shared" si="958"/>
        <v>254.32707785484851</v>
      </c>
      <c r="W1786" s="8">
        <f t="shared" si="948"/>
        <v>174.93989068712582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-49.871820368264729</v>
      </c>
      <c r="AB1786" s="8">
        <f t="shared" si="959"/>
        <v>-7938.7187167722695</v>
      </c>
      <c r="AC1786" s="8">
        <f t="shared" si="952"/>
        <v>-7988.5905371405343</v>
      </c>
      <c r="AD1786" s="8">
        <f t="shared" si="960"/>
        <v>24.949486337560639</v>
      </c>
      <c r="AE1786" s="8">
        <f t="shared" si="953"/>
        <v>-7963.641050802974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2192.7678715660572</v>
      </c>
      <c r="M1787" s="14">
        <f t="shared" si="946"/>
        <v>769177</v>
      </c>
      <c r="N1787" s="13"/>
      <c r="O1787" s="12">
        <f>1000*(IF(I42&lt;18,VLOOKUP(I42,'[1]Mortality (No Interventions) L'!$B$10:$O$129,7),VLOOKUP(I42,'[1]Mortality (Interventions) L'!$B$136:$AV$256,43)))</f>
        <v>333.53940350691516</v>
      </c>
      <c r="P1787" s="11">
        <v>0</v>
      </c>
      <c r="Q1787" s="10">
        <f t="shared" si="955"/>
        <v>2.2743775579239345E-2</v>
      </c>
      <c r="R1787" s="10">
        <f t="shared" si="956"/>
        <v>7.5859453401946348E-3</v>
      </c>
      <c r="S1787" s="10">
        <f t="shared" si="957"/>
        <v>0</v>
      </c>
      <c r="T1787" s="9">
        <f t="shared" si="947"/>
        <v>1.515783023904471E-2</v>
      </c>
      <c r="U1787" s="18"/>
      <c r="V1787" s="8">
        <f t="shared" si="958"/>
        <v>174.93989068712582</v>
      </c>
      <c r="W1787" s="8">
        <f t="shared" si="948"/>
        <v>116.59054389777694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-33.237603150829692</v>
      </c>
      <c r="AB1787" s="8">
        <f t="shared" si="959"/>
        <v>-5834.9346789348883</v>
      </c>
      <c r="AC1787" s="8">
        <f t="shared" si="952"/>
        <v>-5868.1722820857176</v>
      </c>
      <c r="AD1787" s="8">
        <f t="shared" si="960"/>
        <v>17.161603276407046</v>
      </c>
      <c r="AE1787" s="8">
        <f t="shared" si="953"/>
        <v>-5851.0106788093108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2192.7678715660572</v>
      </c>
      <c r="M1788" s="14">
        <f t="shared" si="946"/>
        <v>769177</v>
      </c>
      <c r="N1788" s="13"/>
      <c r="O1788" s="12">
        <f>1000*(IF(I43&lt;18,VLOOKUP(I43,'[1]Mortality (No Interventions) L'!$B$10:$O$129,7),VLOOKUP(I43,'[1]Mortality (Interventions) L'!$B$136:$AV$256,43)))</f>
        <v>355.65927295510306</v>
      </c>
      <c r="P1788" s="11">
        <v>0</v>
      </c>
      <c r="Q1788" s="10">
        <f t="shared" si="955"/>
        <v>1.515783023904471E-2</v>
      </c>
      <c r="R1788" s="10">
        <f t="shared" si="956"/>
        <v>5.3910228823955183E-3</v>
      </c>
      <c r="S1788" s="10">
        <f t="shared" si="957"/>
        <v>0</v>
      </c>
      <c r="T1788" s="9">
        <f t="shared" si="947"/>
        <v>9.7668073566491917E-3</v>
      </c>
      <c r="U1788" s="18"/>
      <c r="V1788" s="8">
        <f t="shared" si="958"/>
        <v>116.59054389777694</v>
      </c>
      <c r="W1788" s="8">
        <f t="shared" si="948"/>
        <v>75.124035821653564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-21.416341379435359</v>
      </c>
      <c r="AB1788" s="8">
        <f t="shared" si="959"/>
        <v>-4146.6508076123373</v>
      </c>
      <c r="AC1788" s="8">
        <f t="shared" si="952"/>
        <v>-4168.0671489917722</v>
      </c>
      <c r="AD1788" s="8">
        <f t="shared" si="960"/>
        <v>11.437532356371918</v>
      </c>
      <c r="AE1788" s="8">
        <f t="shared" si="953"/>
        <v>-4156.6296166354005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2192.7678715660572</v>
      </c>
      <c r="M1789" s="14">
        <f t="shared" si="946"/>
        <v>769177</v>
      </c>
      <c r="N1789" s="13"/>
      <c r="O1789" s="12">
        <f>1000*(IF(I44&lt;18,VLOOKUP(I44,'[1]Mortality (No Interventions) L'!$B$10:$O$129,7),VLOOKUP(I44,'[1]Mortality (Interventions) L'!$B$136:$AV$256,43)))</f>
        <v>378.39883651835396</v>
      </c>
      <c r="P1789" s="11">
        <v>0</v>
      </c>
      <c r="Q1789" s="10">
        <f t="shared" si="955"/>
        <v>9.7668073566491917E-3</v>
      </c>
      <c r="R1789" s="10">
        <f t="shared" si="956"/>
        <v>3.6957485402549541E-3</v>
      </c>
      <c r="S1789" s="10">
        <f t="shared" si="957"/>
        <v>0</v>
      </c>
      <c r="T1789" s="9">
        <f t="shared" si="947"/>
        <v>6.0710588163942376E-3</v>
      </c>
      <c r="U1789" s="18"/>
      <c r="V1789" s="8">
        <f t="shared" si="958"/>
        <v>75.124035821653564</v>
      </c>
      <c r="W1789" s="8">
        <f t="shared" si="948"/>
        <v>46.697188072176708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-13.312422718977139</v>
      </c>
      <c r="AB1789" s="8">
        <f t="shared" si="959"/>
        <v>-2842.6847749476847</v>
      </c>
      <c r="AC1789" s="8">
        <f t="shared" si="952"/>
        <v>-2855.997197666662</v>
      </c>
      <c r="AD1789" s="8">
        <f t="shared" si="960"/>
        <v>7.3696679141042152</v>
      </c>
      <c r="AE1789" s="8">
        <f t="shared" si="953"/>
        <v>-2848.6275297525576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2192.7678715660572</v>
      </c>
      <c r="M1790" s="14">
        <f t="shared" si="946"/>
        <v>769177</v>
      </c>
      <c r="N1790" s="13"/>
      <c r="O1790" s="12">
        <f>1000*(IF(I45&lt;18,VLOOKUP(I45,'[1]Mortality (No Interventions) L'!$B$10:$O$129,7),VLOOKUP(I45,'[1]Mortality (Interventions) L'!$B$136:$AV$256,43)))</f>
        <v>401.6337416334199</v>
      </c>
      <c r="P1790" s="11">
        <v>0</v>
      </c>
      <c r="Q1790" s="10">
        <f t="shared" si="955"/>
        <v>6.0710588163942376E-3</v>
      </c>
      <c r="R1790" s="10">
        <f t="shared" si="956"/>
        <v>2.4383420681049796E-3</v>
      </c>
      <c r="S1790" s="10">
        <f t="shared" si="957"/>
        <v>0</v>
      </c>
      <c r="T1790" s="9">
        <f t="shared" si="947"/>
        <v>3.6327167482892581E-3</v>
      </c>
      <c r="U1790" s="18"/>
      <c r="V1790" s="8">
        <f t="shared" si="958"/>
        <v>46.697188072176708</v>
      </c>
      <c r="W1790" s="8">
        <f t="shared" si="948"/>
        <v>27.942021702988868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-7.9657045721486046</v>
      </c>
      <c r="AB1790" s="8">
        <f t="shared" si="959"/>
        <v>-1875.5166369187839</v>
      </c>
      <c r="AC1790" s="8">
        <f t="shared" si="952"/>
        <v>-1883.4823414909324</v>
      </c>
      <c r="AD1790" s="8">
        <f t="shared" si="960"/>
        <v>4.5809941498805351</v>
      </c>
      <c r="AE1790" s="8">
        <f t="shared" si="953"/>
        <v>-1878.9013473410519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2192.7678715660572</v>
      </c>
      <c r="M1791" s="14">
        <f t="shared" si="946"/>
        <v>769177</v>
      </c>
      <c r="N1791" s="13"/>
      <c r="O1791" s="12">
        <f>1000*(IF(I46&lt;18,VLOOKUP(I46,'[1]Mortality (No Interventions) L'!$B$10:$O$129,7),VLOOKUP(I46,'[1]Mortality (Interventions) L'!$B$136:$AV$256,43)))</f>
        <v>425.23610160069597</v>
      </c>
      <c r="P1791" s="11">
        <v>0</v>
      </c>
      <c r="Q1791" s="10">
        <f t="shared" si="955"/>
        <v>3.6327167482892581E-3</v>
      </c>
      <c r="R1791" s="10">
        <f t="shared" si="956"/>
        <v>1.5447623082620809E-3</v>
      </c>
      <c r="S1791" s="10">
        <f t="shared" si="957"/>
        <v>0</v>
      </c>
      <c r="T1791" s="9">
        <f t="shared" si="947"/>
        <v>2.0879544400271774E-3</v>
      </c>
      <c r="U1791" s="18"/>
      <c r="V1791" s="8">
        <f t="shared" si="958"/>
        <v>27.942021702988868</v>
      </c>
      <c r="W1791" s="8">
        <f t="shared" si="948"/>
        <v>16.060065323167844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-4.5783994133852923</v>
      </c>
      <c r="AB1791" s="8">
        <f t="shared" si="959"/>
        <v>-1188.1956379821027</v>
      </c>
      <c r="AC1791" s="8">
        <f t="shared" si="952"/>
        <v>-1192.774037395488</v>
      </c>
      <c r="AD1791" s="8">
        <f t="shared" si="960"/>
        <v>2.741112329063208</v>
      </c>
      <c r="AE1791" s="8">
        <f t="shared" si="953"/>
        <v>-1190.0329250664247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2192.7678715660572</v>
      </c>
      <c r="M1792" s="14">
        <f t="shared" si="946"/>
        <v>769177</v>
      </c>
      <c r="N1792" s="13"/>
      <c r="O1792" s="12">
        <f>1000*(IF(I47&lt;18,VLOOKUP(I47,'[1]Mortality (No Interventions) L'!$B$10:$O$129,7),VLOOKUP(I47,'[1]Mortality (Interventions) L'!$B$136:$AV$256,43)))</f>
        <v>449.22893218323452</v>
      </c>
      <c r="P1792" s="11">
        <v>0</v>
      </c>
      <c r="Q1792" s="10">
        <f t="shared" si="955"/>
        <v>2.0879544400271774E-3</v>
      </c>
      <c r="R1792" s="10">
        <f t="shared" si="956"/>
        <v>9.3796954354065235E-4</v>
      </c>
      <c r="S1792" s="10">
        <f t="shared" si="957"/>
        <v>0</v>
      </c>
      <c r="T1792" s="9">
        <f t="shared" si="947"/>
        <v>1.1499848964865249E-3</v>
      </c>
      <c r="U1792" s="18"/>
      <c r="V1792" s="8">
        <f t="shared" si="958"/>
        <v>16.060065323167844</v>
      </c>
      <c r="W1792" s="8">
        <f t="shared" si="948"/>
        <v>8.8454193272481589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-2.5216499338018701</v>
      </c>
      <c r="AB1792" s="8">
        <f t="shared" si="959"/>
        <v>-721.46459959196841</v>
      </c>
      <c r="AC1792" s="8">
        <f t="shared" si="952"/>
        <v>-723.98624952577029</v>
      </c>
      <c r="AD1792" s="8">
        <f t="shared" si="960"/>
        <v>1.5754924082027657</v>
      </c>
      <c r="AE1792" s="8">
        <f t="shared" si="953"/>
        <v>-722.41075711756753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2192.7678715660572</v>
      </c>
      <c r="M1793" s="14">
        <f t="shared" si="946"/>
        <v>769177</v>
      </c>
      <c r="N1793" s="13"/>
      <c r="O1793" s="12">
        <f>1000*(IF(I48&lt;18,VLOOKUP(I48,'[1]Mortality (No Interventions) L'!$B$10:$O$129,7),VLOOKUP(I48,'[1]Mortality (Interventions) L'!$B$136:$AV$256,43)))</f>
        <v>473.65453692594087</v>
      </c>
      <c r="P1793" s="11">
        <v>0</v>
      </c>
      <c r="Q1793" s="10">
        <f t="shared" si="955"/>
        <v>1.1499848964865249E-3</v>
      </c>
      <c r="R1793" s="10">
        <f t="shared" si="956"/>
        <v>5.4469556361715099E-4</v>
      </c>
      <c r="S1793" s="10">
        <f t="shared" si="957"/>
        <v>0</v>
      </c>
      <c r="T1793" s="9">
        <f t="shared" si="947"/>
        <v>6.0528933286937395E-4</v>
      </c>
      <c r="U1793" s="18"/>
      <c r="V1793" s="8">
        <f t="shared" si="958"/>
        <v>8.8454193272481589</v>
      </c>
      <c r="W1793" s="8">
        <f t="shared" si="948"/>
        <v>4.6557463318846644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-1.3272590021176158</v>
      </c>
      <c r="AB1793" s="8">
        <f t="shared" si="959"/>
        <v>-418.96729953634934</v>
      </c>
      <c r="AC1793" s="8">
        <f t="shared" si="952"/>
        <v>-420.29455853846696</v>
      </c>
      <c r="AD1793" s="8">
        <f t="shared" si="960"/>
        <v>0.86773563600304449</v>
      </c>
      <c r="AE1793" s="8">
        <f t="shared" si="953"/>
        <v>-419.42682290246393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2192.7678715660572</v>
      </c>
      <c r="M1794" s="14">
        <f t="shared" si="946"/>
        <v>769177</v>
      </c>
      <c r="N1794" s="13"/>
      <c r="O1794" s="12">
        <f>1000*(IF(I49&lt;18,VLOOKUP(I49,'[1]Mortality (No Interventions) L'!$B$10:$O$129,7),VLOOKUP(I49,'[1]Mortality (Interventions) L'!$B$136:$AV$256,43)))</f>
        <v>498.3918097302564</v>
      </c>
      <c r="P1794" s="11">
        <v>0</v>
      </c>
      <c r="Q1794" s="10">
        <f t="shared" si="955"/>
        <v>6.0528933286937395E-4</v>
      </c>
      <c r="R1794" s="10">
        <f t="shared" si="956"/>
        <v>3.0167124601918689E-4</v>
      </c>
      <c r="S1794" s="10">
        <f t="shared" si="957"/>
        <v>0</v>
      </c>
      <c r="T1794" s="9">
        <f t="shared" si="947"/>
        <v>3.0361808685018706E-4</v>
      </c>
      <c r="U1794" s="18"/>
      <c r="V1794" s="8">
        <f t="shared" si="958"/>
        <v>4.6557463318846644</v>
      </c>
      <c r="W1794" s="8">
        <f t="shared" si="948"/>
        <v>2.3353604918916635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-0.66576398607144294</v>
      </c>
      <c r="AB1794" s="8">
        <f t="shared" si="959"/>
        <v>-232.03858399930013</v>
      </c>
      <c r="AC1794" s="8">
        <f t="shared" si="952"/>
        <v>-232.70434798537158</v>
      </c>
      <c r="AD1794" s="8">
        <f t="shared" si="960"/>
        <v>0.4567287151578856</v>
      </c>
      <c r="AE1794" s="8">
        <f t="shared" si="953"/>
        <v>-232.2476192702137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2192.7678715660572</v>
      </c>
      <c r="M1795" s="14">
        <f t="shared" si="946"/>
        <v>769177</v>
      </c>
      <c r="N1795" s="13"/>
      <c r="O1795" s="12">
        <f>1000*(IF(I50&lt;18,VLOOKUP(I50,'[1]Mortality (No Interventions) L'!$B$10:$O$129,7),VLOOKUP(I50,'[1]Mortality (Interventions) L'!$B$136:$AV$256,43)))</f>
        <v>523.3165421139114</v>
      </c>
      <c r="P1795" s="11">
        <v>0</v>
      </c>
      <c r="Q1795" s="10">
        <f t="shared" si="955"/>
        <v>3.0361808685018706E-4</v>
      </c>
      <c r="R1795" s="10">
        <f t="shared" si="956"/>
        <v>1.5888836733368112E-4</v>
      </c>
      <c r="S1795" s="10">
        <f t="shared" si="957"/>
        <v>0</v>
      </c>
      <c r="T1795" s="9">
        <f t="shared" si="947"/>
        <v>1.4472971951650594E-4</v>
      </c>
      <c r="U1795" s="18"/>
      <c r="V1795" s="8">
        <f t="shared" si="958"/>
        <v>2.3353604918916635</v>
      </c>
      <c r="W1795" s="8">
        <f t="shared" si="948"/>
        <v>1.113227714685475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-0.31735867901656117</v>
      </c>
      <c r="AB1795" s="8">
        <f t="shared" si="959"/>
        <v>-122.21327772061885</v>
      </c>
      <c r="AC1795" s="8">
        <f t="shared" si="952"/>
        <v>-122.53063639963541</v>
      </c>
      <c r="AD1795" s="8">
        <f t="shared" si="960"/>
        <v>0.22909886425457221</v>
      </c>
      <c r="AE1795" s="8">
        <f t="shared" si="953"/>
        <v>-122.30153753538085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2192.7678715660572</v>
      </c>
      <c r="M1796" s="14">
        <f t="shared" si="946"/>
        <v>769177</v>
      </c>
      <c r="N1796" s="13"/>
      <c r="O1796" s="12">
        <f>1000*(IF(I51&lt;18,VLOOKUP(I51,'[1]Mortality (No Interventions) L'!$B$10:$O$129,7),VLOOKUP(I51,'[1]Mortality (Interventions) L'!$B$136:$AV$256,43)))</f>
        <v>552.03272123467173</v>
      </c>
      <c r="P1796" s="11">
        <v>0</v>
      </c>
      <c r="Q1796" s="10">
        <f t="shared" si="955"/>
        <v>1.4472971951650594E-4</v>
      </c>
      <c r="R1796" s="10">
        <f t="shared" si="956"/>
        <v>7.9895540908227544E-5</v>
      </c>
      <c r="S1796" s="10">
        <f t="shared" si="957"/>
        <v>0</v>
      </c>
      <c r="T1796" s="9">
        <f t="shared" si="947"/>
        <v>6.4834178608278391E-5</v>
      </c>
      <c r="U1796" s="18"/>
      <c r="V1796" s="8">
        <f t="shared" si="958"/>
        <v>1.113227714685475</v>
      </c>
      <c r="W1796" s="8">
        <f t="shared" si="948"/>
        <v>0.49868958999379753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-0.14216630383160822</v>
      </c>
      <c r="AB1796" s="8">
        <f t="shared" si="959"/>
        <v>-61.453812469167737</v>
      </c>
      <c r="AC1796" s="8">
        <f t="shared" si="952"/>
        <v>-61.595978772999345</v>
      </c>
      <c r="AD1796" s="8">
        <f t="shared" si="960"/>
        <v>0.1092076388106451</v>
      </c>
      <c r="AE1796" s="8">
        <f t="shared" si="953"/>
        <v>-61.4867711341887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2192.7678715660572</v>
      </c>
      <c r="M1797" s="14">
        <f t="shared" si="946"/>
        <v>769177</v>
      </c>
      <c r="N1797" s="13"/>
      <c r="O1797" s="12">
        <f>1000*(IF(I52&lt;18,VLOOKUP(I52,'[1]Mortality (No Interventions) L'!$B$10:$O$129,7),VLOOKUP(I52,'[1]Mortality (Interventions) L'!$B$136:$AV$256,43)))</f>
        <v>580.93744660869072</v>
      </c>
      <c r="P1797" s="11">
        <v>0</v>
      </c>
      <c r="Q1797" s="10">
        <f t="shared" si="955"/>
        <v>6.4834178608278391E-5</v>
      </c>
      <c r="R1797" s="10">
        <f t="shared" si="956"/>
        <v>3.7664602173665048E-5</v>
      </c>
      <c r="S1797" s="10">
        <f t="shared" si="957"/>
        <v>0</v>
      </c>
      <c r="T1797" s="9">
        <f t="shared" si="947"/>
        <v>2.7169576434613343E-5</v>
      </c>
      <c r="U1797" s="18"/>
      <c r="V1797" s="8">
        <f t="shared" si="958"/>
        <v>0.49868958999379753</v>
      </c>
      <c r="W1797" s="8">
        <f t="shared" si="948"/>
        <v>0.2089821329324659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-5.9576574289878406E-2</v>
      </c>
      <c r="AB1797" s="8">
        <f t="shared" si="959"/>
        <v>-28.970745706133162</v>
      </c>
      <c r="AC1797" s="8">
        <f t="shared" si="952"/>
        <v>-29.030322280423039</v>
      </c>
      <c r="AD1797" s="8">
        <f t="shared" si="960"/>
        <v>4.8921448778391538E-2</v>
      </c>
      <c r="AE1797" s="8">
        <f t="shared" si="953"/>
        <v>-28.981400831644649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2192.7678715660572</v>
      </c>
      <c r="M1798" s="14">
        <f t="shared" si="946"/>
        <v>769177</v>
      </c>
      <c r="N1798" s="13"/>
      <c r="O1798" s="12">
        <f>1000*(IF(I53&lt;18,VLOOKUP(I53,'[1]Mortality (No Interventions) L'!$B$10:$O$129,7),VLOOKUP(I53,'[1]Mortality (Interventions) L'!$B$136:$AV$256,43)))</f>
        <v>609.99652969861665</v>
      </c>
      <c r="P1798" s="11">
        <v>0</v>
      </c>
      <c r="Q1798" s="10">
        <f t="shared" si="955"/>
        <v>2.7169576434613343E-5</v>
      </c>
      <c r="R1798" s="10">
        <f t="shared" si="956"/>
        <v>1.6573347338495451E-5</v>
      </c>
      <c r="S1798" s="10">
        <f t="shared" si="957"/>
        <v>0</v>
      </c>
      <c r="T1798" s="9">
        <f t="shared" si="947"/>
        <v>1.0596229096117892E-5</v>
      </c>
      <c r="U1798" s="18"/>
      <c r="V1798" s="8">
        <f t="shared" si="958"/>
        <v>0.2089821329324659</v>
      </c>
      <c r="W1798" s="8">
        <f t="shared" si="948"/>
        <v>8.1503757074646715E-2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-2.3235070721720756E-2</v>
      </c>
      <c r="AB1798" s="8">
        <f t="shared" si="959"/>
        <v>-12.747837585781916</v>
      </c>
      <c r="AC1798" s="8">
        <f t="shared" si="952"/>
        <v>-12.771072656503637</v>
      </c>
      <c r="AD1798" s="8">
        <f t="shared" si="960"/>
        <v>2.0501147240674904E-2</v>
      </c>
      <c r="AE1798" s="8">
        <f t="shared" si="953"/>
        <v>-12.750571509262963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2192.7678715660572</v>
      </c>
      <c r="M1799" s="14">
        <f t="shared" si="946"/>
        <v>769177</v>
      </c>
      <c r="N1799" s="13"/>
      <c r="O1799" s="12">
        <f>1000*(IF(I54&lt;18,VLOOKUP(I54,'[1]Mortality (No Interventions) L'!$B$10:$O$129,7),VLOOKUP(I54,'[1]Mortality (Interventions) L'!$B$136:$AV$256,43)))</f>
        <v>639.17543090786501</v>
      </c>
      <c r="P1799" s="11">
        <v>0</v>
      </c>
      <c r="Q1799" s="10">
        <f t="shared" si="955"/>
        <v>1.0596229096117892E-5</v>
      </c>
      <c r="R1799" s="10">
        <f t="shared" si="956"/>
        <v>6.7728492985096103E-6</v>
      </c>
      <c r="S1799" s="10">
        <f t="shared" si="957"/>
        <v>0</v>
      </c>
      <c r="T1799" s="9">
        <f t="shared" si="947"/>
        <v>3.8233797976082814E-6</v>
      </c>
      <c r="U1799" s="18"/>
      <c r="V1799" s="8">
        <f t="shared" si="958"/>
        <v>8.1503757074646715E-2</v>
      </c>
      <c r="W1799" s="8">
        <f t="shared" si="948"/>
        <v>2.9408558025849452E-2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-8.3837843809901735E-3</v>
      </c>
      <c r="AB1799" s="8">
        <f t="shared" si="959"/>
        <v>-5.209519904879726</v>
      </c>
      <c r="AC1799" s="8">
        <f t="shared" si="952"/>
        <v>-5.2179036892607158</v>
      </c>
      <c r="AD1799" s="8">
        <f t="shared" si="960"/>
        <v>7.9955185690228428E-3</v>
      </c>
      <c r="AE1799" s="8">
        <f t="shared" si="953"/>
        <v>-5.2099081706916932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2192.7678715660572</v>
      </c>
      <c r="M1800" s="14">
        <f t="shared" si="946"/>
        <v>769177</v>
      </c>
      <c r="N1800" s="13"/>
      <c r="O1800" s="12">
        <f>1000*(IF(I55&lt;18,VLOOKUP(I55,'[1]Mortality (No Interventions) L'!$B$10:$O$129,7),VLOOKUP(I55,'[1]Mortality (Interventions) L'!$B$136:$AV$256,43)))</f>
        <v>668.43866589678328</v>
      </c>
      <c r="P1800" s="11">
        <v>0</v>
      </c>
      <c r="Q1800" s="10">
        <f t="shared" si="955"/>
        <v>3.8233797976082814E-6</v>
      </c>
      <c r="R1800" s="10">
        <f t="shared" si="956"/>
        <v>2.555694891129993E-6</v>
      </c>
      <c r="S1800" s="10">
        <f t="shared" si="957"/>
        <v>0</v>
      </c>
      <c r="T1800" s="9">
        <f t="shared" si="947"/>
        <v>1.2676849064782884E-6</v>
      </c>
      <c r="U1800" s="18"/>
      <c r="V1800" s="8">
        <f t="shared" si="958"/>
        <v>2.9408558025849452E-2</v>
      </c>
      <c r="W1800" s="8">
        <f t="shared" si="948"/>
        <v>9.7507407331025048E-3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-2.7797387341948129E-3</v>
      </c>
      <c r="AB1800" s="8">
        <f t="shared" si="959"/>
        <v>-1.9657817292746946</v>
      </c>
      <c r="AC1800" s="8">
        <f t="shared" si="952"/>
        <v>-1.9685614680088894</v>
      </c>
      <c r="AD1800" s="8">
        <f t="shared" si="960"/>
        <v>2.8849795423358314E-3</v>
      </c>
      <c r="AE1800" s="8">
        <f t="shared" si="953"/>
        <v>-1.9656764884665536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2192.7678715660572</v>
      </c>
      <c r="M1801" s="14">
        <f t="shared" si="946"/>
        <v>769177</v>
      </c>
      <c r="N1801" s="13"/>
      <c r="O1801" s="12">
        <f>1000*(IF(I56&lt;18,VLOOKUP(I56,'[1]Mortality (No Interventions) L'!$B$10:$O$129,7),VLOOKUP(I56,'[1]Mortality (Interventions) L'!$B$136:$AV$256,43)))</f>
        <v>697.8900730344368</v>
      </c>
      <c r="P1801" s="11">
        <v>0</v>
      </c>
      <c r="Q1801" s="10">
        <f t="shared" si="955"/>
        <v>1.2676849064782884E-6</v>
      </c>
      <c r="R1801" s="10">
        <f t="shared" si="956"/>
        <v>8.8470471196678595E-7</v>
      </c>
      <c r="S1801" s="10">
        <f t="shared" si="957"/>
        <v>0</v>
      </c>
      <c r="T1801" s="9">
        <f t="shared" si="947"/>
        <v>3.8298019451150247E-7</v>
      </c>
      <c r="U1801" s="18"/>
      <c r="V1801" s="8">
        <f t="shared" si="958"/>
        <v>9.7507407331025048E-3</v>
      </c>
      <c r="W1801" s="8">
        <f t="shared" si="948"/>
        <v>2.9457955707377394E-3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-8.3978666597094183E-4</v>
      </c>
      <c r="AB1801" s="8">
        <f t="shared" si="959"/>
        <v>-0.6804945162364765</v>
      </c>
      <c r="AC1801" s="8">
        <f t="shared" si="952"/>
        <v>-0.68133430290244745</v>
      </c>
      <c r="AD1801" s="8">
        <f t="shared" si="960"/>
        <v>9.5654766591735574E-4</v>
      </c>
      <c r="AE1801" s="8">
        <f t="shared" si="953"/>
        <v>-0.6803777552365301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2192.7678715660572</v>
      </c>
      <c r="M1802" s="14">
        <f t="shared" si="946"/>
        <v>769177</v>
      </c>
      <c r="N1802" s="13"/>
      <c r="O1802" s="12">
        <f>1000*(IF(I57&lt;18,VLOOKUP(I57,'[1]Mortality (No Interventions) L'!$B$10:$O$129,7),VLOOKUP(I57,'[1]Mortality (Interventions) L'!$B$136:$AV$256,43)))</f>
        <v>727.65744385623634</v>
      </c>
      <c r="P1802" s="11">
        <v>0</v>
      </c>
      <c r="Q1802" s="10">
        <f t="shared" si="955"/>
        <v>3.8298019451150247E-7</v>
      </c>
      <c r="R1802" s="10">
        <f t="shared" si="956"/>
        <v>2.7867838938580406E-7</v>
      </c>
      <c r="S1802" s="10">
        <f t="shared" si="957"/>
        <v>0</v>
      </c>
      <c r="T1802" s="9">
        <f t="shared" si="947"/>
        <v>1.043018051256984E-7</v>
      </c>
      <c r="U1802" s="18"/>
      <c r="V1802" s="8">
        <f t="shared" si="958"/>
        <v>2.9457955707377394E-3</v>
      </c>
      <c r="W1802" s="8">
        <f t="shared" si="948"/>
        <v>8.0226549561169321E-4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-2.2870964722597538E-4</v>
      </c>
      <c r="AB1802" s="8">
        <f t="shared" si="959"/>
        <v>-0.21435300751260461</v>
      </c>
      <c r="AC1802" s="8">
        <f t="shared" si="952"/>
        <v>-0.2145817171598306</v>
      </c>
      <c r="AD1802" s="8">
        <f t="shared" si="960"/>
        <v>2.8898254548937228E-4</v>
      </c>
      <c r="AE1802" s="8">
        <f t="shared" si="953"/>
        <v>-0.21429273461434123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2192.7678715660572</v>
      </c>
      <c r="M1803" s="14">
        <f t="shared" si="946"/>
        <v>769177</v>
      </c>
      <c r="N1803" s="13"/>
      <c r="O1803" s="12">
        <f>1000*(IF(I58&lt;18,VLOOKUP(I58,'[1]Mortality (No Interventions) L'!$B$10:$O$129,7),VLOOKUP(I58,'[1]Mortality (Interventions) L'!$B$136:$AV$256,43)))</f>
        <v>757.74077836218191</v>
      </c>
      <c r="P1803" s="11">
        <v>0</v>
      </c>
      <c r="Q1803" s="10">
        <f t="shared" si="955"/>
        <v>1.043018051256984E-7</v>
      </c>
      <c r="R1803" s="10">
        <f t="shared" si="956"/>
        <v>7.9033731000527326E-8</v>
      </c>
      <c r="S1803" s="10">
        <f t="shared" si="957"/>
        <v>0</v>
      </c>
      <c r="T1803" s="9">
        <f t="shared" si="947"/>
        <v>2.5268074125171077E-8</v>
      </c>
      <c r="U1803" s="18"/>
      <c r="V1803" s="8">
        <f t="shared" si="958"/>
        <v>8.0226549561169321E-4</v>
      </c>
      <c r="W1803" s="8">
        <f t="shared" si="948"/>
        <v>1.9435621451376715E-4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-5.5407021118024748E-5</v>
      </c>
      <c r="AB1803" s="8">
        <f t="shared" si="959"/>
        <v>-6.0790928109792607E-2</v>
      </c>
      <c r="AC1803" s="8">
        <f t="shared" si="952"/>
        <v>-6.0846335130910631E-2</v>
      </c>
      <c r="AD1803" s="8">
        <f t="shared" si="960"/>
        <v>7.8702245119507109E-5</v>
      </c>
      <c r="AE1803" s="8">
        <f t="shared" si="953"/>
        <v>-6.0767632885791123E-2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2192.7678715660572</v>
      </c>
      <c r="M1804" s="14">
        <f t="shared" si="946"/>
        <v>769177</v>
      </c>
      <c r="N1804" s="13"/>
      <c r="O1804" s="12">
        <f>1000*(IF(I59&lt;18,VLOOKUP(I59,'[1]Mortality (No Interventions) L'!$B$10:$O$129,7),VLOOKUP(I59,'[1]Mortality (Interventions) L'!$B$136:$AV$256,43)))</f>
        <v>788.14007655227351</v>
      </c>
      <c r="P1804" s="11">
        <v>0</v>
      </c>
      <c r="Q1804" s="10">
        <f t="shared" si="955"/>
        <v>2.5268074125171077E-8</v>
      </c>
      <c r="R1804" s="10">
        <f t="shared" si="956"/>
        <v>1.9914781875340854E-8</v>
      </c>
      <c r="S1804" s="10">
        <f t="shared" si="957"/>
        <v>0</v>
      </c>
      <c r="T1804" s="9">
        <f t="shared" si="947"/>
        <v>5.3532922498302225E-9</v>
      </c>
      <c r="U1804" s="18"/>
      <c r="V1804" s="8">
        <f t="shared" si="958"/>
        <v>1.9435621451376715E-4</v>
      </c>
      <c r="W1804" s="8">
        <f t="shared" si="948"/>
        <v>4.1176292728476611E-5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-1.1738527252531288E-5</v>
      </c>
      <c r="AB1804" s="8">
        <f t="shared" si="959"/>
        <v>-1.5317992178529052E-2</v>
      </c>
      <c r="AC1804" s="8">
        <f t="shared" si="952"/>
        <v>-1.5329730705781582E-2</v>
      </c>
      <c r="AD1804" s="8">
        <f t="shared" si="960"/>
        <v>1.9066344643800559E-5</v>
      </c>
      <c r="AE1804" s="8">
        <f t="shared" si="953"/>
        <v>-1.5310664361137781E-2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2192.7678715660572</v>
      </c>
      <c r="M1805" s="14">
        <f t="shared" si="946"/>
        <v>769177</v>
      </c>
      <c r="N1805" s="13"/>
      <c r="O1805" s="12">
        <f>1000*(IF(I60&lt;18,VLOOKUP(I60,'[1]Mortality (No Interventions) L'!$B$10:$O$129,7),VLOOKUP(I60,'[1]Mortality (Interventions) L'!$B$136:$AV$256,43)))</f>
        <v>1000</v>
      </c>
      <c r="P1805" s="11">
        <v>0</v>
      </c>
      <c r="Q1805" s="10">
        <f t="shared" si="955"/>
        <v>5.3532922498302225E-9</v>
      </c>
      <c r="R1805" s="10">
        <f t="shared" si="956"/>
        <v>5.3532922498302225E-9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4.1176292728476611E-5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-4.1176292728476614E-3</v>
      </c>
      <c r="AC1805" s="8">
        <f t="shared" si="952"/>
        <v>-4.1176292728476614E-3</v>
      </c>
      <c r="AD1805" s="8">
        <f t="shared" si="960"/>
        <v>4.0393943166635554E-6</v>
      </c>
      <c r="AE1805" s="8">
        <f t="shared" si="953"/>
        <v>-4.1135898785309979E-3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2192.7678715660572</v>
      </c>
      <c r="M1806" s="14">
        <f t="shared" si="946"/>
        <v>769177</v>
      </c>
      <c r="N1806" s="13"/>
      <c r="O1806" s="12" t="e">
        <f>1000*(IF(I61&lt;18,VLOOKUP(I61,'[1]Mortality (No Interventions) L'!$B$10:$O$129,7),VLOOKUP(I61,'[1]Mortality (Interventions) L'!$B$136:$AV$256,43)))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2192.7678715660572</v>
      </c>
      <c r="M1807" s="14">
        <f t="shared" si="946"/>
        <v>769177</v>
      </c>
      <c r="N1807" s="13"/>
      <c r="O1807" s="12" t="e">
        <f>1000*(IF(I62&lt;18,VLOOKUP(I62,'[1]Mortality (No Interventions) L'!$B$10:$O$129,7),VLOOKUP(I62,'[1]Mortality (Interventions) L'!$B$136:$AV$256,43)))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2192.7678715660572</v>
      </c>
      <c r="M1808" s="14">
        <f t="shared" si="946"/>
        <v>769177</v>
      </c>
      <c r="N1808" s="13"/>
      <c r="O1808" s="12" t="e">
        <f>1000*(IF(I63&lt;18,VLOOKUP(I63,'[1]Mortality (No Interventions) L'!$B$10:$O$129,7),VLOOKUP(I63,'[1]Mortality (Interventions) L'!$B$136:$AV$256,43)))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2192.7678715660572</v>
      </c>
      <c r="M1809" s="14">
        <f t="shared" si="946"/>
        <v>769177</v>
      </c>
      <c r="N1809" s="13"/>
      <c r="O1809" s="12" t="e">
        <f>1000*(IF(I64&lt;18,VLOOKUP(I64,'[1]Mortality (No Interventions) L'!$B$10:$O$129,7),VLOOKUP(I64,'[1]Mortality (Interventions) L'!$B$136:$AV$256,43)))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2192.7678715660572</v>
      </c>
      <c r="M1810" s="14">
        <f t="shared" si="946"/>
        <v>769177</v>
      </c>
      <c r="N1810" s="13"/>
      <c r="O1810" s="12" t="e">
        <f>1000*(IF(I65&lt;18,VLOOKUP(I65,'[1]Mortality (No Interventions) L'!$B$10:$O$129,7),VLOOKUP(I65,'[1]Mortality (Interventions) L'!$B$136:$AV$256,43)))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2192.7678715660572</v>
      </c>
      <c r="M1811" s="14">
        <f t="shared" si="946"/>
        <v>769177</v>
      </c>
      <c r="N1811" s="13"/>
      <c r="O1811" s="12" t="e">
        <f>1000*(IF(I66&lt;18,VLOOKUP(I66,'[1]Mortality (No Interventions) L'!$B$10:$O$129,7),VLOOKUP(I66,'[1]Mortality (Interventions) L'!$B$136:$AV$256,43)))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2192.7678715660572</v>
      </c>
      <c r="M1812" s="14">
        <f t="shared" si="946"/>
        <v>769177</v>
      </c>
      <c r="N1812" s="13"/>
      <c r="O1812" s="12" t="e">
        <f>1000*(IF(I67&lt;18,VLOOKUP(I67,'[1]Mortality (No Interventions) L'!$B$10:$O$129,7),VLOOKUP(I67,'[1]Mortality (Interventions) L'!$B$136:$AV$256,43)))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2192.7678715660572</v>
      </c>
      <c r="M1813" s="14">
        <f t="shared" ref="M1813:M1844" si="963">$E$11</f>
        <v>769177</v>
      </c>
      <c r="N1813" s="13"/>
      <c r="O1813" s="12" t="e">
        <f>1000*(IF(I68&lt;18,VLOOKUP(I68,'[1]Mortality (No Interventions) L'!$B$10:$O$129,7),VLOOKUP(I68,'[1]Mortality (Interventions) L'!$B$136:$AV$256,43)))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2192.7678715660572</v>
      </c>
      <c r="M1814" s="14">
        <f t="shared" si="963"/>
        <v>769177</v>
      </c>
      <c r="N1814" s="13"/>
      <c r="O1814" s="12" t="e">
        <f>1000*(IF(I69&lt;18,VLOOKUP(I69,'[1]Mortality (No Interventions) L'!$B$10:$O$129,7),VLOOKUP(I69,'[1]Mortality (Interventions) L'!$B$136:$AV$256,43)))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2192.7678715660572</v>
      </c>
      <c r="M1815" s="14">
        <f t="shared" si="963"/>
        <v>769177</v>
      </c>
      <c r="N1815" s="13"/>
      <c r="O1815" s="12" t="e">
        <f>1000*(IF(I70&lt;18,VLOOKUP(I70,'[1]Mortality (No Interventions) L'!$B$10:$O$129,7),VLOOKUP(I70,'[1]Mortality (Interventions) L'!$B$136:$AV$256,43)))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2192.7678715660572</v>
      </c>
      <c r="M1816" s="14">
        <f t="shared" si="963"/>
        <v>769177</v>
      </c>
      <c r="N1816" s="13"/>
      <c r="O1816" s="12" t="e">
        <f>1000*(IF(I71&lt;18,VLOOKUP(I71,'[1]Mortality (No Interventions) L'!$B$10:$O$129,7),VLOOKUP(I71,'[1]Mortality (Interventions) L'!$B$136:$AV$256,43)))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2192.7678715660572</v>
      </c>
      <c r="M1817" s="14">
        <f t="shared" si="963"/>
        <v>769177</v>
      </c>
      <c r="N1817" s="13"/>
      <c r="O1817" s="12" t="e">
        <f>1000*(IF(I72&lt;18,VLOOKUP(I72,'[1]Mortality (No Interventions) L'!$B$10:$O$129,7),VLOOKUP(I72,'[1]Mortality (Interventions) L'!$B$136:$AV$256,43)))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2192.7678715660572</v>
      </c>
      <c r="M1818" s="14">
        <f t="shared" si="963"/>
        <v>769177</v>
      </c>
      <c r="N1818" s="13"/>
      <c r="O1818" s="12" t="e">
        <f>1000*(IF(I73&lt;18,VLOOKUP(I73,'[1]Mortality (No Interventions) L'!$B$10:$O$129,7),VLOOKUP(I73,'[1]Mortality (Interventions) L'!$B$136:$AV$256,43)))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2192.7678715660572</v>
      </c>
      <c r="M1819" s="14">
        <f t="shared" si="963"/>
        <v>769177</v>
      </c>
      <c r="N1819" s="13"/>
      <c r="O1819" s="12" t="e">
        <f>1000*(IF(I74&lt;18,VLOOKUP(I74,'[1]Mortality (No Interventions) L'!$B$10:$O$129,7),VLOOKUP(I74,'[1]Mortality (Interventions) L'!$B$136:$AV$256,43)))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2192.7678715660572</v>
      </c>
      <c r="M1820" s="14">
        <f t="shared" si="963"/>
        <v>769177</v>
      </c>
      <c r="N1820" s="13"/>
      <c r="O1820" s="12" t="e">
        <f>1000*(IF(I75&lt;18,VLOOKUP(I75,'[1]Mortality (No Interventions) L'!$B$10:$O$129,7),VLOOKUP(I75,'[1]Mortality (Interventions) L'!$B$136:$AV$256,43)))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2192.7678715660572</v>
      </c>
      <c r="M1821" s="14">
        <f t="shared" si="963"/>
        <v>769177</v>
      </c>
      <c r="N1821" s="13"/>
      <c r="O1821" s="12" t="e">
        <f>1000*(IF(I76&lt;18,VLOOKUP(I76,'[1]Mortality (No Interventions) L'!$B$10:$O$129,7),VLOOKUP(I76,'[1]Mortality (Interventions) L'!$B$136:$AV$256,43)))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2192.7678715660572</v>
      </c>
      <c r="M1822" s="14">
        <f t="shared" si="963"/>
        <v>769177</v>
      </c>
      <c r="N1822" s="13"/>
      <c r="O1822" s="12" t="e">
        <f>1000*(IF(I77&lt;18,VLOOKUP(I77,'[1]Mortality (No Interventions) L'!$B$10:$O$129,7),VLOOKUP(I77,'[1]Mortality (Interventions) L'!$B$136:$AV$256,43)))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2192.7678715660572</v>
      </c>
      <c r="M1823" s="14">
        <f t="shared" si="963"/>
        <v>769177</v>
      </c>
      <c r="N1823" s="13"/>
      <c r="O1823" s="12" t="e">
        <f>1000*(IF(I78&lt;18,VLOOKUP(I78,'[1]Mortality (No Interventions) L'!$B$10:$O$129,7),VLOOKUP(I78,'[1]Mortality (Interventions) L'!$B$136:$AV$256,43)))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2192.7678715660572</v>
      </c>
      <c r="M1824" s="14">
        <f t="shared" si="963"/>
        <v>769177</v>
      </c>
      <c r="N1824" s="13"/>
      <c r="O1824" s="12" t="e">
        <f>1000*(IF(I79&lt;18,VLOOKUP(I79,'[1]Mortality (No Interventions) L'!$B$10:$O$129,7),VLOOKUP(I79,'[1]Mortality (Interventions) L'!$B$136:$AV$256,43)))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2192.7678715660572</v>
      </c>
      <c r="M1825" s="14">
        <f t="shared" si="963"/>
        <v>769177</v>
      </c>
      <c r="O1825" s="12" t="e">
        <f>1000*(IF(I80&lt;18,VLOOKUP(I80,'[1]Mortality (No Interventions) L'!$B$10:$O$129,7),VLOOKUP(I80,'[1]Mortality (Interventions) L'!$B$136:$AV$256,43)))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2192.7678715660572</v>
      </c>
      <c r="M1826" s="14">
        <f t="shared" si="963"/>
        <v>769177</v>
      </c>
      <c r="O1826" s="12" t="e">
        <f>1000*(IF(I81&lt;18,VLOOKUP(I81,'[1]Mortality (No Interventions) L'!$B$10:$O$129,7),VLOOKUP(I81,'[1]Mortality (Interventions) L'!$B$136:$AV$256,43)))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2192.7678715660572</v>
      </c>
      <c r="M1827" s="14">
        <f t="shared" si="963"/>
        <v>769177</v>
      </c>
      <c r="O1827" s="12" t="e">
        <f>1000*(IF(I82&lt;18,VLOOKUP(I82,'[1]Mortality (No Interventions) L'!$B$10:$O$129,7),VLOOKUP(I82,'[1]Mortality (Interventions) L'!$B$136:$AV$256,43)))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2192.7678715660572</v>
      </c>
      <c r="M1828" s="14">
        <f t="shared" si="963"/>
        <v>769177</v>
      </c>
      <c r="O1828" s="12" t="e">
        <f>1000*(IF(I83&lt;18,VLOOKUP(I83,'[1]Mortality (No Interventions) L'!$B$10:$O$129,7),VLOOKUP(I83,'[1]Mortality (Interventions) L'!$B$136:$AV$256,43)))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2192.7678715660572</v>
      </c>
      <c r="M1829" s="14">
        <f t="shared" si="963"/>
        <v>769177</v>
      </c>
      <c r="O1829" s="12" t="e">
        <f>1000*(IF(I84&lt;18,VLOOKUP(I84,'[1]Mortality (No Interventions) L'!$B$10:$O$129,7),VLOOKUP(I84,'[1]Mortality (Interventions) L'!$B$136:$AV$256,43)))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2192.7678715660572</v>
      </c>
      <c r="M1830" s="14">
        <f t="shared" si="963"/>
        <v>769177</v>
      </c>
      <c r="O1830" s="12" t="e">
        <f>1000*(IF(I85&lt;18,VLOOKUP(I85,'[1]Mortality (No Interventions) L'!$B$10:$O$129,7),VLOOKUP(I85,'[1]Mortality (Interventions) L'!$B$136:$AV$256,43)))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2192.7678715660572</v>
      </c>
      <c r="M1831" s="14">
        <f t="shared" si="963"/>
        <v>769177</v>
      </c>
      <c r="O1831" s="12" t="e">
        <f>1000*(IF(I86&lt;18,VLOOKUP(I86,'[1]Mortality (No Interventions) L'!$B$10:$O$129,7),VLOOKUP(I86,'[1]Mortality (Interventions) L'!$B$136:$AV$256,43)))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2192.7678715660572</v>
      </c>
      <c r="M1832" s="14">
        <f t="shared" si="963"/>
        <v>769177</v>
      </c>
      <c r="O1832" s="12" t="e">
        <f>1000*(IF(I87&lt;18,VLOOKUP(I87,'[1]Mortality (No Interventions) L'!$B$10:$O$129,7),VLOOKUP(I87,'[1]Mortality (Interventions) L'!$B$136:$AV$256,43)))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2192.7678715660572</v>
      </c>
      <c r="M1833" s="14">
        <f t="shared" si="963"/>
        <v>769177</v>
      </c>
      <c r="O1833" s="12" t="e">
        <f>1000*(IF(I88&lt;18,VLOOKUP(I88,'[1]Mortality (No Interventions) L'!$B$10:$O$129,7),VLOOKUP(I88,'[1]Mortality (Interventions) L'!$B$136:$AV$256,43)))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2192.7678715660572</v>
      </c>
      <c r="M1834" s="14">
        <f t="shared" si="963"/>
        <v>769177</v>
      </c>
      <c r="O1834" s="12" t="e">
        <f>1000*(IF(I89&lt;18,VLOOKUP(I89,'[1]Mortality (No Interventions) L'!$B$10:$O$129,7),VLOOKUP(I89,'[1]Mortality (Interventions) L'!$B$136:$AV$256,43)))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2192.7678715660572</v>
      </c>
      <c r="M1835" s="14">
        <f t="shared" si="963"/>
        <v>769177</v>
      </c>
      <c r="O1835" s="12" t="e">
        <f>1000*(IF(I90&lt;18,VLOOKUP(I90,'[1]Mortality (No Interventions) L'!$B$10:$O$129,7),VLOOKUP(I90,'[1]Mortality (Interventions) L'!$B$136:$AV$256,43)))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2192.7678715660572</v>
      </c>
      <c r="M1836" s="14">
        <f t="shared" si="963"/>
        <v>769177</v>
      </c>
      <c r="O1836" s="12" t="e">
        <f>1000*(IF(I91&lt;18,VLOOKUP(I91,'[1]Mortality (No Interventions) L'!$B$10:$O$129,7),VLOOKUP(I91,'[1]Mortality (Interventions) L'!$B$136:$AV$256,43)))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2192.7678715660572</v>
      </c>
      <c r="M1837" s="14">
        <f t="shared" si="963"/>
        <v>769177</v>
      </c>
      <c r="O1837" s="12" t="e">
        <f>1000*(IF(I92&lt;18,VLOOKUP(I92,'[1]Mortality (No Interventions) L'!$B$10:$O$129,7),VLOOKUP(I92,'[1]Mortality (Interventions) L'!$B$136:$AV$256,43)))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2192.7678715660572</v>
      </c>
      <c r="M1838" s="14">
        <f t="shared" si="963"/>
        <v>769177</v>
      </c>
      <c r="O1838" s="12" t="e">
        <f>1000*(IF(I93&lt;18,VLOOKUP(I93,'[1]Mortality (No Interventions) L'!$B$10:$O$129,7),VLOOKUP(I93,'[1]Mortality (Interventions) L'!$B$136:$AV$256,43)))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2192.7678715660572</v>
      </c>
      <c r="M1839" s="14">
        <f t="shared" si="963"/>
        <v>769177</v>
      </c>
      <c r="O1839" s="12" t="e">
        <f>1000*(IF(I94&lt;18,VLOOKUP(I94,'[1]Mortality (No Interventions) L'!$B$10:$O$129,7),VLOOKUP(I94,'[1]Mortality (Interventions) L'!$B$136:$AV$256,43)))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2192.7678715660572</v>
      </c>
      <c r="M1840" s="14">
        <f t="shared" si="963"/>
        <v>769177</v>
      </c>
      <c r="O1840" s="12" t="e">
        <f>1000*(IF(I95&lt;18,VLOOKUP(I95,'[1]Mortality (No Interventions) L'!$B$10:$O$129,7),VLOOKUP(I95,'[1]Mortality (Interventions) L'!$B$136:$AV$256,43)))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2192.7678715660572</v>
      </c>
      <c r="M1841" s="14">
        <f t="shared" si="963"/>
        <v>769177</v>
      </c>
      <c r="O1841" s="12" t="e">
        <f>1000*(IF(I96&lt;18,VLOOKUP(I96,'[1]Mortality (No Interventions) L'!$B$10:$O$129,7),VLOOKUP(I96,'[1]Mortality (Interventions) L'!$B$136:$AV$256,43)))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2192.7678715660572</v>
      </c>
      <c r="M1842" s="14">
        <f t="shared" si="963"/>
        <v>769177</v>
      </c>
      <c r="O1842" s="12" t="e">
        <f>1000*(IF(I97&lt;18,VLOOKUP(I97,'[1]Mortality (No Interventions) L'!$B$10:$O$129,7),VLOOKUP(I97,'[1]Mortality (Interventions) L'!$B$136:$AV$256,43)))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2192.7678715660572</v>
      </c>
      <c r="M1843" s="14">
        <f t="shared" si="963"/>
        <v>769177</v>
      </c>
      <c r="O1843" s="12" t="e">
        <f>1000*(IF(I98&lt;18,VLOOKUP(I98,'[1]Mortality (No Interventions) L'!$B$10:$O$129,7),VLOOKUP(I98,'[1]Mortality (Interventions) L'!$B$136:$AV$256,43)))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2192.7678715660572</v>
      </c>
      <c r="M1844" s="14">
        <f t="shared" si="963"/>
        <v>769177</v>
      </c>
      <c r="O1844" s="12" t="e">
        <f>1000*(IF(I99&lt;18,VLOOKUP(I99,'[1]Mortality (No Interventions) L'!$B$10:$O$129,7),VLOOKUP(I99,'[1]Mortality (Interventions) L'!$B$136:$AV$256,43)))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2192.7678715660572</v>
      </c>
      <c r="M1845" s="14">
        <f t="shared" ref="M1845:M1869" si="980">$E$11</f>
        <v>769177</v>
      </c>
      <c r="O1845" s="12" t="e">
        <f>1000*(IF(I100&lt;18,VLOOKUP(I100,'[1]Mortality (No Interventions) L'!$B$10:$O$129,7),VLOOKUP(I100,'[1]Mortality (Interventions) L'!$B$136:$AV$256,43)))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2192.7678715660572</v>
      </c>
      <c r="M1846" s="14">
        <f t="shared" si="980"/>
        <v>769177</v>
      </c>
      <c r="O1846" s="12" t="e">
        <f>1000*(IF(I101&lt;18,VLOOKUP(I101,'[1]Mortality (No Interventions) L'!$B$10:$O$129,7),VLOOKUP(I101,'[1]Mortality (Interventions) L'!$B$136:$AV$256,43)))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2192.7678715660572</v>
      </c>
      <c r="M1847" s="14">
        <f t="shared" si="980"/>
        <v>769177</v>
      </c>
      <c r="O1847" s="12" t="e">
        <f>1000*(IF(I102&lt;18,VLOOKUP(I102,'[1]Mortality (No Interventions) L'!$B$10:$O$129,7),VLOOKUP(I102,'[1]Mortality (Interventions) L'!$B$136:$AV$256,43)))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2192.7678715660572</v>
      </c>
      <c r="M1848" s="14">
        <f t="shared" si="980"/>
        <v>769177</v>
      </c>
      <c r="O1848" s="12" t="e">
        <f>1000*(IF(I103&lt;18,VLOOKUP(I103,'[1]Mortality (No Interventions) L'!$B$10:$O$129,7),VLOOKUP(I103,'[1]Mortality (Interventions) L'!$B$136:$AV$256,43)))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2192.7678715660572</v>
      </c>
      <c r="M1849" s="14">
        <f t="shared" si="980"/>
        <v>769177</v>
      </c>
      <c r="O1849" s="12" t="e">
        <f>1000*(IF(I104&lt;18,VLOOKUP(I104,'[1]Mortality (No Interventions) L'!$B$10:$O$129,7),VLOOKUP(I104,'[1]Mortality (Interventions) L'!$B$136:$AV$256,43)))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2192.7678715660572</v>
      </c>
      <c r="M1850" s="14">
        <f t="shared" si="980"/>
        <v>769177</v>
      </c>
      <c r="O1850" s="12" t="e">
        <f>1000*(IF(I105&lt;18,VLOOKUP(I105,'[1]Mortality (No Interventions) L'!$B$10:$O$129,7),VLOOKUP(I105,'[1]Mortality (Interventions) L'!$B$136:$AV$256,43)))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2192.7678715660572</v>
      </c>
      <c r="M1851" s="14">
        <f t="shared" si="980"/>
        <v>769177</v>
      </c>
      <c r="O1851" s="12" t="e">
        <f>1000*(IF(I106&lt;18,VLOOKUP(I106,'[1]Mortality (No Interventions) L'!$B$10:$O$129,7),VLOOKUP(I106,'[1]Mortality (Interventions) L'!$B$136:$AV$256,43)))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2192.7678715660572</v>
      </c>
      <c r="M1852" s="14">
        <f t="shared" si="980"/>
        <v>769177</v>
      </c>
      <c r="O1852" s="12" t="e">
        <f>1000*(IF(I107&lt;18,VLOOKUP(I107,'[1]Mortality (No Interventions) L'!$B$10:$O$129,7),VLOOKUP(I107,'[1]Mortality (Interventions) L'!$B$136:$AV$256,43)))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2192.7678715660572</v>
      </c>
      <c r="M1853" s="14">
        <f t="shared" si="980"/>
        <v>769177</v>
      </c>
      <c r="O1853" s="12" t="e">
        <f>1000*(IF(I108&lt;18,VLOOKUP(I108,'[1]Mortality (No Interventions) L'!$B$10:$O$129,7),VLOOKUP(I108,'[1]Mortality (Interventions) L'!$B$136:$AV$256,43)))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2192.7678715660572</v>
      </c>
      <c r="M1854" s="14">
        <f t="shared" si="980"/>
        <v>769177</v>
      </c>
      <c r="O1854" s="12" t="e">
        <f>1000*(IF(I109&lt;18,VLOOKUP(I109,'[1]Mortality (No Interventions) L'!$B$10:$O$129,7),VLOOKUP(I109,'[1]Mortality (Interventions) L'!$B$136:$AV$256,43)))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2192.7678715660572</v>
      </c>
      <c r="M1855" s="14">
        <f t="shared" si="980"/>
        <v>769177</v>
      </c>
      <c r="O1855" s="12" t="e">
        <f>1000*(IF(I110&lt;18,VLOOKUP(I110,'[1]Mortality (No Interventions) L'!$B$10:$O$129,7),VLOOKUP(I110,'[1]Mortality (Interventions) L'!$B$136:$AV$256,43)))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2192.7678715660572</v>
      </c>
      <c r="M1856" s="14">
        <f t="shared" si="980"/>
        <v>769177</v>
      </c>
      <c r="O1856" s="12" t="e">
        <f>1000*(IF(I111&lt;18,VLOOKUP(I111,'[1]Mortality (No Interventions) L'!$B$10:$O$129,7),VLOOKUP(I111,'[1]Mortality (Interventions) L'!$B$136:$AV$256,43)))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2192.7678715660572</v>
      </c>
      <c r="M1857" s="14">
        <f t="shared" si="980"/>
        <v>769177</v>
      </c>
      <c r="O1857" s="12" t="e">
        <f>1000*(IF(I112&lt;18,VLOOKUP(I112,'[1]Mortality (No Interventions) L'!$B$10:$O$129,7),VLOOKUP(I112,'[1]Mortality (Interventions) L'!$B$136:$AV$256,43)))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2192.7678715660572</v>
      </c>
      <c r="M1858" s="14">
        <f t="shared" si="980"/>
        <v>769177</v>
      </c>
      <c r="O1858" s="12" t="e">
        <f>1000*(IF(I113&lt;18,VLOOKUP(I113,'[1]Mortality (No Interventions) L'!$B$10:$O$129,7),VLOOKUP(I113,'[1]Mortality (Interventions) L'!$B$136:$AV$256,43)))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2192.7678715660572</v>
      </c>
      <c r="M1859" s="14">
        <f t="shared" si="980"/>
        <v>769177</v>
      </c>
      <c r="O1859" s="12" t="e">
        <f>1000*(IF(I114&lt;18,VLOOKUP(I114,'[1]Mortality (No Interventions) L'!$B$10:$O$129,7),VLOOKUP(I114,'[1]Mortality (Interventions) L'!$B$136:$AV$256,43)))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2192.7678715660572</v>
      </c>
      <c r="M1860" s="14">
        <f t="shared" si="980"/>
        <v>769177</v>
      </c>
      <c r="O1860" s="12" t="e">
        <f>1000*(IF(I115&lt;18,VLOOKUP(I115,'[1]Mortality (No Interventions) L'!$B$10:$O$129,7),VLOOKUP(I115,'[1]Mortality (Interventions) L'!$B$136:$AV$256,43)))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2192.7678715660572</v>
      </c>
      <c r="M1861" s="14">
        <f t="shared" si="980"/>
        <v>769177</v>
      </c>
      <c r="O1861" s="12" t="e">
        <f>1000*(IF(I116&lt;18,VLOOKUP(I116,'[1]Mortality (No Interventions) L'!$B$10:$O$129,7),VLOOKUP(I116,'[1]Mortality (Interventions) L'!$B$136:$AV$256,43)))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2192.7678715660572</v>
      </c>
      <c r="M1862" s="14">
        <f t="shared" si="980"/>
        <v>769177</v>
      </c>
      <c r="O1862" s="12" t="e">
        <f>1000*(IF(I117&lt;18,VLOOKUP(I117,'[1]Mortality (No Interventions) L'!$B$10:$O$129,7),VLOOKUP(I117,'[1]Mortality (Interventions) L'!$B$136:$AV$256,43)))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2192.7678715660572</v>
      </c>
      <c r="M1863" s="14">
        <f t="shared" si="980"/>
        <v>769177</v>
      </c>
      <c r="O1863" s="12" t="e">
        <f>1000*(IF(I118&lt;18,VLOOKUP(I118,'[1]Mortality (No Interventions) L'!$B$10:$O$129,7),VLOOKUP(I118,'[1]Mortality (Interventions) L'!$B$136:$AV$256,43)))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2192.7678715660572</v>
      </c>
      <c r="M1864" s="14">
        <f t="shared" si="980"/>
        <v>769177</v>
      </c>
      <c r="O1864" s="12" t="e">
        <f>1000*(IF(I119&lt;18,VLOOKUP(I119,'[1]Mortality (No Interventions) L'!$B$10:$O$129,7),VLOOKUP(I119,'[1]Mortality (Interventions) L'!$B$136:$AV$256,43)))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2192.7678715660572</v>
      </c>
      <c r="M1865" s="14">
        <f t="shared" si="980"/>
        <v>769177</v>
      </c>
      <c r="O1865" s="12" t="e">
        <f>1000*(IF(I120&lt;18,VLOOKUP(I120,'[1]Mortality (No Interventions) L'!$B$10:$O$129,7),VLOOKUP(I120,'[1]Mortality (Interventions) L'!$B$136:$AV$256,43)))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2192.7678715660572</v>
      </c>
      <c r="M1866" s="14">
        <f t="shared" si="980"/>
        <v>769177</v>
      </c>
      <c r="O1866" s="12" t="e">
        <f>1000*(IF(I121&lt;18,VLOOKUP(I121,'[1]Mortality (No Interventions) L'!$B$10:$O$129,7),VLOOKUP(I121,'[1]Mortality (Interventions) L'!$B$136:$AV$256,43)))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2192.7678715660572</v>
      </c>
      <c r="M1867" s="14">
        <f t="shared" si="980"/>
        <v>769177</v>
      </c>
      <c r="O1867" s="12" t="e">
        <f>1000*(IF(I122&lt;18,VLOOKUP(I122,'[1]Mortality (No Interventions) L'!$B$10:$O$129,7),VLOOKUP(I122,'[1]Mortality (Interventions) L'!$B$136:$AV$256,43)))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2192.7678715660572</v>
      </c>
      <c r="M1868" s="14">
        <f t="shared" si="980"/>
        <v>769177</v>
      </c>
      <c r="O1868" s="12" t="e">
        <f>1000*(IF(I123&lt;18,VLOOKUP(I123,'[1]Mortality (No Interventions) L'!$B$10:$O$129,7),VLOOKUP(I123,'[1]Mortality (Interventions) L'!$B$136:$AV$256,43)))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2192.7678715660572</v>
      </c>
      <c r="M1869" s="14">
        <f t="shared" si="980"/>
        <v>769177</v>
      </c>
      <c r="O1869" s="12" t="e">
        <f>1000*(IF(I124&lt;18,VLOOKUP(I124,'[1]Mortality (No Interventions) L'!$B$10:$O$129,7),VLOOKUP(I124,'[1]Mortality (Interventions) L'!$B$136:$AV$256,43)))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439881.87273597706</v>
      </c>
      <c r="Z1874" s="2">
        <f t="shared" si="997"/>
        <v>-10997.046818399427</v>
      </c>
      <c r="AA1874" s="2">
        <f t="shared" si="997"/>
        <v>-49058.963397348663</v>
      </c>
      <c r="AB1874" s="2">
        <f t="shared" si="997"/>
        <v>-769176.99999999977</v>
      </c>
      <c r="AC1874" s="2">
        <f t="shared" si="997"/>
        <v>-389351.1374797711</v>
      </c>
      <c r="AD1874" s="2">
        <f t="shared" si="997"/>
        <v>16874.642399401389</v>
      </c>
      <c r="AE1874" s="2">
        <f t="shared" si="997"/>
        <v>-372476.49508036987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439881.87273597706</v>
      </c>
      <c r="Z1876" s="2">
        <f t="shared" si="998"/>
        <v>-10997.046818399427</v>
      </c>
      <c r="AA1876" s="2">
        <f t="shared" si="998"/>
        <v>-20504.477308406222</v>
      </c>
      <c r="AB1876" s="2">
        <f t="shared" si="998"/>
        <v>-133381.47406196888</v>
      </c>
      <c r="AC1876" s="2">
        <f t="shared" si="998"/>
        <v>274998.87454720261</v>
      </c>
      <c r="AD1876" s="2">
        <f t="shared" si="998"/>
        <v>6357.9552593803046</v>
      </c>
      <c r="AE1876" s="2">
        <f t="shared" si="998"/>
        <v>281356.82980658283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439881.87273597706</v>
      </c>
      <c r="Z1878" s="2">
        <f t="shared" si="999"/>
        <v>-10997.046818399427</v>
      </c>
      <c r="AA1878" s="2">
        <f t="shared" si="999"/>
        <v>-33062.447273053265</v>
      </c>
      <c r="AB1878" s="2">
        <f t="shared" si="999"/>
        <v>-362779.18171278253</v>
      </c>
      <c r="AC1878" s="2">
        <f t="shared" si="999"/>
        <v>33043.196931741724</v>
      </c>
      <c r="AD1878" s="2">
        <f t="shared" si="999"/>
        <v>10944.9922507223</v>
      </c>
      <c r="AE1878" s="2">
        <f t="shared" si="999"/>
        <v>43988.189182463975</v>
      </c>
    </row>
    <row r="1883" spans="1:40" ht="19" customHeight="1" x14ac:dyDescent="0.15">
      <c r="A1883" s="1"/>
      <c r="G1883" s="1" t="s">
        <v>11</v>
      </c>
      <c r="H1883" s="50">
        <v>427719.65706506482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427719.65706506482</v>
      </c>
      <c r="K1884" s="14">
        <f>J1884*$C$10</f>
        <v>10692.991426626621</v>
      </c>
      <c r="L1884" s="15">
        <f>$C$1894</f>
        <v>4475.57720353682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427719.65706506482</v>
      </c>
      <c r="Z1884" s="8">
        <f t="shared" ref="Z1884:Z1915" si="1004">IFERROR(_xlfn.IFNA(-$T1884*K1884,0),0)</f>
        <v>-10692.991426626621</v>
      </c>
      <c r="AA1884" s="8">
        <f t="shared" ref="AA1884:AA1915" si="1005">IFERROR(_xlfn.IFNA(-$T1884*L1884,0),0)</f>
        <v>-4475.57720353682</v>
      </c>
      <c r="AB1884" s="8"/>
      <c r="AC1884" s="8">
        <f t="shared" ref="AC1884:AC1915" si="1006">IFERROR(_xlfn.IFNA(SUM(Y1884:AB1884),0),0)</f>
        <v>412551.08843490138</v>
      </c>
      <c r="AD1884" s="8"/>
      <c r="AE1884" s="8">
        <f t="shared" ref="AE1884:AE1915" si="1007">IFERROR(_xlfn.IFNA(SUM(AC1884:AD1884),0),0)</f>
        <v>412551.08843490138</v>
      </c>
      <c r="AG1884" s="46">
        <f>AE2013</f>
        <v>42771.967673638253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L'!$B$10:$O$129,7),VLOOKUP(I5,'[1]Mortality (Interventions) L'!$B$136:$AV$256,46)))</f>
        <v>5.3325618877079384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5.332561887707938E-3</v>
      </c>
      <c r="S1885" s="10">
        <f t="shared" ref="S1885:S1916" si="1011">MIN(P1885*Q1885,Q1885-R1885)</f>
        <v>0</v>
      </c>
      <c r="T1885" s="9">
        <f t="shared" si="1001"/>
        <v>0.99466743811229208</v>
      </c>
      <c r="U1885" s="18"/>
      <c r="V1885" s="8">
        <f t="shared" ref="V1885:V1916" si="1012">W1884</f>
        <v>7691.77</v>
      </c>
      <c r="W1885" s="8">
        <f t="shared" si="1002"/>
        <v>7650.753160448985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-4101.6839551015282</v>
      </c>
      <c r="AC1885" s="8">
        <f t="shared" si="1006"/>
        <v>-4101.6839551015282</v>
      </c>
      <c r="AD1885" s="8">
        <f t="shared" ref="AD1885:AD1916" si="1014">IFERROR(_xlfn.IFNA($D$6*SUM(V1885:V1885,Y1885:Z1885),0),0)</f>
        <v>754.56263700000011</v>
      </c>
      <c r="AE1885" s="8">
        <f t="shared" si="1007"/>
        <v>-3347.1213181015282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2336.978918211496</v>
      </c>
      <c r="M1886" s="14">
        <f t="shared" si="1000"/>
        <v>769177</v>
      </c>
      <c r="N1886" s="13"/>
      <c r="O1886" s="12">
        <f>1000*(IF(I6&lt;18,VLOOKUP(I6,'[1]Mortality (No Interventions) L'!$B$10:$O$129,7),VLOOKUP(I6,'[1]Mortality (Interventions) L'!$B$136:$AV$256,46)))</f>
        <v>5.9347814272180575</v>
      </c>
      <c r="P1886" s="11">
        <v>0</v>
      </c>
      <c r="Q1886" s="10">
        <f t="shared" si="1009"/>
        <v>0.99466743811229208</v>
      </c>
      <c r="R1886" s="10">
        <f t="shared" si="1010"/>
        <v>5.9031338379673974E-3</v>
      </c>
      <c r="S1886" s="10">
        <f t="shared" si="1011"/>
        <v>0</v>
      </c>
      <c r="T1886" s="9">
        <f t="shared" si="1001"/>
        <v>0.98876430427432471</v>
      </c>
      <c r="U1886" s="18"/>
      <c r="V1886" s="8">
        <f t="shared" si="1012"/>
        <v>7650.753160448985</v>
      </c>
      <c r="W1886" s="8">
        <f t="shared" si="1002"/>
        <v>7605.3476126881233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-2310.7213341691536</v>
      </c>
      <c r="AB1886" s="8">
        <f t="shared" si="1013"/>
        <v>-4540.5547760862491</v>
      </c>
      <c r="AC1886" s="8">
        <f t="shared" si="1006"/>
        <v>-6851.2761102554032</v>
      </c>
      <c r="AD1886" s="8">
        <f t="shared" si="1014"/>
        <v>750.53888504004544</v>
      </c>
      <c r="AE1886" s="8">
        <f t="shared" si="1007"/>
        <v>-6100.7372252153582</v>
      </c>
      <c r="AF1886" s="1" t="s">
        <v>34</v>
      </c>
      <c r="AG1886" s="44">
        <f>AE2013/Y2013</f>
        <v>0.10000000459911472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2336.978918211496</v>
      </c>
      <c r="M1887" s="14">
        <f t="shared" si="1000"/>
        <v>769177</v>
      </c>
      <c r="N1887" s="13"/>
      <c r="O1887" s="12">
        <f>1000*(IF(I7&lt;18,VLOOKUP(I7,'[1]Mortality (No Interventions) L'!$B$10:$O$129,7),VLOOKUP(I7,'[1]Mortality (Interventions) L'!$B$136:$AV$256,46)))</f>
        <v>6.5880415129992596</v>
      </c>
      <c r="P1887" s="11">
        <v>0</v>
      </c>
      <c r="Q1887" s="10">
        <f t="shared" si="1009"/>
        <v>0.98876430427432471</v>
      </c>
      <c r="R1887" s="10">
        <f t="shared" si="1010"/>
        <v>6.5140202831310825E-3</v>
      </c>
      <c r="S1887" s="10">
        <f t="shared" si="1011"/>
        <v>0</v>
      </c>
      <c r="T1887" s="9">
        <f t="shared" si="1001"/>
        <v>0.98225028399119363</v>
      </c>
      <c r="U1887" s="18"/>
      <c r="V1887" s="8">
        <f t="shared" si="1012"/>
        <v>7605.3476126881233</v>
      </c>
      <c r="W1887" s="8">
        <f t="shared" si="1002"/>
        <v>7555.2432668949441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-2295.4982060946745</v>
      </c>
      <c r="AB1887" s="8">
        <f t="shared" si="1013"/>
        <v>-5010.4345793179164</v>
      </c>
      <c r="AC1887" s="8">
        <f t="shared" si="1006"/>
        <v>-7305.9327854125913</v>
      </c>
      <c r="AD1887" s="8">
        <f t="shared" si="1014"/>
        <v>746.08460080470491</v>
      </c>
      <c r="AE1887" s="8">
        <f t="shared" si="1007"/>
        <v>-6559.8481846078867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2336.978918211496</v>
      </c>
      <c r="M1888" s="14">
        <f t="shared" si="1000"/>
        <v>769177</v>
      </c>
      <c r="N1888" s="13"/>
      <c r="O1888" s="12">
        <f>1000*(IF(I8&lt;18,VLOOKUP(I8,'[1]Mortality (No Interventions) L'!$B$10:$O$129,7),VLOOKUP(I8,'[1]Mortality (Interventions) L'!$B$136:$AV$256,46)))</f>
        <v>7.2940103202151843</v>
      </c>
      <c r="P1888" s="11">
        <v>0</v>
      </c>
      <c r="Q1888" s="10">
        <f t="shared" si="1009"/>
        <v>0.98225028399119363</v>
      </c>
      <c r="R1888" s="10">
        <f t="shared" si="1010"/>
        <v>7.1645437084660616E-3</v>
      </c>
      <c r="S1888" s="10">
        <f t="shared" si="1011"/>
        <v>0</v>
      </c>
      <c r="T1888" s="9">
        <f t="shared" si="1001"/>
        <v>0.97508574028272754</v>
      </c>
      <c r="U1888" s="18"/>
      <c r="V1888" s="8">
        <f t="shared" si="1012"/>
        <v>7555.2432668949441</v>
      </c>
      <c r="W1888" s="8">
        <f t="shared" si="1002"/>
        <v>7500.1352445344755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-2278.7548184893844</v>
      </c>
      <c r="AB1888" s="8">
        <f t="shared" si="1013"/>
        <v>-5510.8022360468003</v>
      </c>
      <c r="AC1888" s="8">
        <f t="shared" si="1006"/>
        <v>-7789.5570545361843</v>
      </c>
      <c r="AD1888" s="8">
        <f t="shared" si="1014"/>
        <v>741.16936448239403</v>
      </c>
      <c r="AE1888" s="8">
        <f t="shared" si="1007"/>
        <v>-7048.3876900537907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2336.978918211496</v>
      </c>
      <c r="M1889" s="14">
        <f t="shared" si="1000"/>
        <v>769177</v>
      </c>
      <c r="N1889" s="13"/>
      <c r="O1889" s="12">
        <f>1000*(IF(I9&lt;18,VLOOKUP(I9,'[1]Mortality (No Interventions) L'!$B$10:$O$129,7),VLOOKUP(I9,'[1]Mortality (Interventions) L'!$B$136:$AV$256,46)))</f>
        <v>8.0954353457610342</v>
      </c>
      <c r="P1889" s="11">
        <v>0</v>
      </c>
      <c r="Q1889" s="10">
        <f t="shared" si="1009"/>
        <v>0.97508574028272754</v>
      </c>
      <c r="R1889" s="10">
        <f t="shared" si="1010"/>
        <v>7.8937435670323568E-3</v>
      </c>
      <c r="S1889" s="10">
        <f t="shared" si="1011"/>
        <v>0</v>
      </c>
      <c r="T1889" s="9">
        <f t="shared" si="1001"/>
        <v>0.96719199671569522</v>
      </c>
      <c r="U1889" s="18"/>
      <c r="V1889" s="8">
        <f t="shared" si="1012"/>
        <v>7500.1352445344755</v>
      </c>
      <c r="W1889" s="8">
        <f t="shared" si="1002"/>
        <v>7439.4183845778834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-2260.307306187462</v>
      </c>
      <c r="AB1889" s="8">
        <f t="shared" si="1013"/>
        <v>-6071.6859956592471</v>
      </c>
      <c r="AC1889" s="8">
        <f t="shared" si="1006"/>
        <v>-8331.9933018467091</v>
      </c>
      <c r="AD1889" s="8">
        <f t="shared" si="1014"/>
        <v>735.76326748883207</v>
      </c>
      <c r="AE1889" s="8">
        <f t="shared" si="1007"/>
        <v>-7596.2300343578772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2336.978918211496</v>
      </c>
      <c r="M1890" s="14">
        <f t="shared" si="1000"/>
        <v>769177</v>
      </c>
      <c r="N1890" s="13"/>
      <c r="O1890" s="12">
        <f>1000*(IF(I10&lt;18,VLOOKUP(I10,'[1]Mortality (No Interventions) L'!$B$10:$O$129,7),VLOOKUP(I10,'[1]Mortality (Interventions) L'!$B$136:$AV$256,46)))</f>
        <v>9.1026393179660996</v>
      </c>
      <c r="P1890" s="11">
        <v>0</v>
      </c>
      <c r="Q1890" s="10">
        <f t="shared" si="1009"/>
        <v>0.96719199671569522</v>
      </c>
      <c r="R1890" s="10">
        <f t="shared" si="1010"/>
        <v>8.8039998973264266E-3</v>
      </c>
      <c r="S1890" s="10">
        <f t="shared" si="1011"/>
        <v>0</v>
      </c>
      <c r="T1890" s="9">
        <f t="shared" si="1001"/>
        <v>0.95838799681836884</v>
      </c>
      <c r="U1890" s="18"/>
      <c r="V1890" s="8">
        <f t="shared" si="1012"/>
        <v>7439.4183845778834</v>
      </c>
      <c r="W1890" s="8">
        <f t="shared" si="1002"/>
        <v>7371.7000422876254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-2239.7325440314744</v>
      </c>
      <c r="AB1890" s="8">
        <f t="shared" si="1013"/>
        <v>-6771.8342290258488</v>
      </c>
      <c r="AC1890" s="8">
        <f t="shared" si="1006"/>
        <v>-9011.5667730573223</v>
      </c>
      <c r="AD1890" s="8">
        <f t="shared" si="1014"/>
        <v>729.80694352709043</v>
      </c>
      <c r="AE1890" s="8">
        <f t="shared" si="1007"/>
        <v>-8281.7598295302323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2336.978918211496</v>
      </c>
      <c r="M1891" s="14">
        <f t="shared" si="1000"/>
        <v>769177</v>
      </c>
      <c r="N1891" s="13"/>
      <c r="O1891" s="12">
        <f>1000*(IF(I11&lt;18,VLOOKUP(I11,'[1]Mortality (No Interventions) L'!$B$10:$O$129,7),VLOOKUP(I11,'[1]Mortality (Interventions) L'!$B$136:$AV$256,46)))</f>
        <v>10.165264022453528</v>
      </c>
      <c r="P1891" s="11">
        <v>0</v>
      </c>
      <c r="Q1891" s="10">
        <f t="shared" si="1009"/>
        <v>0.95838799681836884</v>
      </c>
      <c r="R1891" s="10">
        <f t="shared" si="1010"/>
        <v>9.7422670236090702E-3</v>
      </c>
      <c r="S1891" s="10">
        <f t="shared" si="1011"/>
        <v>0</v>
      </c>
      <c r="T1891" s="9">
        <f t="shared" si="1001"/>
        <v>0.94864572979475981</v>
      </c>
      <c r="U1891" s="18"/>
      <c r="V1891" s="8">
        <f t="shared" si="1012"/>
        <v>7371.7000422876254</v>
      </c>
      <c r="W1891" s="8">
        <f t="shared" si="1002"/>
        <v>7296.7647650634399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-2216.9650713817127</v>
      </c>
      <c r="AB1891" s="8">
        <f t="shared" si="1013"/>
        <v>-7493.5277224185538</v>
      </c>
      <c r="AC1891" s="8">
        <f t="shared" si="1006"/>
        <v>-9710.4927938002656</v>
      </c>
      <c r="AD1891" s="8">
        <f t="shared" si="1014"/>
        <v>723.16377414841611</v>
      </c>
      <c r="AE1891" s="8">
        <f t="shared" si="1007"/>
        <v>-8987.3290196518501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2336.978918211496</v>
      </c>
      <c r="M1892" s="14">
        <f t="shared" si="1000"/>
        <v>769177</v>
      </c>
      <c r="N1892" s="13"/>
      <c r="O1892" s="12">
        <f>1000*(IF(I12&lt;18,VLOOKUP(I12,'[1]Mortality (No Interventions) L'!$B$10:$O$129,7),VLOOKUP(I12,'[1]Mortality (Interventions) L'!$B$136:$AV$256,46)))</f>
        <v>11.39935865796142</v>
      </c>
      <c r="P1892" s="11">
        <v>0</v>
      </c>
      <c r="Q1892" s="10">
        <f t="shared" si="1009"/>
        <v>0.94864572979475981</v>
      </c>
      <c r="R1892" s="10">
        <f t="shared" si="1010"/>
        <v>1.0813952913274026E-2</v>
      </c>
      <c r="S1892" s="10">
        <f t="shared" si="1011"/>
        <v>0</v>
      </c>
      <c r="T1892" s="9">
        <f t="shared" si="1001"/>
        <v>0.93783177688148578</v>
      </c>
      <c r="U1892" s="18"/>
      <c r="V1892" s="8">
        <f t="shared" si="1012"/>
        <v>7296.7647650634399</v>
      </c>
      <c r="W1892" s="8">
        <f t="shared" si="1002"/>
        <v>7213.5863264637064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-2191.6930914008599</v>
      </c>
      <c r="AB1892" s="8">
        <f t="shared" si="1013"/>
        <v>-8317.8438599733745</v>
      </c>
      <c r="AC1892" s="8">
        <f t="shared" si="1006"/>
        <v>-10509.536951374233</v>
      </c>
      <c r="AD1892" s="8">
        <f t="shared" si="1014"/>
        <v>715.81262345272353</v>
      </c>
      <c r="AE1892" s="8">
        <f t="shared" si="1007"/>
        <v>-9793.7243279215108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2336.978918211496</v>
      </c>
      <c r="M1893" s="14">
        <f t="shared" si="1000"/>
        <v>769177</v>
      </c>
      <c r="N1893" s="13"/>
      <c r="O1893" s="12">
        <f>1000*(IF(I13&lt;18,VLOOKUP(I13,'[1]Mortality (No Interventions) L'!$B$10:$O$129,7),VLOOKUP(I13,'[1]Mortality (Interventions) L'!$B$136:$AV$256,46)))</f>
        <v>12.83394944995473</v>
      </c>
      <c r="P1893" s="11">
        <v>0</v>
      </c>
      <c r="Q1893" s="10">
        <f t="shared" si="1009"/>
        <v>0.93783177688148578</v>
      </c>
      <c r="R1893" s="10">
        <f t="shared" si="1010"/>
        <v>1.203608561705821E-2</v>
      </c>
      <c r="S1893" s="10">
        <f t="shared" si="1011"/>
        <v>0</v>
      </c>
      <c r="T1893" s="9">
        <f t="shared" si="1001"/>
        <v>0.92579569126442762</v>
      </c>
      <c r="U1893" s="18"/>
      <c r="V1893" s="8">
        <f t="shared" si="1012"/>
        <v>7213.5863264637064</v>
      </c>
      <c r="W1893" s="8">
        <f t="shared" si="1002"/>
        <v>7121.0075241969871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-2163.5650130560061</v>
      </c>
      <c r="AB1893" s="8">
        <f t="shared" si="1013"/>
        <v>-9257.8802266719831</v>
      </c>
      <c r="AC1893" s="8">
        <f t="shared" si="1006"/>
        <v>-11421.445239727989</v>
      </c>
      <c r="AD1893" s="8">
        <f t="shared" si="1014"/>
        <v>707.6528186260897</v>
      </c>
      <c r="AE1893" s="8">
        <f t="shared" si="1007"/>
        <v>-10713.7924211019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4475.57720353682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2336.978918211496</v>
      </c>
      <c r="M1894" s="14">
        <f t="shared" si="1000"/>
        <v>769177</v>
      </c>
      <c r="N1894" s="13"/>
      <c r="O1894" s="12">
        <f>1000*(IF(I14&lt;18,VLOOKUP(I14,'[1]Mortality (No Interventions) L'!$B$10:$O$129,7),VLOOKUP(I14,'[1]Mortality (Interventions) L'!$B$136:$AV$256,46)))</f>
        <v>14.55129849647183</v>
      </c>
      <c r="P1894" s="11">
        <v>0</v>
      </c>
      <c r="Q1894" s="10">
        <f t="shared" si="1009"/>
        <v>0.92579569126442762</v>
      </c>
      <c r="R1894" s="10">
        <f t="shared" si="1010"/>
        <v>1.3471529450336164E-2</v>
      </c>
      <c r="S1894" s="10">
        <f t="shared" si="1011"/>
        <v>0</v>
      </c>
      <c r="T1894" s="9">
        <f t="shared" si="1001"/>
        <v>0.91232416181409148</v>
      </c>
      <c r="U1894" s="18"/>
      <c r="V1894" s="8">
        <f t="shared" si="1012"/>
        <v>7121.0075241969871</v>
      </c>
      <c r="W1894" s="8">
        <f t="shared" si="1002"/>
        <v>7017.3876181167752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-2132.0823327345051</v>
      </c>
      <c r="AB1894" s="8">
        <f t="shared" si="1013"/>
        <v>-10361.990608021219</v>
      </c>
      <c r="AC1894" s="8">
        <f t="shared" si="1006"/>
        <v>-12494.072940755723</v>
      </c>
      <c r="AD1894" s="8">
        <f t="shared" si="1014"/>
        <v>698.57083812372446</v>
      </c>
      <c r="AE1894" s="8">
        <f t="shared" si="1007"/>
        <v>-11795.502102631999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2336.978918211496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2336.978918211496</v>
      </c>
      <c r="M1895" s="14">
        <f t="shared" si="1000"/>
        <v>769177</v>
      </c>
      <c r="N1895" s="13"/>
      <c r="O1895" s="12">
        <f>1000*(IF(I15&lt;18,VLOOKUP(I15,'[1]Mortality (No Interventions) L'!$B$10:$O$129,7),VLOOKUP(I15,'[1]Mortality (Interventions) L'!$B$136:$AV$256,46)))</f>
        <v>16.549859427370812</v>
      </c>
      <c r="P1895" s="11">
        <v>0</v>
      </c>
      <c r="Q1895" s="10">
        <f t="shared" si="1009"/>
        <v>0.91232416181409148</v>
      </c>
      <c r="R1895" s="10">
        <f t="shared" si="1010"/>
        <v>1.5098836630217116E-2</v>
      </c>
      <c r="S1895" s="10">
        <f t="shared" si="1011"/>
        <v>0</v>
      </c>
      <c r="T1895" s="9">
        <f t="shared" si="1001"/>
        <v>0.89722532518387432</v>
      </c>
      <c r="U1895" s="18"/>
      <c r="V1895" s="8">
        <f t="shared" si="1012"/>
        <v>7017.3876181167752</v>
      </c>
      <c r="W1895" s="8">
        <f t="shared" si="1002"/>
        <v>6901.2508394895694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-2096.7966698401683</v>
      </c>
      <c r="AB1895" s="8">
        <f t="shared" si="1013"/>
        <v>-11613.677862720509</v>
      </c>
      <c r="AC1895" s="8">
        <f t="shared" si="1006"/>
        <v>-13710.474532560678</v>
      </c>
      <c r="AD1895" s="8">
        <f t="shared" si="1014"/>
        <v>688.40572533725572</v>
      </c>
      <c r="AE1895" s="8">
        <f t="shared" si="1007"/>
        <v>-13022.068807223422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2336.978918211496</v>
      </c>
      <c r="M1896" s="14">
        <f t="shared" si="1000"/>
        <v>769177</v>
      </c>
      <c r="N1896" s="13"/>
      <c r="O1896" s="12">
        <f>1000*(IF(I16&lt;18,VLOOKUP(I16,'[1]Mortality (No Interventions) L'!$B$10:$O$129,7),VLOOKUP(I16,'[1]Mortality (Interventions) L'!$B$136:$AV$256,46)))</f>
        <v>18.867842402823111</v>
      </c>
      <c r="P1896" s="11">
        <v>0</v>
      </c>
      <c r="Q1896" s="10">
        <f t="shared" si="1009"/>
        <v>0.89722532518387432</v>
      </c>
      <c r="R1896" s="10">
        <f t="shared" si="1010"/>
        <v>1.692870603539106E-2</v>
      </c>
      <c r="S1896" s="10">
        <f t="shared" si="1011"/>
        <v>0</v>
      </c>
      <c r="T1896" s="9">
        <f t="shared" si="1001"/>
        <v>0.88029661914848323</v>
      </c>
      <c r="U1896" s="18"/>
      <c r="V1896" s="8">
        <f t="shared" si="1012"/>
        <v>6901.2508394895694</v>
      </c>
      <c r="W1896" s="8">
        <f t="shared" si="1002"/>
        <v>6771.0391262677294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-2057.2346407228597</v>
      </c>
      <c r="AB1896" s="8">
        <f t="shared" si="1013"/>
        <v>-13021.171322183989</v>
      </c>
      <c r="AC1896" s="8">
        <f t="shared" si="1006"/>
        <v>-15078.405962906849</v>
      </c>
      <c r="AD1896" s="8">
        <f t="shared" si="1014"/>
        <v>677.01270735392677</v>
      </c>
      <c r="AE1896" s="8">
        <f t="shared" si="1007"/>
        <v>-14401.393255552923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2336.978918211496</v>
      </c>
      <c r="M1897" s="14">
        <f t="shared" si="1000"/>
        <v>769177</v>
      </c>
      <c r="N1897" s="13"/>
      <c r="O1897" s="12">
        <f>1000*(IF(I17&lt;18,VLOOKUP(I17,'[1]Mortality (No Interventions) L'!$B$10:$O$129,7),VLOOKUP(I17,'[1]Mortality (Interventions) L'!$B$136:$AV$256,46)))</f>
        <v>21.570990479346715</v>
      </c>
      <c r="P1897" s="11">
        <v>0</v>
      </c>
      <c r="Q1897" s="10">
        <f t="shared" si="1009"/>
        <v>0.88029661914848323</v>
      </c>
      <c r="R1897" s="10">
        <f t="shared" si="1010"/>
        <v>1.8988869990653034E-2</v>
      </c>
      <c r="S1897" s="10">
        <f t="shared" si="1011"/>
        <v>0</v>
      </c>
      <c r="T1897" s="9">
        <f t="shared" si="1001"/>
        <v>0.86130774915783015</v>
      </c>
      <c r="U1897" s="18"/>
      <c r="V1897" s="8">
        <f t="shared" si="1012"/>
        <v>6771.0391262677294</v>
      </c>
      <c r="W1897" s="8">
        <f t="shared" si="1002"/>
        <v>6624.9811057397237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-2012.8580518740443</v>
      </c>
      <c r="AB1897" s="8">
        <f t="shared" si="1013"/>
        <v>-14605.802052800529</v>
      </c>
      <c r="AC1897" s="8">
        <f t="shared" si="1006"/>
        <v>-16618.660104674575</v>
      </c>
      <c r="AD1897" s="8">
        <f t="shared" si="1014"/>
        <v>664.23893828686425</v>
      </c>
      <c r="AE1897" s="8">
        <f t="shared" si="1007"/>
        <v>-15954.42116638771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2336.978918211496</v>
      </c>
      <c r="M1898" s="14">
        <f t="shared" si="1000"/>
        <v>769177</v>
      </c>
      <c r="N1898" s="13"/>
      <c r="O1898" s="12">
        <f>1000*(IF(I18&lt;18,VLOOKUP(I18,'[1]Mortality (No Interventions) L'!$B$10:$O$129,7),VLOOKUP(I18,'[1]Mortality (Interventions) L'!$B$136:$AV$256,46)))</f>
        <v>24.631668367311853</v>
      </c>
      <c r="P1898" s="11">
        <v>0</v>
      </c>
      <c r="Q1898" s="10">
        <f t="shared" si="1009"/>
        <v>0.86130774915783015</v>
      </c>
      <c r="R1898" s="10">
        <f t="shared" si="1010"/>
        <v>2.12154468394515E-2</v>
      </c>
      <c r="S1898" s="10">
        <f t="shared" si="1011"/>
        <v>0</v>
      </c>
      <c r="T1898" s="9">
        <f t="shared" si="1001"/>
        <v>0.84009230231837861</v>
      </c>
      <c r="U1898" s="18"/>
      <c r="V1898" s="8">
        <f t="shared" si="1012"/>
        <v>6624.9811057397237</v>
      </c>
      <c r="W1898" s="8">
        <f t="shared" si="1002"/>
        <v>6461.796768203435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-1963.2779998698095</v>
      </c>
      <c r="AB1898" s="8">
        <f t="shared" si="1013"/>
        <v>-16318.433753628786</v>
      </c>
      <c r="AC1898" s="8">
        <f t="shared" si="1006"/>
        <v>-18281.711753498595</v>
      </c>
      <c r="AD1898" s="8">
        <f t="shared" si="1014"/>
        <v>649.91064647306689</v>
      </c>
      <c r="AE1898" s="8">
        <f t="shared" si="1007"/>
        <v>-17631.801107025527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2336.978918211496</v>
      </c>
      <c r="M1899" s="14">
        <f t="shared" si="1000"/>
        <v>769177</v>
      </c>
      <c r="N1899" s="13"/>
      <c r="O1899" s="12">
        <f>1000*(IF(I19&lt;18,VLOOKUP(I19,'[1]Mortality (No Interventions) L'!$B$10:$O$129,7),VLOOKUP(I19,'[1]Mortality (Interventions) L'!$B$136:$AV$256,46)))</f>
        <v>28.081410267240518</v>
      </c>
      <c r="P1899" s="11">
        <v>0</v>
      </c>
      <c r="Q1899" s="10">
        <f t="shared" si="1009"/>
        <v>0.84009230231837861</v>
      </c>
      <c r="R1899" s="10">
        <f t="shared" si="1010"/>
        <v>2.359097660375304E-2</v>
      </c>
      <c r="S1899" s="10">
        <f t="shared" si="1011"/>
        <v>0</v>
      </c>
      <c r="T1899" s="9">
        <f t="shared" si="1001"/>
        <v>0.81650132571462553</v>
      </c>
      <c r="U1899" s="18"/>
      <c r="V1899" s="8">
        <f t="shared" si="1012"/>
        <v>6461.796768203435</v>
      </c>
      <c r="W1899" s="8">
        <f t="shared" si="1002"/>
        <v>6280.3404020919852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-1908.1463848868179</v>
      </c>
      <c r="AB1899" s="8">
        <f t="shared" si="1013"/>
        <v>-18145.636611144953</v>
      </c>
      <c r="AC1899" s="8">
        <f t="shared" si="1006"/>
        <v>-20053.782996031772</v>
      </c>
      <c r="AD1899" s="8">
        <f t="shared" si="1014"/>
        <v>633.90226296075707</v>
      </c>
      <c r="AE1899" s="8">
        <f t="shared" si="1007"/>
        <v>-19419.880733071015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2336.978918211496</v>
      </c>
      <c r="M1900" s="14">
        <f t="shared" si="1000"/>
        <v>769177</v>
      </c>
      <c r="N1900" s="13"/>
      <c r="O1900" s="12">
        <f>1000*(IF(I20&lt;18,VLOOKUP(I20,'[1]Mortality (No Interventions) L'!$B$10:$O$129,7),VLOOKUP(I20,'[1]Mortality (Interventions) L'!$B$136:$AV$256,46)))</f>
        <v>31.900905698539503</v>
      </c>
      <c r="P1900" s="11">
        <v>0</v>
      </c>
      <c r="Q1900" s="10">
        <f t="shared" si="1009"/>
        <v>0.81650132571462553</v>
      </c>
      <c r="R1900" s="10">
        <f t="shared" si="1010"/>
        <v>2.6047131794354757E-2</v>
      </c>
      <c r="S1900" s="10">
        <f t="shared" si="1011"/>
        <v>0</v>
      </c>
      <c r="T1900" s="9">
        <f t="shared" si="1001"/>
        <v>0.79045419392027072</v>
      </c>
      <c r="U1900" s="18"/>
      <c r="V1900" s="8">
        <f t="shared" si="1012"/>
        <v>6280.3404020919852</v>
      </c>
      <c r="W1900" s="8">
        <f t="shared" si="1002"/>
        <v>6079.9918551701212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-1847.2747870035344</v>
      </c>
      <c r="AB1900" s="8">
        <f t="shared" si="1013"/>
        <v>-20034.854692186407</v>
      </c>
      <c r="AC1900" s="8">
        <f t="shared" si="1006"/>
        <v>-21882.129479189942</v>
      </c>
      <c r="AD1900" s="8">
        <f t="shared" si="1014"/>
        <v>616.10139344522383</v>
      </c>
      <c r="AE1900" s="8">
        <f t="shared" si="1007"/>
        <v>-21266.028085744718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2336.978918211496</v>
      </c>
      <c r="M1901" s="14">
        <f t="shared" si="1000"/>
        <v>769177</v>
      </c>
      <c r="N1901" s="13"/>
      <c r="O1901" s="12">
        <f>1000*(IF(I21&lt;18,VLOOKUP(I21,'[1]Mortality (No Interventions) L'!$B$10:$O$129,7),VLOOKUP(I21,'[1]Mortality (Interventions) L'!$B$136:$AV$256,46)))</f>
        <v>36.155619078529583</v>
      </c>
      <c r="P1901" s="11">
        <v>0</v>
      </c>
      <c r="Q1901" s="10">
        <f t="shared" si="1009"/>
        <v>0.79045419392027072</v>
      </c>
      <c r="R1901" s="10">
        <f t="shared" si="1010"/>
        <v>2.8579360734407463E-2</v>
      </c>
      <c r="S1901" s="10">
        <f t="shared" si="1011"/>
        <v>0</v>
      </c>
      <c r="T1901" s="9">
        <f t="shared" si="1001"/>
        <v>0.76187483318586324</v>
      </c>
      <c r="U1901" s="18"/>
      <c r="V1901" s="8">
        <f t="shared" si="1012"/>
        <v>6079.9918551701212</v>
      </c>
      <c r="W1901" s="8">
        <f t="shared" si="1002"/>
        <v>5860.1659856540273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-1780.4854234712627</v>
      </c>
      <c r="AB1901" s="8">
        <f t="shared" si="1013"/>
        <v>-21982.58695160933</v>
      </c>
      <c r="AC1901" s="8">
        <f t="shared" si="1006"/>
        <v>-23763.072375080592</v>
      </c>
      <c r="AD1901" s="8">
        <f t="shared" si="1014"/>
        <v>596.44720099218898</v>
      </c>
      <c r="AE1901" s="8">
        <f t="shared" si="1007"/>
        <v>-23166.625174088404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2336.978918211496</v>
      </c>
      <c r="M1902" s="14">
        <f t="shared" si="1000"/>
        <v>769177</v>
      </c>
      <c r="N1902" s="13"/>
      <c r="O1902" s="12">
        <f>1000*(IF(I22&lt;18,VLOOKUP(I22,'[1]Mortality (No Interventions) L'!$B$10:$O$129,7),VLOOKUP(I22,'[1]Mortality (Interventions) L'!$B$136:$AV$256,46)))</f>
        <v>40.994961324860881</v>
      </c>
      <c r="P1902" s="11">
        <v>0</v>
      </c>
      <c r="Q1902" s="10">
        <f t="shared" si="1009"/>
        <v>0.76187483318586324</v>
      </c>
      <c r="R1902" s="10">
        <f t="shared" si="1010"/>
        <v>3.1233029320839299E-2</v>
      </c>
      <c r="S1902" s="10">
        <f t="shared" si="1011"/>
        <v>0</v>
      </c>
      <c r="T1902" s="9">
        <f t="shared" si="1001"/>
        <v>0.73064180386502398</v>
      </c>
      <c r="U1902" s="18"/>
      <c r="V1902" s="8">
        <f t="shared" si="1012"/>
        <v>5860.1659856540273</v>
      </c>
      <c r="W1902" s="8">
        <f t="shared" si="1002"/>
        <v>5619.9287077148756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-1707.4944923965797</v>
      </c>
      <c r="AB1902" s="8">
        <f t="shared" si="1013"/>
        <v>-24023.727793915208</v>
      </c>
      <c r="AC1902" s="8">
        <f t="shared" si="1006"/>
        <v>-25731.22228631179</v>
      </c>
      <c r="AD1902" s="8">
        <f t="shared" si="1014"/>
        <v>574.88228319266011</v>
      </c>
      <c r="AE1902" s="8">
        <f t="shared" si="1007"/>
        <v>-25156.34000311913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2336.978918211496</v>
      </c>
      <c r="M1903" s="14">
        <f t="shared" si="1000"/>
        <v>769177</v>
      </c>
      <c r="N1903" s="13"/>
      <c r="O1903" s="12">
        <f>1000*(IF(I23&lt;18,VLOOKUP(I23,'[1]Mortality (No Interventions) L'!$B$10:$O$129,7),VLOOKUP(I23,'[1]Mortality (Interventions) L'!$B$136:$AV$256,46)))</f>
        <v>46.492962927374066</v>
      </c>
      <c r="P1903" s="11">
        <v>0</v>
      </c>
      <c r="Q1903" s="10">
        <f t="shared" si="1009"/>
        <v>0.73064180386502398</v>
      </c>
      <c r="R1903" s="10">
        <f t="shared" si="1010"/>
        <v>3.3969702300286272E-2</v>
      </c>
      <c r="S1903" s="10">
        <f t="shared" si="1011"/>
        <v>0</v>
      </c>
      <c r="T1903" s="9">
        <f t="shared" si="1001"/>
        <v>0.69667210156473769</v>
      </c>
      <c r="U1903" s="18"/>
      <c r="V1903" s="8">
        <f t="shared" si="1012"/>
        <v>5619.9287077148756</v>
      </c>
      <c r="W1903" s="8">
        <f t="shared" si="1002"/>
        <v>5358.6415706526031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-1628.10801426289</v>
      </c>
      <c r="AB1903" s="8">
        <f t="shared" si="1013"/>
        <v>-26128.713706227296</v>
      </c>
      <c r="AC1903" s="8">
        <f t="shared" si="1006"/>
        <v>-27756.821720490185</v>
      </c>
      <c r="AD1903" s="8">
        <f t="shared" si="1014"/>
        <v>551.31500622682938</v>
      </c>
      <c r="AE1903" s="8">
        <f t="shared" si="1007"/>
        <v>-27205.506714263356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2336.978918211496</v>
      </c>
      <c r="M1904" s="14">
        <f t="shared" si="1000"/>
        <v>769177</v>
      </c>
      <c r="N1904" s="13"/>
      <c r="O1904" s="12">
        <f>1000*(IF(I24&lt;18,VLOOKUP(I24,'[1]Mortality (No Interventions) L'!$B$10:$O$129,7),VLOOKUP(I24,'[1]Mortality (Interventions) L'!$B$136:$AV$256,46)))</f>
        <v>52.75998421227272</v>
      </c>
      <c r="P1904" s="11">
        <v>0</v>
      </c>
      <c r="Q1904" s="10">
        <f t="shared" si="1009"/>
        <v>0.69667210156473769</v>
      </c>
      <c r="R1904" s="10">
        <f t="shared" si="1010"/>
        <v>3.6756409079686414E-2</v>
      </c>
      <c r="S1904" s="10">
        <f t="shared" si="1011"/>
        <v>0</v>
      </c>
      <c r="T1904" s="9">
        <f t="shared" si="1001"/>
        <v>0.65991569248505133</v>
      </c>
      <c r="U1904" s="18"/>
      <c r="V1904" s="8">
        <f t="shared" si="1012"/>
        <v>5358.6415706526031</v>
      </c>
      <c r="W1904" s="8">
        <f t="shared" si="1002"/>
        <v>5075.9197259857438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-1542.2090611345054</v>
      </c>
      <c r="AB1904" s="8">
        <f t="shared" si="1013"/>
        <v>-28272.184466685958</v>
      </c>
      <c r="AC1904" s="8">
        <f t="shared" si="1006"/>
        <v>-29814.393527820463</v>
      </c>
      <c r="AD1904" s="8">
        <f t="shared" si="1014"/>
        <v>525.68273808102037</v>
      </c>
      <c r="AE1904" s="8">
        <f t="shared" si="1007"/>
        <v>-29288.710789739442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2336.978918211496</v>
      </c>
      <c r="M1905" s="14">
        <f t="shared" si="1000"/>
        <v>769177</v>
      </c>
      <c r="N1905" s="13"/>
      <c r="O1905" s="12">
        <f>1000*(IF(I25&lt;18,VLOOKUP(I25,'[1]Mortality (No Interventions) L'!$B$10:$O$129,7),VLOOKUP(I25,'[1]Mortality (Interventions) L'!$B$136:$AV$256,46)))</f>
        <v>59.628840799062253</v>
      </c>
      <c r="P1905" s="11">
        <v>0</v>
      </c>
      <c r="Q1905" s="10">
        <f t="shared" si="1009"/>
        <v>0.65991569248505133</v>
      </c>
      <c r="R1905" s="10">
        <f t="shared" si="1010"/>
        <v>3.935000776799405E-2</v>
      </c>
      <c r="S1905" s="10">
        <f t="shared" si="1011"/>
        <v>0</v>
      </c>
      <c r="T1905" s="9">
        <f t="shared" si="1001"/>
        <v>0.62056568471705731</v>
      </c>
      <c r="U1905" s="18"/>
      <c r="V1905" s="8">
        <f t="shared" si="1012"/>
        <v>5075.9197259857438</v>
      </c>
      <c r="W1905" s="8">
        <f t="shared" si="1002"/>
        <v>4773.2485167361201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-1450.2489225492448</v>
      </c>
      <c r="AB1905" s="8">
        <f t="shared" si="1013"/>
        <v>-30267.120924962361</v>
      </c>
      <c r="AC1905" s="8">
        <f t="shared" si="1006"/>
        <v>-31717.369847511607</v>
      </c>
      <c r="AD1905" s="8">
        <f t="shared" si="1014"/>
        <v>497.94772511920149</v>
      </c>
      <c r="AE1905" s="8">
        <f t="shared" si="1007"/>
        <v>-31219.422122392407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2336.978918211496</v>
      </c>
      <c r="M1906" s="14">
        <f t="shared" si="1000"/>
        <v>769177</v>
      </c>
      <c r="N1906" s="13"/>
      <c r="O1906" s="12">
        <f>1000*(IF(I26&lt;18,VLOOKUP(I26,'[1]Mortality (No Interventions) L'!$B$10:$O$129,7),VLOOKUP(I26,'[1]Mortality (Interventions) L'!$B$136:$AV$256,46)))</f>
        <v>66.931159567956129</v>
      </c>
      <c r="P1906" s="11">
        <v>0</v>
      </c>
      <c r="Q1906" s="10">
        <f t="shared" si="1009"/>
        <v>0.62056568471705731</v>
      </c>
      <c r="R1906" s="10">
        <f t="shared" si="1010"/>
        <v>4.1535180866195322E-2</v>
      </c>
      <c r="S1906" s="10">
        <f t="shared" si="1011"/>
        <v>0</v>
      </c>
      <c r="T1906" s="9">
        <f t="shared" si="1001"/>
        <v>0.57903050385086197</v>
      </c>
      <c r="U1906" s="18"/>
      <c r="V1906" s="8">
        <f t="shared" si="1012"/>
        <v>4773.2485167361201</v>
      </c>
      <c r="W1906" s="8">
        <f t="shared" si="1002"/>
        <v>4453.7694586049447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-1353.1820805008449</v>
      </c>
      <c r="AB1906" s="8">
        <f t="shared" si="1013"/>
        <v>-31947.905813117519</v>
      </c>
      <c r="AC1906" s="8">
        <f t="shared" si="1006"/>
        <v>-33301.087893618365</v>
      </c>
      <c r="AD1906" s="8">
        <f t="shared" si="1014"/>
        <v>468.2556794918134</v>
      </c>
      <c r="AE1906" s="8">
        <f t="shared" si="1007"/>
        <v>-32832.832214126553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2336.978918211496</v>
      </c>
      <c r="M1907" s="14">
        <f t="shared" si="1000"/>
        <v>769177</v>
      </c>
      <c r="N1907" s="13"/>
      <c r="O1907" s="12">
        <f>1000*(IF(I27&lt;18,VLOOKUP(I27,'[1]Mortality (No Interventions) L'!$B$10:$O$129,7),VLOOKUP(I27,'[1]Mortality (Interventions) L'!$B$136:$AV$256,46)))</f>
        <v>75.002127509003259</v>
      </c>
      <c r="P1907" s="11">
        <v>0</v>
      </c>
      <c r="Q1907" s="10">
        <f t="shared" si="1009"/>
        <v>0.57903050385086197</v>
      </c>
      <c r="R1907" s="10">
        <f t="shared" si="1010"/>
        <v>4.3428519681424756E-2</v>
      </c>
      <c r="S1907" s="10">
        <f t="shared" si="1011"/>
        <v>0</v>
      </c>
      <c r="T1907" s="9">
        <f t="shared" si="1001"/>
        <v>0.53560198416943716</v>
      </c>
      <c r="U1907" s="18"/>
      <c r="V1907" s="8">
        <f t="shared" si="1012"/>
        <v>4453.7694586049447</v>
      </c>
      <c r="W1907" s="8">
        <f t="shared" si="1002"/>
        <v>4119.7272737749518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-1251.6905455562221</v>
      </c>
      <c r="AB1907" s="8">
        <f t="shared" si="1013"/>
        <v>-33404.218482999247</v>
      </c>
      <c r="AC1907" s="8">
        <f t="shared" si="1006"/>
        <v>-34655.90902855547</v>
      </c>
      <c r="AD1907" s="8">
        <f t="shared" si="1014"/>
        <v>436.9147838891451</v>
      </c>
      <c r="AE1907" s="8">
        <f t="shared" si="1007"/>
        <v>-34218.994244666326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2336.978918211496</v>
      </c>
      <c r="M1908" s="14">
        <f t="shared" si="1000"/>
        <v>769177</v>
      </c>
      <c r="N1908" s="13"/>
      <c r="O1908" s="12">
        <f>1000*(IF(I28&lt;18,VLOOKUP(I28,'[1]Mortality (No Interventions) L'!$B$10:$O$129,7),VLOOKUP(I28,'[1]Mortality (Interventions) L'!$B$136:$AV$256,46)))</f>
        <v>83.837954083738381</v>
      </c>
      <c r="P1908" s="11">
        <v>0</v>
      </c>
      <c r="Q1908" s="10">
        <f t="shared" si="1009"/>
        <v>0.53560198416943716</v>
      </c>
      <c r="R1908" s="10">
        <f t="shared" si="1010"/>
        <v>4.4903774555956448E-2</v>
      </c>
      <c r="S1908" s="10">
        <f t="shared" si="1011"/>
        <v>0</v>
      </c>
      <c r="T1908" s="9">
        <f t="shared" si="1001"/>
        <v>0.49069820961348071</v>
      </c>
      <c r="U1908" s="18"/>
      <c r="V1908" s="8">
        <f t="shared" si="1012"/>
        <v>4119.7272737749518</v>
      </c>
      <c r="W1908" s="8">
        <f t="shared" si="1002"/>
        <v>3774.3377677586827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-1146.7513710708301</v>
      </c>
      <c r="AB1908" s="8">
        <f t="shared" si="1013"/>
        <v>-34538.950601626915</v>
      </c>
      <c r="AC1908" s="8">
        <f t="shared" si="1006"/>
        <v>-35685.701972697745</v>
      </c>
      <c r="AD1908" s="8">
        <f t="shared" si="1014"/>
        <v>404.14524555732277</v>
      </c>
      <c r="AE1908" s="8">
        <f t="shared" si="1007"/>
        <v>-35281.556727140422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2336.978918211496</v>
      </c>
      <c r="M1909" s="14">
        <f t="shared" si="1000"/>
        <v>769177</v>
      </c>
      <c r="N1909" s="13"/>
      <c r="O1909" s="12">
        <f>1000*(IF(I29&lt;18,VLOOKUP(I29,'[1]Mortality (No Interventions) L'!$B$10:$O$129,7),VLOOKUP(I29,'[1]Mortality (Interventions) L'!$B$136:$AV$256,46)))</f>
        <v>93.682229141792007</v>
      </c>
      <c r="P1909" s="11">
        <v>0</v>
      </c>
      <c r="Q1909" s="10">
        <f t="shared" si="1009"/>
        <v>0.49069820961348071</v>
      </c>
      <c r="R1909" s="10">
        <f t="shared" si="1010"/>
        <v>4.5969702112477188E-2</v>
      </c>
      <c r="S1909" s="10">
        <f t="shared" si="1011"/>
        <v>0</v>
      </c>
      <c r="T1909" s="9">
        <f t="shared" si="1001"/>
        <v>0.44472850750100351</v>
      </c>
      <c r="U1909" s="18"/>
      <c r="V1909" s="8">
        <f t="shared" si="1012"/>
        <v>3774.3377677586827</v>
      </c>
      <c r="W1909" s="8">
        <f t="shared" si="1002"/>
        <v>3420.7493921409941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-1039.3211463575083</v>
      </c>
      <c r="AB1909" s="8">
        <f t="shared" si="1013"/>
        <v>-35358.837561768865</v>
      </c>
      <c r="AC1909" s="8">
        <f t="shared" si="1006"/>
        <v>-36398.158708126371</v>
      </c>
      <c r="AD1909" s="8">
        <f t="shared" si="1014"/>
        <v>370.26253501712682</v>
      </c>
      <c r="AE1909" s="8">
        <f t="shared" si="1007"/>
        <v>-36027.896173109242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2336.978918211496</v>
      </c>
      <c r="M1910" s="14">
        <f t="shared" si="1000"/>
        <v>769177</v>
      </c>
      <c r="N1910" s="13"/>
      <c r="O1910" s="12">
        <f>1000*(IF(I30&lt;18,VLOOKUP(I30,'[1]Mortality (No Interventions) L'!$B$10:$O$129,7),VLOOKUP(I30,'[1]Mortality (Interventions) L'!$B$136:$AV$256,46)))</f>
        <v>110.19435785264037</v>
      </c>
      <c r="P1910" s="11">
        <v>0</v>
      </c>
      <c r="Q1910" s="10">
        <f t="shared" si="1009"/>
        <v>0.44472850750100351</v>
      </c>
      <c r="R1910" s="10">
        <f t="shared" si="1010"/>
        <v>4.9006572302836234E-2</v>
      </c>
      <c r="S1910" s="10">
        <f t="shared" si="1011"/>
        <v>0</v>
      </c>
      <c r="T1910" s="9">
        <f t="shared" si="1001"/>
        <v>0.39572193519816729</v>
      </c>
      <c r="U1910" s="18"/>
      <c r="V1910" s="8">
        <f t="shared" si="1012"/>
        <v>3420.7493921409941</v>
      </c>
      <c r="W1910" s="8">
        <f t="shared" si="1002"/>
        <v>3043.8021094992073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-924.7938200319727</v>
      </c>
      <c r="AB1910" s="8">
        <f t="shared" si="1013"/>
        <v>-37694.728264178666</v>
      </c>
      <c r="AC1910" s="8">
        <f t="shared" si="1006"/>
        <v>-38619.522084210636</v>
      </c>
      <c r="AD1910" s="8">
        <f t="shared" si="1014"/>
        <v>335.57551536903156</v>
      </c>
      <c r="AE1910" s="8">
        <f t="shared" si="1007"/>
        <v>-38283.946568841602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2336.978918211496</v>
      </c>
      <c r="M1911" s="14">
        <f t="shared" si="1000"/>
        <v>769177</v>
      </c>
      <c r="N1911" s="13"/>
      <c r="O1911" s="12">
        <f>1000*(IF(I31&lt;18,VLOOKUP(I31,'[1]Mortality (No Interventions) L'!$B$10:$O$129,7),VLOOKUP(I31,'[1]Mortality (Interventions) L'!$B$136:$AV$256,46)))</f>
        <v>121.94690314311045</v>
      </c>
      <c r="P1911" s="11">
        <v>0</v>
      </c>
      <c r="Q1911" s="10">
        <f t="shared" si="1009"/>
        <v>0.39572193519816729</v>
      </c>
      <c r="R1911" s="10">
        <f t="shared" si="1010"/>
        <v>4.8257064503215132E-2</v>
      </c>
      <c r="S1911" s="10">
        <f t="shared" si="1011"/>
        <v>0</v>
      </c>
      <c r="T1911" s="9">
        <f t="shared" si="1001"/>
        <v>0.34746487069495213</v>
      </c>
      <c r="U1911" s="18"/>
      <c r="V1911" s="8">
        <f t="shared" si="1012"/>
        <v>3043.8021094992073</v>
      </c>
      <c r="W1911" s="8">
        <f t="shared" si="1002"/>
        <v>2672.6198684653123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-812.01807763318652</v>
      </c>
      <c r="AB1911" s="8">
        <f t="shared" si="1013"/>
        <v>-37118.224103389504</v>
      </c>
      <c r="AC1911" s="8">
        <f t="shared" si="1006"/>
        <v>-37930.242181022688</v>
      </c>
      <c r="AD1911" s="8">
        <f t="shared" si="1014"/>
        <v>298.59698694187227</v>
      </c>
      <c r="AE1911" s="8">
        <f t="shared" si="1007"/>
        <v>-37631.645194080818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2336.978918211496</v>
      </c>
      <c r="M1912" s="14">
        <f t="shared" si="1000"/>
        <v>769177</v>
      </c>
      <c r="N1912" s="13"/>
      <c r="O1912" s="12">
        <f>1000*(IF(I32&lt;18,VLOOKUP(I32,'[1]Mortality (No Interventions) L'!$B$10:$O$129,7),VLOOKUP(I32,'[1]Mortality (Interventions) L'!$B$136:$AV$256,46)))</f>
        <v>134.79168374688666</v>
      </c>
      <c r="P1912" s="11">
        <v>0</v>
      </c>
      <c r="Q1912" s="10">
        <f t="shared" si="1009"/>
        <v>0.34746487069495213</v>
      </c>
      <c r="R1912" s="10">
        <f t="shared" si="1010"/>
        <v>4.6835374963866853E-2</v>
      </c>
      <c r="S1912" s="10">
        <f t="shared" si="1011"/>
        <v>0</v>
      </c>
      <c r="T1912" s="9">
        <f t="shared" si="1001"/>
        <v>0.30062949573108527</v>
      </c>
      <c r="U1912" s="18"/>
      <c r="V1912" s="8">
        <f t="shared" si="1012"/>
        <v>2672.6198684653123</v>
      </c>
      <c r="W1912" s="8">
        <f t="shared" si="1002"/>
        <v>2312.3729363794901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-702.56479371609919</v>
      </c>
      <c r="AB1912" s="8">
        <f t="shared" si="1013"/>
        <v>-36024.693208582212</v>
      </c>
      <c r="AC1912" s="8">
        <f t="shared" si="1006"/>
        <v>-36727.258002298309</v>
      </c>
      <c r="AD1912" s="8">
        <f t="shared" si="1014"/>
        <v>262.18400909644714</v>
      </c>
      <c r="AE1912" s="8">
        <f t="shared" si="1007"/>
        <v>-36465.073993201862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2336.978918211496</v>
      </c>
      <c r="M1913" s="14">
        <f t="shared" si="1000"/>
        <v>769177</v>
      </c>
      <c r="N1913" s="13"/>
      <c r="O1913" s="12">
        <f>1000*(IF(I33&lt;18,VLOOKUP(I33,'[1]Mortality (No Interventions) L'!$B$10:$O$129,7),VLOOKUP(I33,'[1]Mortality (Interventions) L'!$B$136:$AV$256,46)))</f>
        <v>148.45516410591338</v>
      </c>
      <c r="P1913" s="11">
        <v>0</v>
      </c>
      <c r="Q1913" s="10">
        <f t="shared" si="1009"/>
        <v>0.30062949573108527</v>
      </c>
      <c r="R1913" s="10">
        <f t="shared" si="1010"/>
        <v>4.4630001123836249E-2</v>
      </c>
      <c r="S1913" s="10">
        <f t="shared" si="1011"/>
        <v>0</v>
      </c>
      <c r="T1913" s="9">
        <f t="shared" si="1001"/>
        <v>0.25599949460724902</v>
      </c>
      <c r="U1913" s="18"/>
      <c r="V1913" s="8">
        <f t="shared" si="1012"/>
        <v>2312.3729363794901</v>
      </c>
      <c r="W1913" s="8">
        <f t="shared" si="1002"/>
        <v>1969.0892326352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-598.26542196993853</v>
      </c>
      <c r="AB1913" s="8">
        <f t="shared" si="1013"/>
        <v>-34328.370374428996</v>
      </c>
      <c r="AC1913" s="8">
        <f t="shared" si="1006"/>
        <v>-34926.635796398936</v>
      </c>
      <c r="AD1913" s="8">
        <f t="shared" si="1014"/>
        <v>226.84378505882799</v>
      </c>
      <c r="AE1913" s="8">
        <f t="shared" si="1007"/>
        <v>-34699.792011340105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2336.978918211496</v>
      </c>
      <c r="M1914" s="14">
        <f t="shared" si="1000"/>
        <v>769177</v>
      </c>
      <c r="N1914" s="13"/>
      <c r="O1914" s="12">
        <f>1000*(IF(I34&lt;18,VLOOKUP(I34,'[1]Mortality (No Interventions) L'!$B$10:$O$129,7),VLOOKUP(I34,'[1]Mortality (Interventions) L'!$B$136:$AV$256,46)))</f>
        <v>162.80461272673003</v>
      </c>
      <c r="P1914" s="11">
        <v>0</v>
      </c>
      <c r="Q1914" s="10">
        <f t="shared" si="1009"/>
        <v>0.25599949460724902</v>
      </c>
      <c r="R1914" s="10">
        <f t="shared" si="1010"/>
        <v>4.1677898577771794E-2</v>
      </c>
      <c r="S1914" s="10">
        <f t="shared" si="1011"/>
        <v>0</v>
      </c>
      <c r="T1914" s="9">
        <f t="shared" si="1001"/>
        <v>0.21432159602947723</v>
      </c>
      <c r="U1914" s="18"/>
      <c r="V1914" s="8">
        <f t="shared" si="1012"/>
        <v>1969.0892326352</v>
      </c>
      <c r="W1914" s="8">
        <f t="shared" si="1002"/>
        <v>1648.5124226916521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-500.86505163832896</v>
      </c>
      <c r="AB1914" s="8">
        <f t="shared" si="1013"/>
        <v>-32057.680994354774</v>
      </c>
      <c r="AC1914" s="8">
        <f t="shared" si="1006"/>
        <v>-32558.546045993102</v>
      </c>
      <c r="AD1914" s="8">
        <f t="shared" si="1014"/>
        <v>193.16765372151315</v>
      </c>
      <c r="AE1914" s="8">
        <f t="shared" si="1007"/>
        <v>-32365.378392271588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2336.978918211496</v>
      </c>
      <c r="M1915" s="14">
        <f t="shared" si="1000"/>
        <v>769177</v>
      </c>
      <c r="N1915" s="13"/>
      <c r="O1915" s="12">
        <f>1000*(IF(I35&lt;18,VLOOKUP(I35,'[1]Mortality (No Interventions) L'!$B$10:$O$129,7),VLOOKUP(I35,'[1]Mortality (Interventions) L'!$B$136:$AV$256,46)))</f>
        <v>178.37922030505135</v>
      </c>
      <c r="P1915" s="11">
        <v>0</v>
      </c>
      <c r="Q1915" s="10">
        <f t="shared" si="1009"/>
        <v>0.21432159602947723</v>
      </c>
      <c r="R1915" s="10">
        <f t="shared" si="1010"/>
        <v>3.8230519194272339E-2</v>
      </c>
      <c r="S1915" s="10">
        <f t="shared" si="1011"/>
        <v>0</v>
      </c>
      <c r="T1915" s="9">
        <f t="shared" si="1001"/>
        <v>0.17609107683520489</v>
      </c>
      <c r="U1915" s="18"/>
      <c r="V1915" s="8">
        <f t="shared" si="1012"/>
        <v>1648.5124226916521</v>
      </c>
      <c r="W1915" s="8">
        <f t="shared" si="1002"/>
        <v>1354.452062068724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-411.52113424903456</v>
      </c>
      <c r="AB1915" s="8">
        <f t="shared" si="1013"/>
        <v>-29406.036062292816</v>
      </c>
      <c r="AC1915" s="8">
        <f t="shared" si="1006"/>
        <v>-29817.557196541849</v>
      </c>
      <c r="AD1915" s="8">
        <f t="shared" si="1014"/>
        <v>161.71906866605107</v>
      </c>
      <c r="AE1915" s="8">
        <f t="shared" si="1007"/>
        <v>-29655.838127875799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2336.978918211496</v>
      </c>
      <c r="M1916" s="14">
        <f t="shared" ref="M1916:M1947" si="1017">$E$11</f>
        <v>769177</v>
      </c>
      <c r="N1916" s="13"/>
      <c r="O1916" s="12">
        <f>1000*(IF(I36&lt;18,VLOOKUP(I36,'[1]Mortality (No Interventions) L'!$B$10:$O$129,7),VLOOKUP(I36,'[1]Mortality (Interventions) L'!$B$136:$AV$256,46)))</f>
        <v>194.66230649515012</v>
      </c>
      <c r="P1916" s="11">
        <v>0</v>
      </c>
      <c r="Q1916" s="10">
        <f t="shared" si="1009"/>
        <v>0.17609107683520489</v>
      </c>
      <c r="R1916" s="10">
        <f t="shared" si="1010"/>
        <v>3.4278295169955682E-2</v>
      </c>
      <c r="S1916" s="10">
        <f t="shared" si="1011"/>
        <v>0</v>
      </c>
      <c r="T1916" s="9">
        <f t="shared" ref="T1916:T1947" si="1018">Q1916-SUM(R1916:S1916)</f>
        <v>0.14181278166524922</v>
      </c>
      <c r="U1916" s="18"/>
      <c r="V1916" s="8">
        <f t="shared" si="1012"/>
        <v>1354.452062068724</v>
      </c>
      <c r="W1916" s="8">
        <f t="shared" ref="W1916:W1947" si="1019">$G$14*M1916*T1916</f>
        <v>1090.7912996293139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-331.41348108461716</v>
      </c>
      <c r="AB1916" s="8">
        <f t="shared" si="1013"/>
        <v>-26366.076243941003</v>
      </c>
      <c r="AC1916" s="8">
        <f t="shared" ref="AC1916:AC1947" si="1023">IFERROR(_xlfn.IFNA(SUM(Y1916:AB1916),0),0)</f>
        <v>-26697.489725025618</v>
      </c>
      <c r="AD1916" s="8">
        <f t="shared" si="1014"/>
        <v>132.87174728894183</v>
      </c>
      <c r="AE1916" s="8">
        <f t="shared" ref="AE1916:AE1947" si="1024">IFERROR(_xlfn.IFNA(SUM(AC1916:AD1916),0),0)</f>
        <v>-26564.617977736678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2336.978918211496</v>
      </c>
      <c r="M1917" s="14">
        <f t="shared" si="1017"/>
        <v>769177</v>
      </c>
      <c r="N1917" s="13"/>
      <c r="O1917" s="12">
        <f>1000*(IF(I37&lt;18,VLOOKUP(I37,'[1]Mortality (No Interventions) L'!$B$10:$O$129,7),VLOOKUP(I37,'[1]Mortality (Interventions) L'!$B$136:$AV$256,46)))</f>
        <v>212.12356402102694</v>
      </c>
      <c r="P1917" s="11">
        <v>0</v>
      </c>
      <c r="Q1917" s="10">
        <f t="shared" ref="Q1917:Q1948" si="1026">T1916</f>
        <v>0.14181278166524922</v>
      </c>
      <c r="R1917" s="10">
        <f t="shared" ref="R1917:R1948" si="1027">O1917*Q1917/1000</f>
        <v>3.0081832670568406E-2</v>
      </c>
      <c r="S1917" s="10">
        <f t="shared" ref="S1917:S1948" si="1028">MIN(P1917*Q1917,Q1917-R1917)</f>
        <v>0</v>
      </c>
      <c r="T1917" s="9">
        <f t="shared" si="1018"/>
        <v>0.11173094899468081</v>
      </c>
      <c r="U1917" s="18"/>
      <c r="V1917" s="8">
        <f t="shared" ref="V1917:V1948" si="1029">W1916</f>
        <v>1090.7912996293139</v>
      </c>
      <c r="W1917" s="8">
        <f t="shared" si="1019"/>
        <v>859.40876154881607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-261.11287231233297</v>
      </c>
      <c r="AB1917" s="8">
        <f t="shared" ref="AB1917:AB1948" si="1030">IFERROR(_xlfn.IFNA(-M1917*R1917,0),0)</f>
        <v>-23138.253808049794</v>
      </c>
      <c r="AC1917" s="8">
        <f t="shared" si="1023"/>
        <v>-23399.366680362127</v>
      </c>
      <c r="AD1917" s="8">
        <f t="shared" ref="AD1917:AD1948" si="1031">IFERROR(_xlfn.IFNA($D$6*SUM(V1917:V1917,Y1917:Z1917),0),0)</f>
        <v>107.00662649363571</v>
      </c>
      <c r="AE1917" s="8">
        <f t="shared" si="1024"/>
        <v>-23292.360053868491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2336.978918211496</v>
      </c>
      <c r="M1918" s="14">
        <f t="shared" si="1017"/>
        <v>769177</v>
      </c>
      <c r="N1918" s="13"/>
      <c r="O1918" s="12">
        <f>1000*(IF(I38&lt;18,VLOOKUP(I38,'[1]Mortality (No Interventions) L'!$B$10:$O$129,7),VLOOKUP(I38,'[1]Mortality (Interventions) L'!$B$136:$AV$256,46)))</f>
        <v>230.83686721016801</v>
      </c>
      <c r="P1918" s="11">
        <v>0</v>
      </c>
      <c r="Q1918" s="10">
        <f t="shared" si="1026"/>
        <v>0.11173094899468081</v>
      </c>
      <c r="R1918" s="10">
        <f t="shared" si="1027"/>
        <v>2.5791622236351189E-2</v>
      </c>
      <c r="S1918" s="10">
        <f t="shared" si="1028"/>
        <v>0</v>
      </c>
      <c r="T1918" s="9">
        <f t="shared" si="1018"/>
        <v>8.5939326758329618E-2</v>
      </c>
      <c r="U1918" s="18"/>
      <c r="V1918" s="8">
        <f t="shared" si="1029"/>
        <v>859.40876154881607</v>
      </c>
      <c r="W1918" s="8">
        <f t="shared" si="1019"/>
        <v>661.02553537991707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-200.83839487950542</v>
      </c>
      <c r="AB1918" s="8">
        <f t="shared" si="1030"/>
        <v>-19838.322616889898</v>
      </c>
      <c r="AC1918" s="8">
        <f t="shared" si="1023"/>
        <v>-20039.161011769404</v>
      </c>
      <c r="AD1918" s="8">
        <f t="shared" si="1031"/>
        <v>84.30799950793886</v>
      </c>
      <c r="AE1918" s="8">
        <f t="shared" si="1024"/>
        <v>-19954.853012261465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2336.978918211496</v>
      </c>
      <c r="M1919" s="14">
        <f t="shared" si="1017"/>
        <v>769177</v>
      </c>
      <c r="N1919" s="13"/>
      <c r="O1919" s="12">
        <f>1000*(IF(I39&lt;18,VLOOKUP(I39,'[1]Mortality (No Interventions) L'!$B$10:$O$129,7),VLOOKUP(I39,'[1]Mortality (Interventions) L'!$B$136:$AV$256,46)))</f>
        <v>250.2221023606177</v>
      </c>
      <c r="P1919" s="11">
        <v>0</v>
      </c>
      <c r="Q1919" s="10">
        <f t="shared" si="1026"/>
        <v>8.5939326758329618E-2</v>
      </c>
      <c r="R1919" s="10">
        <f t="shared" si="1027"/>
        <v>2.1503919016925326E-2</v>
      </c>
      <c r="S1919" s="10">
        <f t="shared" si="1028"/>
        <v>0</v>
      </c>
      <c r="T1919" s="9">
        <f t="shared" si="1018"/>
        <v>6.4435407741404299E-2</v>
      </c>
      <c r="U1919" s="18"/>
      <c r="V1919" s="8">
        <f t="shared" si="1029"/>
        <v>661.02553537991707</v>
      </c>
      <c r="W1919" s="8">
        <f t="shared" si="1019"/>
        <v>495.62233620310138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-150.58418947802366</v>
      </c>
      <c r="AB1919" s="8">
        <f t="shared" si="1030"/>
        <v>-16540.319917681572</v>
      </c>
      <c r="AC1919" s="8">
        <f t="shared" si="1023"/>
        <v>-16690.904107159597</v>
      </c>
      <c r="AD1919" s="8">
        <f t="shared" si="1031"/>
        <v>64.846605020769871</v>
      </c>
      <c r="AE1919" s="8">
        <f t="shared" si="1024"/>
        <v>-16626.057502138825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2336.978918211496</v>
      </c>
      <c r="M1920" s="14">
        <f t="shared" si="1017"/>
        <v>769177</v>
      </c>
      <c r="N1920" s="13"/>
      <c r="O1920" s="12">
        <f>1000*(IF(I40&lt;18,VLOOKUP(I40,'[1]Mortality (No Interventions) L'!$B$10:$O$129,7),VLOOKUP(I40,'[1]Mortality (Interventions) L'!$B$136:$AV$256,46)))</f>
        <v>270.75140137897813</v>
      </c>
      <c r="P1920" s="11">
        <v>0</v>
      </c>
      <c r="Q1920" s="10">
        <f t="shared" si="1026"/>
        <v>6.4435407741404299E-2</v>
      </c>
      <c r="R1920" s="10">
        <f t="shared" si="1027"/>
        <v>1.7445976944411069E-2</v>
      </c>
      <c r="S1920" s="10">
        <f t="shared" si="1028"/>
        <v>0</v>
      </c>
      <c r="T1920" s="9">
        <f t="shared" si="1018"/>
        <v>4.6989430796993234E-2</v>
      </c>
      <c r="U1920" s="18"/>
      <c r="V1920" s="8">
        <f t="shared" si="1029"/>
        <v>495.62233620310138</v>
      </c>
      <c r="W1920" s="8">
        <f t="shared" si="1019"/>
        <v>361.43189412138867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-109.8133091513312</v>
      </c>
      <c r="AB1920" s="8">
        <f t="shared" si="1030"/>
        <v>-13419.044208171272</v>
      </c>
      <c r="AC1920" s="8">
        <f t="shared" si="1023"/>
        <v>-13528.857517322604</v>
      </c>
      <c r="AD1920" s="8">
        <f t="shared" si="1031"/>
        <v>48.620551181524249</v>
      </c>
      <c r="AE1920" s="8">
        <f t="shared" si="1024"/>
        <v>-13480.236966141079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2336.978918211496</v>
      </c>
      <c r="M1921" s="14">
        <f t="shared" si="1017"/>
        <v>769177</v>
      </c>
      <c r="N1921" s="13"/>
      <c r="O1921" s="12">
        <f>1000*(IF(I41&lt;18,VLOOKUP(I41,'[1]Mortality (No Interventions) L'!$B$10:$O$129,7),VLOOKUP(I41,'[1]Mortality (Interventions) L'!$B$136:$AV$256,46)))</f>
        <v>291.79533108560406</v>
      </c>
      <c r="P1921" s="11">
        <v>0</v>
      </c>
      <c r="Q1921" s="10">
        <f t="shared" si="1026"/>
        <v>4.6989430796993234E-2</v>
      </c>
      <c r="R1921" s="10">
        <f t="shared" si="1027"/>
        <v>1.3711296516932722E-2</v>
      </c>
      <c r="S1921" s="10">
        <f t="shared" si="1028"/>
        <v>0</v>
      </c>
      <c r="T1921" s="9">
        <f t="shared" si="1018"/>
        <v>3.327813428006051E-2</v>
      </c>
      <c r="U1921" s="18"/>
      <c r="V1921" s="8">
        <f t="shared" si="1029"/>
        <v>361.43189412138867</v>
      </c>
      <c r="W1921" s="8">
        <f t="shared" si="1019"/>
        <v>255.96775491134105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-77.770298249912713</v>
      </c>
      <c r="AB1921" s="8">
        <f t="shared" si="1030"/>
        <v>-10546.41392100476</v>
      </c>
      <c r="AC1921" s="8">
        <f t="shared" si="1023"/>
        <v>-10624.184219254672</v>
      </c>
      <c r="AD1921" s="8">
        <f t="shared" si="1031"/>
        <v>35.456468813308227</v>
      </c>
      <c r="AE1921" s="8">
        <f t="shared" si="1024"/>
        <v>-10588.727750441363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2336.978918211496</v>
      </c>
      <c r="M1922" s="14">
        <f t="shared" si="1017"/>
        <v>769177</v>
      </c>
      <c r="N1922" s="13"/>
      <c r="O1922" s="12">
        <f>1000*(IF(I42&lt;18,VLOOKUP(I42,'[1]Mortality (No Interventions) L'!$B$10:$O$129,7),VLOOKUP(I42,'[1]Mortality (Interventions) L'!$B$136:$AV$256,46)))</f>
        <v>312.93844034913479</v>
      </c>
      <c r="P1922" s="11">
        <v>0</v>
      </c>
      <c r="Q1922" s="10">
        <f t="shared" si="1026"/>
        <v>3.327813428006051E-2</v>
      </c>
      <c r="R1922" s="10">
        <f t="shared" si="1027"/>
        <v>1.0414007439331213E-2</v>
      </c>
      <c r="S1922" s="10">
        <f t="shared" si="1028"/>
        <v>0</v>
      </c>
      <c r="T1922" s="9">
        <f t="shared" si="1018"/>
        <v>2.2864126840729297E-2</v>
      </c>
      <c r="U1922" s="18"/>
      <c r="V1922" s="8">
        <f t="shared" si="1029"/>
        <v>255.96775491134105</v>
      </c>
      <c r="W1922" s="8">
        <f t="shared" si="1019"/>
        <v>175.86560490971641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-53.432982410097985</v>
      </c>
      <c r="AB1922" s="8">
        <f t="shared" si="1030"/>
        <v>-8010.215000162465</v>
      </c>
      <c r="AC1922" s="8">
        <f t="shared" si="1023"/>
        <v>-8063.6479825725628</v>
      </c>
      <c r="AD1922" s="8">
        <f t="shared" si="1031"/>
        <v>25.110436756802557</v>
      </c>
      <c r="AE1922" s="8">
        <f t="shared" si="1024"/>
        <v>-8038.5375458157605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2336.978918211496</v>
      </c>
      <c r="M1923" s="14">
        <f t="shared" si="1017"/>
        <v>769177</v>
      </c>
      <c r="N1923" s="13"/>
      <c r="O1923" s="12">
        <f>1000*(IF(I43&lt;18,VLOOKUP(I43,'[1]Mortality (No Interventions) L'!$B$10:$O$129,7),VLOOKUP(I43,'[1]Mortality (Interventions) L'!$B$136:$AV$256,46)))</f>
        <v>334.9124820327217</v>
      </c>
      <c r="P1923" s="11">
        <v>0</v>
      </c>
      <c r="Q1923" s="10">
        <f t="shared" si="1026"/>
        <v>2.2864126840729297E-2</v>
      </c>
      <c r="R1923" s="10">
        <f t="shared" si="1027"/>
        <v>7.6574814697396203E-3</v>
      </c>
      <c r="S1923" s="10">
        <f t="shared" si="1028"/>
        <v>0</v>
      </c>
      <c r="T1923" s="9">
        <f t="shared" si="1018"/>
        <v>1.5206645370989678E-2</v>
      </c>
      <c r="U1923" s="18"/>
      <c r="V1923" s="8">
        <f t="shared" si="1029"/>
        <v>175.86560490971641</v>
      </c>
      <c r="W1923" s="8">
        <f t="shared" si="1019"/>
        <v>116.96601866521728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-35.537609648721308</v>
      </c>
      <c r="AB1923" s="8">
        <f t="shared" si="1030"/>
        <v>-5889.9586244499123</v>
      </c>
      <c r="AC1923" s="8">
        <f t="shared" si="1023"/>
        <v>-5925.496234098634</v>
      </c>
      <c r="AD1923" s="8">
        <f t="shared" si="1031"/>
        <v>17.252415841643181</v>
      </c>
      <c r="AE1923" s="8">
        <f t="shared" si="1024"/>
        <v>-5908.2438182569904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2336.978918211496</v>
      </c>
      <c r="M1924" s="14">
        <f t="shared" si="1017"/>
        <v>769177</v>
      </c>
      <c r="N1924" s="13"/>
      <c r="O1924" s="12">
        <f>1000*(IF(I44&lt;18,VLOOKUP(I44,'[1]Mortality (No Interventions) L'!$B$10:$O$129,7),VLOOKUP(I44,'[1]Mortality (Interventions) L'!$B$136:$AV$256,46)))</f>
        <v>357.62399843499298</v>
      </c>
      <c r="P1924" s="11">
        <v>0</v>
      </c>
      <c r="Q1924" s="10">
        <f t="shared" si="1026"/>
        <v>1.5206645370989678E-2</v>
      </c>
      <c r="R1924" s="10">
        <f t="shared" si="1027"/>
        <v>5.4382613203563055E-3</v>
      </c>
      <c r="S1924" s="10">
        <f t="shared" si="1028"/>
        <v>0</v>
      </c>
      <c r="T1924" s="9">
        <f t="shared" si="1018"/>
        <v>9.7683840506333722E-3</v>
      </c>
      <c r="U1924" s="18"/>
      <c r="V1924" s="8">
        <f t="shared" si="1029"/>
        <v>116.96601866521728</v>
      </c>
      <c r="W1924" s="8">
        <f t="shared" si="1019"/>
        <v>75.136163389140265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-22.828507591323611</v>
      </c>
      <c r="AB1924" s="8">
        <f t="shared" si="1030"/>
        <v>-4182.9855276077024</v>
      </c>
      <c r="AC1924" s="8">
        <f t="shared" si="1023"/>
        <v>-4205.814035199026</v>
      </c>
      <c r="AD1924" s="8">
        <f t="shared" si="1031"/>
        <v>11.474366431057815</v>
      </c>
      <c r="AE1924" s="8">
        <f t="shared" si="1024"/>
        <v>-4194.3396687679679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2336.978918211496</v>
      </c>
      <c r="M1925" s="14">
        <f t="shared" si="1017"/>
        <v>769177</v>
      </c>
      <c r="N1925" s="13"/>
      <c r="O1925" s="12">
        <f>1000*(IF(I45&lt;18,VLOOKUP(I45,'[1]Mortality (No Interventions) L'!$B$10:$O$129,7),VLOOKUP(I45,'[1]Mortality (Interventions) L'!$B$136:$AV$256,46)))</f>
        <v>380.96141669640519</v>
      </c>
      <c r="P1925" s="11">
        <v>0</v>
      </c>
      <c r="Q1925" s="10">
        <f t="shared" si="1026"/>
        <v>9.7683840506333722E-3</v>
      </c>
      <c r="R1925" s="10">
        <f t="shared" si="1027"/>
        <v>3.7213774267638583E-3</v>
      </c>
      <c r="S1925" s="10">
        <f t="shared" si="1028"/>
        <v>0</v>
      </c>
      <c r="T1925" s="9">
        <f t="shared" si="1018"/>
        <v>6.0470066238695139E-3</v>
      </c>
      <c r="U1925" s="18"/>
      <c r="V1925" s="8">
        <f t="shared" si="1029"/>
        <v>75.136163389140265</v>
      </c>
      <c r="W1925" s="8">
        <f t="shared" si="1019"/>
        <v>46.512184139280812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-14.131726998268327</v>
      </c>
      <c r="AB1925" s="8">
        <f t="shared" si="1030"/>
        <v>-2862.3979249859444</v>
      </c>
      <c r="AC1925" s="8">
        <f t="shared" si="1023"/>
        <v>-2876.5296519842127</v>
      </c>
      <c r="AD1925" s="8">
        <f t="shared" si="1031"/>
        <v>7.3708576284746607</v>
      </c>
      <c r="AE1925" s="8">
        <f t="shared" si="1024"/>
        <v>-2869.1587943557379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2336.978918211496</v>
      </c>
      <c r="M1926" s="14">
        <f t="shared" si="1017"/>
        <v>769177</v>
      </c>
      <c r="N1926" s="13"/>
      <c r="O1926" s="12">
        <f>1000*(IF(I46&lt;18,VLOOKUP(I46,'[1]Mortality (No Interventions) L'!$B$10:$O$129,7),VLOOKUP(I46,'[1]Mortality (Interventions) L'!$B$136:$AV$256,46)))</f>
        <v>404.80809279830919</v>
      </c>
      <c r="P1926" s="11">
        <v>0</v>
      </c>
      <c r="Q1926" s="10">
        <f t="shared" si="1026"/>
        <v>6.0470066238695139E-3</v>
      </c>
      <c r="R1926" s="10">
        <f t="shared" si="1027"/>
        <v>2.4478772185473605E-3</v>
      </c>
      <c r="S1926" s="10">
        <f t="shared" si="1028"/>
        <v>0</v>
      </c>
      <c r="T1926" s="9">
        <f t="shared" si="1018"/>
        <v>3.5991294053221534E-3</v>
      </c>
      <c r="U1926" s="18"/>
      <c r="V1926" s="8">
        <f t="shared" si="1029"/>
        <v>46.512184139280812</v>
      </c>
      <c r="W1926" s="8">
        <f t="shared" si="1019"/>
        <v>27.683675585974783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-8.4110895441529507</v>
      </c>
      <c r="AB1926" s="8">
        <f t="shared" si="1030"/>
        <v>-1882.8508553306031</v>
      </c>
      <c r="AC1926" s="8">
        <f t="shared" si="1023"/>
        <v>-1891.261944874756</v>
      </c>
      <c r="AD1926" s="8">
        <f t="shared" si="1031"/>
        <v>4.5628452640634478</v>
      </c>
      <c r="AE1926" s="8">
        <f t="shared" si="1024"/>
        <v>-1886.6990996106924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2336.978918211496</v>
      </c>
      <c r="M1927" s="14">
        <f t="shared" si="1017"/>
        <v>769177</v>
      </c>
      <c r="N1927" s="13"/>
      <c r="O1927" s="12">
        <f>1000*(IF(I47&lt;18,VLOOKUP(I47,'[1]Mortality (No Interventions) L'!$B$10:$O$129,7),VLOOKUP(I47,'[1]Mortality (Interventions) L'!$B$136:$AV$256,46)))</f>
        <v>429.18979844368783</v>
      </c>
      <c r="P1927" s="11">
        <v>0</v>
      </c>
      <c r="Q1927" s="10">
        <f t="shared" si="1026"/>
        <v>3.5991294053221534E-3</v>
      </c>
      <c r="R1927" s="10">
        <f t="shared" si="1027"/>
        <v>1.5447096240429649E-3</v>
      </c>
      <c r="S1927" s="10">
        <f t="shared" si="1028"/>
        <v>0</v>
      </c>
      <c r="T1927" s="9">
        <f t="shared" si="1018"/>
        <v>2.0544197812791885E-3</v>
      </c>
      <c r="U1927" s="18"/>
      <c r="V1927" s="8">
        <f t="shared" si="1029"/>
        <v>27.683675585974783</v>
      </c>
      <c r="W1927" s="8">
        <f t="shared" si="1019"/>
        <v>15.802124441049825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-4.8011357180061358</v>
      </c>
      <c r="AB1927" s="8">
        <f t="shared" si="1030"/>
        <v>-1188.1551144924956</v>
      </c>
      <c r="AC1927" s="8">
        <f t="shared" si="1023"/>
        <v>-1192.9562502105018</v>
      </c>
      <c r="AD1927" s="8">
        <f t="shared" si="1031"/>
        <v>2.7157685749841263</v>
      </c>
      <c r="AE1927" s="8">
        <f t="shared" si="1024"/>
        <v>-1190.2404816355177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2336.978918211496</v>
      </c>
      <c r="M1928" s="14">
        <f t="shared" si="1017"/>
        <v>769177</v>
      </c>
      <c r="N1928" s="13"/>
      <c r="O1928" s="12">
        <f>1000*(IF(I48&lt;18,VLOOKUP(I48,'[1]Mortality (No Interventions) L'!$B$10:$O$129,7),VLOOKUP(I48,'[1]Mortality (Interventions) L'!$B$136:$AV$256,46)))</f>
        <v>454.15111481722522</v>
      </c>
      <c r="P1928" s="11">
        <v>0</v>
      </c>
      <c r="Q1928" s="10">
        <f t="shared" si="1026"/>
        <v>2.0544197812791885E-3</v>
      </c>
      <c r="R1928" s="10">
        <f t="shared" si="1027"/>
        <v>9.3301703397050345E-4</v>
      </c>
      <c r="S1928" s="10">
        <f t="shared" si="1028"/>
        <v>0</v>
      </c>
      <c r="T1928" s="9">
        <f t="shared" si="1018"/>
        <v>1.1214027473086851E-3</v>
      </c>
      <c r="U1928" s="18"/>
      <c r="V1928" s="8">
        <f t="shared" si="1029"/>
        <v>15.802124441049825</v>
      </c>
      <c r="W1928" s="8">
        <f t="shared" si="1019"/>
        <v>8.6255720096665254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-2.6206945792848502</v>
      </c>
      <c r="AB1928" s="8">
        <f t="shared" si="1030"/>
        <v>-717.65524313832998</v>
      </c>
      <c r="AC1928" s="8">
        <f t="shared" si="1023"/>
        <v>-720.27593771761485</v>
      </c>
      <c r="AD1928" s="8">
        <f t="shared" si="1031"/>
        <v>1.5501884076669878</v>
      </c>
      <c r="AE1928" s="8">
        <f t="shared" si="1024"/>
        <v>-718.7257493099479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2336.978918211496</v>
      </c>
      <c r="M1929" s="14">
        <f t="shared" si="1017"/>
        <v>769177</v>
      </c>
      <c r="N1929" s="13"/>
      <c r="O1929" s="12">
        <f>1000*(IF(I49&lt;18,VLOOKUP(I49,'[1]Mortality (No Interventions) L'!$B$10:$O$129,7),VLOOKUP(I49,'[1]Mortality (Interventions) L'!$B$136:$AV$256,46)))</f>
        <v>479.57996201004522</v>
      </c>
      <c r="P1929" s="11">
        <v>0</v>
      </c>
      <c r="Q1929" s="10">
        <f t="shared" si="1026"/>
        <v>1.1214027473086851E-3</v>
      </c>
      <c r="R1929" s="10">
        <f t="shared" si="1027"/>
        <v>5.3780228695225946E-4</v>
      </c>
      <c r="S1929" s="10">
        <f t="shared" si="1028"/>
        <v>0</v>
      </c>
      <c r="T1929" s="9">
        <f t="shared" si="1018"/>
        <v>5.836004603564256E-4</v>
      </c>
      <c r="U1929" s="18"/>
      <c r="V1929" s="8">
        <f t="shared" si="1029"/>
        <v>8.6255720096665254</v>
      </c>
      <c r="W1929" s="8">
        <f t="shared" si="1019"/>
        <v>4.4889205129557439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-1.3638619725114904</v>
      </c>
      <c r="AB1929" s="8">
        <f t="shared" si="1030"/>
        <v>-413.6651496710781</v>
      </c>
      <c r="AC1929" s="8">
        <f t="shared" si="1023"/>
        <v>-415.02901164358957</v>
      </c>
      <c r="AD1929" s="8">
        <f t="shared" si="1031"/>
        <v>0.84616861414828615</v>
      </c>
      <c r="AE1929" s="8">
        <f t="shared" si="1024"/>
        <v>-414.1828430294413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2336.978918211496</v>
      </c>
      <c r="M1930" s="14">
        <f t="shared" si="1017"/>
        <v>769177</v>
      </c>
      <c r="N1930" s="13"/>
      <c r="O1930" s="12">
        <f>1000*(IF(I50&lt;18,VLOOKUP(I50,'[1]Mortality (No Interventions) L'!$B$10:$O$129,7),VLOOKUP(I50,'[1]Mortality (Interventions) L'!$B$136:$AV$256,46)))</f>
        <v>505.35960194333552</v>
      </c>
      <c r="P1930" s="11">
        <v>0</v>
      </c>
      <c r="Q1930" s="10">
        <f t="shared" si="1026"/>
        <v>5.836004603564256E-4</v>
      </c>
      <c r="R1930" s="10">
        <f t="shared" si="1027"/>
        <v>2.9492809633967058E-4</v>
      </c>
      <c r="S1930" s="10">
        <f t="shared" si="1028"/>
        <v>0</v>
      </c>
      <c r="T1930" s="9">
        <f t="shared" si="1018"/>
        <v>2.8867236401675502E-4</v>
      </c>
      <c r="U1930" s="18"/>
      <c r="V1930" s="8">
        <f t="shared" si="1029"/>
        <v>4.4889205129557439</v>
      </c>
      <c r="W1930" s="8">
        <f t="shared" si="1019"/>
        <v>2.220401429373156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-0.67462122897743126</v>
      </c>
      <c r="AB1930" s="8">
        <f t="shared" si="1030"/>
        <v>-226.85190835825881</v>
      </c>
      <c r="AC1930" s="8">
        <f t="shared" si="1023"/>
        <v>-227.52652958723624</v>
      </c>
      <c r="AD1930" s="8">
        <f t="shared" si="1031"/>
        <v>0.44036310232095849</v>
      </c>
      <c r="AE1930" s="8">
        <f t="shared" si="1024"/>
        <v>-227.08616648491528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2336.978918211496</v>
      </c>
      <c r="M1931" s="14">
        <f t="shared" si="1017"/>
        <v>769177</v>
      </c>
      <c r="N1931" s="13"/>
      <c r="O1931" s="12">
        <f>1000*(IF(I51&lt;18,VLOOKUP(I51,'[1]Mortality (No Interventions) L'!$B$10:$O$129,7),VLOOKUP(I51,'[1]Mortality (Interventions) L'!$B$136:$AV$256,46)))</f>
        <v>534.98465190242393</v>
      </c>
      <c r="P1931" s="11">
        <v>0</v>
      </c>
      <c r="Q1931" s="10">
        <f t="shared" si="1026"/>
        <v>2.8867236401675502E-4</v>
      </c>
      <c r="R1931" s="10">
        <f t="shared" si="1027"/>
        <v>1.5443528417735349E-4</v>
      </c>
      <c r="S1931" s="10">
        <f t="shared" si="1028"/>
        <v>0</v>
      </c>
      <c r="T1931" s="9">
        <f t="shared" si="1018"/>
        <v>1.3423707983940152E-4</v>
      </c>
      <c r="U1931" s="18"/>
      <c r="V1931" s="8">
        <f t="shared" si="1029"/>
        <v>2.220401429373156</v>
      </c>
      <c r="W1931" s="8">
        <f t="shared" si="1019"/>
        <v>1.0325207435963135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-0.3137092256269548</v>
      </c>
      <c r="AB1931" s="8">
        <f t="shared" si="1030"/>
        <v>-118.78806857768423</v>
      </c>
      <c r="AC1931" s="8">
        <f t="shared" si="1023"/>
        <v>-119.10177780331118</v>
      </c>
      <c r="AD1931" s="8">
        <f t="shared" si="1031"/>
        <v>0.21782138022150663</v>
      </c>
      <c r="AE1931" s="8">
        <f t="shared" si="1024"/>
        <v>-118.88395642308967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2336.978918211496</v>
      </c>
      <c r="M1932" s="14">
        <f t="shared" si="1017"/>
        <v>769177</v>
      </c>
      <c r="N1932" s="13"/>
      <c r="O1932" s="12">
        <f>1000*(IF(I52&lt;18,VLOOKUP(I52,'[1]Mortality (No Interventions) L'!$B$10:$O$129,7),VLOOKUP(I52,'[1]Mortality (Interventions) L'!$B$136:$AV$256,46)))</f>
        <v>564.9901441527652</v>
      </c>
      <c r="P1932" s="11">
        <v>0</v>
      </c>
      <c r="Q1932" s="10">
        <f t="shared" si="1026"/>
        <v>1.3423707983940152E-4</v>
      </c>
      <c r="R1932" s="10">
        <f t="shared" si="1027"/>
        <v>7.5842627089109721E-5</v>
      </c>
      <c r="S1932" s="10">
        <f t="shared" si="1028"/>
        <v>0</v>
      </c>
      <c r="T1932" s="9">
        <f t="shared" si="1018"/>
        <v>5.8394452750291803E-5</v>
      </c>
      <c r="U1932" s="18"/>
      <c r="V1932" s="8">
        <f t="shared" si="1029"/>
        <v>1.0325207435963135</v>
      </c>
      <c r="W1932" s="8">
        <f t="shared" si="1019"/>
        <v>0.44915669983111201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-0.13646660501792926</v>
      </c>
      <c r="AB1932" s="8">
        <f t="shared" si="1030"/>
        <v>-58.33640437652015</v>
      </c>
      <c r="AC1932" s="8">
        <f t="shared" si="1023"/>
        <v>-58.47287098153808</v>
      </c>
      <c r="AD1932" s="8">
        <f t="shared" si="1031"/>
        <v>0.10129028494679836</v>
      </c>
      <c r="AE1932" s="8">
        <f t="shared" si="1024"/>
        <v>-58.37158069659128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2336.978918211496</v>
      </c>
      <c r="M1933" s="14">
        <f t="shared" si="1017"/>
        <v>769177</v>
      </c>
      <c r="N1933" s="13"/>
      <c r="O1933" s="12">
        <f>1000*(IF(I53&lt;18,VLOOKUP(I53,'[1]Mortality (No Interventions) L'!$B$10:$O$129,7),VLOOKUP(I53,'[1]Mortality (Interventions) L'!$B$136:$AV$256,46)))</f>
        <v>595.34465226958059</v>
      </c>
      <c r="P1933" s="11">
        <v>0</v>
      </c>
      <c r="Q1933" s="10">
        <f t="shared" si="1026"/>
        <v>5.8394452750291803E-5</v>
      </c>
      <c r="R1933" s="10">
        <f t="shared" si="1027"/>
        <v>3.4764825167094926E-5</v>
      </c>
      <c r="S1933" s="10">
        <f t="shared" si="1028"/>
        <v>0</v>
      </c>
      <c r="T1933" s="9">
        <f t="shared" si="1018"/>
        <v>2.3629627583196877E-5</v>
      </c>
      <c r="U1933" s="18"/>
      <c r="V1933" s="8">
        <f t="shared" si="1029"/>
        <v>0.44915669983111201</v>
      </c>
      <c r="W1933" s="8">
        <f t="shared" si="1019"/>
        <v>0.18175366055560627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-5.5221941507119961E-2</v>
      </c>
      <c r="AB1933" s="8">
        <f t="shared" si="1030"/>
        <v>-26.740303927550574</v>
      </c>
      <c r="AC1933" s="8">
        <f t="shared" si="1023"/>
        <v>-26.795525869057695</v>
      </c>
      <c r="AD1933" s="8">
        <f t="shared" si="1031"/>
        <v>4.4062272253432087E-2</v>
      </c>
      <c r="AE1933" s="8">
        <f t="shared" si="1024"/>
        <v>-26.751463596804264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2336.978918211496</v>
      </c>
      <c r="M1934" s="14">
        <f t="shared" si="1017"/>
        <v>769177</v>
      </c>
      <c r="N1934" s="13"/>
      <c r="O1934" s="12">
        <f>1000*(IF(I54&lt;18,VLOOKUP(I54,'[1]Mortality (No Interventions) L'!$B$10:$O$129,7),VLOOKUP(I54,'[1]Mortality (Interventions) L'!$B$136:$AV$256,46)))</f>
        <v>626.01593674211415</v>
      </c>
      <c r="P1934" s="11">
        <v>0</v>
      </c>
      <c r="Q1934" s="10">
        <f t="shared" si="1026"/>
        <v>2.3629627583196877E-5</v>
      </c>
      <c r="R1934" s="10">
        <f t="shared" si="1027"/>
        <v>1.4792523446362293E-5</v>
      </c>
      <c r="S1934" s="10">
        <f t="shared" si="1028"/>
        <v>0</v>
      </c>
      <c r="T1934" s="9">
        <f t="shared" si="1018"/>
        <v>8.8371041368345843E-6</v>
      </c>
      <c r="U1934" s="18"/>
      <c r="V1934" s="8">
        <f t="shared" si="1029"/>
        <v>0.18175366055560627</v>
      </c>
      <c r="W1934" s="8">
        <f t="shared" si="1019"/>
        <v>6.7972972486580158E-2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-2.0652126065822021E-2</v>
      </c>
      <c r="AB1934" s="8">
        <f t="shared" si="1030"/>
        <v>-11.378068806902609</v>
      </c>
      <c r="AC1934" s="8">
        <f t="shared" si="1023"/>
        <v>-11.398720932968432</v>
      </c>
      <c r="AD1934" s="8">
        <f t="shared" si="1031"/>
        <v>1.7830034100504977E-2</v>
      </c>
      <c r="AE1934" s="8">
        <f t="shared" si="1024"/>
        <v>-11.380890898867927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2336.978918211496</v>
      </c>
      <c r="M1935" s="14">
        <f t="shared" si="1017"/>
        <v>769177</v>
      </c>
      <c r="N1935" s="13"/>
      <c r="O1935" s="12">
        <f>1000*(IF(I55&lt;18,VLOOKUP(I55,'[1]Mortality (No Interventions) L'!$B$10:$O$129,7),VLOOKUP(I55,'[1]Mortality (Interventions) L'!$B$136:$AV$256,46)))</f>
        <v>656.97035545247479</v>
      </c>
      <c r="P1935" s="11">
        <v>0</v>
      </c>
      <c r="Q1935" s="10">
        <f t="shared" si="1026"/>
        <v>8.8371041368345843E-6</v>
      </c>
      <c r="R1935" s="10">
        <f t="shared" si="1027"/>
        <v>5.8057154459467518E-6</v>
      </c>
      <c r="S1935" s="10">
        <f t="shared" si="1028"/>
        <v>0</v>
      </c>
      <c r="T1935" s="9">
        <f t="shared" si="1018"/>
        <v>3.0313886908878326E-6</v>
      </c>
      <c r="U1935" s="18"/>
      <c r="V1935" s="8">
        <f t="shared" si="1029"/>
        <v>6.7972972486580158E-2</v>
      </c>
      <c r="W1935" s="8">
        <f t="shared" si="1019"/>
        <v>2.3316744590910304E-2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-7.0842914635096095E-3</v>
      </c>
      <c r="AB1935" s="8">
        <f t="shared" si="1030"/>
        <v>-4.4656227895669849</v>
      </c>
      <c r="AC1935" s="8">
        <f t="shared" si="1023"/>
        <v>-4.4727070810304941</v>
      </c>
      <c r="AD1935" s="8">
        <f t="shared" si="1031"/>
        <v>6.6681486009335135E-3</v>
      </c>
      <c r="AE1935" s="8">
        <f t="shared" si="1024"/>
        <v>-4.4660389324295604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2336.978918211496</v>
      </c>
      <c r="M1936" s="14">
        <f t="shared" si="1017"/>
        <v>769177</v>
      </c>
      <c r="N1936" s="13"/>
      <c r="O1936" s="12">
        <f>1000*(IF(I56&lt;18,VLOOKUP(I56,'[1]Mortality (No Interventions) L'!$B$10:$O$129,7),VLOOKUP(I56,'[1]Mortality (Interventions) L'!$B$136:$AV$256,46)))</f>
        <v>688.31118967906139</v>
      </c>
      <c r="P1936" s="11">
        <v>0</v>
      </c>
      <c r="Q1936" s="10">
        <f t="shared" si="1026"/>
        <v>3.0313886908878326E-6</v>
      </c>
      <c r="R1936" s="10">
        <f t="shared" si="1027"/>
        <v>2.0865387562046565E-6</v>
      </c>
      <c r="S1936" s="10">
        <f t="shared" si="1028"/>
        <v>0</v>
      </c>
      <c r="T1936" s="9">
        <f t="shared" si="1018"/>
        <v>9.4484993468317603E-7</v>
      </c>
      <c r="U1936" s="18"/>
      <c r="V1936" s="8">
        <f t="shared" si="1029"/>
        <v>2.3316744590910304E-2</v>
      </c>
      <c r="W1936" s="8">
        <f t="shared" si="1019"/>
        <v>7.2675683820980132E-3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-2.2080943782280915E-3</v>
      </c>
      <c r="AB1936" s="8">
        <f t="shared" si="1030"/>
        <v>-1.604917620881229</v>
      </c>
      <c r="AC1936" s="8">
        <f t="shared" si="1023"/>
        <v>-1.6071257152594571</v>
      </c>
      <c r="AD1936" s="8">
        <f t="shared" si="1031"/>
        <v>2.2873726443683011E-3</v>
      </c>
      <c r="AE1936" s="8">
        <f t="shared" si="1024"/>
        <v>-1.6048383426150887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2336.978918211496</v>
      </c>
      <c r="M1937" s="14">
        <f t="shared" si="1017"/>
        <v>769177</v>
      </c>
      <c r="N1937" s="13"/>
      <c r="O1937" s="12">
        <f>1000*(IF(I57&lt;18,VLOOKUP(I57,'[1]Mortality (No Interventions) L'!$B$10:$O$129,7),VLOOKUP(I57,'[1]Mortality (Interventions) L'!$B$136:$AV$256,46)))</f>
        <v>720.16685252242121</v>
      </c>
      <c r="P1937" s="11">
        <v>0</v>
      </c>
      <c r="Q1937" s="10">
        <f t="shared" si="1026"/>
        <v>9.4484993468317603E-7</v>
      </c>
      <c r="R1937" s="10">
        <f t="shared" si="1027"/>
        <v>6.8044960356679816E-7</v>
      </c>
      <c r="S1937" s="10">
        <f t="shared" si="1028"/>
        <v>0</v>
      </c>
      <c r="T1937" s="9">
        <f t="shared" si="1018"/>
        <v>2.6440033111637787E-7</v>
      </c>
      <c r="U1937" s="18"/>
      <c r="V1937" s="8">
        <f t="shared" si="1029"/>
        <v>7.2675683820980132E-3</v>
      </c>
      <c r="W1937" s="8">
        <f t="shared" si="1019"/>
        <v>2.0337065348710217E-3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-6.1789799978711406E-4</v>
      </c>
      <c r="AB1937" s="8">
        <f t="shared" si="1030"/>
        <v>-0.52338618472269915</v>
      </c>
      <c r="AC1937" s="8">
        <f t="shared" si="1023"/>
        <v>-0.52400408272248622</v>
      </c>
      <c r="AD1937" s="8">
        <f t="shared" si="1031"/>
        <v>7.1294845828381512E-4</v>
      </c>
      <c r="AE1937" s="8">
        <f t="shared" si="1024"/>
        <v>-0.52329113426420237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2336.978918211496</v>
      </c>
      <c r="M1938" s="14">
        <f t="shared" si="1017"/>
        <v>769177</v>
      </c>
      <c r="N1938" s="13"/>
      <c r="O1938" s="12">
        <f>1000*(IF(I58&lt;18,VLOOKUP(I58,'[1]Mortality (No Interventions) L'!$B$10:$O$129,7),VLOOKUP(I58,'[1]Mortality (Interventions) L'!$B$136:$AV$256,46)))</f>
        <v>752.54059654989146</v>
      </c>
      <c r="P1938" s="11">
        <v>0</v>
      </c>
      <c r="Q1938" s="10">
        <f t="shared" si="1026"/>
        <v>2.6440033111637787E-7</v>
      </c>
      <c r="R1938" s="10">
        <f t="shared" si="1027"/>
        <v>1.9897198290630784E-7</v>
      </c>
      <c r="S1938" s="10">
        <f t="shared" si="1028"/>
        <v>0</v>
      </c>
      <c r="T1938" s="9">
        <f t="shared" si="1018"/>
        <v>6.5428348210070034E-8</v>
      </c>
      <c r="U1938" s="18"/>
      <c r="V1938" s="8">
        <f t="shared" si="1029"/>
        <v>2.0337065348710217E-3</v>
      </c>
      <c r="W1938" s="8">
        <f t="shared" si="1019"/>
        <v>5.0325980591177041E-4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-1.5290467042033455E-4</v>
      </c>
      <c r="AB1938" s="8">
        <f t="shared" si="1030"/>
        <v>-0.15304467289592513</v>
      </c>
      <c r="AC1938" s="8">
        <f t="shared" si="1023"/>
        <v>-0.15319757756634547</v>
      </c>
      <c r="AD1938" s="8">
        <f t="shared" si="1031"/>
        <v>1.9950661107084725E-4</v>
      </c>
      <c r="AE1938" s="8">
        <f t="shared" si="1024"/>
        <v>-0.15299807095527462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2336.978918211496</v>
      </c>
      <c r="M1939" s="14">
        <f t="shared" si="1017"/>
        <v>769177</v>
      </c>
      <c r="N1939" s="13"/>
      <c r="O1939" s="12">
        <f>1000*(IF(I59&lt;18,VLOOKUP(I59,'[1]Mortality (No Interventions) L'!$B$10:$O$129,7),VLOOKUP(I59,'[1]Mortality (Interventions) L'!$B$136:$AV$256,46)))</f>
        <v>785.43567432880889</v>
      </c>
      <c r="P1939" s="11">
        <v>0</v>
      </c>
      <c r="Q1939" s="10">
        <f t="shared" si="1026"/>
        <v>6.5428348210070034E-8</v>
      </c>
      <c r="R1939" s="10">
        <f t="shared" si="1027"/>
        <v>5.1389758796596471E-8</v>
      </c>
      <c r="S1939" s="10">
        <f t="shared" si="1028"/>
        <v>0</v>
      </c>
      <c r="T1939" s="9">
        <f t="shared" si="1018"/>
        <v>1.4038589413473563E-8</v>
      </c>
      <c r="U1939" s="18"/>
      <c r="V1939" s="8">
        <f t="shared" si="1029"/>
        <v>5.0325980591177041E-4</v>
      </c>
      <c r="W1939" s="8">
        <f t="shared" si="1019"/>
        <v>1.0798160089287355E-4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-3.2807887500714805E-5</v>
      </c>
      <c r="AB1939" s="8">
        <f t="shared" si="1030"/>
        <v>-3.9527820501889681E-2</v>
      </c>
      <c r="AC1939" s="8">
        <f t="shared" si="1023"/>
        <v>-3.9560628389390395E-2</v>
      </c>
      <c r="AD1939" s="8">
        <f t="shared" si="1031"/>
        <v>4.936978695994468E-5</v>
      </c>
      <c r="AE1939" s="8">
        <f t="shared" si="1024"/>
        <v>-3.9511258602430453E-2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2336.978918211496</v>
      </c>
      <c r="M1940" s="14">
        <f t="shared" si="1017"/>
        <v>769177</v>
      </c>
      <c r="N1940" s="13"/>
      <c r="O1940" s="12">
        <f>1000*(IF(I60&lt;18,VLOOKUP(I60,'[1]Mortality (No Interventions) L'!$B$10:$O$129,7),VLOOKUP(I60,'[1]Mortality (Interventions) L'!$B$136:$AV$256,46)))</f>
        <v>1000</v>
      </c>
      <c r="P1940" s="11">
        <v>0</v>
      </c>
      <c r="Q1940" s="10">
        <f t="shared" si="1026"/>
        <v>1.4038589413473563E-8</v>
      </c>
      <c r="R1940" s="10">
        <f t="shared" si="1027"/>
        <v>1.4038589413473563E-8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1.0798160089287355E-4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-1.0798160089287355E-2</v>
      </c>
      <c r="AC1940" s="8">
        <f t="shared" si="1023"/>
        <v>-1.0798160089287355E-2</v>
      </c>
      <c r="AD1940" s="8">
        <f t="shared" si="1031"/>
        <v>1.0592995047590897E-5</v>
      </c>
      <c r="AE1940" s="8">
        <f t="shared" si="1024"/>
        <v>-1.0787567094239763E-2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2336.978918211496</v>
      </c>
      <c r="M1941" s="14">
        <f t="shared" si="1017"/>
        <v>769177</v>
      </c>
      <c r="N1941" s="13"/>
      <c r="O1941" s="12" t="e">
        <f>1000*(IF(I61&lt;18,VLOOKUP(I61,'[1]Mortality (No Interventions) L'!$B$10:$O$129,7),VLOOKUP(I61,'[1]Mortality (Interventions) L'!$B$136:$AV$256,46)))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2336.978918211496</v>
      </c>
      <c r="M1942" s="14">
        <f t="shared" si="1017"/>
        <v>769177</v>
      </c>
      <c r="N1942" s="13"/>
      <c r="O1942" s="12" t="e">
        <f>1000*(IF(I62&lt;18,VLOOKUP(I62,'[1]Mortality (No Interventions) L'!$B$10:$O$129,7),VLOOKUP(I62,'[1]Mortality (Interventions) L'!$B$136:$AV$256,46)))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2336.978918211496</v>
      </c>
      <c r="M1943" s="14">
        <f t="shared" si="1017"/>
        <v>769177</v>
      </c>
      <c r="N1943" s="13"/>
      <c r="O1943" s="12" t="e">
        <f>1000*(IF(I63&lt;18,VLOOKUP(I63,'[1]Mortality (No Interventions) L'!$B$10:$O$129,7),VLOOKUP(I63,'[1]Mortality (Interventions) L'!$B$136:$AV$256,46)))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2336.978918211496</v>
      </c>
      <c r="M1944" s="14">
        <f t="shared" si="1017"/>
        <v>769177</v>
      </c>
      <c r="N1944" s="13"/>
      <c r="O1944" s="12" t="e">
        <f>1000*(IF(I64&lt;18,VLOOKUP(I64,'[1]Mortality (No Interventions) L'!$B$10:$O$129,7),VLOOKUP(I64,'[1]Mortality (Interventions) L'!$B$136:$AV$256,46)))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2336.978918211496</v>
      </c>
      <c r="M1945" s="14">
        <f t="shared" si="1017"/>
        <v>769177</v>
      </c>
      <c r="N1945" s="13"/>
      <c r="O1945" s="12" t="e">
        <f>1000*(IF(I65&lt;18,VLOOKUP(I65,'[1]Mortality (No Interventions) L'!$B$10:$O$129,7),VLOOKUP(I65,'[1]Mortality (Interventions) L'!$B$136:$AV$256,46)))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2336.978918211496</v>
      </c>
      <c r="M1946" s="14">
        <f t="shared" si="1017"/>
        <v>769177</v>
      </c>
      <c r="N1946" s="13"/>
      <c r="O1946" s="12" t="e">
        <f>1000*(IF(I66&lt;18,VLOOKUP(I66,'[1]Mortality (No Interventions) L'!$B$10:$O$129,7),VLOOKUP(I66,'[1]Mortality (Interventions) L'!$B$136:$AV$256,46)))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2336.978918211496</v>
      </c>
      <c r="M1947" s="14">
        <f t="shared" si="1017"/>
        <v>769177</v>
      </c>
      <c r="N1947" s="13"/>
      <c r="O1947" s="12" t="e">
        <f>1000*(IF(I67&lt;18,VLOOKUP(I67,'[1]Mortality (No Interventions) L'!$B$10:$O$129,7),VLOOKUP(I67,'[1]Mortality (Interventions) L'!$B$136:$AV$256,46)))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2336.978918211496</v>
      </c>
      <c r="M1948" s="14">
        <f t="shared" ref="M1948:M1979" si="1034">$E$11</f>
        <v>769177</v>
      </c>
      <c r="N1948" s="13"/>
      <c r="O1948" s="12" t="e">
        <f>1000*(IF(I68&lt;18,VLOOKUP(I68,'[1]Mortality (No Interventions) L'!$B$10:$O$129,7),VLOOKUP(I68,'[1]Mortality (Interventions) L'!$B$136:$AV$256,46)))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2336.978918211496</v>
      </c>
      <c r="M1949" s="14">
        <f t="shared" si="1034"/>
        <v>769177</v>
      </c>
      <c r="N1949" s="13"/>
      <c r="O1949" s="12" t="e">
        <f>1000*(IF(I69&lt;18,VLOOKUP(I69,'[1]Mortality (No Interventions) L'!$B$10:$O$129,7),VLOOKUP(I69,'[1]Mortality (Interventions) L'!$B$136:$AV$256,46)))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2336.978918211496</v>
      </c>
      <c r="M1950" s="14">
        <f t="shared" si="1034"/>
        <v>769177</v>
      </c>
      <c r="N1950" s="13"/>
      <c r="O1950" s="12" t="e">
        <f>1000*(IF(I70&lt;18,VLOOKUP(I70,'[1]Mortality (No Interventions) L'!$B$10:$O$129,7),VLOOKUP(I70,'[1]Mortality (Interventions) L'!$B$136:$AV$256,46)))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2336.978918211496</v>
      </c>
      <c r="M1951" s="14">
        <f t="shared" si="1034"/>
        <v>769177</v>
      </c>
      <c r="N1951" s="13"/>
      <c r="O1951" s="12" t="e">
        <f>1000*(IF(I71&lt;18,VLOOKUP(I71,'[1]Mortality (No Interventions) L'!$B$10:$O$129,7),VLOOKUP(I71,'[1]Mortality (Interventions) L'!$B$136:$AV$256,46)))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2336.978918211496</v>
      </c>
      <c r="M1952" s="14">
        <f t="shared" si="1034"/>
        <v>769177</v>
      </c>
      <c r="N1952" s="13"/>
      <c r="O1952" s="12" t="e">
        <f>1000*(IF(I72&lt;18,VLOOKUP(I72,'[1]Mortality (No Interventions) L'!$B$10:$O$129,7),VLOOKUP(I72,'[1]Mortality (Interventions) L'!$B$136:$AV$256,46)))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2336.978918211496</v>
      </c>
      <c r="M1953" s="14">
        <f t="shared" si="1034"/>
        <v>769177</v>
      </c>
      <c r="N1953" s="13"/>
      <c r="O1953" s="12" t="e">
        <f>1000*(IF(I73&lt;18,VLOOKUP(I73,'[1]Mortality (No Interventions) L'!$B$10:$O$129,7),VLOOKUP(I73,'[1]Mortality (Interventions) L'!$B$136:$AV$256,46)))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2336.978918211496</v>
      </c>
      <c r="M1954" s="14">
        <f t="shared" si="1034"/>
        <v>769177</v>
      </c>
      <c r="N1954" s="13"/>
      <c r="O1954" s="12" t="e">
        <f>1000*(IF(I74&lt;18,VLOOKUP(I74,'[1]Mortality (No Interventions) L'!$B$10:$O$129,7),VLOOKUP(I74,'[1]Mortality (Interventions) L'!$B$136:$AV$256,46)))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2336.978918211496</v>
      </c>
      <c r="M1955" s="14">
        <f t="shared" si="1034"/>
        <v>769177</v>
      </c>
      <c r="N1955" s="13"/>
      <c r="O1955" s="12" t="e">
        <f>1000*(IF(I75&lt;18,VLOOKUP(I75,'[1]Mortality (No Interventions) L'!$B$10:$O$129,7),VLOOKUP(I75,'[1]Mortality (Interventions) L'!$B$136:$AV$256,46)))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2336.978918211496</v>
      </c>
      <c r="M1956" s="14">
        <f t="shared" si="1034"/>
        <v>769177</v>
      </c>
      <c r="N1956" s="13"/>
      <c r="O1956" s="12" t="e">
        <f>1000*(IF(I76&lt;18,VLOOKUP(I76,'[1]Mortality (No Interventions) L'!$B$10:$O$129,7),VLOOKUP(I76,'[1]Mortality (Interventions) L'!$B$136:$AV$256,46)))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2336.978918211496</v>
      </c>
      <c r="M1957" s="14">
        <f t="shared" si="1034"/>
        <v>769177</v>
      </c>
      <c r="N1957" s="13"/>
      <c r="O1957" s="12" t="e">
        <f>1000*(IF(I77&lt;18,VLOOKUP(I77,'[1]Mortality (No Interventions) L'!$B$10:$O$129,7),VLOOKUP(I77,'[1]Mortality (Interventions) L'!$B$136:$AV$256,46)))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2336.978918211496</v>
      </c>
      <c r="M1958" s="14">
        <f t="shared" si="1034"/>
        <v>769177</v>
      </c>
      <c r="N1958" s="13"/>
      <c r="O1958" s="12" t="e">
        <f>1000*(IF(I78&lt;18,VLOOKUP(I78,'[1]Mortality (No Interventions) L'!$B$10:$O$129,7),VLOOKUP(I78,'[1]Mortality (Interventions) L'!$B$136:$AV$256,46)))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2336.978918211496</v>
      </c>
      <c r="M1959" s="14">
        <f t="shared" si="1034"/>
        <v>769177</v>
      </c>
      <c r="N1959" s="13"/>
      <c r="O1959" s="12" t="e">
        <f>1000*(IF(I79&lt;18,VLOOKUP(I79,'[1]Mortality (No Interventions) L'!$B$10:$O$129,7),VLOOKUP(I79,'[1]Mortality (Interventions) L'!$B$136:$AV$256,46)))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2336.978918211496</v>
      </c>
      <c r="M1960" s="14">
        <f t="shared" si="1034"/>
        <v>769177</v>
      </c>
      <c r="O1960" s="12" t="e">
        <f>1000*(IF(I80&lt;18,VLOOKUP(I80,'[1]Mortality (No Interventions) L'!$B$10:$O$129,7),VLOOKUP(I80,'[1]Mortality (Interventions) L'!$B$136:$AV$256,46)))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2336.978918211496</v>
      </c>
      <c r="M1961" s="14">
        <f t="shared" si="1034"/>
        <v>769177</v>
      </c>
      <c r="O1961" s="12" t="e">
        <f>1000*(IF(I81&lt;18,VLOOKUP(I81,'[1]Mortality (No Interventions) L'!$B$10:$O$129,7),VLOOKUP(I81,'[1]Mortality (Interventions) L'!$B$136:$AV$256,46)))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2336.978918211496</v>
      </c>
      <c r="M1962" s="14">
        <f t="shared" si="1034"/>
        <v>769177</v>
      </c>
      <c r="O1962" s="12" t="e">
        <f>1000*(IF(I82&lt;18,VLOOKUP(I82,'[1]Mortality (No Interventions) L'!$B$10:$O$129,7),VLOOKUP(I82,'[1]Mortality (Interventions) L'!$B$136:$AV$256,46)))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2336.978918211496</v>
      </c>
      <c r="M1963" s="14">
        <f t="shared" si="1034"/>
        <v>769177</v>
      </c>
      <c r="O1963" s="12" t="e">
        <f>1000*(IF(I83&lt;18,VLOOKUP(I83,'[1]Mortality (No Interventions) L'!$B$10:$O$129,7),VLOOKUP(I83,'[1]Mortality (Interventions) L'!$B$136:$AV$256,46)))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2336.978918211496</v>
      </c>
      <c r="M1964" s="14">
        <f t="shared" si="1034"/>
        <v>769177</v>
      </c>
      <c r="O1964" s="12" t="e">
        <f>1000*(IF(I84&lt;18,VLOOKUP(I84,'[1]Mortality (No Interventions) L'!$B$10:$O$129,7),VLOOKUP(I84,'[1]Mortality (Interventions) L'!$B$136:$AV$256,46)))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2336.978918211496</v>
      </c>
      <c r="M1965" s="14">
        <f t="shared" si="1034"/>
        <v>769177</v>
      </c>
      <c r="O1965" s="12" t="e">
        <f>1000*(IF(I85&lt;18,VLOOKUP(I85,'[1]Mortality (No Interventions) L'!$B$10:$O$129,7),VLOOKUP(I85,'[1]Mortality (Interventions) L'!$B$136:$AV$256,46)))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2336.978918211496</v>
      </c>
      <c r="M1966" s="14">
        <f t="shared" si="1034"/>
        <v>769177</v>
      </c>
      <c r="O1966" s="12" t="e">
        <f>1000*(IF(I86&lt;18,VLOOKUP(I86,'[1]Mortality (No Interventions) L'!$B$10:$O$129,7),VLOOKUP(I86,'[1]Mortality (Interventions) L'!$B$136:$AV$256,46)))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2336.978918211496</v>
      </c>
      <c r="M1967" s="14">
        <f t="shared" si="1034"/>
        <v>769177</v>
      </c>
      <c r="O1967" s="12" t="e">
        <f>1000*(IF(I87&lt;18,VLOOKUP(I87,'[1]Mortality (No Interventions) L'!$B$10:$O$129,7),VLOOKUP(I87,'[1]Mortality (Interventions) L'!$B$136:$AV$256,46)))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2336.978918211496</v>
      </c>
      <c r="M1968" s="14">
        <f t="shared" si="1034"/>
        <v>769177</v>
      </c>
      <c r="O1968" s="12" t="e">
        <f>1000*(IF(I88&lt;18,VLOOKUP(I88,'[1]Mortality (No Interventions) L'!$B$10:$O$129,7),VLOOKUP(I88,'[1]Mortality (Interventions) L'!$B$136:$AV$256,46)))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2336.978918211496</v>
      </c>
      <c r="M1969" s="14">
        <f t="shared" si="1034"/>
        <v>769177</v>
      </c>
      <c r="O1969" s="12" t="e">
        <f>1000*(IF(I89&lt;18,VLOOKUP(I89,'[1]Mortality (No Interventions) L'!$B$10:$O$129,7),VLOOKUP(I89,'[1]Mortality (Interventions) L'!$B$136:$AV$256,46)))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2336.978918211496</v>
      </c>
      <c r="M1970" s="14">
        <f t="shared" si="1034"/>
        <v>769177</v>
      </c>
      <c r="O1970" s="12" t="e">
        <f>1000*(IF(I90&lt;18,VLOOKUP(I90,'[1]Mortality (No Interventions) L'!$B$10:$O$129,7),VLOOKUP(I90,'[1]Mortality (Interventions) L'!$B$136:$AV$256,46)))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2336.978918211496</v>
      </c>
      <c r="M1971" s="14">
        <f t="shared" si="1034"/>
        <v>769177</v>
      </c>
      <c r="O1971" s="12" t="e">
        <f>1000*(IF(I91&lt;18,VLOOKUP(I91,'[1]Mortality (No Interventions) L'!$B$10:$O$129,7),VLOOKUP(I91,'[1]Mortality (Interventions) L'!$B$136:$AV$256,46)))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2336.978918211496</v>
      </c>
      <c r="M1972" s="14">
        <f t="shared" si="1034"/>
        <v>769177</v>
      </c>
      <c r="O1972" s="12" t="e">
        <f>1000*(IF(I92&lt;18,VLOOKUP(I92,'[1]Mortality (No Interventions) L'!$B$10:$O$129,7),VLOOKUP(I92,'[1]Mortality (Interventions) L'!$B$136:$AV$256,46)))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2336.978918211496</v>
      </c>
      <c r="M1973" s="14">
        <f t="shared" si="1034"/>
        <v>769177</v>
      </c>
      <c r="O1973" s="12" t="e">
        <f>1000*(IF(I93&lt;18,VLOOKUP(I93,'[1]Mortality (No Interventions) L'!$B$10:$O$129,7),VLOOKUP(I93,'[1]Mortality (Interventions) L'!$B$136:$AV$256,46)))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2336.978918211496</v>
      </c>
      <c r="M1974" s="14">
        <f t="shared" si="1034"/>
        <v>769177</v>
      </c>
      <c r="O1974" s="12" t="e">
        <f>1000*(IF(I94&lt;18,VLOOKUP(I94,'[1]Mortality (No Interventions) L'!$B$10:$O$129,7),VLOOKUP(I94,'[1]Mortality (Interventions) L'!$B$136:$AV$256,46)))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2336.978918211496</v>
      </c>
      <c r="M1975" s="14">
        <f t="shared" si="1034"/>
        <v>769177</v>
      </c>
      <c r="O1975" s="12" t="e">
        <f>1000*(IF(I95&lt;18,VLOOKUP(I95,'[1]Mortality (No Interventions) L'!$B$10:$O$129,7),VLOOKUP(I95,'[1]Mortality (Interventions) L'!$B$136:$AV$256,46)))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2336.978918211496</v>
      </c>
      <c r="M1976" s="14">
        <f t="shared" si="1034"/>
        <v>769177</v>
      </c>
      <c r="O1976" s="12" t="e">
        <f>1000*(IF(I96&lt;18,VLOOKUP(I96,'[1]Mortality (No Interventions) L'!$B$10:$O$129,7),VLOOKUP(I96,'[1]Mortality (Interventions) L'!$B$136:$AV$256,46)))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2336.978918211496</v>
      </c>
      <c r="M1977" s="14">
        <f t="shared" si="1034"/>
        <v>769177</v>
      </c>
      <c r="O1977" s="12" t="e">
        <f>1000*(IF(I97&lt;18,VLOOKUP(I97,'[1]Mortality (No Interventions) L'!$B$10:$O$129,7),VLOOKUP(I97,'[1]Mortality (Interventions) L'!$B$136:$AV$256,46)))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2336.978918211496</v>
      </c>
      <c r="M1978" s="14">
        <f t="shared" si="1034"/>
        <v>769177</v>
      </c>
      <c r="O1978" s="12" t="e">
        <f>1000*(IF(I98&lt;18,VLOOKUP(I98,'[1]Mortality (No Interventions) L'!$B$10:$O$129,7),VLOOKUP(I98,'[1]Mortality (Interventions) L'!$B$136:$AV$256,46)))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2336.978918211496</v>
      </c>
      <c r="M1979" s="14">
        <f t="shared" si="1034"/>
        <v>769177</v>
      </c>
      <c r="O1979" s="12" t="e">
        <f>1000*(IF(I99&lt;18,VLOOKUP(I99,'[1]Mortality (No Interventions) L'!$B$10:$O$129,7),VLOOKUP(I99,'[1]Mortality (Interventions) L'!$B$136:$AV$256,46)))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2336.978918211496</v>
      </c>
      <c r="M1980" s="14">
        <f t="shared" ref="M1980:M2004" si="1051">$E$11</f>
        <v>769177</v>
      </c>
      <c r="O1980" s="12" t="e">
        <f>1000*(IF(I100&lt;18,VLOOKUP(I100,'[1]Mortality (No Interventions) L'!$B$10:$O$129,7),VLOOKUP(I100,'[1]Mortality (Interventions) L'!$B$136:$AV$256,46)))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2336.978918211496</v>
      </c>
      <c r="M1981" s="14">
        <f t="shared" si="1051"/>
        <v>769177</v>
      </c>
      <c r="O1981" s="12" t="e">
        <f>1000*(IF(I101&lt;18,VLOOKUP(I101,'[1]Mortality (No Interventions) L'!$B$10:$O$129,7),VLOOKUP(I101,'[1]Mortality (Interventions) L'!$B$136:$AV$256,46)))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2336.978918211496</v>
      </c>
      <c r="M1982" s="14">
        <f t="shared" si="1051"/>
        <v>769177</v>
      </c>
      <c r="O1982" s="12" t="e">
        <f>1000*(IF(I102&lt;18,VLOOKUP(I102,'[1]Mortality (No Interventions) L'!$B$10:$O$129,7),VLOOKUP(I102,'[1]Mortality (Interventions) L'!$B$136:$AV$256,46)))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2336.978918211496</v>
      </c>
      <c r="M1983" s="14">
        <f t="shared" si="1051"/>
        <v>769177</v>
      </c>
      <c r="O1983" s="12" t="e">
        <f>1000*(IF(I103&lt;18,VLOOKUP(I103,'[1]Mortality (No Interventions) L'!$B$10:$O$129,7),VLOOKUP(I103,'[1]Mortality (Interventions) L'!$B$136:$AV$256,46)))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2336.978918211496</v>
      </c>
      <c r="M1984" s="14">
        <f t="shared" si="1051"/>
        <v>769177</v>
      </c>
      <c r="O1984" s="12" t="e">
        <f>1000*(IF(I104&lt;18,VLOOKUP(I104,'[1]Mortality (No Interventions) L'!$B$10:$O$129,7),VLOOKUP(I104,'[1]Mortality (Interventions) L'!$B$136:$AV$256,46)))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2336.978918211496</v>
      </c>
      <c r="M1985" s="14">
        <f t="shared" si="1051"/>
        <v>769177</v>
      </c>
      <c r="O1985" s="12" t="e">
        <f>1000*(IF(I105&lt;18,VLOOKUP(I105,'[1]Mortality (No Interventions) L'!$B$10:$O$129,7),VLOOKUP(I105,'[1]Mortality (Interventions) L'!$B$136:$AV$256,46)))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2336.978918211496</v>
      </c>
      <c r="M1986" s="14">
        <f t="shared" si="1051"/>
        <v>769177</v>
      </c>
      <c r="O1986" s="12" t="e">
        <f>1000*(IF(I106&lt;18,VLOOKUP(I106,'[1]Mortality (No Interventions) L'!$B$10:$O$129,7),VLOOKUP(I106,'[1]Mortality (Interventions) L'!$B$136:$AV$256,46)))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2336.978918211496</v>
      </c>
      <c r="M1987" s="14">
        <f t="shared" si="1051"/>
        <v>769177</v>
      </c>
      <c r="O1987" s="12" t="e">
        <f>1000*(IF(I107&lt;18,VLOOKUP(I107,'[1]Mortality (No Interventions) L'!$B$10:$O$129,7),VLOOKUP(I107,'[1]Mortality (Interventions) L'!$B$136:$AV$256,46)))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2336.978918211496</v>
      </c>
      <c r="M1988" s="14">
        <f t="shared" si="1051"/>
        <v>769177</v>
      </c>
      <c r="O1988" s="12" t="e">
        <f>1000*(IF(I108&lt;18,VLOOKUP(I108,'[1]Mortality (No Interventions) L'!$B$10:$O$129,7),VLOOKUP(I108,'[1]Mortality (Interventions) L'!$B$136:$AV$256,46)))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2336.978918211496</v>
      </c>
      <c r="M1989" s="14">
        <f t="shared" si="1051"/>
        <v>769177</v>
      </c>
      <c r="O1989" s="12" t="e">
        <f>1000*(IF(I109&lt;18,VLOOKUP(I109,'[1]Mortality (No Interventions) L'!$B$10:$O$129,7),VLOOKUP(I109,'[1]Mortality (Interventions) L'!$B$136:$AV$256,46)))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2336.978918211496</v>
      </c>
      <c r="M1990" s="14">
        <f t="shared" si="1051"/>
        <v>769177</v>
      </c>
      <c r="O1990" s="12" t="e">
        <f>1000*(IF(I110&lt;18,VLOOKUP(I110,'[1]Mortality (No Interventions) L'!$B$10:$O$129,7),VLOOKUP(I110,'[1]Mortality (Interventions) L'!$B$136:$AV$256,46)))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2336.978918211496</v>
      </c>
      <c r="M1991" s="14">
        <f t="shared" si="1051"/>
        <v>769177</v>
      </c>
      <c r="O1991" s="12" t="e">
        <f>1000*(IF(I111&lt;18,VLOOKUP(I111,'[1]Mortality (No Interventions) L'!$B$10:$O$129,7),VLOOKUP(I111,'[1]Mortality (Interventions) L'!$B$136:$AV$256,46)))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2336.978918211496</v>
      </c>
      <c r="M1992" s="14">
        <f t="shared" si="1051"/>
        <v>769177</v>
      </c>
      <c r="O1992" s="12" t="e">
        <f>1000*(IF(I112&lt;18,VLOOKUP(I112,'[1]Mortality (No Interventions) L'!$B$10:$O$129,7),VLOOKUP(I112,'[1]Mortality (Interventions) L'!$B$136:$AV$256,46)))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2336.978918211496</v>
      </c>
      <c r="M1993" s="14">
        <f t="shared" si="1051"/>
        <v>769177</v>
      </c>
      <c r="O1993" s="12" t="e">
        <f>1000*(IF(I113&lt;18,VLOOKUP(I113,'[1]Mortality (No Interventions) L'!$B$10:$O$129,7),VLOOKUP(I113,'[1]Mortality (Interventions) L'!$B$136:$AV$256,46)))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2336.978918211496</v>
      </c>
      <c r="M1994" s="14">
        <f t="shared" si="1051"/>
        <v>769177</v>
      </c>
      <c r="O1994" s="12" t="e">
        <f>1000*(IF(I114&lt;18,VLOOKUP(I114,'[1]Mortality (No Interventions) L'!$B$10:$O$129,7),VLOOKUP(I114,'[1]Mortality (Interventions) L'!$B$136:$AV$256,46)))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2336.978918211496</v>
      </c>
      <c r="M1995" s="14">
        <f t="shared" si="1051"/>
        <v>769177</v>
      </c>
      <c r="O1995" s="12" t="e">
        <f>1000*(IF(I115&lt;18,VLOOKUP(I115,'[1]Mortality (No Interventions) L'!$B$10:$O$129,7),VLOOKUP(I115,'[1]Mortality (Interventions) L'!$B$136:$AV$256,46)))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2336.978918211496</v>
      </c>
      <c r="M1996" s="14">
        <f t="shared" si="1051"/>
        <v>769177</v>
      </c>
      <c r="O1996" s="12" t="e">
        <f>1000*(IF(I116&lt;18,VLOOKUP(I116,'[1]Mortality (No Interventions) L'!$B$10:$O$129,7),VLOOKUP(I116,'[1]Mortality (Interventions) L'!$B$136:$AV$256,46)))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2336.978918211496</v>
      </c>
      <c r="M1997" s="14">
        <f t="shared" si="1051"/>
        <v>769177</v>
      </c>
      <c r="O1997" s="12" t="e">
        <f>1000*(IF(I117&lt;18,VLOOKUP(I117,'[1]Mortality (No Interventions) L'!$B$10:$O$129,7),VLOOKUP(I117,'[1]Mortality (Interventions) L'!$B$136:$AV$256,46)))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2336.978918211496</v>
      </c>
      <c r="M1998" s="14">
        <f t="shared" si="1051"/>
        <v>769177</v>
      </c>
      <c r="O1998" s="12" t="e">
        <f>1000*(IF(I118&lt;18,VLOOKUP(I118,'[1]Mortality (No Interventions) L'!$B$10:$O$129,7),VLOOKUP(I118,'[1]Mortality (Interventions) L'!$B$136:$AV$256,46)))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2336.978918211496</v>
      </c>
      <c r="M1999" s="14">
        <f t="shared" si="1051"/>
        <v>769177</v>
      </c>
      <c r="O1999" s="12" t="e">
        <f>1000*(IF(I119&lt;18,VLOOKUP(I119,'[1]Mortality (No Interventions) L'!$B$10:$O$129,7),VLOOKUP(I119,'[1]Mortality (Interventions) L'!$B$136:$AV$256,46)))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2336.978918211496</v>
      </c>
      <c r="M2000" s="14">
        <f t="shared" si="1051"/>
        <v>769177</v>
      </c>
      <c r="O2000" s="12" t="e">
        <f>1000*(IF(I120&lt;18,VLOOKUP(I120,'[1]Mortality (No Interventions) L'!$B$10:$O$129,7),VLOOKUP(I120,'[1]Mortality (Interventions) L'!$B$136:$AV$256,46)))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2336.978918211496</v>
      </c>
      <c r="M2001" s="14">
        <f t="shared" si="1051"/>
        <v>769177</v>
      </c>
      <c r="O2001" s="12" t="e">
        <f>1000*(IF(I121&lt;18,VLOOKUP(I121,'[1]Mortality (No Interventions) L'!$B$10:$O$129,7),VLOOKUP(I121,'[1]Mortality (Interventions) L'!$B$136:$AV$256,46)))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2336.978918211496</v>
      </c>
      <c r="M2002" s="14">
        <f t="shared" si="1051"/>
        <v>769177</v>
      </c>
      <c r="O2002" s="12" t="e">
        <f>1000*(IF(I122&lt;18,VLOOKUP(I122,'[1]Mortality (No Interventions) L'!$B$10:$O$129,7),VLOOKUP(I122,'[1]Mortality (Interventions) L'!$B$136:$AV$256,46)))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2336.978918211496</v>
      </c>
      <c r="M2003" s="14">
        <f t="shared" si="1051"/>
        <v>769177</v>
      </c>
      <c r="O2003" s="12" t="e">
        <f>1000*(IF(I123&lt;18,VLOOKUP(I123,'[1]Mortality (No Interventions) L'!$B$10:$O$129,7),VLOOKUP(I123,'[1]Mortality (Interventions) L'!$B$136:$AV$256,46)))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2336.978918211496</v>
      </c>
      <c r="M2004" s="14">
        <f t="shared" si="1051"/>
        <v>769177</v>
      </c>
      <c r="O2004" s="12" t="e">
        <f>1000*(IF(I124&lt;18,VLOOKUP(I124,'[1]Mortality (No Interventions) L'!$B$10:$O$129,7),VLOOKUP(I124,'[1]Mortality (Interventions) L'!$B$136:$AV$256,46)))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427719.65706506482</v>
      </c>
      <c r="Z2009" s="2">
        <f t="shared" si="1068"/>
        <v>-10692.991426626621</v>
      </c>
      <c r="AA2009" s="2">
        <f t="shared" si="1068"/>
        <v>-54575.875732559434</v>
      </c>
      <c r="AB2009" s="2">
        <f t="shared" si="1068"/>
        <v>-769177.00000000035</v>
      </c>
      <c r="AC2009" s="2">
        <f t="shared" si="1068"/>
        <v>-406726.21009412117</v>
      </c>
      <c r="AD2009" s="2">
        <f t="shared" si="1068"/>
        <v>17681.461983810066</v>
      </c>
      <c r="AE2009" s="2">
        <f t="shared" si="1068"/>
        <v>-389044.74811031111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427719.65706506482</v>
      </c>
      <c r="Z2011" s="2">
        <f t="shared" si="1069"/>
        <v>-10692.991426626621</v>
      </c>
      <c r="AA2011" s="2">
        <f t="shared" si="1069"/>
        <v>-22045.531850874504</v>
      </c>
      <c r="AB2011" s="2">
        <f t="shared" si="1069"/>
        <v>-121601.20080581091</v>
      </c>
      <c r="AC2011" s="2">
        <f t="shared" si="1069"/>
        <v>273379.93298175279</v>
      </c>
      <c r="AD2011" s="2">
        <f t="shared" si="1069"/>
        <v>6475.7579919418831</v>
      </c>
      <c r="AE2011" s="2">
        <f t="shared" si="1069"/>
        <v>279855.69097369461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427719.65706506482</v>
      </c>
      <c r="Z2013" s="2">
        <f t="shared" si="1070"/>
        <v>-10692.991426626621</v>
      </c>
      <c r="AA2013" s="2">
        <f t="shared" si="1070"/>
        <v>-36187.536578620093</v>
      </c>
      <c r="AB2013" s="2">
        <f t="shared" si="1070"/>
        <v>-349373.19978841429</v>
      </c>
      <c r="AC2013" s="2">
        <f t="shared" si="1070"/>
        <v>31465.929271403642</v>
      </c>
      <c r="AD2013" s="2">
        <f t="shared" si="1070"/>
        <v>11306.038402234442</v>
      </c>
      <c r="AE2013" s="2">
        <f t="shared" si="1070"/>
        <v>42771.967673638253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2C60-ABF1-CA49-B702-4655F06B149F}">
  <sheetPr codeName="Sheet22"/>
  <dimension ref="A1:R222"/>
  <sheetViews>
    <sheetView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2" width="11.6640625" style="68" bestFit="1" customWidth="1"/>
    <col min="3" max="3" width="13.1640625" style="68" customWidth="1"/>
    <col min="4" max="4" width="13" style="68" customWidth="1"/>
    <col min="5" max="5" width="17.6640625" style="68" customWidth="1"/>
    <col min="6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85701.356420536031</v>
      </c>
      <c r="C19" s="68">
        <v>85306.852381879551</v>
      </c>
      <c r="D19" s="68">
        <v>84187.632851439237</v>
      </c>
      <c r="E19" s="68">
        <v>83677.451298196363</v>
      </c>
      <c r="F19" s="68">
        <v>84446.472271367791</v>
      </c>
      <c r="G19" s="68">
        <v>83563.268923779149</v>
      </c>
      <c r="H19" s="68">
        <v>83004.91113272791</v>
      </c>
      <c r="I19" s="68">
        <v>82819.723770300407</v>
      </c>
      <c r="J19" s="68">
        <v>82298.068795387633</v>
      </c>
      <c r="K19" s="68">
        <v>81246.849984862143</v>
      </c>
      <c r="L19" s="68">
        <v>82348.284173974069</v>
      </c>
      <c r="M19" s="68">
        <v>81779.688210078908</v>
      </c>
      <c r="N19" s="68">
        <v>80953.52841268279</v>
      </c>
      <c r="O19" s="68">
        <v>79913.884785907765</v>
      </c>
      <c r="P19" s="68">
        <v>79767.08614687837</v>
      </c>
    </row>
    <row r="20" spans="1:16" s="68" customFormat="1" x14ac:dyDescent="0.15">
      <c r="A20">
        <f t="shared" si="0"/>
        <v>19</v>
      </c>
      <c r="B20" s="68">
        <v>89269.788982379832</v>
      </c>
      <c r="C20" s="68">
        <v>89022.940046301825</v>
      </c>
      <c r="D20" s="68">
        <v>87891.440676903047</v>
      </c>
      <c r="E20" s="68">
        <v>87350.053373746472</v>
      </c>
      <c r="F20" s="68">
        <v>87979.741969582596</v>
      </c>
      <c r="G20" s="68">
        <v>87084.820959500663</v>
      </c>
      <c r="H20" s="68">
        <v>86496.526292040013</v>
      </c>
      <c r="I20" s="68">
        <v>86487.355815790259</v>
      </c>
      <c r="J20" s="68">
        <v>85934.281577429574</v>
      </c>
      <c r="K20" s="68">
        <v>84871.603350473044</v>
      </c>
      <c r="L20" s="68">
        <v>85835.424258004947</v>
      </c>
      <c r="M20" s="68">
        <v>85236.706608123292</v>
      </c>
      <c r="N20" s="68">
        <v>84399.836903887248</v>
      </c>
      <c r="O20" s="68">
        <v>83503.046295554188</v>
      </c>
      <c r="P20" s="68">
        <v>83179.400656897153</v>
      </c>
    </row>
    <row r="21" spans="1:16" s="68" customFormat="1" x14ac:dyDescent="0.15">
      <c r="A21">
        <f t="shared" si="0"/>
        <v>20</v>
      </c>
      <c r="B21" s="68">
        <v>92945.226935514875</v>
      </c>
      <c r="C21" s="68">
        <v>92844.210851415963</v>
      </c>
      <c r="D21" s="68">
        <v>91701.706973059903</v>
      </c>
      <c r="E21" s="68">
        <v>91127.292843864605</v>
      </c>
      <c r="F21" s="68">
        <v>91619.437294593183</v>
      </c>
      <c r="G21" s="68">
        <v>90713.58897121741</v>
      </c>
      <c r="H21" s="68">
        <v>90093.866948404058</v>
      </c>
      <c r="I21" s="68">
        <v>90261.001141633751</v>
      </c>
      <c r="J21" s="68">
        <v>89674.792534415858</v>
      </c>
      <c r="K21" s="68">
        <v>88601.82834289872</v>
      </c>
      <c r="L21" s="68">
        <v>89429.065951289798</v>
      </c>
      <c r="M21" s="68">
        <v>88798.751459000705</v>
      </c>
      <c r="N21" s="68">
        <v>87951.865582710991</v>
      </c>
      <c r="O21" s="68">
        <v>87197.068323914282</v>
      </c>
      <c r="P21" s="68">
        <v>86696.761585812521</v>
      </c>
    </row>
    <row r="22" spans="1:16" s="68" customFormat="1" x14ac:dyDescent="0.15">
      <c r="A22">
        <f t="shared" si="0"/>
        <v>21</v>
      </c>
      <c r="B22" s="68">
        <v>96739.956553859593</v>
      </c>
      <c r="C22" s="68">
        <v>96787.27527835824</v>
      </c>
      <c r="D22" s="68">
        <v>95634.167997663666</v>
      </c>
      <c r="E22" s="68">
        <v>95025.290704988336</v>
      </c>
      <c r="F22" s="68">
        <v>95377.522879898941</v>
      </c>
      <c r="G22" s="68">
        <v>94460.975360435681</v>
      </c>
      <c r="H22" s="68">
        <v>93808.517591803495</v>
      </c>
      <c r="I22" s="68">
        <v>94155.96176572502</v>
      </c>
      <c r="J22" s="68">
        <v>93535.188103902605</v>
      </c>
      <c r="K22" s="68">
        <v>92452.312075167909</v>
      </c>
      <c r="L22" s="68">
        <v>93140.416322363162</v>
      </c>
      <c r="M22" s="68">
        <v>92477.19793627449</v>
      </c>
      <c r="N22" s="68">
        <v>91620.514200956473</v>
      </c>
      <c r="O22" s="68">
        <v>91010.45887156915</v>
      </c>
      <c r="P22" s="68">
        <v>90329.828041318484</v>
      </c>
    </row>
    <row r="23" spans="1:16" s="68" customFormat="1" x14ac:dyDescent="0.15">
      <c r="A23">
        <f t="shared" si="0"/>
        <v>22</v>
      </c>
      <c r="B23" s="68">
        <v>100659.54099809006</v>
      </c>
      <c r="C23" s="68">
        <v>100858.61890297744</v>
      </c>
      <c r="D23" s="68">
        <v>99695.164453084813</v>
      </c>
      <c r="E23" s="68">
        <v>99050.405993780587</v>
      </c>
      <c r="F23" s="68">
        <v>99259.482046496894</v>
      </c>
      <c r="G23" s="68">
        <v>98332.371783550378</v>
      </c>
      <c r="H23" s="68">
        <v>97645.868501100384</v>
      </c>
      <c r="I23" s="68">
        <v>98178.476697775477</v>
      </c>
      <c r="J23" s="68">
        <v>97521.723674532186</v>
      </c>
      <c r="K23" s="68">
        <v>96429.175390210308</v>
      </c>
      <c r="L23" s="68">
        <v>96974.791926357284</v>
      </c>
      <c r="M23" s="68">
        <v>96277.359892504523</v>
      </c>
      <c r="N23" s="68">
        <v>95411.011738100351</v>
      </c>
      <c r="O23" s="68">
        <v>94949.241949410731</v>
      </c>
      <c r="P23" s="68">
        <v>94083.757030580615</v>
      </c>
    </row>
    <row r="24" spans="1:16" s="68" customFormat="1" x14ac:dyDescent="0.15">
      <c r="A24">
        <f t="shared" si="0"/>
        <v>23</v>
      </c>
      <c r="B24" s="68">
        <v>104715.7743915504</v>
      </c>
      <c r="C24" s="68">
        <v>105073.68309308316</v>
      </c>
      <c r="D24" s="68">
        <v>103899.41213333803</v>
      </c>
      <c r="E24" s="68">
        <v>103217.60998528897</v>
      </c>
      <c r="F24" s="68">
        <v>103276.82716868445</v>
      </c>
      <c r="G24" s="68">
        <v>102338.80865668642</v>
      </c>
      <c r="H24" s="68">
        <v>101617.10727502892</v>
      </c>
      <c r="I24" s="68">
        <v>102342.88893042179</v>
      </c>
      <c r="J24" s="68">
        <v>101648.98807918202</v>
      </c>
      <c r="K24" s="68">
        <v>100546.33187723077</v>
      </c>
      <c r="L24" s="68">
        <v>100942.96529375236</v>
      </c>
      <c r="M24" s="68">
        <v>100210.16052169427</v>
      </c>
      <c r="N24" s="68">
        <v>99333.833385391074</v>
      </c>
      <c r="O24" s="68">
        <v>99026.981775173786</v>
      </c>
      <c r="P24" s="68">
        <v>97968.781631470032</v>
      </c>
    </row>
    <row r="25" spans="1:16" s="68" customFormat="1" x14ac:dyDescent="0.15">
      <c r="A25">
        <f t="shared" si="0"/>
        <v>24</v>
      </c>
      <c r="B25" s="68">
        <v>108916.97986126659</v>
      </c>
      <c r="C25" s="68">
        <v>109442.67303657494</v>
      </c>
      <c r="D25" s="68">
        <v>108256.74439506946</v>
      </c>
      <c r="E25" s="68">
        <v>107536.84775296731</v>
      </c>
      <c r="F25" s="68">
        <v>107437.71887825572</v>
      </c>
      <c r="G25" s="68">
        <v>106488.19506970311</v>
      </c>
      <c r="H25" s="68">
        <v>105730.20649362568</v>
      </c>
      <c r="I25" s="68">
        <v>106658.82463486367</v>
      </c>
      <c r="J25" s="68">
        <v>105926.71421855653</v>
      </c>
      <c r="K25" s="68">
        <v>104813.1682570425</v>
      </c>
      <c r="L25" s="68">
        <v>105052.69539294729</v>
      </c>
      <c r="M25" s="68">
        <v>104283.4188099117</v>
      </c>
      <c r="N25" s="68">
        <v>103396.56430658005</v>
      </c>
      <c r="O25" s="68">
        <v>103252.86970766421</v>
      </c>
      <c r="P25" s="68">
        <v>101992.3450032674</v>
      </c>
    </row>
    <row r="26" spans="1:16" s="68" customFormat="1" x14ac:dyDescent="0.15">
      <c r="A26">
        <f t="shared" si="0"/>
        <v>25</v>
      </c>
      <c r="B26" s="68">
        <v>113276.89668143158</v>
      </c>
      <c r="C26" s="68">
        <v>113983.42707972814</v>
      </c>
      <c r="D26" s="68">
        <v>112784.13497236166</v>
      </c>
      <c r="E26" s="68">
        <v>112025.40783927101</v>
      </c>
      <c r="F26" s="68">
        <v>111755.56038274159</v>
      </c>
      <c r="G26" s="68">
        <v>110793.34509904432</v>
      </c>
      <c r="H26" s="68">
        <v>109998.1820332713</v>
      </c>
      <c r="I26" s="68">
        <v>111142.82171206272</v>
      </c>
      <c r="J26" s="68">
        <v>110371.74327809925</v>
      </c>
      <c r="K26" s="68">
        <v>109245.72039529645</v>
      </c>
      <c r="L26" s="68">
        <v>109316.48896059366</v>
      </c>
      <c r="M26" s="68">
        <v>108509.83532018587</v>
      </c>
      <c r="N26" s="68">
        <v>107611.35694709599</v>
      </c>
      <c r="O26" s="68">
        <v>107642.53309686747</v>
      </c>
      <c r="P26" s="68">
        <v>106166.311132546</v>
      </c>
    </row>
    <row r="27" spans="1:16" s="68" customFormat="1" x14ac:dyDescent="0.15">
      <c r="A27">
        <f t="shared" si="0"/>
        <v>26</v>
      </c>
      <c r="B27" s="68">
        <v>117800.62418060277</v>
      </c>
      <c r="C27" s="68">
        <v>118701.18343696598</v>
      </c>
      <c r="D27" s="68">
        <v>117486.79546217537</v>
      </c>
      <c r="E27" s="68">
        <v>116688.47300897382</v>
      </c>
      <c r="F27" s="68">
        <v>116235.40375114122</v>
      </c>
      <c r="G27" s="68">
        <v>115259.28260363</v>
      </c>
      <c r="H27" s="68">
        <v>114426.02999099474</v>
      </c>
      <c r="I27" s="68">
        <v>115800.04593404687</v>
      </c>
      <c r="J27" s="68">
        <v>114989.21173194454</v>
      </c>
      <c r="K27" s="68">
        <v>113849.09965431743</v>
      </c>
      <c r="L27" s="68">
        <v>113739.32377934187</v>
      </c>
      <c r="M27" s="68">
        <v>112894.35953751813</v>
      </c>
      <c r="N27" s="68">
        <v>111983.13451826473</v>
      </c>
      <c r="O27" s="68">
        <v>112201.03789561069</v>
      </c>
      <c r="P27" s="68">
        <v>110495.55778811125</v>
      </c>
    </row>
    <row r="28" spans="1:16" s="68" customFormat="1" x14ac:dyDescent="0.15">
      <c r="A28">
        <f t="shared" si="0"/>
        <v>27</v>
      </c>
      <c r="B28" s="68">
        <v>122490.70206483651</v>
      </c>
      <c r="C28" s="68">
        <v>123597.48393387537</v>
      </c>
      <c r="D28" s="68">
        <v>122366.49305897002</v>
      </c>
      <c r="E28" s="68">
        <v>121527.67650757307</v>
      </c>
      <c r="F28" s="68">
        <v>120879.82886897355</v>
      </c>
      <c r="G28" s="68">
        <v>119888.73142610413</v>
      </c>
      <c r="H28" s="68">
        <v>119016.37463600542</v>
      </c>
      <c r="I28" s="68">
        <v>120632.33451820631</v>
      </c>
      <c r="J28" s="68">
        <v>119780.8257051243</v>
      </c>
      <c r="K28" s="68">
        <v>118625.22186060566</v>
      </c>
      <c r="L28" s="68">
        <v>118323.95671997665</v>
      </c>
      <c r="M28" s="68">
        <v>117439.65050041246</v>
      </c>
      <c r="N28" s="68">
        <v>116514.6900944059</v>
      </c>
      <c r="O28" s="68">
        <v>116930.36243512509</v>
      </c>
      <c r="P28" s="68">
        <v>114982.90620269858</v>
      </c>
    </row>
    <row r="29" spans="1:16" s="68" customFormat="1" x14ac:dyDescent="0.15">
      <c r="A29">
        <f t="shared" si="0"/>
        <v>28</v>
      </c>
      <c r="B29" s="68">
        <v>127338.23346984696</v>
      </c>
      <c r="C29" s="68">
        <v>128657.72258004999</v>
      </c>
      <c r="D29" s="68">
        <v>127409.91668296355</v>
      </c>
      <c r="E29" s="68">
        <v>126529.12770438033</v>
      </c>
      <c r="F29" s="68">
        <v>125680.35545640787</v>
      </c>
      <c r="G29" s="68">
        <v>124674.09425390519</v>
      </c>
      <c r="H29" s="68">
        <v>123761.21219433109</v>
      </c>
      <c r="I29" s="68">
        <v>125626.9388165166</v>
      </c>
      <c r="J29" s="68">
        <v>124733.27400767706</v>
      </c>
      <c r="K29" s="68">
        <v>123561.98247929646</v>
      </c>
      <c r="L29" s="68">
        <v>123063.16432904637</v>
      </c>
      <c r="M29" s="68">
        <v>122138.08985515148</v>
      </c>
      <c r="N29" s="68">
        <v>121199.22765502965</v>
      </c>
      <c r="O29" s="68">
        <v>121818.92373650166</v>
      </c>
      <c r="P29" s="68">
        <v>119621.90594170721</v>
      </c>
    </row>
    <row r="30" spans="1:16" s="68" customFormat="1" x14ac:dyDescent="0.15">
      <c r="A30">
        <f t="shared" si="0"/>
        <v>29</v>
      </c>
      <c r="B30" s="68">
        <v>132347.51491173406</v>
      </c>
      <c r="C30" s="68">
        <v>133886.09844263401</v>
      </c>
      <c r="D30" s="68">
        <v>132621.3344649694</v>
      </c>
      <c r="E30" s="68">
        <v>131697.01958808667</v>
      </c>
      <c r="F30" s="68">
        <v>130641.26796494769</v>
      </c>
      <c r="G30" s="68">
        <v>129619.70501114587</v>
      </c>
      <c r="H30" s="68">
        <v>128664.81156503786</v>
      </c>
      <c r="I30" s="68">
        <v>130788.12004196082</v>
      </c>
      <c r="J30" s="68">
        <v>129850.74350774621</v>
      </c>
      <c r="K30" s="68">
        <v>128663.63306289251</v>
      </c>
      <c r="L30" s="68">
        <v>127961.26626687837</v>
      </c>
      <c r="M30" s="68">
        <v>126993.93271471279</v>
      </c>
      <c r="N30" s="68">
        <v>126041.04880579893</v>
      </c>
      <c r="O30" s="68">
        <v>126870.96433732497</v>
      </c>
      <c r="P30" s="68">
        <v>124416.84281183071</v>
      </c>
    </row>
    <row r="31" spans="1:16" s="68" customFormat="1" x14ac:dyDescent="0.15">
      <c r="A31">
        <f t="shared" si="0"/>
        <v>30</v>
      </c>
      <c r="B31" s="68">
        <v>137523.43008459866</v>
      </c>
      <c r="C31" s="68">
        <v>139287.5963745093</v>
      </c>
      <c r="D31" s="68">
        <v>138005.76206825481</v>
      </c>
      <c r="E31" s="68">
        <v>137036.30526641459</v>
      </c>
      <c r="F31" s="68">
        <v>135767.4226846018</v>
      </c>
      <c r="G31" s="68">
        <v>134730.44443117277</v>
      </c>
      <c r="H31" s="68">
        <v>133731.99584671223</v>
      </c>
      <c r="I31" s="68">
        <v>136120.86647398127</v>
      </c>
      <c r="J31" s="68">
        <v>135138.16034012998</v>
      </c>
      <c r="K31" s="68">
        <v>133935.12871118347</v>
      </c>
      <c r="L31" s="68">
        <v>133023.11491306909</v>
      </c>
      <c r="M31" s="68">
        <v>132011.97405916106</v>
      </c>
      <c r="N31" s="68">
        <v>131044.97167403152</v>
      </c>
      <c r="O31" s="68">
        <v>132091.4112129962</v>
      </c>
      <c r="P31" s="68">
        <v>129372.5059777836</v>
      </c>
    </row>
    <row r="32" spans="1:16" s="68" customFormat="1" x14ac:dyDescent="0.15">
      <c r="A32">
        <f t="shared" si="0"/>
        <v>31</v>
      </c>
      <c r="B32" s="68">
        <v>142869.64169914598</v>
      </c>
      <c r="C32" s="68">
        <v>144865.45809571375</v>
      </c>
      <c r="D32" s="68">
        <v>143563.08188925608</v>
      </c>
      <c r="E32" s="68">
        <v>142550.26563397539</v>
      </c>
      <c r="F32" s="68">
        <v>141062.49827810869</v>
      </c>
      <c r="G32" s="68">
        <v>140007.65679851003</v>
      </c>
      <c r="H32" s="68">
        <v>138966.46028454046</v>
      </c>
      <c r="I32" s="68">
        <v>141625.20216270938</v>
      </c>
      <c r="J32" s="68">
        <v>140598.83601053306</v>
      </c>
      <c r="K32" s="68">
        <v>139376.65448594172</v>
      </c>
      <c r="L32" s="68">
        <v>138250.14480944254</v>
      </c>
      <c r="M32" s="68">
        <v>137195.92140022325</v>
      </c>
      <c r="N32" s="68">
        <v>136212.53272960719</v>
      </c>
      <c r="O32" s="68">
        <v>137480.57898303919</v>
      </c>
      <c r="P32" s="68">
        <v>134490.51346190844</v>
      </c>
    </row>
    <row r="33" spans="1:16" s="68" customFormat="1" x14ac:dyDescent="0.15">
      <c r="A33">
        <f t="shared" si="0"/>
        <v>32</v>
      </c>
      <c r="B33" s="68">
        <v>148387.81232371402</v>
      </c>
      <c r="C33" s="68">
        <v>150620.14495539686</v>
      </c>
      <c r="D33" s="68">
        <v>149297.34375326935</v>
      </c>
      <c r="E33" s="68">
        <v>148239.51074647115</v>
      </c>
      <c r="F33" s="68">
        <v>146528.24135313742</v>
      </c>
      <c r="G33" s="68">
        <v>145455.57814014881</v>
      </c>
      <c r="H33" s="68">
        <v>144370.04627480934</v>
      </c>
      <c r="I33" s="68">
        <v>147305.18741923553</v>
      </c>
      <c r="J33" s="68">
        <v>146233.50017425622</v>
      </c>
      <c r="K33" s="68">
        <v>144992.28103697885</v>
      </c>
      <c r="L33" s="68">
        <v>143646.59168393622</v>
      </c>
      <c r="M33" s="68">
        <v>142547.69189560204</v>
      </c>
      <c r="N33" s="68">
        <v>141547.96564353383</v>
      </c>
      <c r="O33" s="68">
        <v>143042.54553413953</v>
      </c>
      <c r="P33" s="68">
        <v>139775.09610088871</v>
      </c>
    </row>
    <row r="34" spans="1:16" s="68" customFormat="1" x14ac:dyDescent="0.15">
      <c r="A34">
        <f t="shared" si="0"/>
        <v>33</v>
      </c>
      <c r="B34" s="68">
        <v>154081.18105677588</v>
      </c>
      <c r="C34" s="68">
        <v>156554.31923931709</v>
      </c>
      <c r="D34" s="68">
        <v>155211.37989070296</v>
      </c>
      <c r="E34" s="68">
        <v>154106.77139127333</v>
      </c>
      <c r="F34" s="68">
        <v>152167.92738255599</v>
      </c>
      <c r="G34" s="68">
        <v>151077.60957353222</v>
      </c>
      <c r="H34" s="68">
        <v>149946.06933842917</v>
      </c>
      <c r="I34" s="68">
        <v>153163.70754630424</v>
      </c>
      <c r="J34" s="68">
        <v>152044.93811566636</v>
      </c>
      <c r="K34" s="68">
        <v>150784.95294492747</v>
      </c>
      <c r="L34" s="68">
        <v>149215.88705630079</v>
      </c>
      <c r="M34" s="68">
        <v>148070.63240880717</v>
      </c>
      <c r="N34" s="68">
        <v>147054.73512836211</v>
      </c>
      <c r="O34" s="68">
        <v>148780.30244413711</v>
      </c>
      <c r="P34" s="68">
        <v>145229.74438816495</v>
      </c>
    </row>
    <row r="35" spans="1:16" s="68" customFormat="1" x14ac:dyDescent="0.15">
      <c r="A35">
        <f t="shared" ref="A35:A66" si="1">A34+1</f>
        <v>34</v>
      </c>
      <c r="B35" s="68">
        <v>159955.54172964732</v>
      </c>
      <c r="C35" s="68">
        <v>162674.13622968155</v>
      </c>
      <c r="D35" s="68">
        <v>161311.33156834426</v>
      </c>
      <c r="E35" s="68">
        <v>160158.14333122762</v>
      </c>
      <c r="F35" s="68">
        <v>157987.30806534531</v>
      </c>
      <c r="G35" s="68">
        <v>156879.49951023801</v>
      </c>
      <c r="H35" s="68">
        <v>155700.23102716019</v>
      </c>
      <c r="I35" s="68">
        <v>159206.85467595342</v>
      </c>
      <c r="J35" s="68">
        <v>158039.1960981357</v>
      </c>
      <c r="K35" s="68">
        <v>156760.70416224431</v>
      </c>
      <c r="L35" s="68">
        <v>154963.73776735688</v>
      </c>
      <c r="M35" s="68">
        <v>153770.40259628484</v>
      </c>
      <c r="N35" s="68">
        <v>152738.49853650201</v>
      </c>
      <c r="O35" s="68">
        <v>154699.83525959743</v>
      </c>
      <c r="P35" s="68">
        <v>150860.07432686767</v>
      </c>
    </row>
    <row r="36" spans="1:16" s="68" customFormat="1" x14ac:dyDescent="0.15">
      <c r="A36">
        <f t="shared" si="1"/>
        <v>35</v>
      </c>
      <c r="B36" s="68">
        <v>166013.36267696568</v>
      </c>
      <c r="C36" s="68">
        <v>168981.1717451585</v>
      </c>
      <c r="D36" s="68">
        <v>167599.0212040671</v>
      </c>
      <c r="E36" s="68">
        <v>166395.31991838114</v>
      </c>
      <c r="F36" s="68">
        <v>163988.9200532549</v>
      </c>
      <c r="G36" s="68">
        <v>162863.9679929222</v>
      </c>
      <c r="H36" s="68">
        <v>161635.14475226929</v>
      </c>
      <c r="I36" s="68">
        <v>165436.54344124062</v>
      </c>
      <c r="J36" s="68">
        <v>164218.06185564247</v>
      </c>
      <c r="K36" s="68">
        <v>162921.55362871737</v>
      </c>
      <c r="L36" s="68">
        <v>160892.92353787756</v>
      </c>
      <c r="M36" s="68">
        <v>159649.67703961398</v>
      </c>
      <c r="N36" s="68">
        <v>158602.1024141908</v>
      </c>
      <c r="O36" s="68">
        <v>160803.24653383184</v>
      </c>
      <c r="P36" s="68">
        <v>156668.98556053214</v>
      </c>
    </row>
    <row r="37" spans="1:16" s="68" customFormat="1" x14ac:dyDescent="0.15">
      <c r="A37">
        <f t="shared" si="1"/>
        <v>36</v>
      </c>
      <c r="B37" s="68">
        <v>172259.85728709967</v>
      </c>
      <c r="C37" s="68">
        <v>175480.73787257855</v>
      </c>
      <c r="D37" s="68">
        <v>174079.81057092347</v>
      </c>
      <c r="E37" s="68">
        <v>172823.59405751713</v>
      </c>
      <c r="F37" s="68">
        <v>170177.96074856009</v>
      </c>
      <c r="G37" s="68">
        <v>169036.2570189074</v>
      </c>
      <c r="H37" s="68">
        <v>167755.98781062706</v>
      </c>
      <c r="I37" s="68">
        <v>171858.11867667927</v>
      </c>
      <c r="J37" s="68">
        <v>170586.81160506426</v>
      </c>
      <c r="K37" s="68">
        <v>169272.82502761923</v>
      </c>
      <c r="L37" s="68">
        <v>167008.66874726256</v>
      </c>
      <c r="M37" s="68">
        <v>165713.61554790087</v>
      </c>
      <c r="N37" s="68">
        <v>164650.74916143683</v>
      </c>
      <c r="O37" s="68">
        <v>167095.84165331163</v>
      </c>
      <c r="P37" s="68">
        <v>162661.66148093308</v>
      </c>
    </row>
    <row r="38" spans="1:16" s="68" customFormat="1" x14ac:dyDescent="0.15">
      <c r="A38">
        <f t="shared" si="1"/>
        <v>37</v>
      </c>
      <c r="B38" s="68">
        <v>178698.04315366715</v>
      </c>
      <c r="C38" s="68">
        <v>182175.15176362652</v>
      </c>
      <c r="D38" s="68">
        <v>180756.23967480636</v>
      </c>
      <c r="E38" s="68">
        <v>179445.37975052319</v>
      </c>
      <c r="F38" s="68">
        <v>176557.50525131825</v>
      </c>
      <c r="G38" s="68">
        <v>175399.61235538012</v>
      </c>
      <c r="H38" s="68">
        <v>174065.89970102292</v>
      </c>
      <c r="I38" s="68">
        <v>178474.19610198084</v>
      </c>
      <c r="J38" s="68">
        <v>177147.93700468942</v>
      </c>
      <c r="K38" s="68">
        <v>175817.21951657525</v>
      </c>
      <c r="L38" s="68">
        <v>173314.26897436866</v>
      </c>
      <c r="M38" s="68">
        <v>171965.40879354044</v>
      </c>
      <c r="N38" s="68">
        <v>170887.78989352574</v>
      </c>
      <c r="O38" s="68">
        <v>173580.39012682156</v>
      </c>
      <c r="P38" s="68">
        <v>168841.4971658412</v>
      </c>
    </row>
    <row r="39" spans="1:16" s="68" customFormat="1" x14ac:dyDescent="0.15">
      <c r="A39">
        <f t="shared" si="1"/>
        <v>38</v>
      </c>
      <c r="B39" s="68">
        <v>185326.54882637964</v>
      </c>
      <c r="C39" s="68">
        <v>189060.86472174845</v>
      </c>
      <c r="D39" s="68">
        <v>187625.31312006849</v>
      </c>
      <c r="E39" s="68">
        <v>186257.44609805971</v>
      </c>
      <c r="F39" s="68">
        <v>183126.38144059811</v>
      </c>
      <c r="G39" s="68">
        <v>181953.27595768124</v>
      </c>
      <c r="H39" s="68">
        <v>180563.93582644602</v>
      </c>
      <c r="I39" s="68">
        <v>185282.03251201034</v>
      </c>
      <c r="J39" s="68">
        <v>183898.46454809868</v>
      </c>
      <c r="K39" s="68">
        <v>182552.28241249584</v>
      </c>
      <c r="L39" s="68">
        <v>179809.14619209894</v>
      </c>
      <c r="M39" s="68">
        <v>178404.29596232652</v>
      </c>
      <c r="N39" s="68">
        <v>177312.851853392</v>
      </c>
      <c r="O39" s="68">
        <v>180254.67079416735</v>
      </c>
      <c r="P39" s="68">
        <v>175208.28552081587</v>
      </c>
    </row>
    <row r="40" spans="1:16" s="68" customFormat="1" x14ac:dyDescent="0.15">
      <c r="A40">
        <f t="shared" si="1"/>
        <v>39</v>
      </c>
      <c r="B40" s="68">
        <v>192146.9888750129</v>
      </c>
      <c r="C40" s="68">
        <v>196138.4159523726</v>
      </c>
      <c r="D40" s="68">
        <v>194687.90771299961</v>
      </c>
      <c r="E40" s="68">
        <v>193260.49951709877</v>
      </c>
      <c r="F40" s="68">
        <v>189886.31078343443</v>
      </c>
      <c r="G40" s="68">
        <v>188699.23211089347</v>
      </c>
      <c r="H40" s="68">
        <v>187251.93899447899</v>
      </c>
      <c r="I40" s="68">
        <v>192282.63668003047</v>
      </c>
      <c r="J40" s="68">
        <v>190839.23574440146</v>
      </c>
      <c r="K40" s="68">
        <v>189479.17284764483</v>
      </c>
      <c r="L40" s="68">
        <v>186495.3799820618</v>
      </c>
      <c r="M40" s="68">
        <v>185032.21745350637</v>
      </c>
      <c r="N40" s="68">
        <v>183928.1225780168</v>
      </c>
      <c r="O40" s="68">
        <v>187119.9641156517</v>
      </c>
      <c r="P40" s="68">
        <v>181764.30076204825</v>
      </c>
    </row>
    <row r="41" spans="1:16" s="68" customFormat="1" x14ac:dyDescent="0.15">
      <c r="A41">
        <f t="shared" si="1"/>
        <v>40</v>
      </c>
      <c r="B41" s="68">
        <v>199164.89453342848</v>
      </c>
      <c r="C41" s="68">
        <v>203413.58224835116</v>
      </c>
      <c r="D41" s="68">
        <v>201949.8701938687</v>
      </c>
      <c r="E41" s="68">
        <v>200460.29332170938</v>
      </c>
      <c r="F41" s="68">
        <v>196842.811094484</v>
      </c>
      <c r="G41" s="68">
        <v>195643.06963467473</v>
      </c>
      <c r="H41" s="68">
        <v>194135.41003875076</v>
      </c>
      <c r="I41" s="68">
        <v>199481.83452419849</v>
      </c>
      <c r="J41" s="68">
        <v>197975.98398548915</v>
      </c>
      <c r="K41" s="68">
        <v>196603.69139232443</v>
      </c>
      <c r="L41" s="68">
        <v>193378.54366384773</v>
      </c>
      <c r="M41" s="68">
        <v>191854.65931611607</v>
      </c>
      <c r="N41" s="68">
        <v>190739.15599748015</v>
      </c>
      <c r="O41" s="68">
        <v>194182.04917800429</v>
      </c>
      <c r="P41" s="68">
        <v>188515.08005272562</v>
      </c>
    </row>
    <row r="42" spans="1:16" s="68" customFormat="1" x14ac:dyDescent="0.15">
      <c r="A42">
        <f t="shared" si="1"/>
        <v>41</v>
      </c>
      <c r="B42" s="68">
        <v>206385.43643243623</v>
      </c>
      <c r="C42" s="68">
        <v>210891.62947457324</v>
      </c>
      <c r="D42" s="68">
        <v>209410.30443483911</v>
      </c>
      <c r="E42" s="68">
        <v>207862.09282299178</v>
      </c>
      <c r="F42" s="68">
        <v>204001.05454932412</v>
      </c>
      <c r="G42" s="68">
        <v>202785.4550629305</v>
      </c>
      <c r="H42" s="68">
        <v>201219.52140237342</v>
      </c>
      <c r="I42" s="68">
        <v>206878.92174881877</v>
      </c>
      <c r="J42" s="68">
        <v>205313.97334116019</v>
      </c>
      <c r="K42" s="68">
        <v>203925.35320796951</v>
      </c>
      <c r="L42" s="68">
        <v>200459.44640701546</v>
      </c>
      <c r="M42" s="68">
        <v>198876.79325248953</v>
      </c>
      <c r="N42" s="68">
        <v>197746.92381281662</v>
      </c>
      <c r="O42" s="68">
        <v>201440.61883714519</v>
      </c>
      <c r="P42" s="68">
        <v>195461.72624558402</v>
      </c>
    </row>
    <row r="43" spans="1:16" s="68" customFormat="1" x14ac:dyDescent="0.15">
      <c r="A43">
        <f t="shared" si="1"/>
        <v>42</v>
      </c>
      <c r="B43" s="68">
        <v>213809.59995709726</v>
      </c>
      <c r="C43" s="68">
        <v>218572.3115759799</v>
      </c>
      <c r="D43" s="68">
        <v>217074.9280667569</v>
      </c>
      <c r="E43" s="68">
        <v>215465.85658541566</v>
      </c>
      <c r="F43" s="68">
        <v>211362.16181915018</v>
      </c>
      <c r="G43" s="68">
        <v>210131.88520873306</v>
      </c>
      <c r="H43" s="68">
        <v>208505.54795765498</v>
      </c>
      <c r="I43" s="68">
        <v>214479.60496031094</v>
      </c>
      <c r="J43" s="68">
        <v>212853.32816224309</v>
      </c>
      <c r="K43" s="68">
        <v>211449.85095525617</v>
      </c>
      <c r="L43" s="68">
        <v>207743.57901248461</v>
      </c>
      <c r="M43" s="68">
        <v>206100.01862291843</v>
      </c>
      <c r="N43" s="68">
        <v>204956.90843121154</v>
      </c>
      <c r="O43" s="68">
        <v>208901.3536800544</v>
      </c>
      <c r="P43" s="68">
        <v>202609.71401460856</v>
      </c>
    </row>
    <row r="44" spans="1:16" s="68" customFormat="1" x14ac:dyDescent="0.15">
      <c r="A44">
        <f t="shared" si="1"/>
        <v>43</v>
      </c>
      <c r="B44" s="68">
        <v>221444.62789750806</v>
      </c>
      <c r="C44" s="68">
        <v>226463.61280266495</v>
      </c>
      <c r="D44" s="68">
        <v>224951.69010133835</v>
      </c>
      <c r="E44" s="68">
        <v>223279.47565845549</v>
      </c>
      <c r="F44" s="68">
        <v>218933.31908756919</v>
      </c>
      <c r="G44" s="68">
        <v>217689.53822273129</v>
      </c>
      <c r="H44" s="68">
        <v>216000.60934990732</v>
      </c>
      <c r="I44" s="68">
        <v>222291.75701699915</v>
      </c>
      <c r="J44" s="68">
        <v>220601.86300452956</v>
      </c>
      <c r="K44" s="68">
        <v>219184.96860561011</v>
      </c>
      <c r="L44" s="68">
        <v>215238.06500680014</v>
      </c>
      <c r="M44" s="68">
        <v>213531.40010655159</v>
      </c>
      <c r="N44" s="68">
        <v>212376.16908483679</v>
      </c>
      <c r="O44" s="68">
        <v>216571.96465234307</v>
      </c>
      <c r="P44" s="68">
        <v>209966.04942263378</v>
      </c>
    </row>
    <row r="45" spans="1:16" s="68" customFormat="1" x14ac:dyDescent="0.15">
      <c r="A45">
        <f t="shared" si="1"/>
        <v>44</v>
      </c>
      <c r="B45" s="68">
        <v>229292.06958160215</v>
      </c>
      <c r="C45" s="68">
        <v>234566.06612697348</v>
      </c>
      <c r="D45" s="68">
        <v>233041.42536922867</v>
      </c>
      <c r="E45" s="68">
        <v>231303.66389748079</v>
      </c>
      <c r="F45" s="68">
        <v>226716.19853833114</v>
      </c>
      <c r="G45" s="68">
        <v>225460.33211335802</v>
      </c>
      <c r="H45" s="68">
        <v>223706.51785660995</v>
      </c>
      <c r="I45" s="68">
        <v>230316.35802600463</v>
      </c>
      <c r="J45" s="68">
        <v>228560.43840835724</v>
      </c>
      <c r="K45" s="68">
        <v>227131.85245740775</v>
      </c>
      <c r="L45" s="68">
        <v>222944.93460082667</v>
      </c>
      <c r="M45" s="68">
        <v>221172.86315360546</v>
      </c>
      <c r="N45" s="68">
        <v>220006.86373302818</v>
      </c>
      <c r="O45" s="68">
        <v>224453.73268451044</v>
      </c>
      <c r="P45" s="68">
        <v>217532.99349612856</v>
      </c>
    </row>
    <row r="46" spans="1:16" s="68" customFormat="1" x14ac:dyDescent="0.15">
      <c r="A46">
        <f t="shared" si="1"/>
        <v>45</v>
      </c>
      <c r="B46" s="68">
        <v>237355.7849299176</v>
      </c>
      <c r="C46" s="68">
        <v>242883.24736485264</v>
      </c>
      <c r="D46" s="68">
        <v>241347.88433796261</v>
      </c>
      <c r="E46" s="68">
        <v>239542.06953066195</v>
      </c>
      <c r="F46" s="68">
        <v>234714.71374473689</v>
      </c>
      <c r="G46" s="68">
        <v>233448.33355401605</v>
      </c>
      <c r="H46" s="68">
        <v>231627.24759830654</v>
      </c>
      <c r="I46" s="68">
        <v>238557.21613699035</v>
      </c>
      <c r="J46" s="68">
        <v>236732.76111215501</v>
      </c>
      <c r="K46" s="68">
        <v>235294.37610827567</v>
      </c>
      <c r="L46" s="68">
        <v>230868.30248327149</v>
      </c>
      <c r="M46" s="68">
        <v>229028.43044344033</v>
      </c>
      <c r="N46" s="68">
        <v>227853.16104241103</v>
      </c>
      <c r="O46" s="68">
        <v>232550.58412834734</v>
      </c>
      <c r="P46" s="68">
        <v>225314.75805522676</v>
      </c>
    </row>
    <row r="47" spans="1:16" s="68" customFormat="1" x14ac:dyDescent="0.15">
      <c r="A47">
        <f t="shared" si="1"/>
        <v>46</v>
      </c>
      <c r="B47" s="68">
        <v>245638.93996673121</v>
      </c>
      <c r="C47" s="68">
        <v>251417.85535275782</v>
      </c>
      <c r="D47" s="68">
        <v>249873.98673077635</v>
      </c>
      <c r="E47" s="68">
        <v>247997.4973461073</v>
      </c>
      <c r="F47" s="68">
        <v>242932.10792956522</v>
      </c>
      <c r="G47" s="68">
        <v>241656.97628990869</v>
      </c>
      <c r="H47" s="68">
        <v>239766.1295736598</v>
      </c>
      <c r="I47" s="68">
        <v>247017.3358836823</v>
      </c>
      <c r="J47" s="68">
        <v>245121.72185479754</v>
      </c>
      <c r="K47" s="68">
        <v>243675.64093188287</v>
      </c>
      <c r="L47" s="68">
        <v>239011.67242844013</v>
      </c>
      <c r="M47" s="68">
        <v>237101.5037904678</v>
      </c>
      <c r="N47" s="68">
        <v>235918.64421265302</v>
      </c>
      <c r="O47" s="68">
        <v>240865.69878706275</v>
      </c>
      <c r="P47" s="68">
        <v>233314.9902471393</v>
      </c>
    </row>
    <row r="48" spans="1:16" s="68" customFormat="1" x14ac:dyDescent="0.15">
      <c r="A48">
        <f t="shared" si="1"/>
        <v>47</v>
      </c>
      <c r="B48" s="68">
        <v>254145.87898449411</v>
      </c>
      <c r="C48" s="68">
        <v>260174.12393682031</v>
      </c>
      <c r="D48" s="68">
        <v>258624.12703200919</v>
      </c>
      <c r="E48" s="68">
        <v>256674.23368683259</v>
      </c>
      <c r="F48" s="68">
        <v>251372.76850897135</v>
      </c>
      <c r="G48" s="68">
        <v>250090.79474223522</v>
      </c>
      <c r="H48" s="68">
        <v>248127.59987543942</v>
      </c>
      <c r="I48" s="68">
        <v>255701.15339017205</v>
      </c>
      <c r="J48" s="68">
        <v>253731.64952329433</v>
      </c>
      <c r="K48" s="68">
        <v>252280.13031692331</v>
      </c>
      <c r="L48" s="68">
        <v>247379.61734019901</v>
      </c>
      <c r="M48" s="68">
        <v>245396.5583845088</v>
      </c>
      <c r="N48" s="68">
        <v>244207.92937892661</v>
      </c>
      <c r="O48" s="68">
        <v>249403.59822984639</v>
      </c>
      <c r="P48" s="68">
        <v>241538.34079641738</v>
      </c>
    </row>
    <row r="49" spans="1:16" s="68" customFormat="1" x14ac:dyDescent="0.15">
      <c r="A49">
        <f t="shared" si="1"/>
        <v>48</v>
      </c>
      <c r="B49" s="68">
        <v>262875.17612671253</v>
      </c>
      <c r="C49" s="68">
        <v>269148.95721253852</v>
      </c>
      <c r="D49" s="68">
        <v>267595.70041978022</v>
      </c>
      <c r="E49" s="68">
        <v>265569.49555772205</v>
      </c>
      <c r="F49" s="68">
        <v>260035.48857150562</v>
      </c>
      <c r="G49" s="68">
        <v>258748.98563294855</v>
      </c>
      <c r="H49" s="68">
        <v>256710.7030454521</v>
      </c>
      <c r="I49" s="68">
        <v>264606.31595969386</v>
      </c>
      <c r="J49" s="68">
        <v>262560.01605255681</v>
      </c>
      <c r="K49" s="68">
        <v>261105.78171390301</v>
      </c>
      <c r="L49" s="68">
        <v>255971.53621720913</v>
      </c>
      <c r="M49" s="68">
        <v>253912.84312067155</v>
      </c>
      <c r="N49" s="68">
        <v>252720.64763192</v>
      </c>
      <c r="O49" s="68">
        <v>258162.45612963461</v>
      </c>
      <c r="P49" s="68">
        <v>249984.62926423518</v>
      </c>
    </row>
    <row r="50" spans="1:16" s="68" customFormat="1" x14ac:dyDescent="0.15">
      <c r="A50">
        <f t="shared" si="1"/>
        <v>49</v>
      </c>
      <c r="B50" s="68">
        <v>271825.47216477967</v>
      </c>
      <c r="C50" s="68">
        <v>278339.4688016437</v>
      </c>
      <c r="D50" s="68">
        <v>276786.31021310959</v>
      </c>
      <c r="E50" s="68">
        <v>274680.69931944436</v>
      </c>
      <c r="F50" s="68">
        <v>268919.12487167236</v>
      </c>
      <c r="G50" s="68">
        <v>267630.81420953217</v>
      </c>
      <c r="H50" s="68">
        <v>265514.54414898227</v>
      </c>
      <c r="I50" s="68">
        <v>273730.67085631425</v>
      </c>
      <c r="J50" s="68">
        <v>271604.48473988229</v>
      </c>
      <c r="K50" s="68">
        <v>270150.72341929917</v>
      </c>
      <c r="L50" s="68">
        <v>264786.89409458521</v>
      </c>
      <c r="M50" s="68">
        <v>262649.66509280587</v>
      </c>
      <c r="N50" s="68">
        <v>261456.49347924619</v>
      </c>
      <c r="O50" s="68">
        <v>267140.62985306175</v>
      </c>
      <c r="P50" s="68">
        <v>258653.73671160737</v>
      </c>
    </row>
    <row r="51" spans="1:16" s="68" customFormat="1" x14ac:dyDescent="0.15">
      <c r="A51">
        <f t="shared" si="1"/>
        <v>50</v>
      </c>
      <c r="B51" s="68">
        <v>281000.80575893354</v>
      </c>
      <c r="C51" s="68">
        <v>287749.68961831089</v>
      </c>
      <c r="D51" s="68">
        <v>286200.21493181231</v>
      </c>
      <c r="E51" s="68">
        <v>284011.93400295312</v>
      </c>
      <c r="F51" s="68">
        <v>278027.76984509511</v>
      </c>
      <c r="G51" s="68">
        <v>276740.58524902095</v>
      </c>
      <c r="H51" s="68">
        <v>274543.27719132113</v>
      </c>
      <c r="I51" s="68">
        <v>283078.52127413609</v>
      </c>
      <c r="J51" s="68">
        <v>280869.19236641011</v>
      </c>
      <c r="K51" s="68">
        <v>279419.31015710003</v>
      </c>
      <c r="L51" s="68">
        <v>273830.04346643802</v>
      </c>
      <c r="M51" s="68">
        <v>271611.22841286182</v>
      </c>
      <c r="N51" s="68">
        <v>270419.87389550096</v>
      </c>
      <c r="O51" s="68">
        <v>276342.51636722253</v>
      </c>
      <c r="P51" s="68">
        <v>267550.11433313688</v>
      </c>
    </row>
    <row r="52" spans="1:16" s="68" customFormat="1" x14ac:dyDescent="0.15">
      <c r="A52">
        <f t="shared" si="1"/>
        <v>51</v>
      </c>
      <c r="B52" s="68">
        <v>290402.57690676127</v>
      </c>
      <c r="C52" s="68">
        <v>297380.36639851838</v>
      </c>
      <c r="D52" s="68">
        <v>295825.86416840035</v>
      </c>
      <c r="E52" s="68">
        <v>293564.11854798463</v>
      </c>
      <c r="F52" s="68">
        <v>287362.95623677125</v>
      </c>
      <c r="G52" s="68">
        <v>286070.34560101852</v>
      </c>
      <c r="H52" s="68">
        <v>283798.58776299597</v>
      </c>
      <c r="I52" s="68">
        <v>292638.82552668382</v>
      </c>
      <c r="J52" s="68">
        <v>290355.19886390818</v>
      </c>
      <c r="K52" s="68">
        <v>288901.08747587807</v>
      </c>
      <c r="L52" s="68">
        <v>283093.44500161632</v>
      </c>
      <c r="M52" s="68">
        <v>280799.34332690143</v>
      </c>
      <c r="N52" s="68">
        <v>279603.72633681493</v>
      </c>
      <c r="O52" s="68">
        <v>285758.14052265952</v>
      </c>
      <c r="P52" s="68">
        <v>276667.08808696747</v>
      </c>
    </row>
    <row r="53" spans="1:16" s="68" customFormat="1" x14ac:dyDescent="0.15">
      <c r="A53">
        <f t="shared" si="1"/>
        <v>52</v>
      </c>
      <c r="B53" s="68">
        <v>300033.85713960009</v>
      </c>
      <c r="C53" s="68">
        <v>307234.39929327223</v>
      </c>
      <c r="D53" s="68">
        <v>305677.69840008242</v>
      </c>
      <c r="E53" s="68">
        <v>303340.24847343203</v>
      </c>
      <c r="F53" s="68">
        <v>296927.83797114831</v>
      </c>
      <c r="G53" s="68">
        <v>295632.17252961342</v>
      </c>
      <c r="H53" s="68">
        <v>293283.72483935271</v>
      </c>
      <c r="I53" s="68">
        <v>302425.76817982673</v>
      </c>
      <c r="J53" s="68">
        <v>300065.57831302198</v>
      </c>
      <c r="K53" s="68">
        <v>298609.94506561838</v>
      </c>
      <c r="L53" s="68">
        <v>292588.99236251856</v>
      </c>
      <c r="M53" s="68">
        <v>290217.33656946273</v>
      </c>
      <c r="N53" s="68">
        <v>289019.73263136978</v>
      </c>
      <c r="O53" s="68">
        <v>295401.1521927102</v>
      </c>
      <c r="P53" s="68">
        <v>286016.16738713381</v>
      </c>
    </row>
    <row r="54" spans="1:16" s="68" customFormat="1" x14ac:dyDescent="0.15">
      <c r="A54">
        <f t="shared" si="1"/>
        <v>53</v>
      </c>
      <c r="B54" s="68">
        <v>309890.87101973238</v>
      </c>
      <c r="C54" s="68">
        <v>317306.24118647788</v>
      </c>
      <c r="D54" s="68">
        <v>315750.64352149458</v>
      </c>
      <c r="E54" s="68">
        <v>313335.15832937486</v>
      </c>
      <c r="F54" s="68">
        <v>306718.92094846064</v>
      </c>
      <c r="G54" s="68">
        <v>305422.97846011596</v>
      </c>
      <c r="H54" s="68">
        <v>302995.51927180029</v>
      </c>
      <c r="I54" s="68">
        <v>312434.58735249366</v>
      </c>
      <c r="J54" s="68">
        <v>309995.47776354861</v>
      </c>
      <c r="K54" s="68">
        <v>308541.48231910123</v>
      </c>
      <c r="L54" s="68">
        <v>302313.86350960145</v>
      </c>
      <c r="M54" s="68">
        <v>299862.30446192739</v>
      </c>
      <c r="N54" s="68">
        <v>298665.37720418588</v>
      </c>
      <c r="O54" s="68">
        <v>305267.44638974656</v>
      </c>
      <c r="P54" s="68">
        <v>295595.08686307259</v>
      </c>
    </row>
    <row r="55" spans="1:16" s="68" customFormat="1" x14ac:dyDescent="0.15">
      <c r="A55">
        <f t="shared" si="1"/>
        <v>54</v>
      </c>
      <c r="B55" s="68">
        <v>319969.35947877786</v>
      </c>
      <c r="C55" s="68">
        <v>327589.91944820911</v>
      </c>
      <c r="D55" s="68">
        <v>326039.22029157152</v>
      </c>
      <c r="E55" s="68">
        <v>323543.26335920516</v>
      </c>
      <c r="F55" s="68">
        <v>316732.23636279575</v>
      </c>
      <c r="G55" s="68">
        <v>315439.22320780216</v>
      </c>
      <c r="H55" s="68">
        <v>312930.33797073783</v>
      </c>
      <c r="I55" s="68">
        <v>322660.1211706046</v>
      </c>
      <c r="J55" s="68">
        <v>320139.63046891615</v>
      </c>
      <c r="K55" s="68">
        <v>318690.90509171697</v>
      </c>
      <c r="L55" s="68">
        <v>312264.79266558721</v>
      </c>
      <c r="M55" s="68">
        <v>309730.88854107342</v>
      </c>
      <c r="N55" s="68">
        <v>308537.71141498466</v>
      </c>
      <c r="O55" s="68">
        <v>315352.53027647443</v>
      </c>
      <c r="P55" s="68">
        <v>305401.15713396738</v>
      </c>
    </row>
    <row r="56" spans="1:16" s="68" customFormat="1" x14ac:dyDescent="0.15">
      <c r="A56">
        <f t="shared" si="1"/>
        <v>55</v>
      </c>
      <c r="B56" s="68">
        <v>330267.99821394123</v>
      </c>
      <c r="C56" s="68">
        <v>338083.23929302313</v>
      </c>
      <c r="D56" s="68">
        <v>336541.60797463387</v>
      </c>
      <c r="E56" s="68">
        <v>333962.61989967461</v>
      </c>
      <c r="F56" s="68">
        <v>326966.65946154745</v>
      </c>
      <c r="G56" s="68">
        <v>325680.12061204464</v>
      </c>
      <c r="H56" s="68">
        <v>323087.28765640559</v>
      </c>
      <c r="I56" s="68">
        <v>333100.75448971998</v>
      </c>
      <c r="J56" s="68">
        <v>330496.29954578925</v>
      </c>
      <c r="K56" s="68">
        <v>329056.83737233299</v>
      </c>
      <c r="L56" s="68">
        <v>322441.18296679598</v>
      </c>
      <c r="M56" s="68">
        <v>319822.38548503636</v>
      </c>
      <c r="N56" s="68">
        <v>318636.3577567602</v>
      </c>
      <c r="O56" s="68">
        <v>325655.22458421771</v>
      </c>
      <c r="P56" s="68">
        <v>315434.18055387324</v>
      </c>
    </row>
    <row r="57" spans="1:16" s="68" customFormat="1" x14ac:dyDescent="0.15">
      <c r="A57">
        <f t="shared" si="1"/>
        <v>56</v>
      </c>
      <c r="B57" s="68">
        <v>340780.64106497343</v>
      </c>
      <c r="C57" s="68">
        <v>348778.23890083213</v>
      </c>
      <c r="D57" s="68">
        <v>347250.418959804</v>
      </c>
      <c r="E57" s="68">
        <v>344585.70141052257</v>
      </c>
      <c r="F57" s="68">
        <v>337416.37577342562</v>
      </c>
      <c r="G57" s="68">
        <v>336140.36078288016</v>
      </c>
      <c r="H57" s="68">
        <v>333460.93846310047</v>
      </c>
      <c r="I57" s="68">
        <v>343749.45584737108</v>
      </c>
      <c r="J57" s="68">
        <v>341058.31610453496</v>
      </c>
      <c r="K57" s="68">
        <v>339632.66138770204</v>
      </c>
      <c r="L57" s="68">
        <v>332838.03895664756</v>
      </c>
      <c r="M57" s="68">
        <v>330131.68075411511</v>
      </c>
      <c r="N57" s="68">
        <v>328956.68510793603</v>
      </c>
      <c r="O57" s="68">
        <v>336169.25125156221</v>
      </c>
      <c r="P57" s="68">
        <v>325689.82452428731</v>
      </c>
    </row>
    <row r="58" spans="1:16" s="68" customFormat="1" x14ac:dyDescent="0.15">
      <c r="A58">
        <f t="shared" si="1"/>
        <v>57</v>
      </c>
      <c r="B58" s="68">
        <v>351500.62371406087</v>
      </c>
      <c r="C58" s="68">
        <v>359666.53762734035</v>
      </c>
      <c r="D58" s="68">
        <v>358157.8705821773</v>
      </c>
      <c r="E58" s="68">
        <v>355404.5643113493</v>
      </c>
      <c r="F58" s="68">
        <v>348075.05900209729</v>
      </c>
      <c r="G58" s="68">
        <v>346814.14780725649</v>
      </c>
      <c r="H58" s="68">
        <v>344045.35655788088</v>
      </c>
      <c r="I58" s="68">
        <v>354598.800113932</v>
      </c>
      <c r="J58" s="68">
        <v>351818.09618913924</v>
      </c>
      <c r="K58" s="68">
        <v>350411.36787053553</v>
      </c>
      <c r="L58" s="68">
        <v>343449.88557143917</v>
      </c>
      <c r="M58" s="68">
        <v>340653.16272432049</v>
      </c>
      <c r="N58" s="68">
        <v>339493.5906671015</v>
      </c>
      <c r="O58" s="68">
        <v>346887.94299648324</v>
      </c>
      <c r="P58" s="68">
        <v>336163.29168251</v>
      </c>
    </row>
    <row r="59" spans="1:16" s="68" customFormat="1" x14ac:dyDescent="0.15">
      <c r="A59">
        <f t="shared" si="1"/>
        <v>58</v>
      </c>
      <c r="B59" s="68">
        <v>362432.77010628872</v>
      </c>
      <c r="C59" s="68">
        <v>370753.85865017062</v>
      </c>
      <c r="D59" s="68">
        <v>369269.82479027385</v>
      </c>
      <c r="E59" s="68">
        <v>366424.89298812544</v>
      </c>
      <c r="F59" s="68">
        <v>358947.53911182022</v>
      </c>
      <c r="G59" s="68">
        <v>357706.47352637455</v>
      </c>
      <c r="H59" s="68">
        <v>354845.38112185127</v>
      </c>
      <c r="I59" s="68">
        <v>365654.61747575953</v>
      </c>
      <c r="J59" s="68">
        <v>362781.2952571208</v>
      </c>
      <c r="K59" s="68">
        <v>361398.75312024349</v>
      </c>
      <c r="L59" s="68">
        <v>354281.72225864005</v>
      </c>
      <c r="M59" s="68">
        <v>351391.68019681633</v>
      </c>
      <c r="N59" s="68">
        <v>350252.08465935662</v>
      </c>
      <c r="O59" s="68">
        <v>357817.07098388759</v>
      </c>
      <c r="P59" s="68">
        <v>346859.60293704638</v>
      </c>
    </row>
    <row r="60" spans="1:16" s="68" customFormat="1" x14ac:dyDescent="0.15">
      <c r="A60">
        <f t="shared" si="1"/>
        <v>59</v>
      </c>
      <c r="B60" s="68">
        <v>373578.49589386559</v>
      </c>
      <c r="C60" s="68">
        <v>382041.83556447143</v>
      </c>
      <c r="D60" s="68">
        <v>380588.20102630107</v>
      </c>
      <c r="E60" s="68">
        <v>377648.40974747436</v>
      </c>
      <c r="F60" s="68">
        <v>370035.32854432845</v>
      </c>
      <c r="G60" s="68">
        <v>368819.13389983284</v>
      </c>
      <c r="H60" s="68">
        <v>365862.63917014684</v>
      </c>
      <c r="I60" s="68">
        <v>376918.89970050682</v>
      </c>
      <c r="J60" s="68">
        <v>373949.71124583099</v>
      </c>
      <c r="K60" s="68">
        <v>372596.895853361</v>
      </c>
      <c r="L60" s="68">
        <v>365335.43857849116</v>
      </c>
      <c r="M60" s="68">
        <v>362348.95617472375</v>
      </c>
      <c r="N60" s="68">
        <v>361234.16721407289</v>
      </c>
      <c r="O60" s="68">
        <v>368958.78787034255</v>
      </c>
      <c r="P60" s="68">
        <v>357780.85089056619</v>
      </c>
    </row>
    <row r="61" spans="1:16" s="68" customFormat="1" x14ac:dyDescent="0.15">
      <c r="A61">
        <f t="shared" si="1"/>
        <v>60</v>
      </c>
      <c r="B61" s="68">
        <v>384934.60857409361</v>
      </c>
      <c r="C61" s="68">
        <v>393526.65350845549</v>
      </c>
      <c r="D61" s="68">
        <v>392109.78263806493</v>
      </c>
      <c r="E61" s="68">
        <v>389071.55216210085</v>
      </c>
      <c r="F61" s="68">
        <v>381335.45003729977</v>
      </c>
      <c r="G61" s="68">
        <v>380149.6990373818</v>
      </c>
      <c r="H61" s="68">
        <v>377094.40568270005</v>
      </c>
      <c r="I61" s="68">
        <v>388388.63089863269</v>
      </c>
      <c r="J61" s="68">
        <v>385319.99175465567</v>
      </c>
      <c r="K61" s="68">
        <v>384003.01667002187</v>
      </c>
      <c r="L61" s="68">
        <v>376608.8062516512</v>
      </c>
      <c r="M61" s="68">
        <v>373522.47457645641</v>
      </c>
      <c r="N61" s="68">
        <v>372437.84629300528</v>
      </c>
      <c r="O61" s="68">
        <v>380310.5109837043</v>
      </c>
      <c r="P61" s="68">
        <v>368925.23910733138</v>
      </c>
    </row>
    <row r="62" spans="1:16" s="68" customFormat="1" x14ac:dyDescent="0.15">
      <c r="A62">
        <f t="shared" si="1"/>
        <v>61</v>
      </c>
      <c r="B62" s="68">
        <v>396480.5576820877</v>
      </c>
      <c r="C62" s="68">
        <v>405183.97796440346</v>
      </c>
      <c r="D62" s="68">
        <v>403784.97622718499</v>
      </c>
      <c r="E62" s="68">
        <v>400670.87680346158</v>
      </c>
      <c r="F62" s="68">
        <v>392828.0309230024</v>
      </c>
      <c r="G62" s="68">
        <v>391657.75084875559</v>
      </c>
      <c r="H62" s="68">
        <v>388521.59623022855</v>
      </c>
      <c r="I62" s="68">
        <v>400015.6580185889</v>
      </c>
      <c r="J62" s="68">
        <v>396869.42668343347</v>
      </c>
      <c r="K62" s="68">
        <v>395570.63513209159</v>
      </c>
      <c r="L62" s="68">
        <v>388062.64363975642</v>
      </c>
      <c r="M62" s="68">
        <v>384893.79875892098</v>
      </c>
      <c r="N62" s="68">
        <v>383825.37438192981</v>
      </c>
      <c r="O62" s="68">
        <v>391827.13231176435</v>
      </c>
      <c r="P62" s="68">
        <v>380256.19551007438</v>
      </c>
    </row>
    <row r="63" spans="1:16" s="68" customFormat="1" x14ac:dyDescent="0.15">
      <c r="A63">
        <f t="shared" si="1"/>
        <v>62</v>
      </c>
      <c r="B63" s="68">
        <v>408217.35625090997</v>
      </c>
      <c r="C63" s="68">
        <v>417015.48405972408</v>
      </c>
      <c r="D63" s="68">
        <v>415639.21849056316</v>
      </c>
      <c r="E63" s="68">
        <v>412448.10082708567</v>
      </c>
      <c r="F63" s="68">
        <v>404514.15758950514</v>
      </c>
      <c r="G63" s="68">
        <v>403363.73187174497</v>
      </c>
      <c r="H63" s="68">
        <v>400145.38643200207</v>
      </c>
      <c r="I63" s="68">
        <v>411824.81721066014</v>
      </c>
      <c r="J63" s="68">
        <v>408599.77208838047</v>
      </c>
      <c r="K63" s="68">
        <v>407323.89661213197</v>
      </c>
      <c r="L63" s="68">
        <v>399716.94046849071</v>
      </c>
      <c r="M63" s="68">
        <v>396464.18108691077</v>
      </c>
      <c r="N63" s="68">
        <v>395416.22119505773</v>
      </c>
      <c r="O63" s="68">
        <v>403532.2361685608</v>
      </c>
      <c r="P63" s="68">
        <v>391792.76819887414</v>
      </c>
    </row>
    <row r="64" spans="1:16" s="68" customFormat="1" x14ac:dyDescent="0.15">
      <c r="A64">
        <f t="shared" si="1"/>
        <v>63</v>
      </c>
      <c r="B64" s="68">
        <v>420161.44394887786</v>
      </c>
      <c r="C64" s="68">
        <v>429041.11869137606</v>
      </c>
      <c r="D64" s="68">
        <v>427692.24263090419</v>
      </c>
      <c r="E64" s="68">
        <v>424422.62932400667</v>
      </c>
      <c r="F64" s="68">
        <v>416409.91953444289</v>
      </c>
      <c r="G64" s="68">
        <v>415283.59894000745</v>
      </c>
      <c r="H64" s="68">
        <v>411981.46500917751</v>
      </c>
      <c r="I64" s="68">
        <v>423835.39519281301</v>
      </c>
      <c r="J64" s="68">
        <v>420529.99411372159</v>
      </c>
      <c r="K64" s="68">
        <v>419281.57573668973</v>
      </c>
      <c r="L64" s="68">
        <v>411587.32380758825</v>
      </c>
      <c r="M64" s="68">
        <v>408248.98642467341</v>
      </c>
      <c r="N64" s="68">
        <v>407225.63642005617</v>
      </c>
      <c r="O64" s="68">
        <v>415444.18242600228</v>
      </c>
      <c r="P64" s="68">
        <v>403549.90196187998</v>
      </c>
    </row>
    <row r="65" spans="1:16" s="68" customFormat="1" x14ac:dyDescent="0.15">
      <c r="A65">
        <f t="shared" si="1"/>
        <v>64</v>
      </c>
      <c r="B65" s="68">
        <v>432308.39289654832</v>
      </c>
      <c r="C65" s="68">
        <v>441256.20742931723</v>
      </c>
      <c r="D65" s="68">
        <v>439939.6947841777</v>
      </c>
      <c r="E65" s="68">
        <v>436589.96423819003</v>
      </c>
      <c r="F65" s="68">
        <v>428511.08791649865</v>
      </c>
      <c r="G65" s="68">
        <v>427413.47560199094</v>
      </c>
      <c r="H65" s="68">
        <v>424025.83913785219</v>
      </c>
      <c r="I65" s="68">
        <v>436043.21841416747</v>
      </c>
      <c r="J65" s="68">
        <v>432655.77713184932</v>
      </c>
      <c r="K65" s="68">
        <v>431439.71403644542</v>
      </c>
      <c r="L65" s="68">
        <v>423670.1136716656</v>
      </c>
      <c r="M65" s="68">
        <v>420244.41969727265</v>
      </c>
      <c r="N65" s="68">
        <v>419250.17265159503</v>
      </c>
      <c r="O65" s="68">
        <v>427559.19382703729</v>
      </c>
      <c r="P65" s="68">
        <v>415524.34397544444</v>
      </c>
    </row>
    <row r="66" spans="1:16" s="68" customFormat="1" x14ac:dyDescent="0.15">
      <c r="A66">
        <f t="shared" si="1"/>
        <v>65</v>
      </c>
      <c r="B66" s="68">
        <v>444661.6918874032</v>
      </c>
      <c r="C66" s="68">
        <v>453665.33704391005</v>
      </c>
      <c r="D66" s="68">
        <v>452386.43950676284</v>
      </c>
      <c r="E66" s="68">
        <v>448954.71684265917</v>
      </c>
      <c r="F66" s="68">
        <v>440821.08475551801</v>
      </c>
      <c r="G66" s="68">
        <v>439756.9677119464</v>
      </c>
      <c r="H66" s="68">
        <v>436281.9064962017</v>
      </c>
      <c r="I66" s="68">
        <v>448453.07445846056</v>
      </c>
      <c r="J66" s="68">
        <v>444981.66066419554</v>
      </c>
      <c r="K66" s="68">
        <v>443802.97600885219</v>
      </c>
      <c r="L66" s="68">
        <v>435968.89713800099</v>
      </c>
      <c r="M66" s="68">
        <v>432453.86378753639</v>
      </c>
      <c r="N66" s="68">
        <v>431493.40098311205</v>
      </c>
      <c r="O66" s="68">
        <v>439881.87273597706</v>
      </c>
      <c r="P66" s="68">
        <v>427719.65706506482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D3EFB-CE5C-8D46-ADBA-5F33EF50C477}">
  <sheetPr codeName="Sheet24"/>
  <dimension ref="A1:A419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191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117</v>
      </c>
    </row>
    <row r="8" spans="1:1" x14ac:dyDescent="0.15">
      <c r="A8" t="s">
        <v>53</v>
      </c>
    </row>
    <row r="9" spans="1:1" x14ac:dyDescent="0.15">
      <c r="A9" t="s">
        <v>192</v>
      </c>
    </row>
    <row r="11" spans="1:1" x14ac:dyDescent="0.15">
      <c r="A11" t="s">
        <v>56</v>
      </c>
    </row>
    <row r="12" spans="1:1" x14ac:dyDescent="0.15">
      <c r="A12" t="s">
        <v>53</v>
      </c>
    </row>
    <row r="13" spans="1:1" x14ac:dyDescent="0.15">
      <c r="A13" t="s">
        <v>57</v>
      </c>
    </row>
    <row r="14" spans="1:1" x14ac:dyDescent="0.15">
      <c r="A14" t="s">
        <v>193</v>
      </c>
    </row>
    <row r="15" spans="1:1" x14ac:dyDescent="0.15">
      <c r="A15" t="s">
        <v>59</v>
      </c>
    </row>
    <row r="16" spans="1:1" x14ac:dyDescent="0.15">
      <c r="A16" t="s">
        <v>194</v>
      </c>
    </row>
    <row r="17" spans="1:1" x14ac:dyDescent="0.15">
      <c r="A17" t="s">
        <v>59</v>
      </c>
    </row>
    <row r="18" spans="1:1" x14ac:dyDescent="0.15">
      <c r="A18" t="s">
        <v>195</v>
      </c>
    </row>
    <row r="19" spans="1:1" x14ac:dyDescent="0.15">
      <c r="A19" t="s">
        <v>59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196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197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117</v>
      </c>
    </row>
    <row r="36" spans="1:1" x14ac:dyDescent="0.15">
      <c r="A36" t="s">
        <v>53</v>
      </c>
    </row>
    <row r="37" spans="1:1" x14ac:dyDescent="0.15">
      <c r="A37" t="s">
        <v>192</v>
      </c>
    </row>
    <row r="39" spans="1:1" x14ac:dyDescent="0.15">
      <c r="A39" t="s">
        <v>56</v>
      </c>
    </row>
    <row r="40" spans="1:1" x14ac:dyDescent="0.15">
      <c r="A40" t="s">
        <v>53</v>
      </c>
    </row>
    <row r="41" spans="1:1" x14ac:dyDescent="0.15">
      <c r="A41" t="s">
        <v>57</v>
      </c>
    </row>
    <row r="42" spans="1:1" x14ac:dyDescent="0.15">
      <c r="A42" t="s">
        <v>193</v>
      </c>
    </row>
    <row r="43" spans="1:1" x14ac:dyDescent="0.15">
      <c r="A43" t="s">
        <v>59</v>
      </c>
    </row>
    <row r="44" spans="1:1" x14ac:dyDescent="0.15">
      <c r="A44" t="s">
        <v>198</v>
      </c>
    </row>
    <row r="45" spans="1:1" x14ac:dyDescent="0.15">
      <c r="A45" t="s">
        <v>59</v>
      </c>
    </row>
    <row r="46" spans="1:1" x14ac:dyDescent="0.15">
      <c r="A46" t="s">
        <v>199</v>
      </c>
    </row>
    <row r="47" spans="1:1" x14ac:dyDescent="0.15">
      <c r="A47" t="s">
        <v>59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200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201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117</v>
      </c>
    </row>
    <row r="64" spans="1:1" x14ac:dyDescent="0.15">
      <c r="A64" t="s">
        <v>53</v>
      </c>
    </row>
    <row r="65" spans="1:1" x14ac:dyDescent="0.15">
      <c r="A65" t="s">
        <v>192</v>
      </c>
    </row>
    <row r="67" spans="1:1" x14ac:dyDescent="0.15">
      <c r="A67" t="s">
        <v>56</v>
      </c>
    </row>
    <row r="68" spans="1:1" x14ac:dyDescent="0.15">
      <c r="A68" t="s">
        <v>53</v>
      </c>
    </row>
    <row r="69" spans="1:1" x14ac:dyDescent="0.15">
      <c r="A69" t="s">
        <v>57</v>
      </c>
    </row>
    <row r="70" spans="1:1" x14ac:dyDescent="0.15">
      <c r="A70" t="s">
        <v>193</v>
      </c>
    </row>
    <row r="71" spans="1:1" x14ac:dyDescent="0.15">
      <c r="A71" t="s">
        <v>59</v>
      </c>
    </row>
    <row r="72" spans="1:1" x14ac:dyDescent="0.15">
      <c r="A72" t="s">
        <v>202</v>
      </c>
    </row>
    <row r="73" spans="1:1" x14ac:dyDescent="0.15">
      <c r="A73" t="s">
        <v>59</v>
      </c>
    </row>
    <row r="74" spans="1:1" x14ac:dyDescent="0.15">
      <c r="A74" t="s">
        <v>203</v>
      </c>
    </row>
    <row r="75" spans="1:1" x14ac:dyDescent="0.15">
      <c r="A75" t="s">
        <v>59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204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5" spans="1:1" x14ac:dyDescent="0.15">
      <c r="A85" t="s">
        <v>205</v>
      </c>
    </row>
    <row r="86" spans="1:1" x14ac:dyDescent="0.15">
      <c r="A86" t="s">
        <v>49</v>
      </c>
    </row>
    <row r="87" spans="1:1" x14ac:dyDescent="0.15">
      <c r="A87" t="s">
        <v>50</v>
      </c>
    </row>
    <row r="88" spans="1:1" x14ac:dyDescent="0.15">
      <c r="A88" t="s">
        <v>51</v>
      </c>
    </row>
    <row r="89" spans="1:1" x14ac:dyDescent="0.15">
      <c r="A89" t="s">
        <v>52</v>
      </c>
    </row>
    <row r="91" spans="1:1" x14ac:dyDescent="0.15">
      <c r="A91" t="s">
        <v>117</v>
      </c>
    </row>
    <row r="92" spans="1:1" x14ac:dyDescent="0.15">
      <c r="A92" t="s">
        <v>53</v>
      </c>
    </row>
    <row r="93" spans="1:1" x14ac:dyDescent="0.15">
      <c r="A93" t="s">
        <v>192</v>
      </c>
    </row>
    <row r="95" spans="1:1" x14ac:dyDescent="0.15">
      <c r="A95" t="s">
        <v>56</v>
      </c>
    </row>
    <row r="96" spans="1:1" x14ac:dyDescent="0.15">
      <c r="A96" t="s">
        <v>53</v>
      </c>
    </row>
    <row r="97" spans="1:1" x14ac:dyDescent="0.15">
      <c r="A97" t="s">
        <v>57</v>
      </c>
    </row>
    <row r="98" spans="1:1" x14ac:dyDescent="0.15">
      <c r="A98" t="s">
        <v>193</v>
      </c>
    </row>
    <row r="99" spans="1:1" x14ac:dyDescent="0.15">
      <c r="A99" t="s">
        <v>59</v>
      </c>
    </row>
    <row r="100" spans="1:1" x14ac:dyDescent="0.15">
      <c r="A100" t="s">
        <v>206</v>
      </c>
    </row>
    <row r="101" spans="1:1" x14ac:dyDescent="0.15">
      <c r="A101" t="s">
        <v>59</v>
      </c>
    </row>
    <row r="102" spans="1:1" x14ac:dyDescent="0.15">
      <c r="A102" t="s">
        <v>207</v>
      </c>
    </row>
    <row r="103" spans="1:1" x14ac:dyDescent="0.15">
      <c r="A103" t="s">
        <v>59</v>
      </c>
    </row>
    <row r="104" spans="1:1" x14ac:dyDescent="0.15">
      <c r="A104" t="s">
        <v>62</v>
      </c>
    </row>
    <row r="105" spans="1:1" x14ac:dyDescent="0.15">
      <c r="A105" t="s">
        <v>63</v>
      </c>
    </row>
    <row r="107" spans="1:1" x14ac:dyDescent="0.15">
      <c r="A107" t="s">
        <v>208</v>
      </c>
    </row>
    <row r="108" spans="1:1" x14ac:dyDescent="0.15">
      <c r="A108" t="s">
        <v>65</v>
      </c>
    </row>
    <row r="109" spans="1:1" x14ac:dyDescent="0.15">
      <c r="A109" t="s">
        <v>82</v>
      </c>
    </row>
    <row r="110" spans="1:1" x14ac:dyDescent="0.15">
      <c r="A110" t="s">
        <v>67</v>
      </c>
    </row>
    <row r="111" spans="1:1" x14ac:dyDescent="0.15">
      <c r="A111" t="s">
        <v>63</v>
      </c>
    </row>
    <row r="113" spans="1:1" x14ac:dyDescent="0.15">
      <c r="A113" t="s">
        <v>209</v>
      </c>
    </row>
    <row r="114" spans="1:1" x14ac:dyDescent="0.15">
      <c r="A114" t="s">
        <v>49</v>
      </c>
    </row>
    <row r="115" spans="1:1" x14ac:dyDescent="0.15">
      <c r="A115" t="s">
        <v>50</v>
      </c>
    </row>
    <row r="116" spans="1:1" x14ac:dyDescent="0.15">
      <c r="A116" t="s">
        <v>51</v>
      </c>
    </row>
    <row r="117" spans="1:1" x14ac:dyDescent="0.15">
      <c r="A117" t="s">
        <v>52</v>
      </c>
    </row>
    <row r="119" spans="1:1" x14ac:dyDescent="0.15">
      <c r="A119" t="s">
        <v>117</v>
      </c>
    </row>
    <row r="120" spans="1:1" x14ac:dyDescent="0.15">
      <c r="A120" t="s">
        <v>53</v>
      </c>
    </row>
    <row r="121" spans="1:1" x14ac:dyDescent="0.15">
      <c r="A121" t="s">
        <v>192</v>
      </c>
    </row>
    <row r="123" spans="1:1" x14ac:dyDescent="0.15">
      <c r="A123" t="s">
        <v>56</v>
      </c>
    </row>
    <row r="124" spans="1:1" x14ac:dyDescent="0.15">
      <c r="A124" t="s">
        <v>53</v>
      </c>
    </row>
    <row r="125" spans="1:1" x14ac:dyDescent="0.15">
      <c r="A125" t="s">
        <v>57</v>
      </c>
    </row>
    <row r="126" spans="1:1" x14ac:dyDescent="0.15">
      <c r="A126" t="s">
        <v>193</v>
      </c>
    </row>
    <row r="127" spans="1:1" x14ac:dyDescent="0.15">
      <c r="A127" t="s">
        <v>59</v>
      </c>
    </row>
    <row r="128" spans="1:1" x14ac:dyDescent="0.15">
      <c r="A128" t="s">
        <v>210</v>
      </c>
    </row>
    <row r="129" spans="1:1" x14ac:dyDescent="0.15">
      <c r="A129" t="s">
        <v>59</v>
      </c>
    </row>
    <row r="130" spans="1:1" x14ac:dyDescent="0.15">
      <c r="A130" t="s">
        <v>211</v>
      </c>
    </row>
    <row r="131" spans="1:1" x14ac:dyDescent="0.15">
      <c r="A131" t="s">
        <v>59</v>
      </c>
    </row>
    <row r="132" spans="1:1" x14ac:dyDescent="0.15">
      <c r="A132" t="s">
        <v>62</v>
      </c>
    </row>
    <row r="133" spans="1:1" x14ac:dyDescent="0.15">
      <c r="A133" t="s">
        <v>63</v>
      </c>
    </row>
    <row r="135" spans="1:1" x14ac:dyDescent="0.15">
      <c r="A135" t="s">
        <v>212</v>
      </c>
    </row>
    <row r="136" spans="1:1" x14ac:dyDescent="0.15">
      <c r="A136" t="s">
        <v>65</v>
      </c>
    </row>
    <row r="137" spans="1:1" x14ac:dyDescent="0.15">
      <c r="A137" t="s">
        <v>139</v>
      </c>
    </row>
    <row r="138" spans="1:1" x14ac:dyDescent="0.15">
      <c r="A138" t="s">
        <v>67</v>
      </c>
    </row>
    <row r="139" spans="1:1" x14ac:dyDescent="0.15">
      <c r="A139" t="s">
        <v>63</v>
      </c>
    </row>
    <row r="141" spans="1:1" x14ac:dyDescent="0.15">
      <c r="A141" t="s">
        <v>213</v>
      </c>
    </row>
    <row r="142" spans="1:1" x14ac:dyDescent="0.15">
      <c r="A142" t="s">
        <v>49</v>
      </c>
    </row>
    <row r="143" spans="1:1" x14ac:dyDescent="0.15">
      <c r="A143" t="s">
        <v>50</v>
      </c>
    </row>
    <row r="144" spans="1:1" x14ac:dyDescent="0.15">
      <c r="A144" t="s">
        <v>51</v>
      </c>
    </row>
    <row r="145" spans="1:1" x14ac:dyDescent="0.15">
      <c r="A145" t="s">
        <v>52</v>
      </c>
    </row>
    <row r="147" spans="1:1" x14ac:dyDescent="0.15">
      <c r="A147" t="s">
        <v>117</v>
      </c>
    </row>
    <row r="148" spans="1:1" x14ac:dyDescent="0.15">
      <c r="A148" t="s">
        <v>53</v>
      </c>
    </row>
    <row r="149" spans="1:1" x14ac:dyDescent="0.15">
      <c r="A149" t="s">
        <v>192</v>
      </c>
    </row>
    <row r="151" spans="1:1" x14ac:dyDescent="0.15">
      <c r="A151" t="s">
        <v>56</v>
      </c>
    </row>
    <row r="152" spans="1:1" x14ac:dyDescent="0.15">
      <c r="A152" t="s">
        <v>53</v>
      </c>
    </row>
    <row r="153" spans="1:1" x14ac:dyDescent="0.15">
      <c r="A153" t="s">
        <v>57</v>
      </c>
    </row>
    <row r="154" spans="1:1" x14ac:dyDescent="0.15">
      <c r="A154" t="s">
        <v>193</v>
      </c>
    </row>
    <row r="155" spans="1:1" x14ac:dyDescent="0.15">
      <c r="A155" t="s">
        <v>59</v>
      </c>
    </row>
    <row r="156" spans="1:1" x14ac:dyDescent="0.15">
      <c r="A156" t="s">
        <v>214</v>
      </c>
    </row>
    <row r="157" spans="1:1" x14ac:dyDescent="0.15">
      <c r="A157" t="s">
        <v>59</v>
      </c>
    </row>
    <row r="158" spans="1:1" x14ac:dyDescent="0.15">
      <c r="A158" t="s">
        <v>215</v>
      </c>
    </row>
    <row r="159" spans="1:1" x14ac:dyDescent="0.15">
      <c r="A159" t="s">
        <v>59</v>
      </c>
    </row>
    <row r="160" spans="1:1" x14ac:dyDescent="0.15">
      <c r="A160" t="s">
        <v>62</v>
      </c>
    </row>
    <row r="161" spans="1:1" x14ac:dyDescent="0.15">
      <c r="A161" t="s">
        <v>63</v>
      </c>
    </row>
    <row r="163" spans="1:1" x14ac:dyDescent="0.15">
      <c r="A163" t="s">
        <v>216</v>
      </c>
    </row>
    <row r="164" spans="1:1" x14ac:dyDescent="0.15">
      <c r="A164" t="s">
        <v>65</v>
      </c>
    </row>
    <row r="165" spans="1:1" x14ac:dyDescent="0.15">
      <c r="A165" t="s">
        <v>144</v>
      </c>
    </row>
    <row r="166" spans="1:1" x14ac:dyDescent="0.15">
      <c r="A166" t="s">
        <v>67</v>
      </c>
    </row>
    <row r="167" spans="1:1" x14ac:dyDescent="0.15">
      <c r="A167" t="s">
        <v>63</v>
      </c>
    </row>
    <row r="169" spans="1:1" x14ac:dyDescent="0.15">
      <c r="A169" t="s">
        <v>217</v>
      </c>
    </row>
    <row r="170" spans="1:1" x14ac:dyDescent="0.15">
      <c r="A170" t="s">
        <v>49</v>
      </c>
    </row>
    <row r="171" spans="1:1" x14ac:dyDescent="0.15">
      <c r="A171" t="s">
        <v>50</v>
      </c>
    </row>
    <row r="172" spans="1:1" x14ac:dyDescent="0.15">
      <c r="A172" t="s">
        <v>51</v>
      </c>
    </row>
    <row r="173" spans="1:1" x14ac:dyDescent="0.15">
      <c r="A173" t="s">
        <v>52</v>
      </c>
    </row>
    <row r="175" spans="1:1" x14ac:dyDescent="0.15">
      <c r="A175" t="s">
        <v>117</v>
      </c>
    </row>
    <row r="176" spans="1:1" x14ac:dyDescent="0.15">
      <c r="A176" t="s">
        <v>53</v>
      </c>
    </row>
    <row r="177" spans="1:1" x14ac:dyDescent="0.15">
      <c r="A177" t="s">
        <v>192</v>
      </c>
    </row>
    <row r="179" spans="1:1" x14ac:dyDescent="0.15">
      <c r="A179" t="s">
        <v>56</v>
      </c>
    </row>
    <row r="180" spans="1:1" x14ac:dyDescent="0.15">
      <c r="A180" t="s">
        <v>53</v>
      </c>
    </row>
    <row r="181" spans="1:1" x14ac:dyDescent="0.15">
      <c r="A181" t="s">
        <v>57</v>
      </c>
    </row>
    <row r="182" spans="1:1" x14ac:dyDescent="0.15">
      <c r="A182" t="s">
        <v>193</v>
      </c>
    </row>
    <row r="183" spans="1:1" x14ac:dyDescent="0.15">
      <c r="A183" t="s">
        <v>59</v>
      </c>
    </row>
    <row r="184" spans="1:1" x14ac:dyDescent="0.15">
      <c r="A184" t="s">
        <v>218</v>
      </c>
    </row>
    <row r="185" spans="1:1" x14ac:dyDescent="0.15">
      <c r="A185" t="s">
        <v>59</v>
      </c>
    </row>
    <row r="186" spans="1:1" x14ac:dyDescent="0.15">
      <c r="A186" t="s">
        <v>219</v>
      </c>
    </row>
    <row r="187" spans="1:1" x14ac:dyDescent="0.15">
      <c r="A187" t="s">
        <v>59</v>
      </c>
    </row>
    <row r="188" spans="1:1" x14ac:dyDescent="0.15">
      <c r="A188" t="s">
        <v>62</v>
      </c>
    </row>
    <row r="189" spans="1:1" x14ac:dyDescent="0.15">
      <c r="A189" t="s">
        <v>63</v>
      </c>
    </row>
    <row r="191" spans="1:1" x14ac:dyDescent="0.15">
      <c r="A191" t="s">
        <v>220</v>
      </c>
    </row>
    <row r="192" spans="1:1" x14ac:dyDescent="0.15">
      <c r="A192" t="s">
        <v>65</v>
      </c>
    </row>
    <row r="193" spans="1:1" x14ac:dyDescent="0.15">
      <c r="A193" t="s">
        <v>149</v>
      </c>
    </row>
    <row r="194" spans="1:1" x14ac:dyDescent="0.15">
      <c r="A194" t="s">
        <v>67</v>
      </c>
    </row>
    <row r="195" spans="1:1" x14ac:dyDescent="0.15">
      <c r="A195" t="s">
        <v>63</v>
      </c>
    </row>
    <row r="197" spans="1:1" x14ac:dyDescent="0.15">
      <c r="A197" t="s">
        <v>221</v>
      </c>
    </row>
    <row r="198" spans="1:1" x14ac:dyDescent="0.15">
      <c r="A198" t="s">
        <v>49</v>
      </c>
    </row>
    <row r="199" spans="1:1" x14ac:dyDescent="0.15">
      <c r="A199" t="s">
        <v>50</v>
      </c>
    </row>
    <row r="200" spans="1:1" x14ac:dyDescent="0.15">
      <c r="A200" t="s">
        <v>51</v>
      </c>
    </row>
    <row r="201" spans="1:1" x14ac:dyDescent="0.15">
      <c r="A201" t="s">
        <v>52</v>
      </c>
    </row>
    <row r="203" spans="1:1" x14ac:dyDescent="0.15">
      <c r="A203" t="s">
        <v>117</v>
      </c>
    </row>
    <row r="204" spans="1:1" x14ac:dyDescent="0.15">
      <c r="A204" t="s">
        <v>53</v>
      </c>
    </row>
    <row r="205" spans="1:1" x14ac:dyDescent="0.15">
      <c r="A205" t="s">
        <v>192</v>
      </c>
    </row>
    <row r="207" spans="1:1" x14ac:dyDescent="0.15">
      <c r="A207" t="s">
        <v>56</v>
      </c>
    </row>
    <row r="208" spans="1:1" x14ac:dyDescent="0.15">
      <c r="A208" t="s">
        <v>53</v>
      </c>
    </row>
    <row r="209" spans="1:1" x14ac:dyDescent="0.15">
      <c r="A209" t="s">
        <v>57</v>
      </c>
    </row>
    <row r="210" spans="1:1" x14ac:dyDescent="0.15">
      <c r="A210" t="s">
        <v>193</v>
      </c>
    </row>
    <row r="211" spans="1:1" x14ac:dyDescent="0.15">
      <c r="A211" t="s">
        <v>59</v>
      </c>
    </row>
    <row r="212" spans="1:1" x14ac:dyDescent="0.15">
      <c r="A212" t="s">
        <v>222</v>
      </c>
    </row>
    <row r="213" spans="1:1" x14ac:dyDescent="0.15">
      <c r="A213" t="s">
        <v>59</v>
      </c>
    </row>
    <row r="214" spans="1:1" x14ac:dyDescent="0.15">
      <c r="A214" t="s">
        <v>223</v>
      </c>
    </row>
    <row r="215" spans="1:1" x14ac:dyDescent="0.15">
      <c r="A215" t="s">
        <v>59</v>
      </c>
    </row>
    <row r="216" spans="1:1" x14ac:dyDescent="0.15">
      <c r="A216" t="s">
        <v>62</v>
      </c>
    </row>
    <row r="217" spans="1:1" x14ac:dyDescent="0.15">
      <c r="A217" t="s">
        <v>63</v>
      </c>
    </row>
    <row r="219" spans="1:1" x14ac:dyDescent="0.15">
      <c r="A219" t="s">
        <v>224</v>
      </c>
    </row>
    <row r="220" spans="1:1" x14ac:dyDescent="0.15">
      <c r="A220" t="s">
        <v>65</v>
      </c>
    </row>
    <row r="221" spans="1:1" x14ac:dyDescent="0.15">
      <c r="A221" t="s">
        <v>154</v>
      </c>
    </row>
    <row r="222" spans="1:1" x14ac:dyDescent="0.15">
      <c r="A222" t="s">
        <v>67</v>
      </c>
    </row>
    <row r="223" spans="1:1" x14ac:dyDescent="0.15">
      <c r="A223" t="s">
        <v>63</v>
      </c>
    </row>
    <row r="225" spans="1:1" x14ac:dyDescent="0.15">
      <c r="A225" t="s">
        <v>225</v>
      </c>
    </row>
    <row r="226" spans="1:1" x14ac:dyDescent="0.15">
      <c r="A226" t="s">
        <v>49</v>
      </c>
    </row>
    <row r="227" spans="1:1" x14ac:dyDescent="0.15">
      <c r="A227" t="s">
        <v>50</v>
      </c>
    </row>
    <row r="228" spans="1:1" x14ac:dyDescent="0.15">
      <c r="A228" t="s">
        <v>51</v>
      </c>
    </row>
    <row r="229" spans="1:1" x14ac:dyDescent="0.15">
      <c r="A229" t="s">
        <v>52</v>
      </c>
    </row>
    <row r="231" spans="1:1" x14ac:dyDescent="0.15">
      <c r="A231" t="s">
        <v>117</v>
      </c>
    </row>
    <row r="232" spans="1:1" x14ac:dyDescent="0.15">
      <c r="A232" t="s">
        <v>53</v>
      </c>
    </row>
    <row r="233" spans="1:1" x14ac:dyDescent="0.15">
      <c r="A233" t="s">
        <v>192</v>
      </c>
    </row>
    <row r="235" spans="1:1" x14ac:dyDescent="0.15">
      <c r="A235" t="s">
        <v>56</v>
      </c>
    </row>
    <row r="236" spans="1:1" x14ac:dyDescent="0.15">
      <c r="A236" t="s">
        <v>53</v>
      </c>
    </row>
    <row r="237" spans="1:1" x14ac:dyDescent="0.15">
      <c r="A237" t="s">
        <v>57</v>
      </c>
    </row>
    <row r="238" spans="1:1" x14ac:dyDescent="0.15">
      <c r="A238" t="s">
        <v>193</v>
      </c>
    </row>
    <row r="239" spans="1:1" x14ac:dyDescent="0.15">
      <c r="A239" t="s">
        <v>59</v>
      </c>
    </row>
    <row r="240" spans="1:1" x14ac:dyDescent="0.15">
      <c r="A240" t="s">
        <v>226</v>
      </c>
    </row>
    <row r="241" spans="1:1" x14ac:dyDescent="0.15">
      <c r="A241" t="s">
        <v>59</v>
      </c>
    </row>
    <row r="242" spans="1:1" x14ac:dyDescent="0.15">
      <c r="A242" t="s">
        <v>227</v>
      </c>
    </row>
    <row r="243" spans="1:1" x14ac:dyDescent="0.15">
      <c r="A243" t="s">
        <v>59</v>
      </c>
    </row>
    <row r="244" spans="1:1" x14ac:dyDescent="0.15">
      <c r="A244" t="s">
        <v>62</v>
      </c>
    </row>
    <row r="245" spans="1:1" x14ac:dyDescent="0.15">
      <c r="A245" t="s">
        <v>63</v>
      </c>
    </row>
    <row r="247" spans="1:1" x14ac:dyDescent="0.15">
      <c r="A247" t="s">
        <v>228</v>
      </c>
    </row>
    <row r="248" spans="1:1" x14ac:dyDescent="0.15">
      <c r="A248" t="s">
        <v>65</v>
      </c>
    </row>
    <row r="249" spans="1:1" x14ac:dyDescent="0.15">
      <c r="A249" t="s">
        <v>159</v>
      </c>
    </row>
    <row r="250" spans="1:1" x14ac:dyDescent="0.15">
      <c r="A250" t="s">
        <v>67</v>
      </c>
    </row>
    <row r="251" spans="1:1" x14ac:dyDescent="0.15">
      <c r="A251" t="s">
        <v>63</v>
      </c>
    </row>
    <row r="253" spans="1:1" x14ac:dyDescent="0.15">
      <c r="A253" t="s">
        <v>229</v>
      </c>
    </row>
    <row r="254" spans="1:1" x14ac:dyDescent="0.15">
      <c r="A254" t="s">
        <v>49</v>
      </c>
    </row>
    <row r="255" spans="1:1" x14ac:dyDescent="0.15">
      <c r="A255" t="s">
        <v>50</v>
      </c>
    </row>
    <row r="256" spans="1:1" x14ac:dyDescent="0.15">
      <c r="A256" t="s">
        <v>51</v>
      </c>
    </row>
    <row r="257" spans="1:1" x14ac:dyDescent="0.15">
      <c r="A257" t="s">
        <v>52</v>
      </c>
    </row>
    <row r="259" spans="1:1" x14ac:dyDescent="0.15">
      <c r="A259" t="s">
        <v>117</v>
      </c>
    </row>
    <row r="260" spans="1:1" x14ac:dyDescent="0.15">
      <c r="A260" t="s">
        <v>53</v>
      </c>
    </row>
    <row r="261" spans="1:1" x14ac:dyDescent="0.15">
      <c r="A261" t="s">
        <v>192</v>
      </c>
    </row>
    <row r="263" spans="1:1" x14ac:dyDescent="0.15">
      <c r="A263" t="s">
        <v>56</v>
      </c>
    </row>
    <row r="264" spans="1:1" x14ac:dyDescent="0.15">
      <c r="A264" t="s">
        <v>53</v>
      </c>
    </row>
    <row r="265" spans="1:1" x14ac:dyDescent="0.15">
      <c r="A265" t="s">
        <v>57</v>
      </c>
    </row>
    <row r="266" spans="1:1" x14ac:dyDescent="0.15">
      <c r="A266" t="s">
        <v>193</v>
      </c>
    </row>
    <row r="267" spans="1:1" x14ac:dyDescent="0.15">
      <c r="A267" t="s">
        <v>59</v>
      </c>
    </row>
    <row r="268" spans="1:1" x14ac:dyDescent="0.15">
      <c r="A268" t="s">
        <v>230</v>
      </c>
    </row>
    <row r="269" spans="1:1" x14ac:dyDescent="0.15">
      <c r="A269" t="s">
        <v>59</v>
      </c>
    </row>
    <row r="270" spans="1:1" x14ac:dyDescent="0.15">
      <c r="A270" t="s">
        <v>231</v>
      </c>
    </row>
    <row r="271" spans="1:1" x14ac:dyDescent="0.15">
      <c r="A271" t="s">
        <v>59</v>
      </c>
    </row>
    <row r="272" spans="1:1" x14ac:dyDescent="0.15">
      <c r="A272" t="s">
        <v>62</v>
      </c>
    </row>
    <row r="273" spans="1:1" x14ac:dyDescent="0.15">
      <c r="A273" t="s">
        <v>63</v>
      </c>
    </row>
    <row r="275" spans="1:1" x14ac:dyDescent="0.15">
      <c r="A275" t="s">
        <v>232</v>
      </c>
    </row>
    <row r="276" spans="1:1" x14ac:dyDescent="0.15">
      <c r="A276" t="s">
        <v>65</v>
      </c>
    </row>
    <row r="277" spans="1:1" x14ac:dyDescent="0.15">
      <c r="A277" t="s">
        <v>164</v>
      </c>
    </row>
    <row r="278" spans="1:1" x14ac:dyDescent="0.15">
      <c r="A278" t="s">
        <v>67</v>
      </c>
    </row>
    <row r="279" spans="1:1" x14ac:dyDescent="0.15">
      <c r="A279" t="s">
        <v>63</v>
      </c>
    </row>
    <row r="281" spans="1:1" x14ac:dyDescent="0.15">
      <c r="A281" t="s">
        <v>233</v>
      </c>
    </row>
    <row r="282" spans="1:1" x14ac:dyDescent="0.15">
      <c r="A282" t="s">
        <v>49</v>
      </c>
    </row>
    <row r="283" spans="1:1" x14ac:dyDescent="0.15">
      <c r="A283" t="s">
        <v>50</v>
      </c>
    </row>
    <row r="284" spans="1:1" x14ac:dyDescent="0.15">
      <c r="A284" t="s">
        <v>51</v>
      </c>
    </row>
    <row r="285" spans="1:1" x14ac:dyDescent="0.15">
      <c r="A285" t="s">
        <v>52</v>
      </c>
    </row>
    <row r="287" spans="1:1" x14ac:dyDescent="0.15">
      <c r="A287" t="s">
        <v>117</v>
      </c>
    </row>
    <row r="288" spans="1:1" x14ac:dyDescent="0.15">
      <c r="A288" t="s">
        <v>53</v>
      </c>
    </row>
    <row r="289" spans="1:1" x14ac:dyDescent="0.15">
      <c r="A289" t="s">
        <v>192</v>
      </c>
    </row>
    <row r="291" spans="1:1" x14ac:dyDescent="0.15">
      <c r="A291" t="s">
        <v>56</v>
      </c>
    </row>
    <row r="292" spans="1:1" x14ac:dyDescent="0.15">
      <c r="A292" t="s">
        <v>53</v>
      </c>
    </row>
    <row r="293" spans="1:1" x14ac:dyDescent="0.15">
      <c r="A293" t="s">
        <v>57</v>
      </c>
    </row>
    <row r="294" spans="1:1" x14ac:dyDescent="0.15">
      <c r="A294" t="s">
        <v>193</v>
      </c>
    </row>
    <row r="295" spans="1:1" x14ac:dyDescent="0.15">
      <c r="A295" t="s">
        <v>59</v>
      </c>
    </row>
    <row r="296" spans="1:1" x14ac:dyDescent="0.15">
      <c r="A296" t="s">
        <v>234</v>
      </c>
    </row>
    <row r="297" spans="1:1" x14ac:dyDescent="0.15">
      <c r="A297" t="s">
        <v>59</v>
      </c>
    </row>
    <row r="298" spans="1:1" x14ac:dyDescent="0.15">
      <c r="A298" t="s">
        <v>235</v>
      </c>
    </row>
    <row r="299" spans="1:1" x14ac:dyDescent="0.15">
      <c r="A299" t="s">
        <v>59</v>
      </c>
    </row>
    <row r="300" spans="1:1" x14ac:dyDescent="0.15">
      <c r="A300" t="s">
        <v>62</v>
      </c>
    </row>
    <row r="301" spans="1:1" x14ac:dyDescent="0.15">
      <c r="A301" t="s">
        <v>63</v>
      </c>
    </row>
    <row r="303" spans="1:1" x14ac:dyDescent="0.15">
      <c r="A303" t="s">
        <v>236</v>
      </c>
    </row>
    <row r="304" spans="1:1" x14ac:dyDescent="0.15">
      <c r="A304" t="s">
        <v>65</v>
      </c>
    </row>
    <row r="305" spans="1:1" x14ac:dyDescent="0.15">
      <c r="A305" t="s">
        <v>169</v>
      </c>
    </row>
    <row r="306" spans="1:1" x14ac:dyDescent="0.15">
      <c r="A306" t="s">
        <v>67</v>
      </c>
    </row>
    <row r="307" spans="1:1" x14ac:dyDescent="0.15">
      <c r="A307" t="s">
        <v>63</v>
      </c>
    </row>
    <row r="309" spans="1:1" x14ac:dyDescent="0.15">
      <c r="A309" t="s">
        <v>237</v>
      </c>
    </row>
    <row r="310" spans="1:1" x14ac:dyDescent="0.15">
      <c r="A310" t="s">
        <v>49</v>
      </c>
    </row>
    <row r="311" spans="1:1" x14ac:dyDescent="0.15">
      <c r="A311" t="s">
        <v>50</v>
      </c>
    </row>
    <row r="312" spans="1:1" x14ac:dyDescent="0.15">
      <c r="A312" t="s">
        <v>51</v>
      </c>
    </row>
    <row r="313" spans="1:1" x14ac:dyDescent="0.15">
      <c r="A313" t="s">
        <v>52</v>
      </c>
    </row>
    <row r="315" spans="1:1" x14ac:dyDescent="0.15">
      <c r="A315" t="s">
        <v>117</v>
      </c>
    </row>
    <row r="316" spans="1:1" x14ac:dyDescent="0.15">
      <c r="A316" t="s">
        <v>53</v>
      </c>
    </row>
    <row r="317" spans="1:1" x14ac:dyDescent="0.15">
      <c r="A317" t="s">
        <v>192</v>
      </c>
    </row>
    <row r="319" spans="1:1" x14ac:dyDescent="0.15">
      <c r="A319" t="s">
        <v>56</v>
      </c>
    </row>
    <row r="320" spans="1:1" x14ac:dyDescent="0.15">
      <c r="A320" t="s">
        <v>53</v>
      </c>
    </row>
    <row r="321" spans="1:1" x14ac:dyDescent="0.15">
      <c r="A321" t="s">
        <v>57</v>
      </c>
    </row>
    <row r="322" spans="1:1" x14ac:dyDescent="0.15">
      <c r="A322" t="s">
        <v>193</v>
      </c>
    </row>
    <row r="323" spans="1:1" x14ac:dyDescent="0.15">
      <c r="A323" t="s">
        <v>59</v>
      </c>
    </row>
    <row r="324" spans="1:1" x14ac:dyDescent="0.15">
      <c r="A324" t="s">
        <v>238</v>
      </c>
    </row>
    <row r="325" spans="1:1" x14ac:dyDescent="0.15">
      <c r="A325" t="s">
        <v>59</v>
      </c>
    </row>
    <row r="326" spans="1:1" x14ac:dyDescent="0.15">
      <c r="A326" t="s">
        <v>239</v>
      </c>
    </row>
    <row r="327" spans="1:1" x14ac:dyDescent="0.15">
      <c r="A327" t="s">
        <v>59</v>
      </c>
    </row>
    <row r="328" spans="1:1" x14ac:dyDescent="0.15">
      <c r="A328" t="s">
        <v>62</v>
      </c>
    </row>
    <row r="329" spans="1:1" x14ac:dyDescent="0.15">
      <c r="A329" t="s">
        <v>63</v>
      </c>
    </row>
    <row r="331" spans="1:1" x14ac:dyDescent="0.15">
      <c r="A331" t="s">
        <v>240</v>
      </c>
    </row>
    <row r="332" spans="1:1" x14ac:dyDescent="0.15">
      <c r="A332" t="s">
        <v>65</v>
      </c>
    </row>
    <row r="333" spans="1:1" x14ac:dyDescent="0.15">
      <c r="A333" t="s">
        <v>174</v>
      </c>
    </row>
    <row r="334" spans="1:1" x14ac:dyDescent="0.15">
      <c r="A334" t="s">
        <v>67</v>
      </c>
    </row>
    <row r="335" spans="1:1" x14ac:dyDescent="0.15">
      <c r="A335" t="s">
        <v>63</v>
      </c>
    </row>
    <row r="337" spans="1:1" x14ac:dyDescent="0.15">
      <c r="A337" t="s">
        <v>241</v>
      </c>
    </row>
    <row r="338" spans="1:1" x14ac:dyDescent="0.15">
      <c r="A338" t="s">
        <v>49</v>
      </c>
    </row>
    <row r="339" spans="1:1" x14ac:dyDescent="0.15">
      <c r="A339" t="s">
        <v>50</v>
      </c>
    </row>
    <row r="340" spans="1:1" x14ac:dyDescent="0.15">
      <c r="A340" t="s">
        <v>51</v>
      </c>
    </row>
    <row r="341" spans="1:1" x14ac:dyDescent="0.15">
      <c r="A341" t="s">
        <v>52</v>
      </c>
    </row>
    <row r="343" spans="1:1" x14ac:dyDescent="0.15">
      <c r="A343" t="s">
        <v>117</v>
      </c>
    </row>
    <row r="344" spans="1:1" x14ac:dyDescent="0.15">
      <c r="A344" t="s">
        <v>53</v>
      </c>
    </row>
    <row r="345" spans="1:1" x14ac:dyDescent="0.15">
      <c r="A345" t="s">
        <v>192</v>
      </c>
    </row>
    <row r="347" spans="1:1" x14ac:dyDescent="0.15">
      <c r="A347" t="s">
        <v>56</v>
      </c>
    </row>
    <row r="348" spans="1:1" x14ac:dyDescent="0.15">
      <c r="A348" t="s">
        <v>53</v>
      </c>
    </row>
    <row r="349" spans="1:1" x14ac:dyDescent="0.15">
      <c r="A349" t="s">
        <v>57</v>
      </c>
    </row>
    <row r="350" spans="1:1" x14ac:dyDescent="0.15">
      <c r="A350" t="s">
        <v>193</v>
      </c>
    </row>
    <row r="351" spans="1:1" x14ac:dyDescent="0.15">
      <c r="A351" t="s">
        <v>59</v>
      </c>
    </row>
    <row r="352" spans="1:1" x14ac:dyDescent="0.15">
      <c r="A352" t="s">
        <v>242</v>
      </c>
    </row>
    <row r="353" spans="1:1" x14ac:dyDescent="0.15">
      <c r="A353" t="s">
        <v>59</v>
      </c>
    </row>
    <row r="354" spans="1:1" x14ac:dyDescent="0.15">
      <c r="A354" t="s">
        <v>243</v>
      </c>
    </row>
    <row r="355" spans="1:1" x14ac:dyDescent="0.15">
      <c r="A355" t="s">
        <v>59</v>
      </c>
    </row>
    <row r="356" spans="1:1" x14ac:dyDescent="0.15">
      <c r="A356" t="s">
        <v>62</v>
      </c>
    </row>
    <row r="357" spans="1:1" x14ac:dyDescent="0.15">
      <c r="A357" t="s">
        <v>63</v>
      </c>
    </row>
    <row r="359" spans="1:1" x14ac:dyDescent="0.15">
      <c r="A359" t="s">
        <v>244</v>
      </c>
    </row>
    <row r="360" spans="1:1" x14ac:dyDescent="0.15">
      <c r="A360" t="s">
        <v>65</v>
      </c>
    </row>
    <row r="361" spans="1:1" x14ac:dyDescent="0.15">
      <c r="A361" t="s">
        <v>179</v>
      </c>
    </row>
    <row r="362" spans="1:1" x14ac:dyDescent="0.15">
      <c r="A362" t="s">
        <v>67</v>
      </c>
    </row>
    <row r="363" spans="1:1" x14ac:dyDescent="0.15">
      <c r="A363" t="s">
        <v>63</v>
      </c>
    </row>
    <row r="365" spans="1:1" x14ac:dyDescent="0.15">
      <c r="A365" t="s">
        <v>245</v>
      </c>
    </row>
    <row r="366" spans="1:1" x14ac:dyDescent="0.15">
      <c r="A366" t="s">
        <v>49</v>
      </c>
    </row>
    <row r="367" spans="1:1" x14ac:dyDescent="0.15">
      <c r="A367" t="s">
        <v>50</v>
      </c>
    </row>
    <row r="368" spans="1:1" x14ac:dyDescent="0.15">
      <c r="A368" t="s">
        <v>51</v>
      </c>
    </row>
    <row r="369" spans="1:1" x14ac:dyDescent="0.15">
      <c r="A369" t="s">
        <v>52</v>
      </c>
    </row>
    <row r="371" spans="1:1" x14ac:dyDescent="0.15">
      <c r="A371" t="s">
        <v>117</v>
      </c>
    </row>
    <row r="372" spans="1:1" x14ac:dyDescent="0.15">
      <c r="A372" t="s">
        <v>53</v>
      </c>
    </row>
    <row r="373" spans="1:1" x14ac:dyDescent="0.15">
      <c r="A373" t="s">
        <v>192</v>
      </c>
    </row>
    <row r="375" spans="1:1" x14ac:dyDescent="0.15">
      <c r="A375" t="s">
        <v>56</v>
      </c>
    </row>
    <row r="376" spans="1:1" x14ac:dyDescent="0.15">
      <c r="A376" t="s">
        <v>53</v>
      </c>
    </row>
    <row r="377" spans="1:1" x14ac:dyDescent="0.15">
      <c r="A377" t="s">
        <v>57</v>
      </c>
    </row>
    <row r="378" spans="1:1" x14ac:dyDescent="0.15">
      <c r="A378" t="s">
        <v>193</v>
      </c>
    </row>
    <row r="379" spans="1:1" x14ac:dyDescent="0.15">
      <c r="A379" t="s">
        <v>59</v>
      </c>
    </row>
    <row r="380" spans="1:1" x14ac:dyDescent="0.15">
      <c r="A380" t="s">
        <v>246</v>
      </c>
    </row>
    <row r="381" spans="1:1" x14ac:dyDescent="0.15">
      <c r="A381" t="s">
        <v>59</v>
      </c>
    </row>
    <row r="382" spans="1:1" x14ac:dyDescent="0.15">
      <c r="A382" t="s">
        <v>247</v>
      </c>
    </row>
    <row r="383" spans="1:1" x14ac:dyDescent="0.15">
      <c r="A383" t="s">
        <v>59</v>
      </c>
    </row>
    <row r="384" spans="1:1" x14ac:dyDescent="0.15">
      <c r="A384" t="s">
        <v>62</v>
      </c>
    </row>
    <row r="385" spans="1:1" x14ac:dyDescent="0.15">
      <c r="A385" t="s">
        <v>63</v>
      </c>
    </row>
    <row r="387" spans="1:1" x14ac:dyDescent="0.15">
      <c r="A387" t="s">
        <v>248</v>
      </c>
    </row>
    <row r="388" spans="1:1" x14ac:dyDescent="0.15">
      <c r="A388" t="s">
        <v>65</v>
      </c>
    </row>
    <row r="389" spans="1:1" x14ac:dyDescent="0.15">
      <c r="A389" t="s">
        <v>184</v>
      </c>
    </row>
    <row r="390" spans="1:1" x14ac:dyDescent="0.15">
      <c r="A390" t="s">
        <v>67</v>
      </c>
    </row>
    <row r="391" spans="1:1" x14ac:dyDescent="0.15">
      <c r="A391" t="s">
        <v>63</v>
      </c>
    </row>
    <row r="393" spans="1:1" x14ac:dyDescent="0.15">
      <c r="A393" t="s">
        <v>249</v>
      </c>
    </row>
    <row r="394" spans="1:1" x14ac:dyDescent="0.15">
      <c r="A394" t="s">
        <v>49</v>
      </c>
    </row>
    <row r="395" spans="1:1" x14ac:dyDescent="0.15">
      <c r="A395" t="s">
        <v>50</v>
      </c>
    </row>
    <row r="396" spans="1:1" x14ac:dyDescent="0.15">
      <c r="A396" t="s">
        <v>51</v>
      </c>
    </row>
    <row r="397" spans="1:1" x14ac:dyDescent="0.15">
      <c r="A397" t="s">
        <v>52</v>
      </c>
    </row>
    <row r="399" spans="1:1" x14ac:dyDescent="0.15">
      <c r="A399" t="s">
        <v>117</v>
      </c>
    </row>
    <row r="400" spans="1:1" x14ac:dyDescent="0.15">
      <c r="A400" t="s">
        <v>53</v>
      </c>
    </row>
    <row r="401" spans="1:1" x14ac:dyDescent="0.15">
      <c r="A401" t="s">
        <v>192</v>
      </c>
    </row>
    <row r="403" spans="1:1" x14ac:dyDescent="0.15">
      <c r="A403" t="s">
        <v>56</v>
      </c>
    </row>
    <row r="404" spans="1:1" x14ac:dyDescent="0.15">
      <c r="A404" t="s">
        <v>53</v>
      </c>
    </row>
    <row r="405" spans="1:1" x14ac:dyDescent="0.15">
      <c r="A405" t="s">
        <v>57</v>
      </c>
    </row>
    <row r="406" spans="1:1" x14ac:dyDescent="0.15">
      <c r="A406" t="s">
        <v>193</v>
      </c>
    </row>
    <row r="407" spans="1:1" x14ac:dyDescent="0.15">
      <c r="A407" t="s">
        <v>59</v>
      </c>
    </row>
    <row r="408" spans="1:1" x14ac:dyDescent="0.15">
      <c r="A408" t="s">
        <v>250</v>
      </c>
    </row>
    <row r="409" spans="1:1" x14ac:dyDescent="0.15">
      <c r="A409" t="s">
        <v>59</v>
      </c>
    </row>
    <row r="410" spans="1:1" x14ac:dyDescent="0.15">
      <c r="A410" t="s">
        <v>251</v>
      </c>
    </row>
    <row r="411" spans="1:1" x14ac:dyDescent="0.15">
      <c r="A411" t="s">
        <v>59</v>
      </c>
    </row>
    <row r="412" spans="1:1" x14ac:dyDescent="0.15">
      <c r="A412" t="s">
        <v>62</v>
      </c>
    </row>
    <row r="413" spans="1:1" x14ac:dyDescent="0.15">
      <c r="A413" t="s">
        <v>63</v>
      </c>
    </row>
    <row r="415" spans="1:1" x14ac:dyDescent="0.15">
      <c r="A415" t="s">
        <v>252</v>
      </c>
    </row>
    <row r="416" spans="1:1" x14ac:dyDescent="0.15">
      <c r="A416" t="s">
        <v>65</v>
      </c>
    </row>
    <row r="417" spans="1:1" x14ac:dyDescent="0.15">
      <c r="A417" t="s">
        <v>189</v>
      </c>
    </row>
    <row r="418" spans="1:1" x14ac:dyDescent="0.15">
      <c r="A418" t="s">
        <v>67</v>
      </c>
    </row>
    <row r="419" spans="1:1" x14ac:dyDescent="0.15">
      <c r="A419" t="s">
        <v>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1B718-FABD-7C48-9CDD-7A72D945F5C7}">
  <sheetPr codeName="Sheet25"/>
  <dimension ref="A1:AN2013"/>
  <sheetViews>
    <sheetView topLeftCell="W1" zoomScale="106" workbookViewId="0">
      <pane ySplit="3" topLeftCell="A4" activePane="bottomLeft" state="frozen"/>
      <selection activeCell="F27" sqref="F27"/>
      <selection pane="bottomLeft" activeCell="AJ37" sqref="AJ37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253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501666.3417522058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501666.3417522058</v>
      </c>
      <c r="K4" s="14">
        <f>J4*$C$10</f>
        <v>12541.658543805146</v>
      </c>
      <c r="L4" s="15">
        <f>$C$14</f>
        <v>5221.6855425220583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501666.3417522058</v>
      </c>
      <c r="Z4" s="8">
        <f t="shared" ref="Z4:Z35" si="4">IFERROR(_xlfn.IFNA(-$T4*K4,0),0)</f>
        <v>-12541.658543805146</v>
      </c>
      <c r="AA4" s="8">
        <f t="shared" ref="AA4:AA35" si="5">IFERROR(_xlfn.IFNA(-$T4*L4,0),0)</f>
        <v>-5221.6855425220583</v>
      </c>
      <c r="AB4" s="8"/>
      <c r="AC4" s="8">
        <f t="shared" ref="AC4:AC35" si="6">IFERROR(_xlfn.IFNA(SUM(Y4:AB4),0),0)</f>
        <v>483902.99766587862</v>
      </c>
      <c r="AD4" s="8"/>
      <c r="AE4" s="8">
        <f t="shared" ref="AE4:AE35" si="7">IFERROR(_xlfn.IFNA(SUM(AC4:AD4),0),0)</f>
        <v>483902.99766587862</v>
      </c>
      <c r="AG4" s="46">
        <f>AE133</f>
        <v>50166.660939969763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L'!$B$10:$O$129,10),VLOOKUP(I5,'[1]Mortality (Interventions) L'!$B$264:$AV$384,4)))</f>
        <v>12.564826754118522</v>
      </c>
      <c r="P5" s="11">
        <v>0</v>
      </c>
      <c r="Q5" s="10">
        <f t="shared" ref="Q5:Q36" si="9">T4</f>
        <v>1</v>
      </c>
      <c r="R5" s="10">
        <f t="shared" ref="R5:R36" si="10">O5*Q5/1000</f>
        <v>1.2564826754118522E-2</v>
      </c>
      <c r="S5" s="10">
        <f t="shared" ref="S5:S36" si="11">MIN(P5*Q5,Q5-R5)</f>
        <v>0</v>
      </c>
      <c r="T5" s="9">
        <f t="shared" si="1"/>
        <v>0.98743517324588148</v>
      </c>
      <c r="U5" s="18"/>
      <c r="V5" s="8">
        <f t="shared" ref="V5:V36" si="12">W4</f>
        <v>7691.77</v>
      </c>
      <c r="W5" s="8">
        <f t="shared" si="2"/>
        <v>7595.1242425174742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-9664.5757482526224</v>
      </c>
      <c r="AC5" s="8">
        <f t="shared" si="6"/>
        <v>-9664.5757482526224</v>
      </c>
      <c r="AD5" s="8">
        <f t="shared" ref="AD5:AD36" si="14">IFERROR(_xlfn.IFNA($D$6*SUM(V5:V5,Y5:Z5),0),0)</f>
        <v>754.56263700000011</v>
      </c>
      <c r="AE5" s="8">
        <f t="shared" si="7"/>
        <v>-8910.0131112526215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2713.3538337610289</v>
      </c>
      <c r="M6" s="14">
        <f t="shared" si="0"/>
        <v>769177</v>
      </c>
      <c r="N6" s="13"/>
      <c r="O6" s="13">
        <f>1000*(IF(I6&lt;18,VLOOKUP(I6,'[1]Mortality (No Interventions) L'!$B$10:$O$129,10),VLOOKUP(I6,'[1]Mortality (Interventions) L'!$B$264:$AV$384,4)))</f>
        <v>13.796344762866578</v>
      </c>
      <c r="P6" s="11">
        <v>0</v>
      </c>
      <c r="Q6" s="10">
        <f t="shared" si="9"/>
        <v>0.98743517324588148</v>
      </c>
      <c r="R6" s="10">
        <f t="shared" si="10"/>
        <v>1.3622996081081069E-2</v>
      </c>
      <c r="S6" s="10">
        <f t="shared" si="11"/>
        <v>0</v>
      </c>
      <c r="T6" s="9">
        <f t="shared" si="1"/>
        <v>0.9738121771648004</v>
      </c>
      <c r="U6" s="18"/>
      <c r="V6" s="8">
        <f t="shared" si="12"/>
        <v>7595.1242425174742</v>
      </c>
      <c r="W6" s="8">
        <f t="shared" si="2"/>
        <v>7490.3392899508972</v>
      </c>
      <c r="X6" s="18"/>
      <c r="Y6" s="8">
        <f t="shared" si="3"/>
        <v>0</v>
      </c>
      <c r="Z6" s="8">
        <f t="shared" si="4"/>
        <v>0</v>
      </c>
      <c r="AA6" s="8">
        <f t="shared" si="5"/>
        <v>-2642.2970042732854</v>
      </c>
      <c r="AB6" s="8">
        <f t="shared" si="13"/>
        <v>-10478.495256657694</v>
      </c>
      <c r="AC6" s="8">
        <f t="shared" si="6"/>
        <v>-13120.792260930979</v>
      </c>
      <c r="AD6" s="8">
        <f t="shared" si="14"/>
        <v>745.08168819096431</v>
      </c>
      <c r="AE6" s="8">
        <f t="shared" si="7"/>
        <v>-12375.710572740014</v>
      </c>
      <c r="AF6" s="1" t="s">
        <v>34</v>
      </c>
      <c r="AG6" s="44">
        <f>AE133/Y133</f>
        <v>0.10000005335169405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2713.3538337610289</v>
      </c>
      <c r="M7" s="14">
        <f t="shared" si="0"/>
        <v>769177</v>
      </c>
      <c r="N7" s="13"/>
      <c r="O7" s="13">
        <f>1000*(IF(I7&lt;18,VLOOKUP(I7,'[1]Mortality (No Interventions) L'!$B$10:$O$129,10),VLOOKUP(I7,'[1]Mortality (Interventions) L'!$B$264:$AV$384,4)))</f>
        <v>15.110615458739698</v>
      </c>
      <c r="P7" s="11">
        <v>0</v>
      </c>
      <c r="Q7" s="10">
        <f t="shared" si="9"/>
        <v>0.9738121771648004</v>
      </c>
      <c r="R7" s="10">
        <f t="shared" si="10"/>
        <v>1.4714901338175395E-2</v>
      </c>
      <c r="S7" s="10">
        <f t="shared" si="11"/>
        <v>0</v>
      </c>
      <c r="T7" s="9">
        <f t="shared" si="1"/>
        <v>0.95909727582662496</v>
      </c>
      <c r="U7" s="18"/>
      <c r="V7" s="8">
        <f t="shared" si="12"/>
        <v>7490.3392899508972</v>
      </c>
      <c r="W7" s="8">
        <f t="shared" si="2"/>
        <v>7377.15565328496</v>
      </c>
      <c r="X7" s="18"/>
      <c r="Y7" s="8">
        <f t="shared" si="3"/>
        <v>0</v>
      </c>
      <c r="Z7" s="8">
        <f t="shared" si="4"/>
        <v>0</v>
      </c>
      <c r="AA7" s="8">
        <f t="shared" si="5"/>
        <v>-2602.370270313932</v>
      </c>
      <c r="AB7" s="8">
        <f t="shared" si="13"/>
        <v>-11318.363666593736</v>
      </c>
      <c r="AC7" s="8">
        <f t="shared" si="6"/>
        <v>-13920.733936907667</v>
      </c>
      <c r="AD7" s="8">
        <f t="shared" si="14"/>
        <v>734.80228434418302</v>
      </c>
      <c r="AE7" s="8">
        <f t="shared" si="7"/>
        <v>-13185.931652563484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2713.3538337610289</v>
      </c>
      <c r="M8" s="14">
        <f t="shared" si="0"/>
        <v>769177</v>
      </c>
      <c r="N8" s="13"/>
      <c r="O8" s="13">
        <f>1000*(IF(I8&lt;18,VLOOKUP(I8,'[1]Mortality (No Interventions) L'!$B$10:$O$129,10),VLOOKUP(I8,'[1]Mortality (Interventions) L'!$B$264:$AV$384,4)))</f>
        <v>16.507670982839123</v>
      </c>
      <c r="P8" s="11">
        <v>0</v>
      </c>
      <c r="Q8" s="10">
        <f t="shared" si="9"/>
        <v>0.95909727582662496</v>
      </c>
      <c r="R8" s="10">
        <f t="shared" si="10"/>
        <v>1.5832462269883229E-2</v>
      </c>
      <c r="S8" s="10">
        <f t="shared" si="11"/>
        <v>0</v>
      </c>
      <c r="T8" s="9">
        <f t="shared" si="1"/>
        <v>0.94326481355674174</v>
      </c>
      <c r="U8" s="18"/>
      <c r="V8" s="8">
        <f t="shared" si="12"/>
        <v>7377.15565328496</v>
      </c>
      <c r="W8" s="8">
        <f t="shared" si="2"/>
        <v>7255.3759949713394</v>
      </c>
      <c r="X8" s="18"/>
      <c r="Y8" s="8">
        <f t="shared" si="3"/>
        <v>0</v>
      </c>
      <c r="Z8" s="8">
        <f t="shared" si="4"/>
        <v>0</v>
      </c>
      <c r="AA8" s="8">
        <f t="shared" si="5"/>
        <v>-2559.4111981160672</v>
      </c>
      <c r="AB8" s="8">
        <f t="shared" si="13"/>
        <v>-12177.965831361973</v>
      </c>
      <c r="AC8" s="8">
        <f t="shared" si="6"/>
        <v>-14737.377029478041</v>
      </c>
      <c r="AD8" s="8">
        <f t="shared" si="14"/>
        <v>723.69896958725462</v>
      </c>
      <c r="AE8" s="8">
        <f t="shared" si="7"/>
        <v>-14013.678059890786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2713.3538337610289</v>
      </c>
      <c r="M9" s="14">
        <f t="shared" si="0"/>
        <v>769177</v>
      </c>
      <c r="N9" s="13"/>
      <c r="O9" s="13">
        <f>1000*(IF(I9&lt;18,VLOOKUP(I9,'[1]Mortality (No Interventions) L'!$B$10:$O$129,10),VLOOKUP(I9,'[1]Mortality (Interventions) L'!$B$264:$AV$384,4)))</f>
        <v>18.079217425402287</v>
      </c>
      <c r="P9" s="11">
        <v>0</v>
      </c>
      <c r="Q9" s="10">
        <f t="shared" si="9"/>
        <v>0.94326481355674174</v>
      </c>
      <c r="R9" s="10">
        <f t="shared" si="10"/>
        <v>1.7053489654023885E-2</v>
      </c>
      <c r="S9" s="10">
        <f t="shared" si="11"/>
        <v>0</v>
      </c>
      <c r="T9" s="9">
        <f t="shared" si="1"/>
        <v>0.92621132390271788</v>
      </c>
      <c r="U9" s="18"/>
      <c r="V9" s="8">
        <f t="shared" si="12"/>
        <v>7255.3759949713394</v>
      </c>
      <c r="W9" s="8">
        <f t="shared" si="2"/>
        <v>7124.2044748552089</v>
      </c>
      <c r="X9" s="18"/>
      <c r="Y9" s="8">
        <f t="shared" si="3"/>
        <v>0</v>
      </c>
      <c r="Z9" s="8">
        <f t="shared" si="4"/>
        <v>0</v>
      </c>
      <c r="AA9" s="8">
        <f t="shared" si="5"/>
        <v>-2513.1390465843178</v>
      </c>
      <c r="AB9" s="8">
        <f t="shared" si="13"/>
        <v>-13117.152011613131</v>
      </c>
      <c r="AC9" s="8">
        <f t="shared" si="6"/>
        <v>-15630.291058197448</v>
      </c>
      <c r="AD9" s="8">
        <f t="shared" si="14"/>
        <v>711.75238510668839</v>
      </c>
      <c r="AE9" s="8">
        <f t="shared" si="7"/>
        <v>-14918.538673090759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2713.3538337610289</v>
      </c>
      <c r="M10" s="14">
        <f t="shared" si="0"/>
        <v>769177</v>
      </c>
      <c r="N10" s="13"/>
      <c r="O10" s="13">
        <f>1000*(IF(I10&lt;18,VLOOKUP(I10,'[1]Mortality (No Interventions) L'!$B$10:$O$129,10),VLOOKUP(I10,'[1]Mortality (Interventions) L'!$B$264:$AV$384,4)))</f>
        <v>19.849825183648633</v>
      </c>
      <c r="P10" s="11">
        <v>0</v>
      </c>
      <c r="Q10" s="10">
        <f t="shared" si="9"/>
        <v>0.92621132390271788</v>
      </c>
      <c r="R10" s="10">
        <f t="shared" si="10"/>
        <v>1.838513286258471E-2</v>
      </c>
      <c r="S10" s="10">
        <f t="shared" si="11"/>
        <v>0</v>
      </c>
      <c r="T10" s="9">
        <f t="shared" si="1"/>
        <v>0.90782619104013318</v>
      </c>
      <c r="U10" s="18"/>
      <c r="V10" s="8">
        <f t="shared" si="12"/>
        <v>7124.2044748552089</v>
      </c>
      <c r="W10" s="8">
        <f t="shared" si="2"/>
        <v>6982.7902614567656</v>
      </c>
      <c r="X10" s="18"/>
      <c r="Y10" s="8">
        <f t="shared" si="3"/>
        <v>0</v>
      </c>
      <c r="Z10" s="8">
        <f t="shared" si="4"/>
        <v>0</v>
      </c>
      <c r="AA10" s="8">
        <f t="shared" si="5"/>
        <v>-2463.2536758474175</v>
      </c>
      <c r="AB10" s="8">
        <f t="shared" si="13"/>
        <v>-14141.421339844319</v>
      </c>
      <c r="AC10" s="8">
        <f t="shared" si="6"/>
        <v>-16604.675015691737</v>
      </c>
      <c r="AD10" s="8">
        <f t="shared" si="14"/>
        <v>698.88445898329599</v>
      </c>
      <c r="AE10" s="8">
        <f t="shared" si="7"/>
        <v>-15905.790556708442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2713.3538337610289</v>
      </c>
      <c r="M11" s="14">
        <f t="shared" si="0"/>
        <v>769177</v>
      </c>
      <c r="N11" s="13"/>
      <c r="O11" s="13">
        <f>1000*(IF(I11&lt;18,VLOOKUP(I11,'[1]Mortality (No Interventions) L'!$B$10:$O$129,10),VLOOKUP(I11,'[1]Mortality (Interventions) L'!$B$264:$AV$384,4)))</f>
        <v>21.876544397114785</v>
      </c>
      <c r="P11" s="11">
        <v>0</v>
      </c>
      <c r="Q11" s="10">
        <f t="shared" si="9"/>
        <v>0.90782619104013318</v>
      </c>
      <c r="R11" s="10">
        <f t="shared" si="10"/>
        <v>1.9860099973153082E-2</v>
      </c>
      <c r="S11" s="10">
        <f t="shared" si="11"/>
        <v>0</v>
      </c>
      <c r="T11" s="9">
        <f t="shared" si="1"/>
        <v>0.8879660910669801</v>
      </c>
      <c r="U11" s="18"/>
      <c r="V11" s="8">
        <f t="shared" si="12"/>
        <v>6982.7902614567656</v>
      </c>
      <c r="W11" s="8">
        <f t="shared" si="2"/>
        <v>6830.0309402862658</v>
      </c>
      <c r="X11" s="18"/>
      <c r="Y11" s="8">
        <f t="shared" si="3"/>
        <v>0</v>
      </c>
      <c r="Z11" s="8">
        <f t="shared" si="4"/>
        <v>0</v>
      </c>
      <c r="AA11" s="8">
        <f t="shared" si="5"/>
        <v>-2409.3661974463853</v>
      </c>
      <c r="AB11" s="8">
        <f t="shared" si="13"/>
        <v>-15275.932117049968</v>
      </c>
      <c r="AC11" s="8">
        <f t="shared" si="6"/>
        <v>-17685.298314496355</v>
      </c>
      <c r="AD11" s="8">
        <f t="shared" si="14"/>
        <v>685.01172464890874</v>
      </c>
      <c r="AE11" s="8">
        <f t="shared" si="7"/>
        <v>-17000.286589847445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2713.3538337610289</v>
      </c>
      <c r="M12" s="14">
        <f t="shared" si="0"/>
        <v>769177</v>
      </c>
      <c r="N12" s="13"/>
      <c r="O12" s="13">
        <f>1000*(IF(I12&lt;18,VLOOKUP(I12,'[1]Mortality (No Interventions) L'!$B$10:$O$129,10),VLOOKUP(I12,'[1]Mortality (Interventions) L'!$B$264:$AV$384,4)))</f>
        <v>24.212272316653333</v>
      </c>
      <c r="P12" s="11">
        <v>0</v>
      </c>
      <c r="Q12" s="10">
        <f t="shared" si="9"/>
        <v>0.8879660910669801</v>
      </c>
      <c r="R12" s="10">
        <f t="shared" si="10"/>
        <v>2.1499676804867914E-2</v>
      </c>
      <c r="S12" s="10">
        <f t="shared" si="11"/>
        <v>0</v>
      </c>
      <c r="T12" s="9">
        <f t="shared" si="1"/>
        <v>0.86646641426211224</v>
      </c>
      <c r="U12" s="18"/>
      <c r="V12" s="8">
        <f t="shared" si="12"/>
        <v>6830.0309402862658</v>
      </c>
      <c r="W12" s="8">
        <f t="shared" si="2"/>
        <v>6664.660371228887</v>
      </c>
      <c r="X12" s="18"/>
      <c r="Y12" s="8">
        <f t="shared" si="3"/>
        <v>0</v>
      </c>
      <c r="Z12" s="8">
        <f t="shared" si="4"/>
        <v>0</v>
      </c>
      <c r="AA12" s="8">
        <f t="shared" si="5"/>
        <v>-2351.0299669632741</v>
      </c>
      <c r="AB12" s="8">
        <f t="shared" si="13"/>
        <v>-16537.056905737889</v>
      </c>
      <c r="AC12" s="8">
        <f t="shared" si="6"/>
        <v>-18888.086872701162</v>
      </c>
      <c r="AD12" s="8">
        <f t="shared" si="14"/>
        <v>670.02603524208268</v>
      </c>
      <c r="AE12" s="8">
        <f t="shared" si="7"/>
        <v>-18218.060837459081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2713.3538337610289</v>
      </c>
      <c r="M13" s="14">
        <f t="shared" si="0"/>
        <v>769177</v>
      </c>
      <c r="N13" s="13"/>
      <c r="O13" s="13">
        <f>1000*(IF(I13&lt;18,VLOOKUP(I13,'[1]Mortality (No Interventions) L'!$B$10:$O$129,10),VLOOKUP(I13,'[1]Mortality (Interventions) L'!$B$264:$AV$384,4)))</f>
        <v>26.905077627114068</v>
      </c>
      <c r="P13" s="11">
        <v>0</v>
      </c>
      <c r="Q13" s="10">
        <f t="shared" si="9"/>
        <v>0.86646641426211224</v>
      </c>
      <c r="R13" s="10">
        <f t="shared" si="10"/>
        <v>2.3312346137009308E-2</v>
      </c>
      <c r="S13" s="10">
        <f t="shared" si="11"/>
        <v>0</v>
      </c>
      <c r="T13" s="9">
        <f t="shared" si="1"/>
        <v>0.84315406812510296</v>
      </c>
      <c r="U13" s="18"/>
      <c r="V13" s="8">
        <f t="shared" si="12"/>
        <v>6664.660371228887</v>
      </c>
      <c r="W13" s="8">
        <f t="shared" si="2"/>
        <v>6485.3471665826237</v>
      </c>
      <c r="X13" s="18"/>
      <c r="Y13" s="8">
        <f t="shared" si="3"/>
        <v>0</v>
      </c>
      <c r="Z13" s="8">
        <f t="shared" si="4"/>
        <v>0</v>
      </c>
      <c r="AA13" s="8">
        <f t="shared" si="5"/>
        <v>-2287.7753231984557</v>
      </c>
      <c r="AB13" s="8">
        <f t="shared" si="13"/>
        <v>-17931.320464626409</v>
      </c>
      <c r="AC13" s="8">
        <f t="shared" si="6"/>
        <v>-20219.095787824866</v>
      </c>
      <c r="AD13" s="8">
        <f t="shared" si="14"/>
        <v>653.8031824175539</v>
      </c>
      <c r="AE13" s="8">
        <f t="shared" si="7"/>
        <v>-19565.292605407314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5221.6855425220583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2713.3538337610289</v>
      </c>
      <c r="M14" s="14">
        <f t="shared" si="0"/>
        <v>769177</v>
      </c>
      <c r="N14" s="13"/>
      <c r="O14" s="13">
        <f>1000*(IF(I14&lt;18,VLOOKUP(I14,'[1]Mortality (No Interventions) L'!$B$10:$O$129,10),VLOOKUP(I14,'[1]Mortality (Interventions) L'!$B$264:$AV$384,4)))</f>
        <v>30.110471630830933</v>
      </c>
      <c r="P14" s="11">
        <v>0</v>
      </c>
      <c r="Q14" s="10">
        <f t="shared" si="9"/>
        <v>0.84315406812510296</v>
      </c>
      <c r="R14" s="10">
        <f t="shared" si="10"/>
        <v>2.5387766648700606E-2</v>
      </c>
      <c r="S14" s="10">
        <f t="shared" si="11"/>
        <v>0</v>
      </c>
      <c r="T14" s="9">
        <f t="shared" si="1"/>
        <v>0.81776630147640239</v>
      </c>
      <c r="U14" s="18"/>
      <c r="V14" s="8">
        <f t="shared" si="12"/>
        <v>6485.3471665826237</v>
      </c>
      <c r="W14" s="8">
        <f t="shared" si="2"/>
        <v>6290.0703047071484</v>
      </c>
      <c r="X14" s="18"/>
      <c r="Y14" s="8">
        <f t="shared" si="3"/>
        <v>0</v>
      </c>
      <c r="Z14" s="8">
        <f t="shared" si="4"/>
        <v>0</v>
      </c>
      <c r="AA14" s="8">
        <f t="shared" si="5"/>
        <v>-2218.8893292315738</v>
      </c>
      <c r="AB14" s="8">
        <f t="shared" si="13"/>
        <v>-19527.686187547588</v>
      </c>
      <c r="AC14" s="8">
        <f t="shared" si="6"/>
        <v>-21746.575516779161</v>
      </c>
      <c r="AD14" s="8">
        <f t="shared" si="14"/>
        <v>636.21255704175542</v>
      </c>
      <c r="AE14" s="8">
        <f t="shared" si="7"/>
        <v>-21110.362959737406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2713.3538337610289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2713.3538337610289</v>
      </c>
      <c r="M15" s="14">
        <f t="shared" si="0"/>
        <v>769177</v>
      </c>
      <c r="N15" s="13"/>
      <c r="O15" s="13">
        <f>1000*(IF(I15&lt;18,VLOOKUP(I15,'[1]Mortality (No Interventions) L'!$B$10:$O$129,10),VLOOKUP(I15,'[1]Mortality (Interventions) L'!$B$264:$AV$384,4)))</f>
        <v>33.804496621106914</v>
      </c>
      <c r="P15" s="11">
        <v>0</v>
      </c>
      <c r="Q15" s="10">
        <f t="shared" si="9"/>
        <v>0.81776630147640239</v>
      </c>
      <c r="R15" s="10">
        <f t="shared" si="10"/>
        <v>2.764417817511414E-2</v>
      </c>
      <c r="S15" s="10">
        <f t="shared" si="11"/>
        <v>0</v>
      </c>
      <c r="T15" s="9">
        <f t="shared" si="1"/>
        <v>0.79012212330128828</v>
      </c>
      <c r="U15" s="18"/>
      <c r="V15" s="8">
        <f t="shared" si="12"/>
        <v>6290.0703047071484</v>
      </c>
      <c r="W15" s="8">
        <f t="shared" si="2"/>
        <v>6077.4376443451501</v>
      </c>
      <c r="X15" s="18"/>
      <c r="Y15" s="8">
        <f t="shared" si="3"/>
        <v>0</v>
      </c>
      <c r="Z15" s="8">
        <f t="shared" si="4"/>
        <v>0</v>
      </c>
      <c r="AA15" s="8">
        <f t="shared" si="5"/>
        <v>-2143.880892398955</v>
      </c>
      <c r="AB15" s="8">
        <f t="shared" si="13"/>
        <v>-21263.26603619977</v>
      </c>
      <c r="AC15" s="8">
        <f t="shared" si="6"/>
        <v>-23407.146928598726</v>
      </c>
      <c r="AD15" s="8">
        <f t="shared" si="14"/>
        <v>617.05589689177134</v>
      </c>
      <c r="AE15" s="8">
        <f t="shared" si="7"/>
        <v>-22790.091031706954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2713.3538337610289</v>
      </c>
      <c r="M16" s="14">
        <f t="shared" si="0"/>
        <v>769177</v>
      </c>
      <c r="N16" s="13"/>
      <c r="O16" s="13">
        <f>1000*(IF(I16&lt;18,VLOOKUP(I16,'[1]Mortality (No Interventions) L'!$B$10:$O$129,10),VLOOKUP(I16,'[1]Mortality (Interventions) L'!$B$264:$AV$384,4)))</f>
        <v>38.044214932054849</v>
      </c>
      <c r="P16" s="11">
        <v>0</v>
      </c>
      <c r="Q16" s="10">
        <f t="shared" si="9"/>
        <v>0.79012212330128828</v>
      </c>
      <c r="R16" s="10">
        <f t="shared" si="10"/>
        <v>3.0059575881445755E-2</v>
      </c>
      <c r="S16" s="10">
        <f t="shared" si="11"/>
        <v>0</v>
      </c>
      <c r="T16" s="9">
        <f t="shared" si="1"/>
        <v>0.76006254741984258</v>
      </c>
      <c r="U16" s="18"/>
      <c r="V16" s="8">
        <f t="shared" si="12"/>
        <v>6077.4376443451501</v>
      </c>
      <c r="W16" s="8">
        <f t="shared" si="2"/>
        <v>5846.2263003675225</v>
      </c>
      <c r="X16" s="18"/>
      <c r="Y16" s="8">
        <f t="shared" si="3"/>
        <v>0</v>
      </c>
      <c r="Z16" s="8">
        <f t="shared" si="4"/>
        <v>0</v>
      </c>
      <c r="AA16" s="8">
        <f t="shared" si="5"/>
        <v>-2062.3186269398038</v>
      </c>
      <c r="AB16" s="8">
        <f t="shared" si="13"/>
        <v>-23121.134397762802</v>
      </c>
      <c r="AC16" s="8">
        <f t="shared" si="6"/>
        <v>-25183.453024702605</v>
      </c>
      <c r="AD16" s="8">
        <f t="shared" si="14"/>
        <v>596.19663291025927</v>
      </c>
      <c r="AE16" s="8">
        <f t="shared" si="7"/>
        <v>-24587.256391792347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2713.3538337610289</v>
      </c>
      <c r="M17" s="14">
        <f t="shared" si="0"/>
        <v>769177</v>
      </c>
      <c r="N17" s="13"/>
      <c r="O17" s="13">
        <f>1000*(IF(I17&lt;18,VLOOKUP(I17,'[1]Mortality (No Interventions) L'!$B$10:$O$129,10),VLOOKUP(I17,'[1]Mortality (Interventions) L'!$B$264:$AV$384,4)))</f>
        <v>42.938213363268687</v>
      </c>
      <c r="P17" s="11">
        <v>0</v>
      </c>
      <c r="Q17" s="10">
        <f t="shared" si="9"/>
        <v>0.76006254741984258</v>
      </c>
      <c r="R17" s="10">
        <f t="shared" si="10"/>
        <v>3.2635727830542728E-2</v>
      </c>
      <c r="S17" s="10">
        <f t="shared" si="11"/>
        <v>0</v>
      </c>
      <c r="T17" s="9">
        <f t="shared" si="1"/>
        <v>0.72742681958929989</v>
      </c>
      <c r="U17" s="18"/>
      <c r="V17" s="8">
        <f t="shared" si="12"/>
        <v>5846.2263003675225</v>
      </c>
      <c r="W17" s="8">
        <f t="shared" si="2"/>
        <v>5595.1997881123898</v>
      </c>
      <c r="X17" s="18"/>
      <c r="Y17" s="8">
        <f t="shared" si="3"/>
        <v>0</v>
      </c>
      <c r="Z17" s="8">
        <f t="shared" si="4"/>
        <v>0</v>
      </c>
      <c r="AA17" s="8">
        <f t="shared" si="5"/>
        <v>-1973.7663497132191</v>
      </c>
      <c r="AB17" s="8">
        <f t="shared" si="13"/>
        <v>-25102.651225513364</v>
      </c>
      <c r="AC17" s="8">
        <f t="shared" si="6"/>
        <v>-27076.417575226584</v>
      </c>
      <c r="AD17" s="8">
        <f t="shared" si="14"/>
        <v>573.51480006605402</v>
      </c>
      <c r="AE17" s="8">
        <f t="shared" si="7"/>
        <v>-26502.902775160528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2713.3538337610289</v>
      </c>
      <c r="M18" s="14">
        <f t="shared" si="0"/>
        <v>769177</v>
      </c>
      <c r="N18" s="13"/>
      <c r="O18" s="13">
        <f>1000*(IF(I18&lt;18,VLOOKUP(I18,'[1]Mortality (No Interventions) L'!$B$10:$O$129,10),VLOOKUP(I18,'[1]Mortality (Interventions) L'!$B$264:$AV$384,4)))</f>
        <v>48.405632483358545</v>
      </c>
      <c r="P18" s="11">
        <v>0</v>
      </c>
      <c r="Q18" s="10">
        <f t="shared" si="9"/>
        <v>0.72742681958929989</v>
      </c>
      <c r="R18" s="10">
        <f t="shared" si="10"/>
        <v>3.5211555287578009E-2</v>
      </c>
      <c r="S18" s="10">
        <f t="shared" si="11"/>
        <v>0</v>
      </c>
      <c r="T18" s="9">
        <f t="shared" si="1"/>
        <v>0.69221526430172187</v>
      </c>
      <c r="U18" s="18"/>
      <c r="V18" s="8">
        <f t="shared" si="12"/>
        <v>5595.1997881123898</v>
      </c>
      <c r="W18" s="8">
        <f t="shared" si="2"/>
        <v>5324.3606034980558</v>
      </c>
      <c r="X18" s="18"/>
      <c r="Y18" s="8">
        <f t="shared" si="3"/>
        <v>0</v>
      </c>
      <c r="Z18" s="8">
        <f t="shared" si="4"/>
        <v>0</v>
      </c>
      <c r="AA18" s="8">
        <f t="shared" si="5"/>
        <v>-1878.224941180981</v>
      </c>
      <c r="AB18" s="8">
        <f t="shared" si="13"/>
        <v>-27083.91846143339</v>
      </c>
      <c r="AC18" s="8">
        <f t="shared" si="6"/>
        <v>-28962.143402614372</v>
      </c>
      <c r="AD18" s="8">
        <f t="shared" si="14"/>
        <v>548.88909921382549</v>
      </c>
      <c r="AE18" s="8">
        <f t="shared" si="7"/>
        <v>-28413.254303400547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2713.3538337610289</v>
      </c>
      <c r="M19" s="14">
        <f t="shared" si="0"/>
        <v>769177</v>
      </c>
      <c r="N19" s="13"/>
      <c r="O19" s="13">
        <f>1000*(IF(I19&lt;18,VLOOKUP(I19,'[1]Mortality (No Interventions) L'!$B$10:$O$129,10),VLOOKUP(I19,'[1]Mortality (Interventions) L'!$B$264:$AV$384,4)))</f>
        <v>54.484038841460617</v>
      </c>
      <c r="P19" s="11">
        <v>0</v>
      </c>
      <c r="Q19" s="10">
        <f t="shared" si="9"/>
        <v>0.69221526430172187</v>
      </c>
      <c r="R19" s="10">
        <f t="shared" si="10"/>
        <v>3.7714683346866944E-2</v>
      </c>
      <c r="S19" s="10">
        <f t="shared" si="11"/>
        <v>0</v>
      </c>
      <c r="T19" s="9">
        <f t="shared" si="1"/>
        <v>0.65450058095485497</v>
      </c>
      <c r="U19" s="18"/>
      <c r="V19" s="8">
        <f t="shared" si="12"/>
        <v>5324.3606034980558</v>
      </c>
      <c r="W19" s="8">
        <f t="shared" si="2"/>
        <v>5034.2679335711255</v>
      </c>
      <c r="X19" s="18"/>
      <c r="Y19" s="8">
        <f t="shared" si="3"/>
        <v>0</v>
      </c>
      <c r="Z19" s="8">
        <f t="shared" si="4"/>
        <v>0</v>
      </c>
      <c r="AA19" s="8">
        <f t="shared" si="5"/>
        <v>-1775.8916605326765</v>
      </c>
      <c r="AB19" s="8">
        <f t="shared" si="13"/>
        <v>-29009.266992693076</v>
      </c>
      <c r="AC19" s="8">
        <f t="shared" si="6"/>
        <v>-30785.158653225753</v>
      </c>
      <c r="AD19" s="8">
        <f t="shared" si="14"/>
        <v>522.31977520315934</v>
      </c>
      <c r="AE19" s="8">
        <f t="shared" si="7"/>
        <v>-30262.838878022594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2713.3538337610289</v>
      </c>
      <c r="M20" s="14">
        <f t="shared" si="0"/>
        <v>769177</v>
      </c>
      <c r="N20" s="13"/>
      <c r="O20" s="13">
        <f>1000*(IF(I20&lt;18,VLOOKUP(I20,'[1]Mortality (No Interventions) L'!$B$10:$O$129,10),VLOOKUP(I20,'[1]Mortality (Interventions) L'!$B$264:$AV$384,4)))</f>
        <v>61.111263439325874</v>
      </c>
      <c r="P20" s="11">
        <v>0</v>
      </c>
      <c r="Q20" s="10">
        <f t="shared" si="9"/>
        <v>0.65450058095485497</v>
      </c>
      <c r="R20" s="10">
        <f t="shared" si="10"/>
        <v>3.999735742392397E-2</v>
      </c>
      <c r="S20" s="10">
        <f t="shared" si="11"/>
        <v>0</v>
      </c>
      <c r="T20" s="9">
        <f t="shared" si="1"/>
        <v>0.61450322353093101</v>
      </c>
      <c r="U20" s="18"/>
      <c r="V20" s="8">
        <f t="shared" si="12"/>
        <v>5034.2679335711255</v>
      </c>
      <c r="W20" s="8">
        <f t="shared" si="2"/>
        <v>4726.6174596585097</v>
      </c>
      <c r="X20" s="18"/>
      <c r="Y20" s="8">
        <f t="shared" si="3"/>
        <v>0</v>
      </c>
      <c r="Z20" s="8">
        <f t="shared" si="4"/>
        <v>0</v>
      </c>
      <c r="AA20" s="8">
        <f t="shared" si="5"/>
        <v>-1667.3646774261622</v>
      </c>
      <c r="AB20" s="8">
        <f t="shared" si="13"/>
        <v>-30765.047391261567</v>
      </c>
      <c r="AC20" s="8">
        <f t="shared" si="6"/>
        <v>-32432.412068687729</v>
      </c>
      <c r="AD20" s="8">
        <f t="shared" si="14"/>
        <v>493.86168428332746</v>
      </c>
      <c r="AE20" s="8">
        <f t="shared" si="7"/>
        <v>-31938.5503844044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2713.3538337610289</v>
      </c>
      <c r="M21" s="14">
        <f t="shared" si="0"/>
        <v>769177</v>
      </c>
      <c r="N21" s="13"/>
      <c r="O21" s="13">
        <f>1000*(IF(I21&lt;18,VLOOKUP(I21,'[1]Mortality (No Interventions) L'!$B$10:$O$129,10),VLOOKUP(I21,'[1]Mortality (Interventions) L'!$B$264:$AV$384,4)))</f>
        <v>68.388162174028224</v>
      </c>
      <c r="P21" s="11">
        <v>0</v>
      </c>
      <c r="Q21" s="10">
        <f t="shared" si="9"/>
        <v>0.61450322353093101</v>
      </c>
      <c r="R21" s="10">
        <f t="shared" si="10"/>
        <v>4.202474610729643E-2</v>
      </c>
      <c r="S21" s="10">
        <f t="shared" si="11"/>
        <v>0</v>
      </c>
      <c r="T21" s="9">
        <f t="shared" si="1"/>
        <v>0.57247847742363456</v>
      </c>
      <c r="U21" s="18"/>
      <c r="V21" s="8">
        <f t="shared" si="12"/>
        <v>4726.6174596585097</v>
      </c>
      <c r="W21" s="8">
        <f t="shared" si="2"/>
        <v>4403.3727782927899</v>
      </c>
      <c r="X21" s="18"/>
      <c r="Y21" s="8">
        <f t="shared" si="3"/>
        <v>0</v>
      </c>
      <c r="Z21" s="8">
        <f t="shared" si="4"/>
        <v>0</v>
      </c>
      <c r="AA21" s="8">
        <f t="shared" si="5"/>
        <v>-1553.3366714630954</v>
      </c>
      <c r="AB21" s="8">
        <f t="shared" si="13"/>
        <v>-32324.468136571948</v>
      </c>
      <c r="AC21" s="8">
        <f t="shared" si="6"/>
        <v>-33877.804808035042</v>
      </c>
      <c r="AD21" s="8">
        <f t="shared" si="14"/>
        <v>463.68117279249981</v>
      </c>
      <c r="AE21" s="8">
        <f t="shared" si="7"/>
        <v>-33414.12363524254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2713.3538337610289</v>
      </c>
      <c r="M22" s="14">
        <f t="shared" si="0"/>
        <v>769177</v>
      </c>
      <c r="N22" s="13"/>
      <c r="O22" s="13">
        <f>1000*(IF(I22&lt;18,VLOOKUP(I22,'[1]Mortality (No Interventions) L'!$B$10:$O$129,10),VLOOKUP(I22,'[1]Mortality (Interventions) L'!$B$264:$AV$384,4)))</f>
        <v>76.566882504976277</v>
      </c>
      <c r="P22" s="11">
        <v>0</v>
      </c>
      <c r="Q22" s="10">
        <f t="shared" si="9"/>
        <v>0.57247847742363456</v>
      </c>
      <c r="R22" s="10">
        <f t="shared" si="10"/>
        <v>4.3832892317523138E-2</v>
      </c>
      <c r="S22" s="10">
        <f t="shared" si="11"/>
        <v>0</v>
      </c>
      <c r="T22" s="9">
        <f t="shared" si="1"/>
        <v>0.52864558510611137</v>
      </c>
      <c r="U22" s="18"/>
      <c r="V22" s="8">
        <f t="shared" si="12"/>
        <v>4403.3727782927899</v>
      </c>
      <c r="W22" s="8">
        <f t="shared" si="2"/>
        <v>4066.2202521516347</v>
      </c>
      <c r="X22" s="18"/>
      <c r="Y22" s="8">
        <f t="shared" si="3"/>
        <v>0</v>
      </c>
      <c r="Z22" s="8">
        <f t="shared" si="4"/>
        <v>0</v>
      </c>
      <c r="AA22" s="8">
        <f t="shared" si="5"/>
        <v>-1434.4025250485095</v>
      </c>
      <c r="AB22" s="8">
        <f t="shared" si="13"/>
        <v>-33715.252614115496</v>
      </c>
      <c r="AC22" s="8">
        <f t="shared" si="6"/>
        <v>-35149.655139164002</v>
      </c>
      <c r="AD22" s="8">
        <f t="shared" si="14"/>
        <v>431.97086955052271</v>
      </c>
      <c r="AE22" s="8">
        <f t="shared" si="7"/>
        <v>-34717.684269613477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2713.3538337610289</v>
      </c>
      <c r="M23" s="14">
        <f t="shared" si="0"/>
        <v>769177</v>
      </c>
      <c r="N23" s="13"/>
      <c r="O23" s="13">
        <f>1000*(IF(I23&lt;18,VLOOKUP(I23,'[1]Mortality (No Interventions) L'!$B$10:$O$129,10),VLOOKUP(I23,'[1]Mortality (Interventions) L'!$B$264:$AV$384,4)))</f>
        <v>85.747408216172488</v>
      </c>
      <c r="P23" s="11">
        <v>0</v>
      </c>
      <c r="Q23" s="10">
        <f t="shared" si="9"/>
        <v>0.52864558510611137</v>
      </c>
      <c r="R23" s="10">
        <f t="shared" si="10"/>
        <v>4.5329988787771086E-2</v>
      </c>
      <c r="S23" s="10">
        <f t="shared" si="11"/>
        <v>0</v>
      </c>
      <c r="T23" s="9">
        <f t="shared" si="1"/>
        <v>0.48331559631834031</v>
      </c>
      <c r="U23" s="18"/>
      <c r="V23" s="8">
        <f t="shared" si="12"/>
        <v>4066.2202521516347</v>
      </c>
      <c r="W23" s="8">
        <f t="shared" si="2"/>
        <v>3717.5524042935208</v>
      </c>
      <c r="X23" s="18"/>
      <c r="Y23" s="8">
        <f t="shared" si="3"/>
        <v>0</v>
      </c>
      <c r="Z23" s="8">
        <f t="shared" si="4"/>
        <v>0</v>
      </c>
      <c r="AA23" s="8">
        <f t="shared" si="5"/>
        <v>-1311.4062261868664</v>
      </c>
      <c r="AB23" s="8">
        <f t="shared" si="13"/>
        <v>-34866.784785811404</v>
      </c>
      <c r="AC23" s="8">
        <f t="shared" si="6"/>
        <v>-36178.191011998271</v>
      </c>
      <c r="AD23" s="8">
        <f t="shared" si="14"/>
        <v>398.89620673607538</v>
      </c>
      <c r="AE23" s="8">
        <f t="shared" si="7"/>
        <v>-35779.294805262194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2713.3538337610289</v>
      </c>
      <c r="M24" s="14">
        <f t="shared" si="0"/>
        <v>769177</v>
      </c>
      <c r="N24" s="13"/>
      <c r="O24" s="13">
        <f>1000*(IF(I24&lt;18,VLOOKUP(I24,'[1]Mortality (No Interventions) L'!$B$10:$O$129,10),VLOOKUP(I24,'[1]Mortality (Interventions) L'!$B$264:$AV$384,4)))</f>
        <v>96.090211532453637</v>
      </c>
      <c r="P24" s="11">
        <v>0</v>
      </c>
      <c r="Q24" s="10">
        <f t="shared" si="9"/>
        <v>0.48331559631834031</v>
      </c>
      <c r="R24" s="10">
        <f t="shared" si="10"/>
        <v>4.644189788716329E-2</v>
      </c>
      <c r="S24" s="10">
        <f t="shared" si="11"/>
        <v>0</v>
      </c>
      <c r="T24" s="9">
        <f t="shared" si="1"/>
        <v>0.43687369843117702</v>
      </c>
      <c r="U24" s="18"/>
      <c r="V24" s="8">
        <f t="shared" si="12"/>
        <v>3717.5524042935208</v>
      </c>
      <c r="W24" s="8">
        <f t="shared" si="2"/>
        <v>3360.3320073819746</v>
      </c>
      <c r="X24" s="18"/>
      <c r="Y24" s="8">
        <f t="shared" si="3"/>
        <v>0</v>
      </c>
      <c r="Z24" s="8">
        <f t="shared" si="4"/>
        <v>0</v>
      </c>
      <c r="AA24" s="8">
        <f t="shared" si="5"/>
        <v>-1185.3929245075938</v>
      </c>
      <c r="AB24" s="8">
        <f t="shared" si="13"/>
        <v>-35722.039691154598</v>
      </c>
      <c r="AC24" s="8">
        <f t="shared" si="6"/>
        <v>-36907.43261566219</v>
      </c>
      <c r="AD24" s="8">
        <f t="shared" si="14"/>
        <v>364.69189086119439</v>
      </c>
      <c r="AE24" s="8">
        <f t="shared" si="7"/>
        <v>-36542.740724800999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2713.3538337610289</v>
      </c>
      <c r="M25" s="14">
        <f t="shared" si="0"/>
        <v>769177</v>
      </c>
      <c r="N25" s="13"/>
      <c r="O25" s="13">
        <f>1000*(IF(I25&lt;18,VLOOKUP(I25,'[1]Mortality (No Interventions) L'!$B$10:$O$129,10),VLOOKUP(I25,'[1]Mortality (Interventions) L'!$B$264:$AV$384,4)))</f>
        <v>107.24782207793254</v>
      </c>
      <c r="P25" s="11">
        <v>0</v>
      </c>
      <c r="Q25" s="10">
        <f t="shared" si="9"/>
        <v>0.43687369843117702</v>
      </c>
      <c r="R25" s="10">
        <f t="shared" si="10"/>
        <v>4.6853752679875231E-2</v>
      </c>
      <c r="S25" s="10">
        <f t="shared" si="11"/>
        <v>0</v>
      </c>
      <c r="T25" s="9">
        <f t="shared" si="1"/>
        <v>0.39001994575130178</v>
      </c>
      <c r="U25" s="18"/>
      <c r="V25" s="8">
        <f t="shared" si="12"/>
        <v>3360.3320073819746</v>
      </c>
      <c r="W25" s="8">
        <f t="shared" si="2"/>
        <v>2999.9437181314906</v>
      </c>
      <c r="X25" s="18"/>
      <c r="Y25" s="8">
        <f t="shared" si="3"/>
        <v>0</v>
      </c>
      <c r="Z25" s="8">
        <f t="shared" si="4"/>
        <v>0</v>
      </c>
      <c r="AA25" s="8">
        <f t="shared" si="5"/>
        <v>-1058.2621150475632</v>
      </c>
      <c r="AB25" s="8">
        <f t="shared" si="13"/>
        <v>-36038.828925048394</v>
      </c>
      <c r="AC25" s="8">
        <f t="shared" si="6"/>
        <v>-37097.091040095955</v>
      </c>
      <c r="AD25" s="8">
        <f t="shared" si="14"/>
        <v>329.64856992417174</v>
      </c>
      <c r="AE25" s="8">
        <f t="shared" si="7"/>
        <v>-36767.44247017178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2713.3538337610289</v>
      </c>
      <c r="M26" s="14">
        <f t="shared" si="0"/>
        <v>769177</v>
      </c>
      <c r="N26" s="13"/>
      <c r="O26" s="13">
        <f>1000*(IF(I26&lt;18,VLOOKUP(I26,'[1]Mortality (No Interventions) L'!$B$10:$O$129,10),VLOOKUP(I26,'[1]Mortality (Interventions) L'!$B$264:$AV$384,4)))</f>
        <v>118.88703350473783</v>
      </c>
      <c r="P26" s="11">
        <v>0</v>
      </c>
      <c r="Q26" s="10">
        <f t="shared" si="9"/>
        <v>0.39001994575130178</v>
      </c>
      <c r="R26" s="10">
        <f t="shared" si="10"/>
        <v>4.6368314358051048E-2</v>
      </c>
      <c r="S26" s="10">
        <f t="shared" si="11"/>
        <v>0</v>
      </c>
      <c r="T26" s="9">
        <f t="shared" si="1"/>
        <v>0.34365163139325072</v>
      </c>
      <c r="U26" s="18"/>
      <c r="V26" s="8">
        <f t="shared" si="12"/>
        <v>2999.9437181314906</v>
      </c>
      <c r="W26" s="8">
        <f t="shared" si="2"/>
        <v>2643.2893088016644</v>
      </c>
      <c r="X26" s="18"/>
      <c r="Y26" s="8">
        <f t="shared" si="3"/>
        <v>0</v>
      </c>
      <c r="Z26" s="8">
        <f t="shared" si="4"/>
        <v>0</v>
      </c>
      <c r="AA26" s="8">
        <f t="shared" si="5"/>
        <v>-932.44847151910881</v>
      </c>
      <c r="AB26" s="8">
        <f t="shared" si="13"/>
        <v>-35665.44093298263</v>
      </c>
      <c r="AC26" s="8">
        <f t="shared" si="6"/>
        <v>-36597.889404501737</v>
      </c>
      <c r="AD26" s="8">
        <f t="shared" si="14"/>
        <v>294.29447874869925</v>
      </c>
      <c r="AE26" s="8">
        <f t="shared" si="7"/>
        <v>-36303.594925753037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2713.3538337610289</v>
      </c>
      <c r="M27" s="14">
        <f t="shared" si="0"/>
        <v>769177</v>
      </c>
      <c r="N27" s="13"/>
      <c r="O27" s="13">
        <f>1000*(IF(I27&lt;18,VLOOKUP(I27,'[1]Mortality (No Interventions) L'!$B$10:$O$129,10),VLOOKUP(I27,'[1]Mortality (Interventions) L'!$B$264:$AV$384,4)))</f>
        <v>131.57387312323803</v>
      </c>
      <c r="P27" s="11">
        <v>0</v>
      </c>
      <c r="Q27" s="10">
        <f t="shared" si="9"/>
        <v>0.34365163139325072</v>
      </c>
      <c r="R27" s="10">
        <f t="shared" si="10"/>
        <v>4.5215576147529336E-2</v>
      </c>
      <c r="S27" s="10">
        <f t="shared" si="11"/>
        <v>0</v>
      </c>
      <c r="T27" s="9">
        <f t="shared" si="1"/>
        <v>0.29843605524572137</v>
      </c>
      <c r="U27" s="18"/>
      <c r="V27" s="8">
        <f t="shared" si="12"/>
        <v>2643.2893088016644</v>
      </c>
      <c r="W27" s="8">
        <f t="shared" si="2"/>
        <v>2295.5014966573822</v>
      </c>
      <c r="X27" s="18"/>
      <c r="Y27" s="8">
        <f t="shared" si="3"/>
        <v>0</v>
      </c>
      <c r="Z27" s="8">
        <f t="shared" si="4"/>
        <v>0</v>
      </c>
      <c r="AA27" s="8">
        <f t="shared" si="5"/>
        <v>-809.76261463349624</v>
      </c>
      <c r="AB27" s="8">
        <f t="shared" si="13"/>
        <v>-34778.781214428171</v>
      </c>
      <c r="AC27" s="8">
        <f t="shared" si="6"/>
        <v>-35588.543829061666</v>
      </c>
      <c r="AD27" s="8">
        <f t="shared" si="14"/>
        <v>259.3066811934433</v>
      </c>
      <c r="AE27" s="8">
        <f t="shared" si="7"/>
        <v>-35329.237147868225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2713.3538337610289</v>
      </c>
      <c r="M28" s="14">
        <f t="shared" si="0"/>
        <v>769177</v>
      </c>
      <c r="N28" s="13"/>
      <c r="O28" s="13">
        <f>1000*(IF(I28&lt;18,VLOOKUP(I28,'[1]Mortality (No Interventions) L'!$B$10:$O$129,10),VLOOKUP(I28,'[1]Mortality (Interventions) L'!$B$264:$AV$384,4)))</f>
        <v>145.25868341972063</v>
      </c>
      <c r="P28" s="11">
        <v>0</v>
      </c>
      <c r="Q28" s="10">
        <f t="shared" si="9"/>
        <v>0.29843605524572137</v>
      </c>
      <c r="R28" s="10">
        <f t="shared" si="10"/>
        <v>4.3350428469968491E-2</v>
      </c>
      <c r="S28" s="10">
        <f t="shared" si="11"/>
        <v>0</v>
      </c>
      <c r="T28" s="9">
        <f t="shared" si="1"/>
        <v>0.25508562677575286</v>
      </c>
      <c r="U28" s="18"/>
      <c r="V28" s="8">
        <f t="shared" si="12"/>
        <v>2295.5014966573822</v>
      </c>
      <c r="W28" s="8">
        <f t="shared" si="2"/>
        <v>1962.0599714649327</v>
      </c>
      <c r="X28" s="18"/>
      <c r="Y28" s="8">
        <f t="shared" si="3"/>
        <v>0</v>
      </c>
      <c r="Z28" s="8">
        <f t="shared" si="4"/>
        <v>0</v>
      </c>
      <c r="AA28" s="8">
        <f t="shared" si="5"/>
        <v>-692.13756334932395</v>
      </c>
      <c r="AB28" s="8">
        <f t="shared" si="13"/>
        <v>-33344.152519244955</v>
      </c>
      <c r="AC28" s="8">
        <f t="shared" si="6"/>
        <v>-34036.290082594278</v>
      </c>
      <c r="AD28" s="8">
        <f t="shared" si="14"/>
        <v>225.18869682208921</v>
      </c>
      <c r="AE28" s="8">
        <f t="shared" si="7"/>
        <v>-33811.101385772192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2713.3538337610289</v>
      </c>
      <c r="M29" s="14">
        <f t="shared" si="0"/>
        <v>769177</v>
      </c>
      <c r="N29" s="13"/>
      <c r="O29" s="13">
        <f>1000*(IF(I29&lt;18,VLOOKUP(I29,'[1]Mortality (No Interventions) L'!$B$10:$O$129,10),VLOOKUP(I29,'[1]Mortality (Interventions) L'!$B$264:$AV$384,4)))</f>
        <v>160.31676617854285</v>
      </c>
      <c r="P29" s="11">
        <v>0</v>
      </c>
      <c r="Q29" s="10">
        <f t="shared" si="9"/>
        <v>0.25508562677575286</v>
      </c>
      <c r="R29" s="10">
        <f t="shared" si="10"/>
        <v>4.0894502783315419E-2</v>
      </c>
      <c r="S29" s="10">
        <f t="shared" si="11"/>
        <v>0</v>
      </c>
      <c r="T29" s="9">
        <f t="shared" si="1"/>
        <v>0.21419112399243745</v>
      </c>
      <c r="U29" s="18"/>
      <c r="V29" s="8">
        <f t="shared" si="12"/>
        <v>1962.0599714649327</v>
      </c>
      <c r="W29" s="8">
        <f t="shared" si="2"/>
        <v>1647.5088617913107</v>
      </c>
      <c r="X29" s="18"/>
      <c r="Y29" s="8">
        <f t="shared" si="3"/>
        <v>0</v>
      </c>
      <c r="Z29" s="8">
        <f t="shared" si="4"/>
        <v>0</v>
      </c>
      <c r="AA29" s="8">
        <f t="shared" si="5"/>
        <v>-581.17630744246401</v>
      </c>
      <c r="AB29" s="8">
        <f t="shared" si="13"/>
        <v>-31455.110967362205</v>
      </c>
      <c r="AC29" s="8">
        <f t="shared" si="6"/>
        <v>-32036.287274804668</v>
      </c>
      <c r="AD29" s="8">
        <f t="shared" si="14"/>
        <v>192.4780832007099</v>
      </c>
      <c r="AE29" s="8">
        <f t="shared" si="7"/>
        <v>-31843.809191603959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2713.3538337610289</v>
      </c>
      <c r="M30" s="14">
        <f t="shared" si="0"/>
        <v>769177</v>
      </c>
      <c r="N30" s="13"/>
      <c r="O30" s="13">
        <f>1000*(IF(I30&lt;18,VLOOKUP(I30,'[1]Mortality (No Interventions) L'!$B$10:$O$129,10),VLOOKUP(I30,'[1]Mortality (Interventions) L'!$B$264:$AV$384,4)))</f>
        <v>176.94547245185541</v>
      </c>
      <c r="P30" s="11">
        <v>0</v>
      </c>
      <c r="Q30" s="10">
        <f t="shared" si="9"/>
        <v>0.21419112399243745</v>
      </c>
      <c r="R30" s="10">
        <f t="shared" si="10"/>
        <v>3.7900149629835789E-2</v>
      </c>
      <c r="S30" s="10">
        <f t="shared" si="11"/>
        <v>0</v>
      </c>
      <c r="T30" s="9">
        <f t="shared" si="1"/>
        <v>0.17629097436260166</v>
      </c>
      <c r="U30" s="18"/>
      <c r="V30" s="8">
        <f t="shared" si="12"/>
        <v>1647.5088617913107</v>
      </c>
      <c r="W30" s="8">
        <f t="shared" si="2"/>
        <v>1355.9896278730287</v>
      </c>
      <c r="X30" s="18"/>
      <c r="Y30" s="8">
        <f t="shared" si="3"/>
        <v>0</v>
      </c>
      <c r="Z30" s="8">
        <f t="shared" si="4"/>
        <v>0</v>
      </c>
      <c r="AA30" s="8">
        <f t="shared" si="5"/>
        <v>-478.33979114423249</v>
      </c>
      <c r="AB30" s="8">
        <f t="shared" si="13"/>
        <v>-29151.923391828201</v>
      </c>
      <c r="AC30" s="8">
        <f t="shared" si="6"/>
        <v>-29630.263182972434</v>
      </c>
      <c r="AD30" s="8">
        <f t="shared" si="14"/>
        <v>161.62061934172758</v>
      </c>
      <c r="AE30" s="8">
        <f t="shared" si="7"/>
        <v>-29468.642563630707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2713.3538337610289</v>
      </c>
      <c r="M31" s="14">
        <f t="shared" si="0"/>
        <v>769177</v>
      </c>
      <c r="N31" s="13"/>
      <c r="O31" s="13">
        <f>1000*(IF(I31&lt;18,VLOOKUP(I31,'[1]Mortality (No Interventions) L'!$B$10:$O$129,10),VLOOKUP(I31,'[1]Mortality (Interventions) L'!$B$264:$AV$384,4)))</f>
        <v>193.41922395931084</v>
      </c>
      <c r="P31" s="11">
        <v>0</v>
      </c>
      <c r="Q31" s="10">
        <f t="shared" si="9"/>
        <v>0.17629097436260166</v>
      </c>
      <c r="R31" s="10">
        <f t="shared" si="10"/>
        <v>3.4098063452245177E-2</v>
      </c>
      <c r="S31" s="10">
        <f t="shared" si="11"/>
        <v>0</v>
      </c>
      <c r="T31" s="9">
        <f t="shared" si="1"/>
        <v>0.14219291091035649</v>
      </c>
      <c r="U31" s="18"/>
      <c r="V31" s="8">
        <f t="shared" si="12"/>
        <v>1355.9896278730287</v>
      </c>
      <c r="W31" s="8">
        <f t="shared" si="2"/>
        <v>1093.7151663529528</v>
      </c>
      <c r="X31" s="18"/>
      <c r="Y31" s="8">
        <f t="shared" si="3"/>
        <v>0</v>
      </c>
      <c r="Z31" s="8">
        <f t="shared" si="4"/>
        <v>0</v>
      </c>
      <c r="AA31" s="8">
        <f t="shared" si="5"/>
        <v>-385.81967995225619</v>
      </c>
      <c r="AB31" s="8">
        <f t="shared" si="13"/>
        <v>-26227.446152007589</v>
      </c>
      <c r="AC31" s="8">
        <f t="shared" si="6"/>
        <v>-26613.265831959845</v>
      </c>
      <c r="AD31" s="8">
        <f t="shared" si="14"/>
        <v>133.02258249434414</v>
      </c>
      <c r="AE31" s="8">
        <f t="shared" si="7"/>
        <v>-26480.2432494655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2713.3538337610289</v>
      </c>
      <c r="M32" s="14">
        <f t="shared" si="0"/>
        <v>769177</v>
      </c>
      <c r="N32" s="13"/>
      <c r="O32" s="13">
        <f>1000*(IF(I32&lt;18,VLOOKUP(I32,'[1]Mortality (No Interventions) L'!$B$10:$O$129,10),VLOOKUP(I32,'[1]Mortality (Interventions) L'!$B$264:$AV$384,4)))</f>
        <v>211.18071946612119</v>
      </c>
      <c r="P32" s="11">
        <v>0</v>
      </c>
      <c r="Q32" s="10">
        <f t="shared" si="9"/>
        <v>0.14219291091035649</v>
      </c>
      <c r="R32" s="10">
        <f t="shared" si="10"/>
        <v>3.0028401229031158E-2</v>
      </c>
      <c r="S32" s="10">
        <f t="shared" si="11"/>
        <v>0</v>
      </c>
      <c r="T32" s="9">
        <f t="shared" si="1"/>
        <v>0.11216450968132533</v>
      </c>
      <c r="U32" s="18"/>
      <c r="V32" s="8">
        <f t="shared" si="12"/>
        <v>1093.7151663529528</v>
      </c>
      <c r="W32" s="8">
        <f t="shared" si="2"/>
        <v>862.74361063152776</v>
      </c>
      <c r="X32" s="18"/>
      <c r="Y32" s="8">
        <f t="shared" si="3"/>
        <v>0</v>
      </c>
      <c r="Z32" s="8">
        <f t="shared" si="4"/>
        <v>0</v>
      </c>
      <c r="AA32" s="8">
        <f t="shared" si="5"/>
        <v>-304.34200235575014</v>
      </c>
      <c r="AB32" s="8">
        <f t="shared" si="13"/>
        <v>-23097.155572142499</v>
      </c>
      <c r="AC32" s="8">
        <f t="shared" si="6"/>
        <v>-23401.497574498251</v>
      </c>
      <c r="AD32" s="8">
        <f t="shared" si="14"/>
        <v>107.29345781922467</v>
      </c>
      <c r="AE32" s="8">
        <f t="shared" si="7"/>
        <v>-23294.204116679026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2713.3538337610289</v>
      </c>
      <c r="M33" s="14">
        <f t="shared" si="0"/>
        <v>769177</v>
      </c>
      <c r="N33" s="13"/>
      <c r="O33" s="13">
        <f>1000*(IF(I33&lt;18,VLOOKUP(I33,'[1]Mortality (No Interventions) L'!$B$10:$O$129,10),VLOOKUP(I33,'[1]Mortality (Interventions) L'!$B$264:$AV$384,4)))</f>
        <v>229.75335988776521</v>
      </c>
      <c r="P33" s="11">
        <v>0</v>
      </c>
      <c r="Q33" s="10">
        <f t="shared" si="9"/>
        <v>0.11216450968132533</v>
      </c>
      <c r="R33" s="10">
        <f t="shared" si="10"/>
        <v>2.5770172959448265E-2</v>
      </c>
      <c r="S33" s="10">
        <f t="shared" si="11"/>
        <v>0</v>
      </c>
      <c r="T33" s="9">
        <f t="shared" si="1"/>
        <v>8.639433672187706E-2</v>
      </c>
      <c r="U33" s="18"/>
      <c r="V33" s="8">
        <f t="shared" si="12"/>
        <v>862.74361063152776</v>
      </c>
      <c r="W33" s="8">
        <f t="shared" si="2"/>
        <v>664.52536736723232</v>
      </c>
      <c r="X33" s="18"/>
      <c r="Y33" s="8">
        <f t="shared" si="3"/>
        <v>0</v>
      </c>
      <c r="Z33" s="8">
        <f t="shared" si="4"/>
        <v>0</v>
      </c>
      <c r="AA33" s="8">
        <f t="shared" si="5"/>
        <v>-234.41840475954638</v>
      </c>
      <c r="AB33" s="8">
        <f t="shared" si="13"/>
        <v>-19821.824326429538</v>
      </c>
      <c r="AC33" s="8">
        <f t="shared" si="6"/>
        <v>-20056.242731189086</v>
      </c>
      <c r="AD33" s="8">
        <f t="shared" si="14"/>
        <v>84.635148202952877</v>
      </c>
      <c r="AE33" s="8">
        <f t="shared" si="7"/>
        <v>-19971.607582986133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2713.3538337610289</v>
      </c>
      <c r="M34" s="14">
        <f t="shared" si="0"/>
        <v>769177</v>
      </c>
      <c r="N34" s="13"/>
      <c r="O34" s="13">
        <f>1000*(IF(I34&lt;18,VLOOKUP(I34,'[1]Mortality (No Interventions) L'!$B$10:$O$129,10),VLOOKUP(I34,'[1]Mortality (Interventions) L'!$B$264:$AV$384,4)))</f>
        <v>248.89794119349642</v>
      </c>
      <c r="P34" s="11">
        <v>0</v>
      </c>
      <c r="Q34" s="10">
        <f t="shared" si="9"/>
        <v>8.639433672187706E-2</v>
      </c>
      <c r="R34" s="10">
        <f t="shared" si="10"/>
        <v>2.1503372540852887E-2</v>
      </c>
      <c r="S34" s="10">
        <f t="shared" si="11"/>
        <v>0</v>
      </c>
      <c r="T34" s="9">
        <f t="shared" si="1"/>
        <v>6.4890964181024177E-2</v>
      </c>
      <c r="U34" s="18"/>
      <c r="V34" s="8">
        <f t="shared" si="12"/>
        <v>664.52536736723232</v>
      </c>
      <c r="W34" s="8">
        <f t="shared" si="2"/>
        <v>499.12637155867634</v>
      </c>
      <c r="X34" s="18"/>
      <c r="Y34" s="8">
        <f t="shared" si="3"/>
        <v>0</v>
      </c>
      <c r="Z34" s="8">
        <f t="shared" si="4"/>
        <v>0</v>
      </c>
      <c r="AA34" s="8">
        <f t="shared" si="5"/>
        <v>-176.07214643703156</v>
      </c>
      <c r="AB34" s="8">
        <f t="shared" si="13"/>
        <v>-16539.899580855599</v>
      </c>
      <c r="AC34" s="8">
        <f t="shared" si="6"/>
        <v>-16715.971727292632</v>
      </c>
      <c r="AD34" s="8">
        <f t="shared" si="14"/>
        <v>65.189938538725499</v>
      </c>
      <c r="AE34" s="8">
        <f t="shared" si="7"/>
        <v>-16650.781788753906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2713.3538337610289</v>
      </c>
      <c r="M35" s="14">
        <f t="shared" si="0"/>
        <v>769177</v>
      </c>
      <c r="N35" s="13"/>
      <c r="O35" s="13">
        <f>1000*(IF(I35&lt;18,VLOOKUP(I35,'[1]Mortality (No Interventions) L'!$B$10:$O$129,10),VLOOKUP(I35,'[1]Mortality (Interventions) L'!$B$264:$AV$384,4)))</f>
        <v>269.40093458294757</v>
      </c>
      <c r="P35" s="11">
        <v>0</v>
      </c>
      <c r="Q35" s="10">
        <f t="shared" si="9"/>
        <v>6.4890964181024177E-2</v>
      </c>
      <c r="R35" s="10">
        <f t="shared" si="10"/>
        <v>1.7481686396356486E-2</v>
      </c>
      <c r="S35" s="10">
        <f t="shared" si="11"/>
        <v>0</v>
      </c>
      <c r="T35" s="9">
        <f t="shared" si="1"/>
        <v>4.7409277784667692E-2</v>
      </c>
      <c r="U35" s="18"/>
      <c r="V35" s="8">
        <f t="shared" si="12"/>
        <v>499.12637155867634</v>
      </c>
      <c r="W35" s="8">
        <f t="shared" si="2"/>
        <v>364.66126058577345</v>
      </c>
      <c r="X35" s="18"/>
      <c r="Y35" s="8">
        <f t="shared" si="3"/>
        <v>0</v>
      </c>
      <c r="Z35" s="8">
        <f t="shared" si="4"/>
        <v>0</v>
      </c>
      <c r="AA35" s="8">
        <f t="shared" si="5"/>
        <v>-128.63814563286965</v>
      </c>
      <c r="AB35" s="8">
        <f t="shared" si="13"/>
        <v>-13446.511097290293</v>
      </c>
      <c r="AC35" s="8">
        <f t="shared" si="6"/>
        <v>-13575.149242923162</v>
      </c>
      <c r="AD35" s="8">
        <f t="shared" si="14"/>
        <v>48.964297049906151</v>
      </c>
      <c r="AE35" s="8">
        <f t="shared" si="7"/>
        <v>-13526.184945873256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2713.3538337610289</v>
      </c>
      <c r="M36" s="14">
        <f t="shared" ref="M36:M67" si="18">$E$11</f>
        <v>769177</v>
      </c>
      <c r="N36" s="13"/>
      <c r="O36" s="13">
        <f>1000*(IF(I36&lt;18,VLOOKUP(I36,'[1]Mortality (No Interventions) L'!$B$10:$O$129,10),VLOOKUP(I36,'[1]Mortality (Interventions) L'!$B$264:$AV$384,4)))</f>
        <v>290.43483537922509</v>
      </c>
      <c r="P36" s="11">
        <v>0</v>
      </c>
      <c r="Q36" s="10">
        <f t="shared" si="9"/>
        <v>4.7409277784667692E-2</v>
      </c>
      <c r="R36" s="10">
        <f t="shared" si="10"/>
        <v>1.3769305788837916E-2</v>
      </c>
      <c r="S36" s="10">
        <f t="shared" si="11"/>
        <v>0</v>
      </c>
      <c r="T36" s="9">
        <f t="shared" ref="T36:T67" si="19">Q36-SUM(R36:S36)</f>
        <v>3.3639971995829777E-2</v>
      </c>
      <c r="U36" s="18"/>
      <c r="V36" s="8">
        <f t="shared" si="12"/>
        <v>364.66126058577345</v>
      </c>
      <c r="W36" s="8">
        <f t="shared" ref="W36:W67" si="20">$G$14*M36*T36</f>
        <v>258.75092739836361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-91.27714698249838</v>
      </c>
      <c r="AB36" s="8">
        <f t="shared" si="13"/>
        <v>-10591.033318740981</v>
      </c>
      <c r="AC36" s="8">
        <f t="shared" ref="AC36:AC67" si="24">IFERROR(_xlfn.IFNA(SUM(Y36:AB36),0),0)</f>
        <v>-10682.31046572348</v>
      </c>
      <c r="AD36" s="8">
        <f t="shared" si="14"/>
        <v>35.773269663464376</v>
      </c>
      <c r="AE36" s="8">
        <f t="shared" ref="AE36:AE67" si="25">IFERROR(_xlfn.IFNA(SUM(AC36:AD36),0),0)</f>
        <v>-10646.537196060015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2713.3538337610289</v>
      </c>
      <c r="M37" s="14">
        <f t="shared" si="18"/>
        <v>769177</v>
      </c>
      <c r="N37" s="13"/>
      <c r="O37" s="13">
        <f>1000*(IF(I37&lt;18,VLOOKUP(I37,'[1]Mortality (No Interventions) L'!$B$10:$O$129,10),VLOOKUP(I37,'[1]Mortality (Interventions) L'!$B$264:$AV$384,4)))</f>
        <v>312.6648753474247</v>
      </c>
      <c r="P37" s="11">
        <v>0</v>
      </c>
      <c r="Q37" s="10">
        <f t="shared" ref="Q37:Q68" si="27">T36</f>
        <v>3.3639971995829777E-2</v>
      </c>
      <c r="R37" s="10">
        <f t="shared" ref="R37:R68" si="28">O37*Q37/1000</f>
        <v>1.0518037650766974E-2</v>
      </c>
      <c r="S37" s="10">
        <f t="shared" ref="S37:S68" si="29">MIN(P37*Q37,Q37-R37)</f>
        <v>0</v>
      </c>
      <c r="T37" s="9">
        <f t="shared" si="19"/>
        <v>2.3121934345062801E-2</v>
      </c>
      <c r="U37" s="18"/>
      <c r="V37" s="8">
        <f t="shared" ref="V37:V68" si="30">W36</f>
        <v>258.75092739836361</v>
      </c>
      <c r="W37" s="8">
        <f t="shared" si="20"/>
        <v>177.84860093732371</v>
      </c>
      <c r="X37" s="18"/>
      <c r="Y37" s="8">
        <f t="shared" si="21"/>
        <v>0</v>
      </c>
      <c r="Z37" s="8">
        <f t="shared" si="22"/>
        <v>0</v>
      </c>
      <c r="AA37" s="8">
        <f t="shared" si="23"/>
        <v>-62.737989199146959</v>
      </c>
      <c r="AB37" s="8">
        <f t="shared" ref="AB37:AB68" si="31">IFERROR(_xlfn.IFNA(-M37*R37,0),0)</f>
        <v>-8090.2326461039893</v>
      </c>
      <c r="AC37" s="8">
        <f t="shared" si="24"/>
        <v>-8152.9706353031361</v>
      </c>
      <c r="AD37" s="8">
        <f t="shared" ref="AD37:AD68" si="32">IFERROR(_xlfn.IFNA($D$6*SUM(V37:V37,Y37:Z37),0),0)</f>
        <v>25.383465977779473</v>
      </c>
      <c r="AE37" s="8">
        <f t="shared" si="25"/>
        <v>-8127.5871693253566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2713.3538337610289</v>
      </c>
      <c r="M38" s="14">
        <f t="shared" si="18"/>
        <v>769177</v>
      </c>
      <c r="N38" s="13"/>
      <c r="O38" s="13">
        <f>1000*(IF(I38&lt;18,VLOOKUP(I38,'[1]Mortality (No Interventions) L'!$B$10:$O$129,10),VLOOKUP(I38,'[1]Mortality (Interventions) L'!$B$264:$AV$384,4)))</f>
        <v>336.14728101530102</v>
      </c>
      <c r="P38" s="11">
        <v>0</v>
      </c>
      <c r="Q38" s="10">
        <f t="shared" si="27"/>
        <v>2.3121934345062801E-2</v>
      </c>
      <c r="R38" s="10">
        <f t="shared" si="28"/>
        <v>7.7723753619071655E-3</v>
      </c>
      <c r="S38" s="10">
        <f t="shared" si="29"/>
        <v>0</v>
      </c>
      <c r="T38" s="9">
        <f t="shared" si="19"/>
        <v>1.5349558983155636E-2</v>
      </c>
      <c r="U38" s="18"/>
      <c r="V38" s="8">
        <f t="shared" si="30"/>
        <v>177.84860093732371</v>
      </c>
      <c r="W38" s="8">
        <f t="shared" si="20"/>
        <v>118.06527729986703</v>
      </c>
      <c r="X38" s="18"/>
      <c r="Y38" s="8">
        <f t="shared" si="21"/>
        <v>0</v>
      </c>
      <c r="Z38" s="8">
        <f t="shared" si="22"/>
        <v>0</v>
      </c>
      <c r="AA38" s="8">
        <f t="shared" si="23"/>
        <v>-41.648784713486386</v>
      </c>
      <c r="AB38" s="8">
        <f t="shared" si="31"/>
        <v>-5978.3323637456679</v>
      </c>
      <c r="AC38" s="8">
        <f t="shared" si="24"/>
        <v>-6019.9811484591546</v>
      </c>
      <c r="AD38" s="8">
        <f t="shared" si="32"/>
        <v>17.446947751951456</v>
      </c>
      <c r="AE38" s="8">
        <f t="shared" si="25"/>
        <v>-6002.5342007072031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2713.3538337610289</v>
      </c>
      <c r="M39" s="14">
        <f t="shared" si="18"/>
        <v>769177</v>
      </c>
      <c r="N39" s="13"/>
      <c r="O39" s="13">
        <f>1000*(IF(I39&lt;18,VLOOKUP(I39,'[1]Mortality (No Interventions) L'!$B$10:$O$129,10),VLOOKUP(I39,'[1]Mortality (Interventions) L'!$B$264:$AV$384,4)))</f>
        <v>359.99365166665774</v>
      </c>
      <c r="P39" s="11">
        <v>0</v>
      </c>
      <c r="Q39" s="10">
        <f t="shared" si="27"/>
        <v>1.5349558983155636E-2</v>
      </c>
      <c r="R39" s="10">
        <f t="shared" si="28"/>
        <v>5.5257437898189477E-3</v>
      </c>
      <c r="S39" s="10">
        <f t="shared" si="29"/>
        <v>0</v>
      </c>
      <c r="T39" s="9">
        <f t="shared" si="19"/>
        <v>9.8238151933366883E-3</v>
      </c>
      <c r="U39" s="18"/>
      <c r="V39" s="8">
        <f t="shared" si="30"/>
        <v>118.06527729986703</v>
      </c>
      <c r="W39" s="8">
        <f t="shared" si="20"/>
        <v>75.562526989651346</v>
      </c>
      <c r="X39" s="18"/>
      <c r="Y39" s="8">
        <f t="shared" si="21"/>
        <v>0</v>
      </c>
      <c r="Z39" s="8">
        <f t="shared" si="22"/>
        <v>0</v>
      </c>
      <c r="AA39" s="8">
        <f t="shared" si="23"/>
        <v>-26.655486616999948</v>
      </c>
      <c r="AB39" s="8">
        <f t="shared" si="31"/>
        <v>-4250.2750310215688</v>
      </c>
      <c r="AC39" s="8">
        <f t="shared" si="24"/>
        <v>-4276.9305176385687</v>
      </c>
      <c r="AD39" s="8">
        <f t="shared" si="32"/>
        <v>11.582203703116956</v>
      </c>
      <c r="AE39" s="8">
        <f t="shared" si="25"/>
        <v>-4265.3483139354521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2713.3538337610289</v>
      </c>
      <c r="M40" s="14">
        <f t="shared" si="18"/>
        <v>769177</v>
      </c>
      <c r="N40" s="13"/>
      <c r="O40" s="13">
        <f>1000*(IF(I40&lt;18,VLOOKUP(I40,'[1]Mortality (No Interventions) L'!$B$10:$O$129,10),VLOOKUP(I40,'[1]Mortality (Interventions) L'!$B$264:$AV$384,4)))</f>
        <v>384.85284885476801</v>
      </c>
      <c r="P40" s="11">
        <v>0</v>
      </c>
      <c r="Q40" s="10">
        <f t="shared" si="27"/>
        <v>9.8238151933366883E-3</v>
      </c>
      <c r="R40" s="10">
        <f t="shared" si="28"/>
        <v>3.7807232637783782E-3</v>
      </c>
      <c r="S40" s="10">
        <f t="shared" si="29"/>
        <v>0</v>
      </c>
      <c r="T40" s="9">
        <f t="shared" si="19"/>
        <v>6.0430919295583101E-3</v>
      </c>
      <c r="U40" s="18"/>
      <c r="V40" s="8">
        <f t="shared" si="30"/>
        <v>75.562526989651346</v>
      </c>
      <c r="W40" s="8">
        <f t="shared" si="20"/>
        <v>46.482073211018722</v>
      </c>
      <c r="X40" s="18"/>
      <c r="Y40" s="8">
        <f t="shared" si="21"/>
        <v>0</v>
      </c>
      <c r="Z40" s="8">
        <f t="shared" si="22"/>
        <v>0</v>
      </c>
      <c r="AA40" s="8">
        <f t="shared" si="23"/>
        <v>-16.397046654837375</v>
      </c>
      <c r="AB40" s="8">
        <f t="shared" si="31"/>
        <v>-2908.0453778632618</v>
      </c>
      <c r="AC40" s="8">
        <f t="shared" si="24"/>
        <v>-2924.4424245180994</v>
      </c>
      <c r="AD40" s="8">
        <f t="shared" si="32"/>
        <v>7.412683897684798</v>
      </c>
      <c r="AE40" s="8">
        <f t="shared" si="25"/>
        <v>-2917.0297406204145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2713.3538337610289</v>
      </c>
      <c r="M41" s="14">
        <f t="shared" si="18"/>
        <v>769177</v>
      </c>
      <c r="N41" s="13"/>
      <c r="O41" s="13">
        <f>1000*(IF(I41&lt;18,VLOOKUP(I41,'[1]Mortality (No Interventions) L'!$B$10:$O$129,10),VLOOKUP(I41,'[1]Mortality (Interventions) L'!$B$264:$AV$384,4)))</f>
        <v>409.79515215034439</v>
      </c>
      <c r="P41" s="11">
        <v>0</v>
      </c>
      <c r="Q41" s="10">
        <f t="shared" si="27"/>
        <v>6.0430919295583101E-3</v>
      </c>
      <c r="R41" s="10">
        <f t="shared" si="28"/>
        <v>2.4764297767318659E-3</v>
      </c>
      <c r="S41" s="10">
        <f t="shared" si="29"/>
        <v>0</v>
      </c>
      <c r="T41" s="9">
        <f t="shared" si="19"/>
        <v>3.5666621528264442E-3</v>
      </c>
      <c r="U41" s="18"/>
      <c r="V41" s="8">
        <f t="shared" si="30"/>
        <v>46.482073211018722</v>
      </c>
      <c r="W41" s="8">
        <f t="shared" si="20"/>
        <v>27.433944947245859</v>
      </c>
      <c r="X41" s="18"/>
      <c r="Y41" s="8">
        <f t="shared" si="21"/>
        <v>0</v>
      </c>
      <c r="Z41" s="8">
        <f t="shared" si="22"/>
        <v>0</v>
      </c>
      <c r="AA41" s="8">
        <f t="shared" si="23"/>
        <v>-9.6776164261019968</v>
      </c>
      <c r="AB41" s="8">
        <f t="shared" si="31"/>
        <v>-1904.8128263772865</v>
      </c>
      <c r="AC41" s="8">
        <f t="shared" si="24"/>
        <v>-1914.4904428033885</v>
      </c>
      <c r="AD41" s="8">
        <f t="shared" si="32"/>
        <v>4.559891382000937</v>
      </c>
      <c r="AE41" s="8">
        <f t="shared" si="25"/>
        <v>-1909.9305514213877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2713.3538337610289</v>
      </c>
      <c r="M42" s="14">
        <f t="shared" si="18"/>
        <v>769177</v>
      </c>
      <c r="N42" s="13"/>
      <c r="O42" s="13">
        <f>1000*(IF(I42&lt;18,VLOOKUP(I42,'[1]Mortality (No Interventions) L'!$B$10:$O$129,10),VLOOKUP(I42,'[1]Mortality (Interventions) L'!$B$264:$AV$384,4)))</f>
        <v>434.23131201663841</v>
      </c>
      <c r="P42" s="11">
        <v>0</v>
      </c>
      <c r="Q42" s="10">
        <f t="shared" si="27"/>
        <v>3.5666621528264442E-3</v>
      </c>
      <c r="R42" s="10">
        <f t="shared" si="28"/>
        <v>1.548756386141915E-3</v>
      </c>
      <c r="S42" s="10">
        <f t="shared" si="29"/>
        <v>0</v>
      </c>
      <c r="T42" s="9">
        <f t="shared" si="19"/>
        <v>2.0179057666845292E-3</v>
      </c>
      <c r="U42" s="18"/>
      <c r="V42" s="8">
        <f t="shared" si="30"/>
        <v>27.433944947245859</v>
      </c>
      <c r="W42" s="8">
        <f t="shared" si="20"/>
        <v>15.521267039011063</v>
      </c>
      <c r="X42" s="18"/>
      <c r="Y42" s="8">
        <f t="shared" si="21"/>
        <v>0</v>
      </c>
      <c r="Z42" s="8">
        <f t="shared" si="22"/>
        <v>0</v>
      </c>
      <c r="AA42" s="8">
        <f t="shared" si="23"/>
        <v>-5.4752923482019558</v>
      </c>
      <c r="AB42" s="8">
        <f t="shared" si="31"/>
        <v>-1191.2677908234798</v>
      </c>
      <c r="AC42" s="8">
        <f t="shared" si="24"/>
        <v>-1196.7430831716817</v>
      </c>
      <c r="AD42" s="8">
        <f t="shared" si="32"/>
        <v>2.691269999324819</v>
      </c>
      <c r="AE42" s="8">
        <f t="shared" si="25"/>
        <v>-1194.051813172357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2713.3538337610289</v>
      </c>
      <c r="M43" s="14">
        <f t="shared" si="18"/>
        <v>769177</v>
      </c>
      <c r="N43" s="13"/>
      <c r="O43" s="13">
        <f>1000*(IF(I43&lt;18,VLOOKUP(I43,'[1]Mortality (No Interventions) L'!$B$10:$O$129,10),VLOOKUP(I43,'[1]Mortality (Interventions) L'!$B$264:$AV$384,4)))</f>
        <v>459.17280667261832</v>
      </c>
      <c r="P43" s="11">
        <v>0</v>
      </c>
      <c r="Q43" s="10">
        <f t="shared" si="27"/>
        <v>2.0179057666845292E-3</v>
      </c>
      <c r="R43" s="10">
        <f t="shared" si="28"/>
        <v>9.2656745448939696E-4</v>
      </c>
      <c r="S43" s="10">
        <f t="shared" si="29"/>
        <v>0</v>
      </c>
      <c r="T43" s="9">
        <f t="shared" si="19"/>
        <v>1.0913383121951322E-3</v>
      </c>
      <c r="U43" s="18"/>
      <c r="V43" s="8">
        <f t="shared" si="30"/>
        <v>15.521267039011063</v>
      </c>
      <c r="W43" s="8">
        <f t="shared" si="20"/>
        <v>8.394323289593153</v>
      </c>
      <c r="X43" s="18"/>
      <c r="Y43" s="8">
        <f t="shared" si="21"/>
        <v>0</v>
      </c>
      <c r="Z43" s="8">
        <f t="shared" si="22"/>
        <v>0</v>
      </c>
      <c r="AA43" s="8">
        <f t="shared" si="23"/>
        <v>-2.9611869933249526</v>
      </c>
      <c r="AB43" s="8">
        <f t="shared" si="31"/>
        <v>-712.6943749417909</v>
      </c>
      <c r="AC43" s="8">
        <f t="shared" si="24"/>
        <v>-715.65556193511588</v>
      </c>
      <c r="AD43" s="8">
        <f t="shared" si="32"/>
        <v>1.5226362965269853</v>
      </c>
      <c r="AE43" s="8">
        <f t="shared" si="25"/>
        <v>-714.13292563858886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2713.3538337610289</v>
      </c>
      <c r="M44" s="14">
        <f t="shared" si="18"/>
        <v>769177</v>
      </c>
      <c r="N44" s="13"/>
      <c r="O44" s="13">
        <f>1000*(IF(I44&lt;18,VLOOKUP(I44,'[1]Mortality (No Interventions) L'!$B$10:$O$129,10),VLOOKUP(I44,'[1]Mortality (Interventions) L'!$B$264:$AV$384,4)))</f>
        <v>484.46515299154839</v>
      </c>
      <c r="P44" s="11">
        <v>0</v>
      </c>
      <c r="Q44" s="10">
        <f t="shared" si="27"/>
        <v>1.0913383121951322E-3</v>
      </c>
      <c r="R44" s="10">
        <f t="shared" si="28"/>
        <v>5.2871538238315294E-4</v>
      </c>
      <c r="S44" s="10">
        <f t="shared" si="29"/>
        <v>0</v>
      </c>
      <c r="T44" s="9">
        <f t="shared" si="19"/>
        <v>5.6262292981197929E-4</v>
      </c>
      <c r="U44" s="18"/>
      <c r="V44" s="8">
        <f t="shared" si="30"/>
        <v>8.394323289593153</v>
      </c>
      <c r="W44" s="8">
        <f t="shared" si="20"/>
        <v>4.3275661728398882</v>
      </c>
      <c r="X44" s="18"/>
      <c r="Y44" s="8">
        <f t="shared" si="21"/>
        <v>0</v>
      </c>
      <c r="Z44" s="8">
        <f t="shared" si="22"/>
        <v>0</v>
      </c>
      <c r="AA44" s="8">
        <f t="shared" si="23"/>
        <v>-1.5265950835671962</v>
      </c>
      <c r="AB44" s="8">
        <f t="shared" si="31"/>
        <v>-406.67571167532645</v>
      </c>
      <c r="AC44" s="8">
        <f t="shared" si="24"/>
        <v>-408.20230675889366</v>
      </c>
      <c r="AD44" s="8">
        <f t="shared" si="32"/>
        <v>0.82348311470908842</v>
      </c>
      <c r="AE44" s="8">
        <f t="shared" si="25"/>
        <v>-407.37882364418459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2713.3538337610289</v>
      </c>
      <c r="M45" s="14">
        <f t="shared" si="18"/>
        <v>769177</v>
      </c>
      <c r="N45" s="13"/>
      <c r="O45" s="13">
        <f>1000*(IF(I45&lt;18,VLOOKUP(I45,'[1]Mortality (No Interventions) L'!$B$10:$O$129,10),VLOOKUP(I45,'[1]Mortality (Interventions) L'!$B$264:$AV$384,4)))</f>
        <v>509.93639775919519</v>
      </c>
      <c r="P45" s="11">
        <v>0</v>
      </c>
      <c r="Q45" s="10">
        <f t="shared" si="27"/>
        <v>5.6262292981197929E-4</v>
      </c>
      <c r="R45" s="10">
        <f t="shared" si="28"/>
        <v>2.8690191012504526E-4</v>
      </c>
      <c r="S45" s="10">
        <f t="shared" si="29"/>
        <v>0</v>
      </c>
      <c r="T45" s="9">
        <f t="shared" si="19"/>
        <v>2.7572101968693403E-4</v>
      </c>
      <c r="U45" s="18"/>
      <c r="V45" s="8">
        <f t="shared" si="30"/>
        <v>4.3275661728398882</v>
      </c>
      <c r="W45" s="8">
        <f t="shared" si="20"/>
        <v>2.1207826675973687</v>
      </c>
      <c r="X45" s="18"/>
      <c r="Y45" s="8">
        <f t="shared" si="21"/>
        <v>0</v>
      </c>
      <c r="Z45" s="8">
        <f t="shared" si="22"/>
        <v>0</v>
      </c>
      <c r="AA45" s="8">
        <f t="shared" si="23"/>
        <v>-0.74812868581604264</v>
      </c>
      <c r="AB45" s="8">
        <f t="shared" si="31"/>
        <v>-220.67835052425193</v>
      </c>
      <c r="AC45" s="8">
        <f t="shared" si="24"/>
        <v>-221.42647921006798</v>
      </c>
      <c r="AD45" s="8">
        <f t="shared" si="32"/>
        <v>0.42453424155559305</v>
      </c>
      <c r="AE45" s="8">
        <f t="shared" si="25"/>
        <v>-221.00194496851239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2713.3538337610289</v>
      </c>
      <c r="M46" s="14">
        <f t="shared" si="18"/>
        <v>769177</v>
      </c>
      <c r="N46" s="13"/>
      <c r="O46" s="13">
        <f>1000*(IF(I46&lt;18,VLOOKUP(I46,'[1]Mortality (No Interventions) L'!$B$10:$O$129,10),VLOOKUP(I46,'[1]Mortality (Interventions) L'!$B$264:$AV$384,4)))</f>
        <v>535.41558505339765</v>
      </c>
      <c r="P46" s="11">
        <v>0</v>
      </c>
      <c r="Q46" s="10">
        <f t="shared" si="27"/>
        <v>2.7572101968693403E-4</v>
      </c>
      <c r="R46" s="10">
        <f t="shared" si="28"/>
        <v>1.4762533106719915E-4</v>
      </c>
      <c r="S46" s="10">
        <f t="shared" si="29"/>
        <v>0</v>
      </c>
      <c r="T46" s="9">
        <f t="shared" si="19"/>
        <v>1.2809568861973488E-4</v>
      </c>
      <c r="U46" s="18"/>
      <c r="V46" s="8">
        <f t="shared" si="30"/>
        <v>2.1207826675973687</v>
      </c>
      <c r="W46" s="8">
        <f t="shared" si="20"/>
        <v>0.98528257485461823</v>
      </c>
      <c r="X46" s="18"/>
      <c r="Y46" s="8">
        <f t="shared" si="21"/>
        <v>0</v>
      </c>
      <c r="Z46" s="8">
        <f t="shared" si="22"/>
        <v>0</v>
      </c>
      <c r="AA46" s="8">
        <f t="shared" si="23"/>
        <v>-0.34756892780461662</v>
      </c>
      <c r="AB46" s="8">
        <f t="shared" si="31"/>
        <v>-113.55000927427504</v>
      </c>
      <c r="AC46" s="8">
        <f t="shared" si="24"/>
        <v>-113.89757820207966</v>
      </c>
      <c r="AD46" s="8">
        <f t="shared" si="32"/>
        <v>0.20804877969130189</v>
      </c>
      <c r="AE46" s="8">
        <f t="shared" si="25"/>
        <v>-113.68952942238836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2713.3538337610289</v>
      </c>
      <c r="M47" s="14">
        <f t="shared" si="18"/>
        <v>769177</v>
      </c>
      <c r="N47" s="13"/>
      <c r="O47" s="13">
        <f>1000*(IF(I47&lt;18,VLOOKUP(I47,'[1]Mortality (No Interventions) L'!$B$10:$O$129,10),VLOOKUP(I47,'[1]Mortality (Interventions) L'!$B$264:$AV$384,4)))</f>
        <v>560.92565544206991</v>
      </c>
      <c r="P47" s="11">
        <v>0</v>
      </c>
      <c r="Q47" s="10">
        <f t="shared" si="27"/>
        <v>1.2809568861973488E-4</v>
      </c>
      <c r="R47" s="10">
        <f t="shared" si="28"/>
        <v>7.1852158098328079E-5</v>
      </c>
      <c r="S47" s="10">
        <f t="shared" si="29"/>
        <v>0</v>
      </c>
      <c r="T47" s="9">
        <f t="shared" si="19"/>
        <v>5.6243530521406804E-5</v>
      </c>
      <c r="U47" s="18"/>
      <c r="V47" s="8">
        <f t="shared" si="30"/>
        <v>0.98528257485461823</v>
      </c>
      <c r="W47" s="8">
        <f t="shared" si="20"/>
        <v>0.43261230075864121</v>
      </c>
      <c r="X47" s="18"/>
      <c r="Y47" s="8">
        <f t="shared" si="21"/>
        <v>0</v>
      </c>
      <c r="Z47" s="8">
        <f t="shared" si="22"/>
        <v>0</v>
      </c>
      <c r="AA47" s="8">
        <f t="shared" si="23"/>
        <v>-0.15260859916451458</v>
      </c>
      <c r="AB47" s="8">
        <f t="shared" si="31"/>
        <v>-55.267027409597695</v>
      </c>
      <c r="AC47" s="8">
        <f t="shared" si="24"/>
        <v>-55.419636008762211</v>
      </c>
      <c r="AD47" s="8">
        <f t="shared" si="32"/>
        <v>9.6656220593238057E-2</v>
      </c>
      <c r="AE47" s="8">
        <f t="shared" si="25"/>
        <v>-55.322979788168972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2713.3538337610289</v>
      </c>
      <c r="M48" s="14">
        <f t="shared" si="18"/>
        <v>769177</v>
      </c>
      <c r="N48" s="13"/>
      <c r="O48" s="13">
        <f>1000*(IF(I48&lt;18,VLOOKUP(I48,'[1]Mortality (No Interventions) L'!$B$10:$O$129,10),VLOOKUP(I48,'[1]Mortality (Interventions) L'!$B$264:$AV$384,4)))</f>
        <v>586.51252694445691</v>
      </c>
      <c r="P48" s="11">
        <v>0</v>
      </c>
      <c r="Q48" s="10">
        <f t="shared" si="27"/>
        <v>5.6243530521406804E-5</v>
      </c>
      <c r="R48" s="10">
        <f t="shared" si="28"/>
        <v>3.2987535210387993E-5</v>
      </c>
      <c r="S48" s="10">
        <f t="shared" si="29"/>
        <v>0</v>
      </c>
      <c r="T48" s="9">
        <f t="shared" si="19"/>
        <v>2.3255995311018811E-5</v>
      </c>
      <c r="U48" s="18"/>
      <c r="V48" s="8">
        <f t="shared" si="30"/>
        <v>0.43261230075864121</v>
      </c>
      <c r="W48" s="8">
        <f t="shared" si="20"/>
        <v>0.17887976705343517</v>
      </c>
      <c r="X48" s="18"/>
      <c r="Y48" s="8">
        <f t="shared" si="21"/>
        <v>0</v>
      </c>
      <c r="Z48" s="8">
        <f t="shared" si="22"/>
        <v>0</v>
      </c>
      <c r="AA48" s="8">
        <f t="shared" si="23"/>
        <v>-6.3101744035081397E-2</v>
      </c>
      <c r="AB48" s="8">
        <f t="shared" si="31"/>
        <v>-25.373253370520604</v>
      </c>
      <c r="AC48" s="8">
        <f t="shared" si="24"/>
        <v>-25.436355114555685</v>
      </c>
      <c r="AD48" s="8">
        <f t="shared" si="32"/>
        <v>4.2439266704422704E-2</v>
      </c>
      <c r="AE48" s="8">
        <f t="shared" si="25"/>
        <v>-25.393915847851261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2713.3538337610289</v>
      </c>
      <c r="M49" s="14">
        <f t="shared" si="18"/>
        <v>769177</v>
      </c>
      <c r="N49" s="13"/>
      <c r="O49" s="13">
        <f>1000*(IF(I49&lt;18,VLOOKUP(I49,'[1]Mortality (No Interventions) L'!$B$10:$O$129,10),VLOOKUP(I49,'[1]Mortality (Interventions) L'!$B$264:$AV$384,4)))</f>
        <v>612.01977188324258</v>
      </c>
      <c r="P49" s="11">
        <v>0</v>
      </c>
      <c r="Q49" s="10">
        <f t="shared" si="27"/>
        <v>2.3255995311018811E-5</v>
      </c>
      <c r="R49" s="10">
        <f t="shared" si="28"/>
        <v>1.4233128945167492E-5</v>
      </c>
      <c r="S49" s="10">
        <f t="shared" si="29"/>
        <v>0</v>
      </c>
      <c r="T49" s="9">
        <f t="shared" si="19"/>
        <v>9.0228663658513193E-6</v>
      </c>
      <c r="U49" s="18"/>
      <c r="V49" s="8">
        <f t="shared" si="30"/>
        <v>0.17887976705343517</v>
      </c>
      <c r="W49" s="8">
        <f t="shared" si="20"/>
        <v>6.9401812826864209E-2</v>
      </c>
      <c r="X49" s="18"/>
      <c r="Y49" s="8">
        <f t="shared" si="21"/>
        <v>0</v>
      </c>
      <c r="Z49" s="8">
        <f t="shared" si="22"/>
        <v>0</v>
      </c>
      <c r="AA49" s="8">
        <f t="shared" si="23"/>
        <v>-2.4482229045296119E-2</v>
      </c>
      <c r="AB49" s="8">
        <f t="shared" si="31"/>
        <v>-10.947795422657096</v>
      </c>
      <c r="AC49" s="8">
        <f t="shared" si="24"/>
        <v>-10.972277651702392</v>
      </c>
      <c r="AD49" s="8">
        <f t="shared" si="32"/>
        <v>1.754810514794199E-2</v>
      </c>
      <c r="AE49" s="8">
        <f t="shared" si="25"/>
        <v>-10.95472954655445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2713.3538337610289</v>
      </c>
      <c r="M50" s="14">
        <f t="shared" si="18"/>
        <v>769177</v>
      </c>
      <c r="N50" s="13"/>
      <c r="O50" s="13">
        <f>1000*(IF(I50&lt;18,VLOOKUP(I50,'[1]Mortality (No Interventions) L'!$B$10:$O$129,10),VLOOKUP(I50,'[1]Mortality (Interventions) L'!$B$264:$AV$384,4)))</f>
        <v>637.29220243954364</v>
      </c>
      <c r="P50" s="11">
        <v>0</v>
      </c>
      <c r="Q50" s="10">
        <f t="shared" si="27"/>
        <v>9.0228663658513193E-6</v>
      </c>
      <c r="R50" s="10">
        <f t="shared" si="28"/>
        <v>5.7502023786110677E-6</v>
      </c>
      <c r="S50" s="10">
        <f t="shared" si="29"/>
        <v>0</v>
      </c>
      <c r="T50" s="9">
        <f t="shared" si="19"/>
        <v>3.2726639872402515E-6</v>
      </c>
      <c r="U50" s="18"/>
      <c r="V50" s="8">
        <f t="shared" si="30"/>
        <v>6.9401812826864209E-2</v>
      </c>
      <c r="W50" s="8">
        <f t="shared" si="20"/>
        <v>2.517257867713495E-2</v>
      </c>
      <c r="X50" s="18"/>
      <c r="Y50" s="8">
        <f t="shared" si="21"/>
        <v>0</v>
      </c>
      <c r="Z50" s="8">
        <f t="shared" si="22"/>
        <v>0</v>
      </c>
      <c r="AA50" s="8">
        <f t="shared" si="23"/>
        <v>-8.8798953763899909E-3</v>
      </c>
      <c r="AB50" s="8">
        <f t="shared" si="31"/>
        <v>-4.4229234149729253</v>
      </c>
      <c r="AC50" s="8">
        <f t="shared" si="24"/>
        <v>-4.4318033103493155</v>
      </c>
      <c r="AD50" s="8">
        <f t="shared" si="32"/>
        <v>6.8083178383153793E-3</v>
      </c>
      <c r="AE50" s="8">
        <f t="shared" si="25"/>
        <v>-4.4249949925110004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2713.3538337610289</v>
      </c>
      <c r="M51" s="14">
        <f t="shared" si="18"/>
        <v>769177</v>
      </c>
      <c r="N51" s="13"/>
      <c r="O51" s="13">
        <f>1000*(IF(I51&lt;18,VLOOKUP(I51,'[1]Mortality (No Interventions) L'!$B$10:$O$129,10),VLOOKUP(I51,'[1]Mortality (Interventions) L'!$B$264:$AV$384,4)))</f>
        <v>666.68215761715169</v>
      </c>
      <c r="P51" s="11">
        <v>0</v>
      </c>
      <c r="Q51" s="10">
        <f t="shared" si="27"/>
        <v>3.2726639872402515E-6</v>
      </c>
      <c r="R51" s="10">
        <f t="shared" si="28"/>
        <v>2.1818266881692815E-6</v>
      </c>
      <c r="S51" s="10">
        <f t="shared" si="29"/>
        <v>0</v>
      </c>
      <c r="T51" s="9">
        <f t="shared" si="19"/>
        <v>1.09083729907097E-6</v>
      </c>
      <c r="U51" s="18"/>
      <c r="V51" s="8">
        <f t="shared" si="30"/>
        <v>2.517257867713495E-2</v>
      </c>
      <c r="W51" s="8">
        <f t="shared" si="20"/>
        <v>8.3904696118751159E-3</v>
      </c>
      <c r="X51" s="18"/>
      <c r="Y51" s="8">
        <f t="shared" si="21"/>
        <v>0</v>
      </c>
      <c r="Z51" s="8">
        <f t="shared" si="22"/>
        <v>0</v>
      </c>
      <c r="AA51" s="8">
        <f t="shared" si="23"/>
        <v>-2.9598275674437425E-3</v>
      </c>
      <c r="AB51" s="8">
        <f t="shared" si="31"/>
        <v>-1.6782109065259834</v>
      </c>
      <c r="AC51" s="8">
        <f t="shared" si="24"/>
        <v>-1.6811707340934272</v>
      </c>
      <c r="AD51" s="8">
        <f t="shared" si="32"/>
        <v>2.4694299682269387E-3</v>
      </c>
      <c r="AE51" s="8">
        <f t="shared" si="25"/>
        <v>-1.6787013041252004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2713.3538337610289</v>
      </c>
      <c r="M52" s="14">
        <f t="shared" si="18"/>
        <v>769177</v>
      </c>
      <c r="N52" s="13"/>
      <c r="O52" s="13">
        <f>1000*(IF(I52&lt;18,VLOOKUP(I52,'[1]Mortality (No Interventions) L'!$B$10:$O$129,10),VLOOKUP(I52,'[1]Mortality (Interventions) L'!$B$264:$AV$384,4)))</f>
        <v>695.76599954272558</v>
      </c>
      <c r="P52" s="11">
        <v>0</v>
      </c>
      <c r="Q52" s="10">
        <f t="shared" si="27"/>
        <v>1.09083729907097E-6</v>
      </c>
      <c r="R52" s="10">
        <f t="shared" si="28"/>
        <v>7.5896750372660055E-7</v>
      </c>
      <c r="S52" s="10">
        <f t="shared" si="29"/>
        <v>0</v>
      </c>
      <c r="T52" s="9">
        <f t="shared" si="19"/>
        <v>3.3186979534436947E-7</v>
      </c>
      <c r="U52" s="18"/>
      <c r="V52" s="8">
        <f t="shared" si="30"/>
        <v>8.3904696118751159E-3</v>
      </c>
      <c r="W52" s="8">
        <f t="shared" si="20"/>
        <v>2.552666135735961E-3</v>
      </c>
      <c r="X52" s="18"/>
      <c r="Y52" s="8">
        <f t="shared" si="21"/>
        <v>0</v>
      </c>
      <c r="Z52" s="8">
        <f t="shared" si="22"/>
        <v>0</v>
      </c>
      <c r="AA52" s="8">
        <f t="shared" si="23"/>
        <v>-9.0048018150713294E-4</v>
      </c>
      <c r="AB52" s="8">
        <f t="shared" si="31"/>
        <v>-0.5837803476139154</v>
      </c>
      <c r="AC52" s="8">
        <f t="shared" si="24"/>
        <v>-0.58468082779542252</v>
      </c>
      <c r="AD52" s="8">
        <f t="shared" si="32"/>
        <v>8.2310506892494895E-4</v>
      </c>
      <c r="AE52" s="8">
        <f t="shared" si="25"/>
        <v>-0.58385772272649761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2713.3538337610289</v>
      </c>
      <c r="M53" s="14">
        <f t="shared" si="18"/>
        <v>769177</v>
      </c>
      <c r="N53" s="13"/>
      <c r="O53" s="13">
        <f>1000*(IF(I53&lt;18,VLOOKUP(I53,'[1]Mortality (No Interventions) L'!$B$10:$O$129,10),VLOOKUP(I53,'[1]Mortality (Interventions) L'!$B$264:$AV$384,4)))</f>
        <v>724.50373777573509</v>
      </c>
      <c r="P53" s="11">
        <v>0</v>
      </c>
      <c r="Q53" s="10">
        <f t="shared" si="27"/>
        <v>3.3186979534436947E-7</v>
      </c>
      <c r="R53" s="10">
        <f t="shared" si="28"/>
        <v>2.4044090718186396E-7</v>
      </c>
      <c r="S53" s="10">
        <f t="shared" si="29"/>
        <v>0</v>
      </c>
      <c r="T53" s="9">
        <f t="shared" si="19"/>
        <v>9.1428888162505503E-8</v>
      </c>
      <c r="U53" s="18"/>
      <c r="V53" s="8">
        <f t="shared" si="30"/>
        <v>2.552666135735961E-3</v>
      </c>
      <c r="W53" s="8">
        <f t="shared" si="20"/>
        <v>7.0324997910171504E-4</v>
      </c>
      <c r="X53" s="18"/>
      <c r="Y53" s="8">
        <f t="shared" si="21"/>
        <v>0</v>
      </c>
      <c r="Z53" s="8">
        <f t="shared" si="22"/>
        <v>0</v>
      </c>
      <c r="AA53" s="8">
        <f t="shared" si="23"/>
        <v>-2.4807892421224264E-4</v>
      </c>
      <c r="AB53" s="8">
        <f t="shared" si="31"/>
        <v>-0.18494161566342457</v>
      </c>
      <c r="AC53" s="8">
        <f t="shared" si="24"/>
        <v>-0.18518969458763682</v>
      </c>
      <c r="AD53" s="8">
        <f t="shared" si="32"/>
        <v>2.5041654791569778E-4</v>
      </c>
      <c r="AE53" s="8">
        <f t="shared" si="25"/>
        <v>-0.18493927803972113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2713.3538337610289</v>
      </c>
      <c r="M54" s="14">
        <f t="shared" si="18"/>
        <v>769177</v>
      </c>
      <c r="N54" s="13"/>
      <c r="O54" s="13">
        <f>1000*(IF(I54&lt;18,VLOOKUP(I54,'[1]Mortality (No Interventions) L'!$B$10:$O$129,10),VLOOKUP(I54,'[1]Mortality (Interventions) L'!$B$264:$AV$384,4)))</f>
        <v>752.85625008899842</v>
      </c>
      <c r="P54" s="11">
        <v>0</v>
      </c>
      <c r="Q54" s="10">
        <f t="shared" si="27"/>
        <v>9.1428888162505503E-8</v>
      </c>
      <c r="R54" s="10">
        <f t="shared" si="28"/>
        <v>6.883280989183031E-8</v>
      </c>
      <c r="S54" s="10">
        <f t="shared" si="29"/>
        <v>0</v>
      </c>
      <c r="T54" s="9">
        <f t="shared" si="19"/>
        <v>2.2596078270675193E-8</v>
      </c>
      <c r="U54" s="18"/>
      <c r="V54" s="8">
        <f t="shared" si="30"/>
        <v>7.0324997910171504E-4</v>
      </c>
      <c r="W54" s="8">
        <f t="shared" si="20"/>
        <v>1.7380383696003133E-4</v>
      </c>
      <c r="X54" s="18"/>
      <c r="Y54" s="8">
        <f t="shared" si="21"/>
        <v>0</v>
      </c>
      <c r="Z54" s="8">
        <f t="shared" si="22"/>
        <v>0</v>
      </c>
      <c r="AA54" s="8">
        <f t="shared" si="23"/>
        <v>-6.1311155603700819E-5</v>
      </c>
      <c r="AB54" s="8">
        <f t="shared" si="31"/>
        <v>-5.2944614214168365E-2</v>
      </c>
      <c r="AC54" s="8">
        <f t="shared" si="24"/>
        <v>-5.3005925369772063E-2</v>
      </c>
      <c r="AD54" s="8">
        <f t="shared" si="32"/>
        <v>6.8988822949878244E-5</v>
      </c>
      <c r="AE54" s="8">
        <f t="shared" si="25"/>
        <v>-5.2936936546822182E-2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2713.3538337610289</v>
      </c>
      <c r="M55" s="14">
        <f t="shared" si="18"/>
        <v>769177</v>
      </c>
      <c r="N55" s="13"/>
      <c r="O55" s="13">
        <f>1000*(IF(I55&lt;18,VLOOKUP(I55,'[1]Mortality (No Interventions) L'!$B$10:$O$129,10),VLOOKUP(I55,'[1]Mortality (Interventions) L'!$B$264:$AV$384,4)))</f>
        <v>780.78458124760357</v>
      </c>
      <c r="P55" s="11">
        <v>0</v>
      </c>
      <c r="Q55" s="10">
        <f t="shared" si="27"/>
        <v>2.2596078270675193E-8</v>
      </c>
      <c r="R55" s="10">
        <f t="shared" si="28"/>
        <v>1.7642669510407206E-8</v>
      </c>
      <c r="S55" s="10">
        <f t="shared" si="29"/>
        <v>0</v>
      </c>
      <c r="T55" s="9">
        <f t="shared" si="19"/>
        <v>4.9534087602679867E-9</v>
      </c>
      <c r="U55" s="18"/>
      <c r="V55" s="8">
        <f t="shared" si="30"/>
        <v>1.7380383696003133E-4</v>
      </c>
      <c r="W55" s="8">
        <f t="shared" si="20"/>
        <v>3.8100480899966493E-5</v>
      </c>
      <c r="X55" s="18"/>
      <c r="Y55" s="8">
        <f t="shared" si="21"/>
        <v>0</v>
      </c>
      <c r="Z55" s="8">
        <f t="shared" si="22"/>
        <v>0</v>
      </c>
      <c r="AA55" s="8">
        <f t="shared" si="23"/>
        <v>-1.3440350649858608E-5</v>
      </c>
      <c r="AB55" s="8">
        <f t="shared" si="31"/>
        <v>-1.3570335606006484E-2</v>
      </c>
      <c r="AC55" s="8">
        <f t="shared" si="24"/>
        <v>-1.3583775956656342E-2</v>
      </c>
      <c r="AD55" s="8">
        <f t="shared" si="32"/>
        <v>1.7050156405779073E-5</v>
      </c>
      <c r="AE55" s="8">
        <f t="shared" si="25"/>
        <v>-1.3566725800250564E-2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2713.3538337610289</v>
      </c>
      <c r="M56" s="14">
        <f t="shared" si="18"/>
        <v>769177</v>
      </c>
      <c r="N56" s="13"/>
      <c r="O56" s="13">
        <f>1000*(IF(I56&lt;18,VLOOKUP(I56,'[1]Mortality (No Interventions) L'!$B$10:$O$129,10),VLOOKUP(I56,'[1]Mortality (Interventions) L'!$B$264:$AV$384,4)))</f>
        <v>808.41244570145318</v>
      </c>
      <c r="P56" s="11">
        <v>0</v>
      </c>
      <c r="Q56" s="10">
        <f t="shared" si="27"/>
        <v>4.9534087602679867E-9</v>
      </c>
      <c r="R56" s="10">
        <f t="shared" si="28"/>
        <v>4.0043972904472467E-9</v>
      </c>
      <c r="S56" s="10">
        <f t="shared" si="29"/>
        <v>0</v>
      </c>
      <c r="T56" s="9">
        <f t="shared" si="19"/>
        <v>9.4901146982073998E-10</v>
      </c>
      <c r="U56" s="18"/>
      <c r="V56" s="8">
        <f t="shared" si="30"/>
        <v>3.8100480899966493E-5</v>
      </c>
      <c r="W56" s="8">
        <f t="shared" si="20"/>
        <v>7.2995779532230732E-6</v>
      </c>
      <c r="X56" s="18"/>
      <c r="Y56" s="8">
        <f t="shared" si="21"/>
        <v>0</v>
      </c>
      <c r="Z56" s="8">
        <f t="shared" si="22"/>
        <v>0</v>
      </c>
      <c r="AA56" s="8">
        <f t="shared" si="23"/>
        <v>-2.5750039099212936E-6</v>
      </c>
      <c r="AB56" s="8">
        <f t="shared" si="31"/>
        <v>-3.080090294674342E-3</v>
      </c>
      <c r="AC56" s="8">
        <f t="shared" si="24"/>
        <v>-3.0826652985842633E-3</v>
      </c>
      <c r="AD56" s="8">
        <f t="shared" si="32"/>
        <v>3.7376571762867133E-6</v>
      </c>
      <c r="AE56" s="8">
        <f t="shared" si="25"/>
        <v>-3.0789276414079766E-3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2713.3538337610289</v>
      </c>
      <c r="M57" s="14">
        <f t="shared" si="18"/>
        <v>769177</v>
      </c>
      <c r="N57" s="13"/>
      <c r="O57" s="13">
        <f>1000*(IF(I57&lt;18,VLOOKUP(I57,'[1]Mortality (No Interventions) L'!$B$10:$O$129,10),VLOOKUP(I57,'[1]Mortality (Interventions) L'!$B$264:$AV$384,4)))</f>
        <v>835.88696619011273</v>
      </c>
      <c r="P57" s="11">
        <v>0</v>
      </c>
      <c r="Q57" s="10">
        <f t="shared" si="27"/>
        <v>9.4901146982073998E-10</v>
      </c>
      <c r="R57" s="10">
        <f t="shared" si="28"/>
        <v>7.9326631838807814E-10</v>
      </c>
      <c r="S57" s="10">
        <f t="shared" si="29"/>
        <v>0</v>
      </c>
      <c r="T57" s="9">
        <f t="shared" si="19"/>
        <v>1.5574515143266184E-10</v>
      </c>
      <c r="U57" s="18"/>
      <c r="V57" s="8">
        <f t="shared" si="30"/>
        <v>7.2995779532230732E-6</v>
      </c>
      <c r="W57" s="8">
        <f t="shared" si="20"/>
        <v>1.1979558834352055E-6</v>
      </c>
      <c r="X57" s="18"/>
      <c r="Y57" s="8">
        <f t="shared" si="21"/>
        <v>0</v>
      </c>
      <c r="Z57" s="8">
        <f t="shared" si="22"/>
        <v>0</v>
      </c>
      <c r="AA57" s="8">
        <f t="shared" si="23"/>
        <v>-4.2259170372950502E-7</v>
      </c>
      <c r="AB57" s="8">
        <f t="shared" si="31"/>
        <v>-6.1016220697878679E-4</v>
      </c>
      <c r="AC57" s="8">
        <f t="shared" si="24"/>
        <v>-6.1058479868251634E-4</v>
      </c>
      <c r="AD57" s="8">
        <f t="shared" si="32"/>
        <v>7.1608859721118357E-7</v>
      </c>
      <c r="AE57" s="8">
        <f t="shared" si="25"/>
        <v>-6.0986871008530518E-4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2713.3538337610289</v>
      </c>
      <c r="M58" s="14">
        <f t="shared" si="18"/>
        <v>769177</v>
      </c>
      <c r="N58" s="13"/>
      <c r="O58" s="13">
        <f>1000*(IF(I58&lt;18,VLOOKUP(I58,'[1]Mortality (No Interventions) L'!$B$10:$O$129,10),VLOOKUP(I58,'[1]Mortality (Interventions) L'!$B$264:$AV$384,4)))</f>
        <v>863.20474549964149</v>
      </c>
      <c r="P58" s="11">
        <v>0</v>
      </c>
      <c r="Q58" s="10">
        <f t="shared" si="27"/>
        <v>1.5574515143266184E-10</v>
      </c>
      <c r="R58" s="10">
        <f t="shared" si="28"/>
        <v>1.3443995380523398E-10</v>
      </c>
      <c r="S58" s="10">
        <f t="shared" si="29"/>
        <v>0</v>
      </c>
      <c r="T58" s="9">
        <f t="shared" si="19"/>
        <v>2.1305197627427857E-11</v>
      </c>
      <c r="U58" s="18"/>
      <c r="V58" s="8">
        <f t="shared" si="30"/>
        <v>1.1979558834352055E-6</v>
      </c>
      <c r="W58" s="8">
        <f t="shared" si="20"/>
        <v>1.6387467995472078E-7</v>
      </c>
      <c r="X58" s="18"/>
      <c r="Y58" s="8">
        <f t="shared" si="21"/>
        <v>0</v>
      </c>
      <c r="Z58" s="8">
        <f t="shared" si="22"/>
        <v>0</v>
      </c>
      <c r="AA58" s="8">
        <f t="shared" si="23"/>
        <v>-5.7808539661417754E-8</v>
      </c>
      <c r="AB58" s="8">
        <f t="shared" si="31"/>
        <v>-1.0340812034804846E-4</v>
      </c>
      <c r="AC58" s="8">
        <f t="shared" si="24"/>
        <v>-1.0346592888770987E-4</v>
      </c>
      <c r="AD58" s="8">
        <f t="shared" si="32"/>
        <v>1.1751947216499367E-7</v>
      </c>
      <c r="AE58" s="8">
        <f t="shared" si="25"/>
        <v>-1.0334840941554488E-4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2713.3538337610289</v>
      </c>
      <c r="M59" s="14">
        <f t="shared" si="18"/>
        <v>769177</v>
      </c>
      <c r="N59" s="13"/>
      <c r="O59" s="13">
        <f>1000*(IF(I59&lt;18,VLOOKUP(I59,'[1]Mortality (No Interventions) L'!$B$10:$O$129,10),VLOOKUP(I59,'[1]Mortality (Interventions) L'!$B$264:$AV$384,4)))</f>
        <v>890.36238641609862</v>
      </c>
      <c r="P59" s="11">
        <v>0</v>
      </c>
      <c r="Q59" s="10">
        <f t="shared" si="27"/>
        <v>2.1305197627427857E-11</v>
      </c>
      <c r="R59" s="10">
        <f t="shared" si="28"/>
        <v>1.8969346602623269E-11</v>
      </c>
      <c r="S59" s="10">
        <f t="shared" si="29"/>
        <v>0</v>
      </c>
      <c r="T59" s="9">
        <f t="shared" si="19"/>
        <v>2.3358510248045884E-12</v>
      </c>
      <c r="U59" s="18"/>
      <c r="V59" s="8">
        <f t="shared" si="30"/>
        <v>1.6387467995472078E-7</v>
      </c>
      <c r="W59" s="8">
        <f t="shared" si="20"/>
        <v>1.7966828837061192E-8</v>
      </c>
      <c r="X59" s="18"/>
      <c r="Y59" s="8">
        <f t="shared" si="21"/>
        <v>0</v>
      </c>
      <c r="Z59" s="8">
        <f t="shared" si="22"/>
        <v>0</v>
      </c>
      <c r="AA59" s="8">
        <f t="shared" si="23"/>
        <v>-6.3379903332481579E-9</v>
      </c>
      <c r="AB59" s="8">
        <f t="shared" si="31"/>
        <v>-1.4590785111765958E-5</v>
      </c>
      <c r="AC59" s="8">
        <f t="shared" si="24"/>
        <v>-1.4597123102099206E-5</v>
      </c>
      <c r="AD59" s="8">
        <f t="shared" si="32"/>
        <v>1.6076106103558108E-8</v>
      </c>
      <c r="AE59" s="8">
        <f t="shared" si="25"/>
        <v>-1.4581046995995648E-5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2713.3538337610289</v>
      </c>
      <c r="M60" s="14">
        <f t="shared" si="18"/>
        <v>769177</v>
      </c>
      <c r="N60" s="13"/>
      <c r="O60" s="13">
        <f>1000*(IF(I60&lt;18,VLOOKUP(I60,'[1]Mortality (No Interventions) L'!$B$10:$O$129,10),VLOOKUP(I60,'[1]Mortality (Interventions) L'!$B$264:$AV$384,4)))</f>
        <v>1000</v>
      </c>
      <c r="P60" s="11">
        <v>0</v>
      </c>
      <c r="Q60" s="10">
        <f t="shared" si="27"/>
        <v>2.3358510248045884E-12</v>
      </c>
      <c r="R60" s="10">
        <f t="shared" si="28"/>
        <v>2.3358510248045884E-12</v>
      </c>
      <c r="S60" s="10">
        <f t="shared" si="29"/>
        <v>0</v>
      </c>
      <c r="T60" s="9">
        <f t="shared" si="19"/>
        <v>0</v>
      </c>
      <c r="U60" s="18"/>
      <c r="V60" s="8">
        <f t="shared" si="30"/>
        <v>1.7966828837061192E-8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-1.796682883706119E-6</v>
      </c>
      <c r="AC60" s="8">
        <f t="shared" si="24"/>
        <v>-1.796682883706119E-6</v>
      </c>
      <c r="AD60" s="8">
        <f t="shared" si="32"/>
        <v>1.762545908915703E-9</v>
      </c>
      <c r="AE60" s="8">
        <f t="shared" si="25"/>
        <v>-1.7949203377972032E-6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2713.3538337610289</v>
      </c>
      <c r="M61" s="14">
        <f t="shared" si="18"/>
        <v>769177</v>
      </c>
      <c r="N61" s="13"/>
      <c r="O61" s="13" t="e">
        <f>1000*(IF(I61&lt;18,VLOOKUP(I61,'[1]Mortality (No Interventions) L'!$B$10:$O$129,10),VLOOKUP(I61,'[1]Mortality (Interventions) L'!$B$264:$AV$384,4)))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2713.3538337610289</v>
      </c>
      <c r="M62" s="14">
        <f t="shared" si="18"/>
        <v>769177</v>
      </c>
      <c r="N62" s="13"/>
      <c r="O62" s="13" t="e">
        <f>1000*(IF(I62&lt;18,VLOOKUP(I62,'[1]Mortality (No Interventions) L'!$B$10:$O$129,10),VLOOKUP(I62,'[1]Mortality (Interventions) L'!$B$264:$AV$384,4)))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2713.3538337610289</v>
      </c>
      <c r="M63" s="14">
        <f t="shared" si="18"/>
        <v>769177</v>
      </c>
      <c r="N63" s="13"/>
      <c r="O63" s="13" t="e">
        <f>1000*(IF(I63&lt;18,VLOOKUP(I63,'[1]Mortality (No Interventions) L'!$B$10:$O$129,10),VLOOKUP(I63,'[1]Mortality (Interventions) L'!$B$264:$AV$384,4)))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2713.3538337610289</v>
      </c>
      <c r="M64" s="14">
        <f t="shared" si="18"/>
        <v>769177</v>
      </c>
      <c r="N64" s="13"/>
      <c r="O64" s="13" t="e">
        <f>1000*(IF(I64&lt;18,VLOOKUP(I64,'[1]Mortality (No Interventions) L'!$B$10:$O$129,10),VLOOKUP(I64,'[1]Mortality (Interventions) L'!$B$264:$AV$384,4)))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2713.3538337610289</v>
      </c>
      <c r="M65" s="14">
        <f t="shared" si="18"/>
        <v>769177</v>
      </c>
      <c r="N65" s="13"/>
      <c r="O65" s="13" t="e">
        <f>1000*(IF(I65&lt;18,VLOOKUP(I65,'[1]Mortality (No Interventions) L'!$B$10:$O$129,10),VLOOKUP(I65,'[1]Mortality (Interventions) L'!$B$264:$AV$384,4)))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2713.3538337610289</v>
      </c>
      <c r="M66" s="14">
        <f t="shared" si="18"/>
        <v>769177</v>
      </c>
      <c r="N66" s="13"/>
      <c r="O66" s="13" t="e">
        <f>1000*(IF(I66&lt;18,VLOOKUP(I66,'[1]Mortality (No Interventions) L'!$B$10:$O$129,10),VLOOKUP(I66,'[1]Mortality (Interventions) L'!$B$264:$AV$384,4)))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2713.3538337610289</v>
      </c>
      <c r="M67" s="14">
        <f t="shared" si="18"/>
        <v>769177</v>
      </c>
      <c r="N67" s="13"/>
      <c r="O67" s="13" t="e">
        <f>1000*(IF(I67&lt;18,VLOOKUP(I67,'[1]Mortality (No Interventions) L'!$B$10:$O$129,10),VLOOKUP(I67,'[1]Mortality (Interventions) L'!$B$264:$AV$384,4)))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2713.3538337610289</v>
      </c>
      <c r="M68" s="14">
        <f t="shared" ref="M68:M99" si="36">$E$11</f>
        <v>769177</v>
      </c>
      <c r="N68" s="13"/>
      <c r="O68" s="13" t="e">
        <f>1000*(IF(I68&lt;18,VLOOKUP(I68,'[1]Mortality (No Interventions) L'!$B$10:$O$129,10),VLOOKUP(I68,'[1]Mortality (Interventions) L'!$B$264:$AV$384,4)))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2713.3538337610289</v>
      </c>
      <c r="M69" s="14">
        <f t="shared" si="36"/>
        <v>769177</v>
      </c>
      <c r="N69" s="13"/>
      <c r="O69" s="13" t="e">
        <f>1000*(IF(I69&lt;18,VLOOKUP(I69,'[1]Mortality (No Interventions) L'!$B$10:$O$129,10),VLOOKUP(I69,'[1]Mortality (Interventions) L'!$B$264:$AV$384,4)))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2713.3538337610289</v>
      </c>
      <c r="M70" s="14">
        <f t="shared" si="36"/>
        <v>769177</v>
      </c>
      <c r="N70" s="13"/>
      <c r="O70" s="13" t="e">
        <f>1000*(IF(I70&lt;18,VLOOKUP(I70,'[1]Mortality (No Interventions) L'!$B$10:$O$129,10),VLOOKUP(I70,'[1]Mortality (Interventions) L'!$B$264:$AV$384,4)))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2713.3538337610289</v>
      </c>
      <c r="M71" s="14">
        <f t="shared" si="36"/>
        <v>769177</v>
      </c>
      <c r="N71" s="13"/>
      <c r="O71" s="13" t="e">
        <f>1000*(IF(I71&lt;18,VLOOKUP(I71,'[1]Mortality (No Interventions) L'!$B$10:$O$129,10),VLOOKUP(I71,'[1]Mortality (Interventions) L'!$B$264:$AV$384,4)))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2713.3538337610289</v>
      </c>
      <c r="M72" s="14">
        <f t="shared" si="36"/>
        <v>769177</v>
      </c>
      <c r="N72" s="13"/>
      <c r="O72" s="13" t="e">
        <f>1000*(IF(I72&lt;18,VLOOKUP(I72,'[1]Mortality (No Interventions) L'!$B$10:$O$129,10),VLOOKUP(I72,'[1]Mortality (Interventions) L'!$B$264:$AV$384,4)))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2713.3538337610289</v>
      </c>
      <c r="M73" s="14">
        <f t="shared" si="36"/>
        <v>769177</v>
      </c>
      <c r="N73" s="13"/>
      <c r="O73" s="13" t="e">
        <f>1000*(IF(I73&lt;18,VLOOKUP(I73,'[1]Mortality (No Interventions) L'!$B$10:$O$129,10),VLOOKUP(I73,'[1]Mortality (Interventions) L'!$B$264:$AV$384,4)))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2713.3538337610289</v>
      </c>
      <c r="M74" s="14">
        <f t="shared" si="36"/>
        <v>769177</v>
      </c>
      <c r="N74" s="13"/>
      <c r="O74" s="13" t="e">
        <f>1000*(IF(I74&lt;18,VLOOKUP(I74,'[1]Mortality (No Interventions) L'!$B$10:$O$129,10),VLOOKUP(I74,'[1]Mortality (Interventions) L'!$B$264:$AV$384,4)))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2713.3538337610289</v>
      </c>
      <c r="M75" s="14">
        <f t="shared" si="36"/>
        <v>769177</v>
      </c>
      <c r="N75" s="13"/>
      <c r="O75" s="13" t="e">
        <f>1000*(IF(I75&lt;18,VLOOKUP(I75,'[1]Mortality (No Interventions) L'!$B$10:$O$129,10),VLOOKUP(I75,'[1]Mortality (Interventions) L'!$B$264:$AV$384,4)))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2713.3538337610289</v>
      </c>
      <c r="M76" s="14">
        <f t="shared" si="36"/>
        <v>769177</v>
      </c>
      <c r="N76" s="13"/>
      <c r="O76" s="13" t="e">
        <f>1000*(IF(I76&lt;18,VLOOKUP(I76,'[1]Mortality (No Interventions) L'!$B$10:$O$129,10),VLOOKUP(I76,'[1]Mortality (Interventions) L'!$B$264:$AV$384,4)))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2713.3538337610289</v>
      </c>
      <c r="M77" s="14">
        <f t="shared" si="36"/>
        <v>769177</v>
      </c>
      <c r="N77" s="13"/>
      <c r="O77" s="13" t="e">
        <f>1000*(IF(I77&lt;18,VLOOKUP(I77,'[1]Mortality (No Interventions) L'!$B$10:$O$129,10),VLOOKUP(I77,'[1]Mortality (Interventions) L'!$B$264:$AV$384,4)))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2713.3538337610289</v>
      </c>
      <c r="M78" s="14">
        <f t="shared" si="36"/>
        <v>769177</v>
      </c>
      <c r="N78" s="13"/>
      <c r="O78" s="13" t="e">
        <f>1000*(IF(I78&lt;18,VLOOKUP(I78,'[1]Mortality (No Interventions) L'!$B$10:$O$129,10),VLOOKUP(I78,'[1]Mortality (Interventions) L'!$B$264:$AV$384,4)))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2713.3538337610289</v>
      </c>
      <c r="M79" s="14">
        <f t="shared" si="36"/>
        <v>769177</v>
      </c>
      <c r="N79" s="13"/>
      <c r="O79" s="13" t="e">
        <f>1000*(IF(I79&lt;18,VLOOKUP(I79,'[1]Mortality (No Interventions) L'!$B$10:$O$129,10),VLOOKUP(I79,'[1]Mortality (Interventions) L'!$B$264:$AV$384,4)))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2713.3538337610289</v>
      </c>
      <c r="M80" s="14">
        <f t="shared" si="36"/>
        <v>769177</v>
      </c>
      <c r="O80" s="13" t="e">
        <f>1000*(IF(I80&lt;18,VLOOKUP(I80,'[1]Mortality (No Interventions) L'!$B$10:$O$129,10),VLOOKUP(I80,'[1]Mortality (Interventions) L'!$B$264:$AV$384,4)))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2713.3538337610289</v>
      </c>
      <c r="M81" s="14">
        <f t="shared" si="36"/>
        <v>769177</v>
      </c>
      <c r="O81" s="13" t="e">
        <f>1000*(IF(I81&lt;18,VLOOKUP(I81,'[1]Mortality (No Interventions) L'!$B$10:$O$129,10),VLOOKUP(I81,'[1]Mortality (Interventions) L'!$B$264:$AV$384,4)))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2713.3538337610289</v>
      </c>
      <c r="M82" s="14">
        <f t="shared" si="36"/>
        <v>769177</v>
      </c>
      <c r="O82" s="13" t="e">
        <f>1000*(IF(I82&lt;18,VLOOKUP(I82,'[1]Mortality (No Interventions) L'!$B$10:$O$129,10),VLOOKUP(I82,'[1]Mortality (Interventions) L'!$B$264:$AV$384,4)))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2713.3538337610289</v>
      </c>
      <c r="M83" s="14">
        <f t="shared" si="36"/>
        <v>769177</v>
      </c>
      <c r="O83" s="13" t="e">
        <f>1000*(IF(I83&lt;18,VLOOKUP(I83,'[1]Mortality (No Interventions) L'!$B$10:$O$129,10),VLOOKUP(I83,'[1]Mortality (Interventions) L'!$B$264:$AV$384,4)))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2713.3538337610289</v>
      </c>
      <c r="M84" s="14">
        <f t="shared" si="36"/>
        <v>769177</v>
      </c>
      <c r="O84" s="13" t="e">
        <f>1000*(IF(I84&lt;18,VLOOKUP(I84,'[1]Mortality (No Interventions) L'!$B$10:$O$129,10),VLOOKUP(I84,'[1]Mortality (Interventions) L'!$B$264:$AV$384,4)))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2713.3538337610289</v>
      </c>
      <c r="M85" s="14">
        <f t="shared" si="36"/>
        <v>769177</v>
      </c>
      <c r="O85" s="13" t="e">
        <f>1000*(IF(I85&lt;18,VLOOKUP(I85,'[1]Mortality (No Interventions) L'!$B$10:$O$129,10),VLOOKUP(I85,'[1]Mortality (Interventions) L'!$B$264:$AV$384,4)))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2713.3538337610289</v>
      </c>
      <c r="M86" s="14">
        <f t="shared" si="36"/>
        <v>769177</v>
      </c>
      <c r="O86" s="13" t="e">
        <f>1000*(IF(I86&lt;18,VLOOKUP(I86,'[1]Mortality (No Interventions) L'!$B$10:$O$129,10),VLOOKUP(I86,'[1]Mortality (Interventions) L'!$B$264:$AV$384,4)))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2713.3538337610289</v>
      </c>
      <c r="M87" s="14">
        <f t="shared" si="36"/>
        <v>769177</v>
      </c>
      <c r="O87" s="13" t="e">
        <f>1000*(IF(I87&lt;18,VLOOKUP(I87,'[1]Mortality (No Interventions) L'!$B$10:$O$129,10),VLOOKUP(I87,'[1]Mortality (Interventions) L'!$B$264:$AV$384,4)))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2713.3538337610289</v>
      </c>
      <c r="M88" s="14">
        <f t="shared" si="36"/>
        <v>769177</v>
      </c>
      <c r="O88" s="13" t="e">
        <f>1000*(IF(I88&lt;18,VLOOKUP(I88,'[1]Mortality (No Interventions) L'!$B$10:$O$129,10),VLOOKUP(I88,'[1]Mortality (Interventions) L'!$B$264:$AV$384,4)))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2713.3538337610289</v>
      </c>
      <c r="M89" s="14">
        <f t="shared" si="36"/>
        <v>769177</v>
      </c>
      <c r="O89" s="13" t="e">
        <f>1000*(IF(I89&lt;18,VLOOKUP(I89,'[1]Mortality (No Interventions) L'!$B$10:$O$129,10),VLOOKUP(I89,'[1]Mortality (Interventions) L'!$B$264:$AV$384,4)))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2713.3538337610289</v>
      </c>
      <c r="M90" s="14">
        <f t="shared" si="36"/>
        <v>769177</v>
      </c>
      <c r="O90" s="13" t="e">
        <f>1000*(IF(I90&lt;18,VLOOKUP(I90,'[1]Mortality (No Interventions) L'!$B$10:$O$129,10),VLOOKUP(I90,'[1]Mortality (Interventions) L'!$B$264:$AV$384,4)))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2713.3538337610289</v>
      </c>
      <c r="M91" s="14">
        <f t="shared" si="36"/>
        <v>769177</v>
      </c>
      <c r="O91" s="13" t="e">
        <f>1000*(IF(I91&lt;18,VLOOKUP(I91,'[1]Mortality (No Interventions) L'!$B$10:$O$129,10),VLOOKUP(I91,'[1]Mortality (Interventions) L'!$B$264:$AV$384,4)))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2713.3538337610289</v>
      </c>
      <c r="M92" s="14">
        <f t="shared" si="36"/>
        <v>769177</v>
      </c>
      <c r="O92" s="13" t="e">
        <f>1000*(IF(I92&lt;18,VLOOKUP(I92,'[1]Mortality (No Interventions) L'!$B$10:$O$129,10),VLOOKUP(I92,'[1]Mortality (Interventions) L'!$B$264:$AV$384,4)))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2713.3538337610289</v>
      </c>
      <c r="M93" s="14">
        <f t="shared" si="36"/>
        <v>769177</v>
      </c>
      <c r="O93" s="13" t="e">
        <f>1000*(IF(I93&lt;18,VLOOKUP(I93,'[1]Mortality (No Interventions) L'!$B$10:$O$129,10),VLOOKUP(I93,'[1]Mortality (Interventions) L'!$B$264:$AV$384,4)))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2713.3538337610289</v>
      </c>
      <c r="M94" s="14">
        <f t="shared" si="36"/>
        <v>769177</v>
      </c>
      <c r="O94" s="13" t="e">
        <f>1000*(IF(I94&lt;18,VLOOKUP(I94,'[1]Mortality (No Interventions) L'!$B$10:$O$129,10),VLOOKUP(I94,'[1]Mortality (Interventions) L'!$B$264:$AV$384,4)))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2713.3538337610289</v>
      </c>
      <c r="M95" s="14">
        <f t="shared" si="36"/>
        <v>769177</v>
      </c>
      <c r="O95" s="13" t="e">
        <f>1000*(IF(I95&lt;18,VLOOKUP(I95,'[1]Mortality (No Interventions) L'!$B$10:$O$129,10),VLOOKUP(I95,'[1]Mortality (Interventions) L'!$B$264:$AV$384,4)))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2713.3538337610289</v>
      </c>
      <c r="M96" s="14">
        <f t="shared" si="36"/>
        <v>769177</v>
      </c>
      <c r="O96" s="13" t="e">
        <f>1000*(IF(I96&lt;18,VLOOKUP(I96,'[1]Mortality (No Interventions) L'!$B$10:$O$129,10),VLOOKUP(I96,'[1]Mortality (Interventions) L'!$B$264:$AV$384,4)))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2713.3538337610289</v>
      </c>
      <c r="M97" s="14">
        <f t="shared" si="36"/>
        <v>769177</v>
      </c>
      <c r="O97" s="13" t="e">
        <f>1000*(IF(I97&lt;18,VLOOKUP(I97,'[1]Mortality (No Interventions) L'!$B$10:$O$129,10),VLOOKUP(I97,'[1]Mortality (Interventions) L'!$B$264:$AV$384,4)))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2713.3538337610289</v>
      </c>
      <c r="M98" s="14">
        <f t="shared" si="36"/>
        <v>769177</v>
      </c>
      <c r="O98" s="13" t="e">
        <f>1000*(IF(I98&lt;18,VLOOKUP(I98,'[1]Mortality (No Interventions) L'!$B$10:$O$129,10),VLOOKUP(I98,'[1]Mortality (Interventions) L'!$B$264:$AV$384,4)))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2713.3538337610289</v>
      </c>
      <c r="M99" s="14">
        <f t="shared" si="36"/>
        <v>769177</v>
      </c>
      <c r="O99" s="13" t="e">
        <f>1000*(IF(I99&lt;18,VLOOKUP(I99,'[1]Mortality (No Interventions) L'!$B$10:$O$129,10),VLOOKUP(I99,'[1]Mortality (Interventions) L'!$B$264:$AV$384,4)))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2713.3538337610289</v>
      </c>
      <c r="M100" s="14">
        <f t="shared" ref="M100:M124" si="54">$E$11</f>
        <v>769177</v>
      </c>
      <c r="O100" s="13" t="e">
        <f>1000*(IF(I100&lt;18,VLOOKUP(I100,'[1]Mortality (No Interventions) L'!$B$10:$O$129,10),VLOOKUP(I100,'[1]Mortality (Interventions) L'!$B$264:$AV$384,4)))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2713.3538337610289</v>
      </c>
      <c r="M101" s="14">
        <f t="shared" si="54"/>
        <v>769177</v>
      </c>
      <c r="O101" s="13" t="e">
        <f>1000*(IF(I101&lt;18,VLOOKUP(I101,'[1]Mortality (No Interventions) L'!$B$10:$O$129,10),VLOOKUP(I101,'[1]Mortality (Interventions) L'!$B$264:$AV$384,4)))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2713.3538337610289</v>
      </c>
      <c r="M102" s="14">
        <f t="shared" si="54"/>
        <v>769177</v>
      </c>
      <c r="O102" s="13" t="e">
        <f>1000*(IF(I102&lt;18,VLOOKUP(I102,'[1]Mortality (No Interventions) L'!$B$10:$O$129,10),VLOOKUP(I102,'[1]Mortality (Interventions) L'!$B$264:$AV$384,4)))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2713.3538337610289</v>
      </c>
      <c r="M103" s="14">
        <f t="shared" si="54"/>
        <v>769177</v>
      </c>
      <c r="O103" s="13" t="e">
        <f>1000*(IF(I103&lt;18,VLOOKUP(I103,'[1]Mortality (No Interventions) L'!$B$10:$O$129,10),VLOOKUP(I103,'[1]Mortality (Interventions) L'!$B$264:$AV$384,4)))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2713.3538337610289</v>
      </c>
      <c r="M104" s="14">
        <f t="shared" si="54"/>
        <v>769177</v>
      </c>
      <c r="O104" s="13" t="e">
        <f>1000*(IF(I104&lt;18,VLOOKUP(I104,'[1]Mortality (No Interventions) L'!$B$10:$O$129,10),VLOOKUP(I104,'[1]Mortality (Interventions) L'!$B$264:$AV$384,4)))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2713.3538337610289</v>
      </c>
      <c r="M105" s="14">
        <f t="shared" si="54"/>
        <v>769177</v>
      </c>
      <c r="O105" s="13" t="e">
        <f>1000*(IF(I105&lt;18,VLOOKUP(I105,'[1]Mortality (No Interventions) L'!$B$10:$O$129,10),VLOOKUP(I105,'[1]Mortality (Interventions) L'!$B$264:$AV$384,4)))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2713.3538337610289</v>
      </c>
      <c r="M106" s="14">
        <f t="shared" si="54"/>
        <v>769177</v>
      </c>
      <c r="O106" s="13" t="e">
        <f>1000*(IF(I106&lt;18,VLOOKUP(I106,'[1]Mortality (No Interventions) L'!$B$10:$O$129,10),VLOOKUP(I106,'[1]Mortality (Interventions) L'!$B$264:$AV$384,4)))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2713.3538337610289</v>
      </c>
      <c r="M107" s="14">
        <f t="shared" si="54"/>
        <v>769177</v>
      </c>
      <c r="O107" s="13" t="e">
        <f>1000*(IF(I107&lt;18,VLOOKUP(I107,'[1]Mortality (No Interventions) L'!$B$10:$O$129,10),VLOOKUP(I107,'[1]Mortality (Interventions) L'!$B$264:$AV$384,4)))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2713.3538337610289</v>
      </c>
      <c r="M108" s="14">
        <f t="shared" si="54"/>
        <v>769177</v>
      </c>
      <c r="O108" s="13" t="e">
        <f>1000*(IF(I108&lt;18,VLOOKUP(I108,'[1]Mortality (No Interventions) L'!$B$10:$O$129,10),VLOOKUP(I108,'[1]Mortality (Interventions) L'!$B$264:$AV$384,4)))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2713.3538337610289</v>
      </c>
      <c r="M109" s="14">
        <f t="shared" si="54"/>
        <v>769177</v>
      </c>
      <c r="O109" s="13" t="e">
        <f>1000*(IF(I109&lt;18,VLOOKUP(I109,'[1]Mortality (No Interventions) L'!$B$10:$O$129,10),VLOOKUP(I109,'[1]Mortality (Interventions) L'!$B$264:$AV$384,4)))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2713.3538337610289</v>
      </c>
      <c r="M110" s="14">
        <f t="shared" si="54"/>
        <v>769177</v>
      </c>
      <c r="O110" s="13" t="e">
        <f>1000*(IF(I110&lt;18,VLOOKUP(I110,'[1]Mortality (No Interventions) L'!$B$10:$O$129,10),VLOOKUP(I110,'[1]Mortality (Interventions) L'!$B$264:$AV$384,4)))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2713.3538337610289</v>
      </c>
      <c r="M111" s="14">
        <f t="shared" si="54"/>
        <v>769177</v>
      </c>
      <c r="O111" s="13" t="e">
        <f>1000*(IF(I111&lt;18,VLOOKUP(I111,'[1]Mortality (No Interventions) L'!$B$10:$O$129,10),VLOOKUP(I111,'[1]Mortality (Interventions) L'!$B$264:$AV$384,4)))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2713.3538337610289</v>
      </c>
      <c r="M112" s="14">
        <f t="shared" si="54"/>
        <v>769177</v>
      </c>
      <c r="O112" s="13" t="e">
        <f>1000*(IF(I112&lt;18,VLOOKUP(I112,'[1]Mortality (No Interventions) L'!$B$10:$O$129,10),VLOOKUP(I112,'[1]Mortality (Interventions) L'!$B$264:$AV$384,4)))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2713.3538337610289</v>
      </c>
      <c r="M113" s="14">
        <f t="shared" si="54"/>
        <v>769177</v>
      </c>
      <c r="O113" s="13" t="e">
        <f>1000*(IF(I113&lt;18,VLOOKUP(I113,'[1]Mortality (No Interventions) L'!$B$10:$O$129,10),VLOOKUP(I113,'[1]Mortality (Interventions) L'!$B$264:$AV$384,4)))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2713.3538337610289</v>
      </c>
      <c r="M114" s="14">
        <f t="shared" si="54"/>
        <v>769177</v>
      </c>
      <c r="O114" s="13" t="e">
        <f>1000*(IF(I114&lt;18,VLOOKUP(I114,'[1]Mortality (No Interventions) L'!$B$10:$O$129,10),VLOOKUP(I114,'[1]Mortality (Interventions) L'!$B$264:$AV$384,4)))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2713.3538337610289</v>
      </c>
      <c r="M115" s="14">
        <f t="shared" si="54"/>
        <v>769177</v>
      </c>
      <c r="O115" s="13" t="e">
        <f>1000*(IF(I115&lt;18,VLOOKUP(I115,'[1]Mortality (No Interventions) L'!$B$10:$O$129,10),VLOOKUP(I115,'[1]Mortality (Interventions) L'!$B$264:$AV$384,4)))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2713.3538337610289</v>
      </c>
      <c r="M116" s="14">
        <f t="shared" si="54"/>
        <v>769177</v>
      </c>
      <c r="O116" s="13" t="e">
        <f>1000*(IF(I116&lt;18,VLOOKUP(I116,'[1]Mortality (No Interventions) L'!$B$10:$O$129,10),VLOOKUP(I116,'[1]Mortality (Interventions) L'!$B$264:$AV$384,4)))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2713.3538337610289</v>
      </c>
      <c r="M117" s="14">
        <f t="shared" si="54"/>
        <v>769177</v>
      </c>
      <c r="O117" s="13" t="e">
        <f>1000*(IF(I117&lt;18,VLOOKUP(I117,'[1]Mortality (No Interventions) L'!$B$10:$O$129,10),VLOOKUP(I117,'[1]Mortality (Interventions) L'!$B$264:$AV$384,4)))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2713.3538337610289</v>
      </c>
      <c r="M118" s="14">
        <f t="shared" si="54"/>
        <v>769177</v>
      </c>
      <c r="O118" s="13" t="e">
        <f>1000*(IF(I118&lt;18,VLOOKUP(I118,'[1]Mortality (No Interventions) L'!$B$10:$O$129,10),VLOOKUP(I118,'[1]Mortality (Interventions) L'!$B$264:$AV$384,4)))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2713.3538337610289</v>
      </c>
      <c r="M119" s="14">
        <f t="shared" si="54"/>
        <v>769177</v>
      </c>
      <c r="O119" s="13" t="e">
        <f>1000*(IF(I119&lt;18,VLOOKUP(I119,'[1]Mortality (No Interventions) L'!$B$10:$O$129,10),VLOOKUP(I119,'[1]Mortality (Interventions) L'!$B$264:$AV$384,4)))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2713.3538337610289</v>
      </c>
      <c r="M120" s="14">
        <f t="shared" si="54"/>
        <v>769177</v>
      </c>
      <c r="O120" s="13" t="e">
        <f>1000*(IF(I120&lt;18,VLOOKUP(I120,'[1]Mortality (No Interventions) L'!$B$10:$O$129,10),VLOOKUP(I120,'[1]Mortality (Interventions) L'!$B$264:$AV$384,4)))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2713.3538337610289</v>
      </c>
      <c r="M121" s="14">
        <f t="shared" si="54"/>
        <v>769177</v>
      </c>
      <c r="O121" s="13" t="e">
        <f>1000*(IF(I121&lt;18,VLOOKUP(I121,'[1]Mortality (No Interventions) L'!$B$10:$O$129,10),VLOOKUP(I121,'[1]Mortality (Interventions) L'!$B$264:$AV$384,4)))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2713.3538337610289</v>
      </c>
      <c r="M122" s="14">
        <f t="shared" si="54"/>
        <v>769177</v>
      </c>
      <c r="O122" s="13" t="e">
        <f>1000*(IF(I122&lt;18,VLOOKUP(I122,'[1]Mortality (No Interventions) L'!$B$10:$O$129,10),VLOOKUP(I122,'[1]Mortality (Interventions) L'!$B$264:$AV$384,4)))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2713.3538337610289</v>
      </c>
      <c r="M123" s="14">
        <f t="shared" si="54"/>
        <v>769177</v>
      </c>
      <c r="O123" s="13" t="e">
        <f>1000*(IF(I123&lt;18,VLOOKUP(I123,'[1]Mortality (No Interventions) L'!$B$10:$O$129,10),VLOOKUP(I123,'[1]Mortality (Interventions) L'!$B$264:$AV$384,4)))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2713.3538337610289</v>
      </c>
      <c r="M124" s="14">
        <f t="shared" si="54"/>
        <v>769177</v>
      </c>
      <c r="O124" s="13" t="e">
        <f>1000*(IF(I124&lt;18,VLOOKUP(I124,'[1]Mortality (No Interventions) L'!$B$10:$O$129,10),VLOOKUP(I124,'[1]Mortality (Interventions) L'!$B$264:$AV$384,4)))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501666.3417522058</v>
      </c>
      <c r="Z129" s="2">
        <f t="shared" si="72"/>
        <v>-12541.658543805146</v>
      </c>
      <c r="AA129" s="2">
        <f t="shared" si="72"/>
        <v>-50296.326393467585</v>
      </c>
      <c r="AB129" s="2">
        <f t="shared" si="72"/>
        <v>-769176.99999999988</v>
      </c>
      <c r="AC129" s="2">
        <f t="shared" si="72"/>
        <v>-330348.64318506711</v>
      </c>
      <c r="AD129" s="2">
        <f t="shared" si="72"/>
        <v>14034.552024705137</v>
      </c>
      <c r="AE129" s="2">
        <f t="shared" si="72"/>
        <v>-316314.09116036206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501666.3417522058</v>
      </c>
      <c r="Z131" s="2">
        <f t="shared" si="73"/>
        <v>-12541.658543805146</v>
      </c>
      <c r="AA131" s="2">
        <f t="shared" si="73"/>
        <v>-23291.159547413547</v>
      </c>
      <c r="AB131" s="2">
        <f t="shared" si="73"/>
        <v>-181064.61876543981</v>
      </c>
      <c r="AC131" s="2">
        <f t="shared" si="73"/>
        <v>284768.90489554731</v>
      </c>
      <c r="AD131" s="2">
        <f t="shared" si="73"/>
        <v>5881.1238123455969</v>
      </c>
      <c r="AE131" s="2">
        <f t="shared" si="73"/>
        <v>290650.02870789287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501666.3417522058</v>
      </c>
      <c r="Z133" s="2">
        <f t="shared" si="74"/>
        <v>-12541.658543805146</v>
      </c>
      <c r="AA133" s="2">
        <f t="shared" si="74"/>
        <v>-35686.816131408508</v>
      </c>
      <c r="AB133" s="2">
        <f t="shared" si="74"/>
        <v>-412867.24080493144</v>
      </c>
      <c r="AC133" s="2">
        <f t="shared" si="74"/>
        <v>40570.626272060559</v>
      </c>
      <c r="AD133" s="2">
        <f t="shared" si="74"/>
        <v>9596.0346679090799</v>
      </c>
      <c r="AE133" s="2">
        <f t="shared" si="74"/>
        <v>50166.660939969763</v>
      </c>
    </row>
    <row r="134" spans="1:40" ht="19" customHeight="1" x14ac:dyDescent="0.15">
      <c r="A134" s="1"/>
      <c r="G134" s="1" t="s">
        <v>11</v>
      </c>
      <c r="H134" s="50">
        <v>513540.89590804838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513540.89590804838</v>
      </c>
      <c r="K135" s="14">
        <f>J135*$C$10</f>
        <v>12838.52239770121</v>
      </c>
      <c r="L135" s="15">
        <f>$C$145</f>
        <v>5134.4588631111947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513540.89590804838</v>
      </c>
      <c r="Z135" s="8">
        <f t="shared" ref="Z135:Z166" si="79">IFERROR(_xlfn.IFNA(-$T135*K135,0),0)</f>
        <v>-12838.52239770121</v>
      </c>
      <c r="AA135" s="8">
        <f t="shared" ref="AA135:AA166" si="80">IFERROR(_xlfn.IFNA(-$T135*L135,0),0)</f>
        <v>-5134.4588631111947</v>
      </c>
      <c r="AB135" s="8"/>
      <c r="AC135" s="8">
        <f t="shared" ref="AC135:AC166" si="81">IFERROR(_xlfn.IFNA(SUM(Y135:AB135),0),0)</f>
        <v>495567.91464723594</v>
      </c>
      <c r="AD135" s="8"/>
      <c r="AE135" s="8">
        <f t="shared" ref="AE135:AE166" si="82">IFERROR(_xlfn.IFNA(SUM(AC135:AD135),0),0)</f>
        <v>495567.91464723594</v>
      </c>
      <c r="AG135" s="46">
        <f>AE264</f>
        <v>51354.114477469644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L'!$B$10:$O$129,10),VLOOKUP(I5,'[1]Mortality (Interventions) L'!$B$264:$AV$384,7)))</f>
        <v>14.945690603116459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1.4945690603116459E-2</v>
      </c>
      <c r="S136" s="10">
        <f t="shared" ref="S136:S167" si="86">MIN(P136*Q136,Q136-R136)</f>
        <v>0</v>
      </c>
      <c r="T136" s="9">
        <f t="shared" si="76"/>
        <v>0.98505430939688354</v>
      </c>
      <c r="U136" s="18"/>
      <c r="V136" s="8">
        <f t="shared" ref="V136:V167" si="87">W135</f>
        <v>7691.77</v>
      </c>
      <c r="W136" s="8">
        <f t="shared" si="77"/>
        <v>7576.8111853896671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-11495.881461033308</v>
      </c>
      <c r="AC136" s="8">
        <f t="shared" si="81"/>
        <v>-11495.881461033308</v>
      </c>
      <c r="AD136" s="8">
        <f t="shared" ref="AD136:AD167" si="89">IFERROR(_xlfn.IFNA($D$6*SUM(V136:V136,Y136:Z136),0),0)</f>
        <v>754.56263700000011</v>
      </c>
      <c r="AE136" s="8">
        <f t="shared" si="82"/>
        <v>-10741.318824033307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2566.7543835709521</v>
      </c>
      <c r="M137" s="14">
        <f t="shared" si="75"/>
        <v>769177</v>
      </c>
      <c r="N137" s="13"/>
      <c r="O137" s="13">
        <f>1000*(IF(I6&lt;18,VLOOKUP(I6,'[1]Mortality (No Interventions) L'!$B$10:$O$129,10),VLOOKUP(I6,'[1]Mortality (Interventions) L'!$B$264:$AV$384,7)))</f>
        <v>16.341446630673381</v>
      </c>
      <c r="P137" s="11">
        <v>0</v>
      </c>
      <c r="Q137" s="10">
        <f t="shared" si="84"/>
        <v>0.98505430939688354</v>
      </c>
      <c r="R137" s="10">
        <f t="shared" si="85"/>
        <v>1.6097212425323994E-2</v>
      </c>
      <c r="S137" s="10">
        <f t="shared" si="86"/>
        <v>0</v>
      </c>
      <c r="T137" s="9">
        <f t="shared" si="76"/>
        <v>0.96895709697155952</v>
      </c>
      <c r="U137" s="18"/>
      <c r="V137" s="8">
        <f t="shared" si="87"/>
        <v>7576.8111853896671</v>
      </c>
      <c r="W137" s="8">
        <f t="shared" si="77"/>
        <v>7452.9951297729331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-2487.0748761439345</v>
      </c>
      <c r="AB137" s="8">
        <f t="shared" si="88"/>
        <v>-12381.605561673434</v>
      </c>
      <c r="AC137" s="8">
        <f t="shared" si="81"/>
        <v>-14868.680437817369</v>
      </c>
      <c r="AD137" s="8">
        <f t="shared" si="89"/>
        <v>743.28517728672637</v>
      </c>
      <c r="AE137" s="8">
        <f t="shared" si="82"/>
        <v>-14125.395260530642</v>
      </c>
      <c r="AF137" s="1" t="s">
        <v>34</v>
      </c>
      <c r="AG137" s="44">
        <f>AE264/Y264</f>
        <v>0.10000004846092103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2566.7543835709521</v>
      </c>
      <c r="M138" s="14">
        <f t="shared" si="75"/>
        <v>769177</v>
      </c>
      <c r="N138" s="13"/>
      <c r="O138" s="13">
        <f>1000*(IF(I7&lt;18,VLOOKUP(I7,'[1]Mortality (No Interventions) L'!$B$10:$O$129,10),VLOOKUP(I7,'[1]Mortality (Interventions) L'!$B$264:$AV$384,7)))</f>
        <v>17.823102212147987</v>
      </c>
      <c r="P138" s="11">
        <v>0</v>
      </c>
      <c r="Q138" s="10">
        <f t="shared" si="84"/>
        <v>0.96895709697155952</v>
      </c>
      <c r="R138" s="10">
        <f t="shared" si="85"/>
        <v>1.7269821378510294E-2</v>
      </c>
      <c r="S138" s="10">
        <f t="shared" si="86"/>
        <v>0</v>
      </c>
      <c r="T138" s="9">
        <f t="shared" si="76"/>
        <v>0.95168727559304922</v>
      </c>
      <c r="U138" s="18"/>
      <c r="V138" s="8">
        <f t="shared" si="87"/>
        <v>7452.9951297729331</v>
      </c>
      <c r="W138" s="8">
        <f t="shared" si="77"/>
        <v>7320.1596357883482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-2442.7474864171559</v>
      </c>
      <c r="AB138" s="8">
        <f t="shared" si="88"/>
        <v>-13283.549398458412</v>
      </c>
      <c r="AC138" s="8">
        <f t="shared" si="81"/>
        <v>-15726.296884875568</v>
      </c>
      <c r="AD138" s="8">
        <f t="shared" si="89"/>
        <v>731.13882223072483</v>
      </c>
      <c r="AE138" s="8">
        <f t="shared" si="82"/>
        <v>-14995.158062644843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2566.7543835709521</v>
      </c>
      <c r="M139" s="14">
        <f t="shared" si="75"/>
        <v>769177</v>
      </c>
      <c r="N139" s="13"/>
      <c r="O139" s="13">
        <f>1000*(IF(I8&lt;18,VLOOKUP(I8,'[1]Mortality (No Interventions) L'!$B$10:$O$129,10),VLOOKUP(I8,'[1]Mortality (Interventions) L'!$B$264:$AV$384,7)))</f>
        <v>19.38961879285031</v>
      </c>
      <c r="P139" s="11">
        <v>0</v>
      </c>
      <c r="Q139" s="10">
        <f t="shared" si="84"/>
        <v>0.95168727559304922</v>
      </c>
      <c r="R139" s="10">
        <f t="shared" si="85"/>
        <v>1.8452853483755499E-2</v>
      </c>
      <c r="S139" s="10">
        <f t="shared" si="86"/>
        <v>0</v>
      </c>
      <c r="T139" s="9">
        <f t="shared" si="76"/>
        <v>0.93323442210929375</v>
      </c>
      <c r="U139" s="18"/>
      <c r="V139" s="8">
        <f t="shared" si="87"/>
        <v>7320.1596357883482</v>
      </c>
      <c r="W139" s="8">
        <f t="shared" si="77"/>
        <v>7178.2245309476029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-2395.3835438483338</v>
      </c>
      <c r="AB139" s="8">
        <f t="shared" si="88"/>
        <v>-14193.510484074604</v>
      </c>
      <c r="AC139" s="8">
        <f t="shared" si="81"/>
        <v>-16588.894027922939</v>
      </c>
      <c r="AD139" s="8">
        <f t="shared" si="89"/>
        <v>718.10766027083696</v>
      </c>
      <c r="AE139" s="8">
        <f t="shared" si="82"/>
        <v>-15870.786367652103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2566.7543835709521</v>
      </c>
      <c r="M140" s="14">
        <f t="shared" si="75"/>
        <v>769177</v>
      </c>
      <c r="N140" s="13"/>
      <c r="O140" s="13">
        <f>1000*(IF(I9&lt;18,VLOOKUP(I9,'[1]Mortality (No Interventions) L'!$B$10:$O$129,10),VLOOKUP(I9,'[1]Mortality (Interventions) L'!$B$264:$AV$384,7)))</f>
        <v>21.147205836985719</v>
      </c>
      <c r="P140" s="11">
        <v>0</v>
      </c>
      <c r="Q140" s="10">
        <f t="shared" si="84"/>
        <v>0.93323442210929375</v>
      </c>
      <c r="R140" s="10">
        <f t="shared" si="85"/>
        <v>1.9735300418505651E-2</v>
      </c>
      <c r="S140" s="10">
        <f t="shared" si="86"/>
        <v>0</v>
      </c>
      <c r="T140" s="9">
        <f t="shared" si="76"/>
        <v>0.91349912169078806</v>
      </c>
      <c r="U140" s="18"/>
      <c r="V140" s="8">
        <f t="shared" si="87"/>
        <v>7178.2245309476029</v>
      </c>
      <c r="W140" s="8">
        <f t="shared" si="77"/>
        <v>7026.4251392475535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-2344.7278749880447</v>
      </c>
      <c r="AB140" s="8">
        <f t="shared" si="88"/>
        <v>-15179.939170004922</v>
      </c>
      <c r="AC140" s="8">
        <f t="shared" si="81"/>
        <v>-17524.667044992966</v>
      </c>
      <c r="AD140" s="8">
        <f t="shared" si="89"/>
        <v>704.18382648595991</v>
      </c>
      <c r="AE140" s="8">
        <f t="shared" si="82"/>
        <v>-16820.483218507004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2566.7543835709521</v>
      </c>
      <c r="M141" s="14">
        <f t="shared" si="75"/>
        <v>769177</v>
      </c>
      <c r="N141" s="13"/>
      <c r="O141" s="13">
        <f>1000*(IF(I10&lt;18,VLOOKUP(I10,'[1]Mortality (No Interventions) L'!$B$10:$O$129,10),VLOOKUP(I10,'[1]Mortality (Interventions) L'!$B$264:$AV$384,7)))</f>
        <v>23.122109974278537</v>
      </c>
      <c r="P141" s="11">
        <v>0</v>
      </c>
      <c r="Q141" s="10">
        <f t="shared" si="84"/>
        <v>0.91349912169078806</v>
      </c>
      <c r="R141" s="10">
        <f t="shared" si="85"/>
        <v>2.1122027153141255E-2</v>
      </c>
      <c r="S141" s="10">
        <f t="shared" si="86"/>
        <v>0</v>
      </c>
      <c r="T141" s="9">
        <f t="shared" si="76"/>
        <v>0.8923770945376468</v>
      </c>
      <c r="U141" s="18"/>
      <c r="V141" s="8">
        <f t="shared" si="87"/>
        <v>7026.4251392475535</v>
      </c>
      <c r="W141" s="8">
        <f t="shared" si="77"/>
        <v>6863.9593644518363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-2290.5128192028146</v>
      </c>
      <c r="AB141" s="8">
        <f t="shared" si="88"/>
        <v>-16246.577479571732</v>
      </c>
      <c r="AC141" s="8">
        <f t="shared" si="81"/>
        <v>-18537.090298774547</v>
      </c>
      <c r="AD141" s="8">
        <f t="shared" si="89"/>
        <v>689.29230616018503</v>
      </c>
      <c r="AE141" s="8">
        <f t="shared" si="82"/>
        <v>-17847.79799261436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2566.7543835709521</v>
      </c>
      <c r="M142" s="14">
        <f t="shared" si="75"/>
        <v>769177</v>
      </c>
      <c r="N142" s="13"/>
      <c r="O142" s="13">
        <f>1000*(IF(I11&lt;18,VLOOKUP(I11,'[1]Mortality (No Interventions) L'!$B$10:$O$129,10),VLOOKUP(I11,'[1]Mortality (Interventions) L'!$B$264:$AV$384,7)))</f>
        <v>25.37782280504431</v>
      </c>
      <c r="P142" s="11">
        <v>0</v>
      </c>
      <c r="Q142" s="10">
        <f t="shared" si="84"/>
        <v>0.8923770945376468</v>
      </c>
      <c r="R142" s="10">
        <f t="shared" si="85"/>
        <v>2.2646587780456674E-2</v>
      </c>
      <c r="S142" s="10">
        <f t="shared" si="86"/>
        <v>0</v>
      </c>
      <c r="T142" s="9">
        <f t="shared" si="76"/>
        <v>0.8697305067571901</v>
      </c>
      <c r="U142" s="18"/>
      <c r="V142" s="8">
        <f t="shared" si="87"/>
        <v>6863.9593644518363</v>
      </c>
      <c r="W142" s="8">
        <f t="shared" si="77"/>
        <v>6689.7670199597524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-2232.3845907444033</v>
      </c>
      <c r="AB142" s="8">
        <f t="shared" si="88"/>
        <v>-17419.234449208325</v>
      </c>
      <c r="AC142" s="8">
        <f t="shared" si="81"/>
        <v>-19651.61903995273</v>
      </c>
      <c r="AD142" s="8">
        <f t="shared" si="89"/>
        <v>673.35441365272516</v>
      </c>
      <c r="AE142" s="8">
        <f t="shared" si="82"/>
        <v>-18978.264626300006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2566.7543835709521</v>
      </c>
      <c r="M143" s="14">
        <f t="shared" si="75"/>
        <v>769177</v>
      </c>
      <c r="N143" s="13"/>
      <c r="O143" s="13">
        <f>1000*(IF(I12&lt;18,VLOOKUP(I12,'[1]Mortality (No Interventions) L'!$B$10:$O$129,10),VLOOKUP(I12,'[1]Mortality (Interventions) L'!$B$264:$AV$384,7)))</f>
        <v>27.971994884133675</v>
      </c>
      <c r="P143" s="11">
        <v>0</v>
      </c>
      <c r="Q143" s="10">
        <f t="shared" si="84"/>
        <v>0.8697305067571901</v>
      </c>
      <c r="R143" s="10">
        <f t="shared" si="85"/>
        <v>2.4328097285587109E-2</v>
      </c>
      <c r="S143" s="10">
        <f t="shared" si="86"/>
        <v>0</v>
      </c>
      <c r="T143" s="9">
        <f t="shared" si="76"/>
        <v>0.84540240947160294</v>
      </c>
      <c r="U143" s="18"/>
      <c r="V143" s="8">
        <f t="shared" si="87"/>
        <v>6689.7670199597524</v>
      </c>
      <c r="W143" s="8">
        <f t="shared" si="77"/>
        <v>6502.6408911013914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-2169.9403403926817</v>
      </c>
      <c r="AB143" s="8">
        <f t="shared" si="88"/>
        <v>-18712.612885836035</v>
      </c>
      <c r="AC143" s="8">
        <f t="shared" si="81"/>
        <v>-20882.553226228716</v>
      </c>
      <c r="AD143" s="8">
        <f t="shared" si="89"/>
        <v>656.26614465805176</v>
      </c>
      <c r="AE143" s="8">
        <f t="shared" si="82"/>
        <v>-20226.287081570663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2566.7543835709521</v>
      </c>
      <c r="M144" s="14">
        <f t="shared" si="75"/>
        <v>769177</v>
      </c>
      <c r="N144" s="13"/>
      <c r="O144" s="13">
        <f>1000*(IF(I13&lt;18,VLOOKUP(I13,'[1]Mortality (No Interventions) L'!$B$10:$O$129,10),VLOOKUP(I13,'[1]Mortality (Interventions) L'!$B$264:$AV$384,7)))</f>
        <v>30.955777800547516</v>
      </c>
      <c r="P144" s="11">
        <v>0</v>
      </c>
      <c r="Q144" s="10">
        <f t="shared" si="84"/>
        <v>0.84540240947160294</v>
      </c>
      <c r="R144" s="10">
        <f t="shared" si="85"/>
        <v>2.6170089139650431E-2</v>
      </c>
      <c r="S144" s="10">
        <f t="shared" si="86"/>
        <v>0</v>
      </c>
      <c r="T144" s="9">
        <f t="shared" si="76"/>
        <v>0.81923232033195248</v>
      </c>
      <c r="U144" s="18"/>
      <c r="V144" s="8">
        <f t="shared" si="87"/>
        <v>6502.6408911013914</v>
      </c>
      <c r="W144" s="8">
        <f t="shared" si="77"/>
        <v>6301.3465845597029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-2102.7681493750415</v>
      </c>
      <c r="AB144" s="8">
        <f t="shared" si="88"/>
        <v>-20129.4306541689</v>
      </c>
      <c r="AC144" s="8">
        <f t="shared" si="81"/>
        <v>-22232.198803543943</v>
      </c>
      <c r="AD144" s="8">
        <f t="shared" si="89"/>
        <v>637.90907141704656</v>
      </c>
      <c r="AE144" s="8">
        <f t="shared" si="82"/>
        <v>-21594.289732126897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5134.4588631111947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2566.7543835709521</v>
      </c>
      <c r="M145" s="14">
        <f t="shared" si="75"/>
        <v>769177</v>
      </c>
      <c r="N145" s="13"/>
      <c r="O145" s="13">
        <f>1000*(IF(I14&lt;18,VLOOKUP(I14,'[1]Mortality (No Interventions) L'!$B$10:$O$129,10),VLOOKUP(I14,'[1]Mortality (Interventions) L'!$B$264:$AV$384,7)))</f>
        <v>34.502604454280451</v>
      </c>
      <c r="P145" s="11">
        <v>0</v>
      </c>
      <c r="Q145" s="10">
        <f t="shared" si="84"/>
        <v>0.81923232033195248</v>
      </c>
      <c r="R145" s="10">
        <f t="shared" si="85"/>
        <v>2.8265648704575732E-2</v>
      </c>
      <c r="S145" s="10">
        <f t="shared" si="86"/>
        <v>0</v>
      </c>
      <c r="T145" s="9">
        <f t="shared" si="76"/>
        <v>0.79096667162737677</v>
      </c>
      <c r="U145" s="18"/>
      <c r="V145" s="8">
        <f t="shared" si="87"/>
        <v>6301.3465845597029</v>
      </c>
      <c r="W145" s="8">
        <f t="shared" si="77"/>
        <v>6083.9337158233084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-2030.2171716580951</v>
      </c>
      <c r="AB145" s="8">
        <f t="shared" si="88"/>
        <v>-21741.286873639448</v>
      </c>
      <c r="AC145" s="8">
        <f t="shared" si="81"/>
        <v>-23771.504045297545</v>
      </c>
      <c r="AD145" s="8">
        <f t="shared" si="89"/>
        <v>618.16209994530686</v>
      </c>
      <c r="AE145" s="8">
        <f t="shared" si="82"/>
        <v>-23153.341945352237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2566.7543835709521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2566.7543835709521</v>
      </c>
      <c r="M146" s="14">
        <f t="shared" si="75"/>
        <v>769177</v>
      </c>
      <c r="N146" s="13"/>
      <c r="O146" s="13">
        <f>1000*(IF(I15&lt;18,VLOOKUP(I15,'[1]Mortality (No Interventions) L'!$B$10:$O$129,10),VLOOKUP(I15,'[1]Mortality (Interventions) L'!$B$264:$AV$384,7)))</f>
        <v>38.578279448296293</v>
      </c>
      <c r="P146" s="11">
        <v>0</v>
      </c>
      <c r="Q146" s="10">
        <f t="shared" si="84"/>
        <v>0.79096667162737677</v>
      </c>
      <c r="R146" s="10">
        <f t="shared" si="85"/>
        <v>3.0514133292329753E-2</v>
      </c>
      <c r="S146" s="10">
        <f t="shared" si="86"/>
        <v>0</v>
      </c>
      <c r="T146" s="9">
        <f t="shared" si="76"/>
        <v>0.760452538335047</v>
      </c>
      <c r="U146" s="18"/>
      <c r="V146" s="8">
        <f t="shared" si="87"/>
        <v>6083.9337158233084</v>
      </c>
      <c r="W146" s="8">
        <f t="shared" si="77"/>
        <v>5849.2260207893651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-1951.8948862691393</v>
      </c>
      <c r="AB146" s="8">
        <f t="shared" si="88"/>
        <v>-23470.769503394324</v>
      </c>
      <c r="AC146" s="8">
        <f t="shared" si="81"/>
        <v>-25422.664389663463</v>
      </c>
      <c r="AD146" s="8">
        <f t="shared" si="89"/>
        <v>596.83389752226662</v>
      </c>
      <c r="AE146" s="8">
        <f t="shared" si="82"/>
        <v>-24825.830492141198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2566.7543835709521</v>
      </c>
      <c r="M147" s="14">
        <f t="shared" si="75"/>
        <v>769177</v>
      </c>
      <c r="N147" s="13"/>
      <c r="O147" s="13">
        <f>1000*(IF(I16&lt;18,VLOOKUP(I16,'[1]Mortality (No Interventions) L'!$B$10:$O$129,10),VLOOKUP(I16,'[1]Mortality (Interventions) L'!$B$264:$AV$384,7)))</f>
        <v>43.241247988015729</v>
      </c>
      <c r="P147" s="11">
        <v>0</v>
      </c>
      <c r="Q147" s="10">
        <f t="shared" si="84"/>
        <v>0.760452538335047</v>
      </c>
      <c r="R147" s="10">
        <f t="shared" si="85"/>
        <v>3.2882916793261809E-2</v>
      </c>
      <c r="S147" s="10">
        <f t="shared" si="86"/>
        <v>0</v>
      </c>
      <c r="T147" s="9">
        <f t="shared" si="76"/>
        <v>0.72756962154178517</v>
      </c>
      <c r="U147" s="18"/>
      <c r="V147" s="8">
        <f t="shared" si="87"/>
        <v>5849.2260207893651</v>
      </c>
      <c r="W147" s="8">
        <f t="shared" si="77"/>
        <v>5596.2981878864575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-1867.4925154454356</v>
      </c>
      <c r="AB147" s="8">
        <f t="shared" si="88"/>
        <v>-25292.783290290739</v>
      </c>
      <c r="AC147" s="8">
        <f t="shared" si="81"/>
        <v>-27160.275805736175</v>
      </c>
      <c r="AD147" s="8">
        <f t="shared" si="89"/>
        <v>573.80907263943675</v>
      </c>
      <c r="AE147" s="8">
        <f t="shared" si="82"/>
        <v>-26586.466733096739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2566.7543835709521</v>
      </c>
      <c r="M148" s="14">
        <f t="shared" si="75"/>
        <v>769177</v>
      </c>
      <c r="N148" s="13"/>
      <c r="O148" s="13">
        <f>1000*(IF(I17&lt;18,VLOOKUP(I17,'[1]Mortality (No Interventions) L'!$B$10:$O$129,10),VLOOKUP(I17,'[1]Mortality (Interventions) L'!$B$264:$AV$384,7)))</f>
        <v>48.607341476095918</v>
      </c>
      <c r="P148" s="11">
        <v>0</v>
      </c>
      <c r="Q148" s="10">
        <f t="shared" si="84"/>
        <v>0.72756962154178517</v>
      </c>
      <c r="R148" s="10">
        <f t="shared" si="85"/>
        <v>3.5365225041915423E-2</v>
      </c>
      <c r="S148" s="10">
        <f t="shared" si="86"/>
        <v>0</v>
      </c>
      <c r="T148" s="9">
        <f t="shared" si="76"/>
        <v>0.69220439649986976</v>
      </c>
      <c r="U148" s="18"/>
      <c r="V148" s="8">
        <f t="shared" si="87"/>
        <v>5596.2981878864575</v>
      </c>
      <c r="W148" s="8">
        <f t="shared" si="77"/>
        <v>5324.2770108658033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-1776.7186690431261</v>
      </c>
      <c r="AB148" s="8">
        <f t="shared" si="88"/>
        <v>-27202.117702065378</v>
      </c>
      <c r="AC148" s="8">
        <f t="shared" si="81"/>
        <v>-28978.836371108504</v>
      </c>
      <c r="AD148" s="8">
        <f t="shared" si="89"/>
        <v>548.99685223166148</v>
      </c>
      <c r="AE148" s="8">
        <f t="shared" si="82"/>
        <v>-28429.839518876841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2566.7543835709521</v>
      </c>
      <c r="M149" s="14">
        <f t="shared" si="75"/>
        <v>769177</v>
      </c>
      <c r="N149" s="13"/>
      <c r="O149" s="13">
        <f>1000*(IF(I18&lt;18,VLOOKUP(I18,'[1]Mortality (No Interventions) L'!$B$10:$O$129,10),VLOOKUP(I18,'[1]Mortality (Interventions) L'!$B$264:$AV$384,7)))</f>
        <v>54.576934769037635</v>
      </c>
      <c r="P149" s="11">
        <v>0</v>
      </c>
      <c r="Q149" s="10">
        <f t="shared" si="84"/>
        <v>0.69220439649986976</v>
      </c>
      <c r="R149" s="10">
        <f t="shared" si="85"/>
        <v>3.7778394194614456E-2</v>
      </c>
      <c r="S149" s="10">
        <f t="shared" si="86"/>
        <v>0</v>
      </c>
      <c r="T149" s="9">
        <f t="shared" si="76"/>
        <v>0.65442600230525527</v>
      </c>
      <c r="U149" s="18"/>
      <c r="V149" s="8">
        <f t="shared" si="87"/>
        <v>5324.2770108658033</v>
      </c>
      <c r="W149" s="8">
        <f t="shared" si="77"/>
        <v>5033.6942917514934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-1679.750810139828</v>
      </c>
      <c r="AB149" s="8">
        <f t="shared" si="88"/>
        <v>-29058.271911430962</v>
      </c>
      <c r="AC149" s="8">
        <f t="shared" si="81"/>
        <v>-30738.022721570789</v>
      </c>
      <c r="AD149" s="8">
        <f t="shared" si="89"/>
        <v>522.31157476593535</v>
      </c>
      <c r="AE149" s="8">
        <f t="shared" si="82"/>
        <v>-30215.711146804853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2566.7543835709521</v>
      </c>
      <c r="M150" s="14">
        <f t="shared" si="75"/>
        <v>769177</v>
      </c>
      <c r="N150" s="13"/>
      <c r="O150" s="13">
        <f>1000*(IF(I19&lt;18,VLOOKUP(I19,'[1]Mortality (No Interventions) L'!$B$10:$O$129,10),VLOOKUP(I19,'[1]Mortality (Interventions) L'!$B$264:$AV$384,7)))</f>
        <v>61.184985090302028</v>
      </c>
      <c r="P150" s="11">
        <v>0</v>
      </c>
      <c r="Q150" s="10">
        <f t="shared" si="84"/>
        <v>0.65442600230525527</v>
      </c>
      <c r="R150" s="10">
        <f t="shared" si="85"/>
        <v>4.0041045193753004E-2</v>
      </c>
      <c r="S150" s="10">
        <f t="shared" si="86"/>
        <v>0</v>
      </c>
      <c r="T150" s="9">
        <f t="shared" si="76"/>
        <v>0.61438495711150232</v>
      </c>
      <c r="U150" s="18"/>
      <c r="V150" s="8">
        <f t="shared" si="87"/>
        <v>5033.6942917514934</v>
      </c>
      <c r="W150" s="8">
        <f t="shared" si="77"/>
        <v>4725.7077815615403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-1576.9752818659999</v>
      </c>
      <c r="AB150" s="8">
        <f t="shared" si="88"/>
        <v>-30798.651018995355</v>
      </c>
      <c r="AC150" s="8">
        <f t="shared" si="81"/>
        <v>-32375.626300861353</v>
      </c>
      <c r="AD150" s="8">
        <f t="shared" si="89"/>
        <v>493.80541002082151</v>
      </c>
      <c r="AE150" s="8">
        <f t="shared" si="82"/>
        <v>-31881.820890840532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2566.7543835709521</v>
      </c>
      <c r="M151" s="14">
        <f t="shared" si="75"/>
        <v>769177</v>
      </c>
      <c r="N151" s="13"/>
      <c r="O151" s="13">
        <f>1000*(IF(I20&lt;18,VLOOKUP(I20,'[1]Mortality (No Interventions) L'!$B$10:$O$129,10),VLOOKUP(I20,'[1]Mortality (Interventions) L'!$B$264:$AV$384,7)))</f>
        <v>68.354337049236932</v>
      </c>
      <c r="P151" s="11">
        <v>0</v>
      </c>
      <c r="Q151" s="10">
        <f t="shared" si="84"/>
        <v>0.61438495711150232</v>
      </c>
      <c r="R151" s="10">
        <f t="shared" si="85"/>
        <v>4.1995876436380607E-2</v>
      </c>
      <c r="S151" s="10">
        <f t="shared" si="86"/>
        <v>0</v>
      </c>
      <c r="T151" s="9">
        <f t="shared" si="76"/>
        <v>0.57238908067512173</v>
      </c>
      <c r="U151" s="18"/>
      <c r="V151" s="8">
        <f t="shared" si="87"/>
        <v>4725.7077815615403</v>
      </c>
      <c r="W151" s="8">
        <f t="shared" si="77"/>
        <v>4402.685159064481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-1469.182181931016</v>
      </c>
      <c r="AB151" s="8">
        <f t="shared" si="88"/>
        <v>-32302.262249705927</v>
      </c>
      <c r="AC151" s="8">
        <f t="shared" si="81"/>
        <v>-33771.444431636941</v>
      </c>
      <c r="AD151" s="8">
        <f t="shared" si="89"/>
        <v>463.59193337118711</v>
      </c>
      <c r="AE151" s="8">
        <f t="shared" si="82"/>
        <v>-33307.852498265755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2566.7543835709521</v>
      </c>
      <c r="M152" s="14">
        <f t="shared" si="75"/>
        <v>769177</v>
      </c>
      <c r="N152" s="13"/>
      <c r="O152" s="13">
        <f>1000*(IF(I21&lt;18,VLOOKUP(I21,'[1]Mortality (No Interventions) L'!$B$10:$O$129,10),VLOOKUP(I21,'[1]Mortality (Interventions) L'!$B$264:$AV$384,7)))</f>
        <v>76.190682544307919</v>
      </c>
      <c r="P152" s="11">
        <v>0</v>
      </c>
      <c r="Q152" s="10">
        <f t="shared" si="84"/>
        <v>0.57238908067512173</v>
      </c>
      <c r="R152" s="10">
        <f t="shared" si="85"/>
        <v>4.3610714737546449E-2</v>
      </c>
      <c r="S152" s="10">
        <f t="shared" si="86"/>
        <v>0</v>
      </c>
      <c r="T152" s="9">
        <f t="shared" si="76"/>
        <v>0.52877836593757532</v>
      </c>
      <c r="U152" s="18"/>
      <c r="V152" s="8">
        <f t="shared" si="87"/>
        <v>4402.685159064481</v>
      </c>
      <c r="W152" s="8">
        <f t="shared" si="77"/>
        <v>4067.241571767664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-1357.2441887077564</v>
      </c>
      <c r="AB152" s="8">
        <f t="shared" si="88"/>
        <v>-33544.358729681764</v>
      </c>
      <c r="AC152" s="8">
        <f t="shared" si="81"/>
        <v>-34901.602918389523</v>
      </c>
      <c r="AD152" s="8">
        <f t="shared" si="89"/>
        <v>431.90341410422559</v>
      </c>
      <c r="AE152" s="8">
        <f t="shared" si="82"/>
        <v>-34469.699504285294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2566.7543835709521</v>
      </c>
      <c r="M153" s="14">
        <f t="shared" si="75"/>
        <v>769177</v>
      </c>
      <c r="N153" s="13"/>
      <c r="O153" s="13">
        <f>1000*(IF(I22&lt;18,VLOOKUP(I22,'[1]Mortality (No Interventions) L'!$B$10:$O$129,10),VLOOKUP(I22,'[1]Mortality (Interventions) L'!$B$264:$AV$384,7)))</f>
        <v>84.965932863188513</v>
      </c>
      <c r="P153" s="11">
        <v>0</v>
      </c>
      <c r="Q153" s="10">
        <f t="shared" si="84"/>
        <v>0.52877836593757532</v>
      </c>
      <c r="R153" s="10">
        <f t="shared" si="85"/>
        <v>4.4928147139758554E-2</v>
      </c>
      <c r="S153" s="10">
        <f t="shared" si="86"/>
        <v>0</v>
      </c>
      <c r="T153" s="9">
        <f t="shared" si="76"/>
        <v>0.48385021879781676</v>
      </c>
      <c r="U153" s="18"/>
      <c r="V153" s="8">
        <f t="shared" si="87"/>
        <v>4067.241571767664</v>
      </c>
      <c r="W153" s="8">
        <f t="shared" si="77"/>
        <v>3721.6645974424832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-1241.9246700910605</v>
      </c>
      <c r="AB153" s="8">
        <f t="shared" si="88"/>
        <v>-34557.697432518064</v>
      </c>
      <c r="AC153" s="8">
        <f t="shared" si="81"/>
        <v>-35799.622102609123</v>
      </c>
      <c r="AD153" s="8">
        <f t="shared" si="89"/>
        <v>398.99639819040789</v>
      </c>
      <c r="AE153" s="8">
        <f t="shared" si="82"/>
        <v>-35400.625704418715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2566.7543835709521</v>
      </c>
      <c r="M154" s="14">
        <f t="shared" si="75"/>
        <v>769177</v>
      </c>
      <c r="N154" s="13"/>
      <c r="O154" s="13">
        <f>1000*(IF(I23&lt;18,VLOOKUP(I23,'[1]Mortality (No Interventions) L'!$B$10:$O$129,10),VLOOKUP(I23,'[1]Mortality (Interventions) L'!$B$264:$AV$384,7)))</f>
        <v>94.779532742480242</v>
      </c>
      <c r="P154" s="11">
        <v>0</v>
      </c>
      <c r="Q154" s="10">
        <f t="shared" si="84"/>
        <v>0.48385021879781676</v>
      </c>
      <c r="R154" s="10">
        <f t="shared" si="85"/>
        <v>4.58590976550039E-2</v>
      </c>
      <c r="S154" s="10">
        <f t="shared" si="86"/>
        <v>0</v>
      </c>
      <c r="T154" s="9">
        <f t="shared" si="76"/>
        <v>0.43799112114281286</v>
      </c>
      <c r="U154" s="18"/>
      <c r="V154" s="8">
        <f t="shared" si="87"/>
        <v>3721.6645974424832</v>
      </c>
      <c r="W154" s="8">
        <f t="shared" si="77"/>
        <v>3368.9269658726539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-1124.2156301584707</v>
      </c>
      <c r="AB154" s="8">
        <f t="shared" si="88"/>
        <v>-35273.763156982932</v>
      </c>
      <c r="AC154" s="8">
        <f t="shared" si="81"/>
        <v>-36397.978787141401</v>
      </c>
      <c r="AD154" s="8">
        <f t="shared" si="89"/>
        <v>365.09529700910764</v>
      </c>
      <c r="AE154" s="8">
        <f t="shared" si="82"/>
        <v>-36032.883490132292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2566.7543835709521</v>
      </c>
      <c r="M155" s="14">
        <f t="shared" si="75"/>
        <v>769177</v>
      </c>
      <c r="N155" s="13"/>
      <c r="O155" s="13">
        <f>1000*(IF(I24&lt;18,VLOOKUP(I24,'[1]Mortality (No Interventions) L'!$B$10:$O$129,10),VLOOKUP(I24,'[1]Mortality (Interventions) L'!$B$264:$AV$384,7)))</f>
        <v>105.79596779798007</v>
      </c>
      <c r="P155" s="11">
        <v>0</v>
      </c>
      <c r="Q155" s="10">
        <f t="shared" si="84"/>
        <v>0.43799112114281286</v>
      </c>
      <c r="R155" s="10">
        <f t="shared" si="85"/>
        <v>4.633769454822622E-2</v>
      </c>
      <c r="S155" s="10">
        <f t="shared" si="86"/>
        <v>0</v>
      </c>
      <c r="T155" s="9">
        <f t="shared" si="76"/>
        <v>0.39165342659458663</v>
      </c>
      <c r="U155" s="18"/>
      <c r="V155" s="8">
        <f t="shared" si="87"/>
        <v>3368.9269658726539</v>
      </c>
      <c r="W155" s="8">
        <f t="shared" si="77"/>
        <v>3012.5080770774439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-1005.2781495522394</v>
      </c>
      <c r="AB155" s="8">
        <f t="shared" si="88"/>
        <v>-35641.888879521</v>
      </c>
      <c r="AC155" s="8">
        <f t="shared" si="81"/>
        <v>-36647.167029073236</v>
      </c>
      <c r="AD155" s="8">
        <f t="shared" si="89"/>
        <v>330.49173535210736</v>
      </c>
      <c r="AE155" s="8">
        <f t="shared" si="82"/>
        <v>-36316.675293721128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2566.7543835709521</v>
      </c>
      <c r="M156" s="14">
        <f t="shared" si="75"/>
        <v>769177</v>
      </c>
      <c r="N156" s="13"/>
      <c r="O156" s="13">
        <f>1000*(IF(I25&lt;18,VLOOKUP(I25,'[1]Mortality (No Interventions) L'!$B$10:$O$129,10),VLOOKUP(I25,'[1]Mortality (Interventions) L'!$B$264:$AV$384,7)))</f>
        <v>117.62009055299063</v>
      </c>
      <c r="P156" s="11">
        <v>0</v>
      </c>
      <c r="Q156" s="10">
        <f t="shared" si="84"/>
        <v>0.39165342659458663</v>
      </c>
      <c r="R156" s="10">
        <f t="shared" si="85"/>
        <v>4.6066311501444343E-2</v>
      </c>
      <c r="S156" s="10">
        <f t="shared" si="86"/>
        <v>0</v>
      </c>
      <c r="T156" s="9">
        <f t="shared" si="76"/>
        <v>0.34558711509314227</v>
      </c>
      <c r="U156" s="18"/>
      <c r="V156" s="8">
        <f t="shared" si="87"/>
        <v>3012.5080770774439</v>
      </c>
      <c r="W156" s="8">
        <f t="shared" si="77"/>
        <v>2658.1766042599793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-887.03724257096201</v>
      </c>
      <c r="AB156" s="8">
        <f t="shared" si="88"/>
        <v>-35433.147281746453</v>
      </c>
      <c r="AC156" s="8">
        <f t="shared" si="81"/>
        <v>-36320.184524317418</v>
      </c>
      <c r="AD156" s="8">
        <f t="shared" si="89"/>
        <v>295.52704236129728</v>
      </c>
      <c r="AE156" s="8">
        <f t="shared" si="82"/>
        <v>-36024.657481956121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2566.7543835709521</v>
      </c>
      <c r="M157" s="14">
        <f t="shared" si="75"/>
        <v>769177</v>
      </c>
      <c r="N157" s="13"/>
      <c r="O157" s="13">
        <f>1000*(IF(I26&lt;18,VLOOKUP(I26,'[1]Mortality (No Interventions) L'!$B$10:$O$129,10),VLOOKUP(I26,'[1]Mortality (Interventions) L'!$B$264:$AV$384,7)))</f>
        <v>129.87847622498728</v>
      </c>
      <c r="P157" s="11">
        <v>0</v>
      </c>
      <c r="Q157" s="10">
        <f t="shared" si="84"/>
        <v>0.34558711509314227</v>
      </c>
      <c r="R157" s="10">
        <f t="shared" si="85"/>
        <v>4.4884327911286617E-2</v>
      </c>
      <c r="S157" s="10">
        <f t="shared" si="86"/>
        <v>0</v>
      </c>
      <c r="T157" s="9">
        <f t="shared" si="76"/>
        <v>0.30070278718185567</v>
      </c>
      <c r="U157" s="18"/>
      <c r="V157" s="8">
        <f t="shared" si="87"/>
        <v>2658.1766042599793</v>
      </c>
      <c r="W157" s="8">
        <f t="shared" si="77"/>
        <v>2312.9366773617821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-771.83019715103114</v>
      </c>
      <c r="AB157" s="8">
        <f t="shared" si="88"/>
        <v>-34523.992689819708</v>
      </c>
      <c r="AC157" s="8">
        <f t="shared" si="81"/>
        <v>-35295.822886970738</v>
      </c>
      <c r="AD157" s="8">
        <f t="shared" si="89"/>
        <v>260.767124877904</v>
      </c>
      <c r="AE157" s="8">
        <f t="shared" si="82"/>
        <v>-35035.055762092838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2566.7543835709521</v>
      </c>
      <c r="M158" s="14">
        <f t="shared" si="75"/>
        <v>769177</v>
      </c>
      <c r="N158" s="13"/>
      <c r="O158" s="13">
        <f>1000*(IF(I27&lt;18,VLOOKUP(I27,'[1]Mortality (No Interventions) L'!$B$10:$O$129,10),VLOOKUP(I27,'[1]Mortality (Interventions) L'!$B$264:$AV$384,7)))</f>
        <v>143.18204899414408</v>
      </c>
      <c r="P158" s="11">
        <v>0</v>
      </c>
      <c r="Q158" s="10">
        <f t="shared" si="84"/>
        <v>0.30070278718185567</v>
      </c>
      <c r="R158" s="10">
        <f t="shared" si="85"/>
        <v>4.305524120694814E-2</v>
      </c>
      <c r="S158" s="10">
        <f t="shared" si="86"/>
        <v>0</v>
      </c>
      <c r="T158" s="9">
        <f t="shared" si="76"/>
        <v>0.25764754597490752</v>
      </c>
      <c r="U158" s="18"/>
      <c r="V158" s="8">
        <f t="shared" si="87"/>
        <v>2312.9366773617821</v>
      </c>
      <c r="W158" s="8">
        <f t="shared" si="77"/>
        <v>1981.7656647034146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-661.31796804739224</v>
      </c>
      <c r="AB158" s="8">
        <f t="shared" si="88"/>
        <v>-33117.101265836747</v>
      </c>
      <c r="AC158" s="8">
        <f t="shared" si="81"/>
        <v>-33778.419233884139</v>
      </c>
      <c r="AD158" s="8">
        <f t="shared" si="89"/>
        <v>226.89908804919085</v>
      </c>
      <c r="AE158" s="8">
        <f t="shared" si="82"/>
        <v>-33551.520145834947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2566.7543835709521</v>
      </c>
      <c r="M159" s="14">
        <f t="shared" si="75"/>
        <v>769177</v>
      </c>
      <c r="N159" s="13"/>
      <c r="O159" s="13">
        <f>1000*(IF(I28&lt;18,VLOOKUP(I28,'[1]Mortality (No Interventions) L'!$B$10:$O$129,10),VLOOKUP(I28,'[1]Mortality (Interventions) L'!$B$264:$AV$384,7)))</f>
        <v>157.46489216963784</v>
      </c>
      <c r="P159" s="11">
        <v>0</v>
      </c>
      <c r="Q159" s="10">
        <f t="shared" si="84"/>
        <v>0.25764754597490752</v>
      </c>
      <c r="R159" s="10">
        <f t="shared" si="85"/>
        <v>4.0570443044710622E-2</v>
      </c>
      <c r="S159" s="10">
        <f t="shared" si="86"/>
        <v>0</v>
      </c>
      <c r="T159" s="9">
        <f t="shared" si="76"/>
        <v>0.21707710293019689</v>
      </c>
      <c r="U159" s="18"/>
      <c r="V159" s="8">
        <f t="shared" si="87"/>
        <v>1981.7656647034146</v>
      </c>
      <c r="W159" s="8">
        <f t="shared" si="77"/>
        <v>1669.7071480054005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-557.18360551896558</v>
      </c>
      <c r="AB159" s="8">
        <f t="shared" si="88"/>
        <v>-31205.851669801381</v>
      </c>
      <c r="AC159" s="8">
        <f t="shared" si="81"/>
        <v>-31763.035275320348</v>
      </c>
      <c r="AD159" s="8">
        <f t="shared" si="89"/>
        <v>194.41121170740499</v>
      </c>
      <c r="AE159" s="8">
        <f t="shared" si="82"/>
        <v>-31568.624063612944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2566.7543835709521</v>
      </c>
      <c r="M160" s="14">
        <f t="shared" si="75"/>
        <v>769177</v>
      </c>
      <c r="N160" s="13"/>
      <c r="O160" s="13">
        <f>1000*(IF(I29&lt;18,VLOOKUP(I29,'[1]Mortality (No Interventions) L'!$B$10:$O$129,10),VLOOKUP(I29,'[1]Mortality (Interventions) L'!$B$264:$AV$384,7)))</f>
        <v>173.12100159027963</v>
      </c>
      <c r="P160" s="11">
        <v>0</v>
      </c>
      <c r="Q160" s="10">
        <f t="shared" si="84"/>
        <v>0.21707710293019689</v>
      </c>
      <c r="R160" s="10">
        <f t="shared" si="85"/>
        <v>3.7580605481591908E-2</v>
      </c>
      <c r="S160" s="10">
        <f t="shared" si="86"/>
        <v>0</v>
      </c>
      <c r="T160" s="9">
        <f t="shared" si="76"/>
        <v>0.17949649744860496</v>
      </c>
      <c r="U160" s="18"/>
      <c r="V160" s="8">
        <f t="shared" si="87"/>
        <v>1669.7071480054005</v>
      </c>
      <c r="W160" s="8">
        <f t="shared" si="77"/>
        <v>1380.6457741802562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-460.72342166183898</v>
      </c>
      <c r="AB160" s="8">
        <f t="shared" si="88"/>
        <v>-28906.137382514418</v>
      </c>
      <c r="AC160" s="8">
        <f t="shared" si="81"/>
        <v>-29366.860804176256</v>
      </c>
      <c r="AD160" s="8">
        <f t="shared" si="89"/>
        <v>163.79827121932979</v>
      </c>
      <c r="AE160" s="8">
        <f t="shared" si="82"/>
        <v>-29203.062532956927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2566.7543835709521</v>
      </c>
      <c r="M161" s="14">
        <f t="shared" si="75"/>
        <v>769177</v>
      </c>
      <c r="N161" s="13"/>
      <c r="O161" s="13">
        <f>1000*(IF(I30&lt;18,VLOOKUP(I30,'[1]Mortality (No Interventions) L'!$B$10:$O$129,10),VLOOKUP(I30,'[1]Mortality (Interventions) L'!$B$264:$AV$384,7)))</f>
        <v>190.34691643099612</v>
      </c>
      <c r="P161" s="11">
        <v>0</v>
      </c>
      <c r="Q161" s="10">
        <f t="shared" si="84"/>
        <v>0.17949649744860496</v>
      </c>
      <c r="R161" s="10">
        <f t="shared" si="85"/>
        <v>3.4166604799506117E-2</v>
      </c>
      <c r="S161" s="10">
        <f t="shared" si="86"/>
        <v>0</v>
      </c>
      <c r="T161" s="9">
        <f t="shared" si="76"/>
        <v>0.14532989264909885</v>
      </c>
      <c r="U161" s="18"/>
      <c r="V161" s="8">
        <f t="shared" si="87"/>
        <v>1380.6457741802562</v>
      </c>
      <c r="W161" s="8">
        <f t="shared" si="77"/>
        <v>1117.8441083815592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-373.02613902097033</v>
      </c>
      <c r="AB161" s="8">
        <f t="shared" si="88"/>
        <v>-26280.166579869718</v>
      </c>
      <c r="AC161" s="8">
        <f t="shared" si="81"/>
        <v>-26653.192718890688</v>
      </c>
      <c r="AD161" s="8">
        <f t="shared" si="89"/>
        <v>135.44135044708315</v>
      </c>
      <c r="AE161" s="8">
        <f t="shared" si="82"/>
        <v>-26517.751368443605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2566.7543835709521</v>
      </c>
      <c r="M162" s="14">
        <f t="shared" si="75"/>
        <v>769177</v>
      </c>
      <c r="N162" s="13"/>
      <c r="O162" s="13">
        <f>1000*(IF(I31&lt;18,VLOOKUP(I31,'[1]Mortality (No Interventions) L'!$B$10:$O$129,10),VLOOKUP(I31,'[1]Mortality (Interventions) L'!$B$264:$AV$384,7)))</f>
        <v>207.27549498437656</v>
      </c>
      <c r="P162" s="11">
        <v>0</v>
      </c>
      <c r="Q162" s="10">
        <f t="shared" si="84"/>
        <v>0.14532989264909885</v>
      </c>
      <c r="R162" s="10">
        <f t="shared" si="85"/>
        <v>3.0123325434868273E-2</v>
      </c>
      <c r="S162" s="10">
        <f t="shared" si="86"/>
        <v>0</v>
      </c>
      <c r="T162" s="9">
        <f t="shared" si="76"/>
        <v>0.11520656721423057</v>
      </c>
      <c r="U162" s="18"/>
      <c r="V162" s="8">
        <f t="shared" si="87"/>
        <v>1117.8441083815592</v>
      </c>
      <c r="W162" s="8">
        <f t="shared" si="77"/>
        <v>886.14241750140241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-295.70696141328784</v>
      </c>
      <c r="AB162" s="8">
        <f t="shared" si="88"/>
        <v>-23170.169088015675</v>
      </c>
      <c r="AC162" s="8">
        <f t="shared" si="81"/>
        <v>-23465.876049428964</v>
      </c>
      <c r="AD162" s="8">
        <f t="shared" si="89"/>
        <v>109.66050703223097</v>
      </c>
      <c r="AE162" s="8">
        <f t="shared" si="82"/>
        <v>-23356.215542396734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2566.7543835709521</v>
      </c>
      <c r="M163" s="14">
        <f t="shared" si="75"/>
        <v>769177</v>
      </c>
      <c r="N163" s="13"/>
      <c r="O163" s="13">
        <f>1000*(IF(I32&lt;18,VLOOKUP(I32,'[1]Mortality (No Interventions) L'!$B$10:$O$129,10),VLOOKUP(I32,'[1]Mortality (Interventions) L'!$B$264:$AV$384,7)))</f>
        <v>225.4503060417606</v>
      </c>
      <c r="P163" s="11">
        <v>0</v>
      </c>
      <c r="Q163" s="10">
        <f t="shared" si="84"/>
        <v>0.11520656721423057</v>
      </c>
      <c r="R163" s="10">
        <f t="shared" si="85"/>
        <v>2.5973355836468946E-2</v>
      </c>
      <c r="S163" s="10">
        <f t="shared" si="86"/>
        <v>0</v>
      </c>
      <c r="T163" s="9">
        <f t="shared" si="76"/>
        <v>8.9233211377761634E-2</v>
      </c>
      <c r="U163" s="18"/>
      <c r="V163" s="8">
        <f t="shared" si="87"/>
        <v>886.14241750140241</v>
      </c>
      <c r="W163" s="8">
        <f t="shared" si="77"/>
        <v>686.36133827912568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-229.03973646398302</v>
      </c>
      <c r="AB163" s="8">
        <f t="shared" si="88"/>
        <v>-19978.107922227675</v>
      </c>
      <c r="AC163" s="8">
        <f t="shared" si="81"/>
        <v>-20207.147658691658</v>
      </c>
      <c r="AD163" s="8">
        <f t="shared" si="89"/>
        <v>86.930571156887581</v>
      </c>
      <c r="AE163" s="8">
        <f t="shared" si="82"/>
        <v>-20120.217087534769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2566.7543835709521</v>
      </c>
      <c r="M164" s="14">
        <f t="shared" si="75"/>
        <v>769177</v>
      </c>
      <c r="N164" s="13"/>
      <c r="O164" s="13">
        <f>1000*(IF(I33&lt;18,VLOOKUP(I33,'[1]Mortality (No Interventions) L'!$B$10:$O$129,10),VLOOKUP(I33,'[1]Mortality (Interventions) L'!$B$264:$AV$384,7)))</f>
        <v>244.35033186118588</v>
      </c>
      <c r="P164" s="11">
        <v>0</v>
      </c>
      <c r="Q164" s="10">
        <f t="shared" si="84"/>
        <v>8.9233211377761634E-2</v>
      </c>
      <c r="R164" s="10">
        <f t="shared" si="85"/>
        <v>2.1804164813195404E-2</v>
      </c>
      <c r="S164" s="10">
        <f t="shared" si="86"/>
        <v>0</v>
      </c>
      <c r="T164" s="9">
        <f t="shared" si="76"/>
        <v>6.7429046564566233E-2</v>
      </c>
      <c r="U164" s="18"/>
      <c r="V164" s="8">
        <f t="shared" si="87"/>
        <v>686.36133827912568</v>
      </c>
      <c r="W164" s="8">
        <f t="shared" si="77"/>
        <v>518.64871749393365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-173.07380084961022</v>
      </c>
      <c r="AB164" s="8">
        <f t="shared" si="88"/>
        <v>-16771.262078519201</v>
      </c>
      <c r="AC164" s="8">
        <f t="shared" si="81"/>
        <v>-16944.335879368813</v>
      </c>
      <c r="AD164" s="8">
        <f t="shared" si="89"/>
        <v>67.332047285182227</v>
      </c>
      <c r="AE164" s="8">
        <f t="shared" si="82"/>
        <v>-16877.003832083632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2566.7543835709521</v>
      </c>
      <c r="M165" s="14">
        <f t="shared" si="75"/>
        <v>769177</v>
      </c>
      <c r="N165" s="13"/>
      <c r="O165" s="13">
        <f>1000*(IF(I34&lt;18,VLOOKUP(I34,'[1]Mortality (No Interventions) L'!$B$10:$O$129,10),VLOOKUP(I34,'[1]Mortality (Interventions) L'!$B$264:$AV$384,7)))</f>
        <v>263.71393274139803</v>
      </c>
      <c r="P165" s="11">
        <v>0</v>
      </c>
      <c r="Q165" s="10">
        <f t="shared" si="84"/>
        <v>6.7429046564566233E-2</v>
      </c>
      <c r="R165" s="10">
        <f t="shared" si="85"/>
        <v>1.7781979050544613E-2</v>
      </c>
      <c r="S165" s="10">
        <f t="shared" si="86"/>
        <v>0</v>
      </c>
      <c r="T165" s="9">
        <f t="shared" si="76"/>
        <v>4.964706751402162E-2</v>
      </c>
      <c r="U165" s="18"/>
      <c r="V165" s="8">
        <f t="shared" si="87"/>
        <v>518.64871749393365</v>
      </c>
      <c r="W165" s="8">
        <f t="shared" si="77"/>
        <v>381.87382449232609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-127.43182817305801</v>
      </c>
      <c r="AB165" s="8">
        <f t="shared" si="88"/>
        <v>-13677.489300160754</v>
      </c>
      <c r="AC165" s="8">
        <f t="shared" si="81"/>
        <v>-13804.921128333812</v>
      </c>
      <c r="AD165" s="8">
        <f t="shared" si="89"/>
        <v>50.879439186154897</v>
      </c>
      <c r="AE165" s="8">
        <f t="shared" si="82"/>
        <v>-13754.041689147656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2566.7543835709521</v>
      </c>
      <c r="M166" s="14">
        <f t="shared" si="75"/>
        <v>769177</v>
      </c>
      <c r="N166" s="13"/>
      <c r="O166" s="13">
        <f>1000*(IF(I35&lt;18,VLOOKUP(I35,'[1]Mortality (No Interventions) L'!$B$10:$O$129,10),VLOOKUP(I35,'[1]Mortality (Interventions) L'!$B$264:$AV$384,7)))</f>
        <v>284.36604816085315</v>
      </c>
      <c r="P166" s="11">
        <v>0</v>
      </c>
      <c r="Q166" s="10">
        <f t="shared" si="84"/>
        <v>4.964706751402162E-2</v>
      </c>
      <c r="R166" s="10">
        <f t="shared" si="85"/>
        <v>1.41179403917374E-2</v>
      </c>
      <c r="S166" s="10">
        <f t="shared" si="86"/>
        <v>0</v>
      </c>
      <c r="T166" s="9">
        <f t="shared" si="76"/>
        <v>3.5529127122284218E-2</v>
      </c>
      <c r="U166" s="18"/>
      <c r="V166" s="8">
        <f t="shared" si="87"/>
        <v>381.87382449232609</v>
      </c>
      <c r="W166" s="8">
        <f t="shared" si="77"/>
        <v>273.2818741253721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-91.194542785572622</v>
      </c>
      <c r="AB166" s="8">
        <f t="shared" si="88"/>
        <v>-10859.195036695399</v>
      </c>
      <c r="AC166" s="8">
        <f t="shared" si="81"/>
        <v>-10950.389579480972</v>
      </c>
      <c r="AD166" s="8">
        <f t="shared" si="89"/>
        <v>37.46182218269719</v>
      </c>
      <c r="AE166" s="8">
        <f t="shared" si="82"/>
        <v>-10912.927757298276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2566.7543835709521</v>
      </c>
      <c r="M167" s="14">
        <f t="shared" ref="M167:M198" si="93">$E$11</f>
        <v>769177</v>
      </c>
      <c r="N167" s="13"/>
      <c r="O167" s="13">
        <f>1000*(IF(I36&lt;18,VLOOKUP(I36,'[1]Mortality (No Interventions) L'!$B$10:$O$129,10),VLOOKUP(I36,'[1]Mortality (Interventions) L'!$B$264:$AV$384,7)))</f>
        <v>305.42201758949955</v>
      </c>
      <c r="P167" s="11">
        <v>0</v>
      </c>
      <c r="Q167" s="10">
        <f t="shared" si="84"/>
        <v>3.5529127122284218E-2</v>
      </c>
      <c r="R167" s="10">
        <f t="shared" si="85"/>
        <v>1.0851377688881857E-2</v>
      </c>
      <c r="S167" s="10">
        <f t="shared" si="86"/>
        <v>0</v>
      </c>
      <c r="T167" s="9">
        <f t="shared" ref="T167:T198" si="94">Q167-SUM(R167:S167)</f>
        <v>2.4677749433402361E-2</v>
      </c>
      <c r="U167" s="18"/>
      <c r="V167" s="8">
        <f t="shared" si="87"/>
        <v>273.2818741253721</v>
      </c>
      <c r="W167" s="8">
        <f t="shared" ref="W167:W198" si="95">$G$14*M167*T167</f>
        <v>189.81557275936129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-63.341721534851089</v>
      </c>
      <c r="AB167" s="8">
        <f t="shared" si="88"/>
        <v>-8346.6301366010794</v>
      </c>
      <c r="AC167" s="8">
        <f t="shared" ref="AC167:AC198" si="99">IFERROR(_xlfn.IFNA(SUM(Y167:AB167),0),0)</f>
        <v>-8409.9718581359302</v>
      </c>
      <c r="AD167" s="8">
        <f t="shared" si="89"/>
        <v>26.808951851699003</v>
      </c>
      <c r="AE167" s="8">
        <f t="shared" ref="AE167:AE198" si="100">IFERROR(_xlfn.IFNA(SUM(AC167:AD167),0),0)</f>
        <v>-8383.1629062842312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2566.7543835709521</v>
      </c>
      <c r="M168" s="14">
        <f t="shared" si="93"/>
        <v>769177</v>
      </c>
      <c r="N168" s="13"/>
      <c r="O168" s="13">
        <f>1000*(IF(I37&lt;18,VLOOKUP(I37,'[1]Mortality (No Interventions) L'!$B$10:$O$129,10),VLOOKUP(I37,'[1]Mortality (Interventions) L'!$B$264:$AV$384,7)))</f>
        <v>327.57428079241134</v>
      </c>
      <c r="P168" s="11">
        <v>0</v>
      </c>
      <c r="Q168" s="10">
        <f t="shared" ref="Q168:Q199" si="102">T167</f>
        <v>2.4677749433402361E-2</v>
      </c>
      <c r="R168" s="10">
        <f t="shared" ref="R168:R199" si="103">O168*Q168/1000</f>
        <v>8.0837960222221155E-3</v>
      </c>
      <c r="S168" s="10">
        <f t="shared" ref="S168:S199" si="104">MIN(P168*Q168,Q168-R168)</f>
        <v>0</v>
      </c>
      <c r="T168" s="9">
        <f t="shared" si="94"/>
        <v>1.6593953411180244E-2</v>
      </c>
      <c r="U168" s="18"/>
      <c r="V168" s="8">
        <f t="shared" ref="V168:V199" si="105">W167</f>
        <v>189.81557275936129</v>
      </c>
      <c r="W168" s="8">
        <f t="shared" si="95"/>
        <v>127.63687302951388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-42.592602658919049</v>
      </c>
      <c r="AB168" s="8">
        <f t="shared" ref="AB168:AB199" si="106">IFERROR(_xlfn.IFNA(-M168*R168,0),0)</f>
        <v>-6217.8699729847403</v>
      </c>
      <c r="AC168" s="8">
        <f t="shared" si="99"/>
        <v>-6260.462575643659</v>
      </c>
      <c r="AD168" s="8">
        <f t="shared" ref="AD168:AD199" si="107">IFERROR(_xlfn.IFNA($D$6*SUM(V168:V168,Y168:Z168),0),0)</f>
        <v>18.620907687693343</v>
      </c>
      <c r="AE168" s="8">
        <f t="shared" si="100"/>
        <v>-6241.8416679559659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2566.7543835709521</v>
      </c>
      <c r="M169" s="14">
        <f t="shared" si="93"/>
        <v>769177</v>
      </c>
      <c r="N169" s="13"/>
      <c r="O169" s="13">
        <f>1000*(IF(I38&lt;18,VLOOKUP(I38,'[1]Mortality (No Interventions) L'!$B$10:$O$129,10),VLOOKUP(I38,'[1]Mortality (Interventions) L'!$B$264:$AV$384,7)))</f>
        <v>350.86931993993755</v>
      </c>
      <c r="P169" s="11">
        <v>0</v>
      </c>
      <c r="Q169" s="10">
        <f t="shared" si="102"/>
        <v>1.6593953411180244E-2</v>
      </c>
      <c r="R169" s="10">
        <f t="shared" si="103"/>
        <v>5.8223091484958193E-3</v>
      </c>
      <c r="S169" s="10">
        <f t="shared" si="104"/>
        <v>0</v>
      </c>
      <c r="T169" s="9">
        <f t="shared" si="94"/>
        <v>1.0771644262684425E-2</v>
      </c>
      <c r="U169" s="18"/>
      <c r="V169" s="8">
        <f t="shared" si="105"/>
        <v>127.63687302951388</v>
      </c>
      <c r="W169" s="8">
        <f t="shared" si="95"/>
        <v>82.85301019038819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-27.648165129512144</v>
      </c>
      <c r="AB169" s="8">
        <f t="shared" si="106"/>
        <v>-4478.3862839125686</v>
      </c>
      <c r="AC169" s="8">
        <f t="shared" si="99"/>
        <v>-4506.0344490420812</v>
      </c>
      <c r="AD169" s="8">
        <f t="shared" si="107"/>
        <v>12.521177244195313</v>
      </c>
      <c r="AE169" s="8">
        <f t="shared" si="100"/>
        <v>-4493.5132717978859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2566.7543835709521</v>
      </c>
      <c r="M170" s="14">
        <f t="shared" si="93"/>
        <v>769177</v>
      </c>
      <c r="N170" s="13"/>
      <c r="O170" s="13">
        <f>1000*(IF(I39&lt;18,VLOOKUP(I39,'[1]Mortality (No Interventions) L'!$B$10:$O$129,10),VLOOKUP(I39,'[1]Mortality (Interventions) L'!$B$264:$AV$384,7)))</f>
        <v>374.37057721657857</v>
      </c>
      <c r="P170" s="11">
        <v>0</v>
      </c>
      <c r="Q170" s="10">
        <f t="shared" si="102"/>
        <v>1.0771644262684425E-2</v>
      </c>
      <c r="R170" s="10">
        <f t="shared" si="103"/>
        <v>4.0325866801928156E-3</v>
      </c>
      <c r="S170" s="10">
        <f t="shared" si="104"/>
        <v>0</v>
      </c>
      <c r="T170" s="9">
        <f t="shared" si="94"/>
        <v>6.7390575824916093E-3</v>
      </c>
      <c r="U170" s="18"/>
      <c r="V170" s="8">
        <f t="shared" si="105"/>
        <v>82.85301019038819</v>
      </c>
      <c r="W170" s="8">
        <f t="shared" si="95"/>
        <v>51.835280941281489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-17.2975055909974</v>
      </c>
      <c r="AB170" s="8">
        <f t="shared" si="106"/>
        <v>-3101.7729249106692</v>
      </c>
      <c r="AC170" s="8">
        <f t="shared" si="99"/>
        <v>-3119.0704305016666</v>
      </c>
      <c r="AD170" s="8">
        <f t="shared" si="107"/>
        <v>8.1278802996770825</v>
      </c>
      <c r="AE170" s="8">
        <f t="shared" si="100"/>
        <v>-3110.9425502019894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2566.7543835709521</v>
      </c>
      <c r="M171" s="14">
        <f t="shared" si="93"/>
        <v>769177</v>
      </c>
      <c r="N171" s="13"/>
      <c r="O171" s="13">
        <f>1000*(IF(I40&lt;18,VLOOKUP(I40,'[1]Mortality (No Interventions) L'!$B$10:$O$129,10),VLOOKUP(I40,'[1]Mortality (Interventions) L'!$B$264:$AV$384,7)))</f>
        <v>398.74806223973525</v>
      </c>
      <c r="P171" s="11">
        <v>0</v>
      </c>
      <c r="Q171" s="10">
        <f t="shared" si="102"/>
        <v>6.7390575824916093E-3</v>
      </c>
      <c r="R171" s="10">
        <f t="shared" si="103"/>
        <v>2.6871861523405237E-3</v>
      </c>
      <c r="S171" s="10">
        <f t="shared" si="104"/>
        <v>0</v>
      </c>
      <c r="T171" s="9">
        <f t="shared" si="94"/>
        <v>4.0518714301510852E-3</v>
      </c>
      <c r="U171" s="18"/>
      <c r="V171" s="8">
        <f t="shared" si="105"/>
        <v>51.835280941281489</v>
      </c>
      <c r="W171" s="8">
        <f t="shared" si="95"/>
        <v>31.166063110293216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-10.400158755006201</v>
      </c>
      <c r="AB171" s="8">
        <f t="shared" si="106"/>
        <v>-2066.9217830988268</v>
      </c>
      <c r="AC171" s="8">
        <f t="shared" si="99"/>
        <v>-2077.3219418538329</v>
      </c>
      <c r="AD171" s="8">
        <f t="shared" si="107"/>
        <v>5.085041060339714</v>
      </c>
      <c r="AE171" s="8">
        <f t="shared" si="100"/>
        <v>-2072.2369007934931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2566.7543835709521</v>
      </c>
      <c r="M172" s="14">
        <f t="shared" si="93"/>
        <v>769177</v>
      </c>
      <c r="N172" s="13"/>
      <c r="O172" s="13">
        <f>1000*(IF(I41&lt;18,VLOOKUP(I41,'[1]Mortality (No Interventions) L'!$B$10:$O$129,10),VLOOKUP(I41,'[1]Mortality (Interventions) L'!$B$264:$AV$384,7)))</f>
        <v>423.0323736356417</v>
      </c>
      <c r="P172" s="11">
        <v>0</v>
      </c>
      <c r="Q172" s="10">
        <f t="shared" si="102"/>
        <v>4.0518714301510852E-3</v>
      </c>
      <c r="R172" s="10">
        <f t="shared" si="103"/>
        <v>1.714072788763256E-3</v>
      </c>
      <c r="S172" s="10">
        <f t="shared" si="104"/>
        <v>0</v>
      </c>
      <c r="T172" s="9">
        <f t="shared" si="94"/>
        <v>2.3377986413878294E-3</v>
      </c>
      <c r="U172" s="18"/>
      <c r="V172" s="8">
        <f t="shared" si="105"/>
        <v>31.166063110293216</v>
      </c>
      <c r="W172" s="8">
        <f t="shared" si="95"/>
        <v>17.981809455867666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-6.0005549106884271</v>
      </c>
      <c r="AB172" s="8">
        <f t="shared" si="106"/>
        <v>-1318.4253654425549</v>
      </c>
      <c r="AC172" s="8">
        <f t="shared" si="99"/>
        <v>-1324.4259203532433</v>
      </c>
      <c r="AD172" s="8">
        <f t="shared" si="107"/>
        <v>3.0573907911197646</v>
      </c>
      <c r="AE172" s="8">
        <f t="shared" si="100"/>
        <v>-1321.3685295621235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2566.7543835709521</v>
      </c>
      <c r="M173" s="14">
        <f t="shared" si="93"/>
        <v>769177</v>
      </c>
      <c r="N173" s="13"/>
      <c r="O173" s="13">
        <f>1000*(IF(I42&lt;18,VLOOKUP(I42,'[1]Mortality (No Interventions) L'!$B$10:$O$129,10),VLOOKUP(I42,'[1]Mortality (Interventions) L'!$B$264:$AV$384,7)))</f>
        <v>446.61847483592231</v>
      </c>
      <c r="P173" s="11">
        <v>0</v>
      </c>
      <c r="Q173" s="10">
        <f t="shared" si="102"/>
        <v>2.3377986413878294E-3</v>
      </c>
      <c r="R173" s="10">
        <f t="shared" si="103"/>
        <v>1.0441040636901238E-3</v>
      </c>
      <c r="S173" s="10">
        <f t="shared" si="104"/>
        <v>0</v>
      </c>
      <c r="T173" s="9">
        <f t="shared" si="94"/>
        <v>1.2936945776977056E-3</v>
      </c>
      <c r="U173" s="18"/>
      <c r="V173" s="8">
        <f t="shared" si="105"/>
        <v>17.981809455867666</v>
      </c>
      <c r="W173" s="8">
        <f t="shared" si="95"/>
        <v>9.9508011418978821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-3.3205962283075574</v>
      </c>
      <c r="AB173" s="8">
        <f t="shared" si="106"/>
        <v>-803.10083139697838</v>
      </c>
      <c r="AC173" s="8">
        <f t="shared" si="99"/>
        <v>-806.4214276252859</v>
      </c>
      <c r="AD173" s="8">
        <f t="shared" si="107"/>
        <v>1.7640155076206181</v>
      </c>
      <c r="AE173" s="8">
        <f t="shared" si="100"/>
        <v>-804.65741211766533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2566.7543835709521</v>
      </c>
      <c r="M174" s="14">
        <f t="shared" si="93"/>
        <v>769177</v>
      </c>
      <c r="N174" s="13"/>
      <c r="O174" s="13">
        <f>1000*(IF(I43&lt;18,VLOOKUP(I43,'[1]Mortality (No Interventions) L'!$B$10:$O$129,10),VLOOKUP(I43,'[1]Mortality (Interventions) L'!$B$264:$AV$384,7)))</f>
        <v>470.55053993530322</v>
      </c>
      <c r="P174" s="11">
        <v>0</v>
      </c>
      <c r="Q174" s="10">
        <f t="shared" si="102"/>
        <v>1.2936945776977056E-3</v>
      </c>
      <c r="R174" s="10">
        <f t="shared" si="103"/>
        <v>6.0874868204702952E-4</v>
      </c>
      <c r="S174" s="10">
        <f t="shared" si="104"/>
        <v>0</v>
      </c>
      <c r="T174" s="9">
        <f t="shared" si="94"/>
        <v>6.8494589565067608E-4</v>
      </c>
      <c r="U174" s="18"/>
      <c r="V174" s="8">
        <f t="shared" si="105"/>
        <v>9.9508011418978821</v>
      </c>
      <c r="W174" s="8">
        <f t="shared" si="95"/>
        <v>5.2684462917890009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-1.7580878801703048</v>
      </c>
      <c r="AB174" s="8">
        <f t="shared" si="106"/>
        <v>-468.23548501088806</v>
      </c>
      <c r="AC174" s="8">
        <f t="shared" si="99"/>
        <v>-469.99357289105836</v>
      </c>
      <c r="AD174" s="8">
        <f t="shared" si="107"/>
        <v>0.97617359202018228</v>
      </c>
      <c r="AE174" s="8">
        <f t="shared" si="100"/>
        <v>-469.01739929903817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2566.7543835709521</v>
      </c>
      <c r="M175" s="14">
        <f t="shared" si="93"/>
        <v>769177</v>
      </c>
      <c r="N175" s="13"/>
      <c r="O175" s="13">
        <f>1000*(IF(I44&lt;18,VLOOKUP(I44,'[1]Mortality (No Interventions) L'!$B$10:$O$129,10),VLOOKUP(I44,'[1]Mortality (Interventions) L'!$B$264:$AV$384,7)))</f>
        <v>494.66706440827966</v>
      </c>
      <c r="P175" s="11">
        <v>0</v>
      </c>
      <c r="Q175" s="10">
        <f t="shared" si="102"/>
        <v>6.8494589565067608E-4</v>
      </c>
      <c r="R175" s="10">
        <f t="shared" si="103"/>
        <v>3.3882017548001982E-4</v>
      </c>
      <c r="S175" s="10">
        <f t="shared" si="104"/>
        <v>0</v>
      </c>
      <c r="T175" s="9">
        <f t="shared" si="94"/>
        <v>3.4612572017065626E-4</v>
      </c>
      <c r="U175" s="18"/>
      <c r="V175" s="8">
        <f t="shared" si="105"/>
        <v>5.2684462917890009</v>
      </c>
      <c r="W175" s="8">
        <f t="shared" si="95"/>
        <v>2.6623194306370488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-0.88841970951468463</v>
      </c>
      <c r="AB175" s="8">
        <f t="shared" si="106"/>
        <v>-260.61268611519523</v>
      </c>
      <c r="AC175" s="8">
        <f t="shared" si="99"/>
        <v>-261.5011058247099</v>
      </c>
      <c r="AD175" s="8">
        <f t="shared" si="107"/>
        <v>0.51683458122450099</v>
      </c>
      <c r="AE175" s="8">
        <f t="shared" si="100"/>
        <v>-260.98427124348541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2566.7543835709521</v>
      </c>
      <c r="M176" s="14">
        <f t="shared" si="93"/>
        <v>769177</v>
      </c>
      <c r="N176" s="13"/>
      <c r="O176" s="13">
        <f>1000*(IF(I45&lt;18,VLOOKUP(I45,'[1]Mortality (No Interventions) L'!$B$10:$O$129,10),VLOOKUP(I45,'[1]Mortality (Interventions) L'!$B$264:$AV$384,7)))</f>
        <v>518.791107301681</v>
      </c>
      <c r="P176" s="11">
        <v>0</v>
      </c>
      <c r="Q176" s="10">
        <f t="shared" si="102"/>
        <v>3.4612572017065626E-4</v>
      </c>
      <c r="R176" s="10">
        <f t="shared" si="103"/>
        <v>1.7956694563292655E-4</v>
      </c>
      <c r="S176" s="10">
        <f t="shared" si="104"/>
        <v>0</v>
      </c>
      <c r="T176" s="9">
        <f t="shared" si="94"/>
        <v>1.6655877453772972E-4</v>
      </c>
      <c r="U176" s="18"/>
      <c r="V176" s="8">
        <f t="shared" si="105"/>
        <v>2.6623194306370488</v>
      </c>
      <c r="W176" s="8">
        <f t="shared" si="95"/>
        <v>1.2811317852260733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-0.42751546466692364</v>
      </c>
      <c r="AB176" s="8">
        <f t="shared" si="106"/>
        <v>-138.11876454109753</v>
      </c>
      <c r="AC176" s="8">
        <f t="shared" si="99"/>
        <v>-138.54628000576446</v>
      </c>
      <c r="AD176" s="8">
        <f t="shared" si="107"/>
        <v>0.26117353614549449</v>
      </c>
      <c r="AE176" s="8">
        <f t="shared" si="100"/>
        <v>-138.28510646961897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2566.7543835709521</v>
      </c>
      <c r="M177" s="14">
        <f t="shared" si="93"/>
        <v>769177</v>
      </c>
      <c r="N177" s="13"/>
      <c r="O177" s="13">
        <f>1000*(IF(I46&lt;18,VLOOKUP(I46,'[1]Mortality (No Interventions) L'!$B$10:$O$129,10),VLOOKUP(I46,'[1]Mortality (Interventions) L'!$B$264:$AV$384,7)))</f>
        <v>542.74928977143145</v>
      </c>
      <c r="P177" s="11">
        <v>0</v>
      </c>
      <c r="Q177" s="10">
        <f t="shared" si="102"/>
        <v>1.6655877453772972E-4</v>
      </c>
      <c r="R177" s="10">
        <f t="shared" si="103"/>
        <v>9.0399656585552786E-5</v>
      </c>
      <c r="S177" s="10">
        <f t="shared" si="104"/>
        <v>0</v>
      </c>
      <c r="T177" s="9">
        <f t="shared" si="94"/>
        <v>7.615911795217693E-5</v>
      </c>
      <c r="U177" s="18"/>
      <c r="V177" s="8">
        <f t="shared" si="105"/>
        <v>1.2811317852260733</v>
      </c>
      <c r="W177" s="8">
        <f t="shared" si="95"/>
        <v>0.58579841869101601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-0.19548174985264732</v>
      </c>
      <c r="AB177" s="8">
        <f t="shared" si="106"/>
        <v>-69.533336653505742</v>
      </c>
      <c r="AC177" s="8">
        <f t="shared" si="99"/>
        <v>-69.728818403358389</v>
      </c>
      <c r="AD177" s="8">
        <f t="shared" si="107"/>
        <v>0.1256790281306778</v>
      </c>
      <c r="AE177" s="8">
        <f t="shared" si="100"/>
        <v>-69.603139375227713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2566.7543835709521</v>
      </c>
      <c r="M178" s="14">
        <f t="shared" si="93"/>
        <v>769177</v>
      </c>
      <c r="N178" s="13"/>
      <c r="O178" s="13">
        <f>1000*(IF(I47&lt;18,VLOOKUP(I47,'[1]Mortality (No Interventions) L'!$B$10:$O$129,10),VLOOKUP(I47,'[1]Mortality (Interventions) L'!$B$264:$AV$384,7)))</f>
        <v>566.56657019151373</v>
      </c>
      <c r="P178" s="11">
        <v>0</v>
      </c>
      <c r="Q178" s="10">
        <f t="shared" si="102"/>
        <v>7.615911795217693E-5</v>
      </c>
      <c r="R178" s="10">
        <f t="shared" si="103"/>
        <v>4.3149210246975825E-5</v>
      </c>
      <c r="S178" s="10">
        <f t="shared" si="104"/>
        <v>0</v>
      </c>
      <c r="T178" s="9">
        <f t="shared" si="94"/>
        <v>3.3009907705201105E-5</v>
      </c>
      <c r="U178" s="18"/>
      <c r="V178" s="8">
        <f t="shared" si="105"/>
        <v>0.58579841869101601</v>
      </c>
      <c r="W178" s="8">
        <f t="shared" si="95"/>
        <v>0.25390461778963475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-8.4728325303597488E-2</v>
      </c>
      <c r="AB178" s="8">
        <f t="shared" si="106"/>
        <v>-33.189380090138123</v>
      </c>
      <c r="AC178" s="8">
        <f t="shared" si="99"/>
        <v>-33.274108415441717</v>
      </c>
      <c r="AD178" s="8">
        <f t="shared" si="107"/>
        <v>5.7466824873588673E-2</v>
      </c>
      <c r="AE178" s="8">
        <f t="shared" si="100"/>
        <v>-33.21664159056813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2566.7543835709521</v>
      </c>
      <c r="M179" s="14">
        <f t="shared" si="93"/>
        <v>769177</v>
      </c>
      <c r="N179" s="13"/>
      <c r="O179" s="13">
        <f>1000*(IF(I48&lt;18,VLOOKUP(I48,'[1]Mortality (No Interventions) L'!$B$10:$O$129,10),VLOOKUP(I48,'[1]Mortality (Interventions) L'!$B$264:$AV$384,7)))</f>
        <v>590.29067512416111</v>
      </c>
      <c r="P179" s="11">
        <v>0</v>
      </c>
      <c r="Q179" s="10">
        <f t="shared" si="102"/>
        <v>3.3009907705201105E-5</v>
      </c>
      <c r="R179" s="10">
        <f t="shared" si="103"/>
        <v>1.9485440705089406E-5</v>
      </c>
      <c r="S179" s="10">
        <f t="shared" si="104"/>
        <v>0</v>
      </c>
      <c r="T179" s="9">
        <f t="shared" si="94"/>
        <v>1.3524467000111699E-5</v>
      </c>
      <c r="U179" s="18"/>
      <c r="V179" s="8">
        <f t="shared" si="105"/>
        <v>0.25390461778963475</v>
      </c>
      <c r="W179" s="8">
        <f t="shared" si="95"/>
        <v>0.10402708953744917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-3.4713984957997386E-2</v>
      </c>
      <c r="AB179" s="8">
        <f t="shared" si="106"/>
        <v>-14.987752825218555</v>
      </c>
      <c r="AC179" s="8">
        <f t="shared" si="99"/>
        <v>-15.022466810176553</v>
      </c>
      <c r="AD179" s="8">
        <f t="shared" si="107"/>
        <v>2.490804300516317E-2</v>
      </c>
      <c r="AE179" s="8">
        <f t="shared" si="100"/>
        <v>-14.997558767171389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2566.7543835709521</v>
      </c>
      <c r="M180" s="14">
        <f t="shared" si="93"/>
        <v>769177</v>
      </c>
      <c r="N180" s="13"/>
      <c r="O180" s="13">
        <f>1000*(IF(I49&lt;18,VLOOKUP(I49,'[1]Mortality (No Interventions) L'!$B$10:$O$129,10),VLOOKUP(I49,'[1]Mortality (Interventions) L'!$B$264:$AV$384,7)))</f>
        <v>613.76572742198312</v>
      </c>
      <c r="P180" s="11">
        <v>0</v>
      </c>
      <c r="Q180" s="10">
        <f t="shared" si="102"/>
        <v>1.3524467000111699E-5</v>
      </c>
      <c r="R180" s="10">
        <f t="shared" si="103"/>
        <v>8.3008543263181635E-6</v>
      </c>
      <c r="S180" s="10">
        <f t="shared" si="104"/>
        <v>0</v>
      </c>
      <c r="T180" s="9">
        <f t="shared" si="94"/>
        <v>5.2236126737935352E-6</v>
      </c>
      <c r="U180" s="18"/>
      <c r="V180" s="8">
        <f t="shared" si="105"/>
        <v>0.10402708953744917</v>
      </c>
      <c r="W180" s="8">
        <f t="shared" si="95"/>
        <v>4.0178827255904902E-2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-1.3407730728536339E-2</v>
      </c>
      <c r="AB180" s="8">
        <f t="shared" si="106"/>
        <v>-6.3848262281544264</v>
      </c>
      <c r="AC180" s="8">
        <f t="shared" si="99"/>
        <v>-6.3982339588829626</v>
      </c>
      <c r="AD180" s="8">
        <f t="shared" si="107"/>
        <v>1.0205057483623764E-2</v>
      </c>
      <c r="AE180" s="8">
        <f t="shared" si="100"/>
        <v>-6.3880289013993385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2566.7543835709521</v>
      </c>
      <c r="M181" s="14">
        <f t="shared" si="93"/>
        <v>769177</v>
      </c>
      <c r="N181" s="13"/>
      <c r="O181" s="13">
        <f>1000*(IF(I50&lt;18,VLOOKUP(I50,'[1]Mortality (No Interventions) L'!$B$10:$O$129,10),VLOOKUP(I50,'[1]Mortality (Interventions) L'!$B$264:$AV$384,7)))</f>
        <v>636.83930442765836</v>
      </c>
      <c r="P181" s="11">
        <v>0</v>
      </c>
      <c r="Q181" s="10">
        <f t="shared" si="102"/>
        <v>5.2236126737935352E-6</v>
      </c>
      <c r="R181" s="10">
        <f t="shared" si="103"/>
        <v>3.3266018617781754E-6</v>
      </c>
      <c r="S181" s="10">
        <f t="shared" si="104"/>
        <v>0</v>
      </c>
      <c r="T181" s="9">
        <f t="shared" si="94"/>
        <v>1.8970108120153597E-6</v>
      </c>
      <c r="U181" s="18"/>
      <c r="V181" s="8">
        <f t="shared" si="105"/>
        <v>4.0178827255904902E-2</v>
      </c>
      <c r="W181" s="8">
        <f t="shared" si="95"/>
        <v>1.4591370853535384E-2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-4.8691608174219157E-3</v>
      </c>
      <c r="AB181" s="8">
        <f t="shared" si="106"/>
        <v>-2.5587456402369515</v>
      </c>
      <c r="AC181" s="8">
        <f t="shared" si="99"/>
        <v>-2.5636148010543733</v>
      </c>
      <c r="AD181" s="8">
        <f t="shared" si="107"/>
        <v>3.9415429538042709E-3</v>
      </c>
      <c r="AE181" s="8">
        <f t="shared" si="100"/>
        <v>-2.559673258100569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2566.7543835709521</v>
      </c>
      <c r="M182" s="14">
        <f t="shared" si="93"/>
        <v>769177</v>
      </c>
      <c r="N182" s="13"/>
      <c r="O182" s="13">
        <f>1000*(IF(I51&lt;18,VLOOKUP(I51,'[1]Mortality (No Interventions) L'!$B$10:$O$129,10),VLOOKUP(I51,'[1]Mortality (Interventions) L'!$B$264:$AV$384,7)))</f>
        <v>663.84951719025105</v>
      </c>
      <c r="P182" s="11">
        <v>0</v>
      </c>
      <c r="Q182" s="10">
        <f t="shared" si="102"/>
        <v>1.8970108120153597E-6</v>
      </c>
      <c r="R182" s="10">
        <f t="shared" si="103"/>
        <v>1.2593297116610828E-6</v>
      </c>
      <c r="S182" s="10">
        <f t="shared" si="104"/>
        <v>0</v>
      </c>
      <c r="T182" s="9">
        <f t="shared" si="94"/>
        <v>6.3768110035427693E-7</v>
      </c>
      <c r="U182" s="18"/>
      <c r="V182" s="8">
        <f t="shared" si="105"/>
        <v>1.4591370853535384E-2</v>
      </c>
      <c r="W182" s="8">
        <f t="shared" si="95"/>
        <v>4.9048963572720173E-3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-1.6367707596546886E-3</v>
      </c>
      <c r="AB182" s="8">
        <f t="shared" si="106"/>
        <v>-0.96864744962633664</v>
      </c>
      <c r="AC182" s="8">
        <f t="shared" si="99"/>
        <v>-0.97028422038599138</v>
      </c>
      <c r="AD182" s="8">
        <f t="shared" si="107"/>
        <v>1.4314134807318212E-3</v>
      </c>
      <c r="AE182" s="8">
        <f t="shared" si="100"/>
        <v>-0.96885280690525954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2566.7543835709521</v>
      </c>
      <c r="M183" s="14">
        <f t="shared" si="93"/>
        <v>769177</v>
      </c>
      <c r="N183" s="13"/>
      <c r="O183" s="13">
        <f>1000*(IF(I52&lt;18,VLOOKUP(I52,'[1]Mortality (No Interventions) L'!$B$10:$O$129,10),VLOOKUP(I52,'[1]Mortality (Interventions) L'!$B$264:$AV$384,7)))</f>
        <v>690.36539652208216</v>
      </c>
      <c r="P183" s="11">
        <v>0</v>
      </c>
      <c r="Q183" s="10">
        <f t="shared" si="102"/>
        <v>6.3768110035427693E-7</v>
      </c>
      <c r="R183" s="10">
        <f t="shared" si="103"/>
        <v>4.4023296570071804E-7</v>
      </c>
      <c r="S183" s="10">
        <f t="shared" si="104"/>
        <v>0</v>
      </c>
      <c r="T183" s="9">
        <f t="shared" si="94"/>
        <v>1.9744813465355889E-7</v>
      </c>
      <c r="U183" s="18"/>
      <c r="V183" s="8">
        <f t="shared" si="105"/>
        <v>4.9048963572720173E-3</v>
      </c>
      <c r="W183" s="8">
        <f t="shared" si="95"/>
        <v>1.5187256386842048E-3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-5.0680086514992985E-4</v>
      </c>
      <c r="AB183" s="8">
        <f t="shared" si="106"/>
        <v>-0.3386170718587812</v>
      </c>
      <c r="AC183" s="8">
        <f t="shared" si="99"/>
        <v>-0.33912387272393113</v>
      </c>
      <c r="AD183" s="8">
        <f t="shared" si="107"/>
        <v>4.8117033264838491E-4</v>
      </c>
      <c r="AE183" s="8">
        <f t="shared" si="100"/>
        <v>-0.33864270239128275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2566.7543835709521</v>
      </c>
      <c r="M184" s="14">
        <f t="shared" si="93"/>
        <v>769177</v>
      </c>
      <c r="N184" s="13"/>
      <c r="O184" s="13">
        <f>1000*(IF(I53&lt;18,VLOOKUP(I53,'[1]Mortality (No Interventions) L'!$B$10:$O$129,10),VLOOKUP(I53,'[1]Mortality (Interventions) L'!$B$264:$AV$384,7)))</f>
        <v>716.35261586404511</v>
      </c>
      <c r="P184" s="11">
        <v>0</v>
      </c>
      <c r="Q184" s="10">
        <f t="shared" si="102"/>
        <v>1.9744813465355889E-7</v>
      </c>
      <c r="R184" s="10">
        <f t="shared" si="103"/>
        <v>1.4144248775655312E-7</v>
      </c>
      <c r="S184" s="10">
        <f t="shared" si="104"/>
        <v>0</v>
      </c>
      <c r="T184" s="9">
        <f t="shared" si="94"/>
        <v>5.6005646897005765E-8</v>
      </c>
      <c r="U184" s="18"/>
      <c r="V184" s="8">
        <f t="shared" si="105"/>
        <v>1.5187256386842048E-3</v>
      </c>
      <c r="W184" s="8">
        <f t="shared" si="95"/>
        <v>4.3078255463298206E-4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-1.4375273967761644E-4</v>
      </c>
      <c r="AB184" s="8">
        <f t="shared" si="106"/>
        <v>-0.10879430840512226</v>
      </c>
      <c r="AC184" s="8">
        <f t="shared" si="99"/>
        <v>-0.10893806114479988</v>
      </c>
      <c r="AD184" s="8">
        <f t="shared" si="107"/>
        <v>1.4898698515492049E-4</v>
      </c>
      <c r="AE184" s="8">
        <f t="shared" si="100"/>
        <v>-0.10878907415964496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2566.7543835709521</v>
      </c>
      <c r="M185" s="14">
        <f t="shared" si="93"/>
        <v>769177</v>
      </c>
      <c r="N185" s="13"/>
      <c r="O185" s="13">
        <f>1000*(IF(I54&lt;18,VLOOKUP(I54,'[1]Mortality (No Interventions) L'!$B$10:$O$129,10),VLOOKUP(I54,'[1]Mortality (Interventions) L'!$B$264:$AV$384,7)))</f>
        <v>741.77818514774958</v>
      </c>
      <c r="P185" s="11">
        <v>0</v>
      </c>
      <c r="Q185" s="10">
        <f t="shared" si="102"/>
        <v>5.6005646897005765E-8</v>
      </c>
      <c r="R185" s="10">
        <f t="shared" si="103"/>
        <v>4.1543767113286626E-8</v>
      </c>
      <c r="S185" s="10">
        <f t="shared" si="104"/>
        <v>0</v>
      </c>
      <c r="T185" s="9">
        <f t="shared" si="94"/>
        <v>1.4461879783719139E-8</v>
      </c>
      <c r="U185" s="18"/>
      <c r="V185" s="8">
        <f t="shared" si="105"/>
        <v>4.3078255463298206E-4</v>
      </c>
      <c r="W185" s="8">
        <f t="shared" si="95"/>
        <v>1.1123745306401737E-4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-3.7120093329537231E-5</v>
      </c>
      <c r="AB185" s="8">
        <f t="shared" si="106"/>
        <v>-3.1954510156896467E-2</v>
      </c>
      <c r="AC185" s="8">
        <f t="shared" si="99"/>
        <v>-3.1991630250226007E-2</v>
      </c>
      <c r="AD185" s="8">
        <f t="shared" si="107"/>
        <v>4.2259768609495545E-5</v>
      </c>
      <c r="AE185" s="8">
        <f t="shared" si="100"/>
        <v>-3.1949370481616508E-2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2566.7543835709521</v>
      </c>
      <c r="M186" s="14">
        <f t="shared" si="93"/>
        <v>769177</v>
      </c>
      <c r="N186" s="13"/>
      <c r="O186" s="13">
        <f>1000*(IF(I55&lt;18,VLOOKUP(I55,'[1]Mortality (No Interventions) L'!$B$10:$O$129,10),VLOOKUP(I55,'[1]Mortality (Interventions) L'!$B$264:$AV$384,7)))</f>
        <v>766.60973897458052</v>
      </c>
      <c r="P186" s="11">
        <v>0</v>
      </c>
      <c r="Q186" s="10">
        <f t="shared" si="102"/>
        <v>1.4461879783719139E-8</v>
      </c>
      <c r="R186" s="10">
        <f t="shared" si="103"/>
        <v>1.1086617886078692E-8</v>
      </c>
      <c r="S186" s="10">
        <f t="shared" si="104"/>
        <v>0</v>
      </c>
      <c r="T186" s="9">
        <f t="shared" si="94"/>
        <v>3.375261897640447E-9</v>
      </c>
      <c r="U186" s="18"/>
      <c r="V186" s="8">
        <f t="shared" si="105"/>
        <v>1.1123745306401737E-4</v>
      </c>
      <c r="W186" s="8">
        <f t="shared" si="95"/>
        <v>2.5961738206413862E-5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-8.6634682714686268E-6</v>
      </c>
      <c r="AB186" s="8">
        <f t="shared" si="106"/>
        <v>-8.5275714857603498E-3</v>
      </c>
      <c r="AC186" s="8">
        <f t="shared" si="99"/>
        <v>-8.536234954031819E-3</v>
      </c>
      <c r="AD186" s="8">
        <f t="shared" si="107"/>
        <v>1.0912394145580104E-5</v>
      </c>
      <c r="AE186" s="8">
        <f t="shared" si="100"/>
        <v>-8.5253225598862382E-3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2566.7543835709521</v>
      </c>
      <c r="M187" s="14">
        <f t="shared" si="93"/>
        <v>769177</v>
      </c>
      <c r="N187" s="13"/>
      <c r="O187" s="13">
        <f>1000*(IF(I56&lt;18,VLOOKUP(I56,'[1]Mortality (No Interventions) L'!$B$10:$O$129,10),VLOOKUP(I56,'[1]Mortality (Interventions) L'!$B$264:$AV$384,7)))</f>
        <v>790.97452316495162</v>
      </c>
      <c r="P187" s="11">
        <v>0</v>
      </c>
      <c r="Q187" s="10">
        <f t="shared" si="102"/>
        <v>3.375261897640447E-9</v>
      </c>
      <c r="R187" s="10">
        <f t="shared" si="103"/>
        <v>2.6697461700429823E-9</v>
      </c>
      <c r="S187" s="10">
        <f t="shared" si="104"/>
        <v>0</v>
      </c>
      <c r="T187" s="9">
        <f t="shared" si="94"/>
        <v>7.0551572759746473E-10</v>
      </c>
      <c r="U187" s="18"/>
      <c r="V187" s="8">
        <f t="shared" si="105"/>
        <v>2.5961738206413862E-5</v>
      </c>
      <c r="W187" s="8">
        <f t="shared" si="95"/>
        <v>5.4266647080623513E-6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-1.8108855864890424E-6</v>
      </c>
      <c r="AB187" s="8">
        <f t="shared" si="106"/>
        <v>-2.0535073498351509E-3</v>
      </c>
      <c r="AC187" s="8">
        <f t="shared" si="99"/>
        <v>-2.0553182354216401E-3</v>
      </c>
      <c r="AD187" s="8">
        <f t="shared" si="107"/>
        <v>2.5468465180492002E-6</v>
      </c>
      <c r="AE187" s="8">
        <f t="shared" si="100"/>
        <v>-2.0527713889035909E-3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2566.7543835709521</v>
      </c>
      <c r="M188" s="14">
        <f t="shared" si="93"/>
        <v>769177</v>
      </c>
      <c r="N188" s="13"/>
      <c r="O188" s="13">
        <f>1000*(IF(I57&lt;18,VLOOKUP(I57,'[1]Mortality (No Interventions) L'!$B$10:$O$129,10),VLOOKUP(I57,'[1]Mortality (Interventions) L'!$B$264:$AV$384,7)))</f>
        <v>815.02084281419411</v>
      </c>
      <c r="P188" s="11">
        <v>0</v>
      </c>
      <c r="Q188" s="10">
        <f t="shared" si="102"/>
        <v>7.0551572759746473E-10</v>
      </c>
      <c r="R188" s="10">
        <f t="shared" si="103"/>
        <v>5.7501002292515502E-10</v>
      </c>
      <c r="S188" s="10">
        <f t="shared" si="104"/>
        <v>0</v>
      </c>
      <c r="T188" s="9">
        <f t="shared" si="94"/>
        <v>1.305057046723097E-10</v>
      </c>
      <c r="U188" s="18"/>
      <c r="V188" s="8">
        <f t="shared" si="105"/>
        <v>5.4266647080623513E-6</v>
      </c>
      <c r="W188" s="8">
        <f t="shared" si="95"/>
        <v>1.0038198640273317E-6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-3.3497608954866702E-7</v>
      </c>
      <c r="AB188" s="8">
        <f t="shared" si="106"/>
        <v>-4.4228448440350199E-4</v>
      </c>
      <c r="AC188" s="8">
        <f t="shared" si="99"/>
        <v>-4.4261946049305065E-4</v>
      </c>
      <c r="AD188" s="8">
        <f t="shared" si="107"/>
        <v>5.3235580786091674E-7</v>
      </c>
      <c r="AE188" s="8">
        <f t="shared" si="100"/>
        <v>-4.4208710468518974E-4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2566.7543835709521</v>
      </c>
      <c r="M189" s="14">
        <f t="shared" si="93"/>
        <v>769177</v>
      </c>
      <c r="N189" s="13"/>
      <c r="O189" s="13">
        <f>1000*(IF(I58&lt;18,VLOOKUP(I58,'[1]Mortality (No Interventions) L'!$B$10:$O$129,10),VLOOKUP(I58,'[1]Mortality (Interventions) L'!$B$264:$AV$384,7)))</f>
        <v>838.74869792230811</v>
      </c>
      <c r="P189" s="11">
        <v>0</v>
      </c>
      <c r="Q189" s="10">
        <f t="shared" si="102"/>
        <v>1.305057046723097E-10</v>
      </c>
      <c r="R189" s="10">
        <f t="shared" si="103"/>
        <v>1.0946148986533304E-10</v>
      </c>
      <c r="S189" s="10">
        <f t="shared" si="104"/>
        <v>0</v>
      </c>
      <c r="T189" s="9">
        <f t="shared" si="94"/>
        <v>2.1044214806976663E-11</v>
      </c>
      <c r="U189" s="18"/>
      <c r="V189" s="8">
        <f t="shared" si="105"/>
        <v>1.0038198640273317E-6</v>
      </c>
      <c r="W189" s="8">
        <f t="shared" si="95"/>
        <v>1.618672601258589E-7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-5.4015330604616085E-8</v>
      </c>
      <c r="AB189" s="8">
        <f t="shared" si="106"/>
        <v>-8.4195260390147273E-5</v>
      </c>
      <c r="AC189" s="8">
        <f t="shared" si="99"/>
        <v>-8.4249275720751893E-5</v>
      </c>
      <c r="AD189" s="8">
        <f t="shared" si="107"/>
        <v>9.8474728661081243E-8</v>
      </c>
      <c r="AE189" s="8">
        <f t="shared" si="100"/>
        <v>-8.415080099209081E-5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2566.7543835709521</v>
      </c>
      <c r="M190" s="14">
        <f t="shared" si="93"/>
        <v>769177</v>
      </c>
      <c r="N190" s="13"/>
      <c r="O190" s="13">
        <f>1000*(IF(I59&lt;18,VLOOKUP(I59,'[1]Mortality (No Interventions) L'!$B$10:$O$129,10),VLOOKUP(I59,'[1]Mortality (Interventions) L'!$B$264:$AV$384,7)))</f>
        <v>862.15808848929362</v>
      </c>
      <c r="P190" s="11">
        <v>0</v>
      </c>
      <c r="Q190" s="10">
        <f t="shared" si="102"/>
        <v>2.1044214806976663E-11</v>
      </c>
      <c r="R190" s="10">
        <f t="shared" si="103"/>
        <v>1.8143440011741089E-11</v>
      </c>
      <c r="S190" s="10">
        <f t="shared" si="104"/>
        <v>0</v>
      </c>
      <c r="T190" s="9">
        <f t="shared" si="94"/>
        <v>2.9007747952355745E-12</v>
      </c>
      <c r="U190" s="18"/>
      <c r="V190" s="8">
        <f t="shared" si="105"/>
        <v>1.618672601258589E-7</v>
      </c>
      <c r="W190" s="8">
        <f t="shared" si="95"/>
        <v>2.2312092546749138E-8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-7.4455764214230414E-9</v>
      </c>
      <c r="AB190" s="8">
        <f t="shared" si="106"/>
        <v>-1.3955516757910976E-5</v>
      </c>
      <c r="AC190" s="8">
        <f t="shared" si="99"/>
        <v>-1.3962962334332399E-5</v>
      </c>
      <c r="AD190" s="8">
        <f t="shared" si="107"/>
        <v>1.587917821834676E-8</v>
      </c>
      <c r="AE190" s="8">
        <f t="shared" si="100"/>
        <v>-1.3947083156114053E-5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2566.7543835709521</v>
      </c>
      <c r="M191" s="14">
        <f t="shared" si="93"/>
        <v>769177</v>
      </c>
      <c r="N191" s="13"/>
      <c r="O191" s="13">
        <f>1000*(IF(I60&lt;18,VLOOKUP(I60,'[1]Mortality (No Interventions) L'!$B$10:$O$129,10),VLOOKUP(I60,'[1]Mortality (Interventions) L'!$B$264:$AV$384,7)))</f>
        <v>1000</v>
      </c>
      <c r="P191" s="11">
        <v>0</v>
      </c>
      <c r="Q191" s="10">
        <f t="shared" si="102"/>
        <v>2.9007747952355745E-12</v>
      </c>
      <c r="R191" s="10">
        <f t="shared" si="103"/>
        <v>2.9007747952355745E-12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2.2312092546749138E-8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-2.2312092546749135E-6</v>
      </c>
      <c r="AC191" s="8">
        <f t="shared" si="99"/>
        <v>-2.2312092546749135E-6</v>
      </c>
      <c r="AD191" s="8">
        <f t="shared" si="107"/>
        <v>2.1888162788360906E-9</v>
      </c>
      <c r="AE191" s="8">
        <f t="shared" si="100"/>
        <v>-2.2290204383960772E-6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2566.7543835709521</v>
      </c>
      <c r="M192" s="14">
        <f t="shared" si="93"/>
        <v>769177</v>
      </c>
      <c r="N192" s="13"/>
      <c r="O192" s="13" t="e">
        <f>1000*(IF(I61&lt;18,VLOOKUP(I61,'[1]Mortality (No Interventions) L'!$B$10:$O$129,10),VLOOKUP(I61,'[1]Mortality (Interventions) L'!$B$264:$AV$384,7)))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2566.7543835709521</v>
      </c>
      <c r="M193" s="14">
        <f t="shared" si="93"/>
        <v>769177</v>
      </c>
      <c r="N193" s="13"/>
      <c r="O193" s="13" t="e">
        <f>1000*(IF(I62&lt;18,VLOOKUP(I62,'[1]Mortality (No Interventions) L'!$B$10:$O$129,10),VLOOKUP(I62,'[1]Mortality (Interventions) L'!$B$264:$AV$384,7)))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2566.7543835709521</v>
      </c>
      <c r="M194" s="14">
        <f t="shared" si="93"/>
        <v>769177</v>
      </c>
      <c r="N194" s="13"/>
      <c r="O194" s="13" t="e">
        <f>1000*(IF(I63&lt;18,VLOOKUP(I63,'[1]Mortality (No Interventions) L'!$B$10:$O$129,10),VLOOKUP(I63,'[1]Mortality (Interventions) L'!$B$264:$AV$384,7)))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2566.7543835709521</v>
      </c>
      <c r="M195" s="14">
        <f t="shared" si="93"/>
        <v>769177</v>
      </c>
      <c r="N195" s="13"/>
      <c r="O195" s="13" t="e">
        <f>1000*(IF(I64&lt;18,VLOOKUP(I64,'[1]Mortality (No Interventions) L'!$B$10:$O$129,10),VLOOKUP(I64,'[1]Mortality (Interventions) L'!$B$264:$AV$384,7)))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2566.7543835709521</v>
      </c>
      <c r="M196" s="14">
        <f t="shared" si="93"/>
        <v>769177</v>
      </c>
      <c r="N196" s="13"/>
      <c r="O196" s="13" t="e">
        <f>1000*(IF(I65&lt;18,VLOOKUP(I65,'[1]Mortality (No Interventions) L'!$B$10:$O$129,10),VLOOKUP(I65,'[1]Mortality (Interventions) L'!$B$264:$AV$384,7)))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2566.7543835709521</v>
      </c>
      <c r="M197" s="14">
        <f t="shared" si="93"/>
        <v>769177</v>
      </c>
      <c r="N197" s="13"/>
      <c r="O197" s="13" t="e">
        <f>1000*(IF(I66&lt;18,VLOOKUP(I66,'[1]Mortality (No Interventions) L'!$B$10:$O$129,10),VLOOKUP(I66,'[1]Mortality (Interventions) L'!$B$264:$AV$384,7)))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2566.7543835709521</v>
      </c>
      <c r="M198" s="14">
        <f t="shared" si="93"/>
        <v>769177</v>
      </c>
      <c r="N198" s="13"/>
      <c r="O198" s="13" t="e">
        <f>1000*(IF(I67&lt;18,VLOOKUP(I67,'[1]Mortality (No Interventions) L'!$B$10:$O$129,10),VLOOKUP(I67,'[1]Mortality (Interventions) L'!$B$264:$AV$384,7)))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2566.7543835709521</v>
      </c>
      <c r="M199" s="14">
        <f t="shared" ref="M199:M230" si="111">$E$11</f>
        <v>769177</v>
      </c>
      <c r="N199" s="13"/>
      <c r="O199" s="13" t="e">
        <f>1000*(IF(I68&lt;18,VLOOKUP(I68,'[1]Mortality (No Interventions) L'!$B$10:$O$129,10),VLOOKUP(I68,'[1]Mortality (Interventions) L'!$B$264:$AV$384,7)))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2566.7543835709521</v>
      </c>
      <c r="M200" s="14">
        <f t="shared" si="111"/>
        <v>769177</v>
      </c>
      <c r="N200" s="13"/>
      <c r="O200" s="13" t="e">
        <f>1000*(IF(I69&lt;18,VLOOKUP(I69,'[1]Mortality (No Interventions) L'!$B$10:$O$129,10),VLOOKUP(I69,'[1]Mortality (Interventions) L'!$B$264:$AV$384,7)))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2566.7543835709521</v>
      </c>
      <c r="M201" s="14">
        <f t="shared" si="111"/>
        <v>769177</v>
      </c>
      <c r="N201" s="13"/>
      <c r="O201" s="13" t="e">
        <f>1000*(IF(I70&lt;18,VLOOKUP(I70,'[1]Mortality (No Interventions) L'!$B$10:$O$129,10),VLOOKUP(I70,'[1]Mortality (Interventions) L'!$B$264:$AV$384,7)))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2566.7543835709521</v>
      </c>
      <c r="M202" s="14">
        <f t="shared" si="111"/>
        <v>769177</v>
      </c>
      <c r="N202" s="13"/>
      <c r="O202" s="13" t="e">
        <f>1000*(IF(I71&lt;18,VLOOKUP(I71,'[1]Mortality (No Interventions) L'!$B$10:$O$129,10),VLOOKUP(I71,'[1]Mortality (Interventions) L'!$B$264:$AV$384,7)))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2566.7543835709521</v>
      </c>
      <c r="M203" s="14">
        <f t="shared" si="111"/>
        <v>769177</v>
      </c>
      <c r="N203" s="13"/>
      <c r="O203" s="13" t="e">
        <f>1000*(IF(I72&lt;18,VLOOKUP(I72,'[1]Mortality (No Interventions) L'!$B$10:$O$129,10),VLOOKUP(I72,'[1]Mortality (Interventions) L'!$B$264:$AV$384,7)))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2566.7543835709521</v>
      </c>
      <c r="M204" s="14">
        <f t="shared" si="111"/>
        <v>769177</v>
      </c>
      <c r="N204" s="13"/>
      <c r="O204" s="13" t="e">
        <f>1000*(IF(I73&lt;18,VLOOKUP(I73,'[1]Mortality (No Interventions) L'!$B$10:$O$129,10),VLOOKUP(I73,'[1]Mortality (Interventions) L'!$B$264:$AV$384,7)))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2566.7543835709521</v>
      </c>
      <c r="M205" s="14">
        <f t="shared" si="111"/>
        <v>769177</v>
      </c>
      <c r="N205" s="13"/>
      <c r="O205" s="13" t="e">
        <f>1000*(IF(I74&lt;18,VLOOKUP(I74,'[1]Mortality (No Interventions) L'!$B$10:$O$129,10),VLOOKUP(I74,'[1]Mortality (Interventions) L'!$B$264:$AV$384,7)))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2566.7543835709521</v>
      </c>
      <c r="M206" s="14">
        <f t="shared" si="111"/>
        <v>769177</v>
      </c>
      <c r="N206" s="13"/>
      <c r="O206" s="13" t="e">
        <f>1000*(IF(I75&lt;18,VLOOKUP(I75,'[1]Mortality (No Interventions) L'!$B$10:$O$129,10),VLOOKUP(I75,'[1]Mortality (Interventions) L'!$B$264:$AV$384,7)))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2566.7543835709521</v>
      </c>
      <c r="M207" s="14">
        <f t="shared" si="111"/>
        <v>769177</v>
      </c>
      <c r="N207" s="13"/>
      <c r="O207" s="13" t="e">
        <f>1000*(IF(I76&lt;18,VLOOKUP(I76,'[1]Mortality (No Interventions) L'!$B$10:$O$129,10),VLOOKUP(I76,'[1]Mortality (Interventions) L'!$B$264:$AV$384,7)))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2566.7543835709521</v>
      </c>
      <c r="M208" s="14">
        <f t="shared" si="111"/>
        <v>769177</v>
      </c>
      <c r="N208" s="13"/>
      <c r="O208" s="13" t="e">
        <f>1000*(IF(I77&lt;18,VLOOKUP(I77,'[1]Mortality (No Interventions) L'!$B$10:$O$129,10),VLOOKUP(I77,'[1]Mortality (Interventions) L'!$B$264:$AV$384,7)))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2566.7543835709521</v>
      </c>
      <c r="M209" s="14">
        <f t="shared" si="111"/>
        <v>769177</v>
      </c>
      <c r="N209" s="13"/>
      <c r="O209" s="13" t="e">
        <f>1000*(IF(I78&lt;18,VLOOKUP(I78,'[1]Mortality (No Interventions) L'!$B$10:$O$129,10),VLOOKUP(I78,'[1]Mortality (Interventions) L'!$B$264:$AV$384,7)))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2566.7543835709521</v>
      </c>
      <c r="M210" s="14">
        <f t="shared" si="111"/>
        <v>769177</v>
      </c>
      <c r="N210" s="13"/>
      <c r="O210" s="13" t="e">
        <f>1000*(IF(I79&lt;18,VLOOKUP(I79,'[1]Mortality (No Interventions) L'!$B$10:$O$129,10),VLOOKUP(I79,'[1]Mortality (Interventions) L'!$B$264:$AV$384,7)))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2566.7543835709521</v>
      </c>
      <c r="M211" s="14">
        <f t="shared" si="111"/>
        <v>769177</v>
      </c>
      <c r="O211" s="13" t="e">
        <f>1000*(IF(I80&lt;18,VLOOKUP(I80,'[1]Mortality (No Interventions) L'!$B$10:$O$129,10),VLOOKUP(I80,'[1]Mortality (Interventions) L'!$B$264:$AV$384,7)))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2566.7543835709521</v>
      </c>
      <c r="M212" s="14">
        <f t="shared" si="111"/>
        <v>769177</v>
      </c>
      <c r="O212" s="13" t="e">
        <f>1000*(IF(I81&lt;18,VLOOKUP(I81,'[1]Mortality (No Interventions) L'!$B$10:$O$129,10),VLOOKUP(I81,'[1]Mortality (Interventions) L'!$B$264:$AV$384,7)))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2566.7543835709521</v>
      </c>
      <c r="M213" s="14">
        <f t="shared" si="111"/>
        <v>769177</v>
      </c>
      <c r="O213" s="13" t="e">
        <f>1000*(IF(I82&lt;18,VLOOKUP(I82,'[1]Mortality (No Interventions) L'!$B$10:$O$129,10),VLOOKUP(I82,'[1]Mortality (Interventions) L'!$B$264:$AV$384,7)))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2566.7543835709521</v>
      </c>
      <c r="M214" s="14">
        <f t="shared" si="111"/>
        <v>769177</v>
      </c>
      <c r="O214" s="13" t="e">
        <f>1000*(IF(I83&lt;18,VLOOKUP(I83,'[1]Mortality (No Interventions) L'!$B$10:$O$129,10),VLOOKUP(I83,'[1]Mortality (Interventions) L'!$B$264:$AV$384,7)))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2566.7543835709521</v>
      </c>
      <c r="M215" s="14">
        <f t="shared" si="111"/>
        <v>769177</v>
      </c>
      <c r="O215" s="13" t="e">
        <f>1000*(IF(I84&lt;18,VLOOKUP(I84,'[1]Mortality (No Interventions) L'!$B$10:$O$129,10),VLOOKUP(I84,'[1]Mortality (Interventions) L'!$B$264:$AV$384,7)))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2566.7543835709521</v>
      </c>
      <c r="M216" s="14">
        <f t="shared" si="111"/>
        <v>769177</v>
      </c>
      <c r="O216" s="13" t="e">
        <f>1000*(IF(I85&lt;18,VLOOKUP(I85,'[1]Mortality (No Interventions) L'!$B$10:$O$129,10),VLOOKUP(I85,'[1]Mortality (Interventions) L'!$B$264:$AV$384,7)))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2566.7543835709521</v>
      </c>
      <c r="M217" s="14">
        <f t="shared" si="111"/>
        <v>769177</v>
      </c>
      <c r="O217" s="13" t="e">
        <f>1000*(IF(I86&lt;18,VLOOKUP(I86,'[1]Mortality (No Interventions) L'!$B$10:$O$129,10),VLOOKUP(I86,'[1]Mortality (Interventions) L'!$B$264:$AV$384,7)))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2566.7543835709521</v>
      </c>
      <c r="M218" s="14">
        <f t="shared" si="111"/>
        <v>769177</v>
      </c>
      <c r="O218" s="13" t="e">
        <f>1000*(IF(I87&lt;18,VLOOKUP(I87,'[1]Mortality (No Interventions) L'!$B$10:$O$129,10),VLOOKUP(I87,'[1]Mortality (Interventions) L'!$B$264:$AV$384,7)))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2566.7543835709521</v>
      </c>
      <c r="M219" s="14">
        <f t="shared" si="111"/>
        <v>769177</v>
      </c>
      <c r="O219" s="13" t="e">
        <f>1000*(IF(I88&lt;18,VLOOKUP(I88,'[1]Mortality (No Interventions) L'!$B$10:$O$129,10),VLOOKUP(I88,'[1]Mortality (Interventions) L'!$B$264:$AV$384,7)))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2566.7543835709521</v>
      </c>
      <c r="M220" s="14">
        <f t="shared" si="111"/>
        <v>769177</v>
      </c>
      <c r="O220" s="13" t="e">
        <f>1000*(IF(I89&lt;18,VLOOKUP(I89,'[1]Mortality (No Interventions) L'!$B$10:$O$129,10),VLOOKUP(I89,'[1]Mortality (Interventions) L'!$B$264:$AV$384,7)))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2566.7543835709521</v>
      </c>
      <c r="M221" s="14">
        <f t="shared" si="111"/>
        <v>769177</v>
      </c>
      <c r="O221" s="13" t="e">
        <f>1000*(IF(I90&lt;18,VLOOKUP(I90,'[1]Mortality (No Interventions) L'!$B$10:$O$129,10),VLOOKUP(I90,'[1]Mortality (Interventions) L'!$B$264:$AV$384,7)))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2566.7543835709521</v>
      </c>
      <c r="M222" s="14">
        <f t="shared" si="111"/>
        <v>769177</v>
      </c>
      <c r="O222" s="13" t="e">
        <f>1000*(IF(I91&lt;18,VLOOKUP(I91,'[1]Mortality (No Interventions) L'!$B$10:$O$129,10),VLOOKUP(I91,'[1]Mortality (Interventions) L'!$B$264:$AV$384,7)))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2566.7543835709521</v>
      </c>
      <c r="M223" s="14">
        <f t="shared" si="111"/>
        <v>769177</v>
      </c>
      <c r="O223" s="13" t="e">
        <f>1000*(IF(I92&lt;18,VLOOKUP(I92,'[1]Mortality (No Interventions) L'!$B$10:$O$129,10),VLOOKUP(I92,'[1]Mortality (Interventions) L'!$B$264:$AV$384,7)))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2566.7543835709521</v>
      </c>
      <c r="M224" s="14">
        <f t="shared" si="111"/>
        <v>769177</v>
      </c>
      <c r="O224" s="13" t="e">
        <f>1000*(IF(I93&lt;18,VLOOKUP(I93,'[1]Mortality (No Interventions) L'!$B$10:$O$129,10),VLOOKUP(I93,'[1]Mortality (Interventions) L'!$B$264:$AV$384,7)))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2566.7543835709521</v>
      </c>
      <c r="M225" s="14">
        <f t="shared" si="111"/>
        <v>769177</v>
      </c>
      <c r="O225" s="13" t="e">
        <f>1000*(IF(I94&lt;18,VLOOKUP(I94,'[1]Mortality (No Interventions) L'!$B$10:$O$129,10),VLOOKUP(I94,'[1]Mortality (Interventions) L'!$B$264:$AV$384,7)))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2566.7543835709521</v>
      </c>
      <c r="M226" s="14">
        <f t="shared" si="111"/>
        <v>769177</v>
      </c>
      <c r="O226" s="13" t="e">
        <f>1000*(IF(I95&lt;18,VLOOKUP(I95,'[1]Mortality (No Interventions) L'!$B$10:$O$129,10),VLOOKUP(I95,'[1]Mortality (Interventions) L'!$B$264:$AV$384,7)))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2566.7543835709521</v>
      </c>
      <c r="M227" s="14">
        <f t="shared" si="111"/>
        <v>769177</v>
      </c>
      <c r="O227" s="13" t="e">
        <f>1000*(IF(I96&lt;18,VLOOKUP(I96,'[1]Mortality (No Interventions) L'!$B$10:$O$129,10),VLOOKUP(I96,'[1]Mortality (Interventions) L'!$B$264:$AV$384,7)))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2566.7543835709521</v>
      </c>
      <c r="M228" s="14">
        <f t="shared" si="111"/>
        <v>769177</v>
      </c>
      <c r="O228" s="13" t="e">
        <f>1000*(IF(I97&lt;18,VLOOKUP(I97,'[1]Mortality (No Interventions) L'!$B$10:$O$129,10),VLOOKUP(I97,'[1]Mortality (Interventions) L'!$B$264:$AV$384,7)))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2566.7543835709521</v>
      </c>
      <c r="M229" s="14">
        <f t="shared" si="111"/>
        <v>769177</v>
      </c>
      <c r="O229" s="13" t="e">
        <f>1000*(IF(I98&lt;18,VLOOKUP(I98,'[1]Mortality (No Interventions) L'!$B$10:$O$129,10),VLOOKUP(I98,'[1]Mortality (Interventions) L'!$B$264:$AV$384,7)))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2566.7543835709521</v>
      </c>
      <c r="M230" s="14">
        <f t="shared" si="111"/>
        <v>769177</v>
      </c>
      <c r="O230" s="13" t="e">
        <f>1000*(IF(I99&lt;18,VLOOKUP(I99,'[1]Mortality (No Interventions) L'!$B$10:$O$129,10),VLOOKUP(I99,'[1]Mortality (Interventions) L'!$B$264:$AV$384,7)))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2566.7543835709521</v>
      </c>
      <c r="M231" s="14">
        <f t="shared" ref="M231:M255" si="129">$E$11</f>
        <v>769177</v>
      </c>
      <c r="O231" s="13" t="e">
        <f>1000*(IF(I100&lt;18,VLOOKUP(I100,'[1]Mortality (No Interventions) L'!$B$10:$O$129,10),VLOOKUP(I100,'[1]Mortality (Interventions) L'!$B$264:$AV$384,7)))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2566.7543835709521</v>
      </c>
      <c r="M232" s="14">
        <f t="shared" si="129"/>
        <v>769177</v>
      </c>
      <c r="O232" s="13" t="e">
        <f>1000*(IF(I101&lt;18,VLOOKUP(I101,'[1]Mortality (No Interventions) L'!$B$10:$O$129,10),VLOOKUP(I101,'[1]Mortality (Interventions) L'!$B$264:$AV$384,7)))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2566.7543835709521</v>
      </c>
      <c r="M233" s="14">
        <f t="shared" si="129"/>
        <v>769177</v>
      </c>
      <c r="O233" s="13" t="e">
        <f>1000*(IF(I102&lt;18,VLOOKUP(I102,'[1]Mortality (No Interventions) L'!$B$10:$O$129,10),VLOOKUP(I102,'[1]Mortality (Interventions) L'!$B$264:$AV$384,7)))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2566.7543835709521</v>
      </c>
      <c r="M234" s="14">
        <f t="shared" si="129"/>
        <v>769177</v>
      </c>
      <c r="O234" s="13" t="e">
        <f>1000*(IF(I103&lt;18,VLOOKUP(I103,'[1]Mortality (No Interventions) L'!$B$10:$O$129,10),VLOOKUP(I103,'[1]Mortality (Interventions) L'!$B$264:$AV$384,7)))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2566.7543835709521</v>
      </c>
      <c r="M235" s="14">
        <f t="shared" si="129"/>
        <v>769177</v>
      </c>
      <c r="O235" s="13" t="e">
        <f>1000*(IF(I104&lt;18,VLOOKUP(I104,'[1]Mortality (No Interventions) L'!$B$10:$O$129,10),VLOOKUP(I104,'[1]Mortality (Interventions) L'!$B$264:$AV$384,7)))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2566.7543835709521</v>
      </c>
      <c r="M236" s="14">
        <f t="shared" si="129"/>
        <v>769177</v>
      </c>
      <c r="O236" s="13" t="e">
        <f>1000*(IF(I105&lt;18,VLOOKUP(I105,'[1]Mortality (No Interventions) L'!$B$10:$O$129,10),VLOOKUP(I105,'[1]Mortality (Interventions) L'!$B$264:$AV$384,7)))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2566.7543835709521</v>
      </c>
      <c r="M237" s="14">
        <f t="shared" si="129"/>
        <v>769177</v>
      </c>
      <c r="O237" s="13" t="e">
        <f>1000*(IF(I106&lt;18,VLOOKUP(I106,'[1]Mortality (No Interventions) L'!$B$10:$O$129,10),VLOOKUP(I106,'[1]Mortality (Interventions) L'!$B$264:$AV$384,7)))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2566.7543835709521</v>
      </c>
      <c r="M238" s="14">
        <f t="shared" si="129"/>
        <v>769177</v>
      </c>
      <c r="O238" s="13" t="e">
        <f>1000*(IF(I107&lt;18,VLOOKUP(I107,'[1]Mortality (No Interventions) L'!$B$10:$O$129,10),VLOOKUP(I107,'[1]Mortality (Interventions) L'!$B$264:$AV$384,7)))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2566.7543835709521</v>
      </c>
      <c r="M239" s="14">
        <f t="shared" si="129"/>
        <v>769177</v>
      </c>
      <c r="O239" s="13" t="e">
        <f>1000*(IF(I108&lt;18,VLOOKUP(I108,'[1]Mortality (No Interventions) L'!$B$10:$O$129,10),VLOOKUP(I108,'[1]Mortality (Interventions) L'!$B$264:$AV$384,7)))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2566.7543835709521</v>
      </c>
      <c r="M240" s="14">
        <f t="shared" si="129"/>
        <v>769177</v>
      </c>
      <c r="O240" s="13" t="e">
        <f>1000*(IF(I109&lt;18,VLOOKUP(I109,'[1]Mortality (No Interventions) L'!$B$10:$O$129,10),VLOOKUP(I109,'[1]Mortality (Interventions) L'!$B$264:$AV$384,7)))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2566.7543835709521</v>
      </c>
      <c r="M241" s="14">
        <f t="shared" si="129"/>
        <v>769177</v>
      </c>
      <c r="O241" s="13" t="e">
        <f>1000*(IF(I110&lt;18,VLOOKUP(I110,'[1]Mortality (No Interventions) L'!$B$10:$O$129,10),VLOOKUP(I110,'[1]Mortality (Interventions) L'!$B$264:$AV$384,7)))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2566.7543835709521</v>
      </c>
      <c r="M242" s="14">
        <f t="shared" si="129"/>
        <v>769177</v>
      </c>
      <c r="O242" s="13" t="e">
        <f>1000*(IF(I111&lt;18,VLOOKUP(I111,'[1]Mortality (No Interventions) L'!$B$10:$O$129,10),VLOOKUP(I111,'[1]Mortality (Interventions) L'!$B$264:$AV$384,7)))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2566.7543835709521</v>
      </c>
      <c r="M243" s="14">
        <f t="shared" si="129"/>
        <v>769177</v>
      </c>
      <c r="O243" s="13" t="e">
        <f>1000*(IF(I112&lt;18,VLOOKUP(I112,'[1]Mortality (No Interventions) L'!$B$10:$O$129,10),VLOOKUP(I112,'[1]Mortality (Interventions) L'!$B$264:$AV$384,7)))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2566.7543835709521</v>
      </c>
      <c r="M244" s="14">
        <f t="shared" si="129"/>
        <v>769177</v>
      </c>
      <c r="O244" s="13" t="e">
        <f>1000*(IF(I113&lt;18,VLOOKUP(I113,'[1]Mortality (No Interventions) L'!$B$10:$O$129,10),VLOOKUP(I113,'[1]Mortality (Interventions) L'!$B$264:$AV$384,7)))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2566.7543835709521</v>
      </c>
      <c r="M245" s="14">
        <f t="shared" si="129"/>
        <v>769177</v>
      </c>
      <c r="O245" s="13" t="e">
        <f>1000*(IF(I114&lt;18,VLOOKUP(I114,'[1]Mortality (No Interventions) L'!$B$10:$O$129,10),VLOOKUP(I114,'[1]Mortality (Interventions) L'!$B$264:$AV$384,7)))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2566.7543835709521</v>
      </c>
      <c r="M246" s="14">
        <f t="shared" si="129"/>
        <v>769177</v>
      </c>
      <c r="O246" s="13" t="e">
        <f>1000*(IF(I115&lt;18,VLOOKUP(I115,'[1]Mortality (No Interventions) L'!$B$10:$O$129,10),VLOOKUP(I115,'[1]Mortality (Interventions) L'!$B$264:$AV$384,7)))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2566.7543835709521</v>
      </c>
      <c r="M247" s="14">
        <f t="shared" si="129"/>
        <v>769177</v>
      </c>
      <c r="O247" s="13" t="e">
        <f>1000*(IF(I116&lt;18,VLOOKUP(I116,'[1]Mortality (No Interventions) L'!$B$10:$O$129,10),VLOOKUP(I116,'[1]Mortality (Interventions) L'!$B$264:$AV$384,7)))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2566.7543835709521</v>
      </c>
      <c r="M248" s="14">
        <f t="shared" si="129"/>
        <v>769177</v>
      </c>
      <c r="O248" s="13" t="e">
        <f>1000*(IF(I117&lt;18,VLOOKUP(I117,'[1]Mortality (No Interventions) L'!$B$10:$O$129,10),VLOOKUP(I117,'[1]Mortality (Interventions) L'!$B$264:$AV$384,7)))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2566.7543835709521</v>
      </c>
      <c r="M249" s="14">
        <f t="shared" si="129"/>
        <v>769177</v>
      </c>
      <c r="O249" s="13" t="e">
        <f>1000*(IF(I118&lt;18,VLOOKUP(I118,'[1]Mortality (No Interventions) L'!$B$10:$O$129,10),VLOOKUP(I118,'[1]Mortality (Interventions) L'!$B$264:$AV$384,7)))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2566.7543835709521</v>
      </c>
      <c r="M250" s="14">
        <f t="shared" si="129"/>
        <v>769177</v>
      </c>
      <c r="O250" s="13" t="e">
        <f>1000*(IF(I119&lt;18,VLOOKUP(I119,'[1]Mortality (No Interventions) L'!$B$10:$O$129,10),VLOOKUP(I119,'[1]Mortality (Interventions) L'!$B$264:$AV$384,7)))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2566.7543835709521</v>
      </c>
      <c r="M251" s="14">
        <f t="shared" si="129"/>
        <v>769177</v>
      </c>
      <c r="O251" s="13" t="e">
        <f>1000*(IF(I120&lt;18,VLOOKUP(I120,'[1]Mortality (No Interventions) L'!$B$10:$O$129,10),VLOOKUP(I120,'[1]Mortality (Interventions) L'!$B$264:$AV$384,7)))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2566.7543835709521</v>
      </c>
      <c r="M252" s="14">
        <f t="shared" si="129"/>
        <v>769177</v>
      </c>
      <c r="O252" s="13" t="e">
        <f>1000*(IF(I121&lt;18,VLOOKUP(I121,'[1]Mortality (No Interventions) L'!$B$10:$O$129,10),VLOOKUP(I121,'[1]Mortality (Interventions) L'!$B$264:$AV$384,7)))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2566.7543835709521</v>
      </c>
      <c r="M253" s="14">
        <f t="shared" si="129"/>
        <v>769177</v>
      </c>
      <c r="O253" s="13" t="e">
        <f>1000*(IF(I122&lt;18,VLOOKUP(I122,'[1]Mortality (No Interventions) L'!$B$10:$O$129,10),VLOOKUP(I122,'[1]Mortality (Interventions) L'!$B$264:$AV$384,7)))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2566.7543835709521</v>
      </c>
      <c r="M254" s="14">
        <f t="shared" si="129"/>
        <v>769177</v>
      </c>
      <c r="O254" s="13" t="e">
        <f>1000*(IF(I123&lt;18,VLOOKUP(I123,'[1]Mortality (No Interventions) L'!$B$10:$O$129,10),VLOOKUP(I123,'[1]Mortality (Interventions) L'!$B$264:$AV$384,7)))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2566.7543835709521</v>
      </c>
      <c r="M255" s="14">
        <f t="shared" si="129"/>
        <v>769177</v>
      </c>
      <c r="O255" s="13" t="e">
        <f>1000*(IF(I124&lt;18,VLOOKUP(I124,'[1]Mortality (No Interventions) L'!$B$10:$O$129,10),VLOOKUP(I124,'[1]Mortality (Interventions) L'!$B$264:$AV$384,7)))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513540.89590804838</v>
      </c>
      <c r="Z260" s="2">
        <f t="shared" si="147"/>
        <v>-12838.52239770121</v>
      </c>
      <c r="AA260" s="2">
        <f t="shared" si="147"/>
        <v>-45482.469006871994</v>
      </c>
      <c r="AB260" s="2">
        <f t="shared" si="147"/>
        <v>-769177</v>
      </c>
      <c r="AC260" s="2">
        <f t="shared" si="147"/>
        <v>-313957.095496525</v>
      </c>
      <c r="AD260" s="2">
        <f t="shared" si="147"/>
        <v>13359.170084406973</v>
      </c>
      <c r="AE260" s="2">
        <f t="shared" si="147"/>
        <v>-300597.92541211785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513540.89590804838</v>
      </c>
      <c r="Z262" s="2">
        <f t="shared" si="148"/>
        <v>-12838.52239770121</v>
      </c>
      <c r="AA262" s="2">
        <f t="shared" si="148"/>
        <v>-21712.151340506145</v>
      </c>
      <c r="AB262" s="2">
        <f t="shared" si="148"/>
        <v>-195014.41817258904</v>
      </c>
      <c r="AC262" s="2">
        <f t="shared" si="148"/>
        <v>283975.8039972519</v>
      </c>
      <c r="AD262" s="2">
        <f t="shared" si="148"/>
        <v>5741.6258182741003</v>
      </c>
      <c r="AE262" s="2">
        <f t="shared" si="148"/>
        <v>289717.429815526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513540.89590804838</v>
      </c>
      <c r="Z264" s="2">
        <f t="shared" si="149"/>
        <v>-12838.52239770121</v>
      </c>
      <c r="AA264" s="2">
        <f t="shared" si="149"/>
        <v>-32724.967445956805</v>
      </c>
      <c r="AB264" s="2">
        <f t="shared" si="149"/>
        <v>-425869.16214971058</v>
      </c>
      <c r="AC264" s="2">
        <f t="shared" si="149"/>
        <v>42108.243914679973</v>
      </c>
      <c r="AD264" s="2">
        <f t="shared" si="149"/>
        <v>9245.8705627894669</v>
      </c>
      <c r="AE264" s="2">
        <f t="shared" si="149"/>
        <v>51354.114477469644</v>
      </c>
    </row>
    <row r="268" spans="1:40" ht="19" customHeight="1" x14ac:dyDescent="0.15">
      <c r="A268" s="1"/>
      <c r="G268" s="1" t="s">
        <v>11</v>
      </c>
      <c r="H268" s="50">
        <v>511644.95852294582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511644.95852294582</v>
      </c>
      <c r="K269" s="14">
        <f>J269*$C$10</f>
        <v>12791.123963073645</v>
      </c>
      <c r="L269" s="15">
        <f>$C$279</f>
        <v>5111.8781089714266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511644.95852294582</v>
      </c>
      <c r="Z269" s="8">
        <f t="shared" ref="Z269:Z300" si="154">IFERROR(_xlfn.IFNA(-$T269*K269,0),0)</f>
        <v>-12791.123963073645</v>
      </c>
      <c r="AA269" s="8">
        <f t="shared" ref="AA269:AA300" si="155">IFERROR(_xlfn.IFNA(-$T269*L269,0),0)</f>
        <v>-5111.8781089714266</v>
      </c>
      <c r="AB269" s="8"/>
      <c r="AC269" s="8">
        <f t="shared" ref="AC269:AC300" si="156">IFERROR(_xlfn.IFNA(SUM(Y269:AB269),0),0)</f>
        <v>493741.95645090076</v>
      </c>
      <c r="AD269" s="8"/>
      <c r="AE269" s="8">
        <f t="shared" ref="AE269:AE300" si="157">IFERROR(_xlfn.IFNA(SUM(AC269:AD269),0),0)</f>
        <v>493741.95645090076</v>
      </c>
      <c r="AG269" s="46">
        <f>AE398</f>
        <v>51164.521269152465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L'!$B$10:$O$129,10),VLOOKUP(I5,'[1]Mortality (Interventions) L'!$B$264:$AV$384,10)))</f>
        <v>14.558496546040903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1.4558496546040902E-2</v>
      </c>
      <c r="S270" s="10">
        <f t="shared" ref="S270:S301" si="161">MIN(P270*Q270,Q270-R270)</f>
        <v>0</v>
      </c>
      <c r="T270" s="9">
        <f t="shared" si="151"/>
        <v>0.98544150345395909</v>
      </c>
      <c r="U270" s="18"/>
      <c r="V270" s="8">
        <f t="shared" ref="V270:V301" si="162">W269</f>
        <v>7691.77</v>
      </c>
      <c r="W270" s="8">
        <f t="shared" si="152"/>
        <v>7579.7893930220589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-11198.060697794102</v>
      </c>
      <c r="AC270" s="8">
        <f t="shared" si="156"/>
        <v>-11198.060697794102</v>
      </c>
      <c r="AD270" s="8">
        <f t="shared" ref="AD270:AD301" si="164">IFERROR(_xlfn.IFNA($D$6*SUM(V270:V270,Y270:Z270),0),0)</f>
        <v>754.56263700000011</v>
      </c>
      <c r="AE270" s="8">
        <f t="shared" si="157"/>
        <v>-10443.498060794102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2553.6533163566969</v>
      </c>
      <c r="M271" s="14">
        <f t="shared" si="150"/>
        <v>769177</v>
      </c>
      <c r="N271" s="13"/>
      <c r="O271" s="12">
        <f>1000*(IF(I6&lt;18,VLOOKUP(I6,'[1]Mortality (No Interventions) L'!$B$10:$O$129,10),VLOOKUP(I6,'[1]Mortality (Interventions) L'!$B$264:$AV$384,10)))</f>
        <v>15.918093091018632</v>
      </c>
      <c r="P271" s="11">
        <v>0</v>
      </c>
      <c r="Q271" s="10">
        <f t="shared" si="159"/>
        <v>0.98544150345395909</v>
      </c>
      <c r="R271" s="10">
        <f t="shared" si="160"/>
        <v>1.5686349587733479E-2</v>
      </c>
      <c r="S271" s="10">
        <f t="shared" si="161"/>
        <v>0</v>
      </c>
      <c r="T271" s="9">
        <f t="shared" si="151"/>
        <v>0.96975515386622557</v>
      </c>
      <c r="U271" s="18"/>
      <c r="V271" s="8">
        <f t="shared" si="162"/>
        <v>7579.7893930220589</v>
      </c>
      <c r="W271" s="8">
        <f t="shared" si="152"/>
        <v>7459.1335998536179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-2476.4184647244856</v>
      </c>
      <c r="AB271" s="8">
        <f t="shared" si="163"/>
        <v>-12065.579316844074</v>
      </c>
      <c r="AC271" s="8">
        <f t="shared" si="156"/>
        <v>-14541.99778156856</v>
      </c>
      <c r="AD271" s="8">
        <f t="shared" si="164"/>
        <v>743.57733945546408</v>
      </c>
      <c r="AE271" s="8">
        <f t="shared" si="157"/>
        <v>-13798.420442113096</v>
      </c>
      <c r="AF271" s="1" t="s">
        <v>34</v>
      </c>
      <c r="AG271" s="44">
        <f>AE398/Y398</f>
        <v>0.10000004967674841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2553.6533163566969</v>
      </c>
      <c r="M272" s="14">
        <f t="shared" si="150"/>
        <v>769177</v>
      </c>
      <c r="N272" s="13"/>
      <c r="O272" s="12">
        <f>1000*(IF(I7&lt;18,VLOOKUP(I7,'[1]Mortality (No Interventions) L'!$B$10:$O$129,10),VLOOKUP(I7,'[1]Mortality (Interventions) L'!$B$264:$AV$384,10)))</f>
        <v>17.361363812869541</v>
      </c>
      <c r="P272" s="11">
        <v>0</v>
      </c>
      <c r="Q272" s="10">
        <f t="shared" si="159"/>
        <v>0.96975515386622557</v>
      </c>
      <c r="R272" s="10">
        <f t="shared" si="160"/>
        <v>1.6836272035676825E-2</v>
      </c>
      <c r="S272" s="10">
        <f t="shared" si="161"/>
        <v>0</v>
      </c>
      <c r="T272" s="9">
        <f t="shared" si="151"/>
        <v>0.95291888183054874</v>
      </c>
      <c r="U272" s="18"/>
      <c r="V272" s="8">
        <f t="shared" si="162"/>
        <v>7459.1335998536179</v>
      </c>
      <c r="W272" s="8">
        <f t="shared" si="152"/>
        <v>7329.63286769776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-2433.4244628054962</v>
      </c>
      <c r="AB272" s="8">
        <f t="shared" si="163"/>
        <v>-12950.073215585793</v>
      </c>
      <c r="AC272" s="8">
        <f t="shared" si="156"/>
        <v>-15383.49767839129</v>
      </c>
      <c r="AD272" s="8">
        <f t="shared" si="164"/>
        <v>731.74100614563997</v>
      </c>
      <c r="AE272" s="8">
        <f t="shared" si="157"/>
        <v>-14651.75667224565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2553.6533163566969</v>
      </c>
      <c r="M273" s="14">
        <f t="shared" si="150"/>
        <v>769177</v>
      </c>
      <c r="N273" s="13"/>
      <c r="O273" s="12">
        <f>1000*(IF(I8&lt;18,VLOOKUP(I8,'[1]Mortality (No Interventions) L'!$B$10:$O$129,10),VLOOKUP(I8,'[1]Mortality (Interventions) L'!$B$264:$AV$384,10)))</f>
        <v>18.887297062465588</v>
      </c>
      <c r="P273" s="11">
        <v>0</v>
      </c>
      <c r="Q273" s="10">
        <f t="shared" si="159"/>
        <v>0.95291888183054874</v>
      </c>
      <c r="R273" s="10">
        <f t="shared" si="160"/>
        <v>1.7998061997566116E-2</v>
      </c>
      <c r="S273" s="10">
        <f t="shared" si="161"/>
        <v>0</v>
      </c>
      <c r="T273" s="9">
        <f t="shared" si="151"/>
        <v>0.93492081983298259</v>
      </c>
      <c r="U273" s="18"/>
      <c r="V273" s="8">
        <f t="shared" si="162"/>
        <v>7329.63286769776</v>
      </c>
      <c r="W273" s="8">
        <f t="shared" si="152"/>
        <v>7191.1959143667409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-2387.4636520974177</v>
      </c>
      <c r="AB273" s="8">
        <f t="shared" si="163"/>
        <v>-13843.695333101912</v>
      </c>
      <c r="AC273" s="8">
        <f t="shared" si="156"/>
        <v>-16231.15898519933</v>
      </c>
      <c r="AD273" s="8">
        <f t="shared" si="164"/>
        <v>719.03698432115027</v>
      </c>
      <c r="AE273" s="8">
        <f t="shared" si="157"/>
        <v>-15512.12200087818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2553.6533163566969</v>
      </c>
      <c r="M274" s="14">
        <f t="shared" si="150"/>
        <v>769177</v>
      </c>
      <c r="N274" s="13"/>
      <c r="O274" s="12">
        <f>1000*(IF(I9&lt;18,VLOOKUP(I9,'[1]Mortality (No Interventions) L'!$B$10:$O$129,10),VLOOKUP(I9,'[1]Mortality (Interventions) L'!$B$264:$AV$384,10)))</f>
        <v>20.59935076348868</v>
      </c>
      <c r="P274" s="11">
        <v>0</v>
      </c>
      <c r="Q274" s="10">
        <f t="shared" si="159"/>
        <v>0.93492081983298259</v>
      </c>
      <c r="R274" s="10">
        <f t="shared" si="160"/>
        <v>1.9258761903828012E-2</v>
      </c>
      <c r="S274" s="10">
        <f t="shared" si="161"/>
        <v>0</v>
      </c>
      <c r="T274" s="9">
        <f t="shared" si="151"/>
        <v>0.91566205792915456</v>
      </c>
      <c r="U274" s="18"/>
      <c r="V274" s="8">
        <f t="shared" si="162"/>
        <v>7191.1959143667409</v>
      </c>
      <c r="W274" s="8">
        <f t="shared" si="152"/>
        <v>7043.0619473177339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-2338.2834508927835</v>
      </c>
      <c r="AB274" s="8">
        <f t="shared" si="163"/>
        <v>-14813.396704900719</v>
      </c>
      <c r="AC274" s="8">
        <f t="shared" si="156"/>
        <v>-17151.680155793503</v>
      </c>
      <c r="AD274" s="8">
        <f t="shared" si="164"/>
        <v>705.45631919937728</v>
      </c>
      <c r="AE274" s="8">
        <f t="shared" si="157"/>
        <v>-16446.223836594127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2553.6533163566969</v>
      </c>
      <c r="M275" s="14">
        <f t="shared" si="150"/>
        <v>769177</v>
      </c>
      <c r="N275" s="13"/>
      <c r="O275" s="12">
        <f>1000*(IF(I10&lt;18,VLOOKUP(I10,'[1]Mortality (No Interventions) L'!$B$10:$O$129,10),VLOOKUP(I10,'[1]Mortality (Interventions) L'!$B$264:$AV$384,10)))</f>
        <v>22.762698938408921</v>
      </c>
      <c r="P275" s="11">
        <v>0</v>
      </c>
      <c r="Q275" s="10">
        <f t="shared" si="159"/>
        <v>0.91566205792915456</v>
      </c>
      <c r="R275" s="10">
        <f t="shared" si="160"/>
        <v>2.0842939753965294E-2</v>
      </c>
      <c r="S275" s="10">
        <f t="shared" si="161"/>
        <v>0</v>
      </c>
      <c r="T275" s="9">
        <f t="shared" si="151"/>
        <v>0.89481911817518922</v>
      </c>
      <c r="U275" s="18"/>
      <c r="V275" s="8">
        <f t="shared" si="162"/>
        <v>7043.0619473177339</v>
      </c>
      <c r="W275" s="8">
        <f t="shared" si="152"/>
        <v>6882.7428486063754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-2285.0578086674468</v>
      </c>
      <c r="AB275" s="8">
        <f t="shared" si="163"/>
        <v>-16031.909871135764</v>
      </c>
      <c r="AC275" s="8">
        <f t="shared" si="156"/>
        <v>-18316.967679803209</v>
      </c>
      <c r="AD275" s="8">
        <f t="shared" si="164"/>
        <v>690.92437703186977</v>
      </c>
      <c r="AE275" s="8">
        <f t="shared" si="157"/>
        <v>-17626.043302771341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2553.6533163566969</v>
      </c>
      <c r="M276" s="14">
        <f t="shared" si="150"/>
        <v>769177</v>
      </c>
      <c r="N276" s="13"/>
      <c r="O276" s="12">
        <f>1000*(IF(I11&lt;18,VLOOKUP(I11,'[1]Mortality (No Interventions) L'!$B$10:$O$129,10),VLOOKUP(I11,'[1]Mortality (Interventions) L'!$B$264:$AV$384,10)))</f>
        <v>24.983348875432224</v>
      </c>
      <c r="P276" s="11">
        <v>0</v>
      </c>
      <c r="Q276" s="10">
        <f t="shared" si="159"/>
        <v>0.89481911817518922</v>
      </c>
      <c r="R276" s="10">
        <f t="shared" si="160"/>
        <v>2.2355578209777367E-2</v>
      </c>
      <c r="S276" s="10">
        <f t="shared" si="161"/>
        <v>0</v>
      </c>
      <c r="T276" s="9">
        <f t="shared" si="151"/>
        <v>0.87246353996541182</v>
      </c>
      <c r="U276" s="18"/>
      <c r="V276" s="8">
        <f t="shared" si="162"/>
        <v>6882.7428486063754</v>
      </c>
      <c r="W276" s="8">
        <f t="shared" si="152"/>
        <v>6710.7888827997558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-2227.9694122329774</v>
      </c>
      <c r="AB276" s="8">
        <f t="shared" si="163"/>
        <v>-17195.396580661927</v>
      </c>
      <c r="AC276" s="8">
        <f t="shared" si="156"/>
        <v>-19423.365992894906</v>
      </c>
      <c r="AD276" s="8">
        <f t="shared" si="164"/>
        <v>675.19707344828544</v>
      </c>
      <c r="AE276" s="8">
        <f t="shared" si="157"/>
        <v>-18748.16891944662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2553.6533163566969</v>
      </c>
      <c r="M277" s="14">
        <f t="shared" si="150"/>
        <v>769177</v>
      </c>
      <c r="N277" s="13"/>
      <c r="O277" s="12">
        <f>1000*(IF(I12&lt;18,VLOOKUP(I12,'[1]Mortality (No Interventions) L'!$B$10:$O$129,10),VLOOKUP(I12,'[1]Mortality (Interventions) L'!$B$264:$AV$384,10)))</f>
        <v>27.537197036193774</v>
      </c>
      <c r="P277" s="11">
        <v>0</v>
      </c>
      <c r="Q277" s="10">
        <f t="shared" si="159"/>
        <v>0.87246353996541182</v>
      </c>
      <c r="R277" s="10">
        <f t="shared" si="160"/>
        <v>2.4025200406922669E-2</v>
      </c>
      <c r="S277" s="10">
        <f t="shared" si="161"/>
        <v>0</v>
      </c>
      <c r="T277" s="9">
        <f t="shared" si="151"/>
        <v>0.84843833955848913</v>
      </c>
      <c r="U277" s="18"/>
      <c r="V277" s="8">
        <f t="shared" si="162"/>
        <v>6710.7888827997558</v>
      </c>
      <c r="W277" s="8">
        <f t="shared" si="152"/>
        <v>6525.9925670658004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-2166.6173795377049</v>
      </c>
      <c r="AB277" s="8">
        <f t="shared" si="163"/>
        <v>-18479.631573395556</v>
      </c>
      <c r="AC277" s="8">
        <f t="shared" si="156"/>
        <v>-20646.24895293326</v>
      </c>
      <c r="AD277" s="8">
        <f t="shared" si="164"/>
        <v>658.32838940265606</v>
      </c>
      <c r="AE277" s="8">
        <f t="shared" si="157"/>
        <v>-19987.920563530603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2553.6533163566969</v>
      </c>
      <c r="M278" s="14">
        <f t="shared" si="150"/>
        <v>769177</v>
      </c>
      <c r="N278" s="13"/>
      <c r="O278" s="12">
        <f>1000*(IF(I13&lt;18,VLOOKUP(I13,'[1]Mortality (No Interventions) L'!$B$10:$O$129,10),VLOOKUP(I13,'[1]Mortality (Interventions) L'!$B$264:$AV$384,10)))</f>
        <v>30.474599907274754</v>
      </c>
      <c r="P278" s="11">
        <v>0</v>
      </c>
      <c r="Q278" s="10">
        <f t="shared" si="159"/>
        <v>0.84843833955848913</v>
      </c>
      <c r="R278" s="10">
        <f t="shared" si="160"/>
        <v>2.5855818944037479E-2</v>
      </c>
      <c r="S278" s="10">
        <f t="shared" si="161"/>
        <v>0</v>
      </c>
      <c r="T278" s="9">
        <f t="shared" si="151"/>
        <v>0.8225825206144517</v>
      </c>
      <c r="U278" s="18"/>
      <c r="V278" s="8">
        <f t="shared" si="162"/>
        <v>6525.9925670658004</v>
      </c>
      <c r="W278" s="8">
        <f t="shared" si="152"/>
        <v>6327.1155545866213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-2100.5905817441458</v>
      </c>
      <c r="AB278" s="8">
        <f t="shared" si="163"/>
        <v>-19887.701247917917</v>
      </c>
      <c r="AC278" s="8">
        <f t="shared" si="156"/>
        <v>-21988.291829662063</v>
      </c>
      <c r="AD278" s="8">
        <f t="shared" si="164"/>
        <v>640.19987082915509</v>
      </c>
      <c r="AE278" s="8">
        <f t="shared" si="157"/>
        <v>-21348.091958832909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5111.8781089714266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2553.6533163566969</v>
      </c>
      <c r="M279" s="14">
        <f t="shared" si="150"/>
        <v>769177</v>
      </c>
      <c r="N279" s="13"/>
      <c r="O279" s="12">
        <f>1000*(IF(I14&lt;18,VLOOKUP(I14,'[1]Mortality (No Interventions) L'!$B$10:$O$129,10),VLOOKUP(I14,'[1]Mortality (Interventions) L'!$B$264:$AV$384,10)))</f>
        <v>33.966294540483347</v>
      </c>
      <c r="P279" s="11">
        <v>0</v>
      </c>
      <c r="Q279" s="10">
        <f t="shared" si="159"/>
        <v>0.8225825206144517</v>
      </c>
      <c r="R279" s="10">
        <f t="shared" si="160"/>
        <v>2.7940080179043678E-2</v>
      </c>
      <c r="S279" s="10">
        <f t="shared" si="161"/>
        <v>0</v>
      </c>
      <c r="T279" s="9">
        <f t="shared" si="151"/>
        <v>0.79464244043540799</v>
      </c>
      <c r="U279" s="18"/>
      <c r="V279" s="8">
        <f t="shared" si="162"/>
        <v>6327.1155545866213</v>
      </c>
      <c r="W279" s="8">
        <f t="shared" si="152"/>
        <v>6112.2068840678585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-2029.2413033356586</v>
      </c>
      <c r="AB279" s="8">
        <f t="shared" si="163"/>
        <v>-21490.867051876281</v>
      </c>
      <c r="AC279" s="8">
        <f t="shared" si="156"/>
        <v>-23520.108355211938</v>
      </c>
      <c r="AD279" s="8">
        <f t="shared" si="164"/>
        <v>620.69003590494765</v>
      </c>
      <c r="AE279" s="8">
        <f t="shared" si="157"/>
        <v>-22899.418319306991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2553.6533163566969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2553.6533163566969</v>
      </c>
      <c r="M280" s="14">
        <f t="shared" si="150"/>
        <v>769177</v>
      </c>
      <c r="N280" s="13"/>
      <c r="O280" s="12">
        <f>1000*(IF(I15&lt;18,VLOOKUP(I15,'[1]Mortality (No Interventions) L'!$B$10:$O$129,10),VLOOKUP(I15,'[1]Mortality (Interventions) L'!$B$264:$AV$384,10)))</f>
        <v>37.978617073452313</v>
      </c>
      <c r="P280" s="11">
        <v>0</v>
      </c>
      <c r="Q280" s="10">
        <f t="shared" si="159"/>
        <v>0.79464244043540799</v>
      </c>
      <c r="R280" s="10">
        <f t="shared" si="160"/>
        <v>3.0179420955609999E-2</v>
      </c>
      <c r="S280" s="10">
        <f t="shared" si="161"/>
        <v>0</v>
      </c>
      <c r="T280" s="9">
        <f t="shared" si="151"/>
        <v>0.764463019479798</v>
      </c>
      <c r="U280" s="18"/>
      <c r="V280" s="8">
        <f t="shared" si="162"/>
        <v>6112.2068840678585</v>
      </c>
      <c r="W280" s="8">
        <f t="shared" si="152"/>
        <v>5880.0737193441264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-1952.1735249266403</v>
      </c>
      <c r="AB280" s="8">
        <f t="shared" si="163"/>
        <v>-23213.316472373233</v>
      </c>
      <c r="AC280" s="8">
        <f t="shared" si="156"/>
        <v>-25165.489997299876</v>
      </c>
      <c r="AD280" s="8">
        <f t="shared" si="164"/>
        <v>599.60749532705699</v>
      </c>
      <c r="AE280" s="8">
        <f t="shared" si="157"/>
        <v>-24565.882501972817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2553.6533163566969</v>
      </c>
      <c r="M281" s="14">
        <f t="shared" si="150"/>
        <v>769177</v>
      </c>
      <c r="N281" s="13"/>
      <c r="O281" s="12">
        <f>1000*(IF(I16&lt;18,VLOOKUP(I16,'[1]Mortality (No Interventions) L'!$B$10:$O$129,10),VLOOKUP(I16,'[1]Mortality (Interventions) L'!$B$264:$AV$384,10)))</f>
        <v>42.569104236906668</v>
      </c>
      <c r="P281" s="11">
        <v>0</v>
      </c>
      <c r="Q281" s="10">
        <f t="shared" si="159"/>
        <v>0.764463019479798</v>
      </c>
      <c r="R281" s="10">
        <f t="shared" si="160"/>
        <v>3.2542505961495931E-2</v>
      </c>
      <c r="S281" s="10">
        <f t="shared" si="161"/>
        <v>0</v>
      </c>
      <c r="T281" s="9">
        <f t="shared" si="151"/>
        <v>0.73192051351830212</v>
      </c>
      <c r="U281" s="18"/>
      <c r="V281" s="8">
        <f t="shared" si="162"/>
        <v>5880.0737193441264</v>
      </c>
      <c r="W281" s="8">
        <f t="shared" si="152"/>
        <v>5629.7642482646706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-1869.0712466555087</v>
      </c>
      <c r="AB281" s="8">
        <f t="shared" si="163"/>
        <v>-25030.947107945554</v>
      </c>
      <c r="AC281" s="8">
        <f t="shared" si="156"/>
        <v>-26900.018354601063</v>
      </c>
      <c r="AD281" s="8">
        <f t="shared" si="164"/>
        <v>576.83523186765888</v>
      </c>
      <c r="AE281" s="8">
        <f t="shared" si="157"/>
        <v>-26323.183122733404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2553.6533163566969</v>
      </c>
      <c r="M282" s="14">
        <f t="shared" si="150"/>
        <v>769177</v>
      </c>
      <c r="N282" s="13"/>
      <c r="O282" s="12">
        <f>1000*(IF(I17&lt;18,VLOOKUP(I17,'[1]Mortality (No Interventions) L'!$B$10:$O$129,10),VLOOKUP(I17,'[1]Mortality (Interventions) L'!$B$264:$AV$384,10)))</f>
        <v>47.851786945379402</v>
      </c>
      <c r="P282" s="11">
        <v>0</v>
      </c>
      <c r="Q282" s="10">
        <f t="shared" si="159"/>
        <v>0.73192051351830212</v>
      </c>
      <c r="R282" s="10">
        <f t="shared" si="160"/>
        <v>3.5023704473830478E-2</v>
      </c>
      <c r="S282" s="10">
        <f t="shared" si="161"/>
        <v>0</v>
      </c>
      <c r="T282" s="9">
        <f t="shared" si="151"/>
        <v>0.6968968090444716</v>
      </c>
      <c r="U282" s="18"/>
      <c r="V282" s="8">
        <f t="shared" si="162"/>
        <v>5629.7642482646706</v>
      </c>
      <c r="W282" s="8">
        <f t="shared" si="152"/>
        <v>5360.3699689039959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-1779.6328475748146</v>
      </c>
      <c r="AB282" s="8">
        <f t="shared" si="163"/>
        <v>-26939.427936067506</v>
      </c>
      <c r="AC282" s="8">
        <f t="shared" si="156"/>
        <v>-28719.060783642322</v>
      </c>
      <c r="AD282" s="8">
        <f t="shared" si="164"/>
        <v>552.27987275476426</v>
      </c>
      <c r="AE282" s="8">
        <f t="shared" si="157"/>
        <v>-28166.780910887559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2553.6533163566969</v>
      </c>
      <c r="M283" s="14">
        <f t="shared" si="150"/>
        <v>769177</v>
      </c>
      <c r="N283" s="13"/>
      <c r="O283" s="12">
        <f>1000*(IF(I18&lt;18,VLOOKUP(I18,'[1]Mortality (No Interventions) L'!$B$10:$O$129,10),VLOOKUP(I18,'[1]Mortality (Interventions) L'!$B$264:$AV$384,10)))</f>
        <v>53.728588632731345</v>
      </c>
      <c r="P283" s="11">
        <v>0</v>
      </c>
      <c r="Q283" s="10">
        <f t="shared" si="159"/>
        <v>0.6968968090444716</v>
      </c>
      <c r="R283" s="10">
        <f t="shared" si="160"/>
        <v>3.744328197261354E-2</v>
      </c>
      <c r="S283" s="10">
        <f t="shared" si="161"/>
        <v>0</v>
      </c>
      <c r="T283" s="9">
        <f t="shared" si="151"/>
        <v>0.659453527071858</v>
      </c>
      <c r="U283" s="18"/>
      <c r="V283" s="8">
        <f t="shared" si="162"/>
        <v>5360.3699689039959</v>
      </c>
      <c r="W283" s="8">
        <f t="shared" si="152"/>
        <v>5072.3648559255053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-1684.0156863901709</v>
      </c>
      <c r="AB283" s="8">
        <f t="shared" si="163"/>
        <v>-28800.511297848963</v>
      </c>
      <c r="AC283" s="8">
        <f t="shared" si="156"/>
        <v>-30484.526984239135</v>
      </c>
      <c r="AD283" s="8">
        <f t="shared" si="164"/>
        <v>525.85229394948203</v>
      </c>
      <c r="AE283" s="8">
        <f t="shared" si="157"/>
        <v>-29958.674690289652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2553.6533163566969</v>
      </c>
      <c r="M284" s="14">
        <f t="shared" si="150"/>
        <v>769177</v>
      </c>
      <c r="N284" s="13"/>
      <c r="O284" s="12">
        <f>1000*(IF(I19&lt;18,VLOOKUP(I19,'[1]Mortality (No Interventions) L'!$B$10:$O$129,10),VLOOKUP(I19,'[1]Mortality (Interventions) L'!$B$264:$AV$384,10)))</f>
        <v>60.233923145893179</v>
      </c>
      <c r="P284" s="11">
        <v>0</v>
      </c>
      <c r="Q284" s="10">
        <f t="shared" si="159"/>
        <v>0.659453527071858</v>
      </c>
      <c r="R284" s="10">
        <f t="shared" si="160"/>
        <v>3.9721473067934485E-2</v>
      </c>
      <c r="S284" s="10">
        <f t="shared" si="161"/>
        <v>0</v>
      </c>
      <c r="T284" s="9">
        <f t="shared" si="151"/>
        <v>0.6197320540039235</v>
      </c>
      <c r="U284" s="18"/>
      <c r="V284" s="8">
        <f t="shared" si="162"/>
        <v>5072.3648559255053</v>
      </c>
      <c r="W284" s="8">
        <f t="shared" si="152"/>
        <v>4766.8364210257587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-1582.5808149596669</v>
      </c>
      <c r="AB284" s="8">
        <f t="shared" si="163"/>
        <v>-30552.843489974643</v>
      </c>
      <c r="AC284" s="8">
        <f t="shared" si="156"/>
        <v>-32135.424304934309</v>
      </c>
      <c r="AD284" s="8">
        <f t="shared" si="164"/>
        <v>497.59899236629212</v>
      </c>
      <c r="AE284" s="8">
        <f t="shared" si="157"/>
        <v>-31637.825312568017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2553.6533163566969</v>
      </c>
      <c r="M285" s="14">
        <f t="shared" si="150"/>
        <v>769177</v>
      </c>
      <c r="N285" s="13"/>
      <c r="O285" s="12">
        <f>1000*(IF(I20&lt;18,VLOOKUP(I20,'[1]Mortality (No Interventions) L'!$B$10:$O$129,10),VLOOKUP(I20,'[1]Mortality (Interventions) L'!$B$264:$AV$384,10)))</f>
        <v>67.291834400803211</v>
      </c>
      <c r="P285" s="11">
        <v>0</v>
      </c>
      <c r="Q285" s="10">
        <f t="shared" si="159"/>
        <v>0.6197320540039235</v>
      </c>
      <c r="R285" s="10">
        <f t="shared" si="160"/>
        <v>4.1702906750901651E-2</v>
      </c>
      <c r="S285" s="10">
        <f t="shared" si="161"/>
        <v>0</v>
      </c>
      <c r="T285" s="9">
        <f t="shared" si="151"/>
        <v>0.5780291472530219</v>
      </c>
      <c r="U285" s="18"/>
      <c r="V285" s="8">
        <f t="shared" si="162"/>
        <v>4766.8364210257587</v>
      </c>
      <c r="W285" s="8">
        <f t="shared" si="152"/>
        <v>4446.0672539663765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-1476.0860488335129</v>
      </c>
      <c r="AB285" s="8">
        <f t="shared" si="163"/>
        <v>-32076.916705938278</v>
      </c>
      <c r="AC285" s="8">
        <f t="shared" si="156"/>
        <v>-33553.002754771791</v>
      </c>
      <c r="AD285" s="8">
        <f t="shared" si="164"/>
        <v>467.62665290262697</v>
      </c>
      <c r="AE285" s="8">
        <f t="shared" si="157"/>
        <v>-33085.376101869166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2553.6533163566969</v>
      </c>
      <c r="M286" s="14">
        <f t="shared" si="150"/>
        <v>769177</v>
      </c>
      <c r="N286" s="13"/>
      <c r="O286" s="12">
        <f>1000*(IF(I21&lt;18,VLOOKUP(I21,'[1]Mortality (No Interventions) L'!$B$10:$O$129,10),VLOOKUP(I21,'[1]Mortality (Interventions) L'!$B$264:$AV$384,10)))</f>
        <v>75.006371416676188</v>
      </c>
      <c r="P286" s="11">
        <v>0</v>
      </c>
      <c r="Q286" s="10">
        <f t="shared" si="159"/>
        <v>0.5780291472530219</v>
      </c>
      <c r="R286" s="10">
        <f t="shared" si="160"/>
        <v>4.3355868908524775E-2</v>
      </c>
      <c r="S286" s="10">
        <f t="shared" si="161"/>
        <v>0</v>
      </c>
      <c r="T286" s="9">
        <f t="shared" si="151"/>
        <v>0.53467327834449718</v>
      </c>
      <c r="U286" s="18"/>
      <c r="V286" s="8">
        <f t="shared" si="162"/>
        <v>4446.0672539663765</v>
      </c>
      <c r="W286" s="8">
        <f t="shared" si="152"/>
        <v>4112.5838821718535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-1365.3701904117324</v>
      </c>
      <c r="AB286" s="8">
        <f t="shared" si="163"/>
        <v>-33348.337179452363</v>
      </c>
      <c r="AC286" s="8">
        <f t="shared" si="156"/>
        <v>-34713.707369864096</v>
      </c>
      <c r="AD286" s="8">
        <f t="shared" si="164"/>
        <v>436.15919761410157</v>
      </c>
      <c r="AE286" s="8">
        <f t="shared" si="157"/>
        <v>-34277.548172249997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2553.6533163566969</v>
      </c>
      <c r="M287" s="14">
        <f t="shared" si="150"/>
        <v>769177</v>
      </c>
      <c r="N287" s="13"/>
      <c r="O287" s="12">
        <f>1000*(IF(I22&lt;18,VLOOKUP(I22,'[1]Mortality (No Interventions) L'!$B$10:$O$129,10),VLOOKUP(I22,'[1]Mortality (Interventions) L'!$B$264:$AV$384,10)))</f>
        <v>83.645218880859161</v>
      </c>
      <c r="P287" s="11">
        <v>0</v>
      </c>
      <c r="Q287" s="10">
        <f t="shared" si="159"/>
        <v>0.53467327834449718</v>
      </c>
      <c r="R287" s="10">
        <f t="shared" si="160"/>
        <v>4.4722863396872002E-2</v>
      </c>
      <c r="S287" s="10">
        <f t="shared" si="161"/>
        <v>0</v>
      </c>
      <c r="T287" s="9">
        <f t="shared" si="151"/>
        <v>0.4899504149476252</v>
      </c>
      <c r="U287" s="18"/>
      <c r="V287" s="8">
        <f t="shared" si="162"/>
        <v>4112.5838821718535</v>
      </c>
      <c r="W287" s="8">
        <f t="shared" si="152"/>
        <v>3768.5859031816954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-1251.163501981343</v>
      </c>
      <c r="AB287" s="8">
        <f t="shared" si="163"/>
        <v>-34399.797899015815</v>
      </c>
      <c r="AC287" s="8">
        <f t="shared" si="156"/>
        <v>-35650.961400997156</v>
      </c>
      <c r="AD287" s="8">
        <f t="shared" si="164"/>
        <v>403.44447884105887</v>
      </c>
      <c r="AE287" s="8">
        <f t="shared" si="157"/>
        <v>-35247.516922156094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2553.6533163566969</v>
      </c>
      <c r="M288" s="14">
        <f t="shared" si="150"/>
        <v>769177</v>
      </c>
      <c r="N288" s="13"/>
      <c r="O288" s="12">
        <f>1000*(IF(I23&lt;18,VLOOKUP(I23,'[1]Mortality (No Interventions) L'!$B$10:$O$129,10),VLOOKUP(I23,'[1]Mortality (Interventions) L'!$B$264:$AV$384,10)))</f>
        <v>93.306275756845835</v>
      </c>
      <c r="P288" s="11">
        <v>0</v>
      </c>
      <c r="Q288" s="10">
        <f t="shared" si="159"/>
        <v>0.4899504149476252</v>
      </c>
      <c r="R288" s="10">
        <f t="shared" si="160"/>
        <v>4.5715448524284157E-2</v>
      </c>
      <c r="S288" s="10">
        <f t="shared" si="161"/>
        <v>0</v>
      </c>
      <c r="T288" s="9">
        <f t="shared" si="151"/>
        <v>0.44423496642334104</v>
      </c>
      <c r="U288" s="18"/>
      <c r="V288" s="8">
        <f t="shared" si="162"/>
        <v>3768.5859031816954</v>
      </c>
      <c r="W288" s="8">
        <f t="shared" si="152"/>
        <v>3416.9531876860619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-1134.4220952485707</v>
      </c>
      <c r="AB288" s="8">
        <f t="shared" si="163"/>
        <v>-35163.271549563317</v>
      </c>
      <c r="AC288" s="8">
        <f t="shared" si="156"/>
        <v>-36297.693644811887</v>
      </c>
      <c r="AD288" s="8">
        <f t="shared" si="164"/>
        <v>369.69827710212434</v>
      </c>
      <c r="AE288" s="8">
        <f t="shared" si="157"/>
        <v>-35927.995367709766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2553.6533163566969</v>
      </c>
      <c r="M289" s="14">
        <f t="shared" si="150"/>
        <v>769177</v>
      </c>
      <c r="N289" s="13"/>
      <c r="O289" s="12">
        <f>1000*(IF(I24&lt;18,VLOOKUP(I24,'[1]Mortality (No Interventions) L'!$B$10:$O$129,10),VLOOKUP(I24,'[1]Mortality (Interventions) L'!$B$264:$AV$384,10)))</f>
        <v>104.1514708892032</v>
      </c>
      <c r="P289" s="11">
        <v>0</v>
      </c>
      <c r="Q289" s="10">
        <f t="shared" si="159"/>
        <v>0.44423496642334104</v>
      </c>
      <c r="R289" s="10">
        <f t="shared" si="160"/>
        <v>4.6267725173406764E-2</v>
      </c>
      <c r="S289" s="10">
        <f t="shared" si="161"/>
        <v>0</v>
      </c>
      <c r="T289" s="9">
        <f t="shared" si="151"/>
        <v>0.39796724124993427</v>
      </c>
      <c r="U289" s="18"/>
      <c r="V289" s="8">
        <f t="shared" si="162"/>
        <v>3416.9531876860619</v>
      </c>
      <c r="W289" s="8">
        <f t="shared" si="152"/>
        <v>3061.072487229007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-1016.2703654192203</v>
      </c>
      <c r="AB289" s="8">
        <f t="shared" si="163"/>
        <v>-35588.070045705492</v>
      </c>
      <c r="AC289" s="8">
        <f t="shared" si="156"/>
        <v>-36604.340411124715</v>
      </c>
      <c r="AD289" s="8">
        <f t="shared" si="164"/>
        <v>335.20310771200269</v>
      </c>
      <c r="AE289" s="8">
        <f t="shared" si="157"/>
        <v>-36269.13730341271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2553.6533163566969</v>
      </c>
      <c r="M290" s="14">
        <f t="shared" si="150"/>
        <v>769177</v>
      </c>
      <c r="N290" s="13"/>
      <c r="O290" s="12">
        <f>1000*(IF(I25&lt;18,VLOOKUP(I25,'[1]Mortality (No Interventions) L'!$B$10:$O$129,10),VLOOKUP(I25,'[1]Mortality (Interventions) L'!$B$264:$AV$384,10)))</f>
        <v>115.79179898999077</v>
      </c>
      <c r="P290" s="11">
        <v>0</v>
      </c>
      <c r="Q290" s="10">
        <f t="shared" si="159"/>
        <v>0.39796724124993427</v>
      </c>
      <c r="R290" s="10">
        <f t="shared" si="160"/>
        <v>4.6081342803413548E-2</v>
      </c>
      <c r="S290" s="10">
        <f t="shared" si="161"/>
        <v>0</v>
      </c>
      <c r="T290" s="9">
        <f t="shared" si="151"/>
        <v>0.35188589844652074</v>
      </c>
      <c r="U290" s="18"/>
      <c r="V290" s="8">
        <f t="shared" si="162"/>
        <v>3061.072487229007</v>
      </c>
      <c r="W290" s="8">
        <f t="shared" si="152"/>
        <v>2706.6253970939952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-898.59459154711351</v>
      </c>
      <c r="AB290" s="8">
        <f t="shared" si="163"/>
        <v>-35444.709013501226</v>
      </c>
      <c r="AC290" s="8">
        <f t="shared" si="156"/>
        <v>-36343.303605048342</v>
      </c>
      <c r="AD290" s="8">
        <f t="shared" si="164"/>
        <v>300.29121099716559</v>
      </c>
      <c r="AE290" s="8">
        <f t="shared" si="157"/>
        <v>-36043.012394051177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2553.6533163566969</v>
      </c>
      <c r="M291" s="14">
        <f t="shared" si="150"/>
        <v>769177</v>
      </c>
      <c r="N291" s="13"/>
      <c r="O291" s="12">
        <f>1000*(IF(I26&lt;18,VLOOKUP(I26,'[1]Mortality (No Interventions) L'!$B$10:$O$129,10),VLOOKUP(I26,'[1]Mortality (Interventions) L'!$B$264:$AV$384,10)))</f>
        <v>127.85963980698229</v>
      </c>
      <c r="P291" s="11">
        <v>0</v>
      </c>
      <c r="Q291" s="10">
        <f t="shared" si="159"/>
        <v>0.35188589844652074</v>
      </c>
      <c r="R291" s="10">
        <f t="shared" si="160"/>
        <v>4.499200422852849E-2</v>
      </c>
      <c r="S291" s="10">
        <f t="shared" si="161"/>
        <v>0</v>
      </c>
      <c r="T291" s="9">
        <f t="shared" si="151"/>
        <v>0.30689389421799224</v>
      </c>
      <c r="U291" s="18"/>
      <c r="V291" s="8">
        <f t="shared" si="162"/>
        <v>2706.6253970939952</v>
      </c>
      <c r="W291" s="8">
        <f t="shared" si="152"/>
        <v>2360.5572487291261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-783.70061073939723</v>
      </c>
      <c r="AB291" s="8">
        <f t="shared" si="163"/>
        <v>-34606.814836486861</v>
      </c>
      <c r="AC291" s="8">
        <f t="shared" si="156"/>
        <v>-35390.515447226258</v>
      </c>
      <c r="AD291" s="8">
        <f t="shared" si="164"/>
        <v>265.51995145492094</v>
      </c>
      <c r="AE291" s="8">
        <f t="shared" si="157"/>
        <v>-35124.995495771334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2553.6533163566969</v>
      </c>
      <c r="M292" s="14">
        <f t="shared" si="150"/>
        <v>769177</v>
      </c>
      <c r="N292" s="13"/>
      <c r="O292" s="12">
        <f>1000*(IF(I27&lt;18,VLOOKUP(I27,'[1]Mortality (No Interventions) L'!$B$10:$O$129,10),VLOOKUP(I27,'[1]Mortality (Interventions) L'!$B$264:$AV$384,10)))</f>
        <v>140.95642128957189</v>
      </c>
      <c r="P292" s="11">
        <v>0</v>
      </c>
      <c r="Q292" s="10">
        <f t="shared" si="159"/>
        <v>0.30689389421799224</v>
      </c>
      <c r="R292" s="10">
        <f t="shared" si="160"/>
        <v>4.3258665044588626E-2</v>
      </c>
      <c r="S292" s="10">
        <f t="shared" si="161"/>
        <v>0</v>
      </c>
      <c r="T292" s="9">
        <f t="shared" si="151"/>
        <v>0.2636352291734036</v>
      </c>
      <c r="U292" s="18"/>
      <c r="V292" s="8">
        <f t="shared" si="162"/>
        <v>2360.5572487291261</v>
      </c>
      <c r="W292" s="8">
        <f t="shared" si="152"/>
        <v>2027.8215466991107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-673.23297728711987</v>
      </c>
      <c r="AB292" s="8">
        <f t="shared" si="163"/>
        <v>-33273.570203001545</v>
      </c>
      <c r="AC292" s="8">
        <f t="shared" si="156"/>
        <v>-33946.803180288669</v>
      </c>
      <c r="AD292" s="8">
        <f t="shared" si="164"/>
        <v>231.57066610032729</v>
      </c>
      <c r="AE292" s="8">
        <f t="shared" si="157"/>
        <v>-33715.232514188341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2553.6533163566969</v>
      </c>
      <c r="M293" s="14">
        <f t="shared" si="150"/>
        <v>769177</v>
      </c>
      <c r="N293" s="13"/>
      <c r="O293" s="12">
        <f>1000*(IF(I28&lt;18,VLOOKUP(I28,'[1]Mortality (No Interventions) L'!$B$10:$O$129,10),VLOOKUP(I28,'[1]Mortality (Interventions) L'!$B$264:$AV$384,10)))</f>
        <v>155.01725135871081</v>
      </c>
      <c r="P293" s="11">
        <v>0</v>
      </c>
      <c r="Q293" s="10">
        <f t="shared" si="159"/>
        <v>0.2636352291734036</v>
      </c>
      <c r="R293" s="10">
        <f t="shared" si="160"/>
        <v>4.0868008587784839E-2</v>
      </c>
      <c r="S293" s="10">
        <f t="shared" si="161"/>
        <v>0</v>
      </c>
      <c r="T293" s="9">
        <f t="shared" si="151"/>
        <v>0.22276722058561876</v>
      </c>
      <c r="U293" s="18"/>
      <c r="V293" s="8">
        <f t="shared" si="162"/>
        <v>2027.8215466991107</v>
      </c>
      <c r="W293" s="8">
        <f t="shared" si="152"/>
        <v>1713.4742242838449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-568.87025162402915</v>
      </c>
      <c r="AB293" s="8">
        <f t="shared" si="163"/>
        <v>-31434.732241526581</v>
      </c>
      <c r="AC293" s="8">
        <f t="shared" si="156"/>
        <v>-32003.602493150611</v>
      </c>
      <c r="AD293" s="8">
        <f t="shared" si="164"/>
        <v>198.92929373118278</v>
      </c>
      <c r="AE293" s="8">
        <f t="shared" si="157"/>
        <v>-31804.673199419427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2553.6533163566969</v>
      </c>
      <c r="M294" s="14">
        <f t="shared" si="150"/>
        <v>769177</v>
      </c>
      <c r="N294" s="13"/>
      <c r="O294" s="12">
        <f>1000*(IF(I29&lt;18,VLOOKUP(I29,'[1]Mortality (No Interventions) L'!$B$10:$O$129,10),VLOOKUP(I29,'[1]Mortality (Interventions) L'!$B$264:$AV$384,10)))</f>
        <v>170.43000156556025</v>
      </c>
      <c r="P294" s="11">
        <v>0</v>
      </c>
      <c r="Q294" s="10">
        <f t="shared" si="159"/>
        <v>0.22276722058561876</v>
      </c>
      <c r="R294" s="10">
        <f t="shared" si="160"/>
        <v>3.7966217753162508E-2</v>
      </c>
      <c r="S294" s="10">
        <f t="shared" si="161"/>
        <v>0</v>
      </c>
      <c r="T294" s="9">
        <f t="shared" si="151"/>
        <v>0.18480100283245626</v>
      </c>
      <c r="U294" s="18"/>
      <c r="V294" s="8">
        <f t="shared" si="162"/>
        <v>1713.4742242838449</v>
      </c>
      <c r="W294" s="8">
        <f t="shared" si="152"/>
        <v>1421.4468095566021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-471.91769374914526</v>
      </c>
      <c r="AB294" s="8">
        <f t="shared" si="163"/>
        <v>-29202.741472724279</v>
      </c>
      <c r="AC294" s="8">
        <f t="shared" si="156"/>
        <v>-29674.659166473426</v>
      </c>
      <c r="AD294" s="8">
        <f t="shared" si="164"/>
        <v>168.09182140224519</v>
      </c>
      <c r="AE294" s="8">
        <f t="shared" si="157"/>
        <v>-29506.56734507118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2553.6533163566969</v>
      </c>
      <c r="M295" s="14">
        <f t="shared" si="150"/>
        <v>769177</v>
      </c>
      <c r="N295" s="13"/>
      <c r="O295" s="12">
        <f>1000*(IF(I30&lt;18,VLOOKUP(I30,'[1]Mortality (No Interventions) L'!$B$10:$O$129,10),VLOOKUP(I30,'[1]Mortality (Interventions) L'!$B$264:$AV$384,10)))</f>
        <v>197.25069060206852</v>
      </c>
      <c r="P295" s="11">
        <v>0</v>
      </c>
      <c r="Q295" s="10">
        <f t="shared" si="159"/>
        <v>0.18480100283245626</v>
      </c>
      <c r="R295" s="10">
        <f t="shared" si="160"/>
        <v>3.6452125432656822E-2</v>
      </c>
      <c r="S295" s="10">
        <f t="shared" si="161"/>
        <v>0</v>
      </c>
      <c r="T295" s="9">
        <f t="shared" si="151"/>
        <v>0.14834887739979943</v>
      </c>
      <c r="U295" s="18"/>
      <c r="V295" s="8">
        <f t="shared" si="162"/>
        <v>1421.4468095566021</v>
      </c>
      <c r="W295" s="8">
        <f t="shared" si="152"/>
        <v>1141.0654447174554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-378.83160274979087</v>
      </c>
      <c r="AB295" s="8">
        <f t="shared" si="163"/>
        <v>-28038.136483914677</v>
      </c>
      <c r="AC295" s="8">
        <f t="shared" si="156"/>
        <v>-28416.968086664467</v>
      </c>
      <c r="AD295" s="8">
        <f t="shared" si="164"/>
        <v>139.44393201750268</v>
      </c>
      <c r="AE295" s="8">
        <f t="shared" si="157"/>
        <v>-28277.524154646962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2553.6533163566969</v>
      </c>
      <c r="M296" s="14">
        <f t="shared" si="150"/>
        <v>769177</v>
      </c>
      <c r="N296" s="13"/>
      <c r="O296" s="12">
        <f>1000*(IF(I31&lt;18,VLOOKUP(I31,'[1]Mortality (No Interventions) L'!$B$10:$O$129,10),VLOOKUP(I31,'[1]Mortality (Interventions) L'!$B$264:$AV$384,10)))</f>
        <v>214.79325905116741</v>
      </c>
      <c r="P296" s="11">
        <v>0</v>
      </c>
      <c r="Q296" s="10">
        <f t="shared" si="159"/>
        <v>0.14834887739979943</v>
      </c>
      <c r="R296" s="10">
        <f t="shared" si="160"/>
        <v>3.1864338853284997E-2</v>
      </c>
      <c r="S296" s="10">
        <f t="shared" si="161"/>
        <v>0</v>
      </c>
      <c r="T296" s="9">
        <f t="shared" si="151"/>
        <v>0.11648453854651444</v>
      </c>
      <c r="U296" s="18"/>
      <c r="V296" s="8">
        <f t="shared" si="162"/>
        <v>1141.0654447174554</v>
      </c>
      <c r="W296" s="8">
        <f t="shared" si="152"/>
        <v>895.97227905592342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-297.46112816358612</v>
      </c>
      <c r="AB296" s="8">
        <f t="shared" si="163"/>
        <v>-24509.316566153193</v>
      </c>
      <c r="AC296" s="8">
        <f t="shared" si="156"/>
        <v>-24806.777694316777</v>
      </c>
      <c r="AD296" s="8">
        <f t="shared" si="164"/>
        <v>111.93852012678238</v>
      </c>
      <c r="AE296" s="8">
        <f t="shared" si="157"/>
        <v>-24694.839174189994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2553.6533163566969</v>
      </c>
      <c r="M297" s="14">
        <f t="shared" si="150"/>
        <v>769177</v>
      </c>
      <c r="N297" s="13"/>
      <c r="O297" s="12">
        <f>1000*(IF(I32&lt;18,VLOOKUP(I32,'[1]Mortality (No Interventions) L'!$B$10:$O$129,10),VLOOKUP(I32,'[1]Mortality (Interventions) L'!$B$264:$AV$384,10)))</f>
        <v>233.62726014690219</v>
      </c>
      <c r="P297" s="11">
        <v>0</v>
      </c>
      <c r="Q297" s="10">
        <f t="shared" si="159"/>
        <v>0.11648453854651444</v>
      </c>
      <c r="R297" s="10">
        <f t="shared" si="160"/>
        <v>2.7213963590098384E-2</v>
      </c>
      <c r="S297" s="10">
        <f t="shared" si="161"/>
        <v>0</v>
      </c>
      <c r="T297" s="9">
        <f t="shared" si="151"/>
        <v>8.9270574956416063E-2</v>
      </c>
      <c r="U297" s="18"/>
      <c r="V297" s="8">
        <f t="shared" si="162"/>
        <v>895.97227905592342</v>
      </c>
      <c r="W297" s="8">
        <f t="shared" si="152"/>
        <v>686.6487303325124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-227.96609979052099</v>
      </c>
      <c r="AB297" s="8">
        <f t="shared" si="163"/>
        <v>-20932.354872341104</v>
      </c>
      <c r="AC297" s="8">
        <f t="shared" si="156"/>
        <v>-21160.320972131623</v>
      </c>
      <c r="AD297" s="8">
        <f t="shared" si="164"/>
        <v>87.894880575386097</v>
      </c>
      <c r="AE297" s="8">
        <f t="shared" si="157"/>
        <v>-21072.426091556237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2553.6533163566969</v>
      </c>
      <c r="M298" s="14">
        <f t="shared" si="150"/>
        <v>769177</v>
      </c>
      <c r="N298" s="13"/>
      <c r="O298" s="12">
        <f>1000*(IF(I33&lt;18,VLOOKUP(I33,'[1]Mortality (No Interventions) L'!$B$10:$O$129,10),VLOOKUP(I33,'[1]Mortality (Interventions) L'!$B$264:$AV$384,10)))</f>
        <v>253.21277913076256</v>
      </c>
      <c r="P298" s="11">
        <v>0</v>
      </c>
      <c r="Q298" s="10">
        <f t="shared" si="159"/>
        <v>8.9270574956416063E-2</v>
      </c>
      <c r="R298" s="10">
        <f t="shared" si="160"/>
        <v>2.2604450379315164E-2</v>
      </c>
      <c r="S298" s="10">
        <f t="shared" si="161"/>
        <v>0</v>
      </c>
      <c r="T298" s="9">
        <f t="shared" si="151"/>
        <v>6.6666124577100902E-2</v>
      </c>
      <c r="U298" s="18"/>
      <c r="V298" s="8">
        <f t="shared" si="162"/>
        <v>686.6487303325124</v>
      </c>
      <c r="W298" s="8">
        <f t="shared" si="152"/>
        <v>512.78049703840747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-170.24217011496242</v>
      </c>
      <c r="AB298" s="8">
        <f t="shared" si="163"/>
        <v>-17386.823329410501</v>
      </c>
      <c r="AC298" s="8">
        <f t="shared" si="156"/>
        <v>-17557.065499525463</v>
      </c>
      <c r="AD298" s="8">
        <f t="shared" si="164"/>
        <v>67.360240445619468</v>
      </c>
      <c r="AE298" s="8">
        <f t="shared" si="157"/>
        <v>-17489.705259079845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2553.6533163566969</v>
      </c>
      <c r="M299" s="14">
        <f t="shared" si="150"/>
        <v>769177</v>
      </c>
      <c r="N299" s="13"/>
      <c r="O299" s="12">
        <f>1000*(IF(I34&lt;18,VLOOKUP(I34,'[1]Mortality (No Interventions) L'!$B$10:$O$129,10),VLOOKUP(I34,'[1]Mortality (Interventions) L'!$B$264:$AV$384,10)))</f>
        <v>273.27868677865081</v>
      </c>
      <c r="P299" s="11">
        <v>0</v>
      </c>
      <c r="Q299" s="10">
        <f t="shared" si="159"/>
        <v>6.6666124577100902E-2</v>
      </c>
      <c r="R299" s="10">
        <f t="shared" si="160"/>
        <v>1.8218430977052072E-2</v>
      </c>
      <c r="S299" s="10">
        <f t="shared" si="161"/>
        <v>0</v>
      </c>
      <c r="T299" s="9">
        <f t="shared" si="151"/>
        <v>4.844769360004883E-2</v>
      </c>
      <c r="U299" s="18"/>
      <c r="V299" s="8">
        <f t="shared" si="162"/>
        <v>512.78049703840747</v>
      </c>
      <c r="W299" s="8">
        <f t="shared" si="152"/>
        <v>372.64851620204763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-123.71861343159782</v>
      </c>
      <c r="AB299" s="8">
        <f t="shared" si="163"/>
        <v>-14013.198083635982</v>
      </c>
      <c r="AC299" s="8">
        <f t="shared" si="156"/>
        <v>-14136.91669706758</v>
      </c>
      <c r="AD299" s="8">
        <f t="shared" si="164"/>
        <v>50.303766759467777</v>
      </c>
      <c r="AE299" s="8">
        <f t="shared" si="157"/>
        <v>-14086.612930308112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2553.6533163566969</v>
      </c>
      <c r="M300" s="14">
        <f t="shared" si="150"/>
        <v>769177</v>
      </c>
      <c r="N300" s="13"/>
      <c r="O300" s="12">
        <f>1000*(IF(I35&lt;18,VLOOKUP(I35,'[1]Mortality (No Interventions) L'!$B$10:$O$129,10),VLOOKUP(I35,'[1]Mortality (Interventions) L'!$B$264:$AV$384,10)))</f>
        <v>294.67984265373383</v>
      </c>
      <c r="P300" s="11">
        <v>0</v>
      </c>
      <c r="Q300" s="10">
        <f t="shared" si="159"/>
        <v>4.844769360004883E-2</v>
      </c>
      <c r="R300" s="10">
        <f t="shared" si="160"/>
        <v>1.4276558726998697E-2</v>
      </c>
      <c r="S300" s="10">
        <f t="shared" si="161"/>
        <v>0</v>
      </c>
      <c r="T300" s="9">
        <f t="shared" si="151"/>
        <v>3.4171134873050131E-2</v>
      </c>
      <c r="U300" s="18"/>
      <c r="V300" s="8">
        <f t="shared" si="162"/>
        <v>372.64851620204763</v>
      </c>
      <c r="W300" s="8">
        <f t="shared" si="152"/>
        <v>262.8365100824808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-87.261231892236438</v>
      </c>
      <c r="AB300" s="8">
        <f t="shared" si="163"/>
        <v>-10981.200611956678</v>
      </c>
      <c r="AC300" s="8">
        <f t="shared" si="156"/>
        <v>-11068.461843848914</v>
      </c>
      <c r="AD300" s="8">
        <f t="shared" si="164"/>
        <v>36.556819439420877</v>
      </c>
      <c r="AE300" s="8">
        <f t="shared" si="157"/>
        <v>-11031.905024409494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2553.6533163566969</v>
      </c>
      <c r="M301" s="14">
        <f t="shared" ref="M301:M332" si="167">$E$11</f>
        <v>769177</v>
      </c>
      <c r="N301" s="13"/>
      <c r="O301" s="12">
        <f>1000*(IF(I36&lt;18,VLOOKUP(I36,'[1]Mortality (No Interventions) L'!$B$10:$O$129,10),VLOOKUP(I36,'[1]Mortality (Interventions) L'!$B$264:$AV$384,10)))</f>
        <v>316.49950009274562</v>
      </c>
      <c r="P301" s="11">
        <v>0</v>
      </c>
      <c r="Q301" s="10">
        <f t="shared" si="159"/>
        <v>3.4171134873050131E-2</v>
      </c>
      <c r="R301" s="10">
        <f t="shared" si="160"/>
        <v>1.0815147104922153E-2</v>
      </c>
      <c r="S301" s="10">
        <f t="shared" si="161"/>
        <v>0</v>
      </c>
      <c r="T301" s="9">
        <f t="shared" ref="T301:T332" si="168">Q301-SUM(R301:S301)</f>
        <v>2.335598776812798E-2</v>
      </c>
      <c r="U301" s="18"/>
      <c r="V301" s="8">
        <f t="shared" si="162"/>
        <v>262.8365100824808</v>
      </c>
      <c r="W301" s="8">
        <f t="shared" ref="W301:W332" si="169">$G$14*M301*T301</f>
        <v>179.64888603525375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-59.643095620866461</v>
      </c>
      <c r="AB301" s="8">
        <f t="shared" si="163"/>
        <v>-8318.7624047227073</v>
      </c>
      <c r="AC301" s="8">
        <f t="shared" ref="AC301:AC332" si="173">IFERROR(_xlfn.IFNA(SUM(Y301:AB301),0),0)</f>
        <v>-8378.4055003435733</v>
      </c>
      <c r="AD301" s="8">
        <f t="shared" si="164"/>
        <v>25.784261639091369</v>
      </c>
      <c r="AE301" s="8">
        <f t="shared" ref="AE301:AE332" si="174">IFERROR(_xlfn.IFNA(SUM(AC301:AD301),0),0)</f>
        <v>-8352.6212387044816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2553.6533163566969</v>
      </c>
      <c r="M302" s="14">
        <f t="shared" si="167"/>
        <v>769177</v>
      </c>
      <c r="N302" s="13"/>
      <c r="O302" s="12">
        <f>1000*(IF(I37&lt;18,VLOOKUP(I37,'[1]Mortality (No Interventions) L'!$B$10:$O$129,10),VLOOKUP(I37,'[1]Mortality (Interventions) L'!$B$264:$AV$384,10)))</f>
        <v>339.45521325638481</v>
      </c>
      <c r="P302" s="11">
        <v>0</v>
      </c>
      <c r="Q302" s="10">
        <f t="shared" ref="Q302:Q333" si="176">T301</f>
        <v>2.335598776812798E-2</v>
      </c>
      <c r="R302" s="10">
        <f t="shared" ref="R302:R333" si="177">O302*Q302/1000</f>
        <v>7.9283118086433992E-3</v>
      </c>
      <c r="S302" s="10">
        <f t="shared" ref="S302:S333" si="178">MIN(P302*Q302,Q302-R302)</f>
        <v>0</v>
      </c>
      <c r="T302" s="9">
        <f t="shared" si="168"/>
        <v>1.542767595948458E-2</v>
      </c>
      <c r="U302" s="18"/>
      <c r="V302" s="8">
        <f t="shared" ref="V302:V333" si="179">W301</f>
        <v>179.64888603525375</v>
      </c>
      <c r="W302" s="8">
        <f t="shared" si="169"/>
        <v>118.66613511488472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-39.396935877614283</v>
      </c>
      <c r="AB302" s="8">
        <f t="shared" ref="AB302:AB333" si="180">IFERROR(_xlfn.IFNA(-M302*R302,0),0)</f>
        <v>-6098.2750920369035</v>
      </c>
      <c r="AC302" s="8">
        <f t="shared" si="173"/>
        <v>-6137.6720279145175</v>
      </c>
      <c r="AD302" s="8">
        <f t="shared" ref="AD302:AD333" si="181">IFERROR(_xlfn.IFNA($D$6*SUM(V302:V302,Y302:Z302),0),0)</f>
        <v>17.623555720058395</v>
      </c>
      <c r="AE302" s="8">
        <f t="shared" si="174"/>
        <v>-6120.0484721944595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2553.6533163566969</v>
      </c>
      <c r="M303" s="14">
        <f t="shared" si="167"/>
        <v>769177</v>
      </c>
      <c r="N303" s="13"/>
      <c r="O303" s="12">
        <f>1000*(IF(I38&lt;18,VLOOKUP(I38,'[1]Mortality (No Interventions) L'!$B$10:$O$129,10),VLOOKUP(I38,'[1]Mortality (Interventions) L'!$B$264:$AV$384,10)))</f>
        <v>363.59515019682647</v>
      </c>
      <c r="P303" s="11">
        <v>0</v>
      </c>
      <c r="Q303" s="10">
        <f t="shared" si="176"/>
        <v>1.542767595948458E-2</v>
      </c>
      <c r="R303" s="10">
        <f t="shared" si="177"/>
        <v>5.6094281576767654E-3</v>
      </c>
      <c r="S303" s="10">
        <f t="shared" si="178"/>
        <v>0</v>
      </c>
      <c r="T303" s="9">
        <f t="shared" si="168"/>
        <v>9.818247801807815E-3</v>
      </c>
      <c r="U303" s="18"/>
      <c r="V303" s="8">
        <f t="shared" si="179"/>
        <v>118.66613511488472</v>
      </c>
      <c r="W303" s="8">
        <f t="shared" si="169"/>
        <v>75.519703894511295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-25.072401059898375</v>
      </c>
      <c r="AB303" s="8">
        <f t="shared" si="180"/>
        <v>-4314.6431220373415</v>
      </c>
      <c r="AC303" s="8">
        <f t="shared" si="173"/>
        <v>-4339.7155230972403</v>
      </c>
      <c r="AD303" s="8">
        <f t="shared" si="181"/>
        <v>11.641147854770193</v>
      </c>
      <c r="AE303" s="8">
        <f t="shared" si="174"/>
        <v>-4328.0743752424705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2553.6533163566969</v>
      </c>
      <c r="M304" s="14">
        <f t="shared" si="167"/>
        <v>769177</v>
      </c>
      <c r="N304" s="13"/>
      <c r="O304" s="12">
        <f>1000*(IF(I39&lt;18,VLOOKUP(I39,'[1]Mortality (No Interventions) L'!$B$10:$O$129,10),VLOOKUP(I39,'[1]Mortality (Interventions) L'!$B$264:$AV$384,10)))</f>
        <v>387.94878468039229</v>
      </c>
      <c r="P304" s="11">
        <v>0</v>
      </c>
      <c r="Q304" s="10">
        <f t="shared" si="176"/>
        <v>9.818247801807815E-3</v>
      </c>
      <c r="R304" s="10">
        <f t="shared" si="177"/>
        <v>3.8089773024022749E-3</v>
      </c>
      <c r="S304" s="10">
        <f t="shared" si="178"/>
        <v>0</v>
      </c>
      <c r="T304" s="9">
        <f t="shared" si="168"/>
        <v>6.0092704994055401E-3</v>
      </c>
      <c r="U304" s="18"/>
      <c r="V304" s="8">
        <f t="shared" si="179"/>
        <v>75.519703894511295</v>
      </c>
      <c r="W304" s="8">
        <f t="shared" si="169"/>
        <v>46.221926549212554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-15.345593539691421</v>
      </c>
      <c r="AB304" s="8">
        <f t="shared" si="180"/>
        <v>-2929.7777345298746</v>
      </c>
      <c r="AC304" s="8">
        <f t="shared" si="173"/>
        <v>-2945.123328069566</v>
      </c>
      <c r="AD304" s="8">
        <f t="shared" si="181"/>
        <v>7.4084829520515587</v>
      </c>
      <c r="AE304" s="8">
        <f t="shared" si="174"/>
        <v>-2937.7148451175144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2553.6533163566969</v>
      </c>
      <c r="M305" s="14">
        <f t="shared" si="167"/>
        <v>769177</v>
      </c>
      <c r="N305" s="13"/>
      <c r="O305" s="12">
        <f>1000*(IF(I40&lt;18,VLOOKUP(I40,'[1]Mortality (No Interventions) L'!$B$10:$O$129,10),VLOOKUP(I40,'[1]Mortality (Interventions) L'!$B$264:$AV$384,10)))</f>
        <v>413.21042719143554</v>
      </c>
      <c r="P305" s="11">
        <v>0</v>
      </c>
      <c r="Q305" s="10">
        <f t="shared" si="176"/>
        <v>6.0092704994055401E-3</v>
      </c>
      <c r="R305" s="10">
        <f t="shared" si="177"/>
        <v>2.4830932301682543E-3</v>
      </c>
      <c r="S305" s="10">
        <f t="shared" si="178"/>
        <v>0</v>
      </c>
      <c r="T305" s="9">
        <f t="shared" si="168"/>
        <v>3.5261772692372858E-3</v>
      </c>
      <c r="U305" s="18"/>
      <c r="V305" s="8">
        <f t="shared" si="179"/>
        <v>46.221926549212554</v>
      </c>
      <c r="W305" s="8">
        <f t="shared" si="169"/>
        <v>27.122544534201278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-9.0046342776493962</v>
      </c>
      <c r="AB305" s="8">
        <f t="shared" si="180"/>
        <v>-1909.9382015011274</v>
      </c>
      <c r="AC305" s="8">
        <f t="shared" si="173"/>
        <v>-1918.9428357787767</v>
      </c>
      <c r="AD305" s="8">
        <f t="shared" si="181"/>
        <v>4.5343709944777517</v>
      </c>
      <c r="AE305" s="8">
        <f t="shared" si="174"/>
        <v>-1914.408464784299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2553.6533163566969</v>
      </c>
      <c r="M306" s="14">
        <f t="shared" si="167"/>
        <v>769177</v>
      </c>
      <c r="N306" s="13"/>
      <c r="O306" s="12">
        <f>1000*(IF(I41&lt;18,VLOOKUP(I41,'[1]Mortality (No Interventions) L'!$B$10:$O$129,10),VLOOKUP(I41,'[1]Mortality (Interventions) L'!$B$264:$AV$384,10)))</f>
        <v>438.37551672087227</v>
      </c>
      <c r="P306" s="11">
        <v>0</v>
      </c>
      <c r="Q306" s="10">
        <f t="shared" si="176"/>
        <v>3.5261772692372858E-3</v>
      </c>
      <c r="R306" s="10">
        <f t="shared" si="177"/>
        <v>1.5457897824512894E-3</v>
      </c>
      <c r="S306" s="10">
        <f t="shared" si="178"/>
        <v>0</v>
      </c>
      <c r="T306" s="9">
        <f t="shared" si="168"/>
        <v>1.9803874867859962E-3</v>
      </c>
      <c r="U306" s="18"/>
      <c r="V306" s="8">
        <f t="shared" si="179"/>
        <v>27.122544534201278</v>
      </c>
      <c r="W306" s="8">
        <f t="shared" si="169"/>
        <v>15.232685059235923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-5.0572230733023638</v>
      </c>
      <c r="AB306" s="8">
        <f t="shared" si="180"/>
        <v>-1188.9859474965353</v>
      </c>
      <c r="AC306" s="8">
        <f t="shared" si="173"/>
        <v>-1194.0431705698377</v>
      </c>
      <c r="AD306" s="8">
        <f t="shared" si="181"/>
        <v>2.6607216188051455</v>
      </c>
      <c r="AE306" s="8">
        <f t="shared" si="174"/>
        <v>-1191.3824489510325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2553.6533163566969</v>
      </c>
      <c r="M307" s="14">
        <f t="shared" si="167"/>
        <v>769177</v>
      </c>
      <c r="N307" s="13"/>
      <c r="O307" s="12">
        <f>1000*(IF(I42&lt;18,VLOOKUP(I42,'[1]Mortality (No Interventions) L'!$B$10:$O$129,10),VLOOKUP(I42,'[1]Mortality (Interventions) L'!$B$264:$AV$384,10)))</f>
        <v>462.81707236883142</v>
      </c>
      <c r="P307" s="11">
        <v>0</v>
      </c>
      <c r="Q307" s="10">
        <f t="shared" si="176"/>
        <v>1.9803874867859962E-3</v>
      </c>
      <c r="R307" s="10">
        <f t="shared" si="177"/>
        <v>9.1655713879016255E-4</v>
      </c>
      <c r="S307" s="10">
        <f t="shared" si="178"/>
        <v>0</v>
      </c>
      <c r="T307" s="9">
        <f t="shared" si="168"/>
        <v>1.0638303479958335E-3</v>
      </c>
      <c r="U307" s="18"/>
      <c r="V307" s="8">
        <f t="shared" si="179"/>
        <v>15.232685059235923</v>
      </c>
      <c r="W307" s="8">
        <f t="shared" si="169"/>
        <v>8.1827383558039131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-2.7166538962004592</v>
      </c>
      <c r="AB307" s="8">
        <f t="shared" si="180"/>
        <v>-704.99467034320082</v>
      </c>
      <c r="AC307" s="8">
        <f t="shared" si="173"/>
        <v>-707.71132423940128</v>
      </c>
      <c r="AD307" s="8">
        <f t="shared" si="181"/>
        <v>1.4943264043110442</v>
      </c>
      <c r="AE307" s="8">
        <f t="shared" si="174"/>
        <v>-706.21699783509018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2553.6533163566969</v>
      </c>
      <c r="M308" s="14">
        <f t="shared" si="167"/>
        <v>769177</v>
      </c>
      <c r="N308" s="13"/>
      <c r="O308" s="12">
        <f>1000*(IF(I43&lt;18,VLOOKUP(I43,'[1]Mortality (No Interventions) L'!$B$10:$O$129,10),VLOOKUP(I43,'[1]Mortality (Interventions) L'!$B$264:$AV$384,10)))</f>
        <v>487.61713982932974</v>
      </c>
      <c r="P308" s="11">
        <v>0</v>
      </c>
      <c r="Q308" s="10">
        <f t="shared" si="176"/>
        <v>1.0638303479958335E-3</v>
      </c>
      <c r="R308" s="10">
        <f t="shared" si="177"/>
        <v>5.1874191155336889E-4</v>
      </c>
      <c r="S308" s="10">
        <f t="shared" si="178"/>
        <v>0</v>
      </c>
      <c r="T308" s="9">
        <f t="shared" si="168"/>
        <v>5.4508843644246463E-4</v>
      </c>
      <c r="U308" s="18"/>
      <c r="V308" s="8">
        <f t="shared" si="179"/>
        <v>8.1827383558039131</v>
      </c>
      <c r="W308" s="8">
        <f t="shared" si="169"/>
        <v>4.1926948827750561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-1.3919668934289864</v>
      </c>
      <c r="AB308" s="8">
        <f t="shared" si="180"/>
        <v>-399.00434730288561</v>
      </c>
      <c r="AC308" s="8">
        <f t="shared" si="173"/>
        <v>-400.39631419631462</v>
      </c>
      <c r="AD308" s="8">
        <f t="shared" si="181"/>
        <v>0.80272663270436395</v>
      </c>
      <c r="AE308" s="8">
        <f t="shared" si="174"/>
        <v>-399.59358756361024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2553.6533163566969</v>
      </c>
      <c r="M309" s="14">
        <f t="shared" si="167"/>
        <v>769177</v>
      </c>
      <c r="N309" s="13"/>
      <c r="O309" s="12">
        <f>1000*(IF(I44&lt;18,VLOOKUP(I44,'[1]Mortality (No Interventions) L'!$B$10:$O$129,10),VLOOKUP(I44,'[1]Mortality (Interventions) L'!$B$264:$AV$384,10)))</f>
        <v>512.60835689977171</v>
      </c>
      <c r="P309" s="11">
        <v>0</v>
      </c>
      <c r="Q309" s="10">
        <f t="shared" si="176"/>
        <v>5.4508843644246463E-4</v>
      </c>
      <c r="R309" s="10">
        <f t="shared" si="177"/>
        <v>2.794168877698374E-4</v>
      </c>
      <c r="S309" s="10">
        <f t="shared" si="178"/>
        <v>0</v>
      </c>
      <c r="T309" s="9">
        <f t="shared" si="168"/>
        <v>2.6567154867262723E-4</v>
      </c>
      <c r="U309" s="18"/>
      <c r="V309" s="8">
        <f t="shared" si="179"/>
        <v>4.1926948827750561</v>
      </c>
      <c r="W309" s="8">
        <f t="shared" si="169"/>
        <v>2.043484447933654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-0.67843303132947419</v>
      </c>
      <c r="AB309" s="8">
        <f t="shared" si="180"/>
        <v>-214.92104348414023</v>
      </c>
      <c r="AC309" s="8">
        <f t="shared" si="173"/>
        <v>-215.59947651546969</v>
      </c>
      <c r="AD309" s="8">
        <f t="shared" si="181"/>
        <v>0.41130336800023304</v>
      </c>
      <c r="AE309" s="8">
        <f t="shared" si="174"/>
        <v>-215.18817314746946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2553.6533163566969</v>
      </c>
      <c r="M310" s="14">
        <f t="shared" si="167"/>
        <v>769177</v>
      </c>
      <c r="N310" s="13"/>
      <c r="O310" s="12">
        <f>1000*(IF(I45&lt;18,VLOOKUP(I45,'[1]Mortality (No Interventions) L'!$B$10:$O$129,10),VLOOKUP(I45,'[1]Mortality (Interventions) L'!$B$264:$AV$384,10)))</f>
        <v>537.60736507946217</v>
      </c>
      <c r="P310" s="11">
        <v>0</v>
      </c>
      <c r="Q310" s="10">
        <f t="shared" si="176"/>
        <v>2.6567154867262723E-4</v>
      </c>
      <c r="R310" s="10">
        <f t="shared" si="177"/>
        <v>1.4282698125847121E-4</v>
      </c>
      <c r="S310" s="10">
        <f t="shared" si="178"/>
        <v>0</v>
      </c>
      <c r="T310" s="9">
        <f t="shared" si="168"/>
        <v>1.2284456741415602E-4</v>
      </c>
      <c r="U310" s="18"/>
      <c r="V310" s="8">
        <f t="shared" si="179"/>
        <v>2.043484447933654</v>
      </c>
      <c r="W310" s="8">
        <f t="shared" si="169"/>
        <v>0.94489215829918283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-0.31370243697356331</v>
      </c>
      <c r="AB310" s="8">
        <f t="shared" si="180"/>
        <v>-109.85922896344711</v>
      </c>
      <c r="AC310" s="8">
        <f t="shared" si="173"/>
        <v>-110.17293140042067</v>
      </c>
      <c r="AD310" s="8">
        <f t="shared" si="181"/>
        <v>0.20046582434229146</v>
      </c>
      <c r="AE310" s="8">
        <f t="shared" si="174"/>
        <v>-109.97246557607838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2553.6533163566969</v>
      </c>
      <c r="M311" s="14">
        <f t="shared" si="167"/>
        <v>769177</v>
      </c>
      <c r="N311" s="13"/>
      <c r="O311" s="12">
        <f>1000*(IF(I46&lt;18,VLOOKUP(I46,'[1]Mortality (No Interventions) L'!$B$10:$O$129,10),VLOOKUP(I46,'[1]Mortality (Interventions) L'!$B$264:$AV$384,10)))</f>
        <v>562.4344971724679</v>
      </c>
      <c r="P311" s="11">
        <v>0</v>
      </c>
      <c r="Q311" s="10">
        <f t="shared" si="176"/>
        <v>1.2284456741415602E-4</v>
      </c>
      <c r="R311" s="10">
        <f t="shared" si="177"/>
        <v>6.9092022503950182E-5</v>
      </c>
      <c r="S311" s="10">
        <f t="shared" si="178"/>
        <v>0</v>
      </c>
      <c r="T311" s="9">
        <f t="shared" si="168"/>
        <v>5.3752544910205835E-5</v>
      </c>
      <c r="U311" s="18"/>
      <c r="V311" s="8">
        <f t="shared" si="179"/>
        <v>0.94489215829918283</v>
      </c>
      <c r="W311" s="8">
        <f t="shared" si="169"/>
        <v>0.41345221236397395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-0.13726536457255942</v>
      </c>
      <c r="AB311" s="8">
        <f t="shared" si="180"/>
        <v>-53.143994593520887</v>
      </c>
      <c r="AC311" s="8">
        <f t="shared" si="173"/>
        <v>-53.281259958093443</v>
      </c>
      <c r="AD311" s="8">
        <f t="shared" si="181"/>
        <v>9.2693920729149837E-2</v>
      </c>
      <c r="AE311" s="8">
        <f t="shared" si="174"/>
        <v>-53.188566037364296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2553.6533163566969</v>
      </c>
      <c r="M312" s="14">
        <f t="shared" si="167"/>
        <v>769177</v>
      </c>
      <c r="N312" s="13"/>
      <c r="O312" s="12">
        <f>1000*(IF(I47&lt;18,VLOOKUP(I47,'[1]Mortality (No Interventions) L'!$B$10:$O$129,10),VLOOKUP(I47,'[1]Mortality (Interventions) L'!$B$264:$AV$384,10)))</f>
        <v>587.11561677877069</v>
      </c>
      <c r="P312" s="11">
        <v>0</v>
      </c>
      <c r="Q312" s="10">
        <f t="shared" si="176"/>
        <v>5.3752544910205835E-5</v>
      </c>
      <c r="R312" s="10">
        <f t="shared" si="177"/>
        <v>3.1558958558384067E-5</v>
      </c>
      <c r="S312" s="10">
        <f t="shared" si="178"/>
        <v>0</v>
      </c>
      <c r="T312" s="9">
        <f t="shared" si="168"/>
        <v>2.2193586351821767E-5</v>
      </c>
      <c r="U312" s="18"/>
      <c r="V312" s="8">
        <f t="shared" si="179"/>
        <v>0.41345221236397395</v>
      </c>
      <c r="W312" s="8">
        <f t="shared" si="169"/>
        <v>0.17070796169335212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-5.6674725389178379E-2</v>
      </c>
      <c r="AB312" s="8">
        <f t="shared" si="180"/>
        <v>-24.274425067062182</v>
      </c>
      <c r="AC312" s="8">
        <f t="shared" si="173"/>
        <v>-24.331099792451361</v>
      </c>
      <c r="AD312" s="8">
        <f t="shared" si="181"/>
        <v>4.0559662032905848E-2</v>
      </c>
      <c r="AE312" s="8">
        <f t="shared" si="174"/>
        <v>-24.290540130418456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2553.6533163566969</v>
      </c>
      <c r="M313" s="14">
        <f t="shared" si="167"/>
        <v>769177</v>
      </c>
      <c r="N313" s="13"/>
      <c r="O313" s="12">
        <f>1000*(IF(I48&lt;18,VLOOKUP(I48,'[1]Mortality (No Interventions) L'!$B$10:$O$129,10),VLOOKUP(I48,'[1]Mortality (Interventions) L'!$B$264:$AV$384,10)))</f>
        <v>611.70018147581459</v>
      </c>
      <c r="P313" s="11">
        <v>0</v>
      </c>
      <c r="Q313" s="10">
        <f t="shared" si="176"/>
        <v>2.2193586351821767E-5</v>
      </c>
      <c r="R313" s="10">
        <f t="shared" si="177"/>
        <v>1.3575820799008537E-5</v>
      </c>
      <c r="S313" s="10">
        <f t="shared" si="178"/>
        <v>0</v>
      </c>
      <c r="T313" s="9">
        <f t="shared" si="168"/>
        <v>8.6177655528132307E-6</v>
      </c>
      <c r="U313" s="18"/>
      <c r="V313" s="8">
        <f t="shared" si="179"/>
        <v>0.17070796169335212</v>
      </c>
      <c r="W313" s="8">
        <f t="shared" si="169"/>
        <v>6.6285870546162223E-2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-2.200678558352601E-2</v>
      </c>
      <c r="AB313" s="8">
        <f t="shared" si="180"/>
        <v>-10.44220911471899</v>
      </c>
      <c r="AC313" s="8">
        <f t="shared" si="173"/>
        <v>-10.464215900302516</v>
      </c>
      <c r="AD313" s="8">
        <f t="shared" si="181"/>
        <v>1.6746451042117843E-2</v>
      </c>
      <c r="AE313" s="8">
        <f t="shared" si="174"/>
        <v>-10.447469449260398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2553.6533163566969</v>
      </c>
      <c r="M314" s="14">
        <f t="shared" si="167"/>
        <v>769177</v>
      </c>
      <c r="N314" s="13"/>
      <c r="O314" s="12">
        <f>1000*(IF(I49&lt;18,VLOOKUP(I49,'[1]Mortality (No Interventions) L'!$B$10:$O$129,10),VLOOKUP(I49,'[1]Mortality (Interventions) L'!$B$264:$AV$384,10)))</f>
        <v>636.02666054091515</v>
      </c>
      <c r="P314" s="11">
        <v>0</v>
      </c>
      <c r="Q314" s="10">
        <f t="shared" si="176"/>
        <v>8.6177655528132307E-6</v>
      </c>
      <c r="R314" s="10">
        <f t="shared" si="177"/>
        <v>5.4811286458803327E-6</v>
      </c>
      <c r="S314" s="10">
        <f t="shared" si="178"/>
        <v>0</v>
      </c>
      <c r="T314" s="9">
        <f t="shared" si="168"/>
        <v>3.136636906932898E-6</v>
      </c>
      <c r="U314" s="18"/>
      <c r="V314" s="8">
        <f t="shared" si="179"/>
        <v>6.6285870546162223E-2</v>
      </c>
      <c r="W314" s="8">
        <f t="shared" si="169"/>
        <v>2.4126289661639259E-2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-8.0098832395960069E-3</v>
      </c>
      <c r="AB314" s="8">
        <f t="shared" si="180"/>
        <v>-4.2159580884522967</v>
      </c>
      <c r="AC314" s="8">
        <f t="shared" si="173"/>
        <v>-4.2239679716918923</v>
      </c>
      <c r="AD314" s="8">
        <f t="shared" si="181"/>
        <v>6.5026439005785143E-3</v>
      </c>
      <c r="AE314" s="8">
        <f t="shared" si="174"/>
        <v>-4.2174653277913139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2553.6533163566969</v>
      </c>
      <c r="M315" s="14">
        <f t="shared" si="167"/>
        <v>769177</v>
      </c>
      <c r="N315" s="13"/>
      <c r="O315" s="12">
        <f>1000*(IF(I50&lt;18,VLOOKUP(I50,'[1]Mortality (No Interventions) L'!$B$10:$O$129,10),VLOOKUP(I50,'[1]Mortality (Interventions) L'!$B$264:$AV$384,10)))</f>
        <v>659.93710303384285</v>
      </c>
      <c r="P315" s="11">
        <v>0</v>
      </c>
      <c r="Q315" s="10">
        <f t="shared" si="176"/>
        <v>3.136636906932898E-6</v>
      </c>
      <c r="R315" s="10">
        <f t="shared" si="177"/>
        <v>2.0699830736303301E-6</v>
      </c>
      <c r="S315" s="10">
        <f t="shared" si="178"/>
        <v>0</v>
      </c>
      <c r="T315" s="9">
        <f t="shared" si="168"/>
        <v>1.0666538333025678E-6</v>
      </c>
      <c r="U315" s="18"/>
      <c r="V315" s="8">
        <f t="shared" si="179"/>
        <v>2.4126289661639259E-2</v>
      </c>
      <c r="W315" s="8">
        <f t="shared" si="169"/>
        <v>8.2044559553816933E-3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-2.7238640988176857E-3</v>
      </c>
      <c r="AB315" s="8">
        <f t="shared" si="180"/>
        <v>-1.5921833706257564</v>
      </c>
      <c r="AC315" s="8">
        <f t="shared" si="173"/>
        <v>-1.5949072347245741</v>
      </c>
      <c r="AD315" s="8">
        <f t="shared" si="181"/>
        <v>2.3667890158068114E-3</v>
      </c>
      <c r="AE315" s="8">
        <f t="shared" si="174"/>
        <v>-1.5925404457087673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2553.6533163566969</v>
      </c>
      <c r="M316" s="14">
        <f t="shared" si="167"/>
        <v>769177</v>
      </c>
      <c r="N316" s="13"/>
      <c r="O316" s="12">
        <f>1000*(IF(I51&lt;18,VLOOKUP(I51,'[1]Mortality (No Interventions) L'!$B$10:$O$129,10),VLOOKUP(I51,'[1]Mortality (Interventions) L'!$B$264:$AV$384,10)))</f>
        <v>687.92696081891302</v>
      </c>
      <c r="P316" s="11">
        <v>0</v>
      </c>
      <c r="Q316" s="10">
        <f t="shared" si="176"/>
        <v>1.0666538333025678E-6</v>
      </c>
      <c r="R316" s="10">
        <f t="shared" si="177"/>
        <v>7.3377992978967887E-7</v>
      </c>
      <c r="S316" s="10">
        <f t="shared" si="178"/>
        <v>0</v>
      </c>
      <c r="T316" s="9">
        <f t="shared" si="168"/>
        <v>3.3287390351288894E-7</v>
      </c>
      <c r="U316" s="18"/>
      <c r="V316" s="8">
        <f t="shared" si="179"/>
        <v>8.2044559553816933E-3</v>
      </c>
      <c r="W316" s="8">
        <f t="shared" si="169"/>
        <v>2.5603895048233339E-3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-8.5004454763428796E-4</v>
      </c>
      <c r="AB316" s="8">
        <f t="shared" si="180"/>
        <v>-0.56440664505583582</v>
      </c>
      <c r="AC316" s="8">
        <f t="shared" si="173"/>
        <v>-0.56525668960347009</v>
      </c>
      <c r="AD316" s="8">
        <f t="shared" si="181"/>
        <v>8.0485712922294416E-4</v>
      </c>
      <c r="AE316" s="8">
        <f t="shared" si="174"/>
        <v>-0.56445183247424713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2553.6533163566969</v>
      </c>
      <c r="M317" s="14">
        <f t="shared" si="167"/>
        <v>769177</v>
      </c>
      <c r="N317" s="13"/>
      <c r="O317" s="12">
        <f>1000*(IF(I52&lt;18,VLOOKUP(I52,'[1]Mortality (No Interventions) L'!$B$10:$O$129,10),VLOOKUP(I52,'[1]Mortality (Interventions) L'!$B$264:$AV$384,10)))</f>
        <v>715.4045559814324</v>
      </c>
      <c r="P317" s="11">
        <v>0</v>
      </c>
      <c r="Q317" s="10">
        <f t="shared" si="176"/>
        <v>3.3287390351288894E-7</v>
      </c>
      <c r="R317" s="10">
        <f t="shared" si="177"/>
        <v>2.3813950714044447E-7</v>
      </c>
      <c r="S317" s="10">
        <f t="shared" si="178"/>
        <v>0</v>
      </c>
      <c r="T317" s="9">
        <f t="shared" si="168"/>
        <v>9.4734396372444477E-8</v>
      </c>
      <c r="U317" s="18"/>
      <c r="V317" s="8">
        <f t="shared" si="179"/>
        <v>2.5603895048233339E-3</v>
      </c>
      <c r="W317" s="8">
        <f t="shared" si="169"/>
        <v>7.2867518798567729E-4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-2.4191880546954266E-4</v>
      </c>
      <c r="AB317" s="8">
        <f t="shared" si="180"/>
        <v>-0.18317143168376565</v>
      </c>
      <c r="AC317" s="8">
        <f t="shared" si="173"/>
        <v>-0.18341335048923518</v>
      </c>
      <c r="AD317" s="8">
        <f t="shared" si="181"/>
        <v>2.5117421042316907E-4</v>
      </c>
      <c r="AE317" s="8">
        <f t="shared" si="174"/>
        <v>-0.18316217627881201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2553.6533163566969</v>
      </c>
      <c r="M318" s="14">
        <f t="shared" si="167"/>
        <v>769177</v>
      </c>
      <c r="N318" s="13"/>
      <c r="O318" s="12">
        <f>1000*(IF(I53&lt;18,VLOOKUP(I53,'[1]Mortality (No Interventions) L'!$B$10:$O$129,10),VLOOKUP(I53,'[1]Mortality (Interventions) L'!$B$264:$AV$384,10)))</f>
        <v>742.33431695755974</v>
      </c>
      <c r="P318" s="11">
        <v>0</v>
      </c>
      <c r="Q318" s="10">
        <f t="shared" si="176"/>
        <v>9.4734396372444477E-8</v>
      </c>
      <c r="R318" s="10">
        <f t="shared" si="177"/>
        <v>7.0324593423525297E-8</v>
      </c>
      <c r="S318" s="10">
        <f t="shared" si="178"/>
        <v>0</v>
      </c>
      <c r="T318" s="9">
        <f t="shared" si="168"/>
        <v>2.440980294891918E-8</v>
      </c>
      <c r="U318" s="18"/>
      <c r="V318" s="8">
        <f t="shared" si="179"/>
        <v>7.2867518798567729E-4</v>
      </c>
      <c r="W318" s="8">
        <f t="shared" si="169"/>
        <v>1.8775459002840809E-4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-6.2334174252120942E-5</v>
      </c>
      <c r="AB318" s="8">
        <f t="shared" si="180"/>
        <v>-5.409205979572692E-2</v>
      </c>
      <c r="AC318" s="8">
        <f t="shared" si="173"/>
        <v>-5.4154393969979044E-2</v>
      </c>
      <c r="AD318" s="8">
        <f t="shared" si="181"/>
        <v>7.1483035941394941E-5</v>
      </c>
      <c r="AE318" s="8">
        <f t="shared" si="174"/>
        <v>-5.4082910934037651E-2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2553.6533163566969</v>
      </c>
      <c r="M319" s="14">
        <f t="shared" si="167"/>
        <v>769177</v>
      </c>
      <c r="N319" s="13"/>
      <c r="O319" s="12">
        <f>1000*(IF(I54&lt;18,VLOOKUP(I54,'[1]Mortality (No Interventions) L'!$B$10:$O$129,10),VLOOKUP(I54,'[1]Mortality (Interventions) L'!$B$264:$AV$384,10)))</f>
        <v>768.68205714792714</v>
      </c>
      <c r="P319" s="11">
        <v>0</v>
      </c>
      <c r="Q319" s="10">
        <f t="shared" si="176"/>
        <v>2.440980294891918E-8</v>
      </c>
      <c r="R319" s="10">
        <f t="shared" si="177"/>
        <v>1.8763377545350733E-8</v>
      </c>
      <c r="S319" s="10">
        <f t="shared" si="178"/>
        <v>0</v>
      </c>
      <c r="T319" s="9">
        <f t="shared" si="168"/>
        <v>5.6464254035684469E-9</v>
      </c>
      <c r="U319" s="18"/>
      <c r="V319" s="8">
        <f t="shared" si="179"/>
        <v>1.8775459002840809E-4</v>
      </c>
      <c r="W319" s="8">
        <f t="shared" si="169"/>
        <v>4.3431005526405673E-5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-1.4419012957383264E-5</v>
      </c>
      <c r="AB319" s="8">
        <f t="shared" si="180"/>
        <v>-1.4432358450200241E-2</v>
      </c>
      <c r="AC319" s="8">
        <f t="shared" si="173"/>
        <v>-1.4446777463157624E-2</v>
      </c>
      <c r="AD319" s="8">
        <f t="shared" si="181"/>
        <v>1.8418725281786837E-5</v>
      </c>
      <c r="AE319" s="8">
        <f t="shared" si="174"/>
        <v>-1.4428358737875837E-2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2553.6533163566969</v>
      </c>
      <c r="M320" s="14">
        <f t="shared" si="167"/>
        <v>769177</v>
      </c>
      <c r="N320" s="13"/>
      <c r="O320" s="12">
        <f>1000*(IF(I55&lt;18,VLOOKUP(I55,'[1]Mortality (No Interventions) L'!$B$10:$O$129,10),VLOOKUP(I55,'[1]Mortality (Interventions) L'!$B$264:$AV$384,10)))</f>
        <v>794.41423727935808</v>
      </c>
      <c r="P320" s="11">
        <v>0</v>
      </c>
      <c r="Q320" s="10">
        <f t="shared" si="176"/>
        <v>5.6464254035684469E-9</v>
      </c>
      <c r="R320" s="10">
        <f t="shared" si="177"/>
        <v>4.48560073033062E-9</v>
      </c>
      <c r="S320" s="10">
        <f t="shared" si="178"/>
        <v>0</v>
      </c>
      <c r="T320" s="9">
        <f t="shared" si="168"/>
        <v>1.1608246732378269E-9</v>
      </c>
      <c r="U320" s="18"/>
      <c r="V320" s="8">
        <f t="shared" si="179"/>
        <v>4.3431005526405673E-5</v>
      </c>
      <c r="W320" s="8">
        <f t="shared" si="169"/>
        <v>8.9287963968705203E-6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-2.9643437765224556E-6</v>
      </c>
      <c r="AB320" s="8">
        <f t="shared" si="180"/>
        <v>-3.4502209129535152E-3</v>
      </c>
      <c r="AC320" s="8">
        <f t="shared" si="173"/>
        <v>-3.4531852567300375E-3</v>
      </c>
      <c r="AD320" s="8">
        <f t="shared" si="181"/>
        <v>4.260581642140397E-6</v>
      </c>
      <c r="AE320" s="8">
        <f t="shared" si="174"/>
        <v>-3.448924675087897E-3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2553.6533163566969</v>
      </c>
      <c r="M321" s="14">
        <f t="shared" si="167"/>
        <v>769177</v>
      </c>
      <c r="N321" s="13"/>
      <c r="O321" s="12">
        <f>1000*(IF(I56&lt;18,VLOOKUP(I56,'[1]Mortality (No Interventions) L'!$B$10:$O$129,10),VLOOKUP(I56,'[1]Mortality (Interventions) L'!$B$264:$AV$384,10)))</f>
        <v>819.66271830564938</v>
      </c>
      <c r="P321" s="11">
        <v>0</v>
      </c>
      <c r="Q321" s="10">
        <f t="shared" si="176"/>
        <v>1.1608246732378269E-9</v>
      </c>
      <c r="R321" s="10">
        <f t="shared" si="177"/>
        <v>9.5148470714238442E-10</v>
      </c>
      <c r="S321" s="10">
        <f t="shared" si="178"/>
        <v>0</v>
      </c>
      <c r="T321" s="9">
        <f t="shared" si="168"/>
        <v>2.0933996609544249E-10</v>
      </c>
      <c r="U321" s="18"/>
      <c r="V321" s="8">
        <f t="shared" si="179"/>
        <v>8.9287963968705203E-6</v>
      </c>
      <c r="W321" s="8">
        <f t="shared" si="169"/>
        <v>1.6101948710139417E-6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-5.345816986656252E-7</v>
      </c>
      <c r="AB321" s="8">
        <f t="shared" si="180"/>
        <v>-7.3186015258565784E-4</v>
      </c>
      <c r="AC321" s="8">
        <f t="shared" si="173"/>
        <v>-7.3239473428432348E-4</v>
      </c>
      <c r="AD321" s="8">
        <f t="shared" si="181"/>
        <v>8.7591492653299812E-7</v>
      </c>
      <c r="AE321" s="8">
        <f t="shared" si="174"/>
        <v>-7.315188193577905E-4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2553.6533163566969</v>
      </c>
      <c r="M322" s="14">
        <f t="shared" si="167"/>
        <v>769177</v>
      </c>
      <c r="N322" s="13"/>
      <c r="O322" s="12">
        <f>1000*(IF(I57&lt;18,VLOOKUP(I57,'[1]Mortality (No Interventions) L'!$B$10:$O$129,10),VLOOKUP(I57,'[1]Mortality (Interventions) L'!$B$264:$AV$384,10)))</f>
        <v>844.58118426341355</v>
      </c>
      <c r="P322" s="11">
        <v>0</v>
      </c>
      <c r="Q322" s="10">
        <f t="shared" si="176"/>
        <v>2.0933996609544249E-10</v>
      </c>
      <c r="R322" s="10">
        <f t="shared" si="177"/>
        <v>1.7680459647855166E-10</v>
      </c>
      <c r="S322" s="10">
        <f t="shared" si="178"/>
        <v>0</v>
      </c>
      <c r="T322" s="9">
        <f t="shared" si="168"/>
        <v>3.2535369616890835E-11</v>
      </c>
      <c r="U322" s="18"/>
      <c r="V322" s="8">
        <f t="shared" si="179"/>
        <v>1.6101948710139417E-6</v>
      </c>
      <c r="W322" s="8">
        <f t="shared" si="169"/>
        <v>2.5025457995811242E-7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-8.3084054521064191E-8</v>
      </c>
      <c r="AB322" s="8">
        <f t="shared" si="180"/>
        <v>-1.3599402910558292E-4</v>
      </c>
      <c r="AC322" s="8">
        <f t="shared" si="173"/>
        <v>-1.3607711316010397E-4</v>
      </c>
      <c r="AD322" s="8">
        <f t="shared" si="181"/>
        <v>1.579601168464677E-7</v>
      </c>
      <c r="AE322" s="8">
        <f t="shared" si="174"/>
        <v>-1.3591915304325751E-4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2553.6533163566969</v>
      </c>
      <c r="M323" s="14">
        <f t="shared" si="167"/>
        <v>769177</v>
      </c>
      <c r="N323" s="13"/>
      <c r="O323" s="12">
        <f>1000*(IF(I58&lt;18,VLOOKUP(I58,'[1]Mortality (No Interventions) L'!$B$10:$O$129,10),VLOOKUP(I58,'[1]Mortality (Interventions) L'!$B$264:$AV$384,10)))</f>
        <v>869.16963515265093</v>
      </c>
      <c r="P323" s="11">
        <v>0</v>
      </c>
      <c r="Q323" s="10">
        <f t="shared" si="176"/>
        <v>3.2535369616890835E-11</v>
      </c>
      <c r="R323" s="10">
        <f t="shared" si="177"/>
        <v>2.8278755339469653E-11</v>
      </c>
      <c r="S323" s="10">
        <f t="shared" si="178"/>
        <v>0</v>
      </c>
      <c r="T323" s="9">
        <f t="shared" si="168"/>
        <v>4.2566142774211815E-12</v>
      </c>
      <c r="U323" s="18"/>
      <c r="V323" s="8">
        <f t="shared" si="179"/>
        <v>2.5025457995811242E-7</v>
      </c>
      <c r="W323" s="8">
        <f t="shared" si="169"/>
        <v>3.2740898000639923E-8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-1.0869917165987866E-8</v>
      </c>
      <c r="AB323" s="8">
        <f t="shared" si="180"/>
        <v>-2.175136819574725E-5</v>
      </c>
      <c r="AC323" s="8">
        <f t="shared" si="173"/>
        <v>-2.1762238112913236E-5</v>
      </c>
      <c r="AD323" s="8">
        <f t="shared" si="181"/>
        <v>2.4549974293890829E-8</v>
      </c>
      <c r="AE323" s="8">
        <f t="shared" si="174"/>
        <v>-2.1737688138619345E-5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2553.6533163566969</v>
      </c>
      <c r="M324" s="14">
        <f t="shared" si="167"/>
        <v>769177</v>
      </c>
      <c r="N324" s="13"/>
      <c r="O324" s="12">
        <f>1000*(IF(I59&lt;18,VLOOKUP(I59,'[1]Mortality (No Interventions) L'!$B$10:$O$129,10),VLOOKUP(I59,'[1]Mortality (Interventions) L'!$B$264:$AV$384,10)))</f>
        <v>893.42807097336129</v>
      </c>
      <c r="P324" s="11">
        <v>0</v>
      </c>
      <c r="Q324" s="10">
        <f t="shared" si="176"/>
        <v>4.2566142774211815E-12</v>
      </c>
      <c r="R324" s="10">
        <f t="shared" si="177"/>
        <v>3.8029786827540739E-12</v>
      </c>
      <c r="S324" s="10">
        <f t="shared" si="178"/>
        <v>0</v>
      </c>
      <c r="T324" s="9">
        <f t="shared" si="168"/>
        <v>4.5363559466710758E-13</v>
      </c>
      <c r="U324" s="18"/>
      <c r="V324" s="8">
        <f t="shared" si="179"/>
        <v>3.2740898000639923E-8</v>
      </c>
      <c r="W324" s="8">
        <f t="shared" si="169"/>
        <v>3.4892606579926184E-9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-1.1584280407391017E-9</v>
      </c>
      <c r="AB324" s="8">
        <f t="shared" si="180"/>
        <v>-2.9251637342647303E-6</v>
      </c>
      <c r="AC324" s="8">
        <f t="shared" si="173"/>
        <v>-2.9263221623054693E-6</v>
      </c>
      <c r="AD324" s="8">
        <f t="shared" si="181"/>
        <v>3.2118820938627766E-9</v>
      </c>
      <c r="AE324" s="8">
        <f t="shared" si="174"/>
        <v>-2.9231102802116067E-6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2553.6533163566969</v>
      </c>
      <c r="M325" s="14">
        <f t="shared" si="167"/>
        <v>769177</v>
      </c>
      <c r="N325" s="13"/>
      <c r="O325" s="12">
        <f>1000*(IF(I60&lt;18,VLOOKUP(I60,'[1]Mortality (No Interventions) L'!$B$10:$O$129,10),VLOOKUP(I60,'[1]Mortality (Interventions) L'!$B$264:$AV$384,10)))</f>
        <v>1000</v>
      </c>
      <c r="P325" s="11">
        <v>0</v>
      </c>
      <c r="Q325" s="10">
        <f t="shared" si="176"/>
        <v>4.5363559466710758E-13</v>
      </c>
      <c r="R325" s="10">
        <f t="shared" si="177"/>
        <v>4.5363559466710758E-13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3.4892606579926184E-9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-3.4892606579926183E-7</v>
      </c>
      <c r="AC325" s="8">
        <f t="shared" si="173"/>
        <v>-3.4892606579926183E-7</v>
      </c>
      <c r="AD325" s="8">
        <f t="shared" si="181"/>
        <v>3.4229647054907591E-10</v>
      </c>
      <c r="AE325" s="8">
        <f t="shared" si="174"/>
        <v>-3.4858376932871276E-7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2553.6533163566969</v>
      </c>
      <c r="M326" s="14">
        <f t="shared" si="167"/>
        <v>769177</v>
      </c>
      <c r="N326" s="13"/>
      <c r="O326" s="12" t="e">
        <f>1000*(IF(I61&lt;18,VLOOKUP(I61,'[1]Mortality (No Interventions) L'!$B$10:$O$129,10),VLOOKUP(I61,'[1]Mortality (Interventions) L'!$B$264:$AV$384,10)))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2553.6533163566969</v>
      </c>
      <c r="M327" s="14">
        <f t="shared" si="167"/>
        <v>769177</v>
      </c>
      <c r="N327" s="13"/>
      <c r="O327" s="12" t="e">
        <f>1000*(IF(I62&lt;18,VLOOKUP(I62,'[1]Mortality (No Interventions) L'!$B$10:$O$129,10),VLOOKUP(I62,'[1]Mortality (Interventions) L'!$B$264:$AV$384,10)))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2553.6533163566969</v>
      </c>
      <c r="M328" s="14">
        <f t="shared" si="167"/>
        <v>769177</v>
      </c>
      <c r="N328" s="13"/>
      <c r="O328" s="12" t="e">
        <f>1000*(IF(I63&lt;18,VLOOKUP(I63,'[1]Mortality (No Interventions) L'!$B$10:$O$129,10),VLOOKUP(I63,'[1]Mortality (Interventions) L'!$B$264:$AV$384,10)))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2553.6533163566969</v>
      </c>
      <c r="M329" s="14">
        <f t="shared" si="167"/>
        <v>769177</v>
      </c>
      <c r="N329" s="13"/>
      <c r="O329" s="12" t="e">
        <f>1000*(IF(I64&lt;18,VLOOKUP(I64,'[1]Mortality (No Interventions) L'!$B$10:$O$129,10),VLOOKUP(I64,'[1]Mortality (Interventions) L'!$B$264:$AV$384,10)))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2553.6533163566969</v>
      </c>
      <c r="M330" s="14">
        <f t="shared" si="167"/>
        <v>769177</v>
      </c>
      <c r="N330" s="13"/>
      <c r="O330" s="12" t="e">
        <f>1000*(IF(I65&lt;18,VLOOKUP(I65,'[1]Mortality (No Interventions) L'!$B$10:$O$129,10),VLOOKUP(I65,'[1]Mortality (Interventions) L'!$B$264:$AV$384,10)))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2553.6533163566969</v>
      </c>
      <c r="M331" s="14">
        <f t="shared" si="167"/>
        <v>769177</v>
      </c>
      <c r="N331" s="13"/>
      <c r="O331" s="12" t="e">
        <f>1000*(IF(I66&lt;18,VLOOKUP(I66,'[1]Mortality (No Interventions) L'!$B$10:$O$129,10),VLOOKUP(I66,'[1]Mortality (Interventions) L'!$B$264:$AV$384,10)))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2553.6533163566969</v>
      </c>
      <c r="M332" s="14">
        <f t="shared" si="167"/>
        <v>769177</v>
      </c>
      <c r="N332" s="13"/>
      <c r="O332" s="12" t="e">
        <f>1000*(IF(I67&lt;18,VLOOKUP(I67,'[1]Mortality (No Interventions) L'!$B$10:$O$129,10),VLOOKUP(I67,'[1]Mortality (Interventions) L'!$B$264:$AV$384,10)))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2553.6533163566969</v>
      </c>
      <c r="M333" s="14">
        <f t="shared" ref="M333:M364" si="184">$E$11</f>
        <v>769177</v>
      </c>
      <c r="N333" s="13"/>
      <c r="O333" s="12" t="e">
        <f>1000*(IF(I68&lt;18,VLOOKUP(I68,'[1]Mortality (No Interventions) L'!$B$10:$O$129,10),VLOOKUP(I68,'[1]Mortality (Interventions) L'!$B$264:$AV$384,10)))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2553.6533163566969</v>
      </c>
      <c r="M334" s="14">
        <f t="shared" si="184"/>
        <v>769177</v>
      </c>
      <c r="N334" s="13"/>
      <c r="O334" s="12" t="e">
        <f>1000*(IF(I69&lt;18,VLOOKUP(I69,'[1]Mortality (No Interventions) L'!$B$10:$O$129,10),VLOOKUP(I69,'[1]Mortality (Interventions) L'!$B$264:$AV$384,10)))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2553.6533163566969</v>
      </c>
      <c r="M335" s="14">
        <f t="shared" si="184"/>
        <v>769177</v>
      </c>
      <c r="N335" s="13"/>
      <c r="O335" s="12" t="e">
        <f>1000*(IF(I70&lt;18,VLOOKUP(I70,'[1]Mortality (No Interventions) L'!$B$10:$O$129,10),VLOOKUP(I70,'[1]Mortality (Interventions) L'!$B$264:$AV$384,10)))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2553.6533163566969</v>
      </c>
      <c r="M336" s="14">
        <f t="shared" si="184"/>
        <v>769177</v>
      </c>
      <c r="N336" s="13"/>
      <c r="O336" s="12" t="e">
        <f>1000*(IF(I71&lt;18,VLOOKUP(I71,'[1]Mortality (No Interventions) L'!$B$10:$O$129,10),VLOOKUP(I71,'[1]Mortality (Interventions) L'!$B$264:$AV$384,10)))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2553.6533163566969</v>
      </c>
      <c r="M337" s="14">
        <f t="shared" si="184"/>
        <v>769177</v>
      </c>
      <c r="N337" s="13"/>
      <c r="O337" s="12" t="e">
        <f>1000*(IF(I72&lt;18,VLOOKUP(I72,'[1]Mortality (No Interventions) L'!$B$10:$O$129,10),VLOOKUP(I72,'[1]Mortality (Interventions) L'!$B$264:$AV$384,10)))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2553.6533163566969</v>
      </c>
      <c r="M338" s="14">
        <f t="shared" si="184"/>
        <v>769177</v>
      </c>
      <c r="N338" s="13"/>
      <c r="O338" s="12" t="e">
        <f>1000*(IF(I73&lt;18,VLOOKUP(I73,'[1]Mortality (No Interventions) L'!$B$10:$O$129,10),VLOOKUP(I73,'[1]Mortality (Interventions) L'!$B$264:$AV$384,10)))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2553.6533163566969</v>
      </c>
      <c r="M339" s="14">
        <f t="shared" si="184"/>
        <v>769177</v>
      </c>
      <c r="N339" s="13"/>
      <c r="O339" s="12" t="e">
        <f>1000*(IF(I74&lt;18,VLOOKUP(I74,'[1]Mortality (No Interventions) L'!$B$10:$O$129,10),VLOOKUP(I74,'[1]Mortality (Interventions) L'!$B$264:$AV$384,10)))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2553.6533163566969</v>
      </c>
      <c r="M340" s="14">
        <f t="shared" si="184"/>
        <v>769177</v>
      </c>
      <c r="N340" s="13"/>
      <c r="O340" s="12" t="e">
        <f>1000*(IF(I75&lt;18,VLOOKUP(I75,'[1]Mortality (No Interventions) L'!$B$10:$O$129,10),VLOOKUP(I75,'[1]Mortality (Interventions) L'!$B$264:$AV$384,10)))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2553.6533163566969</v>
      </c>
      <c r="M341" s="14">
        <f t="shared" si="184"/>
        <v>769177</v>
      </c>
      <c r="N341" s="13"/>
      <c r="O341" s="12" t="e">
        <f>1000*(IF(I76&lt;18,VLOOKUP(I76,'[1]Mortality (No Interventions) L'!$B$10:$O$129,10),VLOOKUP(I76,'[1]Mortality (Interventions) L'!$B$264:$AV$384,10)))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2553.6533163566969</v>
      </c>
      <c r="M342" s="14">
        <f t="shared" si="184"/>
        <v>769177</v>
      </c>
      <c r="N342" s="13"/>
      <c r="O342" s="12" t="e">
        <f>1000*(IF(I77&lt;18,VLOOKUP(I77,'[1]Mortality (No Interventions) L'!$B$10:$O$129,10),VLOOKUP(I77,'[1]Mortality (Interventions) L'!$B$264:$AV$384,10)))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2553.6533163566969</v>
      </c>
      <c r="M343" s="14">
        <f t="shared" si="184"/>
        <v>769177</v>
      </c>
      <c r="N343" s="13"/>
      <c r="O343" s="12" t="e">
        <f>1000*(IF(I78&lt;18,VLOOKUP(I78,'[1]Mortality (No Interventions) L'!$B$10:$O$129,10),VLOOKUP(I78,'[1]Mortality (Interventions) L'!$B$264:$AV$384,10)))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2553.6533163566969</v>
      </c>
      <c r="M344" s="14">
        <f t="shared" si="184"/>
        <v>769177</v>
      </c>
      <c r="N344" s="13"/>
      <c r="O344" s="12" t="e">
        <f>1000*(IF(I79&lt;18,VLOOKUP(I79,'[1]Mortality (No Interventions) L'!$B$10:$O$129,10),VLOOKUP(I79,'[1]Mortality (Interventions) L'!$B$264:$AV$384,10)))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2553.6533163566969</v>
      </c>
      <c r="M345" s="14">
        <f t="shared" si="184"/>
        <v>769177</v>
      </c>
      <c r="O345" s="12" t="e">
        <f>1000*(IF(I80&lt;18,VLOOKUP(I80,'[1]Mortality (No Interventions) L'!$B$10:$O$129,10),VLOOKUP(I80,'[1]Mortality (Interventions) L'!$B$264:$AV$384,10)))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2553.6533163566969</v>
      </c>
      <c r="M346" s="14">
        <f t="shared" si="184"/>
        <v>769177</v>
      </c>
      <c r="O346" s="12" t="e">
        <f>1000*(IF(I81&lt;18,VLOOKUP(I81,'[1]Mortality (No Interventions) L'!$B$10:$O$129,10),VLOOKUP(I81,'[1]Mortality (Interventions) L'!$B$264:$AV$384,10)))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2553.6533163566969</v>
      </c>
      <c r="M347" s="14">
        <f t="shared" si="184"/>
        <v>769177</v>
      </c>
      <c r="O347" s="12" t="e">
        <f>1000*(IF(I82&lt;18,VLOOKUP(I82,'[1]Mortality (No Interventions) L'!$B$10:$O$129,10),VLOOKUP(I82,'[1]Mortality (Interventions) L'!$B$264:$AV$384,10)))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2553.6533163566969</v>
      </c>
      <c r="M348" s="14">
        <f t="shared" si="184"/>
        <v>769177</v>
      </c>
      <c r="O348" s="12" t="e">
        <f>1000*(IF(I83&lt;18,VLOOKUP(I83,'[1]Mortality (No Interventions) L'!$B$10:$O$129,10),VLOOKUP(I83,'[1]Mortality (Interventions) L'!$B$264:$AV$384,10)))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2553.6533163566969</v>
      </c>
      <c r="M349" s="14">
        <f t="shared" si="184"/>
        <v>769177</v>
      </c>
      <c r="O349" s="12" t="e">
        <f>1000*(IF(I84&lt;18,VLOOKUP(I84,'[1]Mortality (No Interventions) L'!$B$10:$O$129,10),VLOOKUP(I84,'[1]Mortality (Interventions) L'!$B$264:$AV$384,10)))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2553.6533163566969</v>
      </c>
      <c r="M350" s="14">
        <f t="shared" si="184"/>
        <v>769177</v>
      </c>
      <c r="O350" s="12" t="e">
        <f>1000*(IF(I85&lt;18,VLOOKUP(I85,'[1]Mortality (No Interventions) L'!$B$10:$O$129,10),VLOOKUP(I85,'[1]Mortality (Interventions) L'!$B$264:$AV$384,10)))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2553.6533163566969</v>
      </c>
      <c r="M351" s="14">
        <f t="shared" si="184"/>
        <v>769177</v>
      </c>
      <c r="O351" s="12" t="e">
        <f>1000*(IF(I86&lt;18,VLOOKUP(I86,'[1]Mortality (No Interventions) L'!$B$10:$O$129,10),VLOOKUP(I86,'[1]Mortality (Interventions) L'!$B$264:$AV$384,10)))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2553.6533163566969</v>
      </c>
      <c r="M352" s="14">
        <f t="shared" si="184"/>
        <v>769177</v>
      </c>
      <c r="O352" s="12" t="e">
        <f>1000*(IF(I87&lt;18,VLOOKUP(I87,'[1]Mortality (No Interventions) L'!$B$10:$O$129,10),VLOOKUP(I87,'[1]Mortality (Interventions) L'!$B$264:$AV$384,10)))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2553.6533163566969</v>
      </c>
      <c r="M353" s="14">
        <f t="shared" si="184"/>
        <v>769177</v>
      </c>
      <c r="O353" s="12" t="e">
        <f>1000*(IF(I88&lt;18,VLOOKUP(I88,'[1]Mortality (No Interventions) L'!$B$10:$O$129,10),VLOOKUP(I88,'[1]Mortality (Interventions) L'!$B$264:$AV$384,10)))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2553.6533163566969</v>
      </c>
      <c r="M354" s="14">
        <f t="shared" si="184"/>
        <v>769177</v>
      </c>
      <c r="O354" s="12" t="e">
        <f>1000*(IF(I89&lt;18,VLOOKUP(I89,'[1]Mortality (No Interventions) L'!$B$10:$O$129,10),VLOOKUP(I89,'[1]Mortality (Interventions) L'!$B$264:$AV$384,10)))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2553.6533163566969</v>
      </c>
      <c r="M355" s="14">
        <f t="shared" si="184"/>
        <v>769177</v>
      </c>
      <c r="O355" s="12" t="e">
        <f>1000*(IF(I90&lt;18,VLOOKUP(I90,'[1]Mortality (No Interventions) L'!$B$10:$O$129,10),VLOOKUP(I90,'[1]Mortality (Interventions) L'!$B$264:$AV$384,10)))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2553.6533163566969</v>
      </c>
      <c r="M356" s="14">
        <f t="shared" si="184"/>
        <v>769177</v>
      </c>
      <c r="O356" s="12" t="e">
        <f>1000*(IF(I91&lt;18,VLOOKUP(I91,'[1]Mortality (No Interventions) L'!$B$10:$O$129,10),VLOOKUP(I91,'[1]Mortality (Interventions) L'!$B$264:$AV$384,10)))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2553.6533163566969</v>
      </c>
      <c r="M357" s="14">
        <f t="shared" si="184"/>
        <v>769177</v>
      </c>
      <c r="O357" s="12" t="e">
        <f>1000*(IF(I92&lt;18,VLOOKUP(I92,'[1]Mortality (No Interventions) L'!$B$10:$O$129,10),VLOOKUP(I92,'[1]Mortality (Interventions) L'!$B$264:$AV$384,10)))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2553.6533163566969</v>
      </c>
      <c r="M358" s="14">
        <f t="shared" si="184"/>
        <v>769177</v>
      </c>
      <c r="O358" s="12" t="e">
        <f>1000*(IF(I93&lt;18,VLOOKUP(I93,'[1]Mortality (No Interventions) L'!$B$10:$O$129,10),VLOOKUP(I93,'[1]Mortality (Interventions) L'!$B$264:$AV$384,10)))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2553.6533163566969</v>
      </c>
      <c r="M359" s="14">
        <f t="shared" si="184"/>
        <v>769177</v>
      </c>
      <c r="O359" s="12" t="e">
        <f>1000*(IF(I94&lt;18,VLOOKUP(I94,'[1]Mortality (No Interventions) L'!$B$10:$O$129,10),VLOOKUP(I94,'[1]Mortality (Interventions) L'!$B$264:$AV$384,10)))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2553.6533163566969</v>
      </c>
      <c r="M360" s="14">
        <f t="shared" si="184"/>
        <v>769177</v>
      </c>
      <c r="O360" s="12" t="e">
        <f>1000*(IF(I95&lt;18,VLOOKUP(I95,'[1]Mortality (No Interventions) L'!$B$10:$O$129,10),VLOOKUP(I95,'[1]Mortality (Interventions) L'!$B$264:$AV$384,10)))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2553.6533163566969</v>
      </c>
      <c r="M361" s="14">
        <f t="shared" si="184"/>
        <v>769177</v>
      </c>
      <c r="O361" s="12" t="e">
        <f>1000*(IF(I96&lt;18,VLOOKUP(I96,'[1]Mortality (No Interventions) L'!$B$10:$O$129,10),VLOOKUP(I96,'[1]Mortality (Interventions) L'!$B$264:$AV$384,10)))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2553.6533163566969</v>
      </c>
      <c r="M362" s="14">
        <f t="shared" si="184"/>
        <v>769177</v>
      </c>
      <c r="O362" s="12" t="e">
        <f>1000*(IF(I97&lt;18,VLOOKUP(I97,'[1]Mortality (No Interventions) L'!$B$10:$O$129,10),VLOOKUP(I97,'[1]Mortality (Interventions) L'!$B$264:$AV$384,10)))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2553.6533163566969</v>
      </c>
      <c r="M363" s="14">
        <f t="shared" si="184"/>
        <v>769177</v>
      </c>
      <c r="O363" s="12" t="e">
        <f>1000*(IF(I98&lt;18,VLOOKUP(I98,'[1]Mortality (No Interventions) L'!$B$10:$O$129,10),VLOOKUP(I98,'[1]Mortality (Interventions) L'!$B$264:$AV$384,10)))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2553.6533163566969</v>
      </c>
      <c r="M364" s="14">
        <f t="shared" si="184"/>
        <v>769177</v>
      </c>
      <c r="O364" s="12" t="e">
        <f>1000*(IF(I99&lt;18,VLOOKUP(I99,'[1]Mortality (No Interventions) L'!$B$10:$O$129,10),VLOOKUP(I99,'[1]Mortality (Interventions) L'!$B$264:$AV$384,10)))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2553.6533163566969</v>
      </c>
      <c r="M365" s="14">
        <f t="shared" ref="M365:M389" si="201">$E$11</f>
        <v>769177</v>
      </c>
      <c r="O365" s="12" t="e">
        <f>1000*(IF(I100&lt;18,VLOOKUP(I100,'[1]Mortality (No Interventions) L'!$B$10:$O$129,10),VLOOKUP(I100,'[1]Mortality (Interventions) L'!$B$264:$AV$384,10)))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2553.6533163566969</v>
      </c>
      <c r="M366" s="14">
        <f t="shared" si="201"/>
        <v>769177</v>
      </c>
      <c r="O366" s="12" t="e">
        <f>1000*(IF(I101&lt;18,VLOOKUP(I101,'[1]Mortality (No Interventions) L'!$B$10:$O$129,10),VLOOKUP(I101,'[1]Mortality (Interventions) L'!$B$264:$AV$384,10)))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2553.6533163566969</v>
      </c>
      <c r="M367" s="14">
        <f t="shared" si="201"/>
        <v>769177</v>
      </c>
      <c r="O367" s="12" t="e">
        <f>1000*(IF(I102&lt;18,VLOOKUP(I102,'[1]Mortality (No Interventions) L'!$B$10:$O$129,10),VLOOKUP(I102,'[1]Mortality (Interventions) L'!$B$264:$AV$384,10)))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2553.6533163566969</v>
      </c>
      <c r="M368" s="14">
        <f t="shared" si="201"/>
        <v>769177</v>
      </c>
      <c r="O368" s="12" t="e">
        <f>1000*(IF(I103&lt;18,VLOOKUP(I103,'[1]Mortality (No Interventions) L'!$B$10:$O$129,10),VLOOKUP(I103,'[1]Mortality (Interventions) L'!$B$264:$AV$384,10)))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2553.6533163566969</v>
      </c>
      <c r="M369" s="14">
        <f t="shared" si="201"/>
        <v>769177</v>
      </c>
      <c r="O369" s="12" t="e">
        <f>1000*(IF(I104&lt;18,VLOOKUP(I104,'[1]Mortality (No Interventions) L'!$B$10:$O$129,10),VLOOKUP(I104,'[1]Mortality (Interventions) L'!$B$264:$AV$384,10)))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2553.6533163566969</v>
      </c>
      <c r="M370" s="14">
        <f t="shared" si="201"/>
        <v>769177</v>
      </c>
      <c r="O370" s="12" t="e">
        <f>1000*(IF(I105&lt;18,VLOOKUP(I105,'[1]Mortality (No Interventions) L'!$B$10:$O$129,10),VLOOKUP(I105,'[1]Mortality (Interventions) L'!$B$264:$AV$384,10)))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2553.6533163566969</v>
      </c>
      <c r="M371" s="14">
        <f t="shared" si="201"/>
        <v>769177</v>
      </c>
      <c r="O371" s="12" t="e">
        <f>1000*(IF(I106&lt;18,VLOOKUP(I106,'[1]Mortality (No Interventions) L'!$B$10:$O$129,10),VLOOKUP(I106,'[1]Mortality (Interventions) L'!$B$264:$AV$384,10)))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2553.6533163566969</v>
      </c>
      <c r="M372" s="14">
        <f t="shared" si="201"/>
        <v>769177</v>
      </c>
      <c r="O372" s="12" t="e">
        <f>1000*(IF(I107&lt;18,VLOOKUP(I107,'[1]Mortality (No Interventions) L'!$B$10:$O$129,10),VLOOKUP(I107,'[1]Mortality (Interventions) L'!$B$264:$AV$384,10)))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2553.6533163566969</v>
      </c>
      <c r="M373" s="14">
        <f t="shared" si="201"/>
        <v>769177</v>
      </c>
      <c r="O373" s="12" t="e">
        <f>1000*(IF(I108&lt;18,VLOOKUP(I108,'[1]Mortality (No Interventions) L'!$B$10:$O$129,10),VLOOKUP(I108,'[1]Mortality (Interventions) L'!$B$264:$AV$384,10)))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2553.6533163566969</v>
      </c>
      <c r="M374" s="14">
        <f t="shared" si="201"/>
        <v>769177</v>
      </c>
      <c r="O374" s="12" t="e">
        <f>1000*(IF(I109&lt;18,VLOOKUP(I109,'[1]Mortality (No Interventions) L'!$B$10:$O$129,10),VLOOKUP(I109,'[1]Mortality (Interventions) L'!$B$264:$AV$384,10)))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2553.6533163566969</v>
      </c>
      <c r="M375" s="14">
        <f t="shared" si="201"/>
        <v>769177</v>
      </c>
      <c r="O375" s="12" t="e">
        <f>1000*(IF(I110&lt;18,VLOOKUP(I110,'[1]Mortality (No Interventions) L'!$B$10:$O$129,10),VLOOKUP(I110,'[1]Mortality (Interventions) L'!$B$264:$AV$384,10)))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2553.6533163566969</v>
      </c>
      <c r="M376" s="14">
        <f t="shared" si="201"/>
        <v>769177</v>
      </c>
      <c r="O376" s="12" t="e">
        <f>1000*(IF(I111&lt;18,VLOOKUP(I111,'[1]Mortality (No Interventions) L'!$B$10:$O$129,10),VLOOKUP(I111,'[1]Mortality (Interventions) L'!$B$264:$AV$384,10)))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2553.6533163566969</v>
      </c>
      <c r="M377" s="14">
        <f t="shared" si="201"/>
        <v>769177</v>
      </c>
      <c r="O377" s="12" t="e">
        <f>1000*(IF(I112&lt;18,VLOOKUP(I112,'[1]Mortality (No Interventions) L'!$B$10:$O$129,10),VLOOKUP(I112,'[1]Mortality (Interventions) L'!$B$264:$AV$384,10)))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2553.6533163566969</v>
      </c>
      <c r="M378" s="14">
        <f t="shared" si="201"/>
        <v>769177</v>
      </c>
      <c r="O378" s="12" t="e">
        <f>1000*(IF(I113&lt;18,VLOOKUP(I113,'[1]Mortality (No Interventions) L'!$B$10:$O$129,10),VLOOKUP(I113,'[1]Mortality (Interventions) L'!$B$264:$AV$384,10)))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2553.6533163566969</v>
      </c>
      <c r="M379" s="14">
        <f t="shared" si="201"/>
        <v>769177</v>
      </c>
      <c r="O379" s="12" t="e">
        <f>1000*(IF(I114&lt;18,VLOOKUP(I114,'[1]Mortality (No Interventions) L'!$B$10:$O$129,10),VLOOKUP(I114,'[1]Mortality (Interventions) L'!$B$264:$AV$384,10)))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2553.6533163566969</v>
      </c>
      <c r="M380" s="14">
        <f t="shared" si="201"/>
        <v>769177</v>
      </c>
      <c r="O380" s="12" t="e">
        <f>1000*(IF(I115&lt;18,VLOOKUP(I115,'[1]Mortality (No Interventions) L'!$B$10:$O$129,10),VLOOKUP(I115,'[1]Mortality (Interventions) L'!$B$264:$AV$384,10)))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2553.6533163566969</v>
      </c>
      <c r="M381" s="14">
        <f t="shared" si="201"/>
        <v>769177</v>
      </c>
      <c r="O381" s="12" t="e">
        <f>1000*(IF(I116&lt;18,VLOOKUP(I116,'[1]Mortality (No Interventions) L'!$B$10:$O$129,10),VLOOKUP(I116,'[1]Mortality (Interventions) L'!$B$264:$AV$384,10)))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2553.6533163566969</v>
      </c>
      <c r="M382" s="14">
        <f t="shared" si="201"/>
        <v>769177</v>
      </c>
      <c r="O382" s="12" t="e">
        <f>1000*(IF(I117&lt;18,VLOOKUP(I117,'[1]Mortality (No Interventions) L'!$B$10:$O$129,10),VLOOKUP(I117,'[1]Mortality (Interventions) L'!$B$264:$AV$384,10)))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2553.6533163566969</v>
      </c>
      <c r="M383" s="14">
        <f t="shared" si="201"/>
        <v>769177</v>
      </c>
      <c r="O383" s="12" t="e">
        <f>1000*(IF(I118&lt;18,VLOOKUP(I118,'[1]Mortality (No Interventions) L'!$B$10:$O$129,10),VLOOKUP(I118,'[1]Mortality (Interventions) L'!$B$264:$AV$384,10)))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2553.6533163566969</v>
      </c>
      <c r="M384" s="14">
        <f t="shared" si="201"/>
        <v>769177</v>
      </c>
      <c r="O384" s="12" t="e">
        <f>1000*(IF(I119&lt;18,VLOOKUP(I119,'[1]Mortality (No Interventions) L'!$B$10:$O$129,10),VLOOKUP(I119,'[1]Mortality (Interventions) L'!$B$264:$AV$384,10)))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2553.6533163566969</v>
      </c>
      <c r="M385" s="14">
        <f t="shared" si="201"/>
        <v>769177</v>
      </c>
      <c r="O385" s="12" t="e">
        <f>1000*(IF(I120&lt;18,VLOOKUP(I120,'[1]Mortality (No Interventions) L'!$B$10:$O$129,10),VLOOKUP(I120,'[1]Mortality (Interventions) L'!$B$264:$AV$384,10)))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2553.6533163566969</v>
      </c>
      <c r="M386" s="14">
        <f t="shared" si="201"/>
        <v>769177</v>
      </c>
      <c r="O386" s="12" t="e">
        <f>1000*(IF(I121&lt;18,VLOOKUP(I121,'[1]Mortality (No Interventions) L'!$B$10:$O$129,10),VLOOKUP(I121,'[1]Mortality (Interventions) L'!$B$264:$AV$384,10)))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2553.6533163566969</v>
      </c>
      <c r="M387" s="14">
        <f t="shared" si="201"/>
        <v>769177</v>
      </c>
      <c r="O387" s="12" t="e">
        <f>1000*(IF(I122&lt;18,VLOOKUP(I122,'[1]Mortality (No Interventions) L'!$B$10:$O$129,10),VLOOKUP(I122,'[1]Mortality (Interventions) L'!$B$264:$AV$384,10)))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2553.6533163566969</v>
      </c>
      <c r="M388" s="14">
        <f t="shared" si="201"/>
        <v>769177</v>
      </c>
      <c r="O388" s="12" t="e">
        <f>1000*(IF(I123&lt;18,VLOOKUP(I123,'[1]Mortality (No Interventions) L'!$B$10:$O$129,10),VLOOKUP(I123,'[1]Mortality (Interventions) L'!$B$264:$AV$384,10)))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2553.6533163566969</v>
      </c>
      <c r="M389" s="14">
        <f t="shared" si="201"/>
        <v>769177</v>
      </c>
      <c r="O389" s="12" t="e">
        <f>1000*(IF(I124&lt;18,VLOOKUP(I124,'[1]Mortality (No Interventions) L'!$B$10:$O$129,10),VLOOKUP(I124,'[1]Mortality (Interventions) L'!$B$264:$AV$384,10)))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511644.95852294582</v>
      </c>
      <c r="Z394" s="2">
        <f t="shared" si="218"/>
        <v>-12791.123963073645</v>
      </c>
      <c r="AA394" s="2">
        <f t="shared" si="218"/>
        <v>-45508.376411140656</v>
      </c>
      <c r="AB394" s="2">
        <f t="shared" si="218"/>
        <v>-769176.99999999977</v>
      </c>
      <c r="AC394" s="2">
        <f t="shared" si="218"/>
        <v>-315831.54185126827</v>
      </c>
      <c r="AD394" s="2">
        <f t="shared" si="218"/>
        <v>13434.642119956727</v>
      </c>
      <c r="AE394" s="2">
        <f t="shared" si="218"/>
        <v>-302396.89973131171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511644.95852294582</v>
      </c>
      <c r="Z396" s="2">
        <f t="shared" si="219"/>
        <v>-12791.123963073645</v>
      </c>
      <c r="AA396" s="2">
        <f t="shared" si="219"/>
        <v>-21674.399212577904</v>
      </c>
      <c r="AB396" s="2">
        <f t="shared" si="219"/>
        <v>-193121.56138771478</v>
      </c>
      <c r="AC396" s="2">
        <f t="shared" si="219"/>
        <v>284057.87395957945</v>
      </c>
      <c r="AD396" s="2">
        <f t="shared" si="219"/>
        <v>5760.5543861228462</v>
      </c>
      <c r="AE396" s="2">
        <f t="shared" si="219"/>
        <v>289818.42834570236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511644.95852294582</v>
      </c>
      <c r="Z398" s="2">
        <f t="shared" si="220"/>
        <v>-12791.123963073645</v>
      </c>
      <c r="AA398" s="2">
        <f t="shared" si="220"/>
        <v>-32712.017411629728</v>
      </c>
      <c r="AB398" s="2">
        <f t="shared" si="220"/>
        <v>-424266.33337757865</v>
      </c>
      <c r="AC398" s="2">
        <f t="shared" si="220"/>
        <v>41875.483770664083</v>
      </c>
      <c r="AD398" s="2">
        <f t="shared" si="220"/>
        <v>9289.037498488462</v>
      </c>
      <c r="AE398" s="2">
        <f t="shared" si="220"/>
        <v>51164.521269152465</v>
      </c>
    </row>
    <row r="401" spans="1:40" ht="19" customHeight="1" x14ac:dyDescent="0.15">
      <c r="A401" s="1"/>
      <c r="G401" s="1" t="s">
        <v>11</v>
      </c>
      <c r="H401" s="50">
        <v>508463.02877358533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508463.02877358533</v>
      </c>
      <c r="K402" s="14">
        <f>J402*$C$10</f>
        <v>12711.575719339635</v>
      </c>
      <c r="L402" s="15">
        <f>$C$412</f>
        <v>5083.5103678493469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508463.02877358533</v>
      </c>
      <c r="Z402" s="8">
        <f t="shared" ref="Z402:Z433" si="225">IFERROR(_xlfn.IFNA(-$T402*K402,0),0)</f>
        <v>-12711.575719339635</v>
      </c>
      <c r="AA402" s="8">
        <f t="shared" ref="AA402:AA433" si="226">IFERROR(_xlfn.IFNA(-$T402*L402,0),0)</f>
        <v>-5083.5103678493469</v>
      </c>
      <c r="AB402" s="8"/>
      <c r="AC402" s="8">
        <f t="shared" ref="AC402:AC433" si="227">IFERROR(_xlfn.IFNA(SUM(Y402:AB402),0),0)</f>
        <v>490667.9426863963</v>
      </c>
      <c r="AD402" s="8"/>
      <c r="AE402" s="8">
        <f t="shared" ref="AE402:AE433" si="228">IFERROR(_xlfn.IFNA(SUM(AC402:AD402),0),0)</f>
        <v>490667.9426863963</v>
      </c>
      <c r="AG402" s="46">
        <f>AE531</f>
        <v>50846.328215689398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L'!$B$10:$O$129,10),VLOOKUP(I5,'[1]Mortality (Interventions) L'!$B$264:$AV$384,13)))</f>
        <v>14.326180111795571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1.432618011179557E-2</v>
      </c>
      <c r="S403" s="10">
        <f t="shared" ref="S403:S434" si="232">MIN(P403*Q403,Q403-R403)</f>
        <v>0</v>
      </c>
      <c r="T403" s="9">
        <f t="shared" si="222"/>
        <v>0.98567381988820446</v>
      </c>
      <c r="U403" s="18"/>
      <c r="V403" s="8">
        <f t="shared" ref="V403:V434" si="233">W402</f>
        <v>7691.77</v>
      </c>
      <c r="W403" s="8">
        <f t="shared" si="223"/>
        <v>7581.5763176014952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-11019.368239850581</v>
      </c>
      <c r="AC403" s="8">
        <f t="shared" si="227"/>
        <v>-11019.368239850581</v>
      </c>
      <c r="AD403" s="8">
        <f t="shared" ref="AD403:AD434" si="235">IFERROR(_xlfn.IFNA($D$6*SUM(V403:V403,Y403:Z403),0),0)</f>
        <v>754.56263700000011</v>
      </c>
      <c r="AE403" s="8">
        <f t="shared" si="228"/>
        <v>-10264.80560285058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2541.1952239814204</v>
      </c>
      <c r="M404" s="14">
        <f t="shared" si="221"/>
        <v>769177</v>
      </c>
      <c r="N404" s="13"/>
      <c r="O404" s="12">
        <f>1000*(IF(I6&lt;18,VLOOKUP(I6,'[1]Mortality (No Interventions) L'!$B$10:$O$129,10),VLOOKUP(I6,'[1]Mortality (Interventions) L'!$B$264:$AV$384,13)))</f>
        <v>15.664080967225782</v>
      </c>
      <c r="P404" s="11">
        <v>0</v>
      </c>
      <c r="Q404" s="10">
        <f t="shared" si="230"/>
        <v>0.98567381988820446</v>
      </c>
      <c r="R404" s="10">
        <f t="shared" si="231"/>
        <v>1.5439674522003557E-2</v>
      </c>
      <c r="S404" s="10">
        <f t="shared" si="232"/>
        <v>0</v>
      </c>
      <c r="T404" s="9">
        <f t="shared" si="222"/>
        <v>0.9702341453662009</v>
      </c>
      <c r="U404" s="18"/>
      <c r="V404" s="8">
        <f t="shared" si="233"/>
        <v>7581.5763176014952</v>
      </c>
      <c r="W404" s="8">
        <f t="shared" si="223"/>
        <v>7462.8178923033838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-2465.5543763482851</v>
      </c>
      <c r="AB404" s="8">
        <f t="shared" si="234"/>
        <v>-11875.842529811131</v>
      </c>
      <c r="AC404" s="8">
        <f t="shared" si="227"/>
        <v>-14341.396906159416</v>
      </c>
      <c r="AD404" s="8">
        <f t="shared" si="235"/>
        <v>743.75263675670669</v>
      </c>
      <c r="AE404" s="8">
        <f t="shared" si="228"/>
        <v>-13597.64426940271</v>
      </c>
      <c r="AF404" s="1" t="s">
        <v>34</v>
      </c>
      <c r="AG404" s="44">
        <f>AE531/Y531</f>
        <v>0.10000004983318242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2541.1952239814204</v>
      </c>
      <c r="M405" s="14">
        <f t="shared" si="221"/>
        <v>769177</v>
      </c>
      <c r="N405" s="13"/>
      <c r="O405" s="12">
        <f>1000*(IF(I7&lt;18,VLOOKUP(I7,'[1]Mortality (No Interventions) L'!$B$10:$O$129,10),VLOOKUP(I7,'[1]Mortality (Interventions) L'!$B$264:$AV$384,13)))</f>
        <v>17.084320773302476</v>
      </c>
      <c r="P405" s="11">
        <v>0</v>
      </c>
      <c r="Q405" s="10">
        <f t="shared" si="230"/>
        <v>0.9702341453662009</v>
      </c>
      <c r="R405" s="10">
        <f t="shared" si="231"/>
        <v>1.6575791364647159E-2</v>
      </c>
      <c r="S405" s="10">
        <f t="shared" si="232"/>
        <v>0</v>
      </c>
      <c r="T405" s="9">
        <f t="shared" si="222"/>
        <v>0.95365835400155374</v>
      </c>
      <c r="U405" s="18"/>
      <c r="V405" s="8">
        <f t="shared" si="233"/>
        <v>7462.8178923033838</v>
      </c>
      <c r="W405" s="8">
        <f t="shared" si="223"/>
        <v>7335.3207175585312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-2423.4320544987313</v>
      </c>
      <c r="AB405" s="8">
        <f t="shared" si="234"/>
        <v>-12749.717474485207</v>
      </c>
      <c r="AC405" s="8">
        <f t="shared" si="227"/>
        <v>-15173.149528983939</v>
      </c>
      <c r="AD405" s="8">
        <f t="shared" si="235"/>
        <v>732.10243523496206</v>
      </c>
      <c r="AE405" s="8">
        <f t="shared" si="228"/>
        <v>-14441.047093748977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2541.1952239814204</v>
      </c>
      <c r="M406" s="14">
        <f t="shared" si="221"/>
        <v>769177</v>
      </c>
      <c r="N406" s="13"/>
      <c r="O406" s="12">
        <f>1000*(IF(I8&lt;18,VLOOKUP(I8,'[1]Mortality (No Interventions) L'!$B$10:$O$129,10),VLOOKUP(I8,'[1]Mortality (Interventions) L'!$B$264:$AV$384,13)))</f>
        <v>18.585904024234758</v>
      </c>
      <c r="P406" s="11">
        <v>0</v>
      </c>
      <c r="Q406" s="10">
        <f t="shared" si="230"/>
        <v>0.95365835400155374</v>
      </c>
      <c r="R406" s="10">
        <f t="shared" si="231"/>
        <v>1.7724602639382574E-2</v>
      </c>
      <c r="S406" s="10">
        <f t="shared" si="232"/>
        <v>0</v>
      </c>
      <c r="T406" s="9">
        <f t="shared" si="222"/>
        <v>0.93593375136217116</v>
      </c>
      <c r="U406" s="18"/>
      <c r="V406" s="8">
        <f t="shared" si="233"/>
        <v>7335.3207175585312</v>
      </c>
      <c r="W406" s="8">
        <f t="shared" si="223"/>
        <v>7198.9871507150074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-2378.3903789245637</v>
      </c>
      <c r="AB406" s="8">
        <f t="shared" si="234"/>
        <v>-13633.356684352369</v>
      </c>
      <c r="AC406" s="8">
        <f t="shared" si="227"/>
        <v>-16011.747063276933</v>
      </c>
      <c r="AD406" s="8">
        <f t="shared" si="235"/>
        <v>719.59496239249199</v>
      </c>
      <c r="AE406" s="8">
        <f t="shared" si="228"/>
        <v>-15292.152100884441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2541.1952239814204</v>
      </c>
      <c r="M407" s="14">
        <f t="shared" si="221"/>
        <v>769177</v>
      </c>
      <c r="N407" s="13"/>
      <c r="O407" s="12">
        <f>1000*(IF(I9&lt;18,VLOOKUP(I9,'[1]Mortality (No Interventions) L'!$B$10:$O$129,10),VLOOKUP(I9,'[1]Mortality (Interventions) L'!$B$264:$AV$384,13)))</f>
        <v>20.270637719390457</v>
      </c>
      <c r="P407" s="11">
        <v>0</v>
      </c>
      <c r="Q407" s="10">
        <f t="shared" si="230"/>
        <v>0.93593375136217116</v>
      </c>
      <c r="R407" s="10">
        <f t="shared" si="231"/>
        <v>1.8971974003212638E-2</v>
      </c>
      <c r="S407" s="10">
        <f t="shared" si="232"/>
        <v>0</v>
      </c>
      <c r="T407" s="9">
        <f t="shared" si="222"/>
        <v>0.91696177735895856</v>
      </c>
      <c r="U407" s="18"/>
      <c r="V407" s="8">
        <f t="shared" si="233"/>
        <v>7198.9871507150074</v>
      </c>
      <c r="W407" s="8">
        <f t="shared" si="223"/>
        <v>7053.0590902363174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-2330.1788891981</v>
      </c>
      <c r="AB407" s="8">
        <f t="shared" si="234"/>
        <v>-14592.806047869088</v>
      </c>
      <c r="AC407" s="8">
        <f t="shared" si="227"/>
        <v>-16922.984937067187</v>
      </c>
      <c r="AD407" s="8">
        <f t="shared" si="235"/>
        <v>706.22063948514221</v>
      </c>
      <c r="AE407" s="8">
        <f t="shared" si="228"/>
        <v>-16216.764297582045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2541.1952239814204</v>
      </c>
      <c r="M408" s="14">
        <f t="shared" si="221"/>
        <v>769177</v>
      </c>
      <c r="N408" s="13"/>
      <c r="O408" s="12">
        <f>1000*(IF(I10&lt;18,VLOOKUP(I10,'[1]Mortality (No Interventions) L'!$B$10:$O$129,10),VLOOKUP(I10,'[1]Mortality (Interventions) L'!$B$264:$AV$384,13)))</f>
        <v>22.163680545292898</v>
      </c>
      <c r="P408" s="11">
        <v>0</v>
      </c>
      <c r="Q408" s="10">
        <f t="shared" si="230"/>
        <v>0.91696177735895856</v>
      </c>
      <c r="R408" s="10">
        <f t="shared" si="231"/>
        <v>2.0323247905627947E-2</v>
      </c>
      <c r="S408" s="10">
        <f t="shared" si="232"/>
        <v>0</v>
      </c>
      <c r="T408" s="9">
        <f t="shared" si="222"/>
        <v>0.89663852945333067</v>
      </c>
      <c r="U408" s="18"/>
      <c r="V408" s="8">
        <f t="shared" si="233"/>
        <v>7053.0590902363174</v>
      </c>
      <c r="W408" s="8">
        <f t="shared" si="223"/>
        <v>6896.737341693246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-2278.5335486845279</v>
      </c>
      <c r="AB408" s="8">
        <f t="shared" si="234"/>
        <v>-15632.174854307188</v>
      </c>
      <c r="AC408" s="8">
        <f t="shared" si="227"/>
        <v>-17910.708402991717</v>
      </c>
      <c r="AD408" s="8">
        <f t="shared" si="235"/>
        <v>691.90509675218277</v>
      </c>
      <c r="AE408" s="8">
        <f t="shared" si="228"/>
        <v>-17218.803306239533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2541.1952239814204</v>
      </c>
      <c r="M409" s="14">
        <f t="shared" si="221"/>
        <v>769177</v>
      </c>
      <c r="N409" s="13"/>
      <c r="O409" s="12">
        <f>1000*(IF(I11&lt;18,VLOOKUP(I11,'[1]Mortality (No Interventions) L'!$B$10:$O$129,10),VLOOKUP(I11,'[1]Mortality (Interventions) L'!$B$264:$AV$384,13)))</f>
        <v>24.325892326078744</v>
      </c>
      <c r="P409" s="11">
        <v>0</v>
      </c>
      <c r="Q409" s="10">
        <f t="shared" si="230"/>
        <v>0.89663852945333067</v>
      </c>
      <c r="R409" s="10">
        <f t="shared" si="231"/>
        <v>2.1811532322895306E-2</v>
      </c>
      <c r="S409" s="10">
        <f t="shared" si="232"/>
        <v>0</v>
      </c>
      <c r="T409" s="9">
        <f t="shared" si="222"/>
        <v>0.87482699713043532</v>
      </c>
      <c r="U409" s="18"/>
      <c r="V409" s="8">
        <f t="shared" si="233"/>
        <v>6896.737341693246</v>
      </c>
      <c r="W409" s="8">
        <f t="shared" si="223"/>
        <v>6728.9680517179686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-2223.1061869178702</v>
      </c>
      <c r="AB409" s="8">
        <f t="shared" si="234"/>
        <v>-16776.928997527644</v>
      </c>
      <c r="AC409" s="8">
        <f t="shared" si="227"/>
        <v>-19000.035184445514</v>
      </c>
      <c r="AD409" s="8">
        <f t="shared" si="235"/>
        <v>676.56993322010749</v>
      </c>
      <c r="AE409" s="8">
        <f t="shared" si="228"/>
        <v>-18323.465251225407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2541.1952239814204</v>
      </c>
      <c r="M410" s="14">
        <f t="shared" si="221"/>
        <v>769177</v>
      </c>
      <c r="N410" s="13"/>
      <c r="O410" s="12">
        <f>1000*(IF(I12&lt;18,VLOOKUP(I12,'[1]Mortality (No Interventions) L'!$B$10:$O$129,10),VLOOKUP(I12,'[1]Mortality (Interventions) L'!$B$264:$AV$384,13)))</f>
        <v>26.81253395629394</v>
      </c>
      <c r="P410" s="11">
        <v>0</v>
      </c>
      <c r="Q410" s="10">
        <f t="shared" si="230"/>
        <v>0.87482699713043532</v>
      </c>
      <c r="R410" s="10">
        <f t="shared" si="231"/>
        <v>2.3456328566442457E-2</v>
      </c>
      <c r="S410" s="10">
        <f t="shared" si="232"/>
        <v>0</v>
      </c>
      <c r="T410" s="9">
        <f t="shared" si="222"/>
        <v>0.85137066856399291</v>
      </c>
      <c r="U410" s="18"/>
      <c r="V410" s="8">
        <f t="shared" si="233"/>
        <v>6728.9680517179686</v>
      </c>
      <c r="W410" s="8">
        <f t="shared" si="223"/>
        <v>6548.547367340464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-2163.4990767926874</v>
      </c>
      <c r="AB410" s="8">
        <f t="shared" si="234"/>
        <v>-18042.068437750509</v>
      </c>
      <c r="AC410" s="8">
        <f t="shared" si="227"/>
        <v>-20205.567514543196</v>
      </c>
      <c r="AD410" s="8">
        <f t="shared" si="235"/>
        <v>660.11176587353282</v>
      </c>
      <c r="AE410" s="8">
        <f t="shared" si="228"/>
        <v>-19545.455748669665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2541.1952239814204</v>
      </c>
      <c r="M411" s="14">
        <f t="shared" si="221"/>
        <v>769177</v>
      </c>
      <c r="N411" s="13"/>
      <c r="O411" s="12">
        <f>1000*(IF(I13&lt;18,VLOOKUP(I13,'[1]Mortality (No Interventions) L'!$B$10:$O$129,10),VLOOKUP(I13,'[1]Mortality (Interventions) L'!$B$264:$AV$384,13)))</f>
        <v>29.672636751820157</v>
      </c>
      <c r="P411" s="11">
        <v>0</v>
      </c>
      <c r="Q411" s="10">
        <f t="shared" si="230"/>
        <v>0.85137066856399291</v>
      </c>
      <c r="R411" s="10">
        <f t="shared" si="231"/>
        <v>2.5262412589453637E-2</v>
      </c>
      <c r="S411" s="10">
        <f t="shared" si="232"/>
        <v>0</v>
      </c>
      <c r="T411" s="9">
        <f t="shared" si="222"/>
        <v>0.8261082559745393</v>
      </c>
      <c r="U411" s="18"/>
      <c r="V411" s="8">
        <f t="shared" si="233"/>
        <v>6548.547367340464</v>
      </c>
      <c r="W411" s="8">
        <f t="shared" si="223"/>
        <v>6354.2347000572827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-2099.3023545741198</v>
      </c>
      <c r="AB411" s="8">
        <f t="shared" si="234"/>
        <v>-19431.26672831818</v>
      </c>
      <c r="AC411" s="8">
        <f t="shared" si="227"/>
        <v>-21530.5690828923</v>
      </c>
      <c r="AD411" s="8">
        <f t="shared" si="235"/>
        <v>642.41249673609957</v>
      </c>
      <c r="AE411" s="8">
        <f t="shared" si="228"/>
        <v>-20888.156586156201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5083.5103678493469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2541.1952239814204</v>
      </c>
      <c r="M412" s="14">
        <f t="shared" si="221"/>
        <v>769177</v>
      </c>
      <c r="N412" s="13"/>
      <c r="O412" s="12">
        <f>1000*(IF(I14&lt;18,VLOOKUP(I14,'[1]Mortality (No Interventions) L'!$B$10:$O$129,10),VLOOKUP(I14,'[1]Mortality (Interventions) L'!$B$264:$AV$384,13)))</f>
        <v>33.072444684154846</v>
      </c>
      <c r="P412" s="11">
        <v>0</v>
      </c>
      <c r="Q412" s="10">
        <f t="shared" si="230"/>
        <v>0.8261082559745393</v>
      </c>
      <c r="R412" s="10">
        <f t="shared" si="231"/>
        <v>2.7321419598841584E-2</v>
      </c>
      <c r="S412" s="10">
        <f t="shared" si="232"/>
        <v>0</v>
      </c>
      <c r="T412" s="9">
        <f t="shared" si="222"/>
        <v>0.7987868363756977</v>
      </c>
      <c r="U412" s="18"/>
      <c r="V412" s="8">
        <f t="shared" si="233"/>
        <v>6354.2347000572827</v>
      </c>
      <c r="W412" s="8">
        <f t="shared" si="223"/>
        <v>6144.0846244295008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-2029.8732935771513</v>
      </c>
      <c r="AB412" s="8">
        <f t="shared" si="234"/>
        <v>-21015.007562778173</v>
      </c>
      <c r="AC412" s="8">
        <f t="shared" si="227"/>
        <v>-23044.880856355325</v>
      </c>
      <c r="AD412" s="8">
        <f t="shared" si="235"/>
        <v>623.35042407561946</v>
      </c>
      <c r="AE412" s="8">
        <f t="shared" si="228"/>
        <v>-22421.530432279706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2541.1952239814204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2541.1952239814204</v>
      </c>
      <c r="M413" s="14">
        <f t="shared" si="221"/>
        <v>769177</v>
      </c>
      <c r="N413" s="13"/>
      <c r="O413" s="12">
        <f>1000*(IF(I15&lt;18,VLOOKUP(I15,'[1]Mortality (No Interventions) L'!$B$10:$O$129,10),VLOOKUP(I15,'[1]Mortality (Interventions) L'!$B$264:$AV$384,13)))</f>
        <v>36.979179782045676</v>
      </c>
      <c r="P413" s="11">
        <v>0</v>
      </c>
      <c r="Q413" s="10">
        <f t="shared" si="230"/>
        <v>0.7987868363756977</v>
      </c>
      <c r="R413" s="10">
        <f t="shared" si="231"/>
        <v>2.9538482029868428E-2</v>
      </c>
      <c r="S413" s="10">
        <f t="shared" si="232"/>
        <v>0</v>
      </c>
      <c r="T413" s="9">
        <f t="shared" si="222"/>
        <v>0.76924835434582928</v>
      </c>
      <c r="U413" s="18"/>
      <c r="V413" s="8">
        <f t="shared" si="233"/>
        <v>6144.0846244295008</v>
      </c>
      <c r="W413" s="8">
        <f t="shared" si="223"/>
        <v>5916.8814145066199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-1954.8102441191886</v>
      </c>
      <c r="AB413" s="8">
        <f t="shared" si="234"/>
        <v>-22720.320992288107</v>
      </c>
      <c r="AC413" s="8">
        <f t="shared" si="227"/>
        <v>-24675.131236407295</v>
      </c>
      <c r="AD413" s="8">
        <f t="shared" si="235"/>
        <v>602.73470165653407</v>
      </c>
      <c r="AE413" s="8">
        <f t="shared" si="228"/>
        <v>-24072.396534750762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2541.1952239814204</v>
      </c>
      <c r="M414" s="14">
        <f t="shared" si="221"/>
        <v>769177</v>
      </c>
      <c r="N414" s="13"/>
      <c r="O414" s="12">
        <f>1000*(IF(I16&lt;18,VLOOKUP(I16,'[1]Mortality (No Interventions) L'!$B$10:$O$129,10),VLOOKUP(I16,'[1]Mortality (Interventions) L'!$B$264:$AV$384,13)))</f>
        <v>41.448864651724918</v>
      </c>
      <c r="P414" s="11">
        <v>0</v>
      </c>
      <c r="Q414" s="10">
        <f t="shared" si="230"/>
        <v>0.76924835434582928</v>
      </c>
      <c r="R414" s="10">
        <f t="shared" si="231"/>
        <v>3.1884470922842405E-2</v>
      </c>
      <c r="S414" s="10">
        <f t="shared" si="232"/>
        <v>0</v>
      </c>
      <c r="T414" s="9">
        <f t="shared" si="222"/>
        <v>0.73736388342298687</v>
      </c>
      <c r="U414" s="18"/>
      <c r="V414" s="8">
        <f t="shared" si="233"/>
        <v>5916.8814145066199</v>
      </c>
      <c r="W414" s="8">
        <f t="shared" si="223"/>
        <v>5671.633397596428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-1873.7855788908871</v>
      </c>
      <c r="AB414" s="8">
        <f t="shared" si="234"/>
        <v>-24524.801691019151</v>
      </c>
      <c r="AC414" s="8">
        <f t="shared" si="227"/>
        <v>-26398.587269910036</v>
      </c>
      <c r="AD414" s="8">
        <f t="shared" si="235"/>
        <v>580.44606676309945</v>
      </c>
      <c r="AE414" s="8">
        <f t="shared" si="228"/>
        <v>-25818.141203146937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2541.1952239814204</v>
      </c>
      <c r="M415" s="14">
        <f t="shared" si="221"/>
        <v>769177</v>
      </c>
      <c r="N415" s="13"/>
      <c r="O415" s="12">
        <f>1000*(IF(I17&lt;18,VLOOKUP(I17,'[1]Mortality (No Interventions) L'!$B$10:$O$129,10),VLOOKUP(I17,'[1]Mortality (Interventions) L'!$B$264:$AV$384,13)))</f>
        <v>46.592529394185213</v>
      </c>
      <c r="P415" s="11">
        <v>0</v>
      </c>
      <c r="Q415" s="10">
        <f t="shared" si="230"/>
        <v>0.73736388342298687</v>
      </c>
      <c r="R415" s="10">
        <f t="shared" si="231"/>
        <v>3.4355648412596078E-2</v>
      </c>
      <c r="S415" s="10">
        <f t="shared" si="232"/>
        <v>0</v>
      </c>
      <c r="T415" s="9">
        <f t="shared" si="222"/>
        <v>0.70300823501039078</v>
      </c>
      <c r="U415" s="18"/>
      <c r="V415" s="8">
        <f t="shared" si="233"/>
        <v>5671.633397596428</v>
      </c>
      <c r="W415" s="8">
        <f t="shared" si="223"/>
        <v>5407.3776518058739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-1786.481169228013</v>
      </c>
      <c r="AB415" s="8">
        <f t="shared" si="234"/>
        <v>-26425.574579055414</v>
      </c>
      <c r="AC415" s="8">
        <f t="shared" si="227"/>
        <v>-28212.055748283427</v>
      </c>
      <c r="AD415" s="8">
        <f t="shared" si="235"/>
        <v>556.38723630420964</v>
      </c>
      <c r="AE415" s="8">
        <f t="shared" si="228"/>
        <v>-27655.668511979216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2541.1952239814204</v>
      </c>
      <c r="M416" s="14">
        <f t="shared" si="221"/>
        <v>769177</v>
      </c>
      <c r="N416" s="13"/>
      <c r="O416" s="12">
        <f>1000*(IF(I18&lt;18,VLOOKUP(I18,'[1]Mortality (No Interventions) L'!$B$10:$O$129,10),VLOOKUP(I18,'[1]Mortality (Interventions) L'!$B$264:$AV$384,13)))</f>
        <v>52.314678405554211</v>
      </c>
      <c r="P416" s="11">
        <v>0</v>
      </c>
      <c r="Q416" s="10">
        <f t="shared" si="230"/>
        <v>0.70300823501039078</v>
      </c>
      <c r="R416" s="10">
        <f t="shared" si="231"/>
        <v>3.6777649731024875E-2</v>
      </c>
      <c r="S416" s="10">
        <f t="shared" si="232"/>
        <v>0</v>
      </c>
      <c r="T416" s="9">
        <f t="shared" si="222"/>
        <v>0.66623058527936596</v>
      </c>
      <c r="U416" s="18"/>
      <c r="V416" s="8">
        <f t="shared" si="233"/>
        <v>5407.3776518058739</v>
      </c>
      <c r="W416" s="8">
        <f t="shared" si="223"/>
        <v>5124.4924289342689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-1693.0219813822712</v>
      </c>
      <c r="AB416" s="8">
        <f t="shared" si="234"/>
        <v>-28288.522287160522</v>
      </c>
      <c r="AC416" s="8">
        <f t="shared" si="227"/>
        <v>-29981.544268542792</v>
      </c>
      <c r="AD416" s="8">
        <f t="shared" si="235"/>
        <v>530.46374764215625</v>
      </c>
      <c r="AE416" s="8">
        <f t="shared" si="228"/>
        <v>-29451.080520900636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2541.1952239814204</v>
      </c>
      <c r="M417" s="14">
        <f t="shared" si="221"/>
        <v>769177</v>
      </c>
      <c r="N417" s="13"/>
      <c r="O417" s="12">
        <f>1000*(IF(I19&lt;18,VLOOKUP(I19,'[1]Mortality (No Interventions) L'!$B$10:$O$129,10),VLOOKUP(I19,'[1]Mortality (Interventions) L'!$B$264:$AV$384,13)))</f>
        <v>58.648819905211795</v>
      </c>
      <c r="P417" s="11">
        <v>0</v>
      </c>
      <c r="Q417" s="10">
        <f t="shared" si="230"/>
        <v>0.66623058527936596</v>
      </c>
      <c r="R417" s="10">
        <f t="shared" si="231"/>
        <v>3.9073637611393382E-2</v>
      </c>
      <c r="S417" s="10">
        <f t="shared" si="232"/>
        <v>0</v>
      </c>
      <c r="T417" s="9">
        <f t="shared" si="222"/>
        <v>0.62715694766797259</v>
      </c>
      <c r="U417" s="18"/>
      <c r="V417" s="8">
        <f t="shared" si="233"/>
        <v>5124.4924289342689</v>
      </c>
      <c r="W417" s="8">
        <f t="shared" si="223"/>
        <v>4823.9469953640819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-1593.7282401006175</v>
      </c>
      <c r="AB417" s="8">
        <f t="shared" si="234"/>
        <v>-30054.543357018727</v>
      </c>
      <c r="AC417" s="8">
        <f t="shared" si="227"/>
        <v>-31648.271597119343</v>
      </c>
      <c r="AD417" s="8">
        <f t="shared" si="235"/>
        <v>502.71270727845183</v>
      </c>
      <c r="AE417" s="8">
        <f t="shared" si="228"/>
        <v>-31145.55888984089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2541.1952239814204</v>
      </c>
      <c r="M418" s="14">
        <f t="shared" si="221"/>
        <v>769177</v>
      </c>
      <c r="N418" s="13"/>
      <c r="O418" s="12">
        <f>1000*(IF(I20&lt;18,VLOOKUP(I20,'[1]Mortality (No Interventions) L'!$B$10:$O$129,10),VLOOKUP(I20,'[1]Mortality (Interventions) L'!$B$264:$AV$384,13)))</f>
        <v>65.520996653413661</v>
      </c>
      <c r="P418" s="11">
        <v>0</v>
      </c>
      <c r="Q418" s="10">
        <f t="shared" si="230"/>
        <v>0.62715694766797259</v>
      </c>
      <c r="R418" s="10">
        <f t="shared" si="231"/>
        <v>4.1091948269318355E-2</v>
      </c>
      <c r="S418" s="10">
        <f t="shared" si="232"/>
        <v>0</v>
      </c>
      <c r="T418" s="9">
        <f t="shared" si="222"/>
        <v>0.5860649993986542</v>
      </c>
      <c r="U418" s="18"/>
      <c r="V418" s="8">
        <f t="shared" si="233"/>
        <v>4823.9469953640819</v>
      </c>
      <c r="W418" s="8">
        <f t="shared" si="223"/>
        <v>4507.8771804245871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-1489.3055774145341</v>
      </c>
      <c r="AB418" s="8">
        <f t="shared" si="234"/>
        <v>-31606.981493949486</v>
      </c>
      <c r="AC418" s="8">
        <f t="shared" si="227"/>
        <v>-33096.287071364022</v>
      </c>
      <c r="AD418" s="8">
        <f t="shared" si="235"/>
        <v>473.22920024521648</v>
      </c>
      <c r="AE418" s="8">
        <f t="shared" si="228"/>
        <v>-32623.057871118806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2541.1952239814204</v>
      </c>
      <c r="M419" s="14">
        <f t="shared" si="221"/>
        <v>769177</v>
      </c>
      <c r="N419" s="13"/>
      <c r="O419" s="12">
        <f>1000*(IF(I21&lt;18,VLOOKUP(I21,'[1]Mortality (No Interventions) L'!$B$10:$O$129,10),VLOOKUP(I21,'[1]Mortality (Interventions) L'!$B$264:$AV$384,13)))</f>
        <v>73.032519537289971</v>
      </c>
      <c r="P419" s="11">
        <v>0</v>
      </c>
      <c r="Q419" s="10">
        <f t="shared" si="230"/>
        <v>0.5860649993986542</v>
      </c>
      <c r="R419" s="10">
        <f t="shared" si="231"/>
        <v>4.2801803518704051E-2</v>
      </c>
      <c r="S419" s="10">
        <f t="shared" si="232"/>
        <v>0</v>
      </c>
      <c r="T419" s="9">
        <f t="shared" si="222"/>
        <v>0.54326319587995009</v>
      </c>
      <c r="U419" s="18"/>
      <c r="V419" s="8">
        <f t="shared" si="233"/>
        <v>4507.8771804245871</v>
      </c>
      <c r="W419" s="8">
        <f t="shared" si="223"/>
        <v>4178.6555521735236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-1380.537838735012</v>
      </c>
      <c r="AB419" s="8">
        <f t="shared" si="234"/>
        <v>-32922.162825106228</v>
      </c>
      <c r="AC419" s="8">
        <f t="shared" si="227"/>
        <v>-34302.700663841242</v>
      </c>
      <c r="AD419" s="8">
        <f t="shared" si="235"/>
        <v>442.222751399652</v>
      </c>
      <c r="AE419" s="8">
        <f t="shared" si="228"/>
        <v>-33860.477912441587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2541.1952239814204</v>
      </c>
      <c r="M420" s="14">
        <f t="shared" si="221"/>
        <v>769177</v>
      </c>
      <c r="N420" s="13"/>
      <c r="O420" s="12">
        <f>1000*(IF(I22&lt;18,VLOOKUP(I22,'[1]Mortality (No Interventions) L'!$B$10:$O$129,10),VLOOKUP(I22,'[1]Mortality (Interventions) L'!$B$264:$AV$384,13)))</f>
        <v>81.444028910310237</v>
      </c>
      <c r="P420" s="11">
        <v>0</v>
      </c>
      <c r="Q420" s="10">
        <f t="shared" si="230"/>
        <v>0.54326319587995009</v>
      </c>
      <c r="R420" s="10">
        <f t="shared" si="231"/>
        <v>4.4245543431154187E-2</v>
      </c>
      <c r="S420" s="10">
        <f t="shared" si="232"/>
        <v>0</v>
      </c>
      <c r="T420" s="9">
        <f t="shared" si="222"/>
        <v>0.49901765244879592</v>
      </c>
      <c r="U420" s="18"/>
      <c r="V420" s="8">
        <f t="shared" si="233"/>
        <v>4178.6555521735236</v>
      </c>
      <c r="W420" s="8">
        <f t="shared" si="223"/>
        <v>3838.329008576075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-1268.1012750853006</v>
      </c>
      <c r="AB420" s="8">
        <f t="shared" si="234"/>
        <v>-34032.654359744884</v>
      </c>
      <c r="AC420" s="8">
        <f t="shared" si="227"/>
        <v>-35300.755634830188</v>
      </c>
      <c r="AD420" s="8">
        <f t="shared" si="235"/>
        <v>409.92610966822269</v>
      </c>
      <c r="AE420" s="8">
        <f t="shared" si="228"/>
        <v>-34890.829525161964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2541.1952239814204</v>
      </c>
      <c r="M421" s="14">
        <f t="shared" si="221"/>
        <v>769177</v>
      </c>
      <c r="N421" s="13"/>
      <c r="O421" s="12">
        <f>1000*(IF(I23&lt;18,VLOOKUP(I23,'[1]Mortality (No Interventions) L'!$B$10:$O$129,10),VLOOKUP(I23,'[1]Mortality (Interventions) L'!$B$264:$AV$384,13)))</f>
        <v>90.850847447455152</v>
      </c>
      <c r="P421" s="11">
        <v>0</v>
      </c>
      <c r="Q421" s="10">
        <f t="shared" si="230"/>
        <v>0.49901765244879592</v>
      </c>
      <c r="R421" s="10">
        <f t="shared" si="231"/>
        <v>4.5336176616212753E-2</v>
      </c>
      <c r="S421" s="10">
        <f t="shared" si="232"/>
        <v>0</v>
      </c>
      <c r="T421" s="9">
        <f t="shared" si="222"/>
        <v>0.45368147583258317</v>
      </c>
      <c r="U421" s="18"/>
      <c r="V421" s="8">
        <f t="shared" si="233"/>
        <v>3838.329008576075</v>
      </c>
      <c r="W421" s="8">
        <f t="shared" si="223"/>
        <v>3489.6135653647884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-1152.8931995946025</v>
      </c>
      <c r="AB421" s="8">
        <f t="shared" si="234"/>
        <v>-34871.544321128677</v>
      </c>
      <c r="AC421" s="8">
        <f t="shared" si="227"/>
        <v>-36024.437520723281</v>
      </c>
      <c r="AD421" s="8">
        <f t="shared" si="235"/>
        <v>376.54007574131299</v>
      </c>
      <c r="AE421" s="8">
        <f t="shared" si="228"/>
        <v>-35647.897444981965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2541.1952239814204</v>
      </c>
      <c r="M422" s="14">
        <f t="shared" si="221"/>
        <v>769177</v>
      </c>
      <c r="N422" s="13"/>
      <c r="O422" s="12">
        <f>1000*(IF(I24&lt;18,VLOOKUP(I24,'[1]Mortality (No Interventions) L'!$B$10:$O$129,10),VLOOKUP(I24,'[1]Mortality (Interventions) L'!$B$264:$AV$384,13)))</f>
        <v>101.41064270790838</v>
      </c>
      <c r="P422" s="11">
        <v>0</v>
      </c>
      <c r="Q422" s="10">
        <f t="shared" si="230"/>
        <v>0.45368147583258317</v>
      </c>
      <c r="R422" s="10">
        <f t="shared" si="231"/>
        <v>4.6008130048854658E-2</v>
      </c>
      <c r="S422" s="10">
        <f t="shared" si="232"/>
        <v>0</v>
      </c>
      <c r="T422" s="9">
        <f t="shared" si="222"/>
        <v>0.40767334578372849</v>
      </c>
      <c r="U422" s="18"/>
      <c r="V422" s="8">
        <f t="shared" si="233"/>
        <v>3489.6135653647884</v>
      </c>
      <c r="W422" s="8">
        <f t="shared" si="223"/>
        <v>3135.7296108989094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-1035.9775592501369</v>
      </c>
      <c r="AB422" s="8">
        <f t="shared" si="234"/>
        <v>-35388.395446587878</v>
      </c>
      <c r="AC422" s="8">
        <f t="shared" si="227"/>
        <v>-36424.373005838017</v>
      </c>
      <c r="AD422" s="8">
        <f t="shared" si="235"/>
        <v>342.33109076228578</v>
      </c>
      <c r="AE422" s="8">
        <f t="shared" si="228"/>
        <v>-36082.04191507573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2541.1952239814204</v>
      </c>
      <c r="M423" s="14">
        <f t="shared" si="221"/>
        <v>769177</v>
      </c>
      <c r="N423" s="13"/>
      <c r="O423" s="12">
        <f>1000*(IF(I25&lt;18,VLOOKUP(I25,'[1]Mortality (No Interventions) L'!$B$10:$O$129,10),VLOOKUP(I25,'[1]Mortality (Interventions) L'!$B$264:$AV$384,13)))</f>
        <v>112.74464638499103</v>
      </c>
      <c r="P423" s="11">
        <v>0</v>
      </c>
      <c r="Q423" s="10">
        <f t="shared" si="230"/>
        <v>0.40767334578372849</v>
      </c>
      <c r="R423" s="10">
        <f t="shared" si="231"/>
        <v>4.5962987210972639E-2</v>
      </c>
      <c r="S423" s="10">
        <f t="shared" si="232"/>
        <v>0</v>
      </c>
      <c r="T423" s="9">
        <f t="shared" si="222"/>
        <v>0.36171035857275585</v>
      </c>
      <c r="U423" s="18"/>
      <c r="V423" s="8">
        <f t="shared" si="233"/>
        <v>3135.7296108989094</v>
      </c>
      <c r="W423" s="8">
        <f t="shared" si="223"/>
        <v>2782.1928847591666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-919.17663566969418</v>
      </c>
      <c r="AB423" s="8">
        <f t="shared" si="234"/>
        <v>-35353.672613974304</v>
      </c>
      <c r="AC423" s="8">
        <f t="shared" si="227"/>
        <v>-36272.849249644001</v>
      </c>
      <c r="AD423" s="8">
        <f t="shared" si="235"/>
        <v>307.61507482918302</v>
      </c>
      <c r="AE423" s="8">
        <f t="shared" si="228"/>
        <v>-35965.234174814817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2541.1952239814204</v>
      </c>
      <c r="M424" s="14">
        <f t="shared" si="221"/>
        <v>769177</v>
      </c>
      <c r="N424" s="13"/>
      <c r="O424" s="12">
        <f>1000*(IF(I26&lt;18,VLOOKUP(I26,'[1]Mortality (No Interventions) L'!$B$10:$O$129,10),VLOOKUP(I26,'[1]Mortality (Interventions) L'!$B$264:$AV$384,13)))</f>
        <v>124.49491244364067</v>
      </c>
      <c r="P424" s="11">
        <v>0</v>
      </c>
      <c r="Q424" s="10">
        <f t="shared" si="230"/>
        <v>0.36171035857275585</v>
      </c>
      <c r="R424" s="10">
        <f t="shared" si="231"/>
        <v>4.5031099420473113E-2</v>
      </c>
      <c r="S424" s="10">
        <f t="shared" si="232"/>
        <v>0</v>
      </c>
      <c r="T424" s="9">
        <f t="shared" si="222"/>
        <v>0.31667925915228273</v>
      </c>
      <c r="U424" s="18"/>
      <c r="V424" s="8">
        <f t="shared" si="233"/>
        <v>2782.1928847591666</v>
      </c>
      <c r="W424" s="8">
        <f t="shared" si="223"/>
        <v>2435.8240251697539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-804.74382089175538</v>
      </c>
      <c r="AB424" s="8">
        <f t="shared" si="234"/>
        <v>-34636.885958941246</v>
      </c>
      <c r="AC424" s="8">
        <f t="shared" si="227"/>
        <v>-35441.629779832998</v>
      </c>
      <c r="AD424" s="8">
        <f t="shared" si="235"/>
        <v>272.93312199487428</v>
      </c>
      <c r="AE424" s="8">
        <f t="shared" si="228"/>
        <v>-35168.696657838125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2541.1952239814204</v>
      </c>
      <c r="M425" s="14">
        <f t="shared" si="221"/>
        <v>769177</v>
      </c>
      <c r="N425" s="13"/>
      <c r="O425" s="12">
        <f>1000*(IF(I27&lt;18,VLOOKUP(I27,'[1]Mortality (No Interventions) L'!$B$10:$O$129,10),VLOOKUP(I27,'[1]Mortality (Interventions) L'!$B$264:$AV$384,13)))</f>
        <v>137.24704178195159</v>
      </c>
      <c r="P425" s="11">
        <v>0</v>
      </c>
      <c r="Q425" s="10">
        <f t="shared" si="230"/>
        <v>0.31667925915228273</v>
      </c>
      <c r="R425" s="10">
        <f t="shared" si="231"/>
        <v>4.346329151235083E-2</v>
      </c>
      <c r="S425" s="10">
        <f t="shared" si="232"/>
        <v>0</v>
      </c>
      <c r="T425" s="9">
        <f t="shared" si="222"/>
        <v>0.27321596763993189</v>
      </c>
      <c r="U425" s="18"/>
      <c r="V425" s="8">
        <f t="shared" si="233"/>
        <v>2435.8240251697539</v>
      </c>
      <c r="W425" s="8">
        <f t="shared" si="223"/>
        <v>2101.5143834137989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-694.29511208205724</v>
      </c>
      <c r="AB425" s="8">
        <f t="shared" si="234"/>
        <v>-33430.964175595473</v>
      </c>
      <c r="AC425" s="8">
        <f t="shared" si="227"/>
        <v>-34125.259287677531</v>
      </c>
      <c r="AD425" s="8">
        <f t="shared" si="235"/>
        <v>238.95433686915288</v>
      </c>
      <c r="AE425" s="8">
        <f t="shared" si="228"/>
        <v>-33886.304950808379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2541.1952239814204</v>
      </c>
      <c r="M426" s="14">
        <f t="shared" si="221"/>
        <v>769177</v>
      </c>
      <c r="N426" s="13"/>
      <c r="O426" s="12">
        <f>1000*(IF(I28&lt;18,VLOOKUP(I28,'[1]Mortality (No Interventions) L'!$B$10:$O$129,10),VLOOKUP(I28,'[1]Mortality (Interventions) L'!$B$264:$AV$384,13)))</f>
        <v>150.93785000716582</v>
      </c>
      <c r="P426" s="11">
        <v>0</v>
      </c>
      <c r="Q426" s="10">
        <f t="shared" si="230"/>
        <v>0.27321596763993189</v>
      </c>
      <c r="R426" s="10">
        <f t="shared" si="231"/>
        <v>4.1238630743198709E-2</v>
      </c>
      <c r="S426" s="10">
        <f t="shared" si="232"/>
        <v>0</v>
      </c>
      <c r="T426" s="9">
        <f t="shared" si="222"/>
        <v>0.23197733689673317</v>
      </c>
      <c r="U426" s="18"/>
      <c r="V426" s="8">
        <f t="shared" si="233"/>
        <v>2101.5143834137989</v>
      </c>
      <c r="W426" s="8">
        <f t="shared" si="223"/>
        <v>1784.3163206221855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-589.49970059390728</v>
      </c>
      <c r="AB426" s="8">
        <f t="shared" si="234"/>
        <v>-31719.806279161352</v>
      </c>
      <c r="AC426" s="8">
        <f t="shared" si="227"/>
        <v>-32309.30597975526</v>
      </c>
      <c r="AD426" s="8">
        <f t="shared" si="235"/>
        <v>206.1585610128937</v>
      </c>
      <c r="AE426" s="8">
        <f t="shared" si="228"/>
        <v>-32103.147418742366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2541.1952239814204</v>
      </c>
      <c r="M427" s="14">
        <f t="shared" si="221"/>
        <v>769177</v>
      </c>
      <c r="N427" s="13"/>
      <c r="O427" s="12">
        <f>1000*(IF(I29&lt;18,VLOOKUP(I29,'[1]Mortality (No Interventions) L'!$B$10:$O$129,10),VLOOKUP(I29,'[1]Mortality (Interventions) L'!$B$264:$AV$384,13)))</f>
        <v>165.94500152436132</v>
      </c>
      <c r="P427" s="11">
        <v>0</v>
      </c>
      <c r="Q427" s="10">
        <f t="shared" si="230"/>
        <v>0.23197733689673317</v>
      </c>
      <c r="R427" s="10">
        <f t="shared" si="231"/>
        <v>3.8495479524945662E-2</v>
      </c>
      <c r="S427" s="10">
        <f t="shared" si="232"/>
        <v>0</v>
      </c>
      <c r="T427" s="9">
        <f t="shared" si="222"/>
        <v>0.1934818573717875</v>
      </c>
      <c r="U427" s="18"/>
      <c r="V427" s="8">
        <f t="shared" si="233"/>
        <v>1784.3163206221855</v>
      </c>
      <c r="W427" s="8">
        <f t="shared" si="223"/>
        <v>1488.217946076594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-491.67517188024078</v>
      </c>
      <c r="AB427" s="8">
        <f t="shared" si="234"/>
        <v>-29609.837454559129</v>
      </c>
      <c r="AC427" s="8">
        <f t="shared" si="227"/>
        <v>-30101.512626439369</v>
      </c>
      <c r="AD427" s="8">
        <f t="shared" si="235"/>
        <v>175.0414310530364</v>
      </c>
      <c r="AE427" s="8">
        <f t="shared" si="228"/>
        <v>-29926.471195386333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2541.1952239814204</v>
      </c>
      <c r="M428" s="14">
        <f t="shared" si="221"/>
        <v>769177</v>
      </c>
      <c r="N428" s="13"/>
      <c r="O428" s="12">
        <f>1000*(IF(I30&lt;18,VLOOKUP(I30,'[1]Mortality (No Interventions) L'!$B$10:$O$129,10),VLOOKUP(I30,'[1]Mortality (Interventions) L'!$B$264:$AV$384,13)))</f>
        <v>182.45688880691338</v>
      </c>
      <c r="P428" s="11">
        <v>0</v>
      </c>
      <c r="Q428" s="10">
        <f t="shared" si="230"/>
        <v>0.1934818573717875</v>
      </c>
      <c r="R428" s="10">
        <f t="shared" si="231"/>
        <v>3.5302097736639303E-2</v>
      </c>
      <c r="S428" s="10">
        <f t="shared" si="232"/>
        <v>0</v>
      </c>
      <c r="T428" s="9">
        <f t="shared" si="222"/>
        <v>0.15817975963514819</v>
      </c>
      <c r="U428" s="18"/>
      <c r="V428" s="8">
        <f t="shared" si="233"/>
        <v>1488.217946076594</v>
      </c>
      <c r="W428" s="8">
        <f t="shared" si="223"/>
        <v>1216.6823297688438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-401.96564971536765</v>
      </c>
      <c r="AB428" s="8">
        <f t="shared" si="234"/>
        <v>-27153.56163077501</v>
      </c>
      <c r="AC428" s="8">
        <f t="shared" si="227"/>
        <v>-27555.527280490376</v>
      </c>
      <c r="AD428" s="8">
        <f t="shared" si="235"/>
        <v>145.99418051011389</v>
      </c>
      <c r="AE428" s="8">
        <f t="shared" si="228"/>
        <v>-27409.533099980261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2541.1952239814204</v>
      </c>
      <c r="M429" s="14">
        <f t="shared" si="221"/>
        <v>769177</v>
      </c>
      <c r="N429" s="13"/>
      <c r="O429" s="12">
        <f>1000*(IF(I31&lt;18,VLOOKUP(I31,'[1]Mortality (No Interventions) L'!$B$10:$O$129,10),VLOOKUP(I31,'[1]Mortality (Interventions) L'!$B$264:$AV$384,13)))</f>
        <v>198.68376462232987</v>
      </c>
      <c r="P429" s="11">
        <v>0</v>
      </c>
      <c r="Q429" s="10">
        <f t="shared" si="230"/>
        <v>0.15817975963514819</v>
      </c>
      <c r="R429" s="10">
        <f t="shared" si="231"/>
        <v>3.1427750131366498E-2</v>
      </c>
      <c r="S429" s="10">
        <f t="shared" si="232"/>
        <v>0</v>
      </c>
      <c r="T429" s="9">
        <f t="shared" si="222"/>
        <v>0.12675200950378168</v>
      </c>
      <c r="U429" s="18"/>
      <c r="V429" s="8">
        <f t="shared" si="233"/>
        <v>1216.6823297688438</v>
      </c>
      <c r="W429" s="8">
        <f t="shared" si="223"/>
        <v>974.94730414090293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-322.10160118105762</v>
      </c>
      <c r="AB429" s="8">
        <f t="shared" si="234"/>
        <v>-24173.502562794089</v>
      </c>
      <c r="AC429" s="8">
        <f t="shared" si="227"/>
        <v>-24495.604163975146</v>
      </c>
      <c r="AD429" s="8">
        <f t="shared" si="235"/>
        <v>119.35653655032358</v>
      </c>
      <c r="AE429" s="8">
        <f t="shared" si="228"/>
        <v>-24376.247627424822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2541.1952239814204</v>
      </c>
      <c r="M430" s="14">
        <f t="shared" si="221"/>
        <v>769177</v>
      </c>
      <c r="N430" s="13"/>
      <c r="O430" s="12">
        <f>1000*(IF(I32&lt;18,VLOOKUP(I32,'[1]Mortality (No Interventions) L'!$B$10:$O$129,10),VLOOKUP(I32,'[1]Mortality (Interventions) L'!$B$264:$AV$384,13)))</f>
        <v>216.10521563588452</v>
      </c>
      <c r="P430" s="11">
        <v>0</v>
      </c>
      <c r="Q430" s="10">
        <f t="shared" si="230"/>
        <v>0.12675200950378168</v>
      </c>
      <c r="R430" s="10">
        <f t="shared" si="231"/>
        <v>2.7391770346096425E-2</v>
      </c>
      <c r="S430" s="10">
        <f t="shared" si="232"/>
        <v>0</v>
      </c>
      <c r="T430" s="9">
        <f t="shared" si="222"/>
        <v>9.9360239157685257E-2</v>
      </c>
      <c r="U430" s="18"/>
      <c r="V430" s="8">
        <f t="shared" si="233"/>
        <v>974.94730414090293</v>
      </c>
      <c r="W430" s="8">
        <f t="shared" si="223"/>
        <v>764.25610674590882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-252.49376520116149</v>
      </c>
      <c r="AB430" s="8">
        <f t="shared" si="234"/>
        <v>-21069.119739499409</v>
      </c>
      <c r="AC430" s="8">
        <f t="shared" si="227"/>
        <v>-21321.61350470057</v>
      </c>
      <c r="AD430" s="8">
        <f t="shared" si="235"/>
        <v>95.642330536222588</v>
      </c>
      <c r="AE430" s="8">
        <f t="shared" si="228"/>
        <v>-21225.971174164348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2541.1952239814204</v>
      </c>
      <c r="M431" s="14">
        <f t="shared" si="221"/>
        <v>769177</v>
      </c>
      <c r="N431" s="13"/>
      <c r="O431" s="12">
        <f>1000*(IF(I33&lt;18,VLOOKUP(I33,'[1]Mortality (No Interventions) L'!$B$10:$O$129,10),VLOOKUP(I33,'[1]Mortality (Interventions) L'!$B$264:$AV$384,13)))</f>
        <v>234.22182069595539</v>
      </c>
      <c r="P431" s="11">
        <v>0</v>
      </c>
      <c r="Q431" s="10">
        <f t="shared" si="230"/>
        <v>9.9360239157685257E-2</v>
      </c>
      <c r="R431" s="10">
        <f t="shared" si="231"/>
        <v>2.3272336120298602E-2</v>
      </c>
      <c r="S431" s="10">
        <f t="shared" si="232"/>
        <v>0</v>
      </c>
      <c r="T431" s="9">
        <f t="shared" si="222"/>
        <v>7.6087903037386662E-2</v>
      </c>
      <c r="U431" s="18"/>
      <c r="V431" s="8">
        <f t="shared" si="233"/>
        <v>764.25610674590882</v>
      </c>
      <c r="W431" s="8">
        <f t="shared" si="223"/>
        <v>585.25064994587967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-193.35421580136841</v>
      </c>
      <c r="AB431" s="8">
        <f t="shared" si="234"/>
        <v>-17900.545680002917</v>
      </c>
      <c r="AC431" s="8">
        <f t="shared" si="227"/>
        <v>-18093.899895804287</v>
      </c>
      <c r="AD431" s="8">
        <f t="shared" si="235"/>
        <v>74.973524071773667</v>
      </c>
      <c r="AE431" s="8">
        <f t="shared" si="228"/>
        <v>-18018.926371732512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2541.1952239814204</v>
      </c>
      <c r="M432" s="14">
        <f t="shared" si="221"/>
        <v>769177</v>
      </c>
      <c r="N432" s="13"/>
      <c r="O432" s="12">
        <f>1000*(IF(I34&lt;18,VLOOKUP(I34,'[1]Mortality (No Interventions) L'!$B$10:$O$129,10),VLOOKUP(I34,'[1]Mortality (Interventions) L'!$B$264:$AV$384,13)))</f>
        <v>252.78278527025199</v>
      </c>
      <c r="P432" s="11">
        <v>0</v>
      </c>
      <c r="Q432" s="10">
        <f t="shared" si="230"/>
        <v>7.6087903037386662E-2</v>
      </c>
      <c r="R432" s="10">
        <f t="shared" si="231"/>
        <v>1.9233712055163464E-2</v>
      </c>
      <c r="S432" s="10">
        <f t="shared" si="232"/>
        <v>0</v>
      </c>
      <c r="T432" s="9">
        <f t="shared" si="222"/>
        <v>5.6854190982223198E-2</v>
      </c>
      <c r="U432" s="18"/>
      <c r="V432" s="8">
        <f t="shared" si="233"/>
        <v>585.25064994587967</v>
      </c>
      <c r="W432" s="8">
        <f t="shared" si="223"/>
        <v>437.30936057133493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-144.47759858735313</v>
      </c>
      <c r="AB432" s="8">
        <f t="shared" si="234"/>
        <v>-14794.128937454469</v>
      </c>
      <c r="AC432" s="8">
        <f t="shared" si="227"/>
        <v>-14938.606536041822</v>
      </c>
      <c r="AD432" s="8">
        <f t="shared" si="235"/>
        <v>57.413088759690801</v>
      </c>
      <c r="AE432" s="8">
        <f t="shared" si="228"/>
        <v>-14881.19344728213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2541.1952239814204</v>
      </c>
      <c r="M433" s="14">
        <f t="shared" si="221"/>
        <v>769177</v>
      </c>
      <c r="N433" s="13"/>
      <c r="O433" s="12">
        <f>1000*(IF(I35&lt;18,VLOOKUP(I35,'[1]Mortality (No Interventions) L'!$B$10:$O$129,10),VLOOKUP(I35,'[1]Mortality (Interventions) L'!$B$264:$AV$384,13)))</f>
        <v>272.57885445470379</v>
      </c>
      <c r="P433" s="11">
        <v>0</v>
      </c>
      <c r="Q433" s="10">
        <f t="shared" si="230"/>
        <v>5.6854190982223198E-2</v>
      </c>
      <c r="R433" s="10">
        <f t="shared" si="231"/>
        <v>1.5497250248883349E-2</v>
      </c>
      <c r="S433" s="10">
        <f t="shared" si="232"/>
        <v>0</v>
      </c>
      <c r="T433" s="9">
        <f t="shared" si="222"/>
        <v>4.1356940733339849E-2</v>
      </c>
      <c r="U433" s="18"/>
      <c r="V433" s="8">
        <f t="shared" si="233"/>
        <v>437.30936057133493</v>
      </c>
      <c r="W433" s="8">
        <f t="shared" si="223"/>
        <v>318.10807602448148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-105.09606027004588</v>
      </c>
      <c r="AB433" s="8">
        <f t="shared" si="234"/>
        <v>-11920.128454685348</v>
      </c>
      <c r="AC433" s="8">
        <f t="shared" si="227"/>
        <v>-12025.224514955393</v>
      </c>
      <c r="AD433" s="8">
        <f t="shared" si="235"/>
        <v>42.900048272047961</v>
      </c>
      <c r="AE433" s="8">
        <f t="shared" si="228"/>
        <v>-11982.324466683345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2541.1952239814204</v>
      </c>
      <c r="M434" s="14">
        <f t="shared" ref="M434:M465" si="238">$E$11</f>
        <v>769177</v>
      </c>
      <c r="N434" s="13"/>
      <c r="O434" s="12">
        <f>1000*(IF(I36&lt;18,VLOOKUP(I36,'[1]Mortality (No Interventions) L'!$B$10:$O$129,10),VLOOKUP(I36,'[1]Mortality (Interventions) L'!$B$264:$AV$384,13)))</f>
        <v>292.7620375857897</v>
      </c>
      <c r="P434" s="11">
        <v>0</v>
      </c>
      <c r="Q434" s="10">
        <f t="shared" si="230"/>
        <v>4.1356940733339849E-2</v>
      </c>
      <c r="R434" s="10">
        <f t="shared" si="231"/>
        <v>1.2107742237407319E-2</v>
      </c>
      <c r="S434" s="10">
        <f t="shared" si="232"/>
        <v>0</v>
      </c>
      <c r="T434" s="9">
        <f t="shared" ref="T434:T465" si="239">Q434-SUM(R434:S434)</f>
        <v>2.9249198495932528E-2</v>
      </c>
      <c r="U434" s="18"/>
      <c r="V434" s="8">
        <f t="shared" si="233"/>
        <v>318.10807602448148</v>
      </c>
      <c r="W434" s="8">
        <f t="shared" ref="W434:W465" si="240">$G$14*M434*T434</f>
        <v>224.97810751505895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-74.327923523148286</v>
      </c>
      <c r="AB434" s="8">
        <f t="shared" si="234"/>
        <v>-9312.9968509422488</v>
      </c>
      <c r="AC434" s="8">
        <f t="shared" ref="AC434:AC465" si="244">IFERROR(_xlfn.IFNA(SUM(Y434:AB434),0),0)</f>
        <v>-9387.3247744653963</v>
      </c>
      <c r="AD434" s="8">
        <f t="shared" si="235"/>
        <v>31.206402258001635</v>
      </c>
      <c r="AE434" s="8">
        <f t="shared" ref="AE434:AE465" si="245">IFERROR(_xlfn.IFNA(SUM(AC434:AD434),0),0)</f>
        <v>-9356.1183722073947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2541.1952239814204</v>
      </c>
      <c r="M435" s="14">
        <f t="shared" si="238"/>
        <v>769177</v>
      </c>
      <c r="N435" s="13"/>
      <c r="O435" s="12">
        <f>1000*(IF(I37&lt;18,VLOOKUP(I37,'[1]Mortality (No Interventions) L'!$B$10:$O$129,10),VLOOKUP(I37,'[1]Mortality (Interventions) L'!$B$264:$AV$384,13)))</f>
        <v>313.99607226215596</v>
      </c>
      <c r="P435" s="11">
        <v>0</v>
      </c>
      <c r="Q435" s="10">
        <f t="shared" ref="Q435:Q466" si="247">T434</f>
        <v>2.9249198495932528E-2</v>
      </c>
      <c r="R435" s="10">
        <f t="shared" ref="R435:R466" si="248">O435*Q435/1000</f>
        <v>9.1841334445389739E-3</v>
      </c>
      <c r="S435" s="10">
        <f t="shared" ref="S435:S466" si="249">MIN(P435*Q435,Q435-R435)</f>
        <v>0</v>
      </c>
      <c r="T435" s="9">
        <f t="shared" si="239"/>
        <v>2.0065065051393556E-2</v>
      </c>
      <c r="U435" s="18"/>
      <c r="V435" s="8">
        <f t="shared" ref="V435:V466" si="250">W434</f>
        <v>224.97810751505895</v>
      </c>
      <c r="W435" s="8">
        <f t="shared" si="240"/>
        <v>154.33586541035743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-50.989247477477818</v>
      </c>
      <c r="AB435" s="8">
        <f t="shared" ref="AB435:AB466" si="251">IFERROR(_xlfn.IFNA(-M435*R435,0),0)</f>
        <v>-7064.2242104701545</v>
      </c>
      <c r="AC435" s="8">
        <f t="shared" si="244"/>
        <v>-7115.2134579476324</v>
      </c>
      <c r="AD435" s="8">
        <f t="shared" ref="AD435:AD466" si="252">IFERROR(_xlfn.IFNA($D$6*SUM(V435:V435,Y435:Z435),0),0)</f>
        <v>22.070352347227285</v>
      </c>
      <c r="AE435" s="8">
        <f t="shared" si="245"/>
        <v>-7093.1431056004049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2541.1952239814204</v>
      </c>
      <c r="M436" s="14">
        <f t="shared" si="238"/>
        <v>769177</v>
      </c>
      <c r="N436" s="13"/>
      <c r="O436" s="12">
        <f>1000*(IF(I38&lt;18,VLOOKUP(I38,'[1]Mortality (No Interventions) L'!$B$10:$O$129,10),VLOOKUP(I38,'[1]Mortality (Interventions) L'!$B$264:$AV$384,13)))</f>
        <v>336.3255139320645</v>
      </c>
      <c r="P436" s="11">
        <v>0</v>
      </c>
      <c r="Q436" s="10">
        <f t="shared" si="247"/>
        <v>2.0065065051393556E-2</v>
      </c>
      <c r="R436" s="10">
        <f t="shared" si="248"/>
        <v>6.7483933154902434E-3</v>
      </c>
      <c r="S436" s="10">
        <f t="shared" si="249"/>
        <v>0</v>
      </c>
      <c r="T436" s="9">
        <f t="shared" si="239"/>
        <v>1.3316671735903313E-2</v>
      </c>
      <c r="U436" s="18"/>
      <c r="V436" s="8">
        <f t="shared" si="250"/>
        <v>154.33586541035743</v>
      </c>
      <c r="W436" s="8">
        <f t="shared" si="240"/>
        <v>102.42877615806903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-33.840262614605869</v>
      </c>
      <c r="AB436" s="8">
        <f t="shared" si="251"/>
        <v>-5190.7089252288388</v>
      </c>
      <c r="AC436" s="8">
        <f t="shared" si="244"/>
        <v>-5224.549187843445</v>
      </c>
      <c r="AD436" s="8">
        <f t="shared" si="252"/>
        <v>15.140348396756064</v>
      </c>
      <c r="AE436" s="8">
        <f t="shared" si="245"/>
        <v>-5209.4088394466889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2541.1952239814204</v>
      </c>
      <c r="M437" s="14">
        <f t="shared" si="238"/>
        <v>769177</v>
      </c>
      <c r="N437" s="13"/>
      <c r="O437" s="12">
        <f>1000*(IF(I39&lt;18,VLOOKUP(I39,'[1]Mortality (No Interventions) L'!$B$10:$O$129,10),VLOOKUP(I39,'[1]Mortality (Interventions) L'!$B$264:$AV$384,13)))</f>
        <v>358.85262582936286</v>
      </c>
      <c r="P437" s="11">
        <v>0</v>
      </c>
      <c r="Q437" s="10">
        <f t="shared" si="247"/>
        <v>1.3316671735903313E-2</v>
      </c>
      <c r="R437" s="10">
        <f t="shared" si="248"/>
        <v>4.7787226197365633E-3</v>
      </c>
      <c r="S437" s="10">
        <f t="shared" si="249"/>
        <v>0</v>
      </c>
      <c r="T437" s="9">
        <f t="shared" si="239"/>
        <v>8.5379491161667494E-3</v>
      </c>
      <c r="U437" s="18"/>
      <c r="V437" s="8">
        <f t="shared" si="250"/>
        <v>102.42877615806903</v>
      </c>
      <c r="W437" s="8">
        <f t="shared" si="240"/>
        <v>65.671940873257924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-21.696595516599334</v>
      </c>
      <c r="AB437" s="8">
        <f t="shared" si="251"/>
        <v>-3675.6835284811104</v>
      </c>
      <c r="AC437" s="8">
        <f t="shared" si="244"/>
        <v>-3697.3801239977097</v>
      </c>
      <c r="AD437" s="8">
        <f t="shared" si="252"/>
        <v>10.048262941106572</v>
      </c>
      <c r="AE437" s="8">
        <f t="shared" si="245"/>
        <v>-3687.331861056603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2541.1952239814204</v>
      </c>
      <c r="M438" s="14">
        <f t="shared" si="238"/>
        <v>769177</v>
      </c>
      <c r="N438" s="13"/>
      <c r="O438" s="12">
        <f>1000*(IF(I40&lt;18,VLOOKUP(I40,'[1]Mortality (No Interventions) L'!$B$10:$O$129,10),VLOOKUP(I40,'[1]Mortality (Interventions) L'!$B$264:$AV$384,13)))</f>
        <v>382.21964515207793</v>
      </c>
      <c r="P438" s="11">
        <v>0</v>
      </c>
      <c r="Q438" s="10">
        <f t="shared" si="247"/>
        <v>8.5379491161667494E-3</v>
      </c>
      <c r="R438" s="10">
        <f t="shared" si="248"/>
        <v>3.2633718815077524E-3</v>
      </c>
      <c r="S438" s="10">
        <f t="shared" si="249"/>
        <v>0</v>
      </c>
      <c r="T438" s="9">
        <f t="shared" si="239"/>
        <v>5.274577234658997E-3</v>
      </c>
      <c r="U438" s="18"/>
      <c r="V438" s="8">
        <f t="shared" si="250"/>
        <v>65.671940873257924</v>
      </c>
      <c r="W438" s="8">
        <f t="shared" si="240"/>
        <v>40.570834936233034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-13.403730477236572</v>
      </c>
      <c r="AB438" s="8">
        <f t="shared" si="251"/>
        <v>-2510.1105937024886</v>
      </c>
      <c r="AC438" s="8">
        <f t="shared" si="244"/>
        <v>-2523.514324179725</v>
      </c>
      <c r="AD438" s="8">
        <f t="shared" si="252"/>
        <v>6.4424173996666028</v>
      </c>
      <c r="AE438" s="8">
        <f t="shared" si="245"/>
        <v>-2517.0719067800583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2541.1952239814204</v>
      </c>
      <c r="M439" s="14">
        <f t="shared" si="238"/>
        <v>769177</v>
      </c>
      <c r="N439" s="13"/>
      <c r="O439" s="12">
        <f>1000*(IF(I41&lt;18,VLOOKUP(I41,'[1]Mortality (No Interventions) L'!$B$10:$O$129,10),VLOOKUP(I41,'[1]Mortality (Interventions) L'!$B$264:$AV$384,13)))</f>
        <v>405.49735296680689</v>
      </c>
      <c r="P439" s="11">
        <v>0</v>
      </c>
      <c r="Q439" s="10">
        <f t="shared" si="247"/>
        <v>5.274577234658997E-3</v>
      </c>
      <c r="R439" s="10">
        <f t="shared" si="248"/>
        <v>2.1388271066732035E-3</v>
      </c>
      <c r="S439" s="10">
        <f t="shared" si="249"/>
        <v>0</v>
      </c>
      <c r="T439" s="9">
        <f t="shared" si="239"/>
        <v>3.1357501279857935E-3</v>
      </c>
      <c r="U439" s="18"/>
      <c r="V439" s="8">
        <f t="shared" si="250"/>
        <v>40.570834936233034</v>
      </c>
      <c r="W439" s="8">
        <f t="shared" si="240"/>
        <v>24.119468761937288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-7.968553248836626</v>
      </c>
      <c r="AB439" s="8">
        <f t="shared" si="251"/>
        <v>-1645.1366174295747</v>
      </c>
      <c r="AC439" s="8">
        <f t="shared" si="244"/>
        <v>-1653.1051706784112</v>
      </c>
      <c r="AD439" s="8">
        <f t="shared" si="252"/>
        <v>3.979998907244461</v>
      </c>
      <c r="AE439" s="8">
        <f t="shared" si="245"/>
        <v>-1649.1251717711668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2541.1952239814204</v>
      </c>
      <c r="M440" s="14">
        <f t="shared" si="238"/>
        <v>769177</v>
      </c>
      <c r="N440" s="13"/>
      <c r="O440" s="12">
        <f>1000*(IF(I42&lt;18,VLOOKUP(I42,'[1]Mortality (No Interventions) L'!$B$10:$O$129,10),VLOOKUP(I42,'[1]Mortality (Interventions) L'!$B$264:$AV$384,13)))</f>
        <v>428.10579194116906</v>
      </c>
      <c r="P440" s="11">
        <v>0</v>
      </c>
      <c r="Q440" s="10">
        <f t="shared" si="247"/>
        <v>3.1357501279857935E-3</v>
      </c>
      <c r="R440" s="10">
        <f t="shared" si="248"/>
        <v>1.3424327918709804E-3</v>
      </c>
      <c r="S440" s="10">
        <f t="shared" si="249"/>
        <v>0</v>
      </c>
      <c r="T440" s="9">
        <f t="shared" si="239"/>
        <v>1.7933173361148131E-3</v>
      </c>
      <c r="U440" s="18"/>
      <c r="V440" s="8">
        <f t="shared" si="250"/>
        <v>24.119468761937288</v>
      </c>
      <c r="W440" s="8">
        <f t="shared" si="240"/>
        <v>13.793784486407837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-4.5571694496180468</v>
      </c>
      <c r="AB440" s="8">
        <f t="shared" si="251"/>
        <v>-1032.5684275529452</v>
      </c>
      <c r="AC440" s="8">
        <f t="shared" si="244"/>
        <v>-1037.1255970025632</v>
      </c>
      <c r="AD440" s="8">
        <f t="shared" si="252"/>
        <v>2.3661198855460479</v>
      </c>
      <c r="AE440" s="8">
        <f t="shared" si="245"/>
        <v>-1034.759477117017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2541.1952239814204</v>
      </c>
      <c r="M441" s="14">
        <f t="shared" si="238"/>
        <v>769177</v>
      </c>
      <c r="N441" s="13"/>
      <c r="O441" s="12">
        <f>1000*(IF(I43&lt;18,VLOOKUP(I43,'[1]Mortality (No Interventions) L'!$B$10:$O$129,10),VLOOKUP(I43,'[1]Mortality (Interventions) L'!$B$264:$AV$384,13)))</f>
        <v>451.04585434213004</v>
      </c>
      <c r="P441" s="11">
        <v>0</v>
      </c>
      <c r="Q441" s="10">
        <f t="shared" si="247"/>
        <v>1.7933173361148131E-3</v>
      </c>
      <c r="R441" s="10">
        <f t="shared" si="248"/>
        <v>8.0886834997445861E-4</v>
      </c>
      <c r="S441" s="10">
        <f t="shared" si="249"/>
        <v>0</v>
      </c>
      <c r="T441" s="9">
        <f t="shared" si="239"/>
        <v>9.8444898614035445E-4</v>
      </c>
      <c r="U441" s="18"/>
      <c r="V441" s="8">
        <f t="shared" si="250"/>
        <v>13.793784486407837</v>
      </c>
      <c r="W441" s="8">
        <f t="shared" si="240"/>
        <v>7.5721551781247944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-2.5016770618332203</v>
      </c>
      <c r="AB441" s="8">
        <f t="shared" si="251"/>
        <v>-622.16293082830418</v>
      </c>
      <c r="AC441" s="8">
        <f t="shared" si="244"/>
        <v>-624.6646078901374</v>
      </c>
      <c r="AD441" s="8">
        <f t="shared" si="252"/>
        <v>1.353170258116609</v>
      </c>
      <c r="AE441" s="8">
        <f t="shared" si="245"/>
        <v>-623.31143763202078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2541.1952239814204</v>
      </c>
      <c r="M442" s="14">
        <f t="shared" si="238"/>
        <v>769177</v>
      </c>
      <c r="N442" s="13"/>
      <c r="O442" s="12">
        <f>1000*(IF(I44&lt;18,VLOOKUP(I44,'[1]Mortality (No Interventions) L'!$B$10:$O$129,10),VLOOKUP(I44,'[1]Mortality (Interventions) L'!$B$264:$AV$384,13)))</f>
        <v>474.1627301322888</v>
      </c>
      <c r="P442" s="11">
        <v>0</v>
      </c>
      <c r="Q442" s="10">
        <f t="shared" si="247"/>
        <v>9.8444898614035445E-4</v>
      </c>
      <c r="R442" s="10">
        <f t="shared" si="248"/>
        <v>4.6678901894427422E-4</v>
      </c>
      <c r="S442" s="10">
        <f t="shared" si="249"/>
        <v>0</v>
      </c>
      <c r="T442" s="9">
        <f t="shared" si="239"/>
        <v>5.1765996719608024E-4</v>
      </c>
      <c r="U442" s="18"/>
      <c r="V442" s="8">
        <f t="shared" si="250"/>
        <v>7.5721551781247944</v>
      </c>
      <c r="W442" s="8">
        <f t="shared" si="240"/>
        <v>3.9817214058797945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-1.3154750362850578</v>
      </c>
      <c r="AB442" s="8">
        <f t="shared" si="251"/>
        <v>-359.04337722450003</v>
      </c>
      <c r="AC442" s="8">
        <f t="shared" si="244"/>
        <v>-360.35885226078511</v>
      </c>
      <c r="AD442" s="8">
        <f t="shared" si="252"/>
        <v>0.74282842297404239</v>
      </c>
      <c r="AE442" s="8">
        <f t="shared" si="245"/>
        <v>-359.6160238378111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2541.1952239814204</v>
      </c>
      <c r="M443" s="14">
        <f t="shared" si="238"/>
        <v>769177</v>
      </c>
      <c r="N443" s="13"/>
      <c r="O443" s="12">
        <f>1000*(IF(I45&lt;18,VLOOKUP(I45,'[1]Mortality (No Interventions) L'!$B$10:$O$129,10),VLOOKUP(I45,'[1]Mortality (Interventions) L'!$B$264:$AV$384,13)))</f>
        <v>497.2868126985025</v>
      </c>
      <c r="P443" s="11">
        <v>0</v>
      </c>
      <c r="Q443" s="10">
        <f t="shared" si="247"/>
        <v>5.1765996719608024E-4</v>
      </c>
      <c r="R443" s="10">
        <f t="shared" si="248"/>
        <v>2.574254751485501E-4</v>
      </c>
      <c r="S443" s="10">
        <f t="shared" si="249"/>
        <v>0</v>
      </c>
      <c r="T443" s="9">
        <f t="shared" si="239"/>
        <v>2.6023449204753014E-4</v>
      </c>
      <c r="U443" s="18"/>
      <c r="V443" s="8">
        <f t="shared" si="250"/>
        <v>3.9817214058797945</v>
      </c>
      <c r="W443" s="8">
        <f t="shared" si="240"/>
        <v>2.0016638588964311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-0.6613066483064145</v>
      </c>
      <c r="AB443" s="8">
        <f t="shared" si="251"/>
        <v>-198.00575469833632</v>
      </c>
      <c r="AC443" s="8">
        <f t="shared" si="244"/>
        <v>-198.66706134664273</v>
      </c>
      <c r="AD443" s="8">
        <f t="shared" si="252"/>
        <v>0.39060686991680788</v>
      </c>
      <c r="AE443" s="8">
        <f t="shared" si="245"/>
        <v>-198.27645447672592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2541.1952239814204</v>
      </c>
      <c r="M444" s="14">
        <f t="shared" si="238"/>
        <v>769177</v>
      </c>
      <c r="N444" s="13"/>
      <c r="O444" s="12">
        <f>1000*(IF(I46&lt;18,VLOOKUP(I46,'[1]Mortality (No Interventions) L'!$B$10:$O$129,10),VLOOKUP(I46,'[1]Mortality (Interventions) L'!$B$264:$AV$384,13)))</f>
        <v>520.25190988453278</v>
      </c>
      <c r="P444" s="11">
        <v>0</v>
      </c>
      <c r="Q444" s="10">
        <f t="shared" si="247"/>
        <v>2.6023449204753014E-4</v>
      </c>
      <c r="R444" s="10">
        <f t="shared" si="248"/>
        <v>1.3538749150555882E-4</v>
      </c>
      <c r="S444" s="10">
        <f t="shared" si="249"/>
        <v>0</v>
      </c>
      <c r="T444" s="9">
        <f t="shared" si="239"/>
        <v>1.2484700054197131E-4</v>
      </c>
      <c r="U444" s="18"/>
      <c r="V444" s="8">
        <f t="shared" si="250"/>
        <v>2.0016638588964311</v>
      </c>
      <c r="W444" s="8">
        <f t="shared" si="240"/>
        <v>0.96029441335871879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-0.31726060150566332</v>
      </c>
      <c r="AB444" s="8">
        <f t="shared" si="251"/>
        <v>-104.13694455377122</v>
      </c>
      <c r="AC444" s="8">
        <f t="shared" si="244"/>
        <v>-104.45420515527688</v>
      </c>
      <c r="AD444" s="8">
        <f t="shared" si="252"/>
        <v>0.19636322455773991</v>
      </c>
      <c r="AE444" s="8">
        <f t="shared" si="245"/>
        <v>-104.25784193071914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2541.1952239814204</v>
      </c>
      <c r="M445" s="14">
        <f t="shared" si="238"/>
        <v>769177</v>
      </c>
      <c r="N445" s="13"/>
      <c r="O445" s="12">
        <f>1000*(IF(I47&lt;18,VLOOKUP(I47,'[1]Mortality (No Interventions) L'!$B$10:$O$129,10),VLOOKUP(I47,'[1]Mortality (Interventions) L'!$B$264:$AV$384,13)))</f>
        <v>543.08194552036298</v>
      </c>
      <c r="P445" s="11">
        <v>0</v>
      </c>
      <c r="Q445" s="10">
        <f t="shared" si="247"/>
        <v>1.2484700054197131E-4</v>
      </c>
      <c r="R445" s="10">
        <f t="shared" si="248"/>
        <v>6.7802151946715585E-5</v>
      </c>
      <c r="S445" s="10">
        <f t="shared" si="249"/>
        <v>0</v>
      </c>
      <c r="T445" s="9">
        <f t="shared" si="239"/>
        <v>5.7044848595255728E-5</v>
      </c>
      <c r="U445" s="18"/>
      <c r="V445" s="8">
        <f t="shared" si="250"/>
        <v>0.96029441335871879</v>
      </c>
      <c r="W445" s="8">
        <f t="shared" si="240"/>
        <v>0.43877585507953015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-0.14496209680300709</v>
      </c>
      <c r="AB445" s="8">
        <f t="shared" si="251"/>
        <v>-52.151855827918851</v>
      </c>
      <c r="AC445" s="8">
        <f t="shared" si="244"/>
        <v>-52.296817924721857</v>
      </c>
      <c r="AD445" s="8">
        <f t="shared" si="252"/>
        <v>9.4204881950490316E-2</v>
      </c>
      <c r="AE445" s="8">
        <f t="shared" si="245"/>
        <v>-52.202613042771368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2541.1952239814204</v>
      </c>
      <c r="M446" s="14">
        <f t="shared" si="238"/>
        <v>769177</v>
      </c>
      <c r="N446" s="13"/>
      <c r="O446" s="12">
        <f>1000*(IF(I48&lt;18,VLOOKUP(I48,'[1]Mortality (No Interventions) L'!$B$10:$O$129,10),VLOOKUP(I48,'[1]Mortality (Interventions) L'!$B$264:$AV$384,13)))</f>
        <v>565.82266786512855</v>
      </c>
      <c r="P446" s="11">
        <v>0</v>
      </c>
      <c r="Q446" s="10">
        <f t="shared" si="247"/>
        <v>5.7044848595255728E-5</v>
      </c>
      <c r="R446" s="10">
        <f t="shared" si="248"/>
        <v>3.227726842012993E-5</v>
      </c>
      <c r="S446" s="10">
        <f t="shared" si="249"/>
        <v>0</v>
      </c>
      <c r="T446" s="9">
        <f t="shared" si="239"/>
        <v>2.4767580175125798E-5</v>
      </c>
      <c r="U446" s="18"/>
      <c r="V446" s="8">
        <f t="shared" si="250"/>
        <v>0.43877585507953015</v>
      </c>
      <c r="W446" s="8">
        <f t="shared" si="240"/>
        <v>0.19050653016362737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-6.2939256450606593E-2</v>
      </c>
      <c r="AB446" s="8">
        <f t="shared" si="251"/>
        <v>-24.826932491590281</v>
      </c>
      <c r="AC446" s="8">
        <f t="shared" si="244"/>
        <v>-24.889871748040886</v>
      </c>
      <c r="AD446" s="8">
        <f t="shared" si="252"/>
        <v>4.3043911383301908E-2</v>
      </c>
      <c r="AE446" s="8">
        <f t="shared" si="245"/>
        <v>-24.846827836657585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2541.1952239814204</v>
      </c>
      <c r="M447" s="14">
        <f t="shared" si="238"/>
        <v>769177</v>
      </c>
      <c r="N447" s="13"/>
      <c r="O447" s="12">
        <f>1000*(IF(I49&lt;18,VLOOKUP(I49,'[1]Mortality (No Interventions) L'!$B$10:$O$129,10),VLOOKUP(I49,'[1]Mortality (Interventions) L'!$B$264:$AV$384,13)))</f>
        <v>588.32466100034651</v>
      </c>
      <c r="P447" s="11">
        <v>0</v>
      </c>
      <c r="Q447" s="10">
        <f t="shared" si="247"/>
        <v>2.4767580175125798E-5</v>
      </c>
      <c r="R447" s="10">
        <f t="shared" si="248"/>
        <v>1.4571378210329788E-5</v>
      </c>
      <c r="S447" s="10">
        <f t="shared" si="249"/>
        <v>0</v>
      </c>
      <c r="T447" s="9">
        <f t="shared" si="239"/>
        <v>1.0196201964796011E-5</v>
      </c>
      <c r="U447" s="18"/>
      <c r="V447" s="8">
        <f t="shared" si="250"/>
        <v>0.19050653016362737</v>
      </c>
      <c r="W447" s="8">
        <f t="shared" si="240"/>
        <v>7.8426840386759011E-2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-2.5910539735689599E-2</v>
      </c>
      <c r="AB447" s="8">
        <f t="shared" si="251"/>
        <v>-11.207968977686836</v>
      </c>
      <c r="AC447" s="8">
        <f t="shared" si="244"/>
        <v>-11.233879517422526</v>
      </c>
      <c r="AD447" s="8">
        <f t="shared" si="252"/>
        <v>1.8688690609051845E-2</v>
      </c>
      <c r="AE447" s="8">
        <f t="shared" si="245"/>
        <v>-11.215190826813474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2541.1952239814204</v>
      </c>
      <c r="M448" s="14">
        <f t="shared" si="238"/>
        <v>769177</v>
      </c>
      <c r="N448" s="13"/>
      <c r="O448" s="12">
        <f>1000*(IF(I50&lt;18,VLOOKUP(I50,'[1]Mortality (No Interventions) L'!$B$10:$O$129,10),VLOOKUP(I50,'[1]Mortality (Interventions) L'!$B$264:$AV$384,13)))</f>
        <v>610.44182030630463</v>
      </c>
      <c r="P448" s="11">
        <v>0</v>
      </c>
      <c r="Q448" s="10">
        <f t="shared" si="247"/>
        <v>1.0196201964796011E-5</v>
      </c>
      <c r="R448" s="10">
        <f t="shared" si="248"/>
        <v>6.2241880876007964E-6</v>
      </c>
      <c r="S448" s="10">
        <f t="shared" si="249"/>
        <v>0</v>
      </c>
      <c r="T448" s="9">
        <f t="shared" si="239"/>
        <v>3.9720138771952145E-6</v>
      </c>
      <c r="U448" s="18"/>
      <c r="V448" s="8">
        <f t="shared" si="250"/>
        <v>7.8426840386759011E-2</v>
      </c>
      <c r="W448" s="8">
        <f t="shared" si="240"/>
        <v>3.0551817180193837E-2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-1.0093662694316403E-2</v>
      </c>
      <c r="AB448" s="8">
        <f t="shared" si="251"/>
        <v>-4.7875023206565182</v>
      </c>
      <c r="AC448" s="8">
        <f t="shared" si="244"/>
        <v>-4.7975959833508348</v>
      </c>
      <c r="AD448" s="8">
        <f t="shared" si="252"/>
        <v>7.6936730419410598E-3</v>
      </c>
      <c r="AE448" s="8">
        <f t="shared" si="245"/>
        <v>-4.7899023103088938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2541.1952239814204</v>
      </c>
      <c r="M449" s="14">
        <f t="shared" si="238"/>
        <v>769177</v>
      </c>
      <c r="N449" s="13"/>
      <c r="O449" s="12">
        <f>1000*(IF(I51&lt;18,VLOOKUP(I51,'[1]Mortality (No Interventions) L'!$B$10:$O$129,10),VLOOKUP(I51,'[1]Mortality (Interventions) L'!$B$264:$AV$384,13)))</f>
        <v>636.33243875749451</v>
      </c>
      <c r="P449" s="11">
        <v>0</v>
      </c>
      <c r="Q449" s="10">
        <f t="shared" si="247"/>
        <v>3.9720138771952145E-6</v>
      </c>
      <c r="R449" s="10">
        <f t="shared" si="248"/>
        <v>2.527521277254242E-6</v>
      </c>
      <c r="S449" s="10">
        <f t="shared" si="249"/>
        <v>0</v>
      </c>
      <c r="T449" s="9">
        <f t="shared" si="239"/>
        <v>1.4444925999409725E-6</v>
      </c>
      <c r="U449" s="18"/>
      <c r="V449" s="8">
        <f t="shared" si="250"/>
        <v>3.0551817180193837E-2</v>
      </c>
      <c r="W449" s="8">
        <f t="shared" si="240"/>
        <v>1.1110704845447975E-2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-3.6707376960465042E-3</v>
      </c>
      <c r="AB449" s="8">
        <f t="shared" si="251"/>
        <v>-1.944111233474586</v>
      </c>
      <c r="AC449" s="8">
        <f t="shared" si="244"/>
        <v>-1.9477819711706326</v>
      </c>
      <c r="AD449" s="8">
        <f t="shared" si="252"/>
        <v>2.9971332653770159E-3</v>
      </c>
      <c r="AE449" s="8">
        <f t="shared" si="245"/>
        <v>-1.9447848379052555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2541.1952239814204</v>
      </c>
      <c r="M450" s="14">
        <f t="shared" si="238"/>
        <v>769177</v>
      </c>
      <c r="N450" s="13"/>
      <c r="O450" s="12">
        <f>1000*(IF(I52&lt;18,VLOOKUP(I52,'[1]Mortality (No Interventions) L'!$B$10:$O$129,10),VLOOKUP(I52,'[1]Mortality (Interventions) L'!$B$264:$AV$384,13)))</f>
        <v>661.74921428282494</v>
      </c>
      <c r="P450" s="11">
        <v>0</v>
      </c>
      <c r="Q450" s="10">
        <f t="shared" si="247"/>
        <v>1.4444925999409725E-6</v>
      </c>
      <c r="R450" s="10">
        <f t="shared" si="248"/>
        <v>9.5589184304829356E-7</v>
      </c>
      <c r="S450" s="10">
        <f t="shared" si="249"/>
        <v>0</v>
      </c>
      <c r="T450" s="9">
        <f t="shared" si="239"/>
        <v>4.8860075689267898E-7</v>
      </c>
      <c r="U450" s="18"/>
      <c r="V450" s="8">
        <f t="shared" si="250"/>
        <v>1.1110704845447975E-2</v>
      </c>
      <c r="W450" s="8">
        <f t="shared" si="240"/>
        <v>3.7582046438444016E-3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-1.2416299098493829E-3</v>
      </c>
      <c r="AB450" s="8">
        <f t="shared" si="251"/>
        <v>-0.73525002016035734</v>
      </c>
      <c r="AC450" s="8">
        <f t="shared" si="244"/>
        <v>-0.73649165007020667</v>
      </c>
      <c r="AD450" s="8">
        <f t="shared" si="252"/>
        <v>1.0899601453384464E-3</v>
      </c>
      <c r="AE450" s="8">
        <f t="shared" si="245"/>
        <v>-0.73540168992486821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2541.1952239814204</v>
      </c>
      <c r="M451" s="14">
        <f t="shared" si="238"/>
        <v>769177</v>
      </c>
      <c r="N451" s="13"/>
      <c r="O451" s="12">
        <f>1000*(IF(I53&lt;18,VLOOKUP(I53,'[1]Mortality (No Interventions) L'!$B$10:$O$129,10),VLOOKUP(I53,'[1]Mortality (Interventions) L'!$B$264:$AV$384,13)))</f>
        <v>686.65924318574275</v>
      </c>
      <c r="P451" s="11">
        <v>0</v>
      </c>
      <c r="Q451" s="10">
        <f t="shared" si="247"/>
        <v>4.8860075689267898E-7</v>
      </c>
      <c r="R451" s="10">
        <f t="shared" si="248"/>
        <v>3.3550222594790798E-7</v>
      </c>
      <c r="S451" s="10">
        <f t="shared" si="249"/>
        <v>0</v>
      </c>
      <c r="T451" s="9">
        <f t="shared" si="239"/>
        <v>1.53098530944771E-7</v>
      </c>
      <c r="U451" s="18"/>
      <c r="V451" s="8">
        <f t="shared" si="250"/>
        <v>3.7582046438444016E-3</v>
      </c>
      <c r="W451" s="8">
        <f t="shared" si="240"/>
        <v>1.1775986873650613E-3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-3.8905325563542374E-4</v>
      </c>
      <c r="AB451" s="8">
        <f t="shared" si="251"/>
        <v>-0.25806059564793404</v>
      </c>
      <c r="AC451" s="8">
        <f t="shared" si="244"/>
        <v>-0.25844964890356947</v>
      </c>
      <c r="AD451" s="8">
        <f t="shared" si="252"/>
        <v>3.6867987556113581E-4</v>
      </c>
      <c r="AE451" s="8">
        <f t="shared" si="245"/>
        <v>-0.25808096902800831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2541.1952239814204</v>
      </c>
      <c r="M452" s="14">
        <f t="shared" si="238"/>
        <v>769177</v>
      </c>
      <c r="N452" s="13"/>
      <c r="O452" s="12">
        <f>1000*(IF(I54&lt;18,VLOOKUP(I54,'[1]Mortality (No Interventions) L'!$B$10:$O$129,10),VLOOKUP(I54,'[1]Mortality (Interventions) L'!$B$264:$AV$384,13)))</f>
        <v>711.03090286183271</v>
      </c>
      <c r="P452" s="11">
        <v>0</v>
      </c>
      <c r="Q452" s="10">
        <f t="shared" si="247"/>
        <v>1.53098530944771E-7</v>
      </c>
      <c r="R452" s="10">
        <f t="shared" si="248"/>
        <v>1.0885778668448076E-7</v>
      </c>
      <c r="S452" s="10">
        <f t="shared" si="249"/>
        <v>0</v>
      </c>
      <c r="T452" s="9">
        <f t="shared" si="239"/>
        <v>4.4240744260290237E-8</v>
      </c>
      <c r="U452" s="18"/>
      <c r="V452" s="8">
        <f t="shared" si="250"/>
        <v>1.1775986873650613E-3</v>
      </c>
      <c r="W452" s="8">
        <f t="shared" si="240"/>
        <v>3.4028962947897266E-4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-1.1242436801963299E-4</v>
      </c>
      <c r="AB452" s="8">
        <f t="shared" si="251"/>
        <v>-8.3730905788608853E-2</v>
      </c>
      <c r="AC452" s="8">
        <f t="shared" si="244"/>
        <v>-8.3843330156628482E-2</v>
      </c>
      <c r="AD452" s="8">
        <f t="shared" si="252"/>
        <v>1.1552243123051252E-4</v>
      </c>
      <c r="AE452" s="8">
        <f t="shared" si="245"/>
        <v>-8.3727807725397965E-2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2541.1952239814204</v>
      </c>
      <c r="M453" s="14">
        <f t="shared" si="238"/>
        <v>769177</v>
      </c>
      <c r="N453" s="13"/>
      <c r="O453" s="12">
        <f>1000*(IF(I55&lt;18,VLOOKUP(I55,'[1]Mortality (No Interventions) L'!$B$10:$O$129,10),VLOOKUP(I55,'[1]Mortality (Interventions) L'!$B$264:$AV$384,13)))</f>
        <v>734.83316948340632</v>
      </c>
      <c r="P453" s="11">
        <v>0</v>
      </c>
      <c r="Q453" s="10">
        <f t="shared" si="247"/>
        <v>4.4240744260290237E-8</v>
      </c>
      <c r="R453" s="10">
        <f t="shared" si="248"/>
        <v>3.2509566325093891E-8</v>
      </c>
      <c r="S453" s="10">
        <f t="shared" si="249"/>
        <v>0</v>
      </c>
      <c r="T453" s="9">
        <f t="shared" si="239"/>
        <v>1.1731177935196346E-8</v>
      </c>
      <c r="U453" s="18"/>
      <c r="V453" s="8">
        <f t="shared" si="250"/>
        <v>3.4028962947897266E-4</v>
      </c>
      <c r="W453" s="8">
        <f t="shared" si="240"/>
        <v>9.0233522506605204E-5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-2.9811213340597175E-5</v>
      </c>
      <c r="AB453" s="8">
        <f t="shared" si="251"/>
        <v>-2.5005610697236745E-2</v>
      </c>
      <c r="AC453" s="8">
        <f t="shared" si="244"/>
        <v>-2.5035421910577341E-2</v>
      </c>
      <c r="AD453" s="8">
        <f t="shared" si="252"/>
        <v>3.3382412651887222E-5</v>
      </c>
      <c r="AE453" s="8">
        <f t="shared" si="245"/>
        <v>-2.5002039497925455E-2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2541.1952239814204</v>
      </c>
      <c r="M454" s="14">
        <f t="shared" si="238"/>
        <v>769177</v>
      </c>
      <c r="N454" s="13"/>
      <c r="O454" s="12">
        <f>1000*(IF(I56&lt;18,VLOOKUP(I56,'[1]Mortality (No Interventions) L'!$B$10:$O$129,10),VLOOKUP(I56,'[1]Mortality (Interventions) L'!$B$264:$AV$384,13)))</f>
        <v>758.18801443272582</v>
      </c>
      <c r="P454" s="11">
        <v>0</v>
      </c>
      <c r="Q454" s="10">
        <f t="shared" si="247"/>
        <v>1.1731177935196346E-8</v>
      </c>
      <c r="R454" s="10">
        <f t="shared" si="248"/>
        <v>8.8944385056435217E-9</v>
      </c>
      <c r="S454" s="10">
        <f t="shared" si="249"/>
        <v>0</v>
      </c>
      <c r="T454" s="9">
        <f t="shared" si="239"/>
        <v>2.8367394295528245E-9</v>
      </c>
      <c r="U454" s="18"/>
      <c r="V454" s="8">
        <f t="shared" si="250"/>
        <v>9.0233522506605204E-5</v>
      </c>
      <c r="W454" s="8">
        <f t="shared" si="240"/>
        <v>2.1819547242051532E-5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-7.2087086900594169E-6</v>
      </c>
      <c r="AB454" s="8">
        <f t="shared" si="251"/>
        <v>-6.8413975264553671E-3</v>
      </c>
      <c r="AC454" s="8">
        <f t="shared" si="244"/>
        <v>-6.8486062351454267E-3</v>
      </c>
      <c r="AD454" s="8">
        <f t="shared" si="252"/>
        <v>8.8519085578979705E-6</v>
      </c>
      <c r="AE454" s="8">
        <f t="shared" si="245"/>
        <v>-6.8397543265875287E-3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2541.1952239814204</v>
      </c>
      <c r="M455" s="14">
        <f t="shared" si="238"/>
        <v>769177</v>
      </c>
      <c r="N455" s="13"/>
      <c r="O455" s="12">
        <f>1000*(IF(I57&lt;18,VLOOKUP(I57,'[1]Mortality (No Interventions) L'!$B$10:$O$129,10),VLOOKUP(I57,'[1]Mortality (Interventions) L'!$B$264:$AV$384,13)))</f>
        <v>781.2375954436576</v>
      </c>
      <c r="P455" s="11">
        <v>0</v>
      </c>
      <c r="Q455" s="10">
        <f t="shared" si="247"/>
        <v>2.8367394295528245E-9</v>
      </c>
      <c r="R455" s="10">
        <f t="shared" si="248"/>
        <v>2.2161674908440617E-9</v>
      </c>
      <c r="S455" s="10">
        <f t="shared" si="249"/>
        <v>0</v>
      </c>
      <c r="T455" s="9">
        <f t="shared" si="239"/>
        <v>6.2057193870876281E-10</v>
      </c>
      <c r="U455" s="18"/>
      <c r="V455" s="8">
        <f t="shared" si="250"/>
        <v>2.1819547242051532E-5</v>
      </c>
      <c r="W455" s="8">
        <f t="shared" si="240"/>
        <v>4.7732966210019008E-6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-1.5769944467835987E-6</v>
      </c>
      <c r="AB455" s="8">
        <f t="shared" si="251"/>
        <v>-1.7046250621049629E-3</v>
      </c>
      <c r="AC455" s="8">
        <f t="shared" si="244"/>
        <v>-1.7062020565517466E-3</v>
      </c>
      <c r="AD455" s="8">
        <f t="shared" si="252"/>
        <v>2.1404975844452554E-6</v>
      </c>
      <c r="AE455" s="8">
        <f t="shared" si="245"/>
        <v>-1.7040615589673013E-3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2541.1952239814204</v>
      </c>
      <c r="M456" s="14">
        <f t="shared" si="238"/>
        <v>769177</v>
      </c>
      <c r="N456" s="13"/>
      <c r="O456" s="12">
        <f>1000*(IF(I58&lt;18,VLOOKUP(I58,'[1]Mortality (No Interventions) L'!$B$10:$O$129,10),VLOOKUP(I58,'[1]Mortality (Interventions) L'!$B$264:$AV$384,13)))</f>
        <v>803.9819125162021</v>
      </c>
      <c r="P456" s="11">
        <v>0</v>
      </c>
      <c r="Q456" s="10">
        <f t="shared" si="247"/>
        <v>6.2057193870876281E-10</v>
      </c>
      <c r="R456" s="10">
        <f t="shared" si="248"/>
        <v>4.9892861413695851E-10</v>
      </c>
      <c r="S456" s="10">
        <f t="shared" si="249"/>
        <v>0</v>
      </c>
      <c r="T456" s="9">
        <f t="shared" si="239"/>
        <v>1.216433245718043E-10</v>
      </c>
      <c r="U456" s="18"/>
      <c r="V456" s="8">
        <f t="shared" si="250"/>
        <v>4.7732966210019008E-6</v>
      </c>
      <c r="W456" s="8">
        <f t="shared" si="240"/>
        <v>9.3565247464166723E-7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-3.0911943543109087E-7</v>
      </c>
      <c r="AB456" s="8">
        <f t="shared" si="251"/>
        <v>-3.8376441463602336E-4</v>
      </c>
      <c r="AC456" s="8">
        <f t="shared" si="244"/>
        <v>-3.8407353407145445E-4</v>
      </c>
      <c r="AD456" s="8">
        <f t="shared" si="252"/>
        <v>4.6826039852028649E-7</v>
      </c>
      <c r="AE456" s="8">
        <f t="shared" si="245"/>
        <v>-3.8360527367293417E-4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2541.1952239814204</v>
      </c>
      <c r="M457" s="14">
        <f t="shared" si="238"/>
        <v>769177</v>
      </c>
      <c r="N457" s="13"/>
      <c r="O457" s="12">
        <f>1000*(IF(I59&lt;18,VLOOKUP(I59,'[1]Mortality (No Interventions) L'!$B$10:$O$129,10),VLOOKUP(I59,'[1]Mortality (Interventions) L'!$B$264:$AV$384,13)))</f>
        <v>826.42096565035922</v>
      </c>
      <c r="P457" s="11">
        <v>0</v>
      </c>
      <c r="Q457" s="10">
        <f t="shared" si="247"/>
        <v>1.216433245718043E-10</v>
      </c>
      <c r="R457" s="10">
        <f t="shared" si="248"/>
        <v>1.0052859375755057E-10</v>
      </c>
      <c r="S457" s="10">
        <f t="shared" si="249"/>
        <v>0</v>
      </c>
      <c r="T457" s="9">
        <f t="shared" si="239"/>
        <v>2.1114730814253727E-11</v>
      </c>
      <c r="U457" s="18"/>
      <c r="V457" s="8">
        <f t="shared" si="250"/>
        <v>9.3565247464166723E-7</v>
      </c>
      <c r="W457" s="8">
        <f t="shared" si="240"/>
        <v>1.6240965303515239E-7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-5.3656653100834899E-8</v>
      </c>
      <c r="AB457" s="8">
        <f t="shared" si="251"/>
        <v>-7.7324282160651472E-5</v>
      </c>
      <c r="AC457" s="8">
        <f t="shared" si="244"/>
        <v>-7.7377938813752312E-5</v>
      </c>
      <c r="AD457" s="8">
        <f t="shared" si="252"/>
        <v>9.1787507762347559E-8</v>
      </c>
      <c r="AE457" s="8">
        <f t="shared" si="245"/>
        <v>-7.7286151305989959E-5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2541.1952239814204</v>
      </c>
      <c r="M458" s="14">
        <f t="shared" si="238"/>
        <v>769177</v>
      </c>
      <c r="N458" s="13"/>
      <c r="O458" s="12">
        <f>1000*(IF(I60&lt;18,VLOOKUP(I60,'[1]Mortality (No Interventions) L'!$B$10:$O$129,10),VLOOKUP(I60,'[1]Mortality (Interventions) L'!$B$264:$AV$384,13)))</f>
        <v>1000</v>
      </c>
      <c r="P458" s="11">
        <v>0</v>
      </c>
      <c r="Q458" s="10">
        <f t="shared" si="247"/>
        <v>2.1114730814253727E-11</v>
      </c>
      <c r="R458" s="10">
        <f t="shared" si="248"/>
        <v>2.1114730814253727E-11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1.6240965303515239E-7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-1.6240965303515239E-5</v>
      </c>
      <c r="AC458" s="8">
        <f t="shared" si="244"/>
        <v>-1.6240965303515239E-5</v>
      </c>
      <c r="AD458" s="8">
        <f t="shared" si="252"/>
        <v>1.5932386962748451E-8</v>
      </c>
      <c r="AE458" s="8">
        <f t="shared" si="245"/>
        <v>-1.6225032916552491E-5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2541.1952239814204</v>
      </c>
      <c r="M459" s="14">
        <f t="shared" si="238"/>
        <v>769177</v>
      </c>
      <c r="N459" s="13"/>
      <c r="O459" s="12" t="e">
        <f>1000*(IF(I61&lt;18,VLOOKUP(I61,'[1]Mortality (No Interventions) L'!$B$10:$O$129,10),VLOOKUP(I61,'[1]Mortality (Interventions) L'!$B$264:$AV$384,13)))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2541.1952239814204</v>
      </c>
      <c r="M460" s="14">
        <f t="shared" si="238"/>
        <v>769177</v>
      </c>
      <c r="N460" s="13"/>
      <c r="O460" s="12" t="e">
        <f>1000*(IF(I62&lt;18,VLOOKUP(I62,'[1]Mortality (No Interventions) L'!$B$10:$O$129,10),VLOOKUP(I62,'[1]Mortality (Interventions) L'!$B$264:$AV$384,13)))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2541.1952239814204</v>
      </c>
      <c r="M461" s="14">
        <f t="shared" si="238"/>
        <v>769177</v>
      </c>
      <c r="N461" s="13"/>
      <c r="O461" s="12" t="e">
        <f>1000*(IF(I63&lt;18,VLOOKUP(I63,'[1]Mortality (No Interventions) L'!$B$10:$O$129,10),VLOOKUP(I63,'[1]Mortality (Interventions) L'!$B$264:$AV$384,13)))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2541.1952239814204</v>
      </c>
      <c r="M462" s="14">
        <f t="shared" si="238"/>
        <v>769177</v>
      </c>
      <c r="N462" s="13"/>
      <c r="O462" s="12" t="e">
        <f>1000*(IF(I64&lt;18,VLOOKUP(I64,'[1]Mortality (No Interventions) L'!$B$10:$O$129,10),VLOOKUP(I64,'[1]Mortality (Interventions) L'!$B$264:$AV$384,13)))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2541.1952239814204</v>
      </c>
      <c r="M463" s="14">
        <f t="shared" si="238"/>
        <v>769177</v>
      </c>
      <c r="N463" s="13"/>
      <c r="O463" s="12" t="e">
        <f>1000*(IF(I65&lt;18,VLOOKUP(I65,'[1]Mortality (No Interventions) L'!$B$10:$O$129,10),VLOOKUP(I65,'[1]Mortality (Interventions) L'!$B$264:$AV$384,13)))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2541.1952239814204</v>
      </c>
      <c r="M464" s="14">
        <f t="shared" si="238"/>
        <v>769177</v>
      </c>
      <c r="N464" s="13"/>
      <c r="O464" s="12" t="e">
        <f>1000*(IF(I66&lt;18,VLOOKUP(I66,'[1]Mortality (No Interventions) L'!$B$10:$O$129,10),VLOOKUP(I66,'[1]Mortality (Interventions) L'!$B$264:$AV$384,13)))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2541.1952239814204</v>
      </c>
      <c r="M465" s="14">
        <f t="shared" si="238"/>
        <v>769177</v>
      </c>
      <c r="N465" s="13"/>
      <c r="O465" s="12" t="e">
        <f>1000*(IF(I67&lt;18,VLOOKUP(I67,'[1]Mortality (No Interventions) L'!$B$10:$O$129,10),VLOOKUP(I67,'[1]Mortality (Interventions) L'!$B$264:$AV$384,13)))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2541.1952239814204</v>
      </c>
      <c r="M466" s="14">
        <f t="shared" ref="M466:M497" si="255">$E$11</f>
        <v>769177</v>
      </c>
      <c r="N466" s="13"/>
      <c r="O466" s="12" t="e">
        <f>1000*(IF(I68&lt;18,VLOOKUP(I68,'[1]Mortality (No Interventions) L'!$B$10:$O$129,10),VLOOKUP(I68,'[1]Mortality (Interventions) L'!$B$264:$AV$384,13)))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2541.1952239814204</v>
      </c>
      <c r="M467" s="14">
        <f t="shared" si="255"/>
        <v>769177</v>
      </c>
      <c r="N467" s="13"/>
      <c r="O467" s="12" t="e">
        <f>1000*(IF(I69&lt;18,VLOOKUP(I69,'[1]Mortality (No Interventions) L'!$B$10:$O$129,10),VLOOKUP(I69,'[1]Mortality (Interventions) L'!$B$264:$AV$384,13)))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2541.1952239814204</v>
      </c>
      <c r="M468" s="14">
        <f t="shared" si="255"/>
        <v>769177</v>
      </c>
      <c r="N468" s="13"/>
      <c r="O468" s="12" t="e">
        <f>1000*(IF(I70&lt;18,VLOOKUP(I70,'[1]Mortality (No Interventions) L'!$B$10:$O$129,10),VLOOKUP(I70,'[1]Mortality (Interventions) L'!$B$264:$AV$384,13)))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2541.1952239814204</v>
      </c>
      <c r="M469" s="14">
        <f t="shared" si="255"/>
        <v>769177</v>
      </c>
      <c r="N469" s="13"/>
      <c r="O469" s="12" t="e">
        <f>1000*(IF(I71&lt;18,VLOOKUP(I71,'[1]Mortality (No Interventions) L'!$B$10:$O$129,10),VLOOKUP(I71,'[1]Mortality (Interventions) L'!$B$264:$AV$384,13)))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2541.1952239814204</v>
      </c>
      <c r="M470" s="14">
        <f t="shared" si="255"/>
        <v>769177</v>
      </c>
      <c r="N470" s="13"/>
      <c r="O470" s="12" t="e">
        <f>1000*(IF(I72&lt;18,VLOOKUP(I72,'[1]Mortality (No Interventions) L'!$B$10:$O$129,10),VLOOKUP(I72,'[1]Mortality (Interventions) L'!$B$264:$AV$384,13)))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2541.1952239814204</v>
      </c>
      <c r="M471" s="14">
        <f t="shared" si="255"/>
        <v>769177</v>
      </c>
      <c r="N471" s="13"/>
      <c r="O471" s="12" t="e">
        <f>1000*(IF(I73&lt;18,VLOOKUP(I73,'[1]Mortality (No Interventions) L'!$B$10:$O$129,10),VLOOKUP(I73,'[1]Mortality (Interventions) L'!$B$264:$AV$384,13)))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2541.1952239814204</v>
      </c>
      <c r="M472" s="14">
        <f t="shared" si="255"/>
        <v>769177</v>
      </c>
      <c r="N472" s="13"/>
      <c r="O472" s="12" t="e">
        <f>1000*(IF(I74&lt;18,VLOOKUP(I74,'[1]Mortality (No Interventions) L'!$B$10:$O$129,10),VLOOKUP(I74,'[1]Mortality (Interventions) L'!$B$264:$AV$384,13)))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2541.1952239814204</v>
      </c>
      <c r="M473" s="14">
        <f t="shared" si="255"/>
        <v>769177</v>
      </c>
      <c r="N473" s="13"/>
      <c r="O473" s="12" t="e">
        <f>1000*(IF(I75&lt;18,VLOOKUP(I75,'[1]Mortality (No Interventions) L'!$B$10:$O$129,10),VLOOKUP(I75,'[1]Mortality (Interventions) L'!$B$264:$AV$384,13)))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2541.1952239814204</v>
      </c>
      <c r="M474" s="14">
        <f t="shared" si="255"/>
        <v>769177</v>
      </c>
      <c r="N474" s="13"/>
      <c r="O474" s="12" t="e">
        <f>1000*(IF(I76&lt;18,VLOOKUP(I76,'[1]Mortality (No Interventions) L'!$B$10:$O$129,10),VLOOKUP(I76,'[1]Mortality (Interventions) L'!$B$264:$AV$384,13)))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2541.1952239814204</v>
      </c>
      <c r="M475" s="14">
        <f t="shared" si="255"/>
        <v>769177</v>
      </c>
      <c r="N475" s="13"/>
      <c r="O475" s="12" t="e">
        <f>1000*(IF(I77&lt;18,VLOOKUP(I77,'[1]Mortality (No Interventions) L'!$B$10:$O$129,10),VLOOKUP(I77,'[1]Mortality (Interventions) L'!$B$264:$AV$384,13)))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2541.1952239814204</v>
      </c>
      <c r="M476" s="14">
        <f t="shared" si="255"/>
        <v>769177</v>
      </c>
      <c r="N476" s="13"/>
      <c r="O476" s="12" t="e">
        <f>1000*(IF(I78&lt;18,VLOOKUP(I78,'[1]Mortality (No Interventions) L'!$B$10:$O$129,10),VLOOKUP(I78,'[1]Mortality (Interventions) L'!$B$264:$AV$384,13)))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2541.1952239814204</v>
      </c>
      <c r="M477" s="14">
        <f t="shared" si="255"/>
        <v>769177</v>
      </c>
      <c r="N477" s="13"/>
      <c r="O477" s="12" t="e">
        <f>1000*(IF(I79&lt;18,VLOOKUP(I79,'[1]Mortality (No Interventions) L'!$B$10:$O$129,10),VLOOKUP(I79,'[1]Mortality (Interventions) L'!$B$264:$AV$384,13)))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2541.1952239814204</v>
      </c>
      <c r="M478" s="14">
        <f t="shared" si="255"/>
        <v>769177</v>
      </c>
      <c r="O478" s="12" t="e">
        <f>1000*(IF(I80&lt;18,VLOOKUP(I80,'[1]Mortality (No Interventions) L'!$B$10:$O$129,10),VLOOKUP(I80,'[1]Mortality (Interventions) L'!$B$264:$AV$384,13)))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2541.1952239814204</v>
      </c>
      <c r="M479" s="14">
        <f t="shared" si="255"/>
        <v>769177</v>
      </c>
      <c r="O479" s="12" t="e">
        <f>1000*(IF(I81&lt;18,VLOOKUP(I81,'[1]Mortality (No Interventions) L'!$B$10:$O$129,10),VLOOKUP(I81,'[1]Mortality (Interventions) L'!$B$264:$AV$384,13)))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2541.1952239814204</v>
      </c>
      <c r="M480" s="14">
        <f t="shared" si="255"/>
        <v>769177</v>
      </c>
      <c r="O480" s="12" t="e">
        <f>1000*(IF(I82&lt;18,VLOOKUP(I82,'[1]Mortality (No Interventions) L'!$B$10:$O$129,10),VLOOKUP(I82,'[1]Mortality (Interventions) L'!$B$264:$AV$384,13)))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2541.1952239814204</v>
      </c>
      <c r="M481" s="14">
        <f t="shared" si="255"/>
        <v>769177</v>
      </c>
      <c r="O481" s="12" t="e">
        <f>1000*(IF(I83&lt;18,VLOOKUP(I83,'[1]Mortality (No Interventions) L'!$B$10:$O$129,10),VLOOKUP(I83,'[1]Mortality (Interventions) L'!$B$264:$AV$384,13)))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2541.1952239814204</v>
      </c>
      <c r="M482" s="14">
        <f t="shared" si="255"/>
        <v>769177</v>
      </c>
      <c r="O482" s="12" t="e">
        <f>1000*(IF(I84&lt;18,VLOOKUP(I84,'[1]Mortality (No Interventions) L'!$B$10:$O$129,10),VLOOKUP(I84,'[1]Mortality (Interventions) L'!$B$264:$AV$384,13)))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2541.1952239814204</v>
      </c>
      <c r="M483" s="14">
        <f t="shared" si="255"/>
        <v>769177</v>
      </c>
      <c r="O483" s="12" t="e">
        <f>1000*(IF(I85&lt;18,VLOOKUP(I85,'[1]Mortality (No Interventions) L'!$B$10:$O$129,10),VLOOKUP(I85,'[1]Mortality (Interventions) L'!$B$264:$AV$384,13)))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2541.1952239814204</v>
      </c>
      <c r="M484" s="14">
        <f t="shared" si="255"/>
        <v>769177</v>
      </c>
      <c r="O484" s="12" t="e">
        <f>1000*(IF(I86&lt;18,VLOOKUP(I86,'[1]Mortality (No Interventions) L'!$B$10:$O$129,10),VLOOKUP(I86,'[1]Mortality (Interventions) L'!$B$264:$AV$384,13)))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2541.1952239814204</v>
      </c>
      <c r="M485" s="14">
        <f t="shared" si="255"/>
        <v>769177</v>
      </c>
      <c r="O485" s="12" t="e">
        <f>1000*(IF(I87&lt;18,VLOOKUP(I87,'[1]Mortality (No Interventions) L'!$B$10:$O$129,10),VLOOKUP(I87,'[1]Mortality (Interventions) L'!$B$264:$AV$384,13)))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2541.1952239814204</v>
      </c>
      <c r="M486" s="14">
        <f t="shared" si="255"/>
        <v>769177</v>
      </c>
      <c r="O486" s="12" t="e">
        <f>1000*(IF(I88&lt;18,VLOOKUP(I88,'[1]Mortality (No Interventions) L'!$B$10:$O$129,10),VLOOKUP(I88,'[1]Mortality (Interventions) L'!$B$264:$AV$384,13)))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2541.1952239814204</v>
      </c>
      <c r="M487" s="14">
        <f t="shared" si="255"/>
        <v>769177</v>
      </c>
      <c r="O487" s="12" t="e">
        <f>1000*(IF(I89&lt;18,VLOOKUP(I89,'[1]Mortality (No Interventions) L'!$B$10:$O$129,10),VLOOKUP(I89,'[1]Mortality (Interventions) L'!$B$264:$AV$384,13)))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2541.1952239814204</v>
      </c>
      <c r="M488" s="14">
        <f t="shared" si="255"/>
        <v>769177</v>
      </c>
      <c r="O488" s="12" t="e">
        <f>1000*(IF(I90&lt;18,VLOOKUP(I90,'[1]Mortality (No Interventions) L'!$B$10:$O$129,10),VLOOKUP(I90,'[1]Mortality (Interventions) L'!$B$264:$AV$384,13)))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2541.1952239814204</v>
      </c>
      <c r="M489" s="14">
        <f t="shared" si="255"/>
        <v>769177</v>
      </c>
      <c r="O489" s="12" t="e">
        <f>1000*(IF(I91&lt;18,VLOOKUP(I91,'[1]Mortality (No Interventions) L'!$B$10:$O$129,10),VLOOKUP(I91,'[1]Mortality (Interventions) L'!$B$264:$AV$384,13)))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2541.1952239814204</v>
      </c>
      <c r="M490" s="14">
        <f t="shared" si="255"/>
        <v>769177</v>
      </c>
      <c r="O490" s="12" t="e">
        <f>1000*(IF(I92&lt;18,VLOOKUP(I92,'[1]Mortality (No Interventions) L'!$B$10:$O$129,10),VLOOKUP(I92,'[1]Mortality (Interventions) L'!$B$264:$AV$384,13)))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2541.1952239814204</v>
      </c>
      <c r="M491" s="14">
        <f t="shared" si="255"/>
        <v>769177</v>
      </c>
      <c r="O491" s="12" t="e">
        <f>1000*(IF(I93&lt;18,VLOOKUP(I93,'[1]Mortality (No Interventions) L'!$B$10:$O$129,10),VLOOKUP(I93,'[1]Mortality (Interventions) L'!$B$264:$AV$384,13)))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2541.1952239814204</v>
      </c>
      <c r="M492" s="14">
        <f t="shared" si="255"/>
        <v>769177</v>
      </c>
      <c r="O492" s="12" t="e">
        <f>1000*(IF(I94&lt;18,VLOOKUP(I94,'[1]Mortality (No Interventions) L'!$B$10:$O$129,10),VLOOKUP(I94,'[1]Mortality (Interventions) L'!$B$264:$AV$384,13)))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2541.1952239814204</v>
      </c>
      <c r="M493" s="14">
        <f t="shared" si="255"/>
        <v>769177</v>
      </c>
      <c r="O493" s="12" t="e">
        <f>1000*(IF(I95&lt;18,VLOOKUP(I95,'[1]Mortality (No Interventions) L'!$B$10:$O$129,10),VLOOKUP(I95,'[1]Mortality (Interventions) L'!$B$264:$AV$384,13)))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2541.1952239814204</v>
      </c>
      <c r="M494" s="14">
        <f t="shared" si="255"/>
        <v>769177</v>
      </c>
      <c r="O494" s="12" t="e">
        <f>1000*(IF(I96&lt;18,VLOOKUP(I96,'[1]Mortality (No Interventions) L'!$B$10:$O$129,10),VLOOKUP(I96,'[1]Mortality (Interventions) L'!$B$264:$AV$384,13)))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2541.1952239814204</v>
      </c>
      <c r="M495" s="14">
        <f t="shared" si="255"/>
        <v>769177</v>
      </c>
      <c r="O495" s="12" t="e">
        <f>1000*(IF(I97&lt;18,VLOOKUP(I97,'[1]Mortality (No Interventions) L'!$B$10:$O$129,10),VLOOKUP(I97,'[1]Mortality (Interventions) L'!$B$264:$AV$384,13)))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2541.1952239814204</v>
      </c>
      <c r="M496" s="14">
        <f t="shared" si="255"/>
        <v>769177</v>
      </c>
      <c r="O496" s="12" t="e">
        <f>1000*(IF(I98&lt;18,VLOOKUP(I98,'[1]Mortality (No Interventions) L'!$B$10:$O$129,10),VLOOKUP(I98,'[1]Mortality (Interventions) L'!$B$264:$AV$384,13)))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2541.1952239814204</v>
      </c>
      <c r="M497" s="14">
        <f t="shared" si="255"/>
        <v>769177</v>
      </c>
      <c r="O497" s="12" t="e">
        <f>1000*(IF(I99&lt;18,VLOOKUP(I99,'[1]Mortality (No Interventions) L'!$B$10:$O$129,10),VLOOKUP(I99,'[1]Mortality (Interventions) L'!$B$264:$AV$384,13)))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2541.1952239814204</v>
      </c>
      <c r="M498" s="14">
        <f t="shared" ref="M498:M522" si="272">$E$11</f>
        <v>769177</v>
      </c>
      <c r="O498" s="12" t="e">
        <f>1000*(IF(I100&lt;18,VLOOKUP(I100,'[1]Mortality (No Interventions) L'!$B$10:$O$129,10),VLOOKUP(I100,'[1]Mortality (Interventions) L'!$B$264:$AV$384,13)))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2541.1952239814204</v>
      </c>
      <c r="M499" s="14">
        <f t="shared" si="272"/>
        <v>769177</v>
      </c>
      <c r="O499" s="12" t="e">
        <f>1000*(IF(I101&lt;18,VLOOKUP(I101,'[1]Mortality (No Interventions) L'!$B$10:$O$129,10),VLOOKUP(I101,'[1]Mortality (Interventions) L'!$B$264:$AV$384,13)))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2541.1952239814204</v>
      </c>
      <c r="M500" s="14">
        <f t="shared" si="272"/>
        <v>769177</v>
      </c>
      <c r="O500" s="12" t="e">
        <f>1000*(IF(I102&lt;18,VLOOKUP(I102,'[1]Mortality (No Interventions) L'!$B$10:$O$129,10),VLOOKUP(I102,'[1]Mortality (Interventions) L'!$B$264:$AV$384,13)))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2541.1952239814204</v>
      </c>
      <c r="M501" s="14">
        <f t="shared" si="272"/>
        <v>769177</v>
      </c>
      <c r="O501" s="12" t="e">
        <f>1000*(IF(I103&lt;18,VLOOKUP(I103,'[1]Mortality (No Interventions) L'!$B$10:$O$129,10),VLOOKUP(I103,'[1]Mortality (Interventions) L'!$B$264:$AV$384,13)))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2541.1952239814204</v>
      </c>
      <c r="M502" s="14">
        <f t="shared" si="272"/>
        <v>769177</v>
      </c>
      <c r="O502" s="12" t="e">
        <f>1000*(IF(I104&lt;18,VLOOKUP(I104,'[1]Mortality (No Interventions) L'!$B$10:$O$129,10),VLOOKUP(I104,'[1]Mortality (Interventions) L'!$B$264:$AV$384,13)))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2541.1952239814204</v>
      </c>
      <c r="M503" s="14">
        <f t="shared" si="272"/>
        <v>769177</v>
      </c>
      <c r="O503" s="12" t="e">
        <f>1000*(IF(I105&lt;18,VLOOKUP(I105,'[1]Mortality (No Interventions) L'!$B$10:$O$129,10),VLOOKUP(I105,'[1]Mortality (Interventions) L'!$B$264:$AV$384,13)))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2541.1952239814204</v>
      </c>
      <c r="M504" s="14">
        <f t="shared" si="272"/>
        <v>769177</v>
      </c>
      <c r="O504" s="12" t="e">
        <f>1000*(IF(I106&lt;18,VLOOKUP(I106,'[1]Mortality (No Interventions) L'!$B$10:$O$129,10),VLOOKUP(I106,'[1]Mortality (Interventions) L'!$B$264:$AV$384,13)))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2541.1952239814204</v>
      </c>
      <c r="M505" s="14">
        <f t="shared" si="272"/>
        <v>769177</v>
      </c>
      <c r="O505" s="12" t="e">
        <f>1000*(IF(I107&lt;18,VLOOKUP(I107,'[1]Mortality (No Interventions) L'!$B$10:$O$129,10),VLOOKUP(I107,'[1]Mortality (Interventions) L'!$B$264:$AV$384,13)))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2541.1952239814204</v>
      </c>
      <c r="M506" s="14">
        <f t="shared" si="272"/>
        <v>769177</v>
      </c>
      <c r="O506" s="12" t="e">
        <f>1000*(IF(I108&lt;18,VLOOKUP(I108,'[1]Mortality (No Interventions) L'!$B$10:$O$129,10),VLOOKUP(I108,'[1]Mortality (Interventions) L'!$B$264:$AV$384,13)))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2541.1952239814204</v>
      </c>
      <c r="M507" s="14">
        <f t="shared" si="272"/>
        <v>769177</v>
      </c>
      <c r="O507" s="12" t="e">
        <f>1000*(IF(I109&lt;18,VLOOKUP(I109,'[1]Mortality (No Interventions) L'!$B$10:$O$129,10),VLOOKUP(I109,'[1]Mortality (Interventions) L'!$B$264:$AV$384,13)))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2541.1952239814204</v>
      </c>
      <c r="M508" s="14">
        <f t="shared" si="272"/>
        <v>769177</v>
      </c>
      <c r="O508" s="12" t="e">
        <f>1000*(IF(I110&lt;18,VLOOKUP(I110,'[1]Mortality (No Interventions) L'!$B$10:$O$129,10),VLOOKUP(I110,'[1]Mortality (Interventions) L'!$B$264:$AV$384,13)))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2541.1952239814204</v>
      </c>
      <c r="M509" s="14">
        <f t="shared" si="272"/>
        <v>769177</v>
      </c>
      <c r="O509" s="12" t="e">
        <f>1000*(IF(I111&lt;18,VLOOKUP(I111,'[1]Mortality (No Interventions) L'!$B$10:$O$129,10),VLOOKUP(I111,'[1]Mortality (Interventions) L'!$B$264:$AV$384,13)))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2541.1952239814204</v>
      </c>
      <c r="M510" s="14">
        <f t="shared" si="272"/>
        <v>769177</v>
      </c>
      <c r="O510" s="12" t="e">
        <f>1000*(IF(I112&lt;18,VLOOKUP(I112,'[1]Mortality (No Interventions) L'!$B$10:$O$129,10),VLOOKUP(I112,'[1]Mortality (Interventions) L'!$B$264:$AV$384,13)))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2541.1952239814204</v>
      </c>
      <c r="M511" s="14">
        <f t="shared" si="272"/>
        <v>769177</v>
      </c>
      <c r="O511" s="12" t="e">
        <f>1000*(IF(I113&lt;18,VLOOKUP(I113,'[1]Mortality (No Interventions) L'!$B$10:$O$129,10),VLOOKUP(I113,'[1]Mortality (Interventions) L'!$B$264:$AV$384,13)))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2541.1952239814204</v>
      </c>
      <c r="M512" s="14">
        <f t="shared" si="272"/>
        <v>769177</v>
      </c>
      <c r="O512" s="12" t="e">
        <f>1000*(IF(I114&lt;18,VLOOKUP(I114,'[1]Mortality (No Interventions) L'!$B$10:$O$129,10),VLOOKUP(I114,'[1]Mortality (Interventions) L'!$B$264:$AV$384,13)))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2541.1952239814204</v>
      </c>
      <c r="M513" s="14">
        <f t="shared" si="272"/>
        <v>769177</v>
      </c>
      <c r="O513" s="12" t="e">
        <f>1000*(IF(I115&lt;18,VLOOKUP(I115,'[1]Mortality (No Interventions) L'!$B$10:$O$129,10),VLOOKUP(I115,'[1]Mortality (Interventions) L'!$B$264:$AV$384,13)))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2541.1952239814204</v>
      </c>
      <c r="M514" s="14">
        <f t="shared" si="272"/>
        <v>769177</v>
      </c>
      <c r="O514" s="12" t="e">
        <f>1000*(IF(I116&lt;18,VLOOKUP(I116,'[1]Mortality (No Interventions) L'!$B$10:$O$129,10),VLOOKUP(I116,'[1]Mortality (Interventions) L'!$B$264:$AV$384,13)))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2541.1952239814204</v>
      </c>
      <c r="M515" s="14">
        <f t="shared" si="272"/>
        <v>769177</v>
      </c>
      <c r="O515" s="12" t="e">
        <f>1000*(IF(I117&lt;18,VLOOKUP(I117,'[1]Mortality (No Interventions) L'!$B$10:$O$129,10),VLOOKUP(I117,'[1]Mortality (Interventions) L'!$B$264:$AV$384,13)))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2541.1952239814204</v>
      </c>
      <c r="M516" s="14">
        <f t="shared" si="272"/>
        <v>769177</v>
      </c>
      <c r="O516" s="12" t="e">
        <f>1000*(IF(I118&lt;18,VLOOKUP(I118,'[1]Mortality (No Interventions) L'!$B$10:$O$129,10),VLOOKUP(I118,'[1]Mortality (Interventions) L'!$B$264:$AV$384,13)))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2541.1952239814204</v>
      </c>
      <c r="M517" s="14">
        <f t="shared" si="272"/>
        <v>769177</v>
      </c>
      <c r="O517" s="12" t="e">
        <f>1000*(IF(I119&lt;18,VLOOKUP(I119,'[1]Mortality (No Interventions) L'!$B$10:$O$129,10),VLOOKUP(I119,'[1]Mortality (Interventions) L'!$B$264:$AV$384,13)))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2541.1952239814204</v>
      </c>
      <c r="M518" s="14">
        <f t="shared" si="272"/>
        <v>769177</v>
      </c>
      <c r="O518" s="12" t="e">
        <f>1000*(IF(I120&lt;18,VLOOKUP(I120,'[1]Mortality (No Interventions) L'!$B$10:$O$129,10),VLOOKUP(I120,'[1]Mortality (Interventions) L'!$B$264:$AV$384,13)))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2541.1952239814204</v>
      </c>
      <c r="M519" s="14">
        <f t="shared" si="272"/>
        <v>769177</v>
      </c>
      <c r="O519" s="12" t="e">
        <f>1000*(IF(I121&lt;18,VLOOKUP(I121,'[1]Mortality (No Interventions) L'!$B$10:$O$129,10),VLOOKUP(I121,'[1]Mortality (Interventions) L'!$B$264:$AV$384,13)))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2541.1952239814204</v>
      </c>
      <c r="M520" s="14">
        <f t="shared" si="272"/>
        <v>769177</v>
      </c>
      <c r="O520" s="12" t="e">
        <f>1000*(IF(I122&lt;18,VLOOKUP(I122,'[1]Mortality (No Interventions) L'!$B$10:$O$129,10),VLOOKUP(I122,'[1]Mortality (Interventions) L'!$B$264:$AV$384,13)))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2541.1952239814204</v>
      </c>
      <c r="M521" s="14">
        <f t="shared" si="272"/>
        <v>769177</v>
      </c>
      <c r="O521" s="12" t="e">
        <f>1000*(IF(I123&lt;18,VLOOKUP(I123,'[1]Mortality (No Interventions) L'!$B$10:$O$129,10),VLOOKUP(I123,'[1]Mortality (Interventions) L'!$B$264:$AV$384,13)))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2541.1952239814204</v>
      </c>
      <c r="M522" s="14">
        <f t="shared" si="272"/>
        <v>769177</v>
      </c>
      <c r="O522" s="12" t="e">
        <f>1000*(IF(I124&lt;18,VLOOKUP(I124,'[1]Mortality (No Interventions) L'!$B$10:$O$129,10),VLOOKUP(I124,'[1]Mortality (Interventions) L'!$B$264:$AV$384,13)))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508463.02877358533</v>
      </c>
      <c r="Z527" s="2">
        <f t="shared" si="289"/>
        <v>-12711.575719339635</v>
      </c>
      <c r="AA527" s="2">
        <f t="shared" si="289"/>
        <v>-45834.731083056002</v>
      </c>
      <c r="AB527" s="2">
        <f t="shared" si="289"/>
        <v>-769176.99999999977</v>
      </c>
      <c r="AC527" s="2">
        <f t="shared" si="289"/>
        <v>-319260.27802881034</v>
      </c>
      <c r="AD527" s="2">
        <f t="shared" si="289"/>
        <v>13598.664067761911</v>
      </c>
      <c r="AE527" s="2">
        <f t="shared" si="289"/>
        <v>-305661.61396104854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508463.02877358533</v>
      </c>
      <c r="Z529" s="2">
        <f t="shared" si="290"/>
        <v>-12711.575719339635</v>
      </c>
      <c r="AA529" s="2">
        <f t="shared" si="290"/>
        <v>-21659.02156016486</v>
      </c>
      <c r="AB529" s="2">
        <f t="shared" si="290"/>
        <v>-190570.86548693714</v>
      </c>
      <c r="AC529" s="2">
        <f t="shared" si="290"/>
        <v>283521.56600714376</v>
      </c>
      <c r="AD529" s="2">
        <f t="shared" si="290"/>
        <v>5786.0613451306253</v>
      </c>
      <c r="AE529" s="2">
        <f t="shared" si="290"/>
        <v>289307.62735227426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508463.02877358533</v>
      </c>
      <c r="Z531" s="2">
        <f t="shared" si="291"/>
        <v>-12711.575719339635</v>
      </c>
      <c r="AA531" s="2">
        <f t="shared" si="291"/>
        <v>-32812.488915878523</v>
      </c>
      <c r="AB531" s="2">
        <f t="shared" si="291"/>
        <v>-421457.32485224796</v>
      </c>
      <c r="AC531" s="2">
        <f t="shared" si="291"/>
        <v>41481.639286119258</v>
      </c>
      <c r="AD531" s="2">
        <f t="shared" si="291"/>
        <v>9364.6889295702786</v>
      </c>
      <c r="AE531" s="2">
        <f t="shared" si="291"/>
        <v>50846.328215689398</v>
      </c>
    </row>
    <row r="536" spans="1:40" ht="19" customHeight="1" x14ac:dyDescent="0.15">
      <c r="A536" s="1"/>
      <c r="G536" s="1" t="s">
        <v>11</v>
      </c>
      <c r="H536" s="50">
        <v>497502.02379071485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497502.02379071485</v>
      </c>
      <c r="K537" s="14">
        <f>J537*$C$10</f>
        <v>12437.550594767872</v>
      </c>
      <c r="L537" s="15">
        <f>$C$547</f>
        <v>5179.0922669378588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497502.02379071485</v>
      </c>
      <c r="Z537" s="8">
        <f t="shared" ref="Z537:Z568" si="296">IFERROR(_xlfn.IFNA(-$T537*K537,0),0)</f>
        <v>-12437.550594767872</v>
      </c>
      <c r="AA537" s="8">
        <f t="shared" ref="AA537:AA568" si="297">IFERROR(_xlfn.IFNA(-$T537*L537,0),0)</f>
        <v>-5179.0922669378588</v>
      </c>
      <c r="AB537" s="8"/>
      <c r="AC537" s="8">
        <f t="shared" ref="AC537:AC568" si="298">IFERROR(_xlfn.IFNA(SUM(Y537:AB537),0),0)</f>
        <v>479885.38092900917</v>
      </c>
      <c r="AD537" s="8"/>
      <c r="AE537" s="8">
        <f t="shared" ref="AE537:AE568" si="299">IFERROR(_xlfn.IFNA(SUM(AC537:AD537),0),0)</f>
        <v>479885.38092900917</v>
      </c>
      <c r="AG537" s="46">
        <f>AE666</f>
        <v>49750.229473787069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L'!$B$10:$O$129,10),VLOOKUP(I5,'[1]Mortality (Interventions) L'!$B$264:$AV$384,16)))</f>
        <v>12.125057817724374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1.2125057817724374E-2</v>
      </c>
      <c r="S538" s="10">
        <f t="shared" ref="S538:S569" si="303">MIN(P538*Q538,Q538-R538)</f>
        <v>0</v>
      </c>
      <c r="T538" s="9">
        <f t="shared" si="293"/>
        <v>0.98787494218227567</v>
      </c>
      <c r="U538" s="18"/>
      <c r="V538" s="8">
        <f t="shared" ref="V538:V569" si="304">W537</f>
        <v>7691.77</v>
      </c>
      <c r="W538" s="8">
        <f t="shared" si="294"/>
        <v>7598.5068440293626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-9326.3155970637818</v>
      </c>
      <c r="AC538" s="8">
        <f t="shared" si="298"/>
        <v>-9326.3155970637818</v>
      </c>
      <c r="AD538" s="8">
        <f t="shared" ref="AD538:AD569" si="306">IFERROR(_xlfn.IFNA($D$6*SUM(V538:V538,Y538:Z538),0),0)</f>
        <v>754.56263700000011</v>
      </c>
      <c r="AE538" s="8">
        <f t="shared" si="299"/>
        <v>-8571.7529600637808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2691.5821479842848</v>
      </c>
      <c r="M539" s="14">
        <f t="shared" si="292"/>
        <v>769177</v>
      </c>
      <c r="N539" s="13"/>
      <c r="O539" s="12">
        <f>1000*(IF(I6&lt;18,VLOOKUP(I6,'[1]Mortality (No Interventions) L'!$B$10:$O$129,10),VLOOKUP(I6,'[1]Mortality (Interventions) L'!$B$264:$AV$384,16)))</f>
        <v>13.313472696166246</v>
      </c>
      <c r="P539" s="11">
        <v>0</v>
      </c>
      <c r="Q539" s="10">
        <f t="shared" si="301"/>
        <v>0.98787494218227567</v>
      </c>
      <c r="R539" s="10">
        <f t="shared" si="302"/>
        <v>1.3152046069970537E-2</v>
      </c>
      <c r="S539" s="10">
        <f t="shared" si="303"/>
        <v>0</v>
      </c>
      <c r="T539" s="9">
        <f t="shared" si="293"/>
        <v>0.97472289611230511</v>
      </c>
      <c r="U539" s="18"/>
      <c r="V539" s="8">
        <f t="shared" si="304"/>
        <v>7598.5068440293626</v>
      </c>
      <c r="W539" s="8">
        <f t="shared" si="294"/>
        <v>7497.3443306297459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-2623.5467464074209</v>
      </c>
      <c r="AB539" s="8">
        <f t="shared" si="305"/>
        <v>-10116.251339961727</v>
      </c>
      <c r="AC539" s="8">
        <f t="shared" si="298"/>
        <v>-12739.798086369148</v>
      </c>
      <c r="AD539" s="8">
        <f t="shared" si="306"/>
        <v>745.41352139928051</v>
      </c>
      <c r="AE539" s="8">
        <f t="shared" si="299"/>
        <v>-11994.384564969867</v>
      </c>
      <c r="AF539" s="1" t="s">
        <v>34</v>
      </c>
      <c r="AG539" s="44">
        <f>AE666/Y666</f>
        <v>0.10000005446151831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2691.5821479842848</v>
      </c>
      <c r="M540" s="14">
        <f t="shared" si="292"/>
        <v>769177</v>
      </c>
      <c r="N540" s="13"/>
      <c r="O540" s="12">
        <f>1000*(IF(I7&lt;18,VLOOKUP(I7,'[1]Mortality (No Interventions) L'!$B$10:$O$129,10),VLOOKUP(I7,'[1]Mortality (Interventions) L'!$B$264:$AV$384,16)))</f>
        <v>14.581743917683811</v>
      </c>
      <c r="P540" s="11">
        <v>0</v>
      </c>
      <c r="Q540" s="10">
        <f t="shared" si="301"/>
        <v>0.97472289611230511</v>
      </c>
      <c r="R540" s="10">
        <f t="shared" si="302"/>
        <v>1.4213159661812755E-2</v>
      </c>
      <c r="S540" s="10">
        <f t="shared" si="303"/>
        <v>0</v>
      </c>
      <c r="T540" s="9">
        <f t="shared" si="293"/>
        <v>0.96050973645049231</v>
      </c>
      <c r="U540" s="18"/>
      <c r="V540" s="8">
        <f t="shared" si="304"/>
        <v>7497.3443306297459</v>
      </c>
      <c r="W540" s="8">
        <f t="shared" si="294"/>
        <v>7388.0199755378035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-2585.2908595952354</v>
      </c>
      <c r="AB540" s="8">
        <f t="shared" si="305"/>
        <v>-10932.435509194149</v>
      </c>
      <c r="AC540" s="8">
        <f t="shared" si="298"/>
        <v>-13517.726368789385</v>
      </c>
      <c r="AD540" s="8">
        <f t="shared" si="306"/>
        <v>735.48947883477808</v>
      </c>
      <c r="AE540" s="8">
        <f t="shared" si="299"/>
        <v>-12782.236889954607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2691.5821479842848</v>
      </c>
      <c r="M541" s="14">
        <f t="shared" si="292"/>
        <v>769177</v>
      </c>
      <c r="N541" s="13"/>
      <c r="O541" s="12">
        <f>1000*(IF(I8&lt;18,VLOOKUP(I8,'[1]Mortality (No Interventions) L'!$B$10:$O$129,10),VLOOKUP(I8,'[1]Mortality (Interventions) L'!$B$264:$AV$384,16)))</f>
        <v>15.929902498439754</v>
      </c>
      <c r="P541" s="11">
        <v>0</v>
      </c>
      <c r="Q541" s="10">
        <f t="shared" si="301"/>
        <v>0.96050973645049231</v>
      </c>
      <c r="R541" s="10">
        <f t="shared" si="302"/>
        <v>1.5300826450458407E-2</v>
      </c>
      <c r="S541" s="10">
        <f t="shared" si="303"/>
        <v>0</v>
      </c>
      <c r="T541" s="9">
        <f t="shared" si="293"/>
        <v>0.94520891000003393</v>
      </c>
      <c r="U541" s="18"/>
      <c r="V541" s="8">
        <f t="shared" si="304"/>
        <v>7388.0199755378035</v>
      </c>
      <c r="W541" s="8">
        <f t="shared" si="294"/>
        <v>7270.3295376709611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-2544.1074282717759</v>
      </c>
      <c r="AB541" s="8">
        <f t="shared" si="305"/>
        <v>-11769.043786684246</v>
      </c>
      <c r="AC541" s="8">
        <f t="shared" si="298"/>
        <v>-14313.151214956022</v>
      </c>
      <c r="AD541" s="8">
        <f t="shared" si="306"/>
        <v>724.76475960025857</v>
      </c>
      <c r="AE541" s="8">
        <f t="shared" si="299"/>
        <v>-13588.386455355763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2691.5821479842848</v>
      </c>
      <c r="M542" s="14">
        <f t="shared" si="292"/>
        <v>769177</v>
      </c>
      <c r="N542" s="13"/>
      <c r="O542" s="12">
        <f>1000*(IF(I9&lt;18,VLOOKUP(I9,'[1]Mortality (No Interventions) L'!$B$10:$O$129,10),VLOOKUP(I9,'[1]Mortality (Interventions) L'!$B$264:$AV$384,16)))</f>
        <v>17.446444815513207</v>
      </c>
      <c r="P542" s="11">
        <v>0</v>
      </c>
      <c r="Q542" s="10">
        <f t="shared" si="301"/>
        <v>0.94520891000003393</v>
      </c>
      <c r="R542" s="10">
        <f t="shared" si="302"/>
        <v>1.6490535087446981E-2</v>
      </c>
      <c r="S542" s="10">
        <f t="shared" si="303"/>
        <v>0</v>
      </c>
      <c r="T542" s="9">
        <f t="shared" si="293"/>
        <v>0.92871837491258691</v>
      </c>
      <c r="U542" s="18"/>
      <c r="V542" s="8">
        <f t="shared" si="304"/>
        <v>7270.3295376709611</v>
      </c>
      <c r="W542" s="8">
        <f t="shared" si="294"/>
        <v>7143.488134601389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-2499.721798419695</v>
      </c>
      <c r="AB542" s="8">
        <f t="shared" si="305"/>
        <v>-12684.140306957206</v>
      </c>
      <c r="AC542" s="8">
        <f t="shared" si="298"/>
        <v>-15183.862105376902</v>
      </c>
      <c r="AD542" s="8">
        <f t="shared" si="306"/>
        <v>713.21932764552139</v>
      </c>
      <c r="AE542" s="8">
        <f t="shared" si="299"/>
        <v>-14470.64277773138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2691.5821479842848</v>
      </c>
      <c r="M543" s="14">
        <f t="shared" si="292"/>
        <v>769177</v>
      </c>
      <c r="N543" s="13"/>
      <c r="O543" s="12">
        <f>1000*(IF(I10&lt;18,VLOOKUP(I10,'[1]Mortality (No Interventions) L'!$B$10:$O$129,10),VLOOKUP(I10,'[1]Mortality (Interventions) L'!$B$264:$AV$384,16)))</f>
        <v>19.155081302220928</v>
      </c>
      <c r="P543" s="11">
        <v>0</v>
      </c>
      <c r="Q543" s="10">
        <f t="shared" si="301"/>
        <v>0.92871837491258691</v>
      </c>
      <c r="R543" s="10">
        <f t="shared" si="302"/>
        <v>1.7789675978317099E-2</v>
      </c>
      <c r="S543" s="10">
        <f t="shared" si="303"/>
        <v>0</v>
      </c>
      <c r="T543" s="9">
        <f t="shared" si="293"/>
        <v>0.91092869893426975</v>
      </c>
      <c r="U543" s="18"/>
      <c r="V543" s="8">
        <f t="shared" si="304"/>
        <v>7143.488134601389</v>
      </c>
      <c r="W543" s="8">
        <f t="shared" si="294"/>
        <v>7006.6540386016486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-2451.8394241380315</v>
      </c>
      <c r="AB543" s="8">
        <f t="shared" si="305"/>
        <v>-13683.409599974011</v>
      </c>
      <c r="AC543" s="8">
        <f t="shared" si="298"/>
        <v>-16135.249024112043</v>
      </c>
      <c r="AD543" s="8">
        <f t="shared" si="306"/>
        <v>700.77618600439632</v>
      </c>
      <c r="AE543" s="8">
        <f t="shared" si="299"/>
        <v>-15434.472838107647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2691.5821479842848</v>
      </c>
      <c r="M544" s="14">
        <f t="shared" si="292"/>
        <v>769177</v>
      </c>
      <c r="N544" s="13"/>
      <c r="O544" s="12">
        <f>1000*(IF(I11&lt;18,VLOOKUP(I11,'[1]Mortality (No Interventions) L'!$B$10:$O$129,10),VLOOKUP(I11,'[1]Mortality (Interventions) L'!$B$264:$AV$384,16)))</f>
        <v>21.110865343215764</v>
      </c>
      <c r="P544" s="11">
        <v>0</v>
      </c>
      <c r="Q544" s="10">
        <f t="shared" si="301"/>
        <v>0.91092869893426975</v>
      </c>
      <c r="R544" s="10">
        <f t="shared" si="302"/>
        <v>1.9230493100472104E-2</v>
      </c>
      <c r="S544" s="10">
        <f t="shared" si="303"/>
        <v>0</v>
      </c>
      <c r="T544" s="9">
        <f t="shared" si="293"/>
        <v>0.89169820583379766</v>
      </c>
      <c r="U544" s="18"/>
      <c r="V544" s="8">
        <f t="shared" si="304"/>
        <v>7006.6540386016486</v>
      </c>
      <c r="W544" s="8">
        <f t="shared" si="294"/>
        <v>6858.7375086862303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-2400.0789722118661</v>
      </c>
      <c r="AB544" s="8">
        <f t="shared" si="305"/>
        <v>-14791.652991541832</v>
      </c>
      <c r="AC544" s="8">
        <f t="shared" si="298"/>
        <v>-17191.7319637537</v>
      </c>
      <c r="AD544" s="8">
        <f t="shared" si="306"/>
        <v>687.35276118682179</v>
      </c>
      <c r="AE544" s="8">
        <f t="shared" si="299"/>
        <v>-16504.379202566877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2691.5821479842848</v>
      </c>
      <c r="M545" s="14">
        <f t="shared" si="292"/>
        <v>769177</v>
      </c>
      <c r="N545" s="13"/>
      <c r="O545" s="12">
        <f>1000*(IF(I12&lt;18,VLOOKUP(I12,'[1]Mortality (No Interventions) L'!$B$10:$O$129,10),VLOOKUP(I12,'[1]Mortality (Interventions) L'!$B$264:$AV$384,16)))</f>
        <v>23.364842785570467</v>
      </c>
      <c r="P545" s="11">
        <v>0</v>
      </c>
      <c r="Q545" s="10">
        <f t="shared" si="301"/>
        <v>0.89169820583379766</v>
      </c>
      <c r="R545" s="10">
        <f t="shared" si="302"/>
        <v>2.0834388391481936E-2</v>
      </c>
      <c r="S545" s="10">
        <f t="shared" si="303"/>
        <v>0</v>
      </c>
      <c r="T545" s="9">
        <f t="shared" si="293"/>
        <v>0.87086381744231578</v>
      </c>
      <c r="U545" s="18"/>
      <c r="V545" s="8">
        <f t="shared" si="304"/>
        <v>6858.7375086862303</v>
      </c>
      <c r="W545" s="8">
        <f t="shared" si="294"/>
        <v>6698.4841850882813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-2344.0015043531826</v>
      </c>
      <c r="AB545" s="8">
        <f t="shared" si="305"/>
        <v>-16025.3323597949</v>
      </c>
      <c r="AC545" s="8">
        <f t="shared" si="298"/>
        <v>-18369.333864148084</v>
      </c>
      <c r="AD545" s="8">
        <f t="shared" si="306"/>
        <v>672.84214960211921</v>
      </c>
      <c r="AE545" s="8">
        <f t="shared" si="299"/>
        <v>-17696.491714545966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2691.5821479842848</v>
      </c>
      <c r="M546" s="14">
        <f t="shared" si="292"/>
        <v>769177</v>
      </c>
      <c r="N546" s="13"/>
      <c r="O546" s="12">
        <f>1000*(IF(I13&lt;18,VLOOKUP(I13,'[1]Mortality (No Interventions) L'!$B$10:$O$129,10),VLOOKUP(I13,'[1]Mortality (Interventions) L'!$B$264:$AV$384,16)))</f>
        <v>25.963399910165073</v>
      </c>
      <c r="P546" s="11">
        <v>0</v>
      </c>
      <c r="Q546" s="10">
        <f t="shared" si="301"/>
        <v>0.87086381744231578</v>
      </c>
      <c r="R546" s="10">
        <f t="shared" si="302"/>
        <v>2.2610585559547834E-2</v>
      </c>
      <c r="S546" s="10">
        <f t="shared" si="303"/>
        <v>0</v>
      </c>
      <c r="T546" s="9">
        <f t="shared" si="293"/>
        <v>0.84825323188276791</v>
      </c>
      <c r="U546" s="18"/>
      <c r="V546" s="8">
        <f t="shared" si="304"/>
        <v>6698.4841850882813</v>
      </c>
      <c r="W546" s="8">
        <f t="shared" si="294"/>
        <v>6524.5687613989185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-2283.143255905632</v>
      </c>
      <c r="AB546" s="8">
        <f t="shared" si="305"/>
        <v>-17391.542368936323</v>
      </c>
      <c r="AC546" s="8">
        <f t="shared" si="298"/>
        <v>-19674.685624841957</v>
      </c>
      <c r="AD546" s="8">
        <f t="shared" si="306"/>
        <v>657.12129855716046</v>
      </c>
      <c r="AE546" s="8">
        <f t="shared" si="299"/>
        <v>-19017.564326284795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5179.0922669378588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2691.5821479842848</v>
      </c>
      <c r="M547" s="14">
        <f t="shared" si="292"/>
        <v>769177</v>
      </c>
      <c r="N547" s="13"/>
      <c r="O547" s="12">
        <f>1000*(IF(I14&lt;18,VLOOKUP(I14,'[1]Mortality (No Interventions) L'!$B$10:$O$129,10),VLOOKUP(I14,'[1]Mortality (Interventions) L'!$B$264:$AV$384,16)))</f>
        <v>29.056605123751847</v>
      </c>
      <c r="P547" s="11">
        <v>0</v>
      </c>
      <c r="Q547" s="10">
        <f t="shared" si="301"/>
        <v>0.84825323188276791</v>
      </c>
      <c r="R547" s="10">
        <f t="shared" si="302"/>
        <v>2.4647359203763899E-2</v>
      </c>
      <c r="S547" s="10">
        <f t="shared" si="303"/>
        <v>0</v>
      </c>
      <c r="T547" s="9">
        <f t="shared" si="293"/>
        <v>0.82360587267900398</v>
      </c>
      <c r="U547" s="18"/>
      <c r="V547" s="8">
        <f t="shared" si="304"/>
        <v>6524.5687613989185</v>
      </c>
      <c r="W547" s="8">
        <f t="shared" si="294"/>
        <v>6334.9869432961832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-2216.8028638778251</v>
      </c>
      <c r="AB547" s="8">
        <f t="shared" si="305"/>
        <v>-18958.181810273505</v>
      </c>
      <c r="AC547" s="8">
        <f t="shared" si="298"/>
        <v>-21174.984674151332</v>
      </c>
      <c r="AD547" s="8">
        <f t="shared" si="306"/>
        <v>640.06019549323389</v>
      </c>
      <c r="AE547" s="8">
        <f t="shared" si="299"/>
        <v>-20534.924478658097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2691.5821479842848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2691.5821479842848</v>
      </c>
      <c r="M548" s="14">
        <f t="shared" si="292"/>
        <v>769177</v>
      </c>
      <c r="N548" s="13"/>
      <c r="O548" s="12">
        <f>1000*(IF(I15&lt;18,VLOOKUP(I15,'[1]Mortality (No Interventions) L'!$B$10:$O$129,10),VLOOKUP(I15,'[1]Mortality (Interventions) L'!$B$264:$AV$384,16)))</f>
        <v>32.621339239368169</v>
      </c>
      <c r="P548" s="11">
        <v>0</v>
      </c>
      <c r="Q548" s="10">
        <f t="shared" si="301"/>
        <v>0.82360587267900398</v>
      </c>
      <c r="R548" s="10">
        <f t="shared" si="302"/>
        <v>2.6867126572197655E-2</v>
      </c>
      <c r="S548" s="10">
        <f t="shared" si="303"/>
        <v>0</v>
      </c>
      <c r="T548" s="9">
        <f t="shared" si="293"/>
        <v>0.79673874610680628</v>
      </c>
      <c r="U548" s="18"/>
      <c r="V548" s="8">
        <f t="shared" si="304"/>
        <v>6334.9869432961832</v>
      </c>
      <c r="W548" s="8">
        <f t="shared" si="294"/>
        <v>6128.3311851419494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-2144.4877856284634</v>
      </c>
      <c r="AB548" s="8">
        <f t="shared" si="305"/>
        <v>-20665.575815423275</v>
      </c>
      <c r="AC548" s="8">
        <f t="shared" si="298"/>
        <v>-22810.063601051737</v>
      </c>
      <c r="AD548" s="8">
        <f t="shared" si="306"/>
        <v>621.46221913735565</v>
      </c>
      <c r="AE548" s="8">
        <f t="shared" si="299"/>
        <v>-22188.601381914381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2691.5821479842848</v>
      </c>
      <c r="M549" s="14">
        <f t="shared" si="292"/>
        <v>769177</v>
      </c>
      <c r="N549" s="13"/>
      <c r="O549" s="12">
        <f>1000*(IF(I16&lt;18,VLOOKUP(I16,'[1]Mortality (No Interventions) L'!$B$10:$O$129,10),VLOOKUP(I16,'[1]Mortality (Interventions) L'!$B$264:$AV$384,16)))</f>
        <v>36.712667409432932</v>
      </c>
      <c r="P549" s="11">
        <v>0</v>
      </c>
      <c r="Q549" s="10">
        <f t="shared" si="301"/>
        <v>0.79673874610680628</v>
      </c>
      <c r="R549" s="10">
        <f t="shared" si="302"/>
        <v>2.9250404598027805E-2</v>
      </c>
      <c r="S549" s="10">
        <f t="shared" si="303"/>
        <v>0</v>
      </c>
      <c r="T549" s="9">
        <f t="shared" si="293"/>
        <v>0.76748834150877843</v>
      </c>
      <c r="U549" s="18"/>
      <c r="V549" s="8">
        <f t="shared" si="304"/>
        <v>6128.3311851419494</v>
      </c>
      <c r="W549" s="8">
        <f t="shared" si="294"/>
        <v>5903.3438005669768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-2065.7579187910942</v>
      </c>
      <c r="AB549" s="8">
        <f t="shared" si="305"/>
        <v>-22498.738457497235</v>
      </c>
      <c r="AC549" s="8">
        <f t="shared" si="298"/>
        <v>-24564.496376288327</v>
      </c>
      <c r="AD549" s="8">
        <f t="shared" si="306"/>
        <v>601.18928926242529</v>
      </c>
      <c r="AE549" s="8">
        <f t="shared" si="299"/>
        <v>-23963.307087025903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2691.5821479842848</v>
      </c>
      <c r="M550" s="14">
        <f t="shared" si="292"/>
        <v>769177</v>
      </c>
      <c r="N550" s="13"/>
      <c r="O550" s="12">
        <f>1000*(IF(I17&lt;18,VLOOKUP(I17,'[1]Mortality (No Interventions) L'!$B$10:$O$129,10),VLOOKUP(I17,'[1]Mortality (Interventions) L'!$B$264:$AV$384,16)))</f>
        <v>41.435375895554287</v>
      </c>
      <c r="P550" s="11">
        <v>0</v>
      </c>
      <c r="Q550" s="10">
        <f t="shared" si="301"/>
        <v>0.76748834150877843</v>
      </c>
      <c r="R550" s="10">
        <f t="shared" si="302"/>
        <v>3.1801167925871773E-2</v>
      </c>
      <c r="S550" s="10">
        <f t="shared" si="303"/>
        <v>0</v>
      </c>
      <c r="T550" s="9">
        <f t="shared" si="293"/>
        <v>0.73568717358290669</v>
      </c>
      <c r="U550" s="18"/>
      <c r="V550" s="8">
        <f t="shared" si="304"/>
        <v>5903.3438005669768</v>
      </c>
      <c r="W550" s="8">
        <f t="shared" si="294"/>
        <v>5658.7365311497942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-1980.1624629167675</v>
      </c>
      <c r="AB550" s="8">
        <f t="shared" si="305"/>
        <v>-24460.726941718272</v>
      </c>
      <c r="AC550" s="8">
        <f t="shared" si="298"/>
        <v>-26440.88940463504</v>
      </c>
      <c r="AD550" s="8">
        <f t="shared" si="306"/>
        <v>579.11802683562041</v>
      </c>
      <c r="AE550" s="8">
        <f t="shared" si="299"/>
        <v>-25861.771377799418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2691.5821479842848</v>
      </c>
      <c r="M551" s="14">
        <f t="shared" si="292"/>
        <v>769177</v>
      </c>
      <c r="N551" s="13"/>
      <c r="O551" s="12">
        <f>1000*(IF(I18&lt;18,VLOOKUP(I18,'[1]Mortality (No Interventions) L'!$B$10:$O$129,10),VLOOKUP(I18,'[1]Mortality (Interventions) L'!$B$264:$AV$384,16)))</f>
        <v>46.711435346440993</v>
      </c>
      <c r="P551" s="11">
        <v>0</v>
      </c>
      <c r="Q551" s="10">
        <f t="shared" si="301"/>
        <v>0.73568717358290669</v>
      </c>
      <c r="R551" s="10">
        <f t="shared" si="302"/>
        <v>3.4365003844023863E-2</v>
      </c>
      <c r="S551" s="10">
        <f t="shared" si="303"/>
        <v>0</v>
      </c>
      <c r="T551" s="9">
        <f t="shared" si="293"/>
        <v>0.70132216973888284</v>
      </c>
      <c r="U551" s="18"/>
      <c r="V551" s="8">
        <f t="shared" si="304"/>
        <v>5658.7365311497942</v>
      </c>
      <c r="W551" s="8">
        <f t="shared" si="294"/>
        <v>5394.4088255324468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-1887.6662320547814</v>
      </c>
      <c r="AB551" s="8">
        <f t="shared" si="305"/>
        <v>-26432.770561734742</v>
      </c>
      <c r="AC551" s="8">
        <f t="shared" si="298"/>
        <v>-28320.436793789522</v>
      </c>
      <c r="AD551" s="8">
        <f t="shared" si="306"/>
        <v>555.12205370579488</v>
      </c>
      <c r="AE551" s="8">
        <f t="shared" si="299"/>
        <v>-27765.314740083726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2691.5821479842848</v>
      </c>
      <c r="M552" s="14">
        <f t="shared" si="292"/>
        <v>769177</v>
      </c>
      <c r="N552" s="13"/>
      <c r="O552" s="12">
        <f>1000*(IF(I19&lt;18,VLOOKUP(I19,'[1]Mortality (No Interventions) L'!$B$10:$O$129,10),VLOOKUP(I19,'[1]Mortality (Interventions) L'!$B$264:$AV$384,16)))</f>
        <v>52.577097482009492</v>
      </c>
      <c r="P552" s="11">
        <v>0</v>
      </c>
      <c r="Q552" s="10">
        <f t="shared" si="301"/>
        <v>0.70132216973888284</v>
      </c>
      <c r="R552" s="10">
        <f t="shared" si="302"/>
        <v>3.6873484084655649E-2</v>
      </c>
      <c r="S552" s="10">
        <f t="shared" si="303"/>
        <v>0</v>
      </c>
      <c r="T552" s="9">
        <f t="shared" si="293"/>
        <v>0.66444868565422721</v>
      </c>
      <c r="U552" s="18"/>
      <c r="V552" s="8">
        <f t="shared" si="304"/>
        <v>5394.4088255324468</v>
      </c>
      <c r="W552" s="8">
        <f t="shared" si="294"/>
        <v>5110.7864668546154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-1788.4182205585398</v>
      </c>
      <c r="AB552" s="8">
        <f t="shared" si="305"/>
        <v>-28362.235867783176</v>
      </c>
      <c r="AC552" s="8">
        <f t="shared" si="298"/>
        <v>-30150.654088341715</v>
      </c>
      <c r="AD552" s="8">
        <f t="shared" si="306"/>
        <v>529.19150578473307</v>
      </c>
      <c r="AE552" s="8">
        <f t="shared" si="299"/>
        <v>-29621.462582556982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2691.5821479842848</v>
      </c>
      <c r="M553" s="14">
        <f t="shared" si="292"/>
        <v>769177</v>
      </c>
      <c r="N553" s="13"/>
      <c r="O553" s="12">
        <f>1000*(IF(I20&lt;18,VLOOKUP(I20,'[1]Mortality (No Interventions) L'!$B$10:$O$129,10),VLOOKUP(I20,'[1]Mortality (Interventions) L'!$B$264:$AV$384,16)))</f>
        <v>58.972369218949467</v>
      </c>
      <c r="P553" s="11">
        <v>0</v>
      </c>
      <c r="Q553" s="10">
        <f t="shared" si="301"/>
        <v>0.66444868565422721</v>
      </c>
      <c r="R553" s="10">
        <f t="shared" si="302"/>
        <v>3.9184113217446775E-2</v>
      </c>
      <c r="S553" s="10">
        <f t="shared" si="303"/>
        <v>0</v>
      </c>
      <c r="T553" s="9">
        <f t="shared" si="293"/>
        <v>0.62526457243678046</v>
      </c>
      <c r="U553" s="18"/>
      <c r="V553" s="8">
        <f t="shared" si="304"/>
        <v>5110.7864668546154</v>
      </c>
      <c r="W553" s="8">
        <f t="shared" si="294"/>
        <v>4809.3912803320554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-1682.9509609378649</v>
      </c>
      <c r="AB553" s="8">
        <f t="shared" si="305"/>
        <v>-30139.518652256058</v>
      </c>
      <c r="AC553" s="8">
        <f t="shared" si="298"/>
        <v>-31822.469613193924</v>
      </c>
      <c r="AD553" s="8">
        <f t="shared" si="306"/>
        <v>501.36815239843781</v>
      </c>
      <c r="AE553" s="8">
        <f t="shared" si="299"/>
        <v>-31321.101460795486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2691.5821479842848</v>
      </c>
      <c r="M554" s="14">
        <f t="shared" si="292"/>
        <v>769177</v>
      </c>
      <c r="N554" s="13"/>
      <c r="O554" s="12">
        <f>1000*(IF(I21&lt;18,VLOOKUP(I21,'[1]Mortality (No Interventions) L'!$B$10:$O$129,10),VLOOKUP(I21,'[1]Mortality (Interventions) L'!$B$264:$AV$384,16)))</f>
        <v>65.994576497937231</v>
      </c>
      <c r="P554" s="11">
        <v>0</v>
      </c>
      <c r="Q554" s="10">
        <f t="shared" si="301"/>
        <v>0.62526457243678046</v>
      </c>
      <c r="R554" s="10">
        <f t="shared" si="302"/>
        <v>4.1264070657129122E-2</v>
      </c>
      <c r="S554" s="10">
        <f t="shared" si="303"/>
        <v>0</v>
      </c>
      <c r="T554" s="9">
        <f t="shared" si="293"/>
        <v>0.58400050177965135</v>
      </c>
      <c r="U554" s="18"/>
      <c r="V554" s="8">
        <f t="shared" si="304"/>
        <v>4809.3912803320554</v>
      </c>
      <c r="W554" s="8">
        <f t="shared" si="294"/>
        <v>4491.9975395736692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-1571.885325003974</v>
      </c>
      <c r="AB554" s="8">
        <f t="shared" si="305"/>
        <v>-31739.374075838605</v>
      </c>
      <c r="AC554" s="8">
        <f t="shared" si="298"/>
        <v>-33311.25940084258</v>
      </c>
      <c r="AD554" s="8">
        <f t="shared" si="306"/>
        <v>471.80128460057466</v>
      </c>
      <c r="AE554" s="8">
        <f t="shared" si="299"/>
        <v>-32839.458116242007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2691.5821479842848</v>
      </c>
      <c r="M555" s="14">
        <f t="shared" si="292"/>
        <v>769177</v>
      </c>
      <c r="N555" s="13"/>
      <c r="O555" s="12">
        <f>1000*(IF(I22&lt;18,VLOOKUP(I22,'[1]Mortality (No Interventions) L'!$B$10:$O$129,10),VLOOKUP(I22,'[1]Mortality (Interventions) L'!$B$264:$AV$384,16)))</f>
        <v>73.887041617302103</v>
      </c>
      <c r="P555" s="11">
        <v>0</v>
      </c>
      <c r="Q555" s="10">
        <f t="shared" si="301"/>
        <v>0.58400050177965135</v>
      </c>
      <c r="R555" s="10">
        <f t="shared" si="302"/>
        <v>4.3150069379518416E-2</v>
      </c>
      <c r="S555" s="10">
        <f t="shared" si="303"/>
        <v>0</v>
      </c>
      <c r="T555" s="9">
        <f t="shared" si="293"/>
        <v>0.54085043240013297</v>
      </c>
      <c r="U555" s="18"/>
      <c r="V555" s="8">
        <f t="shared" si="304"/>
        <v>4491.9975395736692</v>
      </c>
      <c r="W555" s="8">
        <f t="shared" si="294"/>
        <v>4160.0971304223713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-1455.7433685777792</v>
      </c>
      <c r="AB555" s="8">
        <f t="shared" si="305"/>
        <v>-33190.040915129837</v>
      </c>
      <c r="AC555" s="8">
        <f t="shared" si="298"/>
        <v>-34645.784283707617</v>
      </c>
      <c r="AD555" s="8">
        <f t="shared" si="306"/>
        <v>440.66495863217699</v>
      </c>
      <c r="AE555" s="8">
        <f t="shared" si="299"/>
        <v>-34205.119325075437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2691.5821479842848</v>
      </c>
      <c r="M556" s="14">
        <f t="shared" si="292"/>
        <v>769177</v>
      </c>
      <c r="N556" s="13"/>
      <c r="O556" s="12">
        <f>1000*(IF(I23&lt;18,VLOOKUP(I23,'[1]Mortality (No Interventions) L'!$B$10:$O$129,10),VLOOKUP(I23,'[1]Mortality (Interventions) L'!$B$264:$AV$384,16)))</f>
        <v>82.746248928606448</v>
      </c>
      <c r="P556" s="11">
        <v>0</v>
      </c>
      <c r="Q556" s="10">
        <f t="shared" si="301"/>
        <v>0.54085043240013297</v>
      </c>
      <c r="R556" s="10">
        <f t="shared" si="302"/>
        <v>4.4753344512525835E-2</v>
      </c>
      <c r="S556" s="10">
        <f t="shared" si="303"/>
        <v>0</v>
      </c>
      <c r="T556" s="9">
        <f t="shared" si="293"/>
        <v>0.49609708788760715</v>
      </c>
      <c r="U556" s="18"/>
      <c r="V556" s="8">
        <f t="shared" si="304"/>
        <v>4160.0971304223713</v>
      </c>
      <c r="W556" s="8">
        <f t="shared" si="294"/>
        <v>3815.8646977012604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-1335.2860654252743</v>
      </c>
      <c r="AB556" s="8">
        <f t="shared" si="305"/>
        <v>-34423.243272111082</v>
      </c>
      <c r="AC556" s="8">
        <f t="shared" si="298"/>
        <v>-35758.529337536354</v>
      </c>
      <c r="AD556" s="8">
        <f t="shared" si="306"/>
        <v>408.10552849443462</v>
      </c>
      <c r="AE556" s="8">
        <f t="shared" si="299"/>
        <v>-35350.423809041917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2691.5821479842848</v>
      </c>
      <c r="M557" s="14">
        <f t="shared" si="292"/>
        <v>769177</v>
      </c>
      <c r="N557" s="13"/>
      <c r="O557" s="12">
        <f>1000*(IF(I24&lt;18,VLOOKUP(I24,'[1]Mortality (No Interventions) L'!$B$10:$O$129,10),VLOOKUP(I24,'[1]Mortality (Interventions) L'!$B$264:$AV$384,16)))</f>
        <v>92.727054128817755</v>
      </c>
      <c r="P557" s="11">
        <v>0</v>
      </c>
      <c r="Q557" s="10">
        <f t="shared" si="301"/>
        <v>0.49609708788760715</v>
      </c>
      <c r="R557" s="10">
        <f t="shared" si="302"/>
        <v>4.6001621521703007E-2</v>
      </c>
      <c r="S557" s="10">
        <f t="shared" si="303"/>
        <v>0</v>
      </c>
      <c r="T557" s="9">
        <f t="shared" si="293"/>
        <v>0.45009546636590414</v>
      </c>
      <c r="U557" s="18"/>
      <c r="V557" s="8">
        <f t="shared" si="304"/>
        <v>3815.8646977012604</v>
      </c>
      <c r="W557" s="8">
        <f t="shared" si="294"/>
        <v>3462.0308053292706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-1211.4689221591286</v>
      </c>
      <c r="AB557" s="8">
        <f t="shared" si="305"/>
        <v>-35383.389237198957</v>
      </c>
      <c r="AC557" s="8">
        <f t="shared" si="298"/>
        <v>-36594.858159358082</v>
      </c>
      <c r="AD557" s="8">
        <f t="shared" si="306"/>
        <v>374.33632684449367</v>
      </c>
      <c r="AE557" s="8">
        <f t="shared" si="299"/>
        <v>-36220.521832513587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2691.5821479842848</v>
      </c>
      <c r="M558" s="14">
        <f t="shared" si="292"/>
        <v>769177</v>
      </c>
      <c r="N558" s="13"/>
      <c r="O558" s="12">
        <f>1000*(IF(I25&lt;18,VLOOKUP(I25,'[1]Mortality (No Interventions) L'!$B$10:$O$129,10),VLOOKUP(I25,'[1]Mortality (Interventions) L'!$B$264:$AV$384,16)))</f>
        <v>103.4941483052049</v>
      </c>
      <c r="P558" s="11">
        <v>0</v>
      </c>
      <c r="Q558" s="10">
        <f t="shared" si="301"/>
        <v>0.45009546636590414</v>
      </c>
      <c r="R558" s="10">
        <f t="shared" si="302"/>
        <v>4.6582246947573243E-2</v>
      </c>
      <c r="S558" s="10">
        <f t="shared" si="303"/>
        <v>0</v>
      </c>
      <c r="T558" s="9">
        <f t="shared" si="293"/>
        <v>0.4035132194183309</v>
      </c>
      <c r="U558" s="18"/>
      <c r="V558" s="8">
        <f t="shared" si="304"/>
        <v>3462.0308053292706</v>
      </c>
      <c r="W558" s="8">
        <f t="shared" si="294"/>
        <v>3103.7308757253354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-1086.0889778620451</v>
      </c>
      <c r="AB558" s="8">
        <f t="shared" si="305"/>
        <v>-35829.992960393545</v>
      </c>
      <c r="AC558" s="8">
        <f t="shared" si="298"/>
        <v>-36916.081938255593</v>
      </c>
      <c r="AD558" s="8">
        <f t="shared" si="306"/>
        <v>339.62522200280148</v>
      </c>
      <c r="AE558" s="8">
        <f t="shared" si="299"/>
        <v>-36576.456716252789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2691.5821479842848</v>
      </c>
      <c r="M559" s="14">
        <f t="shared" si="292"/>
        <v>769177</v>
      </c>
      <c r="N559" s="13"/>
      <c r="O559" s="12">
        <f>1000*(IF(I26&lt;18,VLOOKUP(I26,'[1]Mortality (No Interventions) L'!$B$10:$O$129,10),VLOOKUP(I26,'[1]Mortality (Interventions) L'!$B$264:$AV$384,16)))</f>
        <v>114.72598733207198</v>
      </c>
      <c r="P559" s="11">
        <v>0</v>
      </c>
      <c r="Q559" s="10">
        <f t="shared" si="301"/>
        <v>0.4035132194183309</v>
      </c>
      <c r="R559" s="10">
        <f t="shared" si="302"/>
        <v>4.6293452499311015E-2</v>
      </c>
      <c r="S559" s="10">
        <f t="shared" si="303"/>
        <v>0</v>
      </c>
      <c r="T559" s="9">
        <f t="shared" si="293"/>
        <v>0.35721976691901991</v>
      </c>
      <c r="U559" s="18"/>
      <c r="V559" s="8">
        <f t="shared" si="304"/>
        <v>3103.7308757253354</v>
      </c>
      <c r="W559" s="8">
        <f t="shared" si="294"/>
        <v>2747.6522865947099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-961.48634754634122</v>
      </c>
      <c r="AB559" s="8">
        <f t="shared" si="305"/>
        <v>-35607.858913062548</v>
      </c>
      <c r="AC559" s="8">
        <f t="shared" si="298"/>
        <v>-36569.34526060889</v>
      </c>
      <c r="AD559" s="8">
        <f t="shared" si="306"/>
        <v>304.47599890865541</v>
      </c>
      <c r="AE559" s="8">
        <f t="shared" si="299"/>
        <v>-36264.869261700238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2691.5821479842848</v>
      </c>
      <c r="M560" s="14">
        <f t="shared" si="292"/>
        <v>769177</v>
      </c>
      <c r="N560" s="13"/>
      <c r="O560" s="12">
        <f>1000*(IF(I27&lt;18,VLOOKUP(I27,'[1]Mortality (No Interventions) L'!$B$10:$O$129,10),VLOOKUP(I27,'[1]Mortality (Interventions) L'!$B$264:$AV$384,16)))</f>
        <v>126.96878756392471</v>
      </c>
      <c r="P560" s="11">
        <v>0</v>
      </c>
      <c r="Q560" s="10">
        <f t="shared" si="301"/>
        <v>0.35721976691901991</v>
      </c>
      <c r="R560" s="10">
        <f t="shared" si="302"/>
        <v>4.535576069957574E-2</v>
      </c>
      <c r="S560" s="10">
        <f t="shared" si="303"/>
        <v>0</v>
      </c>
      <c r="T560" s="9">
        <f t="shared" si="293"/>
        <v>0.31186400621944416</v>
      </c>
      <c r="U560" s="18"/>
      <c r="V560" s="8">
        <f t="shared" si="304"/>
        <v>2747.6522865947099</v>
      </c>
      <c r="W560" s="8">
        <f t="shared" si="294"/>
        <v>2398.7862071185341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-839.4075917391159</v>
      </c>
      <c r="AB560" s="8">
        <f t="shared" si="305"/>
        <v>-34886.607947617566</v>
      </c>
      <c r="AC560" s="8">
        <f t="shared" si="298"/>
        <v>-35726.015539356682</v>
      </c>
      <c r="AD560" s="8">
        <f t="shared" si="306"/>
        <v>269.54468931494108</v>
      </c>
      <c r="AE560" s="8">
        <f t="shared" si="299"/>
        <v>-35456.47085004174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2691.5821479842848</v>
      </c>
      <c r="M561" s="14">
        <f t="shared" si="292"/>
        <v>769177</v>
      </c>
      <c r="N561" s="13"/>
      <c r="O561" s="12">
        <f>1000*(IF(I28&lt;18,VLOOKUP(I28,'[1]Mortality (No Interventions) L'!$B$10:$O$129,10),VLOOKUP(I28,'[1]Mortality (Interventions) L'!$B$264:$AV$384,16)))</f>
        <v>140.17462950003039</v>
      </c>
      <c r="P561" s="11">
        <v>0</v>
      </c>
      <c r="Q561" s="10">
        <f t="shared" si="301"/>
        <v>0.31186400621944416</v>
      </c>
      <c r="R561" s="10">
        <f t="shared" si="302"/>
        <v>4.3715421526205757E-2</v>
      </c>
      <c r="S561" s="10">
        <f t="shared" si="303"/>
        <v>0</v>
      </c>
      <c r="T561" s="9">
        <f t="shared" si="293"/>
        <v>0.26814858469323838</v>
      </c>
      <c r="U561" s="18"/>
      <c r="V561" s="8">
        <f t="shared" si="304"/>
        <v>2398.7862071185341</v>
      </c>
      <c r="W561" s="8">
        <f t="shared" si="294"/>
        <v>2062.5372392859103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-721.7439435675725</v>
      </c>
      <c r="AB561" s="8">
        <f t="shared" si="305"/>
        <v>-33624.896783262368</v>
      </c>
      <c r="AC561" s="8">
        <f t="shared" si="298"/>
        <v>-34346.640726829937</v>
      </c>
      <c r="AD561" s="8">
        <f t="shared" si="306"/>
        <v>235.32092691832821</v>
      </c>
      <c r="AE561" s="8">
        <f t="shared" si="299"/>
        <v>-34111.319799911609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2691.5821479842848</v>
      </c>
      <c r="M562" s="14">
        <f t="shared" si="292"/>
        <v>769177</v>
      </c>
      <c r="N562" s="13"/>
      <c r="O562" s="12">
        <f>1000*(IF(I29&lt;18,VLOOKUP(I29,'[1]Mortality (No Interventions) L'!$B$10:$O$129,10),VLOOKUP(I29,'[1]Mortality (Interventions) L'!$B$264:$AV$384,16)))</f>
        <v>154.70567936229384</v>
      </c>
      <c r="P562" s="11">
        <v>0</v>
      </c>
      <c r="Q562" s="10">
        <f t="shared" si="301"/>
        <v>0.26814858469323838</v>
      </c>
      <c r="R562" s="10">
        <f t="shared" si="302"/>
        <v>4.1484108965005026E-2</v>
      </c>
      <c r="S562" s="10">
        <f t="shared" si="303"/>
        <v>0</v>
      </c>
      <c r="T562" s="9">
        <f t="shared" si="293"/>
        <v>0.22666447572823334</v>
      </c>
      <c r="U562" s="18"/>
      <c r="V562" s="8">
        <f t="shared" si="304"/>
        <v>2062.5372392859103</v>
      </c>
      <c r="W562" s="8">
        <f t="shared" si="294"/>
        <v>1743.4510144721535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-610.08605645233013</v>
      </c>
      <c r="AB562" s="8">
        <f t="shared" si="305"/>
        <v>-31908.622481375671</v>
      </c>
      <c r="AC562" s="8">
        <f t="shared" si="298"/>
        <v>-32518.708537828003</v>
      </c>
      <c r="AD562" s="8">
        <f t="shared" si="306"/>
        <v>202.33490317394782</v>
      </c>
      <c r="AE562" s="8">
        <f t="shared" si="299"/>
        <v>-32316.373634654054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2691.5821479842848</v>
      </c>
      <c r="M563" s="14">
        <f t="shared" si="292"/>
        <v>769177</v>
      </c>
      <c r="N563" s="13"/>
      <c r="O563" s="12">
        <f>1000*(IF(I30&lt;18,VLOOKUP(I30,'[1]Mortality (No Interventions) L'!$B$10:$O$129,10),VLOOKUP(I30,'[1]Mortality (Interventions) L'!$B$264:$AV$384,16)))</f>
        <v>170.75238091604047</v>
      </c>
      <c r="P563" s="11">
        <v>0</v>
      </c>
      <c r="Q563" s="10">
        <f t="shared" si="301"/>
        <v>0.22666447572823334</v>
      </c>
      <c r="R563" s="10">
        <f t="shared" si="302"/>
        <v>3.8703498899681908E-2</v>
      </c>
      <c r="S563" s="10">
        <f t="shared" si="303"/>
        <v>0</v>
      </c>
      <c r="T563" s="9">
        <f t="shared" si="293"/>
        <v>0.18796097682855142</v>
      </c>
      <c r="U563" s="18"/>
      <c r="V563" s="8">
        <f t="shared" si="304"/>
        <v>1743.4510144721535</v>
      </c>
      <c r="W563" s="8">
        <f t="shared" si="294"/>
        <v>1445.752602740547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-505.91240974941684</v>
      </c>
      <c r="AB563" s="8">
        <f t="shared" si="305"/>
        <v>-29769.841173160632</v>
      </c>
      <c r="AC563" s="8">
        <f t="shared" si="298"/>
        <v>-30275.753582910049</v>
      </c>
      <c r="AD563" s="8">
        <f t="shared" si="306"/>
        <v>171.03254451971827</v>
      </c>
      <c r="AE563" s="8">
        <f t="shared" si="299"/>
        <v>-30104.721038390329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2691.5821479842848</v>
      </c>
      <c r="M564" s="14">
        <f t="shared" si="292"/>
        <v>769177</v>
      </c>
      <c r="N564" s="13"/>
      <c r="O564" s="12">
        <f>1000*(IF(I31&lt;18,VLOOKUP(I31,'[1]Mortality (No Interventions) L'!$B$10:$O$129,10),VLOOKUP(I31,'[1]Mortality (Interventions) L'!$B$264:$AV$384,16)))</f>
        <v>186.64955112073497</v>
      </c>
      <c r="P564" s="11">
        <v>0</v>
      </c>
      <c r="Q564" s="10">
        <f t="shared" si="301"/>
        <v>0.18796097682855142</v>
      </c>
      <c r="R564" s="10">
        <f t="shared" si="302"/>
        <v>3.508283195326399E-2</v>
      </c>
      <c r="S564" s="10">
        <f t="shared" si="303"/>
        <v>0</v>
      </c>
      <c r="T564" s="9">
        <f t="shared" si="293"/>
        <v>0.15287814487528745</v>
      </c>
      <c r="U564" s="18"/>
      <c r="V564" s="8">
        <f t="shared" si="304"/>
        <v>1445.752602740547</v>
      </c>
      <c r="W564" s="8">
        <f t="shared" si="294"/>
        <v>1175.9035284073898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-411.48408556327888</v>
      </c>
      <c r="AB564" s="8">
        <f t="shared" si="305"/>
        <v>-26984.907433315737</v>
      </c>
      <c r="AC564" s="8">
        <f t="shared" si="298"/>
        <v>-27396.391518879016</v>
      </c>
      <c r="AD564" s="8">
        <f t="shared" si="306"/>
        <v>141.82833032884767</v>
      </c>
      <c r="AE564" s="8">
        <f t="shared" si="299"/>
        <v>-27254.563188550168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2691.5821479842848</v>
      </c>
      <c r="M565" s="14">
        <f t="shared" si="292"/>
        <v>769177</v>
      </c>
      <c r="N565" s="13"/>
      <c r="O565" s="12">
        <f>1000*(IF(I32&lt;18,VLOOKUP(I32,'[1]Mortality (No Interventions) L'!$B$10:$O$129,10),VLOOKUP(I32,'[1]Mortality (Interventions) L'!$B$264:$AV$384,16)))</f>
        <v>203.78939428480695</v>
      </c>
      <c r="P565" s="11">
        <v>0</v>
      </c>
      <c r="Q565" s="10">
        <f t="shared" si="301"/>
        <v>0.15287814487528745</v>
      </c>
      <c r="R565" s="10">
        <f t="shared" si="302"/>
        <v>3.1154944543519792E-2</v>
      </c>
      <c r="S565" s="10">
        <f t="shared" si="303"/>
        <v>0</v>
      </c>
      <c r="T565" s="9">
        <f t="shared" si="293"/>
        <v>0.12172320033176766</v>
      </c>
      <c r="U565" s="18"/>
      <c r="V565" s="8">
        <f t="shared" si="304"/>
        <v>1175.9035284073898</v>
      </c>
      <c r="W565" s="8">
        <f t="shared" si="294"/>
        <v>936.26686061588055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-327.6279930085006</v>
      </c>
      <c r="AB565" s="8">
        <f t="shared" si="305"/>
        <v>-23963.666779150924</v>
      </c>
      <c r="AC565" s="8">
        <f t="shared" si="298"/>
        <v>-24291.294772159425</v>
      </c>
      <c r="AD565" s="8">
        <f t="shared" si="306"/>
        <v>115.35613613676495</v>
      </c>
      <c r="AE565" s="8">
        <f t="shared" si="299"/>
        <v>-24175.93863602266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2691.5821479842848</v>
      </c>
      <c r="M566" s="14">
        <f t="shared" si="292"/>
        <v>769177</v>
      </c>
      <c r="N566" s="13"/>
      <c r="O566" s="12">
        <f>1000*(IF(I33&lt;18,VLOOKUP(I33,'[1]Mortality (No Interventions) L'!$B$10:$O$129,10),VLOOKUP(I33,'[1]Mortality (Interventions) L'!$B$264:$AV$384,16)))</f>
        <v>221.71199229169343</v>
      </c>
      <c r="P566" s="11">
        <v>0</v>
      </c>
      <c r="Q566" s="10">
        <f t="shared" si="301"/>
        <v>0.12172320033176766</v>
      </c>
      <c r="R566" s="10">
        <f t="shared" si="302"/>
        <v>2.6987493253677126E-2</v>
      </c>
      <c r="S566" s="10">
        <f t="shared" si="303"/>
        <v>0</v>
      </c>
      <c r="T566" s="9">
        <f t="shared" si="293"/>
        <v>9.4735707078090536E-2</v>
      </c>
      <c r="U566" s="18"/>
      <c r="V566" s="8">
        <f t="shared" si="304"/>
        <v>936.26686061588055</v>
      </c>
      <c r="W566" s="8">
        <f t="shared" si="294"/>
        <v>728.68526963204454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-254.98893794805693</v>
      </c>
      <c r="AB566" s="8">
        <f t="shared" si="305"/>
        <v>-20758.15909838361</v>
      </c>
      <c r="AC566" s="8">
        <f t="shared" si="298"/>
        <v>-21013.148036331666</v>
      </c>
      <c r="AD566" s="8">
        <f t="shared" si="306"/>
        <v>91.847779026417882</v>
      </c>
      <c r="AE566" s="8">
        <f t="shared" si="299"/>
        <v>-20921.300257305247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2691.5821479842848</v>
      </c>
      <c r="M567" s="14">
        <f t="shared" si="292"/>
        <v>769177</v>
      </c>
      <c r="N567" s="13"/>
      <c r="O567" s="12">
        <f>1000*(IF(I34&lt;18,VLOOKUP(I34,'[1]Mortality (No Interventions) L'!$B$10:$O$129,10),VLOOKUP(I34,'[1]Mortality (Interventions) L'!$B$264:$AV$384,16)))</f>
        <v>240.18651325172402</v>
      </c>
      <c r="P567" s="11">
        <v>0</v>
      </c>
      <c r="Q567" s="10">
        <f t="shared" si="301"/>
        <v>9.4735707078090536E-2</v>
      </c>
      <c r="R567" s="10">
        <f t="shared" si="302"/>
        <v>2.2754239163523239E-2</v>
      </c>
      <c r="S567" s="10">
        <f t="shared" si="303"/>
        <v>0</v>
      </c>
      <c r="T567" s="9">
        <f t="shared" si="293"/>
        <v>7.1981467914567304E-2</v>
      </c>
      <c r="U567" s="18"/>
      <c r="V567" s="8">
        <f t="shared" si="304"/>
        <v>728.68526963204454</v>
      </c>
      <c r="W567" s="8">
        <f t="shared" si="294"/>
        <v>553.66489546123137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-193.74403402455295</v>
      </c>
      <c r="AB567" s="8">
        <f t="shared" si="305"/>
        <v>-17502.037417081316</v>
      </c>
      <c r="AC567" s="8">
        <f t="shared" si="298"/>
        <v>-17695.781451105868</v>
      </c>
      <c r="AD567" s="8">
        <f t="shared" si="306"/>
        <v>71.484024950903574</v>
      </c>
      <c r="AE567" s="8">
        <f t="shared" si="299"/>
        <v>-17624.297426154964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2691.5821479842848</v>
      </c>
      <c r="M568" s="14">
        <f t="shared" si="292"/>
        <v>769177</v>
      </c>
      <c r="N568" s="13"/>
      <c r="O568" s="12">
        <f>1000*(IF(I35&lt;18,VLOOKUP(I35,'[1]Mortality (No Interventions) L'!$B$10:$O$129,10),VLOOKUP(I35,'[1]Mortality (Interventions) L'!$B$264:$AV$384,16)))</f>
        <v>259.97190187254438</v>
      </c>
      <c r="P568" s="11">
        <v>0</v>
      </c>
      <c r="Q568" s="10">
        <f t="shared" si="301"/>
        <v>7.1981467914567304E-2</v>
      </c>
      <c r="R568" s="10">
        <f t="shared" si="302"/>
        <v>1.871315911332759E-2</v>
      </c>
      <c r="S568" s="10">
        <f t="shared" si="303"/>
        <v>0</v>
      </c>
      <c r="T568" s="9">
        <f t="shared" si="293"/>
        <v>5.3268308801239714E-2</v>
      </c>
      <c r="U568" s="18"/>
      <c r="V568" s="8">
        <f t="shared" si="304"/>
        <v>553.66489546123137</v>
      </c>
      <c r="W568" s="8">
        <f t="shared" si="294"/>
        <v>409.72757958811161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-143.37602902273096</v>
      </c>
      <c r="AB568" s="8">
        <f t="shared" si="305"/>
        <v>-14393.731587311977</v>
      </c>
      <c r="AC568" s="8">
        <f t="shared" si="298"/>
        <v>-14537.107616334708</v>
      </c>
      <c r="AD568" s="8">
        <f t="shared" si="306"/>
        <v>54.314526244746801</v>
      </c>
      <c r="AE568" s="8">
        <f t="shared" si="299"/>
        <v>-14482.793090089961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2691.5821479842848</v>
      </c>
      <c r="M569" s="14">
        <f t="shared" ref="M569:M600" si="309">$E$11</f>
        <v>769177</v>
      </c>
      <c r="N569" s="13"/>
      <c r="O569" s="12">
        <f>1000*(IF(I36&lt;18,VLOOKUP(I36,'[1]Mortality (No Interventions) L'!$B$10:$O$129,10),VLOOKUP(I36,'[1]Mortality (Interventions) L'!$B$264:$AV$384,16)))</f>
        <v>280.26961614095222</v>
      </c>
      <c r="P569" s="11">
        <v>0</v>
      </c>
      <c r="Q569" s="10">
        <f t="shared" si="301"/>
        <v>5.3268308801239714E-2</v>
      </c>
      <c r="R569" s="10">
        <f t="shared" si="302"/>
        <v>1.4929488460201161E-2</v>
      </c>
      <c r="S569" s="10">
        <f t="shared" si="303"/>
        <v>0</v>
      </c>
      <c r="T569" s="9">
        <f t="shared" ref="T569:T600" si="310">Q569-SUM(R569:S569)</f>
        <v>3.8338820341038554E-2</v>
      </c>
      <c r="U569" s="18"/>
      <c r="V569" s="8">
        <f t="shared" si="304"/>
        <v>409.72757958811161</v>
      </c>
      <c r="W569" s="8">
        <f t="shared" ref="W569:W600" si="311">$G$14*M569*T569</f>
        <v>294.89338813459011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-103.19208440471614</v>
      </c>
      <c r="AB569" s="8">
        <f t="shared" si="305"/>
        <v>-11483.419145352149</v>
      </c>
      <c r="AC569" s="8">
        <f t="shared" ref="AC569:AC600" si="315">IFERROR(_xlfn.IFNA(SUM(Y569:AB569),0),0)</f>
        <v>-11586.611229756865</v>
      </c>
      <c r="AD569" s="8">
        <f t="shared" si="306"/>
        <v>40.194275557593748</v>
      </c>
      <c r="AE569" s="8">
        <f t="shared" ref="AE569:AE600" si="316">IFERROR(_xlfn.IFNA(SUM(AC569:AD569),0),0)</f>
        <v>-11546.416954199272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2691.5821479842848</v>
      </c>
      <c r="M570" s="14">
        <f t="shared" si="309"/>
        <v>769177</v>
      </c>
      <c r="N570" s="13"/>
      <c r="O570" s="12">
        <f>1000*(IF(I37&lt;18,VLOOKUP(I37,'[1]Mortality (No Interventions) L'!$B$10:$O$129,10),VLOOKUP(I37,'[1]Mortality (Interventions) L'!$B$264:$AV$384,16)))</f>
        <v>301.7216047102649</v>
      </c>
      <c r="P570" s="11">
        <v>0</v>
      </c>
      <c r="Q570" s="10">
        <f t="shared" ref="Q570:Q601" si="318">T569</f>
        <v>3.8338820341038554E-2</v>
      </c>
      <c r="R570" s="10">
        <f t="shared" ref="R570:R601" si="319">O570*Q570/1000</f>
        <v>1.1567650395996698E-2</v>
      </c>
      <c r="S570" s="10">
        <f t="shared" ref="S570:S601" si="320">MIN(P570*Q570,Q570-R570)</f>
        <v>0</v>
      </c>
      <c r="T570" s="9">
        <f t="shared" si="310"/>
        <v>2.6771169945041855E-2</v>
      </c>
      <c r="U570" s="18"/>
      <c r="V570" s="8">
        <f t="shared" ref="V570:V601" si="321">W569</f>
        <v>294.89338813459011</v>
      </c>
      <c r="W570" s="8">
        <f t="shared" si="311"/>
        <v>205.9176818481746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-72.05680310472809</v>
      </c>
      <c r="AB570" s="8">
        <f t="shared" ref="AB570:AB601" si="322">IFERROR(_xlfn.IFNA(-M570*R570,0),0)</f>
        <v>-8897.5706286415516</v>
      </c>
      <c r="AC570" s="8">
        <f t="shared" si="315"/>
        <v>-8969.6274317462794</v>
      </c>
      <c r="AD570" s="8">
        <f t="shared" ref="AD570:AD601" si="323">IFERROR(_xlfn.IFNA($D$6*SUM(V570:V570,Y570:Z570),0),0)</f>
        <v>28.929041376003291</v>
      </c>
      <c r="AE570" s="8">
        <f t="shared" si="316"/>
        <v>-8940.6983903702767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2691.5821479842848</v>
      </c>
      <c r="M571" s="14">
        <f t="shared" si="309"/>
        <v>769177</v>
      </c>
      <c r="N571" s="13"/>
      <c r="O571" s="12">
        <f>1000*(IF(I38&lt;18,VLOOKUP(I38,'[1]Mortality (No Interventions) L'!$B$10:$O$129,10),VLOOKUP(I38,'[1]Mortality (Interventions) L'!$B$264:$AV$384,16)))</f>
        <v>324.38212617976546</v>
      </c>
      <c r="P571" s="11">
        <v>0</v>
      </c>
      <c r="Q571" s="10">
        <f t="shared" si="318"/>
        <v>2.6771169945041855E-2</v>
      </c>
      <c r="R571" s="10">
        <f t="shared" si="319"/>
        <v>8.6840890270925113E-3</v>
      </c>
      <c r="S571" s="10">
        <f t="shared" si="320"/>
        <v>0</v>
      </c>
      <c r="T571" s="9">
        <f t="shared" si="310"/>
        <v>1.8087080917949343E-2</v>
      </c>
      <c r="U571" s="18"/>
      <c r="V571" s="8">
        <f t="shared" si="321"/>
        <v>205.9176818481746</v>
      </c>
      <c r="W571" s="8">
        <f t="shared" si="311"/>
        <v>139.12166639225524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-48.682864107899661</v>
      </c>
      <c r="AB571" s="8">
        <f t="shared" si="322"/>
        <v>-6679.6015455919369</v>
      </c>
      <c r="AC571" s="8">
        <f t="shared" si="315"/>
        <v>-6728.2844096998369</v>
      </c>
      <c r="AD571" s="8">
        <f t="shared" si="323"/>
        <v>20.200524589305928</v>
      </c>
      <c r="AE571" s="8">
        <f t="shared" si="316"/>
        <v>-6708.0838851105309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2691.5821479842848</v>
      </c>
      <c r="M572" s="14">
        <f t="shared" si="309"/>
        <v>769177</v>
      </c>
      <c r="N572" s="13"/>
      <c r="O572" s="12">
        <f>1000*(IF(I39&lt;18,VLOOKUP(I39,'[1]Mortality (No Interventions) L'!$B$10:$O$129,10),VLOOKUP(I39,'[1]Mortality (Interventions) L'!$B$264:$AV$384,16)))</f>
        <v>347.3938738583247</v>
      </c>
      <c r="P572" s="11">
        <v>0</v>
      </c>
      <c r="Q572" s="10">
        <f t="shared" si="318"/>
        <v>1.8087080917949343E-2</v>
      </c>
      <c r="R572" s="10">
        <f t="shared" si="319"/>
        <v>6.2833411068754057E-3</v>
      </c>
      <c r="S572" s="10">
        <f t="shared" si="320"/>
        <v>0</v>
      </c>
      <c r="T572" s="9">
        <f t="shared" si="310"/>
        <v>1.1803739811073938E-2</v>
      </c>
      <c r="U572" s="18"/>
      <c r="V572" s="8">
        <f t="shared" si="321"/>
        <v>139.12166639225524</v>
      </c>
      <c r="W572" s="8">
        <f t="shared" si="311"/>
        <v>90.791651766624184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-31.770735354938004</v>
      </c>
      <c r="AB572" s="8">
        <f t="shared" si="322"/>
        <v>-4833.0014625631038</v>
      </c>
      <c r="AC572" s="8">
        <f t="shared" si="315"/>
        <v>-4864.7721979180415</v>
      </c>
      <c r="AD572" s="8">
        <f t="shared" si="323"/>
        <v>13.647835473080239</v>
      </c>
      <c r="AE572" s="8">
        <f t="shared" si="316"/>
        <v>-4851.1243624449617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2691.5821479842848</v>
      </c>
      <c r="M573" s="14">
        <f t="shared" si="309"/>
        <v>769177</v>
      </c>
      <c r="N573" s="13"/>
      <c r="O573" s="12">
        <f>1000*(IF(I40&lt;18,VLOOKUP(I40,'[1]Mortality (No Interventions) L'!$B$10:$O$129,10),VLOOKUP(I40,'[1]Mortality (Interventions) L'!$B$264:$AV$384,16)))</f>
        <v>371.38299914485106</v>
      </c>
      <c r="P573" s="11">
        <v>0</v>
      </c>
      <c r="Q573" s="10">
        <f t="shared" si="318"/>
        <v>1.1803739811073938E-2</v>
      </c>
      <c r="R573" s="10">
        <f t="shared" si="319"/>
        <v>4.3837082921621166E-3</v>
      </c>
      <c r="S573" s="10">
        <f t="shared" si="320"/>
        <v>0</v>
      </c>
      <c r="T573" s="9">
        <f t="shared" si="310"/>
        <v>7.4200315189118212E-3</v>
      </c>
      <c r="U573" s="18"/>
      <c r="V573" s="8">
        <f t="shared" si="321"/>
        <v>90.791651766624184</v>
      </c>
      <c r="W573" s="8">
        <f t="shared" si="311"/>
        <v>57.073175836220379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-19.971624373783776</v>
      </c>
      <c r="AB573" s="8">
        <f t="shared" si="322"/>
        <v>-3371.8475930403802</v>
      </c>
      <c r="AC573" s="8">
        <f t="shared" si="315"/>
        <v>-3391.8192174141641</v>
      </c>
      <c r="AD573" s="8">
        <f t="shared" si="323"/>
        <v>8.9066610383058329</v>
      </c>
      <c r="AE573" s="8">
        <f t="shared" si="316"/>
        <v>-3382.9125563758585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2691.5821479842848</v>
      </c>
      <c r="M574" s="14">
        <f t="shared" si="309"/>
        <v>769177</v>
      </c>
      <c r="N574" s="13"/>
      <c r="O574" s="12">
        <f>1000*(IF(I41&lt;18,VLOOKUP(I41,'[1]Mortality (No Interventions) L'!$B$10:$O$129,10),VLOOKUP(I41,'[1]Mortality (Interventions) L'!$B$264:$AV$384,16)))</f>
        <v>395.45232182508232</v>
      </c>
      <c r="P574" s="11">
        <v>0</v>
      </c>
      <c r="Q574" s="10">
        <f t="shared" si="318"/>
        <v>7.4200315189118212E-3</v>
      </c>
      <c r="R574" s="10">
        <f t="shared" si="319"/>
        <v>2.9342686921689717E-3</v>
      </c>
      <c r="S574" s="10">
        <f t="shared" si="320"/>
        <v>0</v>
      </c>
      <c r="T574" s="9">
        <f t="shared" si="310"/>
        <v>4.4857628267428494E-3</v>
      </c>
      <c r="U574" s="18"/>
      <c r="V574" s="8">
        <f t="shared" si="321"/>
        <v>57.073175836220379</v>
      </c>
      <c r="W574" s="8">
        <f t="shared" si="311"/>
        <v>34.503455937855847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-12.073799144552575</v>
      </c>
      <c r="AB574" s="8">
        <f t="shared" si="322"/>
        <v>-2256.9719898364533</v>
      </c>
      <c r="AC574" s="8">
        <f t="shared" si="315"/>
        <v>-2269.0457889810059</v>
      </c>
      <c r="AD574" s="8">
        <f t="shared" si="323"/>
        <v>5.5988785495332198</v>
      </c>
      <c r="AE574" s="8">
        <f t="shared" si="316"/>
        <v>-2263.4469104314726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2691.5821479842848</v>
      </c>
      <c r="M575" s="14">
        <f t="shared" si="309"/>
        <v>769177</v>
      </c>
      <c r="N575" s="13"/>
      <c r="O575" s="12">
        <f>1000*(IF(I42&lt;18,VLOOKUP(I42,'[1]Mortality (No Interventions) L'!$B$10:$O$129,10),VLOOKUP(I42,'[1]Mortality (Interventions) L'!$B$264:$AV$384,16)))</f>
        <v>419.03321609605604</v>
      </c>
      <c r="P575" s="11">
        <v>0</v>
      </c>
      <c r="Q575" s="10">
        <f t="shared" si="318"/>
        <v>4.4857628267428494E-3</v>
      </c>
      <c r="R575" s="10">
        <f t="shared" si="319"/>
        <v>1.8796836239341917E-3</v>
      </c>
      <c r="S575" s="10">
        <f t="shared" si="320"/>
        <v>0</v>
      </c>
      <c r="T575" s="9">
        <f t="shared" si="310"/>
        <v>2.6060792028086577E-3</v>
      </c>
      <c r="U575" s="18"/>
      <c r="V575" s="8">
        <f t="shared" si="321"/>
        <v>34.503455937855847</v>
      </c>
      <c r="W575" s="8">
        <f t="shared" si="311"/>
        <v>20.045361829787552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-7.0144762585128992</v>
      </c>
      <c r="AB575" s="8">
        <f t="shared" si="322"/>
        <v>-1445.8094108068296</v>
      </c>
      <c r="AC575" s="8">
        <f t="shared" si="315"/>
        <v>-1452.8238870653424</v>
      </c>
      <c r="AD575" s="8">
        <f t="shared" si="323"/>
        <v>3.384789027503659</v>
      </c>
      <c r="AE575" s="8">
        <f t="shared" si="316"/>
        <v>-1449.4390980378387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2691.5821479842848</v>
      </c>
      <c r="M576" s="14">
        <f t="shared" si="309"/>
        <v>769177</v>
      </c>
      <c r="N576" s="13"/>
      <c r="O576" s="12">
        <f>1000*(IF(I43&lt;18,VLOOKUP(I43,'[1]Mortality (No Interventions) L'!$B$10:$O$129,10),VLOOKUP(I43,'[1]Mortality (Interventions) L'!$B$264:$AV$384,16)))</f>
        <v>443.10175843907666</v>
      </c>
      <c r="P576" s="11">
        <v>0</v>
      </c>
      <c r="Q576" s="10">
        <f t="shared" si="318"/>
        <v>2.6060792028086577E-3</v>
      </c>
      <c r="R576" s="10">
        <f t="shared" si="319"/>
        <v>1.1547582773960233E-3</v>
      </c>
      <c r="S576" s="10">
        <f t="shared" si="320"/>
        <v>0</v>
      </c>
      <c r="T576" s="9">
        <f t="shared" si="310"/>
        <v>1.4513209254126344E-3</v>
      </c>
      <c r="U576" s="18"/>
      <c r="V576" s="8">
        <f t="shared" si="321"/>
        <v>20.045361829787552</v>
      </c>
      <c r="W576" s="8">
        <f t="shared" si="311"/>
        <v>11.163226754461139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-3.9063494938366787</v>
      </c>
      <c r="AB576" s="8">
        <f t="shared" si="322"/>
        <v>-888.21350753264107</v>
      </c>
      <c r="AC576" s="8">
        <f t="shared" si="315"/>
        <v>-892.1198570264778</v>
      </c>
      <c r="AD576" s="8">
        <f t="shared" si="323"/>
        <v>1.966449995502159</v>
      </c>
      <c r="AE576" s="8">
        <f t="shared" si="316"/>
        <v>-890.1534070309757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2691.5821479842848</v>
      </c>
      <c r="M577" s="14">
        <f t="shared" si="309"/>
        <v>769177</v>
      </c>
      <c r="N577" s="13"/>
      <c r="O577" s="12">
        <f>1000*(IF(I44&lt;18,VLOOKUP(I44,'[1]Mortality (No Interventions) L'!$B$10:$O$129,10),VLOOKUP(I44,'[1]Mortality (Interventions) L'!$B$264:$AV$384,16)))</f>
        <v>467.50887263684416</v>
      </c>
      <c r="P577" s="11">
        <v>0</v>
      </c>
      <c r="Q577" s="10">
        <f t="shared" si="318"/>
        <v>1.4513209254126344E-3</v>
      </c>
      <c r="R577" s="10">
        <f t="shared" si="319"/>
        <v>6.785054096739221E-4</v>
      </c>
      <c r="S577" s="10">
        <f t="shared" si="320"/>
        <v>0</v>
      </c>
      <c r="T577" s="9">
        <f t="shared" si="310"/>
        <v>7.7281551573871231E-4</v>
      </c>
      <c r="U577" s="18"/>
      <c r="V577" s="8">
        <f t="shared" si="321"/>
        <v>11.163226754461139</v>
      </c>
      <c r="W577" s="8">
        <f t="shared" si="311"/>
        <v>5.9443191994935551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-2.0800964458475861</v>
      </c>
      <c r="AB577" s="8">
        <f t="shared" si="322"/>
        <v>-521.8907554967584</v>
      </c>
      <c r="AC577" s="8">
        <f t="shared" si="315"/>
        <v>-523.97085194260603</v>
      </c>
      <c r="AD577" s="8">
        <f t="shared" si="323"/>
        <v>1.0951125446126377</v>
      </c>
      <c r="AE577" s="8">
        <f t="shared" si="316"/>
        <v>-522.87573939799336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2691.5821479842848</v>
      </c>
      <c r="M578" s="14">
        <f t="shared" si="309"/>
        <v>769177</v>
      </c>
      <c r="N578" s="13"/>
      <c r="O578" s="12">
        <f>1000*(IF(I45&lt;18,VLOOKUP(I45,'[1]Mortality (No Interventions) L'!$B$10:$O$129,10),VLOOKUP(I45,'[1]Mortality (Interventions) L'!$B$264:$AV$384,16)))</f>
        <v>492.08862383762329</v>
      </c>
      <c r="P578" s="11">
        <v>0</v>
      </c>
      <c r="Q578" s="10">
        <f t="shared" si="318"/>
        <v>7.7281551573871231E-4</v>
      </c>
      <c r="R578" s="10">
        <f t="shared" si="319"/>
        <v>3.8029372362022605E-4</v>
      </c>
      <c r="S578" s="10">
        <f t="shared" si="320"/>
        <v>0</v>
      </c>
      <c r="T578" s="9">
        <f t="shared" si="310"/>
        <v>3.9252179211848626E-4</v>
      </c>
      <c r="U578" s="18"/>
      <c r="V578" s="8">
        <f t="shared" si="321"/>
        <v>5.9443191994935551</v>
      </c>
      <c r="W578" s="8">
        <f t="shared" si="311"/>
        <v>3.0191873449632092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-1.0565046483609162</v>
      </c>
      <c r="AB578" s="8">
        <f t="shared" si="322"/>
        <v>-292.51318545303462</v>
      </c>
      <c r="AC578" s="8">
        <f t="shared" si="315"/>
        <v>-293.56969010139557</v>
      </c>
      <c r="AD578" s="8">
        <f t="shared" si="323"/>
        <v>0.58313771347031784</v>
      </c>
      <c r="AE578" s="8">
        <f t="shared" si="316"/>
        <v>-292.98655238792526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2691.5821479842848</v>
      </c>
      <c r="M579" s="14">
        <f t="shared" si="309"/>
        <v>769177</v>
      </c>
      <c r="N579" s="13"/>
      <c r="O579" s="12">
        <f>1000*(IF(I46&lt;18,VLOOKUP(I46,'[1]Mortality (No Interventions) L'!$B$10:$O$129,10),VLOOKUP(I46,'[1]Mortality (Interventions) L'!$B$264:$AV$384,16)))</f>
        <v>516.67603957652886</v>
      </c>
      <c r="P579" s="11">
        <v>0</v>
      </c>
      <c r="Q579" s="10">
        <f t="shared" si="318"/>
        <v>3.9252179211848626E-4</v>
      </c>
      <c r="R579" s="10">
        <f t="shared" si="319"/>
        <v>2.0280660499926104E-4</v>
      </c>
      <c r="S579" s="10">
        <f t="shared" si="320"/>
        <v>0</v>
      </c>
      <c r="T579" s="9">
        <f t="shared" si="310"/>
        <v>1.8971518711922522E-4</v>
      </c>
      <c r="U579" s="18"/>
      <c r="V579" s="8">
        <f t="shared" si="321"/>
        <v>3.0191873449632092</v>
      </c>
      <c r="W579" s="8">
        <f t="shared" si="311"/>
        <v>1.459245584828043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-0.51063401085160476</v>
      </c>
      <c r="AB579" s="8">
        <f t="shared" si="322"/>
        <v>-155.99417601351661</v>
      </c>
      <c r="AC579" s="8">
        <f t="shared" si="315"/>
        <v>-156.50481002436823</v>
      </c>
      <c r="AD579" s="8">
        <f t="shared" si="323"/>
        <v>0.29618227854089085</v>
      </c>
      <c r="AE579" s="8">
        <f t="shared" si="316"/>
        <v>-156.20862774582733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2691.5821479842848</v>
      </c>
      <c r="M580" s="14">
        <f t="shared" si="309"/>
        <v>769177</v>
      </c>
      <c r="N580" s="13"/>
      <c r="O580" s="12">
        <f>1000*(IF(I47&lt;18,VLOOKUP(I47,'[1]Mortality (No Interventions) L'!$B$10:$O$129,10),VLOOKUP(I47,'[1]Mortality (Interventions) L'!$B$264:$AV$384,16)))</f>
        <v>541.29325750159751</v>
      </c>
      <c r="P580" s="11">
        <v>0</v>
      </c>
      <c r="Q580" s="10">
        <f t="shared" si="318"/>
        <v>1.8971518711922522E-4</v>
      </c>
      <c r="R580" s="10">
        <f t="shared" si="319"/>
        <v>1.0269155163329054E-4</v>
      </c>
      <c r="S580" s="10">
        <f t="shared" si="320"/>
        <v>0</v>
      </c>
      <c r="T580" s="9">
        <f t="shared" si="310"/>
        <v>8.7023635485934678E-5</v>
      </c>
      <c r="U580" s="18"/>
      <c r="V580" s="8">
        <f t="shared" si="321"/>
        <v>1.459245584828043</v>
      </c>
      <c r="W580" s="8">
        <f t="shared" si="311"/>
        <v>0.66936578872164776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-0.2342312637266335</v>
      </c>
      <c r="AB580" s="8">
        <f t="shared" si="322"/>
        <v>-78.987979610639513</v>
      </c>
      <c r="AC580" s="8">
        <f t="shared" si="315"/>
        <v>-79.222210874366141</v>
      </c>
      <c r="AD580" s="8">
        <f t="shared" si="323"/>
        <v>0.14315199187163102</v>
      </c>
      <c r="AE580" s="8">
        <f t="shared" si="316"/>
        <v>-79.079058882494508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2691.5821479842848</v>
      </c>
      <c r="M581" s="14">
        <f t="shared" si="309"/>
        <v>769177</v>
      </c>
      <c r="N581" s="13"/>
      <c r="O581" s="12">
        <f>1000*(IF(I48&lt;18,VLOOKUP(I48,'[1]Mortality (No Interventions) L'!$B$10:$O$129,10),VLOOKUP(I48,'[1]Mortality (Interventions) L'!$B$264:$AV$384,16)))</f>
        <v>565.98458850140082</v>
      </c>
      <c r="P581" s="11">
        <v>0</v>
      </c>
      <c r="Q581" s="10">
        <f t="shared" si="318"/>
        <v>8.7023635485934678E-5</v>
      </c>
      <c r="R581" s="10">
        <f t="shared" si="319"/>
        <v>4.9254036520402641E-5</v>
      </c>
      <c r="S581" s="10">
        <f t="shared" si="320"/>
        <v>0</v>
      </c>
      <c r="T581" s="9">
        <f t="shared" si="310"/>
        <v>3.7769598965532036E-5</v>
      </c>
      <c r="U581" s="18"/>
      <c r="V581" s="8">
        <f t="shared" si="321"/>
        <v>0.66936578872164776</v>
      </c>
      <c r="W581" s="8">
        <f t="shared" si="311"/>
        <v>0.29051506823511036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-0.10165997831215173</v>
      </c>
      <c r="AB581" s="8">
        <f t="shared" si="322"/>
        <v>-37.88507204865374</v>
      </c>
      <c r="AC581" s="8">
        <f t="shared" si="315"/>
        <v>-37.986732026965889</v>
      </c>
      <c r="AD581" s="8">
        <f t="shared" si="323"/>
        <v>6.5664783873593646E-2</v>
      </c>
      <c r="AE581" s="8">
        <f t="shared" si="316"/>
        <v>-37.921067243092295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2691.5821479842848</v>
      </c>
      <c r="M582" s="14">
        <f t="shared" si="309"/>
        <v>769177</v>
      </c>
      <c r="N582" s="13"/>
      <c r="O582" s="12">
        <f>1000*(IF(I49&lt;18,VLOOKUP(I49,'[1]Mortality (No Interventions) L'!$B$10:$O$129,10),VLOOKUP(I49,'[1]Mortality (Interventions) L'!$B$264:$AV$384,16)))</f>
        <v>590.59907986732912</v>
      </c>
      <c r="P582" s="11">
        <v>0</v>
      </c>
      <c r="Q582" s="10">
        <f t="shared" si="318"/>
        <v>3.7769598965532036E-5</v>
      </c>
      <c r="R582" s="10">
        <f t="shared" si="319"/>
        <v>2.2306690396001246E-5</v>
      </c>
      <c r="S582" s="10">
        <f t="shared" si="320"/>
        <v>0</v>
      </c>
      <c r="T582" s="9">
        <f t="shared" si="310"/>
        <v>1.5462908569530791E-5</v>
      </c>
      <c r="U582" s="18"/>
      <c r="V582" s="8">
        <f t="shared" si="321"/>
        <v>0.29051506823511036</v>
      </c>
      <c r="W582" s="8">
        <f t="shared" si="311"/>
        <v>0.11893713624785986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-4.1619688661662289E-2</v>
      </c>
      <c r="AB582" s="8">
        <f t="shared" si="322"/>
        <v>-17.157793198725049</v>
      </c>
      <c r="AC582" s="8">
        <f t="shared" si="315"/>
        <v>-17.19941288738671</v>
      </c>
      <c r="AD582" s="8">
        <f t="shared" si="323"/>
        <v>2.8499528193864327E-2</v>
      </c>
      <c r="AE582" s="8">
        <f t="shared" si="316"/>
        <v>-17.170913359192845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2691.5821479842848</v>
      </c>
      <c r="M583" s="14">
        <f t="shared" si="309"/>
        <v>769177</v>
      </c>
      <c r="N583" s="13"/>
      <c r="O583" s="12">
        <f>1000*(IF(I50&lt;18,VLOOKUP(I50,'[1]Mortality (No Interventions) L'!$B$10:$O$129,10),VLOOKUP(I50,'[1]Mortality (Interventions) L'!$B$264:$AV$384,16)))</f>
        <v>614.98697535415954</v>
      </c>
      <c r="P583" s="11">
        <v>0</v>
      </c>
      <c r="Q583" s="10">
        <f t="shared" si="318"/>
        <v>1.5462908569530791E-5</v>
      </c>
      <c r="R583" s="10">
        <f t="shared" si="319"/>
        <v>9.5094873713536543E-6</v>
      </c>
      <c r="S583" s="10">
        <f t="shared" si="320"/>
        <v>0</v>
      </c>
      <c r="T583" s="9">
        <f t="shared" si="310"/>
        <v>5.9534211981771363E-6</v>
      </c>
      <c r="U583" s="18"/>
      <c r="V583" s="8">
        <f t="shared" si="321"/>
        <v>0.11893713624785986</v>
      </c>
      <c r="W583" s="8">
        <f t="shared" si="311"/>
        <v>4.5792346569502956E-2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-1.6024122216444791E-2</v>
      </c>
      <c r="AB583" s="8">
        <f t="shared" si="322"/>
        <v>-7.3144789678356901</v>
      </c>
      <c r="AC583" s="8">
        <f t="shared" si="315"/>
        <v>-7.3305030900521349</v>
      </c>
      <c r="AD583" s="8">
        <f t="shared" si="323"/>
        <v>1.1667733065915053E-2</v>
      </c>
      <c r="AE583" s="8">
        <f t="shared" si="316"/>
        <v>-7.3188353569862201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2691.5821479842848</v>
      </c>
      <c r="M584" s="14">
        <f t="shared" si="309"/>
        <v>769177</v>
      </c>
      <c r="N584" s="13"/>
      <c r="O584" s="12">
        <f>1000*(IF(I51&lt;18,VLOOKUP(I51,'[1]Mortality (No Interventions) L'!$B$10:$O$129,10),VLOOKUP(I51,'[1]Mortality (Interventions) L'!$B$264:$AV$384,16)))</f>
        <v>643.34828210055139</v>
      </c>
      <c r="P584" s="11">
        <v>0</v>
      </c>
      <c r="Q584" s="10">
        <f t="shared" si="318"/>
        <v>5.9534211981771363E-6</v>
      </c>
      <c r="R584" s="10">
        <f t="shared" si="319"/>
        <v>3.8301233004682671E-6</v>
      </c>
      <c r="S584" s="10">
        <f t="shared" si="320"/>
        <v>0</v>
      </c>
      <c r="T584" s="9">
        <f t="shared" si="310"/>
        <v>2.1232978977088691E-6</v>
      </c>
      <c r="U584" s="18"/>
      <c r="V584" s="8">
        <f t="shared" si="321"/>
        <v>4.5792346569502956E-2</v>
      </c>
      <c r="W584" s="8">
        <f t="shared" si="311"/>
        <v>1.6331919070660148E-2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-5.7150307163257542E-3</v>
      </c>
      <c r="AB584" s="8">
        <f t="shared" si="322"/>
        <v>-2.9460427498842803</v>
      </c>
      <c r="AC584" s="8">
        <f t="shared" si="315"/>
        <v>-2.9517577806006061</v>
      </c>
      <c r="AD584" s="8">
        <f t="shared" si="323"/>
        <v>4.4922291984682405E-3</v>
      </c>
      <c r="AE584" s="8">
        <f t="shared" si="316"/>
        <v>-2.947265551402138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2691.5821479842848</v>
      </c>
      <c r="M585" s="14">
        <f t="shared" si="309"/>
        <v>769177</v>
      </c>
      <c r="N585" s="13"/>
      <c r="O585" s="12">
        <f>1000*(IF(I52&lt;18,VLOOKUP(I52,'[1]Mortality (No Interventions) L'!$B$10:$O$129,10),VLOOKUP(I52,'[1]Mortality (Interventions) L'!$B$264:$AV$384,16)))</f>
        <v>671.41418955873007</v>
      </c>
      <c r="P585" s="11">
        <v>0</v>
      </c>
      <c r="Q585" s="10">
        <f t="shared" si="318"/>
        <v>2.1232978977088691E-6</v>
      </c>
      <c r="R585" s="10">
        <f t="shared" si="319"/>
        <v>1.4256123371819557E-6</v>
      </c>
      <c r="S585" s="10">
        <f t="shared" si="320"/>
        <v>0</v>
      </c>
      <c r="T585" s="9">
        <f t="shared" si="310"/>
        <v>6.976855605269134E-7</v>
      </c>
      <c r="U585" s="18"/>
      <c r="V585" s="8">
        <f t="shared" si="321"/>
        <v>1.6331919070660148E-2</v>
      </c>
      <c r="W585" s="8">
        <f t="shared" si="311"/>
        <v>5.3664368638940974E-3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-1.8778779996206493E-3</v>
      </c>
      <c r="AB585" s="8">
        <f t="shared" si="322"/>
        <v>-1.0965482206766051</v>
      </c>
      <c r="AC585" s="8">
        <f t="shared" si="315"/>
        <v>-1.0984260986762258</v>
      </c>
      <c r="AD585" s="8">
        <f t="shared" si="323"/>
        <v>1.6021612608317607E-3</v>
      </c>
      <c r="AE585" s="8">
        <f t="shared" si="316"/>
        <v>-1.0968239374153941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2691.5821479842848</v>
      </c>
      <c r="M586" s="14">
        <f t="shared" si="309"/>
        <v>769177</v>
      </c>
      <c r="N586" s="13"/>
      <c r="O586" s="12">
        <f>1000*(IF(I53&lt;18,VLOOKUP(I53,'[1]Mortality (No Interventions) L'!$B$10:$O$129,10),VLOOKUP(I53,'[1]Mortality (Interventions) L'!$B$264:$AV$384,16)))</f>
        <v>699.14610695358442</v>
      </c>
      <c r="P586" s="11">
        <v>0</v>
      </c>
      <c r="Q586" s="10">
        <f t="shared" si="318"/>
        <v>6.976855605269134E-7</v>
      </c>
      <c r="R586" s="10">
        <f t="shared" si="319"/>
        <v>4.8778414352012088E-7</v>
      </c>
      <c r="S586" s="10">
        <f t="shared" si="320"/>
        <v>0</v>
      </c>
      <c r="T586" s="9">
        <f t="shared" si="310"/>
        <v>2.0990141700679251E-7</v>
      </c>
      <c r="U586" s="18"/>
      <c r="V586" s="8">
        <f t="shared" si="321"/>
        <v>5.3664368638940974E-3</v>
      </c>
      <c r="W586" s="8">
        <f t="shared" si="311"/>
        <v>1.6145134222903365E-3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-5.6496690685208764E-4</v>
      </c>
      <c r="AB586" s="8">
        <f t="shared" si="322"/>
        <v>-0.375192344160376</v>
      </c>
      <c r="AC586" s="8">
        <f t="shared" si="315"/>
        <v>-0.37575731106722809</v>
      </c>
      <c r="AD586" s="8">
        <f t="shared" si="323"/>
        <v>5.2644745634801101E-4</v>
      </c>
      <c r="AE586" s="8">
        <f t="shared" si="316"/>
        <v>-0.37523086361088009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2691.5821479842848</v>
      </c>
      <c r="M587" s="14">
        <f t="shared" si="309"/>
        <v>769177</v>
      </c>
      <c r="N587" s="13"/>
      <c r="O587" s="12">
        <f>1000*(IF(I54&lt;18,VLOOKUP(I54,'[1]Mortality (No Interventions) L'!$B$10:$O$129,10),VLOOKUP(I54,'[1]Mortality (Interventions) L'!$B$264:$AV$384,16)))</f>
        <v>726.5062813358835</v>
      </c>
      <c r="P587" s="11">
        <v>0</v>
      </c>
      <c r="Q587" s="10">
        <f t="shared" si="318"/>
        <v>2.0990141700679251E-7</v>
      </c>
      <c r="R587" s="10">
        <f t="shared" si="319"/>
        <v>1.5249469791673741E-7</v>
      </c>
      <c r="S587" s="10">
        <f t="shared" si="320"/>
        <v>0</v>
      </c>
      <c r="T587" s="9">
        <f t="shared" si="310"/>
        <v>5.7406719090055106E-8</v>
      </c>
      <c r="U587" s="18"/>
      <c r="V587" s="8">
        <f t="shared" si="321"/>
        <v>1.6145134222903365E-3</v>
      </c>
      <c r="W587" s="8">
        <f t="shared" si="311"/>
        <v>4.4155927969531319E-4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-1.5451490027714097E-4</v>
      </c>
      <c r="AB587" s="8">
        <f t="shared" si="322"/>
        <v>-0.11729541425950232</v>
      </c>
      <c r="AC587" s="8">
        <f t="shared" si="315"/>
        <v>-0.11744992915977946</v>
      </c>
      <c r="AD587" s="8">
        <f t="shared" si="323"/>
        <v>1.5838376672668201E-4</v>
      </c>
      <c r="AE587" s="8">
        <f t="shared" si="316"/>
        <v>-0.11729154539305278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2691.5821479842848</v>
      </c>
      <c r="M588" s="14">
        <f t="shared" si="309"/>
        <v>769177</v>
      </c>
      <c r="N588" s="13"/>
      <c r="O588" s="12">
        <f>1000*(IF(I55&lt;18,VLOOKUP(I55,'[1]Mortality (No Interventions) L'!$B$10:$O$129,10),VLOOKUP(I55,'[1]Mortality (Interventions) L'!$B$264:$AV$384,16)))</f>
        <v>753.45712090393738</v>
      </c>
      <c r="P588" s="11">
        <v>0</v>
      </c>
      <c r="Q588" s="10">
        <f t="shared" si="318"/>
        <v>5.7406719090055106E-8</v>
      </c>
      <c r="R588" s="10">
        <f t="shared" si="319"/>
        <v>4.3253501286134024E-8</v>
      </c>
      <c r="S588" s="10">
        <f t="shared" si="320"/>
        <v>0</v>
      </c>
      <c r="T588" s="9">
        <f t="shared" si="310"/>
        <v>1.4153217803921082E-8</v>
      </c>
      <c r="U588" s="18"/>
      <c r="V588" s="8">
        <f t="shared" si="321"/>
        <v>4.4155927969531319E-4</v>
      </c>
      <c r="W588" s="8">
        <f t="shared" si="311"/>
        <v>1.0886329610766606E-4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-3.8094548377567325E-5</v>
      </c>
      <c r="AB588" s="8">
        <f t="shared" si="322"/>
        <v>-3.326959835876471E-2</v>
      </c>
      <c r="AC588" s="8">
        <f t="shared" si="315"/>
        <v>-3.3307692907142278E-2</v>
      </c>
      <c r="AD588" s="8">
        <f t="shared" si="323"/>
        <v>4.3316965338110226E-5</v>
      </c>
      <c r="AE588" s="8">
        <f t="shared" si="316"/>
        <v>-3.3264375941804168E-2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2691.5821479842848</v>
      </c>
      <c r="M589" s="14">
        <f t="shared" si="309"/>
        <v>769177</v>
      </c>
      <c r="N589" s="13"/>
      <c r="O589" s="12">
        <f>1000*(IF(I56&lt;18,VLOOKUP(I56,'[1]Mortality (No Interventions) L'!$B$10:$O$129,10),VLOOKUP(I56,'[1]Mortality (Interventions) L'!$B$264:$AV$384,16)))</f>
        <v>780.11801010190243</v>
      </c>
      <c r="P589" s="11">
        <v>0</v>
      </c>
      <c r="Q589" s="10">
        <f t="shared" si="318"/>
        <v>1.4153217803921082E-8</v>
      </c>
      <c r="R589" s="10">
        <f t="shared" si="319"/>
        <v>1.1041180109733733E-8</v>
      </c>
      <c r="S589" s="10">
        <f t="shared" si="320"/>
        <v>0</v>
      </c>
      <c r="T589" s="9">
        <f t="shared" si="310"/>
        <v>3.1120376941873493E-9</v>
      </c>
      <c r="U589" s="18"/>
      <c r="V589" s="8">
        <f t="shared" si="321"/>
        <v>1.0886329610766606E-4</v>
      </c>
      <c r="W589" s="8">
        <f t="shared" si="311"/>
        <v>2.3937078175019431E-5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-8.3763051015288471E-6</v>
      </c>
      <c r="AB589" s="8">
        <f t="shared" si="322"/>
        <v>-8.4926217932646628E-3</v>
      </c>
      <c r="AC589" s="8">
        <f t="shared" si="315"/>
        <v>-8.5009980983661911E-3</v>
      </c>
      <c r="AD589" s="8">
        <f t="shared" si="323"/>
        <v>1.0679489348162041E-5</v>
      </c>
      <c r="AE589" s="8">
        <f t="shared" si="316"/>
        <v>-8.4903186090180289E-3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2691.5821479842848</v>
      </c>
      <c r="M590" s="14">
        <f t="shared" si="309"/>
        <v>769177</v>
      </c>
      <c r="N590" s="13"/>
      <c r="O590" s="12">
        <f>1000*(IF(I57&lt;18,VLOOKUP(I57,'[1]Mortality (No Interventions) L'!$B$10:$O$129,10),VLOOKUP(I57,'[1]Mortality (Interventions) L'!$B$264:$AV$384,16)))</f>
        <v>806.63092237345882</v>
      </c>
      <c r="P590" s="11">
        <v>0</v>
      </c>
      <c r="Q590" s="10">
        <f t="shared" si="318"/>
        <v>3.1120376941873493E-9</v>
      </c>
      <c r="R590" s="10">
        <f t="shared" si="319"/>
        <v>2.5102658357233132E-9</v>
      </c>
      <c r="S590" s="10">
        <f t="shared" si="320"/>
        <v>0</v>
      </c>
      <c r="T590" s="9">
        <f t="shared" si="310"/>
        <v>6.0177185846403613E-10</v>
      </c>
      <c r="U590" s="18"/>
      <c r="V590" s="8">
        <f t="shared" si="321"/>
        <v>2.3937078175019431E-5</v>
      </c>
      <c r="W590" s="8">
        <f t="shared" si="311"/>
        <v>4.6286907277779195E-6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-1.6197183914011254E-6</v>
      </c>
      <c r="AB590" s="8">
        <f t="shared" si="322"/>
        <v>-1.9308387447241509E-3</v>
      </c>
      <c r="AC590" s="8">
        <f t="shared" si="315"/>
        <v>-1.9324584631155519E-3</v>
      </c>
      <c r="AD590" s="8">
        <f t="shared" si="323"/>
        <v>2.3482273689694063E-6</v>
      </c>
      <c r="AE590" s="8">
        <f t="shared" si="316"/>
        <v>-1.9301102357465825E-3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2691.5821479842848</v>
      </c>
      <c r="M591" s="14">
        <f t="shared" si="309"/>
        <v>769177</v>
      </c>
      <c r="N591" s="13"/>
      <c r="O591" s="12">
        <f>1000*(IF(I58&lt;18,VLOOKUP(I58,'[1]Mortality (No Interventions) L'!$B$10:$O$129,10),VLOOKUP(I58,'[1]Mortality (Interventions) L'!$B$264:$AV$384,16)))</f>
        <v>832.99257940715404</v>
      </c>
      <c r="P591" s="11">
        <v>0</v>
      </c>
      <c r="Q591" s="10">
        <f t="shared" si="318"/>
        <v>6.0177185846403613E-10</v>
      </c>
      <c r="R591" s="10">
        <f t="shared" si="319"/>
        <v>5.0127149259659427E-10</v>
      </c>
      <c r="S591" s="10">
        <f t="shared" si="320"/>
        <v>0</v>
      </c>
      <c r="T591" s="9">
        <f t="shared" si="310"/>
        <v>1.0050036586744186E-10</v>
      </c>
      <c r="U591" s="18"/>
      <c r="V591" s="8">
        <f t="shared" si="321"/>
        <v>4.6286907277779195E-6</v>
      </c>
      <c r="W591" s="8">
        <f t="shared" si="311"/>
        <v>7.7302569916821333E-7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-2.7050499063469565E-7</v>
      </c>
      <c r="AB591" s="8">
        <f t="shared" si="322"/>
        <v>-3.8556650286097058E-4</v>
      </c>
      <c r="AC591" s="8">
        <f t="shared" si="315"/>
        <v>-3.8583700785160526E-4</v>
      </c>
      <c r="AD591" s="8">
        <f t="shared" si="323"/>
        <v>4.5407456039501393E-7</v>
      </c>
      <c r="AE591" s="8">
        <f t="shared" si="316"/>
        <v>-3.8538293329121024E-4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2691.5821479842848</v>
      </c>
      <c r="M592" s="14">
        <f t="shared" si="309"/>
        <v>769177</v>
      </c>
      <c r="N592" s="13"/>
      <c r="O592" s="12">
        <f>1000*(IF(I59&lt;18,VLOOKUP(I59,'[1]Mortality (No Interventions) L'!$B$10:$O$129,10),VLOOKUP(I59,'[1]Mortality (Interventions) L'!$B$264:$AV$384,16)))</f>
        <v>859.19970289153525</v>
      </c>
      <c r="P592" s="11">
        <v>0</v>
      </c>
      <c r="Q592" s="10">
        <f t="shared" si="318"/>
        <v>1.0050036586744186E-10</v>
      </c>
      <c r="R592" s="10">
        <f t="shared" si="319"/>
        <v>8.6349884493796623E-11</v>
      </c>
      <c r="S592" s="10">
        <f t="shared" si="320"/>
        <v>0</v>
      </c>
      <c r="T592" s="9">
        <f t="shared" si="310"/>
        <v>1.4150481373645235E-11</v>
      </c>
      <c r="U592" s="18"/>
      <c r="V592" s="8">
        <f t="shared" si="321"/>
        <v>7.7302569916821333E-7</v>
      </c>
      <c r="W592" s="8">
        <f t="shared" si="311"/>
        <v>1.0884224811536322E-7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-3.8087183050687654E-8</v>
      </c>
      <c r="AB592" s="8">
        <f t="shared" si="322"/>
        <v>-6.6418345105285007E-5</v>
      </c>
      <c r="AC592" s="8">
        <f t="shared" si="315"/>
        <v>-6.6456432288335691E-5</v>
      </c>
      <c r="AD592" s="8">
        <f t="shared" si="323"/>
        <v>7.5833821088401734E-8</v>
      </c>
      <c r="AE592" s="8">
        <f t="shared" si="316"/>
        <v>-6.6380598467247288E-5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2691.5821479842848</v>
      </c>
      <c r="M593" s="14">
        <f t="shared" si="309"/>
        <v>769177</v>
      </c>
      <c r="N593" s="13"/>
      <c r="O593" s="12">
        <f>1000*(IF(I60&lt;18,VLOOKUP(I60,'[1]Mortality (No Interventions) L'!$B$10:$O$129,10),VLOOKUP(I60,'[1]Mortality (Interventions) L'!$B$264:$AV$384,16)))</f>
        <v>1000</v>
      </c>
      <c r="P593" s="11">
        <v>0</v>
      </c>
      <c r="Q593" s="10">
        <f t="shared" si="318"/>
        <v>1.4150481373645235E-11</v>
      </c>
      <c r="R593" s="10">
        <f t="shared" si="319"/>
        <v>1.4150481373645235E-11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1.0884224811536322E-7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-1.0884224811536321E-5</v>
      </c>
      <c r="AC593" s="8">
        <f t="shared" si="315"/>
        <v>-1.0884224811536321E-5</v>
      </c>
      <c r="AD593" s="8">
        <f t="shared" si="323"/>
        <v>1.0677424540117133E-8</v>
      </c>
      <c r="AE593" s="8">
        <f t="shared" si="316"/>
        <v>-1.0873547386996205E-5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2691.5821479842848</v>
      </c>
      <c r="M594" s="14">
        <f t="shared" si="309"/>
        <v>769177</v>
      </c>
      <c r="N594" s="13"/>
      <c r="O594" s="12" t="e">
        <f>1000*(IF(I61&lt;18,VLOOKUP(I61,'[1]Mortality (No Interventions) L'!$B$10:$O$129,10),VLOOKUP(I61,'[1]Mortality (Interventions) L'!$B$264:$AV$384,16)))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2691.5821479842848</v>
      </c>
      <c r="M595" s="14">
        <f t="shared" si="309"/>
        <v>769177</v>
      </c>
      <c r="N595" s="13"/>
      <c r="O595" s="12" t="e">
        <f>1000*(IF(I62&lt;18,VLOOKUP(I62,'[1]Mortality (No Interventions) L'!$B$10:$O$129,10),VLOOKUP(I62,'[1]Mortality (Interventions) L'!$B$264:$AV$384,16)))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2691.5821479842848</v>
      </c>
      <c r="M596" s="14">
        <f t="shared" si="309"/>
        <v>769177</v>
      </c>
      <c r="N596" s="13"/>
      <c r="O596" s="12" t="e">
        <f>1000*(IF(I63&lt;18,VLOOKUP(I63,'[1]Mortality (No Interventions) L'!$B$10:$O$129,10),VLOOKUP(I63,'[1]Mortality (Interventions) L'!$B$264:$AV$384,16)))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2691.5821479842848</v>
      </c>
      <c r="M597" s="14">
        <f t="shared" si="309"/>
        <v>769177</v>
      </c>
      <c r="N597" s="13"/>
      <c r="O597" s="12" t="e">
        <f>1000*(IF(I64&lt;18,VLOOKUP(I64,'[1]Mortality (No Interventions) L'!$B$10:$O$129,10),VLOOKUP(I64,'[1]Mortality (Interventions) L'!$B$264:$AV$384,16)))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2691.5821479842848</v>
      </c>
      <c r="M598" s="14">
        <f t="shared" si="309"/>
        <v>769177</v>
      </c>
      <c r="N598" s="13"/>
      <c r="O598" s="12" t="e">
        <f>1000*(IF(I65&lt;18,VLOOKUP(I65,'[1]Mortality (No Interventions) L'!$B$10:$O$129,10),VLOOKUP(I65,'[1]Mortality (Interventions) L'!$B$264:$AV$384,16)))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2691.5821479842848</v>
      </c>
      <c r="M599" s="14">
        <f t="shared" si="309"/>
        <v>769177</v>
      </c>
      <c r="N599" s="13"/>
      <c r="O599" s="12" t="e">
        <f>1000*(IF(I66&lt;18,VLOOKUP(I66,'[1]Mortality (No Interventions) L'!$B$10:$O$129,10),VLOOKUP(I66,'[1]Mortality (Interventions) L'!$B$264:$AV$384,16)))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2691.5821479842848</v>
      </c>
      <c r="M600" s="14">
        <f t="shared" si="309"/>
        <v>769177</v>
      </c>
      <c r="N600" s="13"/>
      <c r="O600" s="12" t="e">
        <f>1000*(IF(I67&lt;18,VLOOKUP(I67,'[1]Mortality (No Interventions) L'!$B$10:$O$129,10),VLOOKUP(I67,'[1]Mortality (Interventions) L'!$B$264:$AV$384,16)))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2691.5821479842848</v>
      </c>
      <c r="M601" s="14">
        <f t="shared" ref="M601:M632" si="326">$E$11</f>
        <v>769177</v>
      </c>
      <c r="N601" s="13"/>
      <c r="O601" s="12" t="e">
        <f>1000*(IF(I68&lt;18,VLOOKUP(I68,'[1]Mortality (No Interventions) L'!$B$10:$O$129,10),VLOOKUP(I68,'[1]Mortality (Interventions) L'!$B$264:$AV$384,16)))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2691.5821479842848</v>
      </c>
      <c r="M602" s="14">
        <f t="shared" si="326"/>
        <v>769177</v>
      </c>
      <c r="N602" s="13"/>
      <c r="O602" s="12" t="e">
        <f>1000*(IF(I69&lt;18,VLOOKUP(I69,'[1]Mortality (No Interventions) L'!$B$10:$O$129,10),VLOOKUP(I69,'[1]Mortality (Interventions) L'!$B$264:$AV$384,16)))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2691.5821479842848</v>
      </c>
      <c r="M603" s="14">
        <f t="shared" si="326"/>
        <v>769177</v>
      </c>
      <c r="N603" s="13"/>
      <c r="O603" s="12" t="e">
        <f>1000*(IF(I70&lt;18,VLOOKUP(I70,'[1]Mortality (No Interventions) L'!$B$10:$O$129,10),VLOOKUP(I70,'[1]Mortality (Interventions) L'!$B$264:$AV$384,16)))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2691.5821479842848</v>
      </c>
      <c r="M604" s="14">
        <f t="shared" si="326"/>
        <v>769177</v>
      </c>
      <c r="N604" s="13"/>
      <c r="O604" s="12" t="e">
        <f>1000*(IF(I71&lt;18,VLOOKUP(I71,'[1]Mortality (No Interventions) L'!$B$10:$O$129,10),VLOOKUP(I71,'[1]Mortality (Interventions) L'!$B$264:$AV$384,16)))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2691.5821479842848</v>
      </c>
      <c r="M605" s="14">
        <f t="shared" si="326"/>
        <v>769177</v>
      </c>
      <c r="N605" s="13"/>
      <c r="O605" s="12" t="e">
        <f>1000*(IF(I72&lt;18,VLOOKUP(I72,'[1]Mortality (No Interventions) L'!$B$10:$O$129,10),VLOOKUP(I72,'[1]Mortality (Interventions) L'!$B$264:$AV$384,16)))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2691.5821479842848</v>
      </c>
      <c r="M606" s="14">
        <f t="shared" si="326"/>
        <v>769177</v>
      </c>
      <c r="N606" s="13"/>
      <c r="O606" s="12" t="e">
        <f>1000*(IF(I73&lt;18,VLOOKUP(I73,'[1]Mortality (No Interventions) L'!$B$10:$O$129,10),VLOOKUP(I73,'[1]Mortality (Interventions) L'!$B$264:$AV$384,16)))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2691.5821479842848</v>
      </c>
      <c r="M607" s="14">
        <f t="shared" si="326"/>
        <v>769177</v>
      </c>
      <c r="N607" s="13"/>
      <c r="O607" s="12" t="e">
        <f>1000*(IF(I74&lt;18,VLOOKUP(I74,'[1]Mortality (No Interventions) L'!$B$10:$O$129,10),VLOOKUP(I74,'[1]Mortality (Interventions) L'!$B$264:$AV$384,16)))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2691.5821479842848</v>
      </c>
      <c r="M608" s="14">
        <f t="shared" si="326"/>
        <v>769177</v>
      </c>
      <c r="N608" s="13"/>
      <c r="O608" s="12" t="e">
        <f>1000*(IF(I75&lt;18,VLOOKUP(I75,'[1]Mortality (No Interventions) L'!$B$10:$O$129,10),VLOOKUP(I75,'[1]Mortality (Interventions) L'!$B$264:$AV$384,16)))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2691.5821479842848</v>
      </c>
      <c r="M609" s="14">
        <f t="shared" si="326"/>
        <v>769177</v>
      </c>
      <c r="N609" s="13"/>
      <c r="O609" s="12" t="e">
        <f>1000*(IF(I76&lt;18,VLOOKUP(I76,'[1]Mortality (No Interventions) L'!$B$10:$O$129,10),VLOOKUP(I76,'[1]Mortality (Interventions) L'!$B$264:$AV$384,16)))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2691.5821479842848</v>
      </c>
      <c r="M610" s="14">
        <f t="shared" si="326"/>
        <v>769177</v>
      </c>
      <c r="N610" s="13"/>
      <c r="O610" s="12" t="e">
        <f>1000*(IF(I77&lt;18,VLOOKUP(I77,'[1]Mortality (No Interventions) L'!$B$10:$O$129,10),VLOOKUP(I77,'[1]Mortality (Interventions) L'!$B$264:$AV$384,16)))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2691.5821479842848</v>
      </c>
      <c r="M611" s="14">
        <f t="shared" si="326"/>
        <v>769177</v>
      </c>
      <c r="N611" s="13"/>
      <c r="O611" s="12" t="e">
        <f>1000*(IF(I78&lt;18,VLOOKUP(I78,'[1]Mortality (No Interventions) L'!$B$10:$O$129,10),VLOOKUP(I78,'[1]Mortality (Interventions) L'!$B$264:$AV$384,16)))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2691.5821479842848</v>
      </c>
      <c r="M612" s="14">
        <f t="shared" si="326"/>
        <v>769177</v>
      </c>
      <c r="N612" s="13"/>
      <c r="O612" s="12" t="e">
        <f>1000*(IF(I79&lt;18,VLOOKUP(I79,'[1]Mortality (No Interventions) L'!$B$10:$O$129,10),VLOOKUP(I79,'[1]Mortality (Interventions) L'!$B$264:$AV$384,16)))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2691.5821479842848</v>
      </c>
      <c r="M613" s="14">
        <f t="shared" si="326"/>
        <v>769177</v>
      </c>
      <c r="O613" s="12" t="e">
        <f>1000*(IF(I80&lt;18,VLOOKUP(I80,'[1]Mortality (No Interventions) L'!$B$10:$O$129,10),VLOOKUP(I80,'[1]Mortality (Interventions) L'!$B$264:$AV$384,16)))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2691.5821479842848</v>
      </c>
      <c r="M614" s="14">
        <f t="shared" si="326"/>
        <v>769177</v>
      </c>
      <c r="O614" s="12" t="e">
        <f>1000*(IF(I81&lt;18,VLOOKUP(I81,'[1]Mortality (No Interventions) L'!$B$10:$O$129,10),VLOOKUP(I81,'[1]Mortality (Interventions) L'!$B$264:$AV$384,16)))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2691.5821479842848</v>
      </c>
      <c r="M615" s="14">
        <f t="shared" si="326"/>
        <v>769177</v>
      </c>
      <c r="O615" s="12" t="e">
        <f>1000*(IF(I82&lt;18,VLOOKUP(I82,'[1]Mortality (No Interventions) L'!$B$10:$O$129,10),VLOOKUP(I82,'[1]Mortality (Interventions) L'!$B$264:$AV$384,16)))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2691.5821479842848</v>
      </c>
      <c r="M616" s="14">
        <f t="shared" si="326"/>
        <v>769177</v>
      </c>
      <c r="O616" s="12" t="e">
        <f>1000*(IF(I83&lt;18,VLOOKUP(I83,'[1]Mortality (No Interventions) L'!$B$10:$O$129,10),VLOOKUP(I83,'[1]Mortality (Interventions) L'!$B$264:$AV$384,16)))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2691.5821479842848</v>
      </c>
      <c r="M617" s="14">
        <f t="shared" si="326"/>
        <v>769177</v>
      </c>
      <c r="O617" s="12" t="e">
        <f>1000*(IF(I84&lt;18,VLOOKUP(I84,'[1]Mortality (No Interventions) L'!$B$10:$O$129,10),VLOOKUP(I84,'[1]Mortality (Interventions) L'!$B$264:$AV$384,16)))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2691.5821479842848</v>
      </c>
      <c r="M618" s="14">
        <f t="shared" si="326"/>
        <v>769177</v>
      </c>
      <c r="O618" s="12" t="e">
        <f>1000*(IF(I85&lt;18,VLOOKUP(I85,'[1]Mortality (No Interventions) L'!$B$10:$O$129,10),VLOOKUP(I85,'[1]Mortality (Interventions) L'!$B$264:$AV$384,16)))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2691.5821479842848</v>
      </c>
      <c r="M619" s="14">
        <f t="shared" si="326"/>
        <v>769177</v>
      </c>
      <c r="O619" s="12" t="e">
        <f>1000*(IF(I86&lt;18,VLOOKUP(I86,'[1]Mortality (No Interventions) L'!$B$10:$O$129,10),VLOOKUP(I86,'[1]Mortality (Interventions) L'!$B$264:$AV$384,16)))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2691.5821479842848</v>
      </c>
      <c r="M620" s="14">
        <f t="shared" si="326"/>
        <v>769177</v>
      </c>
      <c r="O620" s="12" t="e">
        <f>1000*(IF(I87&lt;18,VLOOKUP(I87,'[1]Mortality (No Interventions) L'!$B$10:$O$129,10),VLOOKUP(I87,'[1]Mortality (Interventions) L'!$B$264:$AV$384,16)))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2691.5821479842848</v>
      </c>
      <c r="M621" s="14">
        <f t="shared" si="326"/>
        <v>769177</v>
      </c>
      <c r="O621" s="12" t="e">
        <f>1000*(IF(I88&lt;18,VLOOKUP(I88,'[1]Mortality (No Interventions) L'!$B$10:$O$129,10),VLOOKUP(I88,'[1]Mortality (Interventions) L'!$B$264:$AV$384,16)))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2691.5821479842848</v>
      </c>
      <c r="M622" s="14">
        <f t="shared" si="326"/>
        <v>769177</v>
      </c>
      <c r="O622" s="12" t="e">
        <f>1000*(IF(I89&lt;18,VLOOKUP(I89,'[1]Mortality (No Interventions) L'!$B$10:$O$129,10),VLOOKUP(I89,'[1]Mortality (Interventions) L'!$B$264:$AV$384,16)))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2691.5821479842848</v>
      </c>
      <c r="M623" s="14">
        <f t="shared" si="326"/>
        <v>769177</v>
      </c>
      <c r="O623" s="12" t="e">
        <f>1000*(IF(I90&lt;18,VLOOKUP(I90,'[1]Mortality (No Interventions) L'!$B$10:$O$129,10),VLOOKUP(I90,'[1]Mortality (Interventions) L'!$B$264:$AV$384,16)))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2691.5821479842848</v>
      </c>
      <c r="M624" s="14">
        <f t="shared" si="326"/>
        <v>769177</v>
      </c>
      <c r="O624" s="12" t="e">
        <f>1000*(IF(I91&lt;18,VLOOKUP(I91,'[1]Mortality (No Interventions) L'!$B$10:$O$129,10),VLOOKUP(I91,'[1]Mortality (Interventions) L'!$B$264:$AV$384,16)))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2691.5821479842848</v>
      </c>
      <c r="M625" s="14">
        <f t="shared" si="326"/>
        <v>769177</v>
      </c>
      <c r="O625" s="12" t="e">
        <f>1000*(IF(I92&lt;18,VLOOKUP(I92,'[1]Mortality (No Interventions) L'!$B$10:$O$129,10),VLOOKUP(I92,'[1]Mortality (Interventions) L'!$B$264:$AV$384,16)))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2691.5821479842848</v>
      </c>
      <c r="M626" s="14">
        <f t="shared" si="326"/>
        <v>769177</v>
      </c>
      <c r="O626" s="12" t="e">
        <f>1000*(IF(I93&lt;18,VLOOKUP(I93,'[1]Mortality (No Interventions) L'!$B$10:$O$129,10),VLOOKUP(I93,'[1]Mortality (Interventions) L'!$B$264:$AV$384,16)))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2691.5821479842848</v>
      </c>
      <c r="M627" s="14">
        <f t="shared" si="326"/>
        <v>769177</v>
      </c>
      <c r="O627" s="12" t="e">
        <f>1000*(IF(I94&lt;18,VLOOKUP(I94,'[1]Mortality (No Interventions) L'!$B$10:$O$129,10),VLOOKUP(I94,'[1]Mortality (Interventions) L'!$B$264:$AV$384,16)))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2691.5821479842848</v>
      </c>
      <c r="M628" s="14">
        <f t="shared" si="326"/>
        <v>769177</v>
      </c>
      <c r="O628" s="12" t="e">
        <f>1000*(IF(I95&lt;18,VLOOKUP(I95,'[1]Mortality (No Interventions) L'!$B$10:$O$129,10),VLOOKUP(I95,'[1]Mortality (Interventions) L'!$B$264:$AV$384,16)))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2691.5821479842848</v>
      </c>
      <c r="M629" s="14">
        <f t="shared" si="326"/>
        <v>769177</v>
      </c>
      <c r="O629" s="12" t="e">
        <f>1000*(IF(I96&lt;18,VLOOKUP(I96,'[1]Mortality (No Interventions) L'!$B$10:$O$129,10),VLOOKUP(I96,'[1]Mortality (Interventions) L'!$B$264:$AV$384,16)))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2691.5821479842848</v>
      </c>
      <c r="M630" s="14">
        <f t="shared" si="326"/>
        <v>769177</v>
      </c>
      <c r="O630" s="12" t="e">
        <f>1000*(IF(I97&lt;18,VLOOKUP(I97,'[1]Mortality (No Interventions) L'!$B$10:$O$129,10),VLOOKUP(I97,'[1]Mortality (Interventions) L'!$B$264:$AV$384,16)))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2691.5821479842848</v>
      </c>
      <c r="M631" s="14">
        <f t="shared" si="326"/>
        <v>769177</v>
      </c>
      <c r="O631" s="12" t="e">
        <f>1000*(IF(I98&lt;18,VLOOKUP(I98,'[1]Mortality (No Interventions) L'!$B$10:$O$129,10),VLOOKUP(I98,'[1]Mortality (Interventions) L'!$B$264:$AV$384,16)))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2691.5821479842848</v>
      </c>
      <c r="M632" s="14">
        <f t="shared" si="326"/>
        <v>769177</v>
      </c>
      <c r="O632" s="12" t="e">
        <f>1000*(IF(I99&lt;18,VLOOKUP(I99,'[1]Mortality (No Interventions) L'!$B$10:$O$129,10),VLOOKUP(I99,'[1]Mortality (Interventions) L'!$B$264:$AV$384,16)))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2691.5821479842848</v>
      </c>
      <c r="M633" s="14">
        <f t="shared" ref="M633:M657" si="343">$E$11</f>
        <v>769177</v>
      </c>
      <c r="O633" s="12" t="e">
        <f>1000*(IF(I100&lt;18,VLOOKUP(I100,'[1]Mortality (No Interventions) L'!$B$10:$O$129,10),VLOOKUP(I100,'[1]Mortality (Interventions) L'!$B$264:$AV$384,16)))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2691.5821479842848</v>
      </c>
      <c r="M634" s="14">
        <f t="shared" si="343"/>
        <v>769177</v>
      </c>
      <c r="O634" s="12" t="e">
        <f>1000*(IF(I101&lt;18,VLOOKUP(I101,'[1]Mortality (No Interventions) L'!$B$10:$O$129,10),VLOOKUP(I101,'[1]Mortality (Interventions) L'!$B$264:$AV$384,16)))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2691.5821479842848</v>
      </c>
      <c r="M635" s="14">
        <f t="shared" si="343"/>
        <v>769177</v>
      </c>
      <c r="O635" s="12" t="e">
        <f>1000*(IF(I102&lt;18,VLOOKUP(I102,'[1]Mortality (No Interventions) L'!$B$10:$O$129,10),VLOOKUP(I102,'[1]Mortality (Interventions) L'!$B$264:$AV$384,16)))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2691.5821479842848</v>
      </c>
      <c r="M636" s="14">
        <f t="shared" si="343"/>
        <v>769177</v>
      </c>
      <c r="O636" s="12" t="e">
        <f>1000*(IF(I103&lt;18,VLOOKUP(I103,'[1]Mortality (No Interventions) L'!$B$10:$O$129,10),VLOOKUP(I103,'[1]Mortality (Interventions) L'!$B$264:$AV$384,16)))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2691.5821479842848</v>
      </c>
      <c r="M637" s="14">
        <f t="shared" si="343"/>
        <v>769177</v>
      </c>
      <c r="O637" s="12" t="e">
        <f>1000*(IF(I104&lt;18,VLOOKUP(I104,'[1]Mortality (No Interventions) L'!$B$10:$O$129,10),VLOOKUP(I104,'[1]Mortality (Interventions) L'!$B$264:$AV$384,16)))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2691.5821479842848</v>
      </c>
      <c r="M638" s="14">
        <f t="shared" si="343"/>
        <v>769177</v>
      </c>
      <c r="O638" s="12" t="e">
        <f>1000*(IF(I105&lt;18,VLOOKUP(I105,'[1]Mortality (No Interventions) L'!$B$10:$O$129,10),VLOOKUP(I105,'[1]Mortality (Interventions) L'!$B$264:$AV$384,16)))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2691.5821479842848</v>
      </c>
      <c r="M639" s="14">
        <f t="shared" si="343"/>
        <v>769177</v>
      </c>
      <c r="O639" s="12" t="e">
        <f>1000*(IF(I106&lt;18,VLOOKUP(I106,'[1]Mortality (No Interventions) L'!$B$10:$O$129,10),VLOOKUP(I106,'[1]Mortality (Interventions) L'!$B$264:$AV$384,16)))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2691.5821479842848</v>
      </c>
      <c r="M640" s="14">
        <f t="shared" si="343"/>
        <v>769177</v>
      </c>
      <c r="O640" s="12" t="e">
        <f>1000*(IF(I107&lt;18,VLOOKUP(I107,'[1]Mortality (No Interventions) L'!$B$10:$O$129,10),VLOOKUP(I107,'[1]Mortality (Interventions) L'!$B$264:$AV$384,16)))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2691.5821479842848</v>
      </c>
      <c r="M641" s="14">
        <f t="shared" si="343"/>
        <v>769177</v>
      </c>
      <c r="O641" s="12" t="e">
        <f>1000*(IF(I108&lt;18,VLOOKUP(I108,'[1]Mortality (No Interventions) L'!$B$10:$O$129,10),VLOOKUP(I108,'[1]Mortality (Interventions) L'!$B$264:$AV$384,16)))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2691.5821479842848</v>
      </c>
      <c r="M642" s="14">
        <f t="shared" si="343"/>
        <v>769177</v>
      </c>
      <c r="O642" s="12" t="e">
        <f>1000*(IF(I109&lt;18,VLOOKUP(I109,'[1]Mortality (No Interventions) L'!$B$10:$O$129,10),VLOOKUP(I109,'[1]Mortality (Interventions) L'!$B$264:$AV$384,16)))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2691.5821479842848</v>
      </c>
      <c r="M643" s="14">
        <f t="shared" si="343"/>
        <v>769177</v>
      </c>
      <c r="O643" s="12" t="e">
        <f>1000*(IF(I110&lt;18,VLOOKUP(I110,'[1]Mortality (No Interventions) L'!$B$10:$O$129,10),VLOOKUP(I110,'[1]Mortality (Interventions) L'!$B$264:$AV$384,16)))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2691.5821479842848</v>
      </c>
      <c r="M644" s="14">
        <f t="shared" si="343"/>
        <v>769177</v>
      </c>
      <c r="O644" s="12" t="e">
        <f>1000*(IF(I111&lt;18,VLOOKUP(I111,'[1]Mortality (No Interventions) L'!$B$10:$O$129,10),VLOOKUP(I111,'[1]Mortality (Interventions) L'!$B$264:$AV$384,16)))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2691.5821479842848</v>
      </c>
      <c r="M645" s="14">
        <f t="shared" si="343"/>
        <v>769177</v>
      </c>
      <c r="O645" s="12" t="e">
        <f>1000*(IF(I112&lt;18,VLOOKUP(I112,'[1]Mortality (No Interventions) L'!$B$10:$O$129,10),VLOOKUP(I112,'[1]Mortality (Interventions) L'!$B$264:$AV$384,16)))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2691.5821479842848</v>
      </c>
      <c r="M646" s="14">
        <f t="shared" si="343"/>
        <v>769177</v>
      </c>
      <c r="O646" s="12" t="e">
        <f>1000*(IF(I113&lt;18,VLOOKUP(I113,'[1]Mortality (No Interventions) L'!$B$10:$O$129,10),VLOOKUP(I113,'[1]Mortality (Interventions) L'!$B$264:$AV$384,16)))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2691.5821479842848</v>
      </c>
      <c r="M647" s="14">
        <f t="shared" si="343"/>
        <v>769177</v>
      </c>
      <c r="O647" s="12" t="e">
        <f>1000*(IF(I114&lt;18,VLOOKUP(I114,'[1]Mortality (No Interventions) L'!$B$10:$O$129,10),VLOOKUP(I114,'[1]Mortality (Interventions) L'!$B$264:$AV$384,16)))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2691.5821479842848</v>
      </c>
      <c r="M648" s="14">
        <f t="shared" si="343"/>
        <v>769177</v>
      </c>
      <c r="O648" s="12" t="e">
        <f>1000*(IF(I115&lt;18,VLOOKUP(I115,'[1]Mortality (No Interventions) L'!$B$10:$O$129,10),VLOOKUP(I115,'[1]Mortality (Interventions) L'!$B$264:$AV$384,16)))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2691.5821479842848</v>
      </c>
      <c r="M649" s="14">
        <f t="shared" si="343"/>
        <v>769177</v>
      </c>
      <c r="O649" s="12" t="e">
        <f>1000*(IF(I116&lt;18,VLOOKUP(I116,'[1]Mortality (No Interventions) L'!$B$10:$O$129,10),VLOOKUP(I116,'[1]Mortality (Interventions) L'!$B$264:$AV$384,16)))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2691.5821479842848</v>
      </c>
      <c r="M650" s="14">
        <f t="shared" si="343"/>
        <v>769177</v>
      </c>
      <c r="O650" s="12" t="e">
        <f>1000*(IF(I117&lt;18,VLOOKUP(I117,'[1]Mortality (No Interventions) L'!$B$10:$O$129,10),VLOOKUP(I117,'[1]Mortality (Interventions) L'!$B$264:$AV$384,16)))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2691.5821479842848</v>
      </c>
      <c r="M651" s="14">
        <f t="shared" si="343"/>
        <v>769177</v>
      </c>
      <c r="O651" s="12" t="e">
        <f>1000*(IF(I118&lt;18,VLOOKUP(I118,'[1]Mortality (No Interventions) L'!$B$10:$O$129,10),VLOOKUP(I118,'[1]Mortality (Interventions) L'!$B$264:$AV$384,16)))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2691.5821479842848</v>
      </c>
      <c r="M652" s="14">
        <f t="shared" si="343"/>
        <v>769177</v>
      </c>
      <c r="O652" s="12" t="e">
        <f>1000*(IF(I119&lt;18,VLOOKUP(I119,'[1]Mortality (No Interventions) L'!$B$10:$O$129,10),VLOOKUP(I119,'[1]Mortality (Interventions) L'!$B$264:$AV$384,16)))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2691.5821479842848</v>
      </c>
      <c r="M653" s="14">
        <f t="shared" si="343"/>
        <v>769177</v>
      </c>
      <c r="O653" s="12" t="e">
        <f>1000*(IF(I120&lt;18,VLOOKUP(I120,'[1]Mortality (No Interventions) L'!$B$10:$O$129,10),VLOOKUP(I120,'[1]Mortality (Interventions) L'!$B$264:$AV$384,16)))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2691.5821479842848</v>
      </c>
      <c r="M654" s="14">
        <f t="shared" si="343"/>
        <v>769177</v>
      </c>
      <c r="O654" s="12" t="e">
        <f>1000*(IF(I121&lt;18,VLOOKUP(I121,'[1]Mortality (No Interventions) L'!$B$10:$O$129,10),VLOOKUP(I121,'[1]Mortality (Interventions) L'!$B$264:$AV$384,16)))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2691.5821479842848</v>
      </c>
      <c r="M655" s="14">
        <f t="shared" si="343"/>
        <v>769177</v>
      </c>
      <c r="O655" s="12" t="e">
        <f>1000*(IF(I122&lt;18,VLOOKUP(I122,'[1]Mortality (No Interventions) L'!$B$10:$O$129,10),VLOOKUP(I122,'[1]Mortality (Interventions) L'!$B$264:$AV$384,16)))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2691.5821479842848</v>
      </c>
      <c r="M656" s="14">
        <f t="shared" si="343"/>
        <v>769177</v>
      </c>
      <c r="O656" s="12" t="e">
        <f>1000*(IF(I123&lt;18,VLOOKUP(I123,'[1]Mortality (No Interventions) L'!$B$10:$O$129,10),VLOOKUP(I123,'[1]Mortality (Interventions) L'!$B$264:$AV$384,16)))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2691.5821479842848</v>
      </c>
      <c r="M657" s="14">
        <f t="shared" si="343"/>
        <v>769177</v>
      </c>
      <c r="O657" s="12" t="e">
        <f>1000*(IF(I124&lt;18,VLOOKUP(I124,'[1]Mortality (No Interventions) L'!$B$10:$O$129,10),VLOOKUP(I124,'[1]Mortality (Interventions) L'!$B$264:$AV$384,16)))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497502.02379071485</v>
      </c>
      <c r="Z662" s="2">
        <f t="shared" si="360"/>
        <v>-12437.550594767872</v>
      </c>
      <c r="AA662" s="2">
        <f t="shared" si="360"/>
        <v>-50610.116655846759</v>
      </c>
      <c r="AB662" s="2">
        <f t="shared" si="360"/>
        <v>-769177</v>
      </c>
      <c r="AC662" s="2">
        <f t="shared" si="360"/>
        <v>-334722.64345989987</v>
      </c>
      <c r="AD662" s="2">
        <f t="shared" si="360"/>
        <v>14236.185450833094</v>
      </c>
      <c r="AE662" s="2">
        <f t="shared" si="360"/>
        <v>-320486.45800906676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497502.02379071485</v>
      </c>
      <c r="Z664" s="2">
        <f t="shared" si="361"/>
        <v>-12437.550594767872</v>
      </c>
      <c r="AA664" s="2">
        <f t="shared" si="361"/>
        <v>-23240.019088096673</v>
      </c>
      <c r="AB664" s="2">
        <f t="shared" si="361"/>
        <v>-177553.81386420049</v>
      </c>
      <c r="AC664" s="2">
        <f t="shared" si="361"/>
        <v>284270.64024364983</v>
      </c>
      <c r="AD664" s="2">
        <f t="shared" si="361"/>
        <v>5916.2318613579901</v>
      </c>
      <c r="AE664" s="2">
        <f t="shared" si="361"/>
        <v>290186.87210500782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497502.02379071485</v>
      </c>
      <c r="Z666" s="2">
        <f t="shared" si="362"/>
        <v>-12437.550594767872</v>
      </c>
      <c r="AA666" s="2">
        <f t="shared" si="362"/>
        <v>-35758.905816542734</v>
      </c>
      <c r="AB666" s="2">
        <f t="shared" si="362"/>
        <v>-409248.82279423339</v>
      </c>
      <c r="AC666" s="2">
        <f t="shared" si="362"/>
        <v>40056.744585170993</v>
      </c>
      <c r="AD666" s="2">
        <f t="shared" si="362"/>
        <v>9693.4848886161599</v>
      </c>
      <c r="AE666" s="2">
        <f t="shared" si="362"/>
        <v>49750.229473787069</v>
      </c>
    </row>
    <row r="671" spans="1:40" ht="19" customHeight="1" x14ac:dyDescent="0.15">
      <c r="A671" s="1"/>
      <c r="G671" s="1" t="s">
        <v>11</v>
      </c>
      <c r="H671" s="50">
        <v>495794.73551528563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495794.73551528563</v>
      </c>
      <c r="K672" s="14">
        <f>J672*$C$10</f>
        <v>12394.868387882141</v>
      </c>
      <c r="L672" s="15">
        <f>$C$682</f>
        <v>5158.3980038948239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495794.73551528563</v>
      </c>
      <c r="Z672" s="8">
        <f t="shared" ref="Z672:Z703" si="367">IFERROR(_xlfn.IFNA(-$T672*K672,0),0)</f>
        <v>-12394.868387882141</v>
      </c>
      <c r="AA672" s="8">
        <f t="shared" ref="AA672:AA703" si="368">IFERROR(_xlfn.IFNA(-$T672*L672,0),0)</f>
        <v>-5158.3980038948239</v>
      </c>
      <c r="AB672" s="8"/>
      <c r="AC672" s="8">
        <f t="shared" ref="AC672:AC703" si="369">IFERROR(_xlfn.IFNA(SUM(Y672:AB672),0),0)</f>
        <v>478241.46912350866</v>
      </c>
      <c r="AD672" s="8"/>
      <c r="AE672" s="8">
        <f t="shared" ref="AE672:AE703" si="370">IFERROR(_xlfn.IFNA(SUM(AC672:AD672),0),0)</f>
        <v>478241.46912350866</v>
      </c>
      <c r="AG672" s="46">
        <f>AE801</f>
        <v>49579.473345639766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L'!$B$10:$O$129,10),VLOOKUP(I5,'[1]Mortality (Interventions) L'!$B$264:$AV$384,19)))</f>
        <v>11.81093714887141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1.1810937148871411E-2</v>
      </c>
      <c r="S673" s="10">
        <f t="shared" ref="S673:S704" si="374">MIN(P673*Q673,Q673-R673)</f>
        <v>0</v>
      </c>
      <c r="T673" s="9">
        <f t="shared" si="364"/>
        <v>0.98818906285112862</v>
      </c>
      <c r="U673" s="18"/>
      <c r="V673" s="8">
        <f t="shared" ref="V673:V704" si="375">W672</f>
        <v>7691.77</v>
      </c>
      <c r="W673" s="8">
        <f t="shared" si="365"/>
        <v>7600.9229879664263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-9084.7012033574647</v>
      </c>
      <c r="AC673" s="8">
        <f t="shared" si="369"/>
        <v>-9084.7012033574647</v>
      </c>
      <c r="AD673" s="8">
        <f t="shared" ref="AD673:AD704" si="377">IFERROR(_xlfn.IFNA($D$6*SUM(V673:V673,Y673:Z673),0),0)</f>
        <v>754.56263700000011</v>
      </c>
      <c r="AE673" s="8">
        <f t="shared" si="370"/>
        <v>-8330.1385663574638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2679.4243263183957</v>
      </c>
      <c r="M674" s="14">
        <f t="shared" si="363"/>
        <v>769177</v>
      </c>
      <c r="N674" s="13"/>
      <c r="O674" s="12">
        <f>1000*(IF(I6&lt;18,VLOOKUP(I6,'[1]Mortality (No Interventions) L'!$B$10:$O$129,10),VLOOKUP(I6,'[1]Mortality (Interventions) L'!$B$264:$AV$384,19)))</f>
        <v>12.96856407709458</v>
      </c>
      <c r="P674" s="11">
        <v>0</v>
      </c>
      <c r="Q674" s="10">
        <f t="shared" si="372"/>
        <v>0.98818906285112862</v>
      </c>
      <c r="R674" s="10">
        <f t="shared" si="373"/>
        <v>1.2815393181868905E-2</v>
      </c>
      <c r="S674" s="10">
        <f t="shared" si="374"/>
        <v>0</v>
      </c>
      <c r="T674" s="9">
        <f t="shared" si="364"/>
        <v>0.97537366966925976</v>
      </c>
      <c r="U674" s="18"/>
      <c r="V674" s="8">
        <f t="shared" si="375"/>
        <v>7600.9229879664263</v>
      </c>
      <c r="W674" s="8">
        <f t="shared" si="365"/>
        <v>7502.3499311519226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-2613.4399377622576</v>
      </c>
      <c r="AB674" s="8">
        <f t="shared" si="376"/>
        <v>-9857.305681450378</v>
      </c>
      <c r="AC674" s="8">
        <f t="shared" si="369"/>
        <v>-12470.745619212636</v>
      </c>
      <c r="AD674" s="8">
        <f t="shared" si="377"/>
        <v>745.65054511950643</v>
      </c>
      <c r="AE674" s="8">
        <f t="shared" si="370"/>
        <v>-11725.095074093129</v>
      </c>
      <c r="AF674" s="1" t="s">
        <v>34</v>
      </c>
      <c r="AG674" s="44">
        <f>AE801/Y801</f>
        <v>9.9999999584729757E-2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2679.4243263183957</v>
      </c>
      <c r="M675" s="14">
        <f t="shared" si="363"/>
        <v>769177</v>
      </c>
      <c r="N675" s="13"/>
      <c r="O675" s="12">
        <f>1000*(IF(I7&lt;18,VLOOKUP(I7,'[1]Mortality (No Interventions) L'!$B$10:$O$129,10),VLOOKUP(I7,'[1]Mortality (Interventions) L'!$B$264:$AV$384,19)))</f>
        <v>14.203978531215316</v>
      </c>
      <c r="P675" s="11">
        <v>0</v>
      </c>
      <c r="Q675" s="10">
        <f t="shared" si="372"/>
        <v>0.97537366966925976</v>
      </c>
      <c r="R675" s="10">
        <f t="shared" si="373"/>
        <v>1.3854186663894865E-2</v>
      </c>
      <c r="S675" s="10">
        <f t="shared" si="374"/>
        <v>0</v>
      </c>
      <c r="T675" s="9">
        <f t="shared" si="364"/>
        <v>0.96151948300536494</v>
      </c>
      <c r="U675" s="18"/>
      <c r="V675" s="8">
        <f t="shared" si="375"/>
        <v>7502.3499311519226</v>
      </c>
      <c r="W675" s="8">
        <f t="shared" si="365"/>
        <v>7395.7867137961766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-2576.3186929936619</v>
      </c>
      <c r="AB675" s="8">
        <f t="shared" si="376"/>
        <v>-10656.32173557466</v>
      </c>
      <c r="AC675" s="8">
        <f t="shared" si="369"/>
        <v>-13232.640428568322</v>
      </c>
      <c r="AD675" s="8">
        <f t="shared" si="377"/>
        <v>735.9805282460037</v>
      </c>
      <c r="AE675" s="8">
        <f t="shared" si="370"/>
        <v>-12496.659900322318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2679.4243263183957</v>
      </c>
      <c r="M676" s="14">
        <f t="shared" si="363"/>
        <v>769177</v>
      </c>
      <c r="N676" s="13"/>
      <c r="O676" s="12">
        <f>1000*(IF(I8&lt;18,VLOOKUP(I8,'[1]Mortality (No Interventions) L'!$B$10:$O$129,10),VLOOKUP(I8,'[1]Mortality (Interventions) L'!$B$264:$AV$384,19)))</f>
        <v>15.517210723868775</v>
      </c>
      <c r="P676" s="11">
        <v>0</v>
      </c>
      <c r="Q676" s="10">
        <f t="shared" si="372"/>
        <v>0.96151948300536494</v>
      </c>
      <c r="R676" s="10">
        <f t="shared" si="373"/>
        <v>1.4920100432899609E-2</v>
      </c>
      <c r="S676" s="10">
        <f t="shared" si="374"/>
        <v>0</v>
      </c>
      <c r="T676" s="9">
        <f t="shared" si="364"/>
        <v>0.94659938257246534</v>
      </c>
      <c r="U676" s="18"/>
      <c r="V676" s="8">
        <f t="shared" si="375"/>
        <v>7395.7867137961766</v>
      </c>
      <c r="W676" s="8">
        <f t="shared" si="365"/>
        <v>7281.024732889412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-2536.3414129426374</v>
      </c>
      <c r="AB676" s="8">
        <f t="shared" si="376"/>
        <v>-11476.198090676422</v>
      </c>
      <c r="AC676" s="8">
        <f t="shared" si="369"/>
        <v>-14012.53950361906</v>
      </c>
      <c r="AD676" s="8">
        <f t="shared" si="377"/>
        <v>725.52667662340502</v>
      </c>
      <c r="AE676" s="8">
        <f t="shared" si="370"/>
        <v>-13287.012826995655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2679.4243263183957</v>
      </c>
      <c r="M677" s="14">
        <f t="shared" si="363"/>
        <v>769177</v>
      </c>
      <c r="N677" s="13"/>
      <c r="O677" s="12">
        <f>1000*(IF(I9&lt;18,VLOOKUP(I9,'[1]Mortality (No Interventions) L'!$B$10:$O$129,10),VLOOKUP(I9,'[1]Mortality (Interventions) L'!$B$264:$AV$384,19)))</f>
        <v>16.994464379878149</v>
      </c>
      <c r="P677" s="11">
        <v>0</v>
      </c>
      <c r="Q677" s="10">
        <f t="shared" si="372"/>
        <v>0.94659938257246534</v>
      </c>
      <c r="R677" s="10">
        <f t="shared" si="373"/>
        <v>1.6086949489142414E-2</v>
      </c>
      <c r="S677" s="10">
        <f t="shared" si="374"/>
        <v>0</v>
      </c>
      <c r="T677" s="9">
        <f t="shared" si="364"/>
        <v>0.93051243308332288</v>
      </c>
      <c r="U677" s="18"/>
      <c r="V677" s="8">
        <f t="shared" si="375"/>
        <v>7281.024732889412</v>
      </c>
      <c r="W677" s="8">
        <f t="shared" si="365"/>
        <v>7157.2876174173107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-2493.2376491451737</v>
      </c>
      <c r="AB677" s="8">
        <f t="shared" si="376"/>
        <v>-12373.711547210094</v>
      </c>
      <c r="AC677" s="8">
        <f t="shared" si="369"/>
        <v>-14866.949196355268</v>
      </c>
      <c r="AD677" s="8">
        <f t="shared" si="377"/>
        <v>714.26852629645134</v>
      </c>
      <c r="AE677" s="8">
        <f t="shared" si="370"/>
        <v>-14152.680670058817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2679.4243263183957</v>
      </c>
      <c r="M678" s="14">
        <f t="shared" si="363"/>
        <v>769177</v>
      </c>
      <c r="N678" s="13"/>
      <c r="O678" s="12">
        <f>1000*(IF(I10&lt;18,VLOOKUP(I10,'[1]Mortality (No Interventions) L'!$B$10:$O$129,10),VLOOKUP(I10,'[1]Mortality (Interventions) L'!$B$264:$AV$384,19)))</f>
        <v>18.857333924466204</v>
      </c>
      <c r="P678" s="11">
        <v>0</v>
      </c>
      <c r="Q678" s="10">
        <f t="shared" si="372"/>
        <v>0.93051243308332288</v>
      </c>
      <c r="R678" s="10">
        <f t="shared" si="373"/>
        <v>1.7546983671519734E-2</v>
      </c>
      <c r="S678" s="10">
        <f t="shared" si="374"/>
        <v>0</v>
      </c>
      <c r="T678" s="9">
        <f t="shared" si="364"/>
        <v>0.91296544941180313</v>
      </c>
      <c r="U678" s="18"/>
      <c r="V678" s="8">
        <f t="shared" si="375"/>
        <v>7157.2876174173107</v>
      </c>
      <c r="W678" s="8">
        <f t="shared" si="365"/>
        <v>7022.3202548222253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-2446.221834242192</v>
      </c>
      <c r="AB678" s="8">
        <f t="shared" si="376"/>
        <v>-13496.736259508534</v>
      </c>
      <c r="AC678" s="8">
        <f t="shared" si="369"/>
        <v>-15942.958093750727</v>
      </c>
      <c r="AD678" s="8">
        <f t="shared" si="377"/>
        <v>702.12991526863823</v>
      </c>
      <c r="AE678" s="8">
        <f t="shared" si="370"/>
        <v>-15240.828178482088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2679.4243263183957</v>
      </c>
      <c r="M679" s="14">
        <f t="shared" si="363"/>
        <v>769177</v>
      </c>
      <c r="N679" s="13"/>
      <c r="O679" s="12">
        <f>1000*(IF(I11&lt;18,VLOOKUP(I11,'[1]Mortality (No Interventions) L'!$B$10:$O$129,10),VLOOKUP(I11,'[1]Mortality (Interventions) L'!$B$264:$AV$384,19)))</f>
        <v>20.782717177259045</v>
      </c>
      <c r="P679" s="11">
        <v>0</v>
      </c>
      <c r="Q679" s="10">
        <f t="shared" si="372"/>
        <v>0.91296544941180313</v>
      </c>
      <c r="R679" s="10">
        <f t="shared" si="373"/>
        <v>1.8973902727734703E-2</v>
      </c>
      <c r="S679" s="10">
        <f t="shared" si="374"/>
        <v>0</v>
      </c>
      <c r="T679" s="9">
        <f t="shared" si="364"/>
        <v>0.89399154668406844</v>
      </c>
      <c r="U679" s="18"/>
      <c r="V679" s="8">
        <f t="shared" si="375"/>
        <v>7022.3202548222253</v>
      </c>
      <c r="W679" s="8">
        <f t="shared" si="365"/>
        <v>6876.3773590381179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-2395.3826977083008</v>
      </c>
      <c r="AB679" s="8">
        <f t="shared" si="376"/>
        <v>-14594.289578410795</v>
      </c>
      <c r="AC679" s="8">
        <f t="shared" si="369"/>
        <v>-16989.672276119098</v>
      </c>
      <c r="AD679" s="8">
        <f t="shared" si="377"/>
        <v>688.88961699806032</v>
      </c>
      <c r="AE679" s="8">
        <f t="shared" si="370"/>
        <v>-16300.782659121038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2679.4243263183957</v>
      </c>
      <c r="M680" s="14">
        <f t="shared" si="363"/>
        <v>769177</v>
      </c>
      <c r="N680" s="13"/>
      <c r="O680" s="12">
        <f>1000*(IF(I12&lt;18,VLOOKUP(I12,'[1]Mortality (No Interventions) L'!$B$10:$O$129,10),VLOOKUP(I12,'[1]Mortality (Interventions) L'!$B$264:$AV$384,19)))</f>
        <v>23.001658700820663</v>
      </c>
      <c r="P680" s="11">
        <v>0</v>
      </c>
      <c r="Q680" s="10">
        <f t="shared" si="372"/>
        <v>0.89399154668406844</v>
      </c>
      <c r="R680" s="10">
        <f t="shared" si="373"/>
        <v>2.0563288438245723E-2</v>
      </c>
      <c r="S680" s="10">
        <f t="shared" si="374"/>
        <v>0</v>
      </c>
      <c r="T680" s="9">
        <f t="shared" si="364"/>
        <v>0.87342825824582271</v>
      </c>
      <c r="U680" s="18"/>
      <c r="V680" s="8">
        <f t="shared" si="375"/>
        <v>6876.3773590381179</v>
      </c>
      <c r="W680" s="8">
        <f t="shared" si="365"/>
        <v>6718.2092739274722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-2340.2849224377633</v>
      </c>
      <c r="AB680" s="8">
        <f t="shared" si="376"/>
        <v>-15816.808511064532</v>
      </c>
      <c r="AC680" s="8">
        <f t="shared" si="369"/>
        <v>-18157.093433502294</v>
      </c>
      <c r="AD680" s="8">
        <f t="shared" si="377"/>
        <v>674.57261892163945</v>
      </c>
      <c r="AE680" s="8">
        <f t="shared" si="370"/>
        <v>-17482.520814580654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2679.4243263183957</v>
      </c>
      <c r="M681" s="14">
        <f t="shared" si="363"/>
        <v>769177</v>
      </c>
      <c r="N681" s="13"/>
      <c r="O681" s="12">
        <f>1000*(IF(I13&lt;18,VLOOKUP(I13,'[1]Mortality (No Interventions) L'!$B$10:$O$129,10),VLOOKUP(I13,'[1]Mortality (Interventions) L'!$B$264:$AV$384,19)))</f>
        <v>25.559823745758365</v>
      </c>
      <c r="P681" s="11">
        <v>0</v>
      </c>
      <c r="Q681" s="10">
        <f t="shared" si="372"/>
        <v>0.87342825824582271</v>
      </c>
      <c r="R681" s="10">
        <f t="shared" si="373"/>
        <v>2.232467233532795E-2</v>
      </c>
      <c r="S681" s="10">
        <f t="shared" si="374"/>
        <v>0</v>
      </c>
      <c r="T681" s="9">
        <f t="shared" si="364"/>
        <v>0.85110358591049473</v>
      </c>
      <c r="U681" s="18"/>
      <c r="V681" s="8">
        <f t="shared" si="375"/>
        <v>6718.2092739274722</v>
      </c>
      <c r="W681" s="8">
        <f t="shared" si="365"/>
        <v>6546.493028998766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-2280.4676523053981</v>
      </c>
      <c r="AB681" s="8">
        <f t="shared" si="376"/>
        <v>-17171.624492870546</v>
      </c>
      <c r="AC681" s="8">
        <f t="shared" si="369"/>
        <v>-19452.092145175942</v>
      </c>
      <c r="AD681" s="8">
        <f t="shared" si="377"/>
        <v>659.05632977228504</v>
      </c>
      <c r="AE681" s="8">
        <f t="shared" si="370"/>
        <v>-18793.035815403658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5158.3980038948239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2679.4243263183957</v>
      </c>
      <c r="M682" s="14">
        <f t="shared" si="363"/>
        <v>769177</v>
      </c>
      <c r="N682" s="13"/>
      <c r="O682" s="12">
        <f>1000*(IF(I14&lt;18,VLOOKUP(I14,'[1]Mortality (No Interventions) L'!$B$10:$O$129,10),VLOOKUP(I14,'[1]Mortality (Interventions) L'!$B$264:$AV$384,19)))</f>
        <v>28.604948049289384</v>
      </c>
      <c r="P682" s="11">
        <v>0</v>
      </c>
      <c r="Q682" s="10">
        <f t="shared" si="372"/>
        <v>0.85110358591049473</v>
      </c>
      <c r="R682" s="10">
        <f t="shared" si="373"/>
        <v>2.4345773859533605E-2</v>
      </c>
      <c r="S682" s="10">
        <f t="shared" si="374"/>
        <v>0</v>
      </c>
      <c r="T682" s="9">
        <f t="shared" si="364"/>
        <v>0.82675781205096111</v>
      </c>
      <c r="U682" s="18"/>
      <c r="V682" s="8">
        <f t="shared" si="375"/>
        <v>6546.493028998766</v>
      </c>
      <c r="W682" s="8">
        <f t="shared" si="365"/>
        <v>6359.2309359992214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-2215.2349935831171</v>
      </c>
      <c r="AB682" s="8">
        <f t="shared" si="376"/>
        <v>-18726.20929995448</v>
      </c>
      <c r="AC682" s="8">
        <f t="shared" si="369"/>
        <v>-20941.444293537599</v>
      </c>
      <c r="AD682" s="8">
        <f t="shared" si="377"/>
        <v>642.21096614477904</v>
      </c>
      <c r="AE682" s="8">
        <f t="shared" si="370"/>
        <v>-20299.23332739282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2679.4243263183957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2679.4243263183957</v>
      </c>
      <c r="M683" s="14">
        <f t="shared" si="363"/>
        <v>769177</v>
      </c>
      <c r="N683" s="13"/>
      <c r="O683" s="12">
        <f>1000*(IF(I15&lt;18,VLOOKUP(I15,'[1]Mortality (No Interventions) L'!$B$10:$O$129,10),VLOOKUP(I15,'[1]Mortality (Interventions) L'!$B$264:$AV$384,19)))</f>
        <v>32.114271790051568</v>
      </c>
      <c r="P683" s="11">
        <v>0</v>
      </c>
      <c r="Q683" s="10">
        <f t="shared" si="372"/>
        <v>0.82675781205096111</v>
      </c>
      <c r="R683" s="10">
        <f t="shared" si="373"/>
        <v>2.6550725080752936E-2</v>
      </c>
      <c r="S683" s="10">
        <f t="shared" si="374"/>
        <v>0</v>
      </c>
      <c r="T683" s="9">
        <f t="shared" si="364"/>
        <v>0.80020708697020815</v>
      </c>
      <c r="U683" s="18"/>
      <c r="V683" s="8">
        <f t="shared" si="375"/>
        <v>6359.2309359992214</v>
      </c>
      <c r="W683" s="8">
        <f t="shared" si="365"/>
        <v>6155.0088653448383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-2144.0943349203558</v>
      </c>
      <c r="AB683" s="8">
        <f t="shared" si="376"/>
        <v>-20422.207065438302</v>
      </c>
      <c r="AC683" s="8">
        <f t="shared" si="369"/>
        <v>-22566.301400358658</v>
      </c>
      <c r="AD683" s="8">
        <f t="shared" si="377"/>
        <v>623.84055482152371</v>
      </c>
      <c r="AE683" s="8">
        <f t="shared" si="370"/>
        <v>-21942.460845537134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2679.4243263183957</v>
      </c>
      <c r="M684" s="14">
        <f t="shared" si="363"/>
        <v>769177</v>
      </c>
      <c r="N684" s="13"/>
      <c r="O684" s="12">
        <f>1000*(IF(I16&lt;18,VLOOKUP(I16,'[1]Mortality (No Interventions) L'!$B$10:$O$129,10),VLOOKUP(I16,'[1]Mortality (Interventions) L'!$B$264:$AV$384,19)))</f>
        <v>36.142004185452102</v>
      </c>
      <c r="P684" s="11">
        <v>0</v>
      </c>
      <c r="Q684" s="10">
        <f t="shared" si="372"/>
        <v>0.80020708697020815</v>
      </c>
      <c r="R684" s="10">
        <f t="shared" si="373"/>
        <v>2.8921087886505697E-2</v>
      </c>
      <c r="S684" s="10">
        <f t="shared" si="374"/>
        <v>0</v>
      </c>
      <c r="T684" s="9">
        <f t="shared" si="364"/>
        <v>0.77128599908370243</v>
      </c>
      <c r="U684" s="18"/>
      <c r="V684" s="8">
        <f t="shared" si="375"/>
        <v>6155.0088653448383</v>
      </c>
      <c r="W684" s="8">
        <f t="shared" si="365"/>
        <v>5932.5545091720505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-2066.6024684936601</v>
      </c>
      <c r="AB684" s="8">
        <f t="shared" si="376"/>
        <v>-22245.435617278792</v>
      </c>
      <c r="AC684" s="8">
        <f t="shared" si="369"/>
        <v>-24312.038085772452</v>
      </c>
      <c r="AD684" s="8">
        <f t="shared" si="377"/>
        <v>603.80636969032867</v>
      </c>
      <c r="AE684" s="8">
        <f t="shared" si="370"/>
        <v>-23708.231716082122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2679.4243263183957</v>
      </c>
      <c r="M685" s="14">
        <f t="shared" si="363"/>
        <v>769177</v>
      </c>
      <c r="N685" s="13"/>
      <c r="O685" s="12">
        <f>1000*(IF(I17&lt;18,VLOOKUP(I17,'[1]Mortality (No Interventions) L'!$B$10:$O$129,10),VLOOKUP(I17,'[1]Mortality (Interventions) L'!$B$264:$AV$384,19)))</f>
        <v>40.791302695105252</v>
      </c>
      <c r="P685" s="11">
        <v>0</v>
      </c>
      <c r="Q685" s="10">
        <f t="shared" si="372"/>
        <v>0.77128599908370243</v>
      </c>
      <c r="R685" s="10">
        <f t="shared" si="373"/>
        <v>3.146176065311998E-2</v>
      </c>
      <c r="S685" s="10">
        <f t="shared" si="374"/>
        <v>0</v>
      </c>
      <c r="T685" s="9">
        <f t="shared" si="364"/>
        <v>0.73982423843058243</v>
      </c>
      <c r="U685" s="18"/>
      <c r="V685" s="8">
        <f t="shared" si="375"/>
        <v>5932.5545091720505</v>
      </c>
      <c r="W685" s="8">
        <f t="shared" si="365"/>
        <v>5690.5578824332015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-1982.3030616508836</v>
      </c>
      <c r="AB685" s="8">
        <f t="shared" si="376"/>
        <v>-24199.662673884868</v>
      </c>
      <c r="AC685" s="8">
        <f t="shared" si="369"/>
        <v>-26181.965735535752</v>
      </c>
      <c r="AD685" s="8">
        <f t="shared" si="377"/>
        <v>581.98359734977817</v>
      </c>
      <c r="AE685" s="8">
        <f t="shared" si="370"/>
        <v>-25599.982138185973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2679.4243263183957</v>
      </c>
      <c r="M686" s="14">
        <f t="shared" si="363"/>
        <v>769177</v>
      </c>
      <c r="N686" s="13"/>
      <c r="O686" s="12">
        <f>1000*(IF(I18&lt;18,VLOOKUP(I18,'[1]Mortality (No Interventions) L'!$B$10:$O$129,10),VLOOKUP(I18,'[1]Mortality (Interventions) L'!$B$264:$AV$384,19)))</f>
        <v>45.985350859190618</v>
      </c>
      <c r="P686" s="11">
        <v>0</v>
      </c>
      <c r="Q686" s="10">
        <f t="shared" si="372"/>
        <v>0.73982423843058243</v>
      </c>
      <c r="R686" s="10">
        <f t="shared" si="373"/>
        <v>3.4021077178363827E-2</v>
      </c>
      <c r="S686" s="10">
        <f t="shared" si="374"/>
        <v>0</v>
      </c>
      <c r="T686" s="9">
        <f t="shared" si="364"/>
        <v>0.70580316125221865</v>
      </c>
      <c r="U686" s="18"/>
      <c r="V686" s="8">
        <f t="shared" si="375"/>
        <v>5690.5578824332015</v>
      </c>
      <c r="W686" s="8">
        <f t="shared" si="365"/>
        <v>5428.8755816249777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-1891.14615985162</v>
      </c>
      <c r="AB686" s="8">
        <f t="shared" si="376"/>
        <v>-26168.230080822355</v>
      </c>
      <c r="AC686" s="8">
        <f t="shared" si="369"/>
        <v>-28059.376240673977</v>
      </c>
      <c r="AD686" s="8">
        <f t="shared" si="377"/>
        <v>558.24372826669708</v>
      </c>
      <c r="AE686" s="8">
        <f t="shared" si="370"/>
        <v>-27501.132512407279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2679.4243263183957</v>
      </c>
      <c r="M687" s="14">
        <f t="shared" si="363"/>
        <v>769177</v>
      </c>
      <c r="N687" s="13"/>
      <c r="O687" s="12">
        <f>1000*(IF(I19&lt;18,VLOOKUP(I19,'[1]Mortality (No Interventions) L'!$B$10:$O$129,10),VLOOKUP(I19,'[1]Mortality (Interventions) L'!$B$264:$AV$384,19)))</f>
        <v>51.759836899387579</v>
      </c>
      <c r="P687" s="11">
        <v>0</v>
      </c>
      <c r="Q687" s="10">
        <f t="shared" si="372"/>
        <v>0.70580316125221865</v>
      </c>
      <c r="R687" s="10">
        <f t="shared" si="373"/>
        <v>3.6532256509486993E-2</v>
      </c>
      <c r="S687" s="10">
        <f t="shared" si="374"/>
        <v>0</v>
      </c>
      <c r="T687" s="9">
        <f t="shared" si="364"/>
        <v>0.66927090474273165</v>
      </c>
      <c r="U687" s="18"/>
      <c r="V687" s="8">
        <f t="shared" si="375"/>
        <v>5428.8755816249777</v>
      </c>
      <c r="W687" s="8">
        <f t="shared" si="365"/>
        <v>5147.8778669730009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-1793.260743064797</v>
      </c>
      <c r="AB687" s="8">
        <f t="shared" si="376"/>
        <v>-28099.771465197678</v>
      </c>
      <c r="AC687" s="8">
        <f t="shared" si="369"/>
        <v>-29893.032208262477</v>
      </c>
      <c r="AD687" s="8">
        <f t="shared" si="377"/>
        <v>532.57269455741039</v>
      </c>
      <c r="AE687" s="8">
        <f t="shared" si="370"/>
        <v>-29360.459513705067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2679.4243263183957</v>
      </c>
      <c r="M688" s="14">
        <f t="shared" si="363"/>
        <v>769177</v>
      </c>
      <c r="N688" s="13"/>
      <c r="O688" s="12">
        <f>1000*(IF(I20&lt;18,VLOOKUP(I20,'[1]Mortality (No Interventions) L'!$B$10:$O$129,10),VLOOKUP(I20,'[1]Mortality (Interventions) L'!$B$264:$AV$384,19)))</f>
        <v>58.055700267359583</v>
      </c>
      <c r="P688" s="11">
        <v>0</v>
      </c>
      <c r="Q688" s="10">
        <f t="shared" si="372"/>
        <v>0.66927090474273165</v>
      </c>
      <c r="R688" s="10">
        <f t="shared" si="373"/>
        <v>3.8854991043408595E-2</v>
      </c>
      <c r="S688" s="10">
        <f t="shared" si="374"/>
        <v>0</v>
      </c>
      <c r="T688" s="9">
        <f t="shared" si="364"/>
        <v>0.63041591369932304</v>
      </c>
      <c r="U688" s="18"/>
      <c r="V688" s="8">
        <f t="shared" si="375"/>
        <v>5147.8778669730009</v>
      </c>
      <c r="W688" s="8">
        <f t="shared" si="365"/>
        <v>4849.0142125150423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-1689.1517348642046</v>
      </c>
      <c r="AB688" s="8">
        <f t="shared" si="376"/>
        <v>-29886.365445795891</v>
      </c>
      <c r="AC688" s="8">
        <f t="shared" si="369"/>
        <v>-31575.517180660096</v>
      </c>
      <c r="AD688" s="8">
        <f t="shared" si="377"/>
        <v>505.00681875005142</v>
      </c>
      <c r="AE688" s="8">
        <f t="shared" si="370"/>
        <v>-31070.510361910045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2679.4243263183957</v>
      </c>
      <c r="M689" s="14">
        <f t="shared" si="363"/>
        <v>769177</v>
      </c>
      <c r="N689" s="13"/>
      <c r="O689" s="12">
        <f>1000*(IF(I21&lt;18,VLOOKUP(I21,'[1]Mortality (No Interventions) L'!$B$10:$O$129,10),VLOOKUP(I21,'[1]Mortality (Interventions) L'!$B$264:$AV$384,19)))</f>
        <v>64.968754065326806</v>
      </c>
      <c r="P689" s="11">
        <v>0</v>
      </c>
      <c r="Q689" s="10">
        <f t="shared" si="372"/>
        <v>0.63041591369932304</v>
      </c>
      <c r="R689" s="10">
        <f t="shared" si="373"/>
        <v>4.095733645599961E-2</v>
      </c>
      <c r="S689" s="10">
        <f t="shared" si="374"/>
        <v>0</v>
      </c>
      <c r="T689" s="9">
        <f t="shared" si="364"/>
        <v>0.5894585772433234</v>
      </c>
      <c r="U689" s="18"/>
      <c r="V689" s="8">
        <f t="shared" si="375"/>
        <v>4849.0142125150423</v>
      </c>
      <c r="W689" s="8">
        <f t="shared" si="365"/>
        <v>4533.9798006828778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-1579.4096512227918</v>
      </c>
      <c r="AB689" s="8">
        <f t="shared" si="376"/>
        <v>-31503.441183216411</v>
      </c>
      <c r="AC689" s="8">
        <f t="shared" si="369"/>
        <v>-33082.850834439203</v>
      </c>
      <c r="AD689" s="8">
        <f t="shared" si="377"/>
        <v>475.68829424772571</v>
      </c>
      <c r="AE689" s="8">
        <f t="shared" si="370"/>
        <v>-32607.162540191479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2679.4243263183957</v>
      </c>
      <c r="M690" s="14">
        <f t="shared" si="363"/>
        <v>769177</v>
      </c>
      <c r="N690" s="13"/>
      <c r="O690" s="12">
        <f>1000*(IF(I22&lt;18,VLOOKUP(I22,'[1]Mortality (No Interventions) L'!$B$10:$O$129,10),VLOOKUP(I22,'[1]Mortality (Interventions) L'!$B$264:$AV$384,19)))</f>
        <v>72.738538379727459</v>
      </c>
      <c r="P690" s="11">
        <v>0</v>
      </c>
      <c r="Q690" s="10">
        <f t="shared" si="372"/>
        <v>0.5894585772433234</v>
      </c>
      <c r="R690" s="10">
        <f t="shared" si="373"/>
        <v>4.2876355344073018E-2</v>
      </c>
      <c r="S690" s="10">
        <f t="shared" si="374"/>
        <v>0</v>
      </c>
      <c r="T690" s="9">
        <f t="shared" si="364"/>
        <v>0.54658222189925043</v>
      </c>
      <c r="U690" s="18"/>
      <c r="V690" s="8">
        <f t="shared" si="375"/>
        <v>4533.9798006828778</v>
      </c>
      <c r="W690" s="8">
        <f t="shared" si="365"/>
        <v>4204.1847369379975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-1464.5257016900109</v>
      </c>
      <c r="AB690" s="8">
        <f t="shared" si="376"/>
        <v>-32979.506374488054</v>
      </c>
      <c r="AC690" s="8">
        <f t="shared" si="369"/>
        <v>-34444.032076178068</v>
      </c>
      <c r="AD690" s="8">
        <f t="shared" si="377"/>
        <v>444.78341844699037</v>
      </c>
      <c r="AE690" s="8">
        <f t="shared" si="370"/>
        <v>-33999.248657731077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2679.4243263183957</v>
      </c>
      <c r="M691" s="14">
        <f t="shared" si="363"/>
        <v>769177</v>
      </c>
      <c r="N691" s="13"/>
      <c r="O691" s="12">
        <f>1000*(IF(I23&lt;18,VLOOKUP(I23,'[1]Mortality (No Interventions) L'!$B$10:$O$129,10),VLOOKUP(I23,'[1]Mortality (Interventions) L'!$B$264:$AV$384,19)))</f>
        <v>81.460037805363854</v>
      </c>
      <c r="P691" s="11">
        <v>0</v>
      </c>
      <c r="Q691" s="10">
        <f t="shared" si="372"/>
        <v>0.54658222189925043</v>
      </c>
      <c r="R691" s="10">
        <f t="shared" si="373"/>
        <v>4.4524608459652719E-2</v>
      </c>
      <c r="S691" s="10">
        <f t="shared" si="374"/>
        <v>0</v>
      </c>
      <c r="T691" s="9">
        <f t="shared" si="364"/>
        <v>0.50205761343959776</v>
      </c>
      <c r="U691" s="18"/>
      <c r="V691" s="8">
        <f t="shared" si="375"/>
        <v>4204.1847369379975</v>
      </c>
      <c r="W691" s="8">
        <f t="shared" si="365"/>
        <v>3861.7116893262951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-1345.2253826634158</v>
      </c>
      <c r="AB691" s="8">
        <f t="shared" si="376"/>
        <v>-34247.3047611703</v>
      </c>
      <c r="AC691" s="8">
        <f t="shared" si="369"/>
        <v>-35592.530143833719</v>
      </c>
      <c r="AD691" s="8">
        <f t="shared" si="377"/>
        <v>412.4305226936176</v>
      </c>
      <c r="AE691" s="8">
        <f t="shared" si="370"/>
        <v>-35180.0996211401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2679.4243263183957</v>
      </c>
      <c r="M692" s="14">
        <f t="shared" si="363"/>
        <v>769177</v>
      </c>
      <c r="N692" s="13"/>
      <c r="O692" s="12">
        <f>1000*(IF(I24&lt;18,VLOOKUP(I24,'[1]Mortality (No Interventions) L'!$B$10:$O$129,10),VLOOKUP(I24,'[1]Mortality (Interventions) L'!$B$264:$AV$384,19)))</f>
        <v>91.285700955830947</v>
      </c>
      <c r="P692" s="11">
        <v>0</v>
      </c>
      <c r="Q692" s="10">
        <f t="shared" si="372"/>
        <v>0.50205761343959776</v>
      </c>
      <c r="R692" s="10">
        <f t="shared" si="373"/>
        <v>4.5830681163045291E-2</v>
      </c>
      <c r="S692" s="10">
        <f t="shared" si="374"/>
        <v>0</v>
      </c>
      <c r="T692" s="9">
        <f t="shared" si="364"/>
        <v>0.45622693227655248</v>
      </c>
      <c r="U692" s="18"/>
      <c r="V692" s="8">
        <f t="shared" si="375"/>
        <v>3861.7116893262951</v>
      </c>
      <c r="W692" s="8">
        <f t="shared" si="365"/>
        <v>3509.1926308768184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-1222.4255406634099</v>
      </c>
      <c r="AB692" s="8">
        <f t="shared" si="376"/>
        <v>-35251.905844947687</v>
      </c>
      <c r="AC692" s="8">
        <f t="shared" si="369"/>
        <v>-36474.331385611098</v>
      </c>
      <c r="AD692" s="8">
        <f t="shared" si="377"/>
        <v>378.83391672290958</v>
      </c>
      <c r="AE692" s="8">
        <f t="shared" si="370"/>
        <v>-36095.497468888192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2679.4243263183957</v>
      </c>
      <c r="M693" s="14">
        <f t="shared" si="363"/>
        <v>769177</v>
      </c>
      <c r="N693" s="13"/>
      <c r="O693" s="12">
        <f>1000*(IF(I25&lt;18,VLOOKUP(I25,'[1]Mortality (No Interventions) L'!$B$10:$O$129,10),VLOOKUP(I25,'[1]Mortality (Interventions) L'!$B$264:$AV$384,19)))</f>
        <v>101.88543097403593</v>
      </c>
      <c r="P693" s="11">
        <v>0</v>
      </c>
      <c r="Q693" s="10">
        <f t="shared" si="372"/>
        <v>0.45622693227655248</v>
      </c>
      <c r="R693" s="10">
        <f t="shared" si="373"/>
        <v>4.6482877616958851E-2</v>
      </c>
      <c r="S693" s="10">
        <f t="shared" si="374"/>
        <v>0</v>
      </c>
      <c r="T693" s="9">
        <f t="shared" si="364"/>
        <v>0.40974405465959363</v>
      </c>
      <c r="U693" s="18"/>
      <c r="V693" s="8">
        <f t="shared" si="375"/>
        <v>3509.1926308768184</v>
      </c>
      <c r="W693" s="8">
        <f t="shared" si="365"/>
        <v>3151.6570273090229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-1097.8781876192495</v>
      </c>
      <c r="AB693" s="8">
        <f t="shared" si="376"/>
        <v>-35753.560356779555</v>
      </c>
      <c r="AC693" s="8">
        <f t="shared" si="369"/>
        <v>-36851.438544398807</v>
      </c>
      <c r="AD693" s="8">
        <f t="shared" si="377"/>
        <v>344.25179708901589</v>
      </c>
      <c r="AE693" s="8">
        <f t="shared" si="370"/>
        <v>-36507.186747309788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2679.4243263183957</v>
      </c>
      <c r="M694" s="14">
        <f t="shared" si="363"/>
        <v>769177</v>
      </c>
      <c r="N694" s="13"/>
      <c r="O694" s="12">
        <f>1000*(IF(I26&lt;18,VLOOKUP(I26,'[1]Mortality (No Interventions) L'!$B$10:$O$129,10),VLOOKUP(I26,'[1]Mortality (Interventions) L'!$B$264:$AV$384,19)))</f>
        <v>112.94268182950091</v>
      </c>
      <c r="P694" s="11">
        <v>0</v>
      </c>
      <c r="Q694" s="10">
        <f t="shared" si="372"/>
        <v>0.40974405465959363</v>
      </c>
      <c r="R694" s="10">
        <f t="shared" si="373"/>
        <v>4.6277592396948113E-2</v>
      </c>
      <c r="S694" s="10">
        <f t="shared" si="374"/>
        <v>0</v>
      </c>
      <c r="T694" s="9">
        <f t="shared" si="364"/>
        <v>0.36346646226264551</v>
      </c>
      <c r="U694" s="18"/>
      <c r="V694" s="8">
        <f t="shared" si="375"/>
        <v>3151.6570273090229</v>
      </c>
      <c r="W694" s="8">
        <f t="shared" si="365"/>
        <v>2795.7004304379489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-973.88088078741953</v>
      </c>
      <c r="AB694" s="8">
        <f t="shared" si="376"/>
        <v>-35595.659687107356</v>
      </c>
      <c r="AC694" s="8">
        <f t="shared" si="369"/>
        <v>-36569.540567894779</v>
      </c>
      <c r="AD694" s="8">
        <f t="shared" si="377"/>
        <v>309.17755437901513</v>
      </c>
      <c r="AE694" s="8">
        <f t="shared" si="370"/>
        <v>-36260.363013515765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2679.4243263183957</v>
      </c>
      <c r="M695" s="14">
        <f t="shared" si="363"/>
        <v>769177</v>
      </c>
      <c r="N695" s="13"/>
      <c r="O695" s="12">
        <f>1000*(IF(I27&lt;18,VLOOKUP(I27,'[1]Mortality (No Interventions) L'!$B$10:$O$129,10),VLOOKUP(I27,'[1]Mortality (Interventions) L'!$B$264:$AV$384,19)))</f>
        <v>124.99517946707614</v>
      </c>
      <c r="P695" s="11">
        <v>0</v>
      </c>
      <c r="Q695" s="10">
        <f t="shared" si="372"/>
        <v>0.36346646226264551</v>
      </c>
      <c r="R695" s="10">
        <f t="shared" si="373"/>
        <v>4.543155568078263E-2</v>
      </c>
      <c r="S695" s="10">
        <f t="shared" si="374"/>
        <v>0</v>
      </c>
      <c r="T695" s="9">
        <f t="shared" si="364"/>
        <v>0.3180349065818629</v>
      </c>
      <c r="U695" s="18"/>
      <c r="V695" s="8">
        <f t="shared" si="375"/>
        <v>2795.7004304379489</v>
      </c>
      <c r="W695" s="8">
        <f t="shared" si="365"/>
        <v>2446.2513533991755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-852.15046531384189</v>
      </c>
      <c r="AB695" s="8">
        <f t="shared" si="376"/>
        <v>-34944.907703877339</v>
      </c>
      <c r="AC695" s="8">
        <f t="shared" si="369"/>
        <v>-35797.058169191179</v>
      </c>
      <c r="AD695" s="8">
        <f t="shared" si="377"/>
        <v>274.25821222596278</v>
      </c>
      <c r="AE695" s="8">
        <f t="shared" si="370"/>
        <v>-35522.799956965217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2679.4243263183957</v>
      </c>
      <c r="M696" s="14">
        <f t="shared" si="363"/>
        <v>769177</v>
      </c>
      <c r="N696" s="13"/>
      <c r="O696" s="12">
        <f>1000*(IF(I28&lt;18,VLOOKUP(I28,'[1]Mortality (No Interventions) L'!$B$10:$O$129,10),VLOOKUP(I28,'[1]Mortality (Interventions) L'!$B$264:$AV$384,19)))</f>
        <v>137.9957492487346</v>
      </c>
      <c r="P696" s="11">
        <v>0</v>
      </c>
      <c r="Q696" s="10">
        <f t="shared" si="372"/>
        <v>0.3180349065818629</v>
      </c>
      <c r="R696" s="10">
        <f t="shared" si="373"/>
        <v>4.3887465221015484E-2</v>
      </c>
      <c r="S696" s="10">
        <f t="shared" si="374"/>
        <v>0</v>
      </c>
      <c r="T696" s="9">
        <f t="shared" si="364"/>
        <v>0.2741474413608474</v>
      </c>
      <c r="U696" s="18"/>
      <c r="V696" s="8">
        <f t="shared" si="375"/>
        <v>2446.2513533991755</v>
      </c>
      <c r="W696" s="8">
        <f t="shared" si="365"/>
        <v>2108.6790650361254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-734.55732338020039</v>
      </c>
      <c r="AB696" s="8">
        <f t="shared" si="376"/>
        <v>-33757.228836305025</v>
      </c>
      <c r="AC696" s="8">
        <f t="shared" si="369"/>
        <v>-34491.786159685224</v>
      </c>
      <c r="AD696" s="8">
        <f t="shared" si="377"/>
        <v>239.97725776845914</v>
      </c>
      <c r="AE696" s="8">
        <f t="shared" si="370"/>
        <v>-34251.808901916767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2679.4243263183957</v>
      </c>
      <c r="M697" s="14">
        <f t="shared" si="363"/>
        <v>769177</v>
      </c>
      <c r="N697" s="13"/>
      <c r="O697" s="12">
        <f>1000*(IF(I29&lt;18,VLOOKUP(I29,'[1]Mortality (No Interventions) L'!$B$10:$O$129,10),VLOOKUP(I29,'[1]Mortality (Interventions) L'!$B$264:$AV$384,19)))</f>
        <v>152.30092786961572</v>
      </c>
      <c r="P697" s="11">
        <v>0</v>
      </c>
      <c r="Q697" s="10">
        <f t="shared" si="372"/>
        <v>0.2741474413608474</v>
      </c>
      <c r="R697" s="10">
        <f t="shared" si="373"/>
        <v>4.1752909692338122E-2</v>
      </c>
      <c r="S697" s="10">
        <f t="shared" si="374"/>
        <v>0</v>
      </c>
      <c r="T697" s="9">
        <f t="shared" si="364"/>
        <v>0.23239453166850926</v>
      </c>
      <c r="U697" s="18"/>
      <c r="V697" s="8">
        <f t="shared" si="375"/>
        <v>2108.6790650361254</v>
      </c>
      <c r="W697" s="8">
        <f t="shared" si="365"/>
        <v>1787.5252868518896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-622.68356145597454</v>
      </c>
      <c r="AB697" s="8">
        <f t="shared" si="376"/>
        <v>-32115.37781842356</v>
      </c>
      <c r="AC697" s="8">
        <f t="shared" si="369"/>
        <v>-32738.061379879535</v>
      </c>
      <c r="AD697" s="8">
        <f t="shared" si="377"/>
        <v>206.86141628004393</v>
      </c>
      <c r="AE697" s="8">
        <f t="shared" si="370"/>
        <v>-32531.199963599491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2679.4243263183957</v>
      </c>
      <c r="M698" s="14">
        <f t="shared" si="363"/>
        <v>769177</v>
      </c>
      <c r="N698" s="13"/>
      <c r="O698" s="12">
        <f>1000*(IF(I30&lt;18,VLOOKUP(I30,'[1]Mortality (No Interventions) L'!$B$10:$O$129,10),VLOOKUP(I30,'[1]Mortality (Interventions) L'!$B$264:$AV$384,19)))</f>
        <v>176.94547245185541</v>
      </c>
      <c r="P698" s="11">
        <v>0</v>
      </c>
      <c r="Q698" s="10">
        <f t="shared" si="372"/>
        <v>0.23239453166850926</v>
      </c>
      <c r="R698" s="10">
        <f t="shared" si="373"/>
        <v>4.1121160201312047E-2</v>
      </c>
      <c r="S698" s="10">
        <f t="shared" si="374"/>
        <v>0</v>
      </c>
      <c r="T698" s="9">
        <f t="shared" si="364"/>
        <v>0.19127337146719722</v>
      </c>
      <c r="U698" s="18"/>
      <c r="V698" s="8">
        <f t="shared" si="375"/>
        <v>1787.5252868518896</v>
      </c>
      <c r="W698" s="8">
        <f t="shared" si="365"/>
        <v>1471.2307804502436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-512.50252448614322</v>
      </c>
      <c r="AB698" s="8">
        <f t="shared" si="376"/>
        <v>-31629.450640164596</v>
      </c>
      <c r="AC698" s="8">
        <f t="shared" si="369"/>
        <v>-32141.953164650738</v>
      </c>
      <c r="AD698" s="8">
        <f t="shared" si="377"/>
        <v>175.35623064017039</v>
      </c>
      <c r="AE698" s="8">
        <f t="shared" si="370"/>
        <v>-31966.596934010569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2679.4243263183957</v>
      </c>
      <c r="M699" s="14">
        <f t="shared" si="363"/>
        <v>769177</v>
      </c>
      <c r="N699" s="13"/>
      <c r="O699" s="12">
        <f>1000*(IF(I31&lt;18,VLOOKUP(I31,'[1]Mortality (No Interventions) L'!$B$10:$O$129,10),VLOOKUP(I31,'[1]Mortality (Interventions) L'!$B$264:$AV$384,19)))</f>
        <v>193.41922395931084</v>
      </c>
      <c r="P699" s="11">
        <v>0</v>
      </c>
      <c r="Q699" s="10">
        <f t="shared" si="372"/>
        <v>0.19127337146719722</v>
      </c>
      <c r="R699" s="10">
        <f t="shared" si="373"/>
        <v>3.6995947073266269E-2</v>
      </c>
      <c r="S699" s="10">
        <f t="shared" si="374"/>
        <v>0</v>
      </c>
      <c r="T699" s="9">
        <f t="shared" si="364"/>
        <v>0.15427742439393094</v>
      </c>
      <c r="U699" s="18"/>
      <c r="V699" s="8">
        <f t="shared" si="375"/>
        <v>1471.2307804502436</v>
      </c>
      <c r="W699" s="8">
        <f t="shared" si="365"/>
        <v>1186.6664646305062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-413.37468392284563</v>
      </c>
      <c r="AB699" s="8">
        <f t="shared" si="376"/>
        <v>-28456.431581973728</v>
      </c>
      <c r="AC699" s="8">
        <f t="shared" si="369"/>
        <v>-28869.806265896572</v>
      </c>
      <c r="AD699" s="8">
        <f t="shared" si="377"/>
        <v>144.32773956216892</v>
      </c>
      <c r="AE699" s="8">
        <f t="shared" si="370"/>
        <v>-28725.478526334402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2679.4243263183957</v>
      </c>
      <c r="M700" s="14">
        <f t="shared" si="363"/>
        <v>769177</v>
      </c>
      <c r="N700" s="13"/>
      <c r="O700" s="12">
        <f>1000*(IF(I32&lt;18,VLOOKUP(I32,'[1]Mortality (No Interventions) L'!$B$10:$O$129,10),VLOOKUP(I32,'[1]Mortality (Interventions) L'!$B$264:$AV$384,19)))</f>
        <v>211.18071946612119</v>
      </c>
      <c r="P700" s="11">
        <v>0</v>
      </c>
      <c r="Q700" s="10">
        <f t="shared" si="372"/>
        <v>0.15427742439393094</v>
      </c>
      <c r="R700" s="10">
        <f t="shared" si="373"/>
        <v>3.2580417480890453E-2</v>
      </c>
      <c r="S700" s="10">
        <f t="shared" si="374"/>
        <v>0</v>
      </c>
      <c r="T700" s="9">
        <f t="shared" si="364"/>
        <v>0.12169700691304049</v>
      </c>
      <c r="U700" s="18"/>
      <c r="V700" s="8">
        <f t="shared" si="375"/>
        <v>1186.6664646305062</v>
      </c>
      <c r="W700" s="8">
        <f t="shared" si="365"/>
        <v>936.06538686351746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-326.07792076293867</v>
      </c>
      <c r="AB700" s="8">
        <f t="shared" si="376"/>
        <v>-25060.107776698875</v>
      </c>
      <c r="AC700" s="8">
        <f t="shared" si="369"/>
        <v>-25386.185697461813</v>
      </c>
      <c r="AD700" s="8">
        <f t="shared" si="377"/>
        <v>116.41198018025267</v>
      </c>
      <c r="AE700" s="8">
        <f t="shared" si="370"/>
        <v>-25269.773717281561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2679.4243263183957</v>
      </c>
      <c r="M701" s="14">
        <f t="shared" si="363"/>
        <v>769177</v>
      </c>
      <c r="N701" s="13"/>
      <c r="O701" s="12">
        <f>1000*(IF(I33&lt;18,VLOOKUP(I33,'[1]Mortality (No Interventions) L'!$B$10:$O$129,10),VLOOKUP(I33,'[1]Mortality (Interventions) L'!$B$264:$AV$384,19)))</f>
        <v>229.75335988776521</v>
      </c>
      <c r="P701" s="11">
        <v>0</v>
      </c>
      <c r="Q701" s="10">
        <f t="shared" si="372"/>
        <v>0.12169700691304049</v>
      </c>
      <c r="R701" s="10">
        <f t="shared" si="373"/>
        <v>2.7960296226555641E-2</v>
      </c>
      <c r="S701" s="10">
        <f t="shared" si="374"/>
        <v>0</v>
      </c>
      <c r="T701" s="9">
        <f t="shared" si="364"/>
        <v>9.3736710686484842E-2</v>
      </c>
      <c r="U701" s="18"/>
      <c r="V701" s="8">
        <f t="shared" si="375"/>
        <v>936.06538686351746</v>
      </c>
      <c r="W701" s="8">
        <f t="shared" si="365"/>
        <v>721.00121915698355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-251.16042288243702</v>
      </c>
      <c r="AB701" s="8">
        <f t="shared" si="376"/>
        <v>-21506.416770653388</v>
      </c>
      <c r="AC701" s="8">
        <f t="shared" si="369"/>
        <v>-21757.577193535824</v>
      </c>
      <c r="AD701" s="8">
        <f t="shared" si="377"/>
        <v>91.828014451311063</v>
      </c>
      <c r="AE701" s="8">
        <f t="shared" si="370"/>
        <v>-21665.749179084512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2679.4243263183957</v>
      </c>
      <c r="M702" s="14">
        <f t="shared" si="363"/>
        <v>769177</v>
      </c>
      <c r="N702" s="13"/>
      <c r="O702" s="12">
        <f>1000*(IF(I34&lt;18,VLOOKUP(I34,'[1]Mortality (No Interventions) L'!$B$10:$O$129,10),VLOOKUP(I34,'[1]Mortality (Interventions) L'!$B$264:$AV$384,19)))</f>
        <v>248.89794119349642</v>
      </c>
      <c r="P702" s="11">
        <v>0</v>
      </c>
      <c r="Q702" s="10">
        <f t="shared" si="372"/>
        <v>9.3736710686484842E-2</v>
      </c>
      <c r="R702" s="10">
        <f t="shared" si="373"/>
        <v>2.333087430411649E-2</v>
      </c>
      <c r="S702" s="10">
        <f t="shared" si="374"/>
        <v>0</v>
      </c>
      <c r="T702" s="9">
        <f t="shared" si="364"/>
        <v>7.0405836382368359E-2</v>
      </c>
      <c r="U702" s="18"/>
      <c r="V702" s="8">
        <f t="shared" si="375"/>
        <v>721.00121915698355</v>
      </c>
      <c r="W702" s="8">
        <f t="shared" si="365"/>
        <v>541.54550011080948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-188.64711071771055</v>
      </c>
      <c r="AB702" s="8">
        <f t="shared" si="376"/>
        <v>-17945.571904617409</v>
      </c>
      <c r="AC702" s="8">
        <f t="shared" si="369"/>
        <v>-18134.219015335118</v>
      </c>
      <c r="AD702" s="8">
        <f t="shared" si="377"/>
        <v>70.730219599300085</v>
      </c>
      <c r="AE702" s="8">
        <f t="shared" si="370"/>
        <v>-18063.488795735819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2679.4243263183957</v>
      </c>
      <c r="M703" s="14">
        <f t="shared" si="363"/>
        <v>769177</v>
      </c>
      <c r="N703" s="13"/>
      <c r="O703" s="12">
        <f>1000*(IF(I35&lt;18,VLOOKUP(I35,'[1]Mortality (No Interventions) L'!$B$10:$O$129,10),VLOOKUP(I35,'[1]Mortality (Interventions) L'!$B$264:$AV$384,19)))</f>
        <v>269.40093458294757</v>
      </c>
      <c r="P703" s="11">
        <v>0</v>
      </c>
      <c r="Q703" s="10">
        <f t="shared" si="372"/>
        <v>7.0405836382368359E-2</v>
      </c>
      <c r="R703" s="10">
        <f t="shared" si="373"/>
        <v>1.896739812150413E-2</v>
      </c>
      <c r="S703" s="10">
        <f t="shared" si="374"/>
        <v>0</v>
      </c>
      <c r="T703" s="9">
        <f t="shared" si="364"/>
        <v>5.1438438260864229E-2</v>
      </c>
      <c r="U703" s="18"/>
      <c r="V703" s="8">
        <f t="shared" si="375"/>
        <v>541.54550011080948</v>
      </c>
      <c r="W703" s="8">
        <f t="shared" si="365"/>
        <v>395.65263626176767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-137.82540278398653</v>
      </c>
      <c r="AB703" s="8">
        <f t="shared" si="376"/>
        <v>-14589.286384904182</v>
      </c>
      <c r="AC703" s="8">
        <f t="shared" si="369"/>
        <v>-14727.111787688169</v>
      </c>
      <c r="AD703" s="8">
        <f t="shared" si="377"/>
        <v>53.125613560870413</v>
      </c>
      <c r="AE703" s="8">
        <f t="shared" si="370"/>
        <v>-14673.986174127298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2679.4243263183957</v>
      </c>
      <c r="M704" s="14">
        <f t="shared" ref="M704:M735" si="380">$E$11</f>
        <v>769177</v>
      </c>
      <c r="N704" s="13"/>
      <c r="O704" s="12">
        <f>1000*(IF(I36&lt;18,VLOOKUP(I36,'[1]Mortality (No Interventions) L'!$B$10:$O$129,10),VLOOKUP(I36,'[1]Mortality (Interventions) L'!$B$264:$AV$384,19)))</f>
        <v>290.43483537922509</v>
      </c>
      <c r="P704" s="11">
        <v>0</v>
      </c>
      <c r="Q704" s="10">
        <f t="shared" si="372"/>
        <v>5.1438438260864229E-2</v>
      </c>
      <c r="R704" s="10">
        <f t="shared" si="373"/>
        <v>1.4939514348458536E-2</v>
      </c>
      <c r="S704" s="10">
        <f t="shared" si="374"/>
        <v>0</v>
      </c>
      <c r="T704" s="9">
        <f t="shared" ref="T704:T735" si="381">Q704-SUM(R704:S704)</f>
        <v>3.6498923912405695E-2</v>
      </c>
      <c r="U704" s="18"/>
      <c r="V704" s="8">
        <f t="shared" si="375"/>
        <v>395.65263626176767</v>
      </c>
      <c r="W704" s="8">
        <f t="shared" ref="W704:W735" si="382">$G$14*M704*T704</f>
        <v>280.74132798172479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-97.796104615344021</v>
      </c>
      <c r="AB704" s="8">
        <f t="shared" si="376"/>
        <v>-11491.13082800429</v>
      </c>
      <c r="AC704" s="8">
        <f t="shared" ref="AC704:AC735" si="386">IFERROR(_xlfn.IFNA(SUM(Y704:AB704),0),0)</f>
        <v>-11588.926932619634</v>
      </c>
      <c r="AD704" s="8">
        <f t="shared" si="377"/>
        <v>38.813523617279408</v>
      </c>
      <c r="AE704" s="8">
        <f t="shared" ref="AE704:AE735" si="387">IFERROR(_xlfn.IFNA(SUM(AC704:AD704),0),0)</f>
        <v>-11550.113409002353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2679.4243263183957</v>
      </c>
      <c r="M705" s="14">
        <f t="shared" si="380"/>
        <v>769177</v>
      </c>
      <c r="N705" s="13"/>
      <c r="O705" s="12">
        <f>1000*(IF(I37&lt;18,VLOOKUP(I37,'[1]Mortality (No Interventions) L'!$B$10:$O$129,10),VLOOKUP(I37,'[1]Mortality (Interventions) L'!$B$264:$AV$384,19)))</f>
        <v>312.6648753474247</v>
      </c>
      <c r="P705" s="11">
        <v>0</v>
      </c>
      <c r="Q705" s="10">
        <f t="shared" ref="Q705:Q736" si="389">T704</f>
        <v>3.6498923912405695E-2</v>
      </c>
      <c r="R705" s="10">
        <f t="shared" ref="R705:R736" si="390">O705*Q705/1000</f>
        <v>1.1411931495387466E-2</v>
      </c>
      <c r="S705" s="10">
        <f t="shared" ref="S705:S736" si="391">MIN(P705*Q705,Q705-R705)</f>
        <v>0</v>
      </c>
      <c r="T705" s="9">
        <f t="shared" si="381"/>
        <v>2.5086992417018228E-2</v>
      </c>
      <c r="U705" s="18"/>
      <c r="V705" s="8">
        <f t="shared" ref="V705:V736" si="392">W704</f>
        <v>280.74132798172479</v>
      </c>
      <c r="W705" s="8">
        <f t="shared" si="382"/>
        <v>192.96337566344832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-67.218697756323763</v>
      </c>
      <c r="AB705" s="8">
        <f t="shared" ref="AB705:AB736" si="393">IFERROR(_xlfn.IFNA(-M705*R705,0),0)</f>
        <v>-8777.7952318276439</v>
      </c>
      <c r="AC705" s="8">
        <f t="shared" si="386"/>
        <v>-8845.0139295839672</v>
      </c>
      <c r="AD705" s="8">
        <f t="shared" ref="AD705:AD736" si="394">IFERROR(_xlfn.IFNA($D$6*SUM(V705:V705,Y705:Z705),0),0)</f>
        <v>27.540724275007204</v>
      </c>
      <c r="AE705" s="8">
        <f t="shared" si="387"/>
        <v>-8817.4732053089592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2679.4243263183957</v>
      </c>
      <c r="M706" s="14">
        <f t="shared" si="380"/>
        <v>769177</v>
      </c>
      <c r="N706" s="13"/>
      <c r="O706" s="12">
        <f>1000*(IF(I38&lt;18,VLOOKUP(I38,'[1]Mortality (No Interventions) L'!$B$10:$O$129,10),VLOOKUP(I38,'[1]Mortality (Interventions) L'!$B$264:$AV$384,19)))</f>
        <v>336.14728101530102</v>
      </c>
      <c r="P706" s="11">
        <v>0</v>
      </c>
      <c r="Q706" s="10">
        <f t="shared" si="389"/>
        <v>2.5086992417018228E-2</v>
      </c>
      <c r="R706" s="10">
        <f t="shared" si="390"/>
        <v>8.4329242898321527E-3</v>
      </c>
      <c r="S706" s="10">
        <f t="shared" si="391"/>
        <v>0</v>
      </c>
      <c r="T706" s="9">
        <f t="shared" si="381"/>
        <v>1.6654068127186075E-2</v>
      </c>
      <c r="U706" s="18"/>
      <c r="V706" s="8">
        <f t="shared" si="392"/>
        <v>192.96337566344832</v>
      </c>
      <c r="W706" s="8">
        <f t="shared" si="382"/>
        <v>128.09926159864605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-44.623315272146215</v>
      </c>
      <c r="AB706" s="8">
        <f t="shared" si="393"/>
        <v>-6486.4114064802261</v>
      </c>
      <c r="AC706" s="8">
        <f t="shared" si="386"/>
        <v>-6531.0347217523722</v>
      </c>
      <c r="AD706" s="8">
        <f t="shared" si="394"/>
        <v>18.929707152584282</v>
      </c>
      <c r="AE706" s="8">
        <f t="shared" si="387"/>
        <v>-6512.1050145997879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2679.4243263183957</v>
      </c>
      <c r="M707" s="14">
        <f t="shared" si="380"/>
        <v>769177</v>
      </c>
      <c r="N707" s="13"/>
      <c r="O707" s="12">
        <f>1000*(IF(I39&lt;18,VLOOKUP(I39,'[1]Mortality (No Interventions) L'!$B$10:$O$129,10),VLOOKUP(I39,'[1]Mortality (Interventions) L'!$B$264:$AV$384,19)))</f>
        <v>359.99365166665774</v>
      </c>
      <c r="P707" s="11">
        <v>0</v>
      </c>
      <c r="Q707" s="10">
        <f t="shared" si="389"/>
        <v>1.6654068127186075E-2</v>
      </c>
      <c r="R707" s="10">
        <f t="shared" si="390"/>
        <v>5.9953588002110104E-3</v>
      </c>
      <c r="S707" s="10">
        <f t="shared" si="391"/>
        <v>0</v>
      </c>
      <c r="T707" s="9">
        <f t="shared" si="381"/>
        <v>1.0658709326975064E-2</v>
      </c>
      <c r="U707" s="18"/>
      <c r="V707" s="8">
        <f t="shared" si="392"/>
        <v>128.09926159864605</v>
      </c>
      <c r="W707" s="8">
        <f t="shared" si="382"/>
        <v>81.984340639946993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-28.559205057853763</v>
      </c>
      <c r="AB707" s="8">
        <f t="shared" si="393"/>
        <v>-4611.492095869904</v>
      </c>
      <c r="AC707" s="8">
        <f t="shared" si="386"/>
        <v>-4640.0513009277574</v>
      </c>
      <c r="AD707" s="8">
        <f t="shared" si="394"/>
        <v>12.566537562827179</v>
      </c>
      <c r="AE707" s="8">
        <f t="shared" si="387"/>
        <v>-4627.4847633649306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2679.4243263183957</v>
      </c>
      <c r="M708" s="14">
        <f t="shared" si="380"/>
        <v>769177</v>
      </c>
      <c r="N708" s="13"/>
      <c r="O708" s="12">
        <f>1000*(IF(I40&lt;18,VLOOKUP(I40,'[1]Mortality (No Interventions) L'!$B$10:$O$129,10),VLOOKUP(I40,'[1]Mortality (Interventions) L'!$B$264:$AV$384,19)))</f>
        <v>384.85284885476801</v>
      </c>
      <c r="P708" s="11">
        <v>0</v>
      </c>
      <c r="Q708" s="10">
        <f t="shared" si="389"/>
        <v>1.0658709326975064E-2</v>
      </c>
      <c r="R708" s="10">
        <f t="shared" si="390"/>
        <v>4.10203464960124E-3</v>
      </c>
      <c r="S708" s="10">
        <f t="shared" si="391"/>
        <v>0</v>
      </c>
      <c r="T708" s="9">
        <f t="shared" si="381"/>
        <v>6.5566746773738239E-3</v>
      </c>
      <c r="U708" s="18"/>
      <c r="V708" s="8">
        <f t="shared" si="392"/>
        <v>81.984340639946993</v>
      </c>
      <c r="W708" s="8">
        <f t="shared" si="382"/>
        <v>50.432433583183659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-17.568113630311242</v>
      </c>
      <c r="AB708" s="8">
        <f t="shared" si="393"/>
        <v>-3155.190705676333</v>
      </c>
      <c r="AC708" s="8">
        <f t="shared" si="386"/>
        <v>-3172.758819306644</v>
      </c>
      <c r="AD708" s="8">
        <f t="shared" si="394"/>
        <v>8.0426638167788003</v>
      </c>
      <c r="AE708" s="8">
        <f t="shared" si="387"/>
        <v>-3164.7161554898653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2679.4243263183957</v>
      </c>
      <c r="M709" s="14">
        <f t="shared" si="380"/>
        <v>769177</v>
      </c>
      <c r="N709" s="13"/>
      <c r="O709" s="12">
        <f>1000*(IF(I41&lt;18,VLOOKUP(I41,'[1]Mortality (No Interventions) L'!$B$10:$O$129,10),VLOOKUP(I41,'[1]Mortality (Interventions) L'!$B$264:$AV$384,19)))</f>
        <v>409.79515215034439</v>
      </c>
      <c r="P709" s="11">
        <v>0</v>
      </c>
      <c r="Q709" s="10">
        <f t="shared" si="389"/>
        <v>6.5566746773738239E-3</v>
      </c>
      <c r="R709" s="10">
        <f t="shared" si="390"/>
        <v>2.6868934970147164E-3</v>
      </c>
      <c r="S709" s="10">
        <f t="shared" si="391"/>
        <v>0</v>
      </c>
      <c r="T709" s="9">
        <f t="shared" si="381"/>
        <v>3.8697811803591075E-3</v>
      </c>
      <c r="U709" s="18"/>
      <c r="V709" s="8">
        <f t="shared" si="392"/>
        <v>50.432433583183659</v>
      </c>
      <c r="W709" s="8">
        <f t="shared" si="382"/>
        <v>29.765466789650773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-10.368785832183308</v>
      </c>
      <c r="AB709" s="8">
        <f t="shared" si="393"/>
        <v>-2066.6966793532883</v>
      </c>
      <c r="AC709" s="8">
        <f t="shared" si="386"/>
        <v>-2077.0654651854716</v>
      </c>
      <c r="AD709" s="8">
        <f t="shared" si="394"/>
        <v>4.9474217345103169</v>
      </c>
      <c r="AE709" s="8">
        <f t="shared" si="387"/>
        <v>-2072.1180434509611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2679.4243263183957</v>
      </c>
      <c r="M710" s="14">
        <f t="shared" si="380"/>
        <v>769177</v>
      </c>
      <c r="N710" s="13"/>
      <c r="O710" s="12">
        <f>1000*(IF(I42&lt;18,VLOOKUP(I42,'[1]Mortality (No Interventions) L'!$B$10:$O$129,10),VLOOKUP(I42,'[1]Mortality (Interventions) L'!$B$264:$AV$384,19)))</f>
        <v>434.23131201663841</v>
      </c>
      <c r="P710" s="11">
        <v>0</v>
      </c>
      <c r="Q710" s="10">
        <f t="shared" si="389"/>
        <v>3.8697811803591075E-3</v>
      </c>
      <c r="R710" s="10">
        <f t="shared" si="390"/>
        <v>1.6803801591646309E-3</v>
      </c>
      <c r="S710" s="10">
        <f t="shared" si="391"/>
        <v>0</v>
      </c>
      <c r="T710" s="9">
        <f t="shared" si="381"/>
        <v>2.1894010211944764E-3</v>
      </c>
      <c r="U710" s="18"/>
      <c r="V710" s="8">
        <f t="shared" si="392"/>
        <v>29.765466789650773</v>
      </c>
      <c r="W710" s="8">
        <f t="shared" si="382"/>
        <v>16.84036909279304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-5.8663343562548178</v>
      </c>
      <c r="AB710" s="8">
        <f t="shared" si="393"/>
        <v>-1292.5097696857733</v>
      </c>
      <c r="AC710" s="8">
        <f t="shared" si="386"/>
        <v>-1298.3761040420281</v>
      </c>
      <c r="AD710" s="8">
        <f t="shared" si="394"/>
        <v>2.919992292064741</v>
      </c>
      <c r="AE710" s="8">
        <f t="shared" si="387"/>
        <v>-1295.4561117499634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2679.4243263183957</v>
      </c>
      <c r="M711" s="14">
        <f t="shared" si="380"/>
        <v>769177</v>
      </c>
      <c r="N711" s="13"/>
      <c r="O711" s="12">
        <f>1000*(IF(I43&lt;18,VLOOKUP(I43,'[1]Mortality (No Interventions) L'!$B$10:$O$129,10),VLOOKUP(I43,'[1]Mortality (Interventions) L'!$B$264:$AV$384,19)))</f>
        <v>459.17280667261832</v>
      </c>
      <c r="P711" s="11">
        <v>0</v>
      </c>
      <c r="Q711" s="10">
        <f t="shared" si="389"/>
        <v>2.1894010211944764E-3</v>
      </c>
      <c r="R711" s="10">
        <f t="shared" si="390"/>
        <v>1.0053134118337644E-3</v>
      </c>
      <c r="S711" s="10">
        <f t="shared" si="391"/>
        <v>0</v>
      </c>
      <c r="T711" s="9">
        <f t="shared" si="381"/>
        <v>1.184087609360712E-3</v>
      </c>
      <c r="U711" s="18"/>
      <c r="V711" s="8">
        <f t="shared" si="392"/>
        <v>16.84036909279304</v>
      </c>
      <c r="W711" s="8">
        <f t="shared" si="382"/>
        <v>9.1077295510524436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-3.1726731450132855</v>
      </c>
      <c r="AB711" s="8">
        <f t="shared" si="393"/>
        <v>-773.26395417405945</v>
      </c>
      <c r="AC711" s="8">
        <f t="shared" si="386"/>
        <v>-776.43662731907273</v>
      </c>
      <c r="AD711" s="8">
        <f t="shared" si="394"/>
        <v>1.6520402080029972</v>
      </c>
      <c r="AE711" s="8">
        <f t="shared" si="387"/>
        <v>-774.78458711106975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2679.4243263183957</v>
      </c>
      <c r="M712" s="14">
        <f t="shared" si="380"/>
        <v>769177</v>
      </c>
      <c r="N712" s="13"/>
      <c r="O712" s="12">
        <f>1000*(IF(I44&lt;18,VLOOKUP(I44,'[1]Mortality (No Interventions) L'!$B$10:$O$129,10),VLOOKUP(I44,'[1]Mortality (Interventions) L'!$B$264:$AV$384,19)))</f>
        <v>484.46515299154839</v>
      </c>
      <c r="P712" s="11">
        <v>0</v>
      </c>
      <c r="Q712" s="10">
        <f t="shared" si="389"/>
        <v>1.184087609360712E-3</v>
      </c>
      <c r="R712" s="10">
        <f t="shared" si="390"/>
        <v>5.7364918482433408E-4</v>
      </c>
      <c r="S712" s="10">
        <f t="shared" si="391"/>
        <v>0</v>
      </c>
      <c r="T712" s="9">
        <f t="shared" si="381"/>
        <v>6.1043842453637788E-4</v>
      </c>
      <c r="U712" s="18"/>
      <c r="V712" s="8">
        <f t="shared" si="392"/>
        <v>9.1077295510524436</v>
      </c>
      <c r="W712" s="8">
        <f t="shared" si="382"/>
        <v>4.6953519606961756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-1.6356235644222472</v>
      </c>
      <c r="AB712" s="8">
        <f t="shared" si="393"/>
        <v>-441.23775903562682</v>
      </c>
      <c r="AC712" s="8">
        <f t="shared" si="386"/>
        <v>-442.87338260004907</v>
      </c>
      <c r="AD712" s="8">
        <f t="shared" si="394"/>
        <v>0.89346826895824483</v>
      </c>
      <c r="AE712" s="8">
        <f t="shared" si="387"/>
        <v>-441.97991433109081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2679.4243263183957</v>
      </c>
      <c r="M713" s="14">
        <f t="shared" si="380"/>
        <v>769177</v>
      </c>
      <c r="N713" s="13"/>
      <c r="O713" s="12">
        <f>1000*(IF(I45&lt;18,VLOOKUP(I45,'[1]Mortality (No Interventions) L'!$B$10:$O$129,10),VLOOKUP(I45,'[1]Mortality (Interventions) L'!$B$264:$AV$384,19)))</f>
        <v>509.93639775919519</v>
      </c>
      <c r="P713" s="11">
        <v>0</v>
      </c>
      <c r="Q713" s="10">
        <f t="shared" si="389"/>
        <v>6.1043842453637788E-4</v>
      </c>
      <c r="R713" s="10">
        <f t="shared" si="390"/>
        <v>3.1128477126187885E-4</v>
      </c>
      <c r="S713" s="10">
        <f t="shared" si="391"/>
        <v>0</v>
      </c>
      <c r="T713" s="9">
        <f t="shared" si="381"/>
        <v>2.9915365327449903E-4</v>
      </c>
      <c r="U713" s="18"/>
      <c r="V713" s="8">
        <f t="shared" si="392"/>
        <v>4.6953519606961756</v>
      </c>
      <c r="W713" s="8">
        <f t="shared" si="382"/>
        <v>2.3010210956471937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-0.80155957589071147</v>
      </c>
      <c r="AB713" s="8">
        <f t="shared" si="393"/>
        <v>-239.4330865048982</v>
      </c>
      <c r="AC713" s="8">
        <f t="shared" si="386"/>
        <v>-240.23464608078891</v>
      </c>
      <c r="AD713" s="8">
        <f t="shared" si="394"/>
        <v>0.46061402734429485</v>
      </c>
      <c r="AE713" s="8">
        <f t="shared" si="387"/>
        <v>-239.77403205344461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2679.4243263183957</v>
      </c>
      <c r="M714" s="14">
        <f t="shared" si="380"/>
        <v>769177</v>
      </c>
      <c r="N714" s="13"/>
      <c r="O714" s="12">
        <f>1000*(IF(I46&lt;18,VLOOKUP(I46,'[1]Mortality (No Interventions) L'!$B$10:$O$129,10),VLOOKUP(I46,'[1]Mortality (Interventions) L'!$B$264:$AV$384,19)))</f>
        <v>535.41558505339765</v>
      </c>
      <c r="P714" s="11">
        <v>0</v>
      </c>
      <c r="Q714" s="10">
        <f t="shared" si="389"/>
        <v>2.9915365327449903E-4</v>
      </c>
      <c r="R714" s="10">
        <f t="shared" si="390"/>
        <v>1.6017152828882718E-4</v>
      </c>
      <c r="S714" s="10">
        <f t="shared" si="391"/>
        <v>0</v>
      </c>
      <c r="T714" s="9">
        <f t="shared" si="381"/>
        <v>1.3898212498567186E-4</v>
      </c>
      <c r="U714" s="18"/>
      <c r="V714" s="8">
        <f t="shared" si="392"/>
        <v>2.3010210956471937</v>
      </c>
      <c r="W714" s="8">
        <f t="shared" si="382"/>
        <v>1.0690185395010412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-0.37239208661003287</v>
      </c>
      <c r="AB714" s="8">
        <f t="shared" si="393"/>
        <v>-123.20025561461522</v>
      </c>
      <c r="AC714" s="8">
        <f t="shared" si="386"/>
        <v>-123.57264770122525</v>
      </c>
      <c r="AD714" s="8">
        <f t="shared" si="394"/>
        <v>0.22573016948298971</v>
      </c>
      <c r="AE714" s="8">
        <f t="shared" si="387"/>
        <v>-123.34691753174226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2679.4243263183957</v>
      </c>
      <c r="M715" s="14">
        <f t="shared" si="380"/>
        <v>769177</v>
      </c>
      <c r="N715" s="13"/>
      <c r="O715" s="12">
        <f>1000*(IF(I47&lt;18,VLOOKUP(I47,'[1]Mortality (No Interventions) L'!$B$10:$O$129,10),VLOOKUP(I47,'[1]Mortality (Interventions) L'!$B$264:$AV$384,19)))</f>
        <v>560.92565544206991</v>
      </c>
      <c r="P715" s="11">
        <v>0</v>
      </c>
      <c r="Q715" s="10">
        <f t="shared" si="389"/>
        <v>1.3898212498567186E-4</v>
      </c>
      <c r="R715" s="10">
        <f t="shared" si="390"/>
        <v>7.7958639552319674E-5</v>
      </c>
      <c r="S715" s="10">
        <f t="shared" si="391"/>
        <v>0</v>
      </c>
      <c r="T715" s="9">
        <f t="shared" si="381"/>
        <v>6.1023485433352181E-5</v>
      </c>
      <c r="U715" s="18"/>
      <c r="V715" s="8">
        <f t="shared" si="392"/>
        <v>1.0690185395010412</v>
      </c>
      <c r="W715" s="8">
        <f t="shared" si="382"/>
        <v>0.46937861455169533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-0.1635078113468601</v>
      </c>
      <c r="AB715" s="8">
        <f t="shared" si="393"/>
        <v>-59.963992494934587</v>
      </c>
      <c r="AC715" s="8">
        <f t="shared" si="386"/>
        <v>-60.127500306281448</v>
      </c>
      <c r="AD715" s="8">
        <f t="shared" si="394"/>
        <v>0.10487071872505214</v>
      </c>
      <c r="AE715" s="8">
        <f t="shared" si="387"/>
        <v>-60.022629587556395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2679.4243263183957</v>
      </c>
      <c r="M716" s="14">
        <f t="shared" si="380"/>
        <v>769177</v>
      </c>
      <c r="N716" s="13"/>
      <c r="O716" s="12">
        <f>1000*(IF(I48&lt;18,VLOOKUP(I48,'[1]Mortality (No Interventions) L'!$B$10:$O$129,10),VLOOKUP(I48,'[1]Mortality (Interventions) L'!$B$264:$AV$384,19)))</f>
        <v>586.51252694445691</v>
      </c>
      <c r="P716" s="11">
        <v>0</v>
      </c>
      <c r="Q716" s="10">
        <f t="shared" si="389"/>
        <v>6.1023485433352181E-5</v>
      </c>
      <c r="R716" s="10">
        <f t="shared" si="390"/>
        <v>3.5791038644473645E-5</v>
      </c>
      <c r="S716" s="10">
        <f t="shared" si="391"/>
        <v>0</v>
      </c>
      <c r="T716" s="9">
        <f t="shared" si="381"/>
        <v>2.5232446788878537E-5</v>
      </c>
      <c r="U716" s="18"/>
      <c r="V716" s="8">
        <f t="shared" si="392"/>
        <v>0.46937861455169533</v>
      </c>
      <c r="W716" s="8">
        <f t="shared" si="382"/>
        <v>0.19408217723729226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-6.7608431738655647E-2</v>
      </c>
      <c r="AB716" s="8">
        <f t="shared" si="393"/>
        <v>-27.529643731440306</v>
      </c>
      <c r="AC716" s="8">
        <f t="shared" si="386"/>
        <v>-27.597252163178961</v>
      </c>
      <c r="AD716" s="8">
        <f t="shared" si="394"/>
        <v>4.6046042087521312E-2</v>
      </c>
      <c r="AE716" s="8">
        <f t="shared" si="387"/>
        <v>-27.55120612109144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2679.4243263183957</v>
      </c>
      <c r="M717" s="14">
        <f t="shared" si="380"/>
        <v>769177</v>
      </c>
      <c r="N717" s="13"/>
      <c r="O717" s="12">
        <f>1000*(IF(I49&lt;18,VLOOKUP(I49,'[1]Mortality (No Interventions) L'!$B$10:$O$129,10),VLOOKUP(I49,'[1]Mortality (Interventions) L'!$B$264:$AV$384,19)))</f>
        <v>612.01977188324258</v>
      </c>
      <c r="P717" s="11">
        <v>0</v>
      </c>
      <c r="Q717" s="10">
        <f t="shared" si="389"/>
        <v>2.5232446788878537E-5</v>
      </c>
      <c r="R717" s="10">
        <f t="shared" si="390"/>
        <v>1.5442756327785498E-5</v>
      </c>
      <c r="S717" s="10">
        <f t="shared" si="391"/>
        <v>0</v>
      </c>
      <c r="T717" s="9">
        <f t="shared" si="381"/>
        <v>9.7896904610930386E-6</v>
      </c>
      <c r="U717" s="18"/>
      <c r="V717" s="8">
        <f t="shared" si="392"/>
        <v>0.19408217723729226</v>
      </c>
      <c r="W717" s="8">
        <f t="shared" si="382"/>
        <v>7.5300047397921607E-2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-2.6230734768579841E-2</v>
      </c>
      <c r="AB717" s="8">
        <f t="shared" si="393"/>
        <v>-11.878212983937066</v>
      </c>
      <c r="AC717" s="8">
        <f t="shared" si="386"/>
        <v>-11.904443718705647</v>
      </c>
      <c r="AD717" s="8">
        <f t="shared" si="394"/>
        <v>1.9039461586978373E-2</v>
      </c>
      <c r="AE717" s="8">
        <f t="shared" si="387"/>
        <v>-11.885404257118669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2679.4243263183957</v>
      </c>
      <c r="M718" s="14">
        <f t="shared" si="380"/>
        <v>769177</v>
      </c>
      <c r="N718" s="13"/>
      <c r="O718" s="12">
        <f>1000*(IF(I50&lt;18,VLOOKUP(I50,'[1]Mortality (No Interventions) L'!$B$10:$O$129,10),VLOOKUP(I50,'[1]Mortality (Interventions) L'!$B$264:$AV$384,19)))</f>
        <v>637.29220243954364</v>
      </c>
      <c r="P718" s="11">
        <v>0</v>
      </c>
      <c r="Q718" s="10">
        <f t="shared" si="389"/>
        <v>9.7896904610930386E-6</v>
      </c>
      <c r="R718" s="10">
        <f t="shared" si="390"/>
        <v>6.2388933951513736E-6</v>
      </c>
      <c r="S718" s="10">
        <f t="shared" si="391"/>
        <v>0</v>
      </c>
      <c r="T718" s="9">
        <f t="shared" si="381"/>
        <v>3.5507970659416649E-6</v>
      </c>
      <c r="U718" s="18"/>
      <c r="V718" s="8">
        <f t="shared" si="392"/>
        <v>7.5300047397921607E-2</v>
      </c>
      <c r="W718" s="8">
        <f t="shared" si="382"/>
        <v>2.7311914347898123E-2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-9.5140920363040813E-3</v>
      </c>
      <c r="AB718" s="8">
        <f t="shared" si="393"/>
        <v>-4.7988133050023478</v>
      </c>
      <c r="AC718" s="8">
        <f t="shared" si="386"/>
        <v>-4.808327397038652</v>
      </c>
      <c r="AD718" s="8">
        <f t="shared" si="394"/>
        <v>7.3869346497361099E-3</v>
      </c>
      <c r="AE718" s="8">
        <f t="shared" si="387"/>
        <v>-4.8009404623889163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2679.4243263183957</v>
      </c>
      <c r="M719" s="14">
        <f t="shared" si="380"/>
        <v>769177</v>
      </c>
      <c r="N719" s="13"/>
      <c r="O719" s="12">
        <f>1000*(IF(I51&lt;18,VLOOKUP(I51,'[1]Mortality (No Interventions) L'!$B$10:$O$129,10),VLOOKUP(I51,'[1]Mortality (Interventions) L'!$B$264:$AV$384,19)))</f>
        <v>666.68215761715169</v>
      </c>
      <c r="P719" s="11">
        <v>0</v>
      </c>
      <c r="Q719" s="10">
        <f t="shared" si="389"/>
        <v>3.5507970659416649E-6</v>
      </c>
      <c r="R719" s="10">
        <f t="shared" si="390"/>
        <v>2.3672530491826407E-6</v>
      </c>
      <c r="S719" s="10">
        <f t="shared" si="391"/>
        <v>0</v>
      </c>
      <c r="T719" s="9">
        <f t="shared" si="381"/>
        <v>1.1835440167590243E-6</v>
      </c>
      <c r="U719" s="18"/>
      <c r="V719" s="8">
        <f t="shared" si="392"/>
        <v>2.7311914347898123E-2</v>
      </c>
      <c r="W719" s="8">
        <f t="shared" si="382"/>
        <v>9.1035483617865603E-3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-3.1712166297727168E-3</v>
      </c>
      <c r="AB719" s="8">
        <f t="shared" si="393"/>
        <v>-1.8208365986111561</v>
      </c>
      <c r="AC719" s="8">
        <f t="shared" si="386"/>
        <v>-1.8240078152409289</v>
      </c>
      <c r="AD719" s="8">
        <f t="shared" si="394"/>
        <v>2.6792987975288061E-3</v>
      </c>
      <c r="AE719" s="8">
        <f t="shared" si="387"/>
        <v>-1.8213285164434001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2679.4243263183957</v>
      </c>
      <c r="M720" s="14">
        <f t="shared" si="380"/>
        <v>769177</v>
      </c>
      <c r="N720" s="13"/>
      <c r="O720" s="12">
        <f>1000*(IF(I52&lt;18,VLOOKUP(I52,'[1]Mortality (No Interventions) L'!$B$10:$O$129,10),VLOOKUP(I52,'[1]Mortality (Interventions) L'!$B$264:$AV$384,19)))</f>
        <v>695.76599954272558</v>
      </c>
      <c r="P720" s="11">
        <v>0</v>
      </c>
      <c r="Q720" s="10">
        <f t="shared" si="389"/>
        <v>1.1835440167590243E-6</v>
      </c>
      <c r="R720" s="10">
        <f t="shared" si="390"/>
        <v>8.2346968582315485E-7</v>
      </c>
      <c r="S720" s="10">
        <f t="shared" si="391"/>
        <v>0</v>
      </c>
      <c r="T720" s="9">
        <f t="shared" si="381"/>
        <v>3.6007433093586945E-7</v>
      </c>
      <c r="U720" s="18"/>
      <c r="V720" s="8">
        <f t="shared" si="392"/>
        <v>9.1035483617865603E-3</v>
      </c>
      <c r="W720" s="8">
        <f t="shared" si="382"/>
        <v>2.7696089364625926E-3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-9.647919215923891E-4</v>
      </c>
      <c r="AB720" s="8">
        <f t="shared" si="393"/>
        <v>-0.63339394253239678</v>
      </c>
      <c r="AC720" s="8">
        <f t="shared" si="386"/>
        <v>-0.63435873445398916</v>
      </c>
      <c r="AD720" s="8">
        <f t="shared" si="394"/>
        <v>8.9305809429126161E-4</v>
      </c>
      <c r="AE720" s="8">
        <f t="shared" si="387"/>
        <v>-0.63346567635969786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2679.4243263183957</v>
      </c>
      <c r="M721" s="14">
        <f t="shared" si="380"/>
        <v>769177</v>
      </c>
      <c r="N721" s="13"/>
      <c r="O721" s="12">
        <f>1000*(IF(I53&lt;18,VLOOKUP(I53,'[1]Mortality (No Interventions) L'!$B$10:$O$129,10),VLOOKUP(I53,'[1]Mortality (Interventions) L'!$B$264:$AV$384,19)))</f>
        <v>724.50373777573509</v>
      </c>
      <c r="P721" s="11">
        <v>0</v>
      </c>
      <c r="Q721" s="10">
        <f t="shared" si="389"/>
        <v>3.6007433093586945E-7</v>
      </c>
      <c r="R721" s="10">
        <f t="shared" si="390"/>
        <v>2.6087519864013444E-7</v>
      </c>
      <c r="S721" s="10">
        <f t="shared" si="391"/>
        <v>0</v>
      </c>
      <c r="T721" s="9">
        <f t="shared" si="381"/>
        <v>9.9199132295735005E-8</v>
      </c>
      <c r="U721" s="18"/>
      <c r="V721" s="8">
        <f t="shared" si="392"/>
        <v>2.7696089364625926E-3</v>
      </c>
      <c r="W721" s="8">
        <f t="shared" si="382"/>
        <v>7.6301690981836565E-4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-2.657965682228692E-4</v>
      </c>
      <c r="AB721" s="8">
        <f t="shared" si="393"/>
        <v>-0.20065920266442269</v>
      </c>
      <c r="AC721" s="8">
        <f t="shared" si="386"/>
        <v>-0.20092499923264556</v>
      </c>
      <c r="AD721" s="8">
        <f t="shared" si="394"/>
        <v>2.7169863666698033E-4</v>
      </c>
      <c r="AE721" s="8">
        <f t="shared" si="387"/>
        <v>-0.20065330059597858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2679.4243263183957</v>
      </c>
      <c r="M722" s="14">
        <f t="shared" si="380"/>
        <v>769177</v>
      </c>
      <c r="N722" s="13"/>
      <c r="O722" s="12">
        <f>1000*(IF(I54&lt;18,VLOOKUP(I54,'[1]Mortality (No Interventions) L'!$B$10:$O$129,10),VLOOKUP(I54,'[1]Mortality (Interventions) L'!$B$264:$AV$384,19)))</f>
        <v>752.85625008899842</v>
      </c>
      <c r="P722" s="11">
        <v>0</v>
      </c>
      <c r="Q722" s="10">
        <f t="shared" si="389"/>
        <v>9.9199132295735005E-8</v>
      </c>
      <c r="R722" s="10">
        <f t="shared" si="390"/>
        <v>7.4682686752249504E-8</v>
      </c>
      <c r="S722" s="10">
        <f t="shared" si="391"/>
        <v>0</v>
      </c>
      <c r="T722" s="9">
        <f t="shared" si="381"/>
        <v>2.4516445543485501E-8</v>
      </c>
      <c r="U722" s="18"/>
      <c r="V722" s="8">
        <f t="shared" si="392"/>
        <v>7.6301690981836565E-4</v>
      </c>
      <c r="W722" s="8">
        <f t="shared" si="382"/>
        <v>1.8857486033801548E-4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-6.5689960584075269E-5</v>
      </c>
      <c r="AB722" s="8">
        <f t="shared" si="393"/>
        <v>-5.7444204948035017E-2</v>
      </c>
      <c r="AC722" s="8">
        <f t="shared" si="386"/>
        <v>-5.7509894908619096E-2</v>
      </c>
      <c r="AD722" s="8">
        <f t="shared" si="394"/>
        <v>7.4851958853181674E-5</v>
      </c>
      <c r="AE722" s="8">
        <f t="shared" si="387"/>
        <v>-5.743504294976591E-2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2679.4243263183957</v>
      </c>
      <c r="M723" s="14">
        <f t="shared" si="380"/>
        <v>769177</v>
      </c>
      <c r="N723" s="13"/>
      <c r="O723" s="12">
        <f>1000*(IF(I55&lt;18,VLOOKUP(I55,'[1]Mortality (No Interventions) L'!$B$10:$O$129,10),VLOOKUP(I55,'[1]Mortality (Interventions) L'!$B$264:$AV$384,19)))</f>
        <v>780.78458124760357</v>
      </c>
      <c r="P723" s="11">
        <v>0</v>
      </c>
      <c r="Q723" s="10">
        <f t="shared" si="389"/>
        <v>2.4516445543485501E-8</v>
      </c>
      <c r="R723" s="10">
        <f t="shared" si="390"/>
        <v>1.9142062667350002E-8</v>
      </c>
      <c r="S723" s="10">
        <f t="shared" si="391"/>
        <v>0</v>
      </c>
      <c r="T723" s="9">
        <f t="shared" si="381"/>
        <v>5.3743828761354988E-9</v>
      </c>
      <c r="U723" s="18"/>
      <c r="V723" s="8">
        <f t="shared" si="392"/>
        <v>1.8857486033801548E-4</v>
      </c>
      <c r="W723" s="8">
        <f t="shared" si="382"/>
        <v>4.133851697517275E-5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-1.4400252217266481E-5</v>
      </c>
      <c r="AB723" s="8">
        <f t="shared" si="393"/>
        <v>-1.4723634336284272E-2</v>
      </c>
      <c r="AC723" s="8">
        <f t="shared" si="386"/>
        <v>-1.4738034588501538E-2</v>
      </c>
      <c r="AD723" s="8">
        <f t="shared" si="394"/>
        <v>1.8499193799159321E-5</v>
      </c>
      <c r="AE723" s="8">
        <f t="shared" si="387"/>
        <v>-1.4719535394702379E-2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2679.4243263183957</v>
      </c>
      <c r="M724" s="14">
        <f t="shared" si="380"/>
        <v>769177</v>
      </c>
      <c r="N724" s="13"/>
      <c r="O724" s="12">
        <f>1000*(IF(I56&lt;18,VLOOKUP(I56,'[1]Mortality (No Interventions) L'!$B$10:$O$129,10),VLOOKUP(I56,'[1]Mortality (Interventions) L'!$B$264:$AV$384,19)))</f>
        <v>808.41244570145318</v>
      </c>
      <c r="P724" s="11">
        <v>0</v>
      </c>
      <c r="Q724" s="10">
        <f t="shared" si="389"/>
        <v>5.3743828761354988E-9</v>
      </c>
      <c r="R724" s="10">
        <f t="shared" si="390"/>
        <v>4.3447180050327088E-9</v>
      </c>
      <c r="S724" s="10">
        <f t="shared" si="391"/>
        <v>0</v>
      </c>
      <c r="T724" s="9">
        <f t="shared" si="381"/>
        <v>1.0296648711027901E-9</v>
      </c>
      <c r="U724" s="18"/>
      <c r="V724" s="8">
        <f t="shared" si="392"/>
        <v>4.133851697517275E-5</v>
      </c>
      <c r="W724" s="8">
        <f t="shared" si="382"/>
        <v>7.9199453656023085E-6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-2.758909103588311E-6</v>
      </c>
      <c r="AB724" s="8">
        <f t="shared" si="393"/>
        <v>-3.3418571609570439E-3</v>
      </c>
      <c r="AC724" s="8">
        <f t="shared" si="386"/>
        <v>-3.3446160700606321E-3</v>
      </c>
      <c r="AD724" s="8">
        <f t="shared" si="394"/>
        <v>4.0553085152644467E-6</v>
      </c>
      <c r="AE724" s="8">
        <f t="shared" si="387"/>
        <v>-3.3405607615453678E-3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2679.4243263183957</v>
      </c>
      <c r="M725" s="14">
        <f t="shared" si="380"/>
        <v>769177</v>
      </c>
      <c r="N725" s="13"/>
      <c r="O725" s="12">
        <f>1000*(IF(I57&lt;18,VLOOKUP(I57,'[1]Mortality (No Interventions) L'!$B$10:$O$129,10),VLOOKUP(I57,'[1]Mortality (Interventions) L'!$B$264:$AV$384,19)))</f>
        <v>835.88696619011273</v>
      </c>
      <c r="P725" s="11">
        <v>0</v>
      </c>
      <c r="Q725" s="10">
        <f t="shared" si="389"/>
        <v>1.0296648711027901E-9</v>
      </c>
      <c r="R725" s="10">
        <f t="shared" si="390"/>
        <v>8.6068344529864468E-10</v>
      </c>
      <c r="S725" s="10">
        <f t="shared" si="391"/>
        <v>0</v>
      </c>
      <c r="T725" s="9">
        <f t="shared" si="381"/>
        <v>1.689814258041454E-10</v>
      </c>
      <c r="U725" s="18"/>
      <c r="V725" s="8">
        <f t="shared" si="392"/>
        <v>7.9199453656023085E-6</v>
      </c>
      <c r="W725" s="8">
        <f t="shared" si="382"/>
        <v>1.2997662615575515E-6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-4.5277294299559424E-7</v>
      </c>
      <c r="AB725" s="8">
        <f t="shared" si="393"/>
        <v>-6.6201791040447564E-4</v>
      </c>
      <c r="AC725" s="8">
        <f t="shared" si="386"/>
        <v>-6.6247068334747124E-4</v>
      </c>
      <c r="AD725" s="8">
        <f t="shared" si="394"/>
        <v>7.7694664036558653E-7</v>
      </c>
      <c r="AE725" s="8">
        <f t="shared" si="387"/>
        <v>-6.6169373670710567E-4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2679.4243263183957</v>
      </c>
      <c r="M726" s="14">
        <f t="shared" si="380"/>
        <v>769177</v>
      </c>
      <c r="N726" s="13"/>
      <c r="O726" s="12">
        <f>1000*(IF(I58&lt;18,VLOOKUP(I58,'[1]Mortality (No Interventions) L'!$B$10:$O$129,10),VLOOKUP(I58,'[1]Mortality (Interventions) L'!$B$264:$AV$384,19)))</f>
        <v>863.20474549964149</v>
      </c>
      <c r="P726" s="11">
        <v>0</v>
      </c>
      <c r="Q726" s="10">
        <f t="shared" si="389"/>
        <v>1.689814258041454E-10</v>
      </c>
      <c r="R726" s="10">
        <f t="shared" si="390"/>
        <v>1.4586556865543386E-10</v>
      </c>
      <c r="S726" s="10">
        <f t="shared" si="391"/>
        <v>0</v>
      </c>
      <c r="T726" s="9">
        <f t="shared" si="381"/>
        <v>2.3115857148711538E-11</v>
      </c>
      <c r="U726" s="18"/>
      <c r="V726" s="8">
        <f t="shared" si="392"/>
        <v>1.2997662615575515E-6</v>
      </c>
      <c r="W726" s="8">
        <f t="shared" si="382"/>
        <v>1.7780185654074496E-7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-6.1937189967958684E-8</v>
      </c>
      <c r="AB726" s="8">
        <f t="shared" si="393"/>
        <v>-1.1219644050168064E-4</v>
      </c>
      <c r="AC726" s="8">
        <f t="shared" si="386"/>
        <v>-1.1225837769164861E-4</v>
      </c>
      <c r="AD726" s="8">
        <f t="shared" si="394"/>
        <v>1.2750707025879582E-7</v>
      </c>
      <c r="AE726" s="8">
        <f t="shared" si="387"/>
        <v>-1.1213087062138981E-4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2679.4243263183957</v>
      </c>
      <c r="M727" s="14">
        <f t="shared" si="380"/>
        <v>769177</v>
      </c>
      <c r="N727" s="13"/>
      <c r="O727" s="12">
        <f>1000*(IF(I59&lt;18,VLOOKUP(I59,'[1]Mortality (No Interventions) L'!$B$10:$O$129,10),VLOOKUP(I59,'[1]Mortality (Interventions) L'!$B$264:$AV$384,19)))</f>
        <v>890.36238641609862</v>
      </c>
      <c r="P727" s="11">
        <v>0</v>
      </c>
      <c r="Q727" s="10">
        <f t="shared" si="389"/>
        <v>2.3115857148711538E-11</v>
      </c>
      <c r="R727" s="10">
        <f t="shared" si="390"/>
        <v>2.0581489734980439E-11</v>
      </c>
      <c r="S727" s="10">
        <f t="shared" si="391"/>
        <v>0</v>
      </c>
      <c r="T727" s="9">
        <f t="shared" si="381"/>
        <v>2.5343674137310988E-12</v>
      </c>
      <c r="U727" s="18"/>
      <c r="V727" s="8">
        <f t="shared" si="392"/>
        <v>1.7780185654074496E-7</v>
      </c>
      <c r="W727" s="8">
        <f t="shared" si="382"/>
        <v>1.9493771241914455E-8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-6.7906457001797445E-9</v>
      </c>
      <c r="AB727" s="8">
        <f t="shared" si="393"/>
        <v>-1.5830808529883049E-5</v>
      </c>
      <c r="AC727" s="8">
        <f t="shared" si="386"/>
        <v>-1.5837599175583228E-5</v>
      </c>
      <c r="AD727" s="8">
        <f t="shared" si="394"/>
        <v>1.744236212664708E-8</v>
      </c>
      <c r="AE727" s="8">
        <f t="shared" si="387"/>
        <v>-1.5820156813456579E-5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2679.4243263183957</v>
      </c>
      <c r="M728" s="14">
        <f t="shared" si="380"/>
        <v>769177</v>
      </c>
      <c r="N728" s="13"/>
      <c r="O728" s="12">
        <f>1000*(IF(I60&lt;18,VLOOKUP(I60,'[1]Mortality (No Interventions) L'!$B$10:$O$129,10),VLOOKUP(I60,'[1]Mortality (Interventions) L'!$B$264:$AV$384,19)))</f>
        <v>1000</v>
      </c>
      <c r="P728" s="11">
        <v>0</v>
      </c>
      <c r="Q728" s="10">
        <f t="shared" si="389"/>
        <v>2.5343674137310988E-12</v>
      </c>
      <c r="R728" s="10">
        <f t="shared" si="390"/>
        <v>2.5343674137310988E-12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1.9493771241914455E-8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-1.9493771241914455E-6</v>
      </c>
      <c r="AC728" s="8">
        <f t="shared" si="386"/>
        <v>-1.9493771241914455E-6</v>
      </c>
      <c r="AD728" s="8">
        <f t="shared" si="394"/>
        <v>1.9123389588318083E-9</v>
      </c>
      <c r="AE728" s="8">
        <f t="shared" si="387"/>
        <v>-1.9474647852326135E-6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2679.4243263183957</v>
      </c>
      <c r="M729" s="14">
        <f t="shared" si="380"/>
        <v>769177</v>
      </c>
      <c r="N729" s="13"/>
      <c r="O729" s="12" t="e">
        <f>1000*(IF(I61&lt;18,VLOOKUP(I61,'[1]Mortality (No Interventions) L'!$B$10:$O$129,10),VLOOKUP(I61,'[1]Mortality (Interventions) L'!$B$264:$AV$384,19)))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2679.4243263183957</v>
      </c>
      <c r="M730" s="14">
        <f t="shared" si="380"/>
        <v>769177</v>
      </c>
      <c r="N730" s="13"/>
      <c r="O730" s="12" t="e">
        <f>1000*(IF(I62&lt;18,VLOOKUP(I62,'[1]Mortality (No Interventions) L'!$B$10:$O$129,10),VLOOKUP(I62,'[1]Mortality (Interventions) L'!$B$264:$AV$384,19)))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2679.4243263183957</v>
      </c>
      <c r="M731" s="14">
        <f t="shared" si="380"/>
        <v>769177</v>
      </c>
      <c r="N731" s="13"/>
      <c r="O731" s="12" t="e">
        <f>1000*(IF(I63&lt;18,VLOOKUP(I63,'[1]Mortality (No Interventions) L'!$B$10:$O$129,10),VLOOKUP(I63,'[1]Mortality (Interventions) L'!$B$264:$AV$384,19)))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2679.4243263183957</v>
      </c>
      <c r="M732" s="14">
        <f t="shared" si="380"/>
        <v>769177</v>
      </c>
      <c r="N732" s="13"/>
      <c r="O732" s="12" t="e">
        <f>1000*(IF(I64&lt;18,VLOOKUP(I64,'[1]Mortality (No Interventions) L'!$B$10:$O$129,10),VLOOKUP(I64,'[1]Mortality (Interventions) L'!$B$264:$AV$384,19)))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2679.4243263183957</v>
      </c>
      <c r="M733" s="14">
        <f t="shared" si="380"/>
        <v>769177</v>
      </c>
      <c r="N733" s="13"/>
      <c r="O733" s="12" t="e">
        <f>1000*(IF(I65&lt;18,VLOOKUP(I65,'[1]Mortality (No Interventions) L'!$B$10:$O$129,10),VLOOKUP(I65,'[1]Mortality (Interventions) L'!$B$264:$AV$384,19)))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2679.4243263183957</v>
      </c>
      <c r="M734" s="14">
        <f t="shared" si="380"/>
        <v>769177</v>
      </c>
      <c r="N734" s="13"/>
      <c r="O734" s="12" t="e">
        <f>1000*(IF(I66&lt;18,VLOOKUP(I66,'[1]Mortality (No Interventions) L'!$B$10:$O$129,10),VLOOKUP(I66,'[1]Mortality (Interventions) L'!$B$264:$AV$384,19)))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2679.4243263183957</v>
      </c>
      <c r="M735" s="14">
        <f t="shared" si="380"/>
        <v>769177</v>
      </c>
      <c r="N735" s="13"/>
      <c r="O735" s="12" t="e">
        <f>1000*(IF(I67&lt;18,VLOOKUP(I67,'[1]Mortality (No Interventions) L'!$B$10:$O$129,10),VLOOKUP(I67,'[1]Mortality (Interventions) L'!$B$264:$AV$384,19)))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2679.4243263183957</v>
      </c>
      <c r="M736" s="14">
        <f t="shared" ref="M736:M767" si="397">$E$11</f>
        <v>769177</v>
      </c>
      <c r="N736" s="13"/>
      <c r="O736" s="12" t="e">
        <f>1000*(IF(I68&lt;18,VLOOKUP(I68,'[1]Mortality (No Interventions) L'!$B$10:$O$129,10),VLOOKUP(I68,'[1]Mortality (Interventions) L'!$B$264:$AV$384,19)))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2679.4243263183957</v>
      </c>
      <c r="M737" s="14">
        <f t="shared" si="397"/>
        <v>769177</v>
      </c>
      <c r="N737" s="13"/>
      <c r="O737" s="12" t="e">
        <f>1000*(IF(I69&lt;18,VLOOKUP(I69,'[1]Mortality (No Interventions) L'!$B$10:$O$129,10),VLOOKUP(I69,'[1]Mortality (Interventions) L'!$B$264:$AV$384,19)))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2679.4243263183957</v>
      </c>
      <c r="M738" s="14">
        <f t="shared" si="397"/>
        <v>769177</v>
      </c>
      <c r="N738" s="13"/>
      <c r="O738" s="12" t="e">
        <f>1000*(IF(I70&lt;18,VLOOKUP(I70,'[1]Mortality (No Interventions) L'!$B$10:$O$129,10),VLOOKUP(I70,'[1]Mortality (Interventions) L'!$B$264:$AV$384,19)))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2679.4243263183957</v>
      </c>
      <c r="M739" s="14">
        <f t="shared" si="397"/>
        <v>769177</v>
      </c>
      <c r="N739" s="13"/>
      <c r="O739" s="12" t="e">
        <f>1000*(IF(I71&lt;18,VLOOKUP(I71,'[1]Mortality (No Interventions) L'!$B$10:$O$129,10),VLOOKUP(I71,'[1]Mortality (Interventions) L'!$B$264:$AV$384,19)))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2679.4243263183957</v>
      </c>
      <c r="M740" s="14">
        <f t="shared" si="397"/>
        <v>769177</v>
      </c>
      <c r="N740" s="13"/>
      <c r="O740" s="12" t="e">
        <f>1000*(IF(I72&lt;18,VLOOKUP(I72,'[1]Mortality (No Interventions) L'!$B$10:$O$129,10),VLOOKUP(I72,'[1]Mortality (Interventions) L'!$B$264:$AV$384,19)))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2679.4243263183957</v>
      </c>
      <c r="M741" s="14">
        <f t="shared" si="397"/>
        <v>769177</v>
      </c>
      <c r="N741" s="13"/>
      <c r="O741" s="12" t="e">
        <f>1000*(IF(I73&lt;18,VLOOKUP(I73,'[1]Mortality (No Interventions) L'!$B$10:$O$129,10),VLOOKUP(I73,'[1]Mortality (Interventions) L'!$B$264:$AV$384,19)))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2679.4243263183957</v>
      </c>
      <c r="M742" s="14">
        <f t="shared" si="397"/>
        <v>769177</v>
      </c>
      <c r="N742" s="13"/>
      <c r="O742" s="12" t="e">
        <f>1000*(IF(I74&lt;18,VLOOKUP(I74,'[1]Mortality (No Interventions) L'!$B$10:$O$129,10),VLOOKUP(I74,'[1]Mortality (Interventions) L'!$B$264:$AV$384,19)))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2679.4243263183957</v>
      </c>
      <c r="M743" s="14">
        <f t="shared" si="397"/>
        <v>769177</v>
      </c>
      <c r="N743" s="13"/>
      <c r="O743" s="12" t="e">
        <f>1000*(IF(I75&lt;18,VLOOKUP(I75,'[1]Mortality (No Interventions) L'!$B$10:$O$129,10),VLOOKUP(I75,'[1]Mortality (Interventions) L'!$B$264:$AV$384,19)))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2679.4243263183957</v>
      </c>
      <c r="M744" s="14">
        <f t="shared" si="397"/>
        <v>769177</v>
      </c>
      <c r="N744" s="13"/>
      <c r="O744" s="12" t="e">
        <f>1000*(IF(I76&lt;18,VLOOKUP(I76,'[1]Mortality (No Interventions) L'!$B$10:$O$129,10),VLOOKUP(I76,'[1]Mortality (Interventions) L'!$B$264:$AV$384,19)))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2679.4243263183957</v>
      </c>
      <c r="M745" s="14">
        <f t="shared" si="397"/>
        <v>769177</v>
      </c>
      <c r="N745" s="13"/>
      <c r="O745" s="12" t="e">
        <f>1000*(IF(I77&lt;18,VLOOKUP(I77,'[1]Mortality (No Interventions) L'!$B$10:$O$129,10),VLOOKUP(I77,'[1]Mortality (Interventions) L'!$B$264:$AV$384,19)))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2679.4243263183957</v>
      </c>
      <c r="M746" s="14">
        <f t="shared" si="397"/>
        <v>769177</v>
      </c>
      <c r="N746" s="13"/>
      <c r="O746" s="12" t="e">
        <f>1000*(IF(I78&lt;18,VLOOKUP(I78,'[1]Mortality (No Interventions) L'!$B$10:$O$129,10),VLOOKUP(I78,'[1]Mortality (Interventions) L'!$B$264:$AV$384,19)))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2679.4243263183957</v>
      </c>
      <c r="M747" s="14">
        <f t="shared" si="397"/>
        <v>769177</v>
      </c>
      <c r="N747" s="13"/>
      <c r="O747" s="12" t="e">
        <f>1000*(IF(I79&lt;18,VLOOKUP(I79,'[1]Mortality (No Interventions) L'!$B$10:$O$129,10),VLOOKUP(I79,'[1]Mortality (Interventions) L'!$B$264:$AV$384,19)))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2679.4243263183957</v>
      </c>
      <c r="M748" s="14">
        <f t="shared" si="397"/>
        <v>769177</v>
      </c>
      <c r="O748" s="12" t="e">
        <f>1000*(IF(I80&lt;18,VLOOKUP(I80,'[1]Mortality (No Interventions) L'!$B$10:$O$129,10),VLOOKUP(I80,'[1]Mortality (Interventions) L'!$B$264:$AV$384,19)))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2679.4243263183957</v>
      </c>
      <c r="M749" s="14">
        <f t="shared" si="397"/>
        <v>769177</v>
      </c>
      <c r="O749" s="12" t="e">
        <f>1000*(IF(I81&lt;18,VLOOKUP(I81,'[1]Mortality (No Interventions) L'!$B$10:$O$129,10),VLOOKUP(I81,'[1]Mortality (Interventions) L'!$B$264:$AV$384,19)))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2679.4243263183957</v>
      </c>
      <c r="M750" s="14">
        <f t="shared" si="397"/>
        <v>769177</v>
      </c>
      <c r="O750" s="12" t="e">
        <f>1000*(IF(I82&lt;18,VLOOKUP(I82,'[1]Mortality (No Interventions) L'!$B$10:$O$129,10),VLOOKUP(I82,'[1]Mortality (Interventions) L'!$B$264:$AV$384,19)))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2679.4243263183957</v>
      </c>
      <c r="M751" s="14">
        <f t="shared" si="397"/>
        <v>769177</v>
      </c>
      <c r="O751" s="12" t="e">
        <f>1000*(IF(I83&lt;18,VLOOKUP(I83,'[1]Mortality (No Interventions) L'!$B$10:$O$129,10),VLOOKUP(I83,'[1]Mortality (Interventions) L'!$B$264:$AV$384,19)))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2679.4243263183957</v>
      </c>
      <c r="M752" s="14">
        <f t="shared" si="397"/>
        <v>769177</v>
      </c>
      <c r="O752" s="12" t="e">
        <f>1000*(IF(I84&lt;18,VLOOKUP(I84,'[1]Mortality (No Interventions) L'!$B$10:$O$129,10),VLOOKUP(I84,'[1]Mortality (Interventions) L'!$B$264:$AV$384,19)))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2679.4243263183957</v>
      </c>
      <c r="M753" s="14">
        <f t="shared" si="397"/>
        <v>769177</v>
      </c>
      <c r="O753" s="12" t="e">
        <f>1000*(IF(I85&lt;18,VLOOKUP(I85,'[1]Mortality (No Interventions) L'!$B$10:$O$129,10),VLOOKUP(I85,'[1]Mortality (Interventions) L'!$B$264:$AV$384,19)))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2679.4243263183957</v>
      </c>
      <c r="M754" s="14">
        <f t="shared" si="397"/>
        <v>769177</v>
      </c>
      <c r="O754" s="12" t="e">
        <f>1000*(IF(I86&lt;18,VLOOKUP(I86,'[1]Mortality (No Interventions) L'!$B$10:$O$129,10),VLOOKUP(I86,'[1]Mortality (Interventions) L'!$B$264:$AV$384,19)))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2679.4243263183957</v>
      </c>
      <c r="M755" s="14">
        <f t="shared" si="397"/>
        <v>769177</v>
      </c>
      <c r="O755" s="12" t="e">
        <f>1000*(IF(I87&lt;18,VLOOKUP(I87,'[1]Mortality (No Interventions) L'!$B$10:$O$129,10),VLOOKUP(I87,'[1]Mortality (Interventions) L'!$B$264:$AV$384,19)))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2679.4243263183957</v>
      </c>
      <c r="M756" s="14">
        <f t="shared" si="397"/>
        <v>769177</v>
      </c>
      <c r="O756" s="12" t="e">
        <f>1000*(IF(I88&lt;18,VLOOKUP(I88,'[1]Mortality (No Interventions) L'!$B$10:$O$129,10),VLOOKUP(I88,'[1]Mortality (Interventions) L'!$B$264:$AV$384,19)))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2679.4243263183957</v>
      </c>
      <c r="M757" s="14">
        <f t="shared" si="397"/>
        <v>769177</v>
      </c>
      <c r="O757" s="12" t="e">
        <f>1000*(IF(I89&lt;18,VLOOKUP(I89,'[1]Mortality (No Interventions) L'!$B$10:$O$129,10),VLOOKUP(I89,'[1]Mortality (Interventions) L'!$B$264:$AV$384,19)))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2679.4243263183957</v>
      </c>
      <c r="M758" s="14">
        <f t="shared" si="397"/>
        <v>769177</v>
      </c>
      <c r="O758" s="12" t="e">
        <f>1000*(IF(I90&lt;18,VLOOKUP(I90,'[1]Mortality (No Interventions) L'!$B$10:$O$129,10),VLOOKUP(I90,'[1]Mortality (Interventions) L'!$B$264:$AV$384,19)))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2679.4243263183957</v>
      </c>
      <c r="M759" s="14">
        <f t="shared" si="397"/>
        <v>769177</v>
      </c>
      <c r="O759" s="12" t="e">
        <f>1000*(IF(I91&lt;18,VLOOKUP(I91,'[1]Mortality (No Interventions) L'!$B$10:$O$129,10),VLOOKUP(I91,'[1]Mortality (Interventions) L'!$B$264:$AV$384,19)))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2679.4243263183957</v>
      </c>
      <c r="M760" s="14">
        <f t="shared" si="397"/>
        <v>769177</v>
      </c>
      <c r="O760" s="12" t="e">
        <f>1000*(IF(I92&lt;18,VLOOKUP(I92,'[1]Mortality (No Interventions) L'!$B$10:$O$129,10),VLOOKUP(I92,'[1]Mortality (Interventions) L'!$B$264:$AV$384,19)))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2679.4243263183957</v>
      </c>
      <c r="M761" s="14">
        <f t="shared" si="397"/>
        <v>769177</v>
      </c>
      <c r="O761" s="12" t="e">
        <f>1000*(IF(I93&lt;18,VLOOKUP(I93,'[1]Mortality (No Interventions) L'!$B$10:$O$129,10),VLOOKUP(I93,'[1]Mortality (Interventions) L'!$B$264:$AV$384,19)))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2679.4243263183957</v>
      </c>
      <c r="M762" s="14">
        <f t="shared" si="397"/>
        <v>769177</v>
      </c>
      <c r="O762" s="12" t="e">
        <f>1000*(IF(I94&lt;18,VLOOKUP(I94,'[1]Mortality (No Interventions) L'!$B$10:$O$129,10),VLOOKUP(I94,'[1]Mortality (Interventions) L'!$B$264:$AV$384,19)))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2679.4243263183957</v>
      </c>
      <c r="M763" s="14">
        <f t="shared" si="397"/>
        <v>769177</v>
      </c>
      <c r="O763" s="12" t="e">
        <f>1000*(IF(I95&lt;18,VLOOKUP(I95,'[1]Mortality (No Interventions) L'!$B$10:$O$129,10),VLOOKUP(I95,'[1]Mortality (Interventions) L'!$B$264:$AV$384,19)))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2679.4243263183957</v>
      </c>
      <c r="M764" s="14">
        <f t="shared" si="397"/>
        <v>769177</v>
      </c>
      <c r="O764" s="12" t="e">
        <f>1000*(IF(I96&lt;18,VLOOKUP(I96,'[1]Mortality (No Interventions) L'!$B$10:$O$129,10),VLOOKUP(I96,'[1]Mortality (Interventions) L'!$B$264:$AV$384,19)))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2679.4243263183957</v>
      </c>
      <c r="M765" s="14">
        <f t="shared" si="397"/>
        <v>769177</v>
      </c>
      <c r="O765" s="12" t="e">
        <f>1000*(IF(I97&lt;18,VLOOKUP(I97,'[1]Mortality (No Interventions) L'!$B$10:$O$129,10),VLOOKUP(I97,'[1]Mortality (Interventions) L'!$B$264:$AV$384,19)))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2679.4243263183957</v>
      </c>
      <c r="M766" s="14">
        <f t="shared" si="397"/>
        <v>769177</v>
      </c>
      <c r="O766" s="12" t="e">
        <f>1000*(IF(I98&lt;18,VLOOKUP(I98,'[1]Mortality (No Interventions) L'!$B$10:$O$129,10),VLOOKUP(I98,'[1]Mortality (Interventions) L'!$B$264:$AV$384,19)))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2679.4243263183957</v>
      </c>
      <c r="M767" s="14">
        <f t="shared" si="397"/>
        <v>769177</v>
      </c>
      <c r="O767" s="12" t="e">
        <f>1000*(IF(I99&lt;18,VLOOKUP(I99,'[1]Mortality (No Interventions) L'!$B$10:$O$129,10),VLOOKUP(I99,'[1]Mortality (Interventions) L'!$B$264:$AV$384,19)))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2679.4243263183957</v>
      </c>
      <c r="M768" s="14">
        <f t="shared" ref="M768:M792" si="414">$E$11</f>
        <v>769177</v>
      </c>
      <c r="O768" s="12" t="e">
        <f>1000*(IF(I100&lt;18,VLOOKUP(I100,'[1]Mortality (No Interventions) L'!$B$10:$O$129,10),VLOOKUP(I100,'[1]Mortality (Interventions) L'!$B$264:$AV$384,19)))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2679.4243263183957</v>
      </c>
      <c r="M769" s="14">
        <f t="shared" si="414"/>
        <v>769177</v>
      </c>
      <c r="O769" s="12" t="e">
        <f>1000*(IF(I101&lt;18,VLOOKUP(I101,'[1]Mortality (No Interventions) L'!$B$10:$O$129,10),VLOOKUP(I101,'[1]Mortality (Interventions) L'!$B$264:$AV$384,19)))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2679.4243263183957</v>
      </c>
      <c r="M770" s="14">
        <f t="shared" si="414"/>
        <v>769177</v>
      </c>
      <c r="O770" s="12" t="e">
        <f>1000*(IF(I102&lt;18,VLOOKUP(I102,'[1]Mortality (No Interventions) L'!$B$10:$O$129,10),VLOOKUP(I102,'[1]Mortality (Interventions) L'!$B$264:$AV$384,19)))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2679.4243263183957</v>
      </c>
      <c r="M771" s="14">
        <f t="shared" si="414"/>
        <v>769177</v>
      </c>
      <c r="O771" s="12" t="e">
        <f>1000*(IF(I103&lt;18,VLOOKUP(I103,'[1]Mortality (No Interventions) L'!$B$10:$O$129,10),VLOOKUP(I103,'[1]Mortality (Interventions) L'!$B$264:$AV$384,19)))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2679.4243263183957</v>
      </c>
      <c r="M772" s="14">
        <f t="shared" si="414"/>
        <v>769177</v>
      </c>
      <c r="O772" s="12" t="e">
        <f>1000*(IF(I104&lt;18,VLOOKUP(I104,'[1]Mortality (No Interventions) L'!$B$10:$O$129,10),VLOOKUP(I104,'[1]Mortality (Interventions) L'!$B$264:$AV$384,19)))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2679.4243263183957</v>
      </c>
      <c r="M773" s="14">
        <f t="shared" si="414"/>
        <v>769177</v>
      </c>
      <c r="O773" s="12" t="e">
        <f>1000*(IF(I105&lt;18,VLOOKUP(I105,'[1]Mortality (No Interventions) L'!$B$10:$O$129,10),VLOOKUP(I105,'[1]Mortality (Interventions) L'!$B$264:$AV$384,19)))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2679.4243263183957</v>
      </c>
      <c r="M774" s="14">
        <f t="shared" si="414"/>
        <v>769177</v>
      </c>
      <c r="O774" s="12" t="e">
        <f>1000*(IF(I106&lt;18,VLOOKUP(I106,'[1]Mortality (No Interventions) L'!$B$10:$O$129,10),VLOOKUP(I106,'[1]Mortality (Interventions) L'!$B$264:$AV$384,19)))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2679.4243263183957</v>
      </c>
      <c r="M775" s="14">
        <f t="shared" si="414"/>
        <v>769177</v>
      </c>
      <c r="O775" s="12" t="e">
        <f>1000*(IF(I107&lt;18,VLOOKUP(I107,'[1]Mortality (No Interventions) L'!$B$10:$O$129,10),VLOOKUP(I107,'[1]Mortality (Interventions) L'!$B$264:$AV$384,19)))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2679.4243263183957</v>
      </c>
      <c r="M776" s="14">
        <f t="shared" si="414"/>
        <v>769177</v>
      </c>
      <c r="O776" s="12" t="e">
        <f>1000*(IF(I108&lt;18,VLOOKUP(I108,'[1]Mortality (No Interventions) L'!$B$10:$O$129,10),VLOOKUP(I108,'[1]Mortality (Interventions) L'!$B$264:$AV$384,19)))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2679.4243263183957</v>
      </c>
      <c r="M777" s="14">
        <f t="shared" si="414"/>
        <v>769177</v>
      </c>
      <c r="O777" s="12" t="e">
        <f>1000*(IF(I109&lt;18,VLOOKUP(I109,'[1]Mortality (No Interventions) L'!$B$10:$O$129,10),VLOOKUP(I109,'[1]Mortality (Interventions) L'!$B$264:$AV$384,19)))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2679.4243263183957</v>
      </c>
      <c r="M778" s="14">
        <f t="shared" si="414"/>
        <v>769177</v>
      </c>
      <c r="O778" s="12" t="e">
        <f>1000*(IF(I110&lt;18,VLOOKUP(I110,'[1]Mortality (No Interventions) L'!$B$10:$O$129,10),VLOOKUP(I110,'[1]Mortality (Interventions) L'!$B$264:$AV$384,19)))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2679.4243263183957</v>
      </c>
      <c r="M779" s="14">
        <f t="shared" si="414"/>
        <v>769177</v>
      </c>
      <c r="O779" s="12" t="e">
        <f>1000*(IF(I111&lt;18,VLOOKUP(I111,'[1]Mortality (No Interventions) L'!$B$10:$O$129,10),VLOOKUP(I111,'[1]Mortality (Interventions) L'!$B$264:$AV$384,19)))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2679.4243263183957</v>
      </c>
      <c r="M780" s="14">
        <f t="shared" si="414"/>
        <v>769177</v>
      </c>
      <c r="O780" s="12" t="e">
        <f>1000*(IF(I112&lt;18,VLOOKUP(I112,'[1]Mortality (No Interventions) L'!$B$10:$O$129,10),VLOOKUP(I112,'[1]Mortality (Interventions) L'!$B$264:$AV$384,19)))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2679.4243263183957</v>
      </c>
      <c r="M781" s="14">
        <f t="shared" si="414"/>
        <v>769177</v>
      </c>
      <c r="O781" s="12" t="e">
        <f>1000*(IF(I113&lt;18,VLOOKUP(I113,'[1]Mortality (No Interventions) L'!$B$10:$O$129,10),VLOOKUP(I113,'[1]Mortality (Interventions) L'!$B$264:$AV$384,19)))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2679.4243263183957</v>
      </c>
      <c r="M782" s="14">
        <f t="shared" si="414"/>
        <v>769177</v>
      </c>
      <c r="O782" s="12" t="e">
        <f>1000*(IF(I114&lt;18,VLOOKUP(I114,'[1]Mortality (No Interventions) L'!$B$10:$O$129,10),VLOOKUP(I114,'[1]Mortality (Interventions) L'!$B$264:$AV$384,19)))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2679.4243263183957</v>
      </c>
      <c r="M783" s="14">
        <f t="shared" si="414"/>
        <v>769177</v>
      </c>
      <c r="O783" s="12" t="e">
        <f>1000*(IF(I115&lt;18,VLOOKUP(I115,'[1]Mortality (No Interventions) L'!$B$10:$O$129,10),VLOOKUP(I115,'[1]Mortality (Interventions) L'!$B$264:$AV$384,19)))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2679.4243263183957</v>
      </c>
      <c r="M784" s="14">
        <f t="shared" si="414"/>
        <v>769177</v>
      </c>
      <c r="O784" s="12" t="e">
        <f>1000*(IF(I116&lt;18,VLOOKUP(I116,'[1]Mortality (No Interventions) L'!$B$10:$O$129,10),VLOOKUP(I116,'[1]Mortality (Interventions) L'!$B$264:$AV$384,19)))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2679.4243263183957</v>
      </c>
      <c r="M785" s="14">
        <f t="shared" si="414"/>
        <v>769177</v>
      </c>
      <c r="O785" s="12" t="e">
        <f>1000*(IF(I117&lt;18,VLOOKUP(I117,'[1]Mortality (No Interventions) L'!$B$10:$O$129,10),VLOOKUP(I117,'[1]Mortality (Interventions) L'!$B$264:$AV$384,19)))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2679.4243263183957</v>
      </c>
      <c r="M786" s="14">
        <f t="shared" si="414"/>
        <v>769177</v>
      </c>
      <c r="O786" s="12" t="e">
        <f>1000*(IF(I118&lt;18,VLOOKUP(I118,'[1]Mortality (No Interventions) L'!$B$10:$O$129,10),VLOOKUP(I118,'[1]Mortality (Interventions) L'!$B$264:$AV$384,19)))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2679.4243263183957</v>
      </c>
      <c r="M787" s="14">
        <f t="shared" si="414"/>
        <v>769177</v>
      </c>
      <c r="O787" s="12" t="e">
        <f>1000*(IF(I119&lt;18,VLOOKUP(I119,'[1]Mortality (No Interventions) L'!$B$10:$O$129,10),VLOOKUP(I119,'[1]Mortality (Interventions) L'!$B$264:$AV$384,19)))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2679.4243263183957</v>
      </c>
      <c r="M788" s="14">
        <f t="shared" si="414"/>
        <v>769177</v>
      </c>
      <c r="O788" s="12" t="e">
        <f>1000*(IF(I120&lt;18,VLOOKUP(I120,'[1]Mortality (No Interventions) L'!$B$10:$O$129,10),VLOOKUP(I120,'[1]Mortality (Interventions) L'!$B$264:$AV$384,19)))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2679.4243263183957</v>
      </c>
      <c r="M789" s="14">
        <f t="shared" si="414"/>
        <v>769177</v>
      </c>
      <c r="O789" s="12" t="e">
        <f>1000*(IF(I121&lt;18,VLOOKUP(I121,'[1]Mortality (No Interventions) L'!$B$10:$O$129,10),VLOOKUP(I121,'[1]Mortality (Interventions) L'!$B$264:$AV$384,19)))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2679.4243263183957</v>
      </c>
      <c r="M790" s="14">
        <f t="shared" si="414"/>
        <v>769177</v>
      </c>
      <c r="O790" s="12" t="e">
        <f>1000*(IF(I122&lt;18,VLOOKUP(I122,'[1]Mortality (No Interventions) L'!$B$10:$O$129,10),VLOOKUP(I122,'[1]Mortality (Interventions) L'!$B$264:$AV$384,19)))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2679.4243263183957</v>
      </c>
      <c r="M791" s="14">
        <f t="shared" si="414"/>
        <v>769177</v>
      </c>
      <c r="O791" s="12" t="e">
        <f>1000*(IF(I123&lt;18,VLOOKUP(I123,'[1]Mortality (No Interventions) L'!$B$10:$O$129,10),VLOOKUP(I123,'[1]Mortality (Interventions) L'!$B$264:$AV$384,19)))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2679.4243263183957</v>
      </c>
      <c r="M792" s="14">
        <f t="shared" si="414"/>
        <v>769177</v>
      </c>
      <c r="O792" s="12" t="e">
        <f>1000*(IF(I124&lt;18,VLOOKUP(I124,'[1]Mortality (No Interventions) L'!$B$10:$O$129,10),VLOOKUP(I124,'[1]Mortality (Interventions) L'!$B$264:$AV$384,19)))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495794.73551528563</v>
      </c>
      <c r="Z797" s="2">
        <f t="shared" si="431"/>
        <v>-12394.868387882141</v>
      </c>
      <c r="AA797" s="2">
        <f t="shared" si="431"/>
        <v>-50622.465211351242</v>
      </c>
      <c r="AB797" s="2">
        <f t="shared" si="431"/>
        <v>-769176.99999999977</v>
      </c>
      <c r="AC797" s="2">
        <f t="shared" si="431"/>
        <v>-336399.59808394784</v>
      </c>
      <c r="AD797" s="2">
        <f t="shared" si="431"/>
        <v>14303.51802034206</v>
      </c>
      <c r="AE797" s="2">
        <f t="shared" si="431"/>
        <v>-322096.08006360591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495794.73551528563</v>
      </c>
      <c r="Z799" s="2">
        <f t="shared" si="432"/>
        <v>-12394.868387882141</v>
      </c>
      <c r="AA799" s="2">
        <f t="shared" si="432"/>
        <v>-23202.453381730291</v>
      </c>
      <c r="AB799" s="2">
        <f t="shared" si="432"/>
        <v>-175874.64967555559</v>
      </c>
      <c r="AC799" s="2">
        <f t="shared" si="432"/>
        <v>284322.76407011761</v>
      </c>
      <c r="AD799" s="2">
        <f t="shared" si="432"/>
        <v>5933.0235032444361</v>
      </c>
      <c r="AE799" s="2">
        <f t="shared" si="432"/>
        <v>290255.787573362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495794.73551528563</v>
      </c>
      <c r="Z801" s="2">
        <f t="shared" si="433"/>
        <v>-12394.868387882141</v>
      </c>
      <c r="AA801" s="2">
        <f t="shared" si="433"/>
        <v>-35741.803283201283</v>
      </c>
      <c r="AB801" s="2">
        <f t="shared" si="433"/>
        <v>-407810.80371439143</v>
      </c>
      <c r="AC801" s="2">
        <f t="shared" si="433"/>
        <v>39847.260129810544</v>
      </c>
      <c r="AD801" s="2">
        <f t="shared" si="433"/>
        <v>9732.2132158291206</v>
      </c>
      <c r="AE801" s="2">
        <f t="shared" si="433"/>
        <v>49579.473345639766</v>
      </c>
    </row>
    <row r="804" spans="1:40" ht="19" customHeight="1" x14ac:dyDescent="0.15">
      <c r="A804" s="1"/>
      <c r="G804" s="1" t="s">
        <v>11</v>
      </c>
      <c r="H804" s="50">
        <v>492568.56803528598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492568.56803528598</v>
      </c>
      <c r="K805" s="14">
        <f>J805*$C$10</f>
        <v>12314.21420088215</v>
      </c>
      <c r="L805" s="15">
        <f>$C$815</f>
        <v>5129.5878854663542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492568.56803528598</v>
      </c>
      <c r="Z805" s="8">
        <f t="shared" ref="Z805:Z836" si="438">IFERROR(_xlfn.IFNA(-$T805*K805,0),0)</f>
        <v>-12314.21420088215</v>
      </c>
      <c r="AA805" s="8">
        <f t="shared" ref="AA805:AA836" si="439">IFERROR(_xlfn.IFNA(-$T805*L805,0),0)</f>
        <v>-5129.5878854663542</v>
      </c>
      <c r="AB805" s="8"/>
      <c r="AC805" s="8">
        <f t="shared" ref="AC805:AC836" si="440">IFERROR(_xlfn.IFNA(SUM(Y805:AB805),0),0)</f>
        <v>475124.76594893751</v>
      </c>
      <c r="AD805" s="8"/>
      <c r="AE805" s="8">
        <f t="shared" ref="AE805:AE836" si="441">IFERROR(_xlfn.IFNA(SUM(AC805:AD805),0),0)</f>
        <v>475124.76594893751</v>
      </c>
      <c r="AG805" s="46">
        <f>AE934</f>
        <v>49256.856889830087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L'!$B$10:$O$129,10),VLOOKUP(I5,'[1]Mortality (Interventions) L'!$B$264:$AV$384,22)))</f>
        <v>11.622464747559633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1.1622464747559633E-2</v>
      </c>
      <c r="S806" s="10">
        <f t="shared" ref="S806:S837" si="445">MIN(P806*Q806,Q806-R806)</f>
        <v>0</v>
      </c>
      <c r="T806" s="9">
        <f t="shared" si="435"/>
        <v>0.98837753525244032</v>
      </c>
      <c r="U806" s="18"/>
      <c r="V806" s="8">
        <f t="shared" ref="V806:V837" si="446">W805</f>
        <v>7691.77</v>
      </c>
      <c r="W806" s="8">
        <f t="shared" si="436"/>
        <v>7602.3726743286634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-8939.7325671336766</v>
      </c>
      <c r="AC806" s="8">
        <f t="shared" si="440"/>
        <v>-8939.7325671336766</v>
      </c>
      <c r="AD806" s="8">
        <f t="shared" ref="AD806:AD837" si="448">IFERROR(_xlfn.IFNA($D$6*SUM(V806:V806,Y806:Z806),0),0)</f>
        <v>754.56263700000011</v>
      </c>
      <c r="AE806" s="8">
        <f t="shared" si="441"/>
        <v>-8185.1699301336766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2666.7450452899238</v>
      </c>
      <c r="M807" s="14">
        <f t="shared" si="434"/>
        <v>769177</v>
      </c>
      <c r="N807" s="13"/>
      <c r="O807" s="12">
        <f>1000*(IF(I6&lt;18,VLOOKUP(I6,'[1]Mortality (No Interventions) L'!$B$10:$O$129,10),VLOOKUP(I6,'[1]Mortality (Interventions) L'!$B$264:$AV$384,22)))</f>
        <v>12.761618905651584</v>
      </c>
      <c r="P807" s="11">
        <v>0</v>
      </c>
      <c r="Q807" s="10">
        <f t="shared" si="443"/>
        <v>0.98837753525244032</v>
      </c>
      <c r="R807" s="10">
        <f t="shared" si="444"/>
        <v>1.2613297439798858E-2</v>
      </c>
      <c r="S807" s="10">
        <f t="shared" si="445"/>
        <v>0</v>
      </c>
      <c r="T807" s="9">
        <f t="shared" si="435"/>
        <v>0.97576423781264143</v>
      </c>
      <c r="U807" s="18"/>
      <c r="V807" s="8">
        <f t="shared" si="446"/>
        <v>7602.3726743286634</v>
      </c>
      <c r="W807" s="8">
        <f t="shared" si="436"/>
        <v>7505.3540914801415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-2602.1144465579605</v>
      </c>
      <c r="AB807" s="8">
        <f t="shared" si="447"/>
        <v>-9701.8582848521655</v>
      </c>
      <c r="AC807" s="8">
        <f t="shared" si="440"/>
        <v>-12303.972731410126</v>
      </c>
      <c r="AD807" s="8">
        <f t="shared" si="448"/>
        <v>745.79275935164196</v>
      </c>
      <c r="AE807" s="8">
        <f t="shared" si="441"/>
        <v>-11558.179972058484</v>
      </c>
      <c r="AF807" s="1" t="s">
        <v>34</v>
      </c>
      <c r="AG807" s="44">
        <f>AE934/Y934</f>
        <v>0.10000000017520706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2666.7450452899238</v>
      </c>
      <c r="M808" s="14">
        <f t="shared" si="434"/>
        <v>769177</v>
      </c>
      <c r="N808" s="13"/>
      <c r="O808" s="12">
        <f>1000*(IF(I7&lt;18,VLOOKUP(I7,'[1]Mortality (No Interventions) L'!$B$10:$O$129,10),VLOOKUP(I7,'[1]Mortality (Interventions) L'!$B$264:$AV$384,22)))</f>
        <v>13.977319299334223</v>
      </c>
      <c r="P808" s="11">
        <v>0</v>
      </c>
      <c r="Q808" s="10">
        <f t="shared" si="443"/>
        <v>0.97576423781264143</v>
      </c>
      <c r="R808" s="10">
        <f t="shared" si="444"/>
        <v>1.3638568312778782E-2</v>
      </c>
      <c r="S808" s="10">
        <f t="shared" si="445"/>
        <v>0</v>
      </c>
      <c r="T808" s="9">
        <f t="shared" si="435"/>
        <v>0.96212566949986267</v>
      </c>
      <c r="U808" s="18"/>
      <c r="V808" s="8">
        <f t="shared" si="446"/>
        <v>7505.3540914801415</v>
      </c>
      <c r="W808" s="8">
        <f t="shared" si="436"/>
        <v>7400.4493608889588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-2565.7438620850094</v>
      </c>
      <c r="AB808" s="8">
        <f t="shared" si="447"/>
        <v>-10490.473059118245</v>
      </c>
      <c r="AC808" s="8">
        <f t="shared" si="440"/>
        <v>-13056.216921203255</v>
      </c>
      <c r="AD808" s="8">
        <f t="shared" si="448"/>
        <v>736.27523637420188</v>
      </c>
      <c r="AE808" s="8">
        <f t="shared" si="441"/>
        <v>-12319.941684829053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2666.7450452899238</v>
      </c>
      <c r="M809" s="14">
        <f t="shared" si="434"/>
        <v>769177</v>
      </c>
      <c r="N809" s="13"/>
      <c r="O809" s="12">
        <f>1000*(IF(I8&lt;18,VLOOKUP(I8,'[1]Mortality (No Interventions) L'!$B$10:$O$129,10),VLOOKUP(I8,'[1]Mortality (Interventions) L'!$B$264:$AV$384,22)))</f>
        <v>15.269595659126191</v>
      </c>
      <c r="P809" s="11">
        <v>0</v>
      </c>
      <c r="Q809" s="10">
        <f t="shared" si="443"/>
        <v>0.96212566949986267</v>
      </c>
      <c r="R809" s="10">
        <f t="shared" si="444"/>
        <v>1.4691269946528984E-2</v>
      </c>
      <c r="S809" s="10">
        <f t="shared" si="445"/>
        <v>0</v>
      </c>
      <c r="T809" s="9">
        <f t="shared" si="435"/>
        <v>0.94743439955333364</v>
      </c>
      <c r="U809" s="18"/>
      <c r="V809" s="8">
        <f t="shared" si="446"/>
        <v>7400.4493608889588</v>
      </c>
      <c r="W809" s="8">
        <f t="shared" si="436"/>
        <v>7287.4474914523453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-2526.5659907460863</v>
      </c>
      <c r="AB809" s="8">
        <f t="shared" si="447"/>
        <v>-11300.186943661323</v>
      </c>
      <c r="AC809" s="8">
        <f t="shared" si="440"/>
        <v>-13826.75293440741</v>
      </c>
      <c r="AD809" s="8">
        <f t="shared" si="448"/>
        <v>725.98408230320695</v>
      </c>
      <c r="AE809" s="8">
        <f t="shared" si="441"/>
        <v>-13100.768852104204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2666.7450452899238</v>
      </c>
      <c r="M810" s="14">
        <f t="shared" si="434"/>
        <v>769177</v>
      </c>
      <c r="N810" s="13"/>
      <c r="O810" s="12">
        <f>1000*(IF(I9&lt;18,VLOOKUP(I9,'[1]Mortality (No Interventions) L'!$B$10:$O$129,10),VLOOKUP(I9,'[1]Mortality (Interventions) L'!$B$264:$AV$384,22)))</f>
        <v>16.723276118497118</v>
      </c>
      <c r="P810" s="11">
        <v>0</v>
      </c>
      <c r="Q810" s="10">
        <f t="shared" si="443"/>
        <v>0.94743439955333364</v>
      </c>
      <c r="R810" s="10">
        <f t="shared" si="444"/>
        <v>1.5844207067892919E-2</v>
      </c>
      <c r="S810" s="10">
        <f t="shared" si="445"/>
        <v>0</v>
      </c>
      <c r="T810" s="9">
        <f t="shared" si="435"/>
        <v>0.93159019248544073</v>
      </c>
      <c r="U810" s="18"/>
      <c r="V810" s="8">
        <f t="shared" si="446"/>
        <v>7287.4474914523453</v>
      </c>
      <c r="W810" s="8">
        <f t="shared" si="436"/>
        <v>7165.5774948537392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-2484.3135300512354</v>
      </c>
      <c r="AB810" s="8">
        <f t="shared" si="447"/>
        <v>-12186.999659860672</v>
      </c>
      <c r="AC810" s="8">
        <f t="shared" si="440"/>
        <v>-14671.313189911907</v>
      </c>
      <c r="AD810" s="8">
        <f t="shared" si="448"/>
        <v>714.89859891147512</v>
      </c>
      <c r="AE810" s="8">
        <f t="shared" si="441"/>
        <v>-13956.414591000432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2666.7450452899238</v>
      </c>
      <c r="M811" s="14">
        <f t="shared" si="434"/>
        <v>769177</v>
      </c>
      <c r="N811" s="13"/>
      <c r="O811" s="12">
        <f>1000*(IF(I10&lt;18,VLOOKUP(I10,'[1]Mortality (No Interventions) L'!$B$10:$O$129,10),VLOOKUP(I10,'[1]Mortality (Interventions) L'!$B$264:$AV$384,22)))</f>
        <v>18.361088294874985</v>
      </c>
      <c r="P811" s="11">
        <v>0</v>
      </c>
      <c r="Q811" s="10">
        <f t="shared" si="443"/>
        <v>0.93159019248544073</v>
      </c>
      <c r="R811" s="10">
        <f t="shared" si="444"/>
        <v>1.7105009778864762E-2</v>
      </c>
      <c r="S811" s="10">
        <f t="shared" si="445"/>
        <v>0</v>
      </c>
      <c r="T811" s="9">
        <f t="shared" si="435"/>
        <v>0.91448518270657597</v>
      </c>
      <c r="U811" s="18"/>
      <c r="V811" s="8">
        <f t="shared" si="446"/>
        <v>7165.5774948537392</v>
      </c>
      <c r="W811" s="8">
        <f t="shared" si="436"/>
        <v>7034.0096937869603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-2438.6988299738123</v>
      </c>
      <c r="AB811" s="8">
        <f t="shared" si="447"/>
        <v>-13156.780106677861</v>
      </c>
      <c r="AC811" s="8">
        <f t="shared" si="440"/>
        <v>-15595.478936651674</v>
      </c>
      <c r="AD811" s="8">
        <f t="shared" si="448"/>
        <v>702.94315224515185</v>
      </c>
      <c r="AE811" s="8">
        <f t="shared" si="441"/>
        <v>-14892.535784406522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2666.7450452899238</v>
      </c>
      <c r="M812" s="14">
        <f t="shared" si="434"/>
        <v>769177</v>
      </c>
      <c r="N812" s="13"/>
      <c r="O812" s="12">
        <f>1000*(IF(I11&lt;18,VLOOKUP(I11,'[1]Mortality (No Interventions) L'!$B$10:$O$129,10),VLOOKUP(I11,'[1]Mortality (Interventions) L'!$B$264:$AV$384,22)))</f>
        <v>20.235803567331178</v>
      </c>
      <c r="P812" s="11">
        <v>0</v>
      </c>
      <c r="Q812" s="10">
        <f t="shared" si="443"/>
        <v>0.91448518270657597</v>
      </c>
      <c r="R812" s="10">
        <f t="shared" si="444"/>
        <v>1.8505342522485233E-2</v>
      </c>
      <c r="S812" s="10">
        <f t="shared" si="445"/>
        <v>0</v>
      </c>
      <c r="T812" s="9">
        <f t="shared" si="435"/>
        <v>0.89597984018409071</v>
      </c>
      <c r="U812" s="18"/>
      <c r="V812" s="8">
        <f t="shared" si="446"/>
        <v>7034.0096937869603</v>
      </c>
      <c r="W812" s="8">
        <f t="shared" si="436"/>
        <v>6891.6708553327835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-2389.3497994905815</v>
      </c>
      <c r="AB812" s="8">
        <f t="shared" si="447"/>
        <v>-14233.883845417624</v>
      </c>
      <c r="AC812" s="8">
        <f t="shared" si="440"/>
        <v>-16623.233644908207</v>
      </c>
      <c r="AD812" s="8">
        <f t="shared" si="448"/>
        <v>690.03635096050084</v>
      </c>
      <c r="AE812" s="8">
        <f t="shared" si="441"/>
        <v>-15933.197293947705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2666.7450452899238</v>
      </c>
      <c r="M813" s="14">
        <f t="shared" si="434"/>
        <v>769177</v>
      </c>
      <c r="N813" s="13"/>
      <c r="O813" s="12">
        <f>1000*(IF(I12&lt;18,VLOOKUP(I12,'[1]Mortality (No Interventions) L'!$B$10:$O$129,10),VLOOKUP(I12,'[1]Mortality (Interventions) L'!$B$264:$AV$384,22)))</f>
        <v>22.396351892904335</v>
      </c>
      <c r="P813" s="11">
        <v>0</v>
      </c>
      <c r="Q813" s="10">
        <f t="shared" si="443"/>
        <v>0.89597984018409071</v>
      </c>
      <c r="R813" s="10">
        <f t="shared" si="444"/>
        <v>2.0066679789711085E-2</v>
      </c>
      <c r="S813" s="10">
        <f t="shared" si="445"/>
        <v>0</v>
      </c>
      <c r="T813" s="9">
        <f t="shared" si="435"/>
        <v>0.87591316039437961</v>
      </c>
      <c r="U813" s="18"/>
      <c r="V813" s="8">
        <f t="shared" si="446"/>
        <v>6891.6708553327835</v>
      </c>
      <c r="W813" s="8">
        <f t="shared" si="436"/>
        <v>6737.322569726678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-2335.8370805859504</v>
      </c>
      <c r="AB813" s="8">
        <f t="shared" si="447"/>
        <v>-15434.828560610604</v>
      </c>
      <c r="AC813" s="8">
        <f t="shared" si="440"/>
        <v>-17770.665641196552</v>
      </c>
      <c r="AD813" s="8">
        <f t="shared" si="448"/>
        <v>676.07291090814613</v>
      </c>
      <c r="AE813" s="8">
        <f t="shared" si="441"/>
        <v>-17094.592730288405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2666.7450452899238</v>
      </c>
      <c r="M814" s="14">
        <f t="shared" si="434"/>
        <v>769177</v>
      </c>
      <c r="N814" s="13"/>
      <c r="O814" s="12">
        <f>1000*(IF(I13&lt;18,VLOOKUP(I13,'[1]Mortality (No Interventions) L'!$B$10:$O$129,10),VLOOKUP(I13,'[1]Mortality (Interventions) L'!$B$264:$AV$384,22)))</f>
        <v>24.887196805080514</v>
      </c>
      <c r="P814" s="11">
        <v>0</v>
      </c>
      <c r="Q814" s="10">
        <f t="shared" si="443"/>
        <v>0.87591316039437961</v>
      </c>
      <c r="R814" s="10">
        <f t="shared" si="444"/>
        <v>2.1799023206894981E-2</v>
      </c>
      <c r="S814" s="10">
        <f t="shared" si="445"/>
        <v>0</v>
      </c>
      <c r="T814" s="9">
        <f t="shared" si="435"/>
        <v>0.85411413718748463</v>
      </c>
      <c r="U814" s="18"/>
      <c r="V814" s="8">
        <f t="shared" si="446"/>
        <v>6737.322569726678</v>
      </c>
      <c r="W814" s="8">
        <f t="shared" si="436"/>
        <v>6569.6494969945788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-2277.7046434568028</v>
      </c>
      <c r="AB814" s="8">
        <f t="shared" si="447"/>
        <v>-16767.307273209863</v>
      </c>
      <c r="AC814" s="8">
        <f t="shared" si="440"/>
        <v>-19045.011916666666</v>
      </c>
      <c r="AD814" s="8">
        <f t="shared" si="448"/>
        <v>660.93134409018717</v>
      </c>
      <c r="AE814" s="8">
        <f t="shared" si="441"/>
        <v>-18384.08057257648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5129.5878854663542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2666.7450452899238</v>
      </c>
      <c r="M815" s="14">
        <f t="shared" si="434"/>
        <v>769177</v>
      </c>
      <c r="N815" s="13"/>
      <c r="O815" s="12">
        <f>1000*(IF(I14&lt;18,VLOOKUP(I14,'[1]Mortality (No Interventions) L'!$B$10:$O$129,10),VLOOKUP(I14,'[1]Mortality (Interventions) L'!$B$264:$AV$384,22)))</f>
        <v>27.852186258518614</v>
      </c>
      <c r="P815" s="11">
        <v>0</v>
      </c>
      <c r="Q815" s="10">
        <f t="shared" si="443"/>
        <v>0.85411413718748463</v>
      </c>
      <c r="R815" s="10">
        <f t="shared" si="444"/>
        <v>2.378894603497974E-2</v>
      </c>
      <c r="S815" s="10">
        <f t="shared" si="445"/>
        <v>0</v>
      </c>
      <c r="T815" s="9">
        <f t="shared" si="435"/>
        <v>0.83032519115250492</v>
      </c>
      <c r="U815" s="18"/>
      <c r="V815" s="8">
        <f t="shared" si="446"/>
        <v>6569.6494969945788</v>
      </c>
      <c r="W815" s="8">
        <f t="shared" si="436"/>
        <v>6386.670395551103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-2214.2655894853515</v>
      </c>
      <c r="AB815" s="8">
        <f t="shared" si="447"/>
        <v>-18297.91014434761</v>
      </c>
      <c r="AC815" s="8">
        <f t="shared" si="440"/>
        <v>-20512.175733832963</v>
      </c>
      <c r="AD815" s="8">
        <f t="shared" si="448"/>
        <v>644.48261565516827</v>
      </c>
      <c r="AE815" s="8">
        <f t="shared" si="441"/>
        <v>-19867.693118177795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2666.7450452899238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2666.7450452899238</v>
      </c>
      <c r="M816" s="14">
        <f t="shared" si="434"/>
        <v>769177</v>
      </c>
      <c r="N816" s="13"/>
      <c r="O816" s="12">
        <f>1000*(IF(I15&lt;18,VLOOKUP(I15,'[1]Mortality (No Interventions) L'!$B$10:$O$129,10),VLOOKUP(I15,'[1]Mortality (Interventions) L'!$B$264:$AV$384,22)))</f>
        <v>31.269159374523888</v>
      </c>
      <c r="P816" s="11">
        <v>0</v>
      </c>
      <c r="Q816" s="10">
        <f t="shared" si="443"/>
        <v>0.83032519115250492</v>
      </c>
      <c r="R816" s="10">
        <f t="shared" si="444"/>
        <v>2.5963570734829688E-2</v>
      </c>
      <c r="S816" s="10">
        <f t="shared" si="445"/>
        <v>0</v>
      </c>
      <c r="T816" s="9">
        <f t="shared" si="435"/>
        <v>0.80436162041767523</v>
      </c>
      <c r="U816" s="18"/>
      <c r="V816" s="8">
        <f t="shared" si="446"/>
        <v>6386.670395551103</v>
      </c>
      <c r="W816" s="8">
        <f t="shared" si="436"/>
        <v>6186.9645810800621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-2145.0273658702099</v>
      </c>
      <c r="AB816" s="8">
        <f t="shared" si="447"/>
        <v>-19970.581447104094</v>
      </c>
      <c r="AC816" s="8">
        <f t="shared" si="440"/>
        <v>-22115.608812974304</v>
      </c>
      <c r="AD816" s="8">
        <f t="shared" si="448"/>
        <v>626.53236580356327</v>
      </c>
      <c r="AE816" s="8">
        <f t="shared" si="441"/>
        <v>-21489.076447170741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2666.7450452899238</v>
      </c>
      <c r="M817" s="14">
        <f t="shared" si="434"/>
        <v>769177</v>
      </c>
      <c r="N817" s="13"/>
      <c r="O817" s="12">
        <f>1000*(IF(I16&lt;18,VLOOKUP(I16,'[1]Mortality (No Interventions) L'!$B$10:$O$129,10),VLOOKUP(I16,'[1]Mortality (Interventions) L'!$B$264:$AV$384,22)))</f>
        <v>35.190898812150735</v>
      </c>
      <c r="P817" s="11">
        <v>0</v>
      </c>
      <c r="Q817" s="10">
        <f t="shared" si="443"/>
        <v>0.80436162041767523</v>
      </c>
      <c r="R817" s="10">
        <f t="shared" si="444"/>
        <v>2.8306208392496007E-2</v>
      </c>
      <c r="S817" s="10">
        <f t="shared" si="445"/>
        <v>0</v>
      </c>
      <c r="T817" s="9">
        <f t="shared" si="435"/>
        <v>0.77605541202517925</v>
      </c>
      <c r="U817" s="18"/>
      <c r="V817" s="8">
        <f t="shared" si="446"/>
        <v>6186.9645810800621</v>
      </c>
      <c r="W817" s="8">
        <f t="shared" si="436"/>
        <v>5969.2397365529132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-2069.5419248885773</v>
      </c>
      <c r="AB817" s="8">
        <f t="shared" si="447"/>
        <v>-21772.4844527149</v>
      </c>
      <c r="AC817" s="8">
        <f t="shared" si="440"/>
        <v>-23842.026377603477</v>
      </c>
      <c r="AD817" s="8">
        <f t="shared" si="448"/>
        <v>606.94122540395415</v>
      </c>
      <c r="AE817" s="8">
        <f t="shared" si="441"/>
        <v>-23235.085152199525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2666.7450452899238</v>
      </c>
      <c r="M818" s="14">
        <f t="shared" si="434"/>
        <v>769177</v>
      </c>
      <c r="N818" s="13"/>
      <c r="O818" s="12">
        <f>1000*(IF(I17&lt;18,VLOOKUP(I17,'[1]Mortality (No Interventions) L'!$B$10:$O$129,10),VLOOKUP(I17,'[1]Mortality (Interventions) L'!$B$264:$AV$384,22)))</f>
        <v>39.717847361023537</v>
      </c>
      <c r="P818" s="11">
        <v>0</v>
      </c>
      <c r="Q818" s="10">
        <f t="shared" si="443"/>
        <v>0.77605541202517925</v>
      </c>
      <c r="R818" s="10">
        <f t="shared" si="444"/>
        <v>3.08232503985123E-2</v>
      </c>
      <c r="S818" s="10">
        <f t="shared" si="445"/>
        <v>0</v>
      </c>
      <c r="T818" s="9">
        <f t="shared" si="435"/>
        <v>0.74523216162666694</v>
      </c>
      <c r="U818" s="18"/>
      <c r="V818" s="8">
        <f t="shared" si="446"/>
        <v>5969.2397365529132</v>
      </c>
      <c r="W818" s="8">
        <f t="shared" si="436"/>
        <v>5732.1543838351481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-1987.3441746086137</v>
      </c>
      <c r="AB818" s="8">
        <f t="shared" si="447"/>
        <v>-23708.535271776494</v>
      </c>
      <c r="AC818" s="8">
        <f t="shared" si="440"/>
        <v>-25695.879446385108</v>
      </c>
      <c r="AD818" s="8">
        <f t="shared" si="448"/>
        <v>585.58241815584086</v>
      </c>
      <c r="AE818" s="8">
        <f t="shared" si="441"/>
        <v>-25110.297028229266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2666.7450452899238</v>
      </c>
      <c r="M819" s="14">
        <f t="shared" si="434"/>
        <v>769177</v>
      </c>
      <c r="N819" s="13"/>
      <c r="O819" s="12">
        <f>1000*(IF(I18&lt;18,VLOOKUP(I18,'[1]Mortality (No Interventions) L'!$B$10:$O$129,10),VLOOKUP(I18,'[1]Mortality (Interventions) L'!$B$264:$AV$384,22)))</f>
        <v>44.775210047106654</v>
      </c>
      <c r="P819" s="11">
        <v>0</v>
      </c>
      <c r="Q819" s="10">
        <f t="shared" si="443"/>
        <v>0.74523216162666694</v>
      </c>
      <c r="R819" s="10">
        <f t="shared" si="444"/>
        <v>3.3367926570693346E-2</v>
      </c>
      <c r="S819" s="10">
        <f t="shared" si="445"/>
        <v>0</v>
      </c>
      <c r="T819" s="9">
        <f t="shared" si="435"/>
        <v>0.71186423505597363</v>
      </c>
      <c r="U819" s="18"/>
      <c r="V819" s="8">
        <f t="shared" si="446"/>
        <v>5732.1543838351481</v>
      </c>
      <c r="W819" s="8">
        <f t="shared" si="436"/>
        <v>5475.4959672764862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-1898.3604217546194</v>
      </c>
      <c r="AB819" s="8">
        <f t="shared" si="447"/>
        <v>-25665.841655866196</v>
      </c>
      <c r="AC819" s="8">
        <f t="shared" si="440"/>
        <v>-27564.202077620816</v>
      </c>
      <c r="AD819" s="8">
        <f t="shared" si="448"/>
        <v>562.32434505422805</v>
      </c>
      <c r="AE819" s="8">
        <f t="shared" si="441"/>
        <v>-27001.877732566587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2666.7450452899238</v>
      </c>
      <c r="M820" s="14">
        <f t="shared" si="434"/>
        <v>769177</v>
      </c>
      <c r="N820" s="13"/>
      <c r="O820" s="12">
        <f>1000*(IF(I19&lt;18,VLOOKUP(I19,'[1]Mortality (No Interventions) L'!$B$10:$O$129,10),VLOOKUP(I19,'[1]Mortality (Interventions) L'!$B$264:$AV$384,22)))</f>
        <v>50.397735928351068</v>
      </c>
      <c r="P820" s="11">
        <v>0</v>
      </c>
      <c r="Q820" s="10">
        <f t="shared" si="443"/>
        <v>0.71186423505597363</v>
      </c>
      <c r="R820" s="10">
        <f t="shared" si="444"/>
        <v>3.5876345735188594E-2</v>
      </c>
      <c r="S820" s="10">
        <f t="shared" si="445"/>
        <v>0</v>
      </c>
      <c r="T820" s="9">
        <f t="shared" si="435"/>
        <v>0.67598788932078502</v>
      </c>
      <c r="U820" s="18"/>
      <c r="V820" s="8">
        <f t="shared" si="446"/>
        <v>5475.4959672764862</v>
      </c>
      <c r="W820" s="8">
        <f t="shared" si="436"/>
        <v>5199.5433674409351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-1802.6873545221968</v>
      </c>
      <c r="AB820" s="8">
        <f t="shared" si="447"/>
        <v>-27595.259983555159</v>
      </c>
      <c r="AC820" s="8">
        <f t="shared" si="440"/>
        <v>-29397.947338077356</v>
      </c>
      <c r="AD820" s="8">
        <f t="shared" si="448"/>
        <v>537.14615438982332</v>
      </c>
      <c r="AE820" s="8">
        <f t="shared" si="441"/>
        <v>-28860.801183687534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2666.7450452899238</v>
      </c>
      <c r="M821" s="14">
        <f t="shared" si="434"/>
        <v>769177</v>
      </c>
      <c r="N821" s="13"/>
      <c r="O821" s="12">
        <f>1000*(IF(I20&lt;18,VLOOKUP(I20,'[1]Mortality (No Interventions) L'!$B$10:$O$129,10),VLOOKUP(I20,'[1]Mortality (Interventions) L'!$B$264:$AV$384,22)))</f>
        <v>56.527918681376441</v>
      </c>
      <c r="P821" s="11">
        <v>0</v>
      </c>
      <c r="Q821" s="10">
        <f t="shared" si="443"/>
        <v>0.67598788932078502</v>
      </c>
      <c r="R821" s="10">
        <f t="shared" si="444"/>
        <v>3.8212188437120632E-2</v>
      </c>
      <c r="S821" s="10">
        <f t="shared" si="445"/>
        <v>0</v>
      </c>
      <c r="T821" s="9">
        <f t="shared" si="435"/>
        <v>0.63777570088366442</v>
      </c>
      <c r="U821" s="18"/>
      <c r="V821" s="8">
        <f t="shared" si="446"/>
        <v>5199.5433674409351</v>
      </c>
      <c r="W821" s="8">
        <f t="shared" si="436"/>
        <v>4905.624002785944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-1700.7851903378205</v>
      </c>
      <c r="AB821" s="8">
        <f t="shared" si="447"/>
        <v>-29391.936465499137</v>
      </c>
      <c r="AC821" s="8">
        <f t="shared" si="440"/>
        <v>-31092.721655836958</v>
      </c>
      <c r="AD821" s="8">
        <f t="shared" si="448"/>
        <v>510.07520434595574</v>
      </c>
      <c r="AE821" s="8">
        <f t="shared" si="441"/>
        <v>-30582.646451491004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2666.7450452899238</v>
      </c>
      <c r="M822" s="14">
        <f t="shared" si="434"/>
        <v>769177</v>
      </c>
      <c r="N822" s="13"/>
      <c r="O822" s="12">
        <f>1000*(IF(I21&lt;18,VLOOKUP(I21,'[1]Mortality (No Interventions) L'!$B$10:$O$129,10),VLOOKUP(I21,'[1]Mortality (Interventions) L'!$B$264:$AV$384,22)))</f>
        <v>63.259050010976118</v>
      </c>
      <c r="P822" s="11">
        <v>0</v>
      </c>
      <c r="Q822" s="10">
        <f t="shared" si="443"/>
        <v>0.63777570088366442</v>
      </c>
      <c r="R822" s="10">
        <f t="shared" si="444"/>
        <v>4.034508495798507E-2</v>
      </c>
      <c r="S822" s="10">
        <f t="shared" si="445"/>
        <v>0</v>
      </c>
      <c r="T822" s="9">
        <f t="shared" si="435"/>
        <v>0.59743061592567936</v>
      </c>
      <c r="U822" s="18"/>
      <c r="V822" s="8">
        <f t="shared" si="446"/>
        <v>4905.624002785944</v>
      </c>
      <c r="W822" s="8">
        <f t="shared" si="436"/>
        <v>4595.2988886586627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-1593.1951349243129</v>
      </c>
      <c r="AB822" s="8">
        <f t="shared" si="447"/>
        <v>-31032.511412728083</v>
      </c>
      <c r="AC822" s="8">
        <f t="shared" si="440"/>
        <v>-32625.706547652397</v>
      </c>
      <c r="AD822" s="8">
        <f t="shared" si="448"/>
        <v>481.24171467330115</v>
      </c>
      <c r="AE822" s="8">
        <f t="shared" si="441"/>
        <v>-32144.464832979094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2666.7450452899238</v>
      </c>
      <c r="M823" s="14">
        <f t="shared" si="434"/>
        <v>769177</v>
      </c>
      <c r="N823" s="13"/>
      <c r="O823" s="12">
        <f>1000*(IF(I22&lt;18,VLOOKUP(I22,'[1]Mortality (No Interventions) L'!$B$10:$O$129,10),VLOOKUP(I22,'[1]Mortality (Interventions) L'!$B$264:$AV$384,22)))</f>
        <v>70.82436631710307</v>
      </c>
      <c r="P823" s="11">
        <v>0</v>
      </c>
      <c r="Q823" s="10">
        <f t="shared" si="443"/>
        <v>0.59743061592567936</v>
      </c>
      <c r="R823" s="10">
        <f t="shared" si="444"/>
        <v>4.2312644791372825E-2</v>
      </c>
      <c r="S823" s="10">
        <f t="shared" si="445"/>
        <v>0</v>
      </c>
      <c r="T823" s="9">
        <f t="shared" si="435"/>
        <v>0.5551179711343065</v>
      </c>
      <c r="U823" s="18"/>
      <c r="V823" s="8">
        <f t="shared" si="446"/>
        <v>4595.2988886586627</v>
      </c>
      <c r="W823" s="8">
        <f t="shared" si="436"/>
        <v>4269.839756831725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-1480.3580990738069</v>
      </c>
      <c r="AB823" s="8">
        <f t="shared" si="447"/>
        <v>-32545.913182693774</v>
      </c>
      <c r="AC823" s="8">
        <f t="shared" si="440"/>
        <v>-34026.271281767578</v>
      </c>
      <c r="AD823" s="8">
        <f t="shared" si="448"/>
        <v>450.79882097741483</v>
      </c>
      <c r="AE823" s="8">
        <f t="shared" si="441"/>
        <v>-33575.472460790166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2666.7450452899238</v>
      </c>
      <c r="M824" s="14">
        <f t="shared" si="434"/>
        <v>769177</v>
      </c>
      <c r="N824" s="13"/>
      <c r="O824" s="12">
        <f>1000*(IF(I23&lt;18,VLOOKUP(I23,'[1]Mortality (No Interventions) L'!$B$10:$O$129,10),VLOOKUP(I23,'[1]Mortality (Interventions) L'!$B$264:$AV$384,22)))</f>
        <v>79.316352599959544</v>
      </c>
      <c r="P824" s="11">
        <v>0</v>
      </c>
      <c r="Q824" s="10">
        <f t="shared" si="443"/>
        <v>0.5551179711343065</v>
      </c>
      <c r="R824" s="10">
        <f t="shared" si="444"/>
        <v>4.402993273306282E-2</v>
      </c>
      <c r="S824" s="10">
        <f t="shared" si="445"/>
        <v>0</v>
      </c>
      <c r="T824" s="9">
        <f t="shared" si="435"/>
        <v>0.51108803840124373</v>
      </c>
      <c r="U824" s="18"/>
      <c r="V824" s="8">
        <f t="shared" si="446"/>
        <v>4269.839756831725</v>
      </c>
      <c r="W824" s="8">
        <f t="shared" si="436"/>
        <v>3931.1716411335346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-1362.941494113463</v>
      </c>
      <c r="AB824" s="8">
        <f t="shared" si="447"/>
        <v>-33866.81156981906</v>
      </c>
      <c r="AC824" s="8">
        <f t="shared" si="440"/>
        <v>-35229.75306393252</v>
      </c>
      <c r="AD824" s="8">
        <f t="shared" si="448"/>
        <v>418.87128014519226</v>
      </c>
      <c r="AE824" s="8">
        <f t="shared" si="441"/>
        <v>-34810.881783787328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2666.7450452899238</v>
      </c>
      <c r="M825" s="14">
        <f t="shared" si="434"/>
        <v>769177</v>
      </c>
      <c r="N825" s="13"/>
      <c r="O825" s="12">
        <f>1000*(IF(I24&lt;18,VLOOKUP(I24,'[1]Mortality (No Interventions) L'!$B$10:$O$129,10),VLOOKUP(I24,'[1]Mortality (Interventions) L'!$B$264:$AV$384,22)))</f>
        <v>88.883445667519609</v>
      </c>
      <c r="P825" s="11">
        <v>0</v>
      </c>
      <c r="Q825" s="10">
        <f t="shared" si="443"/>
        <v>0.51108803840124373</v>
      </c>
      <c r="R825" s="10">
        <f t="shared" si="444"/>
        <v>4.5427265892556121E-2</v>
      </c>
      <c r="S825" s="10">
        <f t="shared" si="445"/>
        <v>0</v>
      </c>
      <c r="T825" s="9">
        <f t="shared" si="435"/>
        <v>0.46566077250868759</v>
      </c>
      <c r="U825" s="18"/>
      <c r="V825" s="8">
        <f t="shared" si="446"/>
        <v>3931.1716411335346</v>
      </c>
      <c r="W825" s="8">
        <f t="shared" si="436"/>
        <v>3581.755560159148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-1241.798557873421</v>
      </c>
      <c r="AB825" s="8">
        <f t="shared" si="447"/>
        <v>-34941.608097438642</v>
      </c>
      <c r="AC825" s="8">
        <f t="shared" si="440"/>
        <v>-36183.406655312065</v>
      </c>
      <c r="AD825" s="8">
        <f t="shared" si="448"/>
        <v>385.64793799519975</v>
      </c>
      <c r="AE825" s="8">
        <f t="shared" si="441"/>
        <v>-35797.758717316865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2666.7450452899238</v>
      </c>
      <c r="M826" s="14">
        <f t="shared" si="434"/>
        <v>769177</v>
      </c>
      <c r="N826" s="13"/>
      <c r="O826" s="12">
        <f>1000*(IF(I25&lt;18,VLOOKUP(I25,'[1]Mortality (No Interventions) L'!$B$10:$O$129,10),VLOOKUP(I25,'[1]Mortality (Interventions) L'!$B$264:$AV$384,22)))</f>
        <v>99.204235422087606</v>
      </c>
      <c r="P826" s="11">
        <v>0</v>
      </c>
      <c r="Q826" s="10">
        <f t="shared" si="443"/>
        <v>0.46566077250868759</v>
      </c>
      <c r="R826" s="10">
        <f t="shared" si="444"/>
        <v>4.6195520902783026E-2</v>
      </c>
      <c r="S826" s="10">
        <f t="shared" si="445"/>
        <v>0</v>
      </c>
      <c r="T826" s="9">
        <f t="shared" si="435"/>
        <v>0.41946525160590459</v>
      </c>
      <c r="U826" s="18"/>
      <c r="V826" s="8">
        <f t="shared" si="446"/>
        <v>3581.755560159148</v>
      </c>
      <c r="W826" s="8">
        <f t="shared" si="436"/>
        <v>3226.4302383447489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-1118.6068813913373</v>
      </c>
      <c r="AB826" s="8">
        <f t="shared" si="447"/>
        <v>-35532.532181439936</v>
      </c>
      <c r="AC826" s="8">
        <f t="shared" si="440"/>
        <v>-36651.139062831273</v>
      </c>
      <c r="AD826" s="8">
        <f t="shared" si="448"/>
        <v>351.37022045161245</v>
      </c>
      <c r="AE826" s="8">
        <f t="shared" si="441"/>
        <v>-36299.768842379657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2666.7450452899238</v>
      </c>
      <c r="M827" s="14">
        <f t="shared" si="434"/>
        <v>769177</v>
      </c>
      <c r="N827" s="13"/>
      <c r="O827" s="12">
        <f>1000*(IF(I26&lt;18,VLOOKUP(I26,'[1]Mortality (No Interventions) L'!$B$10:$O$129,10),VLOOKUP(I26,'[1]Mortality (Interventions) L'!$B$264:$AV$384,22)))</f>
        <v>109.97050599188249</v>
      </c>
      <c r="P827" s="11">
        <v>0</v>
      </c>
      <c r="Q827" s="10">
        <f t="shared" si="443"/>
        <v>0.41946525160590459</v>
      </c>
      <c r="R827" s="10">
        <f t="shared" si="444"/>
        <v>4.612880596511363E-2</v>
      </c>
      <c r="S827" s="10">
        <f t="shared" si="445"/>
        <v>0</v>
      </c>
      <c r="T827" s="9">
        <f t="shared" si="435"/>
        <v>0.37333644564079094</v>
      </c>
      <c r="U827" s="18"/>
      <c r="V827" s="8">
        <f t="shared" si="446"/>
        <v>3226.4302383447489</v>
      </c>
      <c r="W827" s="8">
        <f t="shared" si="436"/>
        <v>2871.6180724864666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-995.59311663873018</v>
      </c>
      <c r="AB827" s="8">
        <f t="shared" si="447"/>
        <v>-35481.21658582821</v>
      </c>
      <c r="AC827" s="8">
        <f t="shared" si="440"/>
        <v>-36476.809702466941</v>
      </c>
      <c r="AD827" s="8">
        <f t="shared" si="448"/>
        <v>316.5128063816199</v>
      </c>
      <c r="AE827" s="8">
        <f t="shared" si="441"/>
        <v>-36160.296896085318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2666.7450452899238</v>
      </c>
      <c r="M828" s="14">
        <f t="shared" si="434"/>
        <v>769177</v>
      </c>
      <c r="N828" s="13"/>
      <c r="O828" s="12">
        <f>1000*(IF(I27&lt;18,VLOOKUP(I27,'[1]Mortality (No Interventions) L'!$B$10:$O$129,10),VLOOKUP(I27,'[1]Mortality (Interventions) L'!$B$264:$AV$384,22)))</f>
        <v>121.7058326389952</v>
      </c>
      <c r="P828" s="11">
        <v>0</v>
      </c>
      <c r="Q828" s="10">
        <f t="shared" si="443"/>
        <v>0.37333644564079094</v>
      </c>
      <c r="R828" s="10">
        <f t="shared" si="444"/>
        <v>4.5437222971195429E-2</v>
      </c>
      <c r="S828" s="10">
        <f t="shared" si="445"/>
        <v>0</v>
      </c>
      <c r="T828" s="9">
        <f t="shared" si="435"/>
        <v>0.32789922266959548</v>
      </c>
      <c r="U828" s="18"/>
      <c r="V828" s="8">
        <f t="shared" si="446"/>
        <v>2871.6180724864666</v>
      </c>
      <c r="W828" s="8">
        <f t="shared" si="436"/>
        <v>2522.1254039533146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-874.42362740856117</v>
      </c>
      <c r="AB828" s="8">
        <f t="shared" si="447"/>
        <v>-34949.266853315188</v>
      </c>
      <c r="AC828" s="8">
        <f t="shared" si="440"/>
        <v>-35823.690480723752</v>
      </c>
      <c r="AD828" s="8">
        <f t="shared" si="448"/>
        <v>281.70573291092239</v>
      </c>
      <c r="AE828" s="8">
        <f t="shared" si="441"/>
        <v>-35541.984747812829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2666.7450452899238</v>
      </c>
      <c r="M829" s="14">
        <f t="shared" si="434"/>
        <v>769177</v>
      </c>
      <c r="N829" s="13"/>
      <c r="O829" s="12">
        <f>1000*(IF(I28&lt;18,VLOOKUP(I28,'[1]Mortality (No Interventions) L'!$B$10:$O$129,10),VLOOKUP(I28,'[1]Mortality (Interventions) L'!$B$264:$AV$384,22)))</f>
        <v>134.3642821632416</v>
      </c>
      <c r="P829" s="11">
        <v>0</v>
      </c>
      <c r="Q829" s="10">
        <f t="shared" si="443"/>
        <v>0.32789922266959548</v>
      </c>
      <c r="R829" s="10">
        <f t="shared" si="444"/>
        <v>4.4057943675885114E-2</v>
      </c>
      <c r="S829" s="10">
        <f t="shared" si="445"/>
        <v>0</v>
      </c>
      <c r="T829" s="9">
        <f t="shared" si="435"/>
        <v>0.28384127899371037</v>
      </c>
      <c r="U829" s="18"/>
      <c r="V829" s="8">
        <f t="shared" si="446"/>
        <v>2522.1254039533146</v>
      </c>
      <c r="W829" s="8">
        <f t="shared" si="436"/>
        <v>2183.2418345254518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-756.93232440523207</v>
      </c>
      <c r="AB829" s="8">
        <f t="shared" si="447"/>
        <v>-33888.356942786282</v>
      </c>
      <c r="AC829" s="8">
        <f t="shared" si="440"/>
        <v>-34645.289267191518</v>
      </c>
      <c r="AD829" s="8">
        <f t="shared" si="448"/>
        <v>247.42050212782019</v>
      </c>
      <c r="AE829" s="8">
        <f t="shared" si="441"/>
        <v>-34397.8687650637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2666.7450452899238</v>
      </c>
      <c r="M830" s="14">
        <f t="shared" si="434"/>
        <v>769177</v>
      </c>
      <c r="N830" s="13"/>
      <c r="O830" s="12">
        <f>1000*(IF(I29&lt;18,VLOOKUP(I29,'[1]Mortality (No Interventions) L'!$B$10:$O$129,10),VLOOKUP(I29,'[1]Mortality (Interventions) L'!$B$264:$AV$384,22)))</f>
        <v>148.29300871515213</v>
      </c>
      <c r="P830" s="11">
        <v>0</v>
      </c>
      <c r="Q830" s="10">
        <f t="shared" si="443"/>
        <v>0.28384127899371037</v>
      </c>
      <c r="R830" s="10">
        <f t="shared" si="444"/>
        <v>4.2091677259534215E-2</v>
      </c>
      <c r="S830" s="10">
        <f t="shared" si="445"/>
        <v>0</v>
      </c>
      <c r="T830" s="9">
        <f t="shared" si="435"/>
        <v>0.24174960173417614</v>
      </c>
      <c r="U830" s="18"/>
      <c r="V830" s="8">
        <f t="shared" si="446"/>
        <v>2183.2418345254518</v>
      </c>
      <c r="W830" s="8">
        <f t="shared" si="436"/>
        <v>1859.4823341308841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-644.68455262542659</v>
      </c>
      <c r="AB830" s="8">
        <f t="shared" si="447"/>
        <v>-32375.950039456748</v>
      </c>
      <c r="AC830" s="8">
        <f t="shared" si="440"/>
        <v>-33020.634592082177</v>
      </c>
      <c r="AD830" s="8">
        <f t="shared" si="448"/>
        <v>214.17602396694684</v>
      </c>
      <c r="AE830" s="8">
        <f t="shared" si="441"/>
        <v>-32806.458568115231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2666.7450452899238</v>
      </c>
      <c r="M831" s="14">
        <f t="shared" si="434"/>
        <v>769177</v>
      </c>
      <c r="N831" s="13"/>
      <c r="O831" s="12">
        <f>1000*(IF(I30&lt;18,VLOOKUP(I30,'[1]Mortality (No Interventions) L'!$B$10:$O$129,10),VLOOKUP(I30,'[1]Mortality (Interventions) L'!$B$264:$AV$384,22)))</f>
        <v>163.67456201796625</v>
      </c>
      <c r="P831" s="11">
        <v>0</v>
      </c>
      <c r="Q831" s="10">
        <f t="shared" si="443"/>
        <v>0.24174960173417614</v>
      </c>
      <c r="R831" s="10">
        <f t="shared" si="444"/>
        <v>3.956826018185905E-2</v>
      </c>
      <c r="S831" s="10">
        <f t="shared" si="445"/>
        <v>0</v>
      </c>
      <c r="T831" s="9">
        <f t="shared" si="435"/>
        <v>0.2021813415523171</v>
      </c>
      <c r="U831" s="18"/>
      <c r="V831" s="8">
        <f t="shared" si="446"/>
        <v>1859.4823341308841</v>
      </c>
      <c r="W831" s="8">
        <f t="shared" si="436"/>
        <v>1555.1323775118663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-539.16609083471144</v>
      </c>
      <c r="AB831" s="8">
        <f t="shared" si="447"/>
        <v>-30434.995661901798</v>
      </c>
      <c r="AC831" s="8">
        <f t="shared" si="440"/>
        <v>-30974.161752736509</v>
      </c>
      <c r="AD831" s="8">
        <f t="shared" si="448"/>
        <v>182.41521697823973</v>
      </c>
      <c r="AE831" s="8">
        <f t="shared" si="441"/>
        <v>-30791.74653575827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2666.7450452899238</v>
      </c>
      <c r="M832" s="14">
        <f t="shared" si="434"/>
        <v>769177</v>
      </c>
      <c r="N832" s="13"/>
      <c r="O832" s="12">
        <f>1000*(IF(I31&lt;18,VLOOKUP(I31,'[1]Mortality (No Interventions) L'!$B$10:$O$129,10),VLOOKUP(I31,'[1]Mortality (Interventions) L'!$B$264:$AV$384,22)))</f>
        <v>178.91278216236256</v>
      </c>
      <c r="P832" s="11">
        <v>0</v>
      </c>
      <c r="Q832" s="10">
        <f t="shared" si="443"/>
        <v>0.2021813415523171</v>
      </c>
      <c r="R832" s="10">
        <f t="shared" si="444"/>
        <v>3.6172826318443929E-2</v>
      </c>
      <c r="S832" s="10">
        <f t="shared" si="445"/>
        <v>0</v>
      </c>
      <c r="T832" s="9">
        <f t="shared" si="435"/>
        <v>0.16600851523387317</v>
      </c>
      <c r="U832" s="18"/>
      <c r="V832" s="8">
        <f t="shared" si="446"/>
        <v>1555.1323775118663</v>
      </c>
      <c r="W832" s="8">
        <f t="shared" si="436"/>
        <v>1276.8993172204487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-442.70238547586808</v>
      </c>
      <c r="AB832" s="8">
        <f t="shared" si="447"/>
        <v>-27823.306029141746</v>
      </c>
      <c r="AC832" s="8">
        <f t="shared" si="440"/>
        <v>-28266.008414617612</v>
      </c>
      <c r="AD832" s="8">
        <f t="shared" si="448"/>
        <v>152.5584862339141</v>
      </c>
      <c r="AE832" s="8">
        <f t="shared" si="441"/>
        <v>-28113.449928383699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2666.7450452899238</v>
      </c>
      <c r="M833" s="14">
        <f t="shared" si="434"/>
        <v>769177</v>
      </c>
      <c r="N833" s="13"/>
      <c r="O833" s="12">
        <f>1000*(IF(I32&lt;18,VLOOKUP(I32,'[1]Mortality (No Interventions) L'!$B$10:$O$129,10),VLOOKUP(I32,'[1]Mortality (Interventions) L'!$B$264:$AV$384,22)))</f>
        <v>195.34216550616213</v>
      </c>
      <c r="P833" s="11">
        <v>0</v>
      </c>
      <c r="Q833" s="10">
        <f t="shared" si="443"/>
        <v>0.16600851523387317</v>
      </c>
      <c r="R833" s="10">
        <f t="shared" si="444"/>
        <v>3.2428462858247492E-2</v>
      </c>
      <c r="S833" s="10">
        <f t="shared" si="445"/>
        <v>0</v>
      </c>
      <c r="T833" s="9">
        <f t="shared" si="435"/>
        <v>0.13358005237562567</v>
      </c>
      <c r="U833" s="18"/>
      <c r="V833" s="8">
        <f t="shared" si="446"/>
        <v>1276.8993172204487</v>
      </c>
      <c r="W833" s="8">
        <f t="shared" si="436"/>
        <v>1027.4670394612663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-356.22394282226827</v>
      </c>
      <c r="AB833" s="8">
        <f t="shared" si="447"/>
        <v>-24943.227775918233</v>
      </c>
      <c r="AC833" s="8">
        <f t="shared" si="440"/>
        <v>-25299.4517187405</v>
      </c>
      <c r="AD833" s="8">
        <f t="shared" si="448"/>
        <v>125.26382301932603</v>
      </c>
      <c r="AE833" s="8">
        <f t="shared" si="441"/>
        <v>-25174.187895721174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2666.7450452899238</v>
      </c>
      <c r="M834" s="14">
        <f t="shared" si="434"/>
        <v>769177</v>
      </c>
      <c r="N834" s="13"/>
      <c r="O834" s="12">
        <f>1000*(IF(I33&lt;18,VLOOKUP(I33,'[1]Mortality (No Interventions) L'!$B$10:$O$129,10),VLOOKUP(I33,'[1]Mortality (Interventions) L'!$B$264:$AV$384,22)))</f>
        <v>212.52185789618284</v>
      </c>
      <c r="P834" s="11">
        <v>0</v>
      </c>
      <c r="Q834" s="10">
        <f t="shared" si="443"/>
        <v>0.13358005237562567</v>
      </c>
      <c r="R834" s="10">
        <f t="shared" si="444"/>
        <v>2.838868090873738E-2</v>
      </c>
      <c r="S834" s="10">
        <f t="shared" si="445"/>
        <v>0</v>
      </c>
      <c r="T834" s="9">
        <f t="shared" si="435"/>
        <v>0.1051913714668883</v>
      </c>
      <c r="U834" s="18"/>
      <c r="V834" s="8">
        <f t="shared" si="446"/>
        <v>1027.4670394612663</v>
      </c>
      <c r="W834" s="8">
        <f t="shared" si="436"/>
        <v>809.1078353078675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-280.51856866657624</v>
      </c>
      <c r="AB834" s="8">
        <f t="shared" si="447"/>
        <v>-21835.920415339893</v>
      </c>
      <c r="AC834" s="8">
        <f t="shared" si="440"/>
        <v>-22116.438984006469</v>
      </c>
      <c r="AD834" s="8">
        <f t="shared" si="448"/>
        <v>100.79451657115023</v>
      </c>
      <c r="AE834" s="8">
        <f t="shared" si="441"/>
        <v>-22015.644467435319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2666.7450452899238</v>
      </c>
      <c r="M835" s="14">
        <f t="shared" si="434"/>
        <v>769177</v>
      </c>
      <c r="N835" s="13"/>
      <c r="O835" s="12">
        <f>1000*(IF(I34&lt;18,VLOOKUP(I34,'[1]Mortality (No Interventions) L'!$B$10:$O$129,10),VLOOKUP(I34,'[1]Mortality (Interventions) L'!$B$264:$AV$384,22)))</f>
        <v>230.23059560398417</v>
      </c>
      <c r="P835" s="11">
        <v>0</v>
      </c>
      <c r="Q835" s="10">
        <f t="shared" si="443"/>
        <v>0.1051913714668883</v>
      </c>
      <c r="R835" s="10">
        <f t="shared" si="444"/>
        <v>2.4218272105221639E-2</v>
      </c>
      <c r="S835" s="10">
        <f t="shared" si="445"/>
        <v>0</v>
      </c>
      <c r="T835" s="9">
        <f t="shared" si="435"/>
        <v>8.0973099361666662E-2</v>
      </c>
      <c r="U835" s="18"/>
      <c r="V835" s="8">
        <f t="shared" si="446"/>
        <v>809.1078353078675</v>
      </c>
      <c r="W835" s="8">
        <f t="shared" si="436"/>
        <v>622.82645647708682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-215.93461152449328</v>
      </c>
      <c r="AB835" s="8">
        <f t="shared" si="447"/>
        <v>-18628.137883078063</v>
      </c>
      <c r="AC835" s="8">
        <f t="shared" si="440"/>
        <v>-18844.072494602555</v>
      </c>
      <c r="AD835" s="8">
        <f t="shared" si="448"/>
        <v>79.373478643701802</v>
      </c>
      <c r="AE835" s="8">
        <f t="shared" si="441"/>
        <v>-18764.699015958853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2666.7450452899238</v>
      </c>
      <c r="M836" s="14">
        <f t="shared" si="434"/>
        <v>769177</v>
      </c>
      <c r="N836" s="13"/>
      <c r="O836" s="12">
        <f>1000*(IF(I35&lt;18,VLOOKUP(I35,'[1]Mortality (No Interventions) L'!$B$10:$O$129,10),VLOOKUP(I35,'[1]Mortality (Interventions) L'!$B$264:$AV$384,22)))</f>
        <v>249.19586448922649</v>
      </c>
      <c r="P836" s="11">
        <v>0</v>
      </c>
      <c r="Q836" s="10">
        <f t="shared" si="443"/>
        <v>8.0973099361666662E-2</v>
      </c>
      <c r="R836" s="10">
        <f t="shared" si="444"/>
        <v>2.0178161495802559E-2</v>
      </c>
      <c r="S836" s="10">
        <f t="shared" si="445"/>
        <v>0</v>
      </c>
      <c r="T836" s="9">
        <f t="shared" si="435"/>
        <v>6.0794937865864103E-2</v>
      </c>
      <c r="U836" s="18"/>
      <c r="V836" s="8">
        <f t="shared" si="446"/>
        <v>622.82645647708682</v>
      </c>
      <c r="W836" s="8">
        <f t="shared" si="436"/>
        <v>467.62067922851753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-162.12459933250187</v>
      </c>
      <c r="AB836" s="8">
        <f t="shared" si="447"/>
        <v>-15520.577724856925</v>
      </c>
      <c r="AC836" s="8">
        <f t="shared" si="440"/>
        <v>-15682.702324189426</v>
      </c>
      <c r="AD836" s="8">
        <f t="shared" si="448"/>
        <v>61.099275380402219</v>
      </c>
      <c r="AE836" s="8">
        <f t="shared" si="441"/>
        <v>-15621.603048809024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2666.7450452899238</v>
      </c>
      <c r="M837" s="14">
        <f t="shared" ref="M837:M868" si="451">$E$11</f>
        <v>769177</v>
      </c>
      <c r="N837" s="13"/>
      <c r="O837" s="12">
        <f>1000*(IF(I36&lt;18,VLOOKUP(I36,'[1]Mortality (No Interventions) L'!$B$10:$O$129,10),VLOOKUP(I36,'[1]Mortality (Interventions) L'!$B$264:$AV$384,22)))</f>
        <v>268.65222272578319</v>
      </c>
      <c r="P837" s="11">
        <v>0</v>
      </c>
      <c r="Q837" s="10">
        <f t="shared" si="443"/>
        <v>6.0794937865864103E-2</v>
      </c>
      <c r="R837" s="10">
        <f t="shared" si="444"/>
        <v>1.6332695188140275E-2</v>
      </c>
      <c r="S837" s="10">
        <f t="shared" si="445"/>
        <v>0</v>
      </c>
      <c r="T837" s="9">
        <f t="shared" ref="T837:T868" si="452">Q837-SUM(R837:S837)</f>
        <v>4.4462242677723827E-2</v>
      </c>
      <c r="U837" s="18"/>
      <c r="V837" s="8">
        <f t="shared" si="446"/>
        <v>467.62067922851753</v>
      </c>
      <c r="W837" s="8">
        <f t="shared" ref="W837:W868" si="453">$G$14*M837*T837</f>
        <v>341.99334436123581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-118.56946536329821</v>
      </c>
      <c r="AB837" s="8">
        <f t="shared" si="447"/>
        <v>-12562.733486728173</v>
      </c>
      <c r="AC837" s="8">
        <f t="shared" ref="AC837:AC868" si="457">IFERROR(_xlfn.IFNA(SUM(Y837:AB837),0),0)</f>
        <v>-12681.302952091472</v>
      </c>
      <c r="AD837" s="8">
        <f t="shared" si="448"/>
        <v>45.873588632317571</v>
      </c>
      <c r="AE837" s="8">
        <f t="shared" ref="AE837:AE868" si="458">IFERROR(_xlfn.IFNA(SUM(AC837:AD837),0),0)</f>
        <v>-12635.429363459154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2666.7450452899238</v>
      </c>
      <c r="M838" s="14">
        <f t="shared" si="451"/>
        <v>769177</v>
      </c>
      <c r="N838" s="13"/>
      <c r="O838" s="12">
        <f>1000*(IF(I37&lt;18,VLOOKUP(I37,'[1]Mortality (No Interventions) L'!$B$10:$O$129,10),VLOOKUP(I37,'[1]Mortality (Interventions) L'!$B$264:$AV$384,22)))</f>
        <v>289.21500969636787</v>
      </c>
      <c r="P838" s="11">
        <v>0</v>
      </c>
      <c r="Q838" s="10">
        <f t="shared" ref="Q838:Q869" si="460">T837</f>
        <v>4.4462242677723827E-2</v>
      </c>
      <c r="R838" s="10">
        <f t="shared" ref="R838:R869" si="461">O838*Q838/1000</f>
        <v>1.2859147947160159E-2</v>
      </c>
      <c r="S838" s="10">
        <f t="shared" ref="S838:S869" si="462">MIN(P838*Q838,Q838-R838)</f>
        <v>0</v>
      </c>
      <c r="T838" s="9">
        <f t="shared" si="452"/>
        <v>3.160309473056367E-2</v>
      </c>
      <c r="U838" s="18"/>
      <c r="V838" s="8">
        <f t="shared" ref="V838:V869" si="463">W837</f>
        <v>341.99334436123581</v>
      </c>
      <c r="W838" s="8">
        <f t="shared" si="453"/>
        <v>243.08373595570774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-84.277396288558762</v>
      </c>
      <c r="AB838" s="8">
        <f t="shared" ref="AB838:AB869" si="464">IFERROR(_xlfn.IFNA(-M838*R838,0),0)</f>
        <v>-9890.9608405528088</v>
      </c>
      <c r="AC838" s="8">
        <f t="shared" si="457"/>
        <v>-9975.2382368413673</v>
      </c>
      <c r="AD838" s="8">
        <f t="shared" ref="AD838:AD869" si="465">IFERROR(_xlfn.IFNA($D$6*SUM(V838:V838,Y838:Z838),0),0)</f>
        <v>33.549547081837233</v>
      </c>
      <c r="AE838" s="8">
        <f t="shared" si="458"/>
        <v>-9941.6886897595305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2666.7450452899238</v>
      </c>
      <c r="M839" s="14">
        <f t="shared" si="451"/>
        <v>769177</v>
      </c>
      <c r="N839" s="13"/>
      <c r="O839" s="12">
        <f>1000*(IF(I38&lt;18,VLOOKUP(I38,'[1]Mortality (No Interventions) L'!$B$10:$O$129,10),VLOOKUP(I38,'[1]Mortality (Interventions) L'!$B$264:$AV$384,22)))</f>
        <v>310.93623493915345</v>
      </c>
      <c r="P839" s="11">
        <v>0</v>
      </c>
      <c r="Q839" s="10">
        <f t="shared" si="460"/>
        <v>3.160309473056367E-2</v>
      </c>
      <c r="R839" s="10">
        <f t="shared" si="461"/>
        <v>9.8265472879468675E-3</v>
      </c>
      <c r="S839" s="10">
        <f t="shared" si="462"/>
        <v>0</v>
      </c>
      <c r="T839" s="9">
        <f t="shared" si="452"/>
        <v>2.1776547442616805E-2</v>
      </c>
      <c r="U839" s="18"/>
      <c r="V839" s="8">
        <f t="shared" si="463"/>
        <v>243.08373595570774</v>
      </c>
      <c r="W839" s="8">
        <f t="shared" si="453"/>
        <v>167.50019432269667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-58.072499996119326</v>
      </c>
      <c r="AB839" s="8">
        <f t="shared" si="464"/>
        <v>-7558.3541633011073</v>
      </c>
      <c r="AC839" s="8">
        <f t="shared" si="457"/>
        <v>-7616.4266632972267</v>
      </c>
      <c r="AD839" s="8">
        <f t="shared" si="465"/>
        <v>23.84651449725493</v>
      </c>
      <c r="AE839" s="8">
        <f t="shared" si="458"/>
        <v>-7592.5801487999715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2666.7450452899238</v>
      </c>
      <c r="M840" s="14">
        <f t="shared" si="451"/>
        <v>769177</v>
      </c>
      <c r="N840" s="13"/>
      <c r="O840" s="12">
        <f>1000*(IF(I39&lt;18,VLOOKUP(I39,'[1]Mortality (No Interventions) L'!$B$10:$O$129,10),VLOOKUP(I39,'[1]Mortality (Interventions) L'!$B$264:$AV$384,22)))</f>
        <v>332.99412779165846</v>
      </c>
      <c r="P840" s="11">
        <v>0</v>
      </c>
      <c r="Q840" s="10">
        <f t="shared" si="460"/>
        <v>2.1776547442616805E-2</v>
      </c>
      <c r="R840" s="10">
        <f t="shared" si="461"/>
        <v>7.2514624219678532E-3</v>
      </c>
      <c r="S840" s="10">
        <f t="shared" si="462"/>
        <v>0</v>
      </c>
      <c r="T840" s="9">
        <f t="shared" si="452"/>
        <v>1.4525085020648951E-2</v>
      </c>
      <c r="U840" s="18"/>
      <c r="V840" s="8">
        <f t="shared" si="463"/>
        <v>167.50019432269667</v>
      </c>
      <c r="W840" s="8">
        <f t="shared" si="453"/>
        <v>111.72361320927699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-38.734698511230484</v>
      </c>
      <c r="AB840" s="8">
        <f t="shared" si="464"/>
        <v>-5577.658111341967</v>
      </c>
      <c r="AC840" s="8">
        <f t="shared" si="457"/>
        <v>-5616.3928098531978</v>
      </c>
      <c r="AD840" s="8">
        <f t="shared" si="465"/>
        <v>16.431769063056546</v>
      </c>
      <c r="AE840" s="8">
        <f t="shared" si="458"/>
        <v>-5599.9610407901409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2666.7450452899238</v>
      </c>
      <c r="M841" s="14">
        <f t="shared" si="451"/>
        <v>769177</v>
      </c>
      <c r="N841" s="13"/>
      <c r="O841" s="12">
        <f>1000*(IF(I40&lt;18,VLOOKUP(I40,'[1]Mortality (No Interventions) L'!$B$10:$O$129,10),VLOOKUP(I40,'[1]Mortality (Interventions) L'!$B$264:$AV$384,22)))</f>
        <v>355.98888519066043</v>
      </c>
      <c r="P841" s="11">
        <v>0</v>
      </c>
      <c r="Q841" s="10">
        <f t="shared" si="460"/>
        <v>1.4525085020648951E-2</v>
      </c>
      <c r="R841" s="10">
        <f t="shared" si="461"/>
        <v>5.1707688238003813E-3</v>
      </c>
      <c r="S841" s="10">
        <f t="shared" si="462"/>
        <v>0</v>
      </c>
      <c r="T841" s="9">
        <f t="shared" si="452"/>
        <v>9.3543161968485701E-3</v>
      </c>
      <c r="U841" s="18"/>
      <c r="V841" s="8">
        <f t="shared" si="463"/>
        <v>111.72361320927699</v>
      </c>
      <c r="W841" s="8">
        <f t="shared" si="453"/>
        <v>71.951248693433925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-24.945576370021207</v>
      </c>
      <c r="AB841" s="8">
        <f t="shared" si="464"/>
        <v>-3977.236451584306</v>
      </c>
      <c r="AC841" s="8">
        <f t="shared" si="457"/>
        <v>-4002.1820279543272</v>
      </c>
      <c r="AD841" s="8">
        <f t="shared" si="465"/>
        <v>10.960086455830073</v>
      </c>
      <c r="AE841" s="8">
        <f t="shared" si="458"/>
        <v>-3991.221941498497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2666.7450452899238</v>
      </c>
      <c r="M842" s="14">
        <f t="shared" si="451"/>
        <v>769177</v>
      </c>
      <c r="N842" s="13"/>
      <c r="O842" s="12">
        <f>1000*(IF(I41&lt;18,VLOOKUP(I41,'[1]Mortality (No Interventions) L'!$B$10:$O$129,10),VLOOKUP(I41,'[1]Mortality (Interventions) L'!$B$264:$AV$384,22)))</f>
        <v>379.06051573906859</v>
      </c>
      <c r="P842" s="11">
        <v>0</v>
      </c>
      <c r="Q842" s="10">
        <f t="shared" si="460"/>
        <v>9.3543161968485701E-3</v>
      </c>
      <c r="R842" s="10">
        <f t="shared" si="461"/>
        <v>3.5458519219637415E-3</v>
      </c>
      <c r="S842" s="10">
        <f t="shared" si="462"/>
        <v>0</v>
      </c>
      <c r="T842" s="9">
        <f t="shared" si="452"/>
        <v>5.8084642748848286E-3</v>
      </c>
      <c r="U842" s="18"/>
      <c r="V842" s="8">
        <f t="shared" si="463"/>
        <v>71.951248693433925</v>
      </c>
      <c r="W842" s="8">
        <f t="shared" si="453"/>
        <v>44.677371255630881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-15.489693325792647</v>
      </c>
      <c r="AB842" s="8">
        <f t="shared" si="464"/>
        <v>-2727.3877437803048</v>
      </c>
      <c r="AC842" s="8">
        <f t="shared" si="457"/>
        <v>-2742.8774371060977</v>
      </c>
      <c r="AD842" s="8">
        <f t="shared" si="465"/>
        <v>7.0584174968258688</v>
      </c>
      <c r="AE842" s="8">
        <f t="shared" si="458"/>
        <v>-2735.8190196092719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2666.7450452899238</v>
      </c>
      <c r="M843" s="14">
        <f t="shared" si="451"/>
        <v>769177</v>
      </c>
      <c r="N843" s="13"/>
      <c r="O843" s="12">
        <f>1000*(IF(I42&lt;18,VLOOKUP(I42,'[1]Mortality (No Interventions) L'!$B$10:$O$129,10),VLOOKUP(I42,'[1]Mortality (Interventions) L'!$B$264:$AV$384,22)))</f>
        <v>401.66396361539057</v>
      </c>
      <c r="P843" s="11">
        <v>0</v>
      </c>
      <c r="Q843" s="10">
        <f t="shared" si="460"/>
        <v>5.8084642748848286E-3</v>
      </c>
      <c r="R843" s="10">
        <f t="shared" si="461"/>
        <v>2.333050783168636E-3</v>
      </c>
      <c r="S843" s="10">
        <f t="shared" si="462"/>
        <v>0</v>
      </c>
      <c r="T843" s="9">
        <f t="shared" si="452"/>
        <v>3.4754134917161926E-3</v>
      </c>
      <c r="U843" s="18"/>
      <c r="V843" s="8">
        <f t="shared" si="463"/>
        <v>44.677371255630881</v>
      </c>
      <c r="W843" s="8">
        <f t="shared" si="453"/>
        <v>26.732081233177862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-9.2680417093679104</v>
      </c>
      <c r="AB843" s="8">
        <f t="shared" si="464"/>
        <v>-1794.5290022453019</v>
      </c>
      <c r="AC843" s="8">
        <f t="shared" si="457"/>
        <v>-1803.7970439546698</v>
      </c>
      <c r="AD843" s="8">
        <f t="shared" si="465"/>
        <v>4.3828501201773893</v>
      </c>
      <c r="AE843" s="8">
        <f t="shared" si="458"/>
        <v>-1799.4141938344924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2666.7450452899238</v>
      </c>
      <c r="M844" s="14">
        <f t="shared" si="451"/>
        <v>769177</v>
      </c>
      <c r="N844" s="13"/>
      <c r="O844" s="12">
        <f>1000*(IF(I43&lt;18,VLOOKUP(I43,'[1]Mortality (No Interventions) L'!$B$10:$O$129,10),VLOOKUP(I43,'[1]Mortality (Interventions) L'!$B$264:$AV$384,22)))</f>
        <v>424.73484617217201</v>
      </c>
      <c r="P844" s="11">
        <v>0</v>
      </c>
      <c r="Q844" s="10">
        <f t="shared" si="460"/>
        <v>3.4754134917161926E-3</v>
      </c>
      <c r="R844" s="10">
        <f t="shared" si="461"/>
        <v>1.4761292147887684E-3</v>
      </c>
      <c r="S844" s="10">
        <f t="shared" si="462"/>
        <v>0</v>
      </c>
      <c r="T844" s="9">
        <f t="shared" si="452"/>
        <v>1.9992842769274242E-3</v>
      </c>
      <c r="U844" s="18"/>
      <c r="V844" s="8">
        <f t="shared" si="463"/>
        <v>26.732081233177862</v>
      </c>
      <c r="W844" s="8">
        <f t="shared" si="453"/>
        <v>15.378034822742054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-5.3315814396222567</v>
      </c>
      <c r="AB844" s="8">
        <f t="shared" si="464"/>
        <v>-1135.4046410435806</v>
      </c>
      <c r="AC844" s="8">
        <f t="shared" si="457"/>
        <v>-1140.7362224832029</v>
      </c>
      <c r="AD844" s="8">
        <f t="shared" si="465"/>
        <v>2.6224171689747484</v>
      </c>
      <c r="AE844" s="8">
        <f t="shared" si="458"/>
        <v>-1138.1138053142281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2666.7450452899238</v>
      </c>
      <c r="M845" s="14">
        <f t="shared" si="451"/>
        <v>769177</v>
      </c>
      <c r="N845" s="13"/>
      <c r="O845" s="12">
        <f>1000*(IF(I44&lt;18,VLOOKUP(I44,'[1]Mortality (No Interventions) L'!$B$10:$O$129,10),VLOOKUP(I44,'[1]Mortality (Interventions) L'!$B$264:$AV$384,22)))</f>
        <v>448.13026651718229</v>
      </c>
      <c r="P845" s="11">
        <v>0</v>
      </c>
      <c r="Q845" s="10">
        <f t="shared" si="460"/>
        <v>1.9992842769274242E-3</v>
      </c>
      <c r="R845" s="10">
        <f t="shared" si="461"/>
        <v>8.9593979586309873E-4</v>
      </c>
      <c r="S845" s="10">
        <f t="shared" si="462"/>
        <v>0</v>
      </c>
      <c r="T845" s="9">
        <f t="shared" si="452"/>
        <v>1.1033444810643256E-3</v>
      </c>
      <c r="U845" s="18"/>
      <c r="V845" s="8">
        <f t="shared" si="463"/>
        <v>15.378034822742054</v>
      </c>
      <c r="W845" s="8">
        <f t="shared" si="453"/>
        <v>8.4866719791161476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-2.9423384281262726</v>
      </c>
      <c r="AB845" s="8">
        <f t="shared" si="464"/>
        <v>-689.13628436259069</v>
      </c>
      <c r="AC845" s="8">
        <f t="shared" si="457"/>
        <v>-692.07862279071696</v>
      </c>
      <c r="AD845" s="8">
        <f t="shared" si="465"/>
        <v>1.5085852161109956</v>
      </c>
      <c r="AE845" s="8">
        <f t="shared" si="458"/>
        <v>-690.57003757460598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2666.7450452899238</v>
      </c>
      <c r="M846" s="14">
        <f t="shared" si="451"/>
        <v>769177</v>
      </c>
      <c r="N846" s="13"/>
      <c r="O846" s="12">
        <f>1000*(IF(I45&lt;18,VLOOKUP(I45,'[1]Mortality (No Interventions) L'!$B$10:$O$129,10),VLOOKUP(I45,'[1]Mortality (Interventions) L'!$B$264:$AV$384,22)))</f>
        <v>471.69116792725549</v>
      </c>
      <c r="P846" s="11">
        <v>0</v>
      </c>
      <c r="Q846" s="10">
        <f t="shared" si="460"/>
        <v>1.1033444810643256E-3</v>
      </c>
      <c r="R846" s="10">
        <f t="shared" si="461"/>
        <v>5.2043784689932335E-4</v>
      </c>
      <c r="S846" s="10">
        <f t="shared" si="462"/>
        <v>0</v>
      </c>
      <c r="T846" s="9">
        <f t="shared" si="452"/>
        <v>5.829066341650022E-4</v>
      </c>
      <c r="U846" s="18"/>
      <c r="V846" s="8">
        <f t="shared" si="463"/>
        <v>8.4866719791161476</v>
      </c>
      <c r="W846" s="8">
        <f t="shared" si="453"/>
        <v>4.4835837614713396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-1.5544633785261459</v>
      </c>
      <c r="AB846" s="8">
        <f t="shared" si="464"/>
        <v>-400.30882176448085</v>
      </c>
      <c r="AC846" s="8">
        <f t="shared" si="457"/>
        <v>-401.86328514300698</v>
      </c>
      <c r="AD846" s="8">
        <f t="shared" si="465"/>
        <v>0.83254252115129412</v>
      </c>
      <c r="AE846" s="8">
        <f t="shared" si="458"/>
        <v>-401.03074262185567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2666.7450452899238</v>
      </c>
      <c r="M847" s="14">
        <f t="shared" si="451"/>
        <v>769177</v>
      </c>
      <c r="N847" s="13"/>
      <c r="O847" s="12">
        <f>1000*(IF(I46&lt;18,VLOOKUP(I46,'[1]Mortality (No Interventions) L'!$B$10:$O$129,10),VLOOKUP(I46,'[1]Mortality (Interventions) L'!$B$264:$AV$384,22)))</f>
        <v>495.25941617439292</v>
      </c>
      <c r="P847" s="11">
        <v>0</v>
      </c>
      <c r="Q847" s="10">
        <f t="shared" si="460"/>
        <v>5.829066341650022E-4</v>
      </c>
      <c r="R847" s="10">
        <f t="shared" si="461"/>
        <v>2.886899993207394E-4</v>
      </c>
      <c r="S847" s="10">
        <f t="shared" si="462"/>
        <v>0</v>
      </c>
      <c r="T847" s="9">
        <f t="shared" si="452"/>
        <v>2.942166348442628E-4</v>
      </c>
      <c r="U847" s="18"/>
      <c r="V847" s="8">
        <f t="shared" si="463"/>
        <v>4.4835837614713396</v>
      </c>
      <c r="W847" s="8">
        <f t="shared" si="453"/>
        <v>2.2630466853960556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-0.78460075321281264</v>
      </c>
      <c r="AB847" s="8">
        <f t="shared" si="464"/>
        <v>-222.05370760752837</v>
      </c>
      <c r="AC847" s="8">
        <f t="shared" si="457"/>
        <v>-222.83830836074117</v>
      </c>
      <c r="AD847" s="8">
        <f t="shared" si="465"/>
        <v>0.43983956700033844</v>
      </c>
      <c r="AE847" s="8">
        <f t="shared" si="458"/>
        <v>-222.39846879374082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2666.7450452899238</v>
      </c>
      <c r="M848" s="14">
        <f t="shared" si="451"/>
        <v>769177</v>
      </c>
      <c r="N848" s="13"/>
      <c r="O848" s="12">
        <f>1000*(IF(I47&lt;18,VLOOKUP(I47,'[1]Mortality (No Interventions) L'!$B$10:$O$129,10),VLOOKUP(I47,'[1]Mortality (Interventions) L'!$B$264:$AV$384,22)))</f>
        <v>518.85623128391478</v>
      </c>
      <c r="P848" s="11">
        <v>0</v>
      </c>
      <c r="Q848" s="10">
        <f t="shared" si="460"/>
        <v>2.942166348442628E-4</v>
      </c>
      <c r="R848" s="10">
        <f t="shared" si="461"/>
        <v>1.5265613433632991E-4</v>
      </c>
      <c r="S848" s="10">
        <f t="shared" si="462"/>
        <v>0</v>
      </c>
      <c r="T848" s="9">
        <f t="shared" si="452"/>
        <v>1.4156050050793289E-4</v>
      </c>
      <c r="U848" s="18"/>
      <c r="V848" s="8">
        <f t="shared" si="463"/>
        <v>2.2630466853960556</v>
      </c>
      <c r="W848" s="8">
        <f t="shared" si="453"/>
        <v>1.0888508109919031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-0.37750576333829178</v>
      </c>
      <c r="AB848" s="8">
        <f t="shared" si="464"/>
        <v>-117.41958744041523</v>
      </c>
      <c r="AC848" s="8">
        <f t="shared" si="457"/>
        <v>-117.79709320375352</v>
      </c>
      <c r="AD848" s="8">
        <f t="shared" si="465"/>
        <v>0.22200487983735306</v>
      </c>
      <c r="AE848" s="8">
        <f t="shared" si="458"/>
        <v>-117.57508832391616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2666.7450452899238</v>
      </c>
      <c r="M849" s="14">
        <f t="shared" si="451"/>
        <v>769177</v>
      </c>
      <c r="N849" s="13"/>
      <c r="O849" s="12">
        <f>1000*(IF(I48&lt;18,VLOOKUP(I48,'[1]Mortality (No Interventions) L'!$B$10:$O$129,10),VLOOKUP(I48,'[1]Mortality (Interventions) L'!$B$264:$AV$384,22)))</f>
        <v>542.52408742362263</v>
      </c>
      <c r="P849" s="11">
        <v>0</v>
      </c>
      <c r="Q849" s="10">
        <f t="shared" si="460"/>
        <v>1.4156050050793289E-4</v>
      </c>
      <c r="R849" s="10">
        <f t="shared" si="461"/>
        <v>7.6799981353297555E-5</v>
      </c>
      <c r="S849" s="10">
        <f t="shared" si="462"/>
        <v>0</v>
      </c>
      <c r="T849" s="9">
        <f t="shared" si="452"/>
        <v>6.4760519154635334E-5</v>
      </c>
      <c r="U849" s="18"/>
      <c r="V849" s="8">
        <f t="shared" si="463"/>
        <v>1.0888508109919031</v>
      </c>
      <c r="W849" s="8">
        <f t="shared" si="453"/>
        <v>0.49812301841804946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-0.172699793586027</v>
      </c>
      <c r="AB849" s="8">
        <f t="shared" si="464"/>
        <v>-59.072779257385356</v>
      </c>
      <c r="AC849" s="8">
        <f t="shared" si="457"/>
        <v>-59.245479050971383</v>
      </c>
      <c r="AD849" s="8">
        <f t="shared" si="465"/>
        <v>0.1068162645583057</v>
      </c>
      <c r="AE849" s="8">
        <f t="shared" si="458"/>
        <v>-59.138662786413079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2666.7450452899238</v>
      </c>
      <c r="M850" s="14">
        <f t="shared" si="451"/>
        <v>769177</v>
      </c>
      <c r="N850" s="13"/>
      <c r="O850" s="12">
        <f>1000*(IF(I49&lt;18,VLOOKUP(I49,'[1]Mortality (No Interventions) L'!$B$10:$O$129,10),VLOOKUP(I49,'[1]Mortality (Interventions) L'!$B$264:$AV$384,22)))</f>
        <v>566.11828899199952</v>
      </c>
      <c r="P850" s="11">
        <v>0</v>
      </c>
      <c r="Q850" s="10">
        <f t="shared" si="460"/>
        <v>6.4760519154635334E-5</v>
      </c>
      <c r="R850" s="10">
        <f t="shared" si="461"/>
        <v>3.6662114298055764E-5</v>
      </c>
      <c r="S850" s="10">
        <f t="shared" si="462"/>
        <v>0</v>
      </c>
      <c r="T850" s="9">
        <f t="shared" si="452"/>
        <v>2.809840485657957E-5</v>
      </c>
      <c r="U850" s="18"/>
      <c r="V850" s="8">
        <f t="shared" si="463"/>
        <v>0.49812301841804946</v>
      </c>
      <c r="W850" s="8">
        <f t="shared" si="453"/>
        <v>0.21612646752369305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-7.4931281931833904E-2</v>
      </c>
      <c r="AB850" s="8">
        <f t="shared" si="464"/>
        <v>-28.199655089435637</v>
      </c>
      <c r="AC850" s="8">
        <f t="shared" si="457"/>
        <v>-28.274586371367473</v>
      </c>
      <c r="AD850" s="8">
        <f t="shared" si="465"/>
        <v>4.8865868106810657E-2</v>
      </c>
      <c r="AE850" s="8">
        <f t="shared" si="458"/>
        <v>-28.225720503260661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2666.7450452899238</v>
      </c>
      <c r="M851" s="14">
        <f t="shared" si="451"/>
        <v>769177</v>
      </c>
      <c r="N851" s="13"/>
      <c r="O851" s="12">
        <f>1000*(IF(I50&lt;18,VLOOKUP(I50,'[1]Mortality (No Interventions) L'!$B$10:$O$129,10),VLOOKUP(I50,'[1]Mortality (Interventions) L'!$B$264:$AV$384,22)))</f>
        <v>589.49528725657797</v>
      </c>
      <c r="P851" s="11">
        <v>0</v>
      </c>
      <c r="Q851" s="10">
        <f t="shared" si="460"/>
        <v>2.809840485657957E-5</v>
      </c>
      <c r="R851" s="10">
        <f t="shared" si="461"/>
        <v>1.6563877242380998E-5</v>
      </c>
      <c r="S851" s="10">
        <f t="shared" si="462"/>
        <v>0</v>
      </c>
      <c r="T851" s="9">
        <f t="shared" si="452"/>
        <v>1.1534527614198572E-5</v>
      </c>
      <c r="U851" s="18"/>
      <c r="V851" s="8">
        <f t="shared" si="463"/>
        <v>0.21612646752369305</v>
      </c>
      <c r="W851" s="8">
        <f t="shared" si="453"/>
        <v>8.8720933467064153E-2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-3.0759644364923847E-2</v>
      </c>
      <c r="AB851" s="8">
        <f t="shared" si="464"/>
        <v>-12.740553405662888</v>
      </c>
      <c r="AC851" s="8">
        <f t="shared" si="457"/>
        <v>-12.771313050027812</v>
      </c>
      <c r="AD851" s="8">
        <f t="shared" si="465"/>
        <v>2.1202006464074288E-2</v>
      </c>
      <c r="AE851" s="8">
        <f t="shared" si="458"/>
        <v>-12.750111043563738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2666.7450452899238</v>
      </c>
      <c r="M852" s="14">
        <f t="shared" si="451"/>
        <v>769177</v>
      </c>
      <c r="N852" s="13"/>
      <c r="O852" s="12">
        <f>1000*(IF(I51&lt;18,VLOOKUP(I51,'[1]Mortality (No Interventions) L'!$B$10:$O$129,10),VLOOKUP(I51,'[1]Mortality (Interventions) L'!$B$264:$AV$384,22)))</f>
        <v>616.68099579586544</v>
      </c>
      <c r="P852" s="11">
        <v>0</v>
      </c>
      <c r="Q852" s="10">
        <f t="shared" si="460"/>
        <v>1.1534527614198572E-5</v>
      </c>
      <c r="R852" s="10">
        <f t="shared" si="461"/>
        <v>7.1131239751588839E-6</v>
      </c>
      <c r="S852" s="10">
        <f t="shared" si="462"/>
        <v>0</v>
      </c>
      <c r="T852" s="9">
        <f t="shared" si="452"/>
        <v>4.4214036390396885E-6</v>
      </c>
      <c r="U852" s="18"/>
      <c r="V852" s="8">
        <f t="shared" si="463"/>
        <v>8.8720933467064153E-2</v>
      </c>
      <c r="W852" s="8">
        <f t="shared" si="453"/>
        <v>3.4008419868656305E-2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-1.1790756247635929E-2</v>
      </c>
      <c r="AB852" s="8">
        <f t="shared" si="464"/>
        <v>-5.4712513598407853</v>
      </c>
      <c r="AC852" s="8">
        <f t="shared" si="457"/>
        <v>-5.4830421160884208</v>
      </c>
      <c r="AD852" s="8">
        <f t="shared" si="465"/>
        <v>8.7035235731189944E-3</v>
      </c>
      <c r="AE852" s="8">
        <f t="shared" si="458"/>
        <v>-5.4743385925153021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2666.7450452899238</v>
      </c>
      <c r="M853" s="14">
        <f t="shared" si="451"/>
        <v>769177</v>
      </c>
      <c r="N853" s="13"/>
      <c r="O853" s="12">
        <f>1000*(IF(I52&lt;18,VLOOKUP(I52,'[1]Mortality (No Interventions) L'!$B$10:$O$129,10),VLOOKUP(I52,'[1]Mortality (Interventions) L'!$B$264:$AV$384,22)))</f>
        <v>643.58354957702124</v>
      </c>
      <c r="P853" s="11">
        <v>0</v>
      </c>
      <c r="Q853" s="10">
        <f t="shared" si="460"/>
        <v>4.4214036390396885E-6</v>
      </c>
      <c r="R853" s="10">
        <f t="shared" si="461"/>
        <v>2.8455426481259214E-6</v>
      </c>
      <c r="S853" s="10">
        <f t="shared" si="462"/>
        <v>0</v>
      </c>
      <c r="T853" s="9">
        <f t="shared" si="452"/>
        <v>1.575860990913767E-6</v>
      </c>
      <c r="U853" s="18"/>
      <c r="V853" s="8">
        <f t="shared" si="463"/>
        <v>3.4008419868656305E-2</v>
      </c>
      <c r="W853" s="8">
        <f t="shared" si="453"/>
        <v>1.2121160294080786E-2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-4.2024194895849583E-3</v>
      </c>
      <c r="AB853" s="8">
        <f t="shared" si="464"/>
        <v>-2.1887259574575517</v>
      </c>
      <c r="AC853" s="8">
        <f t="shared" si="457"/>
        <v>-2.1929283769471368</v>
      </c>
      <c r="AD853" s="8">
        <f t="shared" si="465"/>
        <v>3.3362259891151838E-3</v>
      </c>
      <c r="AE853" s="8">
        <f t="shared" si="458"/>
        <v>-2.1895921509580218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2666.7450452899238</v>
      </c>
      <c r="M854" s="14">
        <f t="shared" si="451"/>
        <v>769177</v>
      </c>
      <c r="N854" s="13"/>
      <c r="O854" s="12">
        <f>1000*(IF(I53&lt;18,VLOOKUP(I53,'[1]Mortality (No Interventions) L'!$B$10:$O$129,10),VLOOKUP(I53,'[1]Mortality (Interventions) L'!$B$264:$AV$384,22)))</f>
        <v>670.16595744255505</v>
      </c>
      <c r="P854" s="11">
        <v>0</v>
      </c>
      <c r="Q854" s="10">
        <f t="shared" si="460"/>
        <v>1.575860990913767E-6</v>
      </c>
      <c r="R854" s="10">
        <f t="shared" si="461"/>
        <v>1.0560883897720981E-6</v>
      </c>
      <c r="S854" s="10">
        <f t="shared" si="462"/>
        <v>0</v>
      </c>
      <c r="T854" s="9">
        <f t="shared" si="452"/>
        <v>5.1977260114166892E-7</v>
      </c>
      <c r="U854" s="18"/>
      <c r="V854" s="8">
        <f t="shared" si="463"/>
        <v>1.2121160294080786E-2</v>
      </c>
      <c r="W854" s="8">
        <f t="shared" si="453"/>
        <v>3.9979713002834547E-3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-1.3861010087720014E-3</v>
      </c>
      <c r="AB854" s="8">
        <f t="shared" si="464"/>
        <v>-0.81231889937973312</v>
      </c>
      <c r="AC854" s="8">
        <f t="shared" si="457"/>
        <v>-0.81370500038850513</v>
      </c>
      <c r="AD854" s="8">
        <f t="shared" si="465"/>
        <v>1.1890858248493252E-3</v>
      </c>
      <c r="AE854" s="8">
        <f t="shared" si="458"/>
        <v>-0.81251591456365579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2666.7450452899238</v>
      </c>
      <c r="M855" s="14">
        <f t="shared" si="451"/>
        <v>769177</v>
      </c>
      <c r="N855" s="13"/>
      <c r="O855" s="12">
        <f>1000*(IF(I54&lt;18,VLOOKUP(I54,'[1]Mortality (No Interventions) L'!$B$10:$O$129,10),VLOOKUP(I54,'[1]Mortality (Interventions) L'!$B$264:$AV$384,22)))</f>
        <v>696.39203133232354</v>
      </c>
      <c r="P855" s="11">
        <v>0</v>
      </c>
      <c r="Q855" s="10">
        <f t="shared" si="460"/>
        <v>5.1977260114166892E-7</v>
      </c>
      <c r="R855" s="10">
        <f t="shared" si="461"/>
        <v>3.6196549753993239E-7</v>
      </c>
      <c r="S855" s="10">
        <f t="shared" si="462"/>
        <v>0</v>
      </c>
      <c r="T855" s="9">
        <f t="shared" si="452"/>
        <v>1.5780710360173653E-7</v>
      </c>
      <c r="U855" s="18"/>
      <c r="V855" s="8">
        <f t="shared" si="463"/>
        <v>3.9979713002834547E-3</v>
      </c>
      <c r="W855" s="8">
        <f t="shared" si="453"/>
        <v>1.2138159452707291E-3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-4.2083131164148457E-4</v>
      </c>
      <c r="AB855" s="8">
        <f t="shared" si="464"/>
        <v>-0.27841553550127257</v>
      </c>
      <c r="AC855" s="8">
        <f t="shared" si="457"/>
        <v>-0.27883636681291407</v>
      </c>
      <c r="AD855" s="8">
        <f t="shared" si="465"/>
        <v>3.9220098455780691E-4</v>
      </c>
      <c r="AE855" s="8">
        <f t="shared" si="458"/>
        <v>-0.27844416582835624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2666.7450452899238</v>
      </c>
      <c r="M856" s="14">
        <f t="shared" si="451"/>
        <v>769177</v>
      </c>
      <c r="N856" s="13"/>
      <c r="O856" s="12">
        <f>1000*(IF(I55&lt;18,VLOOKUP(I55,'[1]Mortality (No Interventions) L'!$B$10:$O$129,10),VLOOKUP(I55,'[1]Mortality (Interventions) L'!$B$264:$AV$384,22)))</f>
        <v>722.2257376540332</v>
      </c>
      <c r="P856" s="11">
        <v>0</v>
      </c>
      <c r="Q856" s="10">
        <f t="shared" si="460"/>
        <v>1.5780710360173653E-7</v>
      </c>
      <c r="R856" s="10">
        <f t="shared" si="461"/>
        <v>1.1397235180581059E-7</v>
      </c>
      <c r="S856" s="10">
        <f t="shared" si="462"/>
        <v>0</v>
      </c>
      <c r="T856" s="9">
        <f t="shared" si="452"/>
        <v>4.3834751795925936E-8</v>
      </c>
      <c r="U856" s="18"/>
      <c r="V856" s="8">
        <f t="shared" si="463"/>
        <v>1.2138159452707291E-3</v>
      </c>
      <c r="W856" s="8">
        <f t="shared" si="453"/>
        <v>3.3716682882134924E-4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-1.1689610716329908E-4</v>
      </c>
      <c r="AB856" s="8">
        <f t="shared" si="464"/>
        <v>-8.7664911644937976E-2</v>
      </c>
      <c r="AC856" s="8">
        <f t="shared" si="457"/>
        <v>-8.7781807752101274E-2</v>
      </c>
      <c r="AD856" s="8">
        <f t="shared" si="465"/>
        <v>1.1907534423105854E-4</v>
      </c>
      <c r="AE856" s="8">
        <f t="shared" si="458"/>
        <v>-8.7662732407870217E-2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2666.7450452899238</v>
      </c>
      <c r="M857" s="14">
        <f t="shared" si="451"/>
        <v>769177</v>
      </c>
      <c r="N857" s="13"/>
      <c r="O857" s="12">
        <f>1000*(IF(I56&lt;18,VLOOKUP(I56,'[1]Mortality (No Interventions) L'!$B$10:$O$129,10),VLOOKUP(I56,'[1]Mortality (Interventions) L'!$B$264:$AV$384,22)))</f>
        <v>747.78151227384421</v>
      </c>
      <c r="P857" s="11">
        <v>0</v>
      </c>
      <c r="Q857" s="10">
        <f t="shared" si="460"/>
        <v>4.3834751795925936E-8</v>
      </c>
      <c r="R857" s="10">
        <f t="shared" si="461"/>
        <v>3.2778816988106105E-8</v>
      </c>
      <c r="S857" s="10">
        <f t="shared" si="462"/>
        <v>0</v>
      </c>
      <c r="T857" s="9">
        <f t="shared" si="452"/>
        <v>1.105593480781983E-8</v>
      </c>
      <c r="U857" s="18"/>
      <c r="V857" s="8">
        <f t="shared" si="463"/>
        <v>3.3716682882134924E-4</v>
      </c>
      <c r="W857" s="8">
        <f t="shared" si="453"/>
        <v>8.5039707676744336E-5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-2.9483359369801938E-5</v>
      </c>
      <c r="AB857" s="8">
        <f t="shared" si="464"/>
        <v>-2.5212712114460491E-2</v>
      </c>
      <c r="AC857" s="8">
        <f t="shared" si="457"/>
        <v>-2.5242195473830293E-2</v>
      </c>
      <c r="AD857" s="8">
        <f t="shared" si="465"/>
        <v>3.3076065907374366E-5</v>
      </c>
      <c r="AE857" s="8">
        <f t="shared" si="458"/>
        <v>-2.520911940792292E-2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2666.7450452899238</v>
      </c>
      <c r="M858" s="14">
        <f t="shared" si="451"/>
        <v>769177</v>
      </c>
      <c r="N858" s="13"/>
      <c r="O858" s="12">
        <f>1000*(IF(I57&lt;18,VLOOKUP(I57,'[1]Mortality (No Interventions) L'!$B$10:$O$129,10),VLOOKUP(I57,'[1]Mortality (Interventions) L'!$B$264:$AV$384,22)))</f>
        <v>773.19544372585426</v>
      </c>
      <c r="P858" s="11">
        <v>0</v>
      </c>
      <c r="Q858" s="10">
        <f t="shared" si="460"/>
        <v>1.105593480781983E-8</v>
      </c>
      <c r="R858" s="10">
        <f t="shared" si="461"/>
        <v>8.548398419536371E-9</v>
      </c>
      <c r="S858" s="10">
        <f t="shared" si="462"/>
        <v>0</v>
      </c>
      <c r="T858" s="9">
        <f t="shared" si="452"/>
        <v>2.5075363882834593E-9</v>
      </c>
      <c r="U858" s="18"/>
      <c r="V858" s="8">
        <f t="shared" si="463"/>
        <v>8.5039707676744336E-5</v>
      </c>
      <c r="W858" s="8">
        <f t="shared" si="453"/>
        <v>1.9287393165307064E-5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-6.6869602393391054E-6</v>
      </c>
      <c r="AB858" s="8">
        <f t="shared" si="464"/>
        <v>-6.5752314511437274E-3</v>
      </c>
      <c r="AC858" s="8">
        <f t="shared" si="457"/>
        <v>-6.5819184113830665E-3</v>
      </c>
      <c r="AD858" s="8">
        <f t="shared" si="465"/>
        <v>8.34239532308862E-6</v>
      </c>
      <c r="AE858" s="8">
        <f t="shared" si="458"/>
        <v>-6.5735760160599782E-3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2666.7450452899238</v>
      </c>
      <c r="M859" s="14">
        <f t="shared" si="451"/>
        <v>769177</v>
      </c>
      <c r="N859" s="13"/>
      <c r="O859" s="12">
        <f>1000*(IF(I58&lt;18,VLOOKUP(I58,'[1]Mortality (No Interventions) L'!$B$10:$O$129,10),VLOOKUP(I58,'[1]Mortality (Interventions) L'!$B$264:$AV$384,22)))</f>
        <v>798.4643895871684</v>
      </c>
      <c r="P859" s="11">
        <v>0</v>
      </c>
      <c r="Q859" s="10">
        <f t="shared" si="460"/>
        <v>2.5075363882834593E-9</v>
      </c>
      <c r="R859" s="10">
        <f t="shared" si="461"/>
        <v>2.0021785116383652E-9</v>
      </c>
      <c r="S859" s="10">
        <f t="shared" si="462"/>
        <v>0</v>
      </c>
      <c r="T859" s="9">
        <f t="shared" si="452"/>
        <v>5.0535787664509406E-10</v>
      </c>
      <c r="U859" s="18"/>
      <c r="V859" s="8">
        <f t="shared" si="463"/>
        <v>1.9287393165307064E-5</v>
      </c>
      <c r="W859" s="8">
        <f t="shared" si="453"/>
        <v>3.8870965548424357E-6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-1.347660613641541E-6</v>
      </c>
      <c r="AB859" s="8">
        <f t="shared" si="464"/>
        <v>-1.5400296610464628E-3</v>
      </c>
      <c r="AC859" s="8">
        <f t="shared" si="457"/>
        <v>-1.5413773216601044E-3</v>
      </c>
      <c r="AD859" s="8">
        <f t="shared" si="465"/>
        <v>1.8920932695166231E-6</v>
      </c>
      <c r="AE859" s="8">
        <f t="shared" si="458"/>
        <v>-1.5394852283905879E-3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2666.7450452899238</v>
      </c>
      <c r="M860" s="14">
        <f t="shared" si="451"/>
        <v>769177</v>
      </c>
      <c r="N860" s="13"/>
      <c r="O860" s="12">
        <f>1000*(IF(I59&lt;18,VLOOKUP(I59,'[1]Mortality (No Interventions) L'!$B$10:$O$129,10),VLOOKUP(I59,'[1]Mortality (Interventions) L'!$B$264:$AV$384,22)))</f>
        <v>823.58520743489123</v>
      </c>
      <c r="P860" s="11">
        <v>0</v>
      </c>
      <c r="Q860" s="10">
        <f t="shared" si="460"/>
        <v>5.0535787664509406E-10</v>
      </c>
      <c r="R860" s="10">
        <f t="shared" si="461"/>
        <v>4.1620527166560594E-10</v>
      </c>
      <c r="S860" s="10">
        <f t="shared" si="462"/>
        <v>0</v>
      </c>
      <c r="T860" s="9">
        <f t="shared" si="452"/>
        <v>8.9152604979488113E-11</v>
      </c>
      <c r="U860" s="18"/>
      <c r="V860" s="8">
        <f t="shared" si="463"/>
        <v>3.8870965548424357E-6</v>
      </c>
      <c r="W860" s="8">
        <f t="shared" si="453"/>
        <v>6.8574133240307732E-7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-2.3774726760373971E-7</v>
      </c>
      <c r="AB860" s="8">
        <f t="shared" si="464"/>
        <v>-3.201355222439358E-4</v>
      </c>
      <c r="AC860" s="8">
        <f t="shared" si="457"/>
        <v>-3.2037326951153954E-4</v>
      </c>
      <c r="AD860" s="8">
        <f t="shared" si="465"/>
        <v>3.8132417203004296E-7</v>
      </c>
      <c r="AE860" s="8">
        <f t="shared" si="458"/>
        <v>-3.1999194533950952E-4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2666.7450452899238</v>
      </c>
      <c r="M861" s="14">
        <f t="shared" si="451"/>
        <v>769177</v>
      </c>
      <c r="N861" s="13"/>
      <c r="O861" s="12">
        <f>1000*(IF(I60&lt;18,VLOOKUP(I60,'[1]Mortality (No Interventions) L'!$B$10:$O$129,10),VLOOKUP(I60,'[1]Mortality (Interventions) L'!$B$264:$AV$384,22)))</f>
        <v>1000</v>
      </c>
      <c r="P861" s="11">
        <v>0</v>
      </c>
      <c r="Q861" s="10">
        <f t="shared" si="460"/>
        <v>8.9152604979488113E-11</v>
      </c>
      <c r="R861" s="10">
        <f t="shared" si="461"/>
        <v>8.9152604979488113E-11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6.8574133240307732E-7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-6.8574133240307728E-5</v>
      </c>
      <c r="AC861" s="8">
        <f t="shared" si="457"/>
        <v>-6.8574133240307728E-5</v>
      </c>
      <c r="AD861" s="8">
        <f t="shared" si="465"/>
        <v>6.7271224708741887E-8</v>
      </c>
      <c r="AE861" s="8">
        <f t="shared" si="458"/>
        <v>-6.8506862015598981E-5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2666.7450452899238</v>
      </c>
      <c r="M862" s="14">
        <f t="shared" si="451"/>
        <v>769177</v>
      </c>
      <c r="N862" s="13"/>
      <c r="O862" s="12" t="e">
        <f>1000*(IF(I61&lt;18,VLOOKUP(I61,'[1]Mortality (No Interventions) L'!$B$10:$O$129,10),VLOOKUP(I61,'[1]Mortality (Interventions) L'!$B$264:$AV$384,22)))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2666.7450452899238</v>
      </c>
      <c r="M863" s="14">
        <f t="shared" si="451"/>
        <v>769177</v>
      </c>
      <c r="N863" s="13"/>
      <c r="O863" s="12" t="e">
        <f>1000*(IF(I62&lt;18,VLOOKUP(I62,'[1]Mortality (No Interventions) L'!$B$10:$O$129,10),VLOOKUP(I62,'[1]Mortality (Interventions) L'!$B$264:$AV$384,22)))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2666.7450452899238</v>
      </c>
      <c r="M864" s="14">
        <f t="shared" si="451"/>
        <v>769177</v>
      </c>
      <c r="N864" s="13"/>
      <c r="O864" s="12" t="e">
        <f>1000*(IF(I63&lt;18,VLOOKUP(I63,'[1]Mortality (No Interventions) L'!$B$10:$O$129,10),VLOOKUP(I63,'[1]Mortality (Interventions) L'!$B$264:$AV$384,22)))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2666.7450452899238</v>
      </c>
      <c r="M865" s="14">
        <f t="shared" si="451"/>
        <v>769177</v>
      </c>
      <c r="N865" s="13"/>
      <c r="O865" s="12" t="e">
        <f>1000*(IF(I64&lt;18,VLOOKUP(I64,'[1]Mortality (No Interventions) L'!$B$10:$O$129,10),VLOOKUP(I64,'[1]Mortality (Interventions) L'!$B$264:$AV$384,22)))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2666.7450452899238</v>
      </c>
      <c r="M866" s="14">
        <f t="shared" si="451"/>
        <v>769177</v>
      </c>
      <c r="N866" s="13"/>
      <c r="O866" s="12" t="e">
        <f>1000*(IF(I65&lt;18,VLOOKUP(I65,'[1]Mortality (No Interventions) L'!$B$10:$O$129,10),VLOOKUP(I65,'[1]Mortality (Interventions) L'!$B$264:$AV$384,22)))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2666.7450452899238</v>
      </c>
      <c r="M867" s="14">
        <f t="shared" si="451"/>
        <v>769177</v>
      </c>
      <c r="N867" s="13"/>
      <c r="O867" s="12" t="e">
        <f>1000*(IF(I66&lt;18,VLOOKUP(I66,'[1]Mortality (No Interventions) L'!$B$10:$O$129,10),VLOOKUP(I66,'[1]Mortality (Interventions) L'!$B$264:$AV$384,22)))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2666.7450452899238</v>
      </c>
      <c r="M868" s="14">
        <f t="shared" si="451"/>
        <v>769177</v>
      </c>
      <c r="N868" s="13"/>
      <c r="O868" s="12" t="e">
        <f>1000*(IF(I67&lt;18,VLOOKUP(I67,'[1]Mortality (No Interventions) L'!$B$10:$O$129,10),VLOOKUP(I67,'[1]Mortality (Interventions) L'!$B$264:$AV$384,22)))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2666.7450452899238</v>
      </c>
      <c r="M869" s="14">
        <f t="shared" ref="M869:M900" si="468">$E$11</f>
        <v>769177</v>
      </c>
      <c r="N869" s="13"/>
      <c r="O869" s="12" t="e">
        <f>1000*(IF(I68&lt;18,VLOOKUP(I68,'[1]Mortality (No Interventions) L'!$B$10:$O$129,10),VLOOKUP(I68,'[1]Mortality (Interventions) L'!$B$264:$AV$384,22)))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2666.7450452899238</v>
      </c>
      <c r="M870" s="14">
        <f t="shared" si="468"/>
        <v>769177</v>
      </c>
      <c r="N870" s="13"/>
      <c r="O870" s="12" t="e">
        <f>1000*(IF(I69&lt;18,VLOOKUP(I69,'[1]Mortality (No Interventions) L'!$B$10:$O$129,10),VLOOKUP(I69,'[1]Mortality (Interventions) L'!$B$264:$AV$384,22)))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2666.7450452899238</v>
      </c>
      <c r="M871" s="14">
        <f t="shared" si="468"/>
        <v>769177</v>
      </c>
      <c r="N871" s="13"/>
      <c r="O871" s="12" t="e">
        <f>1000*(IF(I70&lt;18,VLOOKUP(I70,'[1]Mortality (No Interventions) L'!$B$10:$O$129,10),VLOOKUP(I70,'[1]Mortality (Interventions) L'!$B$264:$AV$384,22)))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2666.7450452899238</v>
      </c>
      <c r="M872" s="14">
        <f t="shared" si="468"/>
        <v>769177</v>
      </c>
      <c r="N872" s="13"/>
      <c r="O872" s="12" t="e">
        <f>1000*(IF(I71&lt;18,VLOOKUP(I71,'[1]Mortality (No Interventions) L'!$B$10:$O$129,10),VLOOKUP(I71,'[1]Mortality (Interventions) L'!$B$264:$AV$384,22)))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2666.7450452899238</v>
      </c>
      <c r="M873" s="14">
        <f t="shared" si="468"/>
        <v>769177</v>
      </c>
      <c r="N873" s="13"/>
      <c r="O873" s="12" t="e">
        <f>1000*(IF(I72&lt;18,VLOOKUP(I72,'[1]Mortality (No Interventions) L'!$B$10:$O$129,10),VLOOKUP(I72,'[1]Mortality (Interventions) L'!$B$264:$AV$384,22)))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2666.7450452899238</v>
      </c>
      <c r="M874" s="14">
        <f t="shared" si="468"/>
        <v>769177</v>
      </c>
      <c r="N874" s="13"/>
      <c r="O874" s="12" t="e">
        <f>1000*(IF(I73&lt;18,VLOOKUP(I73,'[1]Mortality (No Interventions) L'!$B$10:$O$129,10),VLOOKUP(I73,'[1]Mortality (Interventions) L'!$B$264:$AV$384,22)))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2666.7450452899238</v>
      </c>
      <c r="M875" s="14">
        <f t="shared" si="468"/>
        <v>769177</v>
      </c>
      <c r="N875" s="13"/>
      <c r="O875" s="12" t="e">
        <f>1000*(IF(I74&lt;18,VLOOKUP(I74,'[1]Mortality (No Interventions) L'!$B$10:$O$129,10),VLOOKUP(I74,'[1]Mortality (Interventions) L'!$B$264:$AV$384,22)))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2666.7450452899238</v>
      </c>
      <c r="M876" s="14">
        <f t="shared" si="468"/>
        <v>769177</v>
      </c>
      <c r="N876" s="13"/>
      <c r="O876" s="12" t="e">
        <f>1000*(IF(I75&lt;18,VLOOKUP(I75,'[1]Mortality (No Interventions) L'!$B$10:$O$129,10),VLOOKUP(I75,'[1]Mortality (Interventions) L'!$B$264:$AV$384,22)))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2666.7450452899238</v>
      </c>
      <c r="M877" s="14">
        <f t="shared" si="468"/>
        <v>769177</v>
      </c>
      <c r="N877" s="13"/>
      <c r="O877" s="12" t="e">
        <f>1000*(IF(I76&lt;18,VLOOKUP(I76,'[1]Mortality (No Interventions) L'!$B$10:$O$129,10),VLOOKUP(I76,'[1]Mortality (Interventions) L'!$B$264:$AV$384,22)))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2666.7450452899238</v>
      </c>
      <c r="M878" s="14">
        <f t="shared" si="468"/>
        <v>769177</v>
      </c>
      <c r="N878" s="13"/>
      <c r="O878" s="12" t="e">
        <f>1000*(IF(I77&lt;18,VLOOKUP(I77,'[1]Mortality (No Interventions) L'!$B$10:$O$129,10),VLOOKUP(I77,'[1]Mortality (Interventions) L'!$B$264:$AV$384,22)))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2666.7450452899238</v>
      </c>
      <c r="M879" s="14">
        <f t="shared" si="468"/>
        <v>769177</v>
      </c>
      <c r="N879" s="13"/>
      <c r="O879" s="12" t="e">
        <f>1000*(IF(I78&lt;18,VLOOKUP(I78,'[1]Mortality (No Interventions) L'!$B$10:$O$129,10),VLOOKUP(I78,'[1]Mortality (Interventions) L'!$B$264:$AV$384,22)))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2666.7450452899238</v>
      </c>
      <c r="M880" s="14">
        <f t="shared" si="468"/>
        <v>769177</v>
      </c>
      <c r="N880" s="13"/>
      <c r="O880" s="12" t="e">
        <f>1000*(IF(I79&lt;18,VLOOKUP(I79,'[1]Mortality (No Interventions) L'!$B$10:$O$129,10),VLOOKUP(I79,'[1]Mortality (Interventions) L'!$B$264:$AV$384,22)))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2666.7450452899238</v>
      </c>
      <c r="M881" s="14">
        <f t="shared" si="468"/>
        <v>769177</v>
      </c>
      <c r="O881" s="12" t="e">
        <f>1000*(IF(I80&lt;18,VLOOKUP(I80,'[1]Mortality (No Interventions) L'!$B$10:$O$129,10),VLOOKUP(I80,'[1]Mortality (Interventions) L'!$B$264:$AV$384,22)))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2666.7450452899238</v>
      </c>
      <c r="M882" s="14">
        <f t="shared" si="468"/>
        <v>769177</v>
      </c>
      <c r="O882" s="12" t="e">
        <f>1000*(IF(I81&lt;18,VLOOKUP(I81,'[1]Mortality (No Interventions) L'!$B$10:$O$129,10),VLOOKUP(I81,'[1]Mortality (Interventions) L'!$B$264:$AV$384,22)))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2666.7450452899238</v>
      </c>
      <c r="M883" s="14">
        <f t="shared" si="468"/>
        <v>769177</v>
      </c>
      <c r="O883" s="12" t="e">
        <f>1000*(IF(I82&lt;18,VLOOKUP(I82,'[1]Mortality (No Interventions) L'!$B$10:$O$129,10),VLOOKUP(I82,'[1]Mortality (Interventions) L'!$B$264:$AV$384,22)))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2666.7450452899238</v>
      </c>
      <c r="M884" s="14">
        <f t="shared" si="468"/>
        <v>769177</v>
      </c>
      <c r="O884" s="12" t="e">
        <f>1000*(IF(I83&lt;18,VLOOKUP(I83,'[1]Mortality (No Interventions) L'!$B$10:$O$129,10),VLOOKUP(I83,'[1]Mortality (Interventions) L'!$B$264:$AV$384,22)))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2666.7450452899238</v>
      </c>
      <c r="M885" s="14">
        <f t="shared" si="468"/>
        <v>769177</v>
      </c>
      <c r="O885" s="12" t="e">
        <f>1000*(IF(I84&lt;18,VLOOKUP(I84,'[1]Mortality (No Interventions) L'!$B$10:$O$129,10),VLOOKUP(I84,'[1]Mortality (Interventions) L'!$B$264:$AV$384,22)))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2666.7450452899238</v>
      </c>
      <c r="M886" s="14">
        <f t="shared" si="468"/>
        <v>769177</v>
      </c>
      <c r="O886" s="12" t="e">
        <f>1000*(IF(I85&lt;18,VLOOKUP(I85,'[1]Mortality (No Interventions) L'!$B$10:$O$129,10),VLOOKUP(I85,'[1]Mortality (Interventions) L'!$B$264:$AV$384,22)))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2666.7450452899238</v>
      </c>
      <c r="M887" s="14">
        <f t="shared" si="468"/>
        <v>769177</v>
      </c>
      <c r="O887" s="12" t="e">
        <f>1000*(IF(I86&lt;18,VLOOKUP(I86,'[1]Mortality (No Interventions) L'!$B$10:$O$129,10),VLOOKUP(I86,'[1]Mortality (Interventions) L'!$B$264:$AV$384,22)))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2666.7450452899238</v>
      </c>
      <c r="M888" s="14">
        <f t="shared" si="468"/>
        <v>769177</v>
      </c>
      <c r="O888" s="12" t="e">
        <f>1000*(IF(I87&lt;18,VLOOKUP(I87,'[1]Mortality (No Interventions) L'!$B$10:$O$129,10),VLOOKUP(I87,'[1]Mortality (Interventions) L'!$B$264:$AV$384,22)))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2666.7450452899238</v>
      </c>
      <c r="M889" s="14">
        <f t="shared" si="468"/>
        <v>769177</v>
      </c>
      <c r="O889" s="12" t="e">
        <f>1000*(IF(I88&lt;18,VLOOKUP(I88,'[1]Mortality (No Interventions) L'!$B$10:$O$129,10),VLOOKUP(I88,'[1]Mortality (Interventions) L'!$B$264:$AV$384,22)))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2666.7450452899238</v>
      </c>
      <c r="M890" s="14">
        <f t="shared" si="468"/>
        <v>769177</v>
      </c>
      <c r="O890" s="12" t="e">
        <f>1000*(IF(I89&lt;18,VLOOKUP(I89,'[1]Mortality (No Interventions) L'!$B$10:$O$129,10),VLOOKUP(I89,'[1]Mortality (Interventions) L'!$B$264:$AV$384,22)))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2666.7450452899238</v>
      </c>
      <c r="M891" s="14">
        <f t="shared" si="468"/>
        <v>769177</v>
      </c>
      <c r="O891" s="12" t="e">
        <f>1000*(IF(I90&lt;18,VLOOKUP(I90,'[1]Mortality (No Interventions) L'!$B$10:$O$129,10),VLOOKUP(I90,'[1]Mortality (Interventions) L'!$B$264:$AV$384,22)))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2666.7450452899238</v>
      </c>
      <c r="M892" s="14">
        <f t="shared" si="468"/>
        <v>769177</v>
      </c>
      <c r="O892" s="12" t="e">
        <f>1000*(IF(I91&lt;18,VLOOKUP(I91,'[1]Mortality (No Interventions) L'!$B$10:$O$129,10),VLOOKUP(I91,'[1]Mortality (Interventions) L'!$B$264:$AV$384,22)))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2666.7450452899238</v>
      </c>
      <c r="M893" s="14">
        <f t="shared" si="468"/>
        <v>769177</v>
      </c>
      <c r="O893" s="12" t="e">
        <f>1000*(IF(I92&lt;18,VLOOKUP(I92,'[1]Mortality (No Interventions) L'!$B$10:$O$129,10),VLOOKUP(I92,'[1]Mortality (Interventions) L'!$B$264:$AV$384,22)))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2666.7450452899238</v>
      </c>
      <c r="M894" s="14">
        <f t="shared" si="468"/>
        <v>769177</v>
      </c>
      <c r="O894" s="12" t="e">
        <f>1000*(IF(I93&lt;18,VLOOKUP(I93,'[1]Mortality (No Interventions) L'!$B$10:$O$129,10),VLOOKUP(I93,'[1]Mortality (Interventions) L'!$B$264:$AV$384,22)))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2666.7450452899238</v>
      </c>
      <c r="M895" s="14">
        <f t="shared" si="468"/>
        <v>769177</v>
      </c>
      <c r="O895" s="12" t="e">
        <f>1000*(IF(I94&lt;18,VLOOKUP(I94,'[1]Mortality (No Interventions) L'!$B$10:$O$129,10),VLOOKUP(I94,'[1]Mortality (Interventions) L'!$B$264:$AV$384,22)))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2666.7450452899238</v>
      </c>
      <c r="M896" s="14">
        <f t="shared" si="468"/>
        <v>769177</v>
      </c>
      <c r="O896" s="12" t="e">
        <f>1000*(IF(I95&lt;18,VLOOKUP(I95,'[1]Mortality (No Interventions) L'!$B$10:$O$129,10),VLOOKUP(I95,'[1]Mortality (Interventions) L'!$B$264:$AV$384,22)))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2666.7450452899238</v>
      </c>
      <c r="M897" s="14">
        <f t="shared" si="468"/>
        <v>769177</v>
      </c>
      <c r="O897" s="12" t="e">
        <f>1000*(IF(I96&lt;18,VLOOKUP(I96,'[1]Mortality (No Interventions) L'!$B$10:$O$129,10),VLOOKUP(I96,'[1]Mortality (Interventions) L'!$B$264:$AV$384,22)))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2666.7450452899238</v>
      </c>
      <c r="M898" s="14">
        <f t="shared" si="468"/>
        <v>769177</v>
      </c>
      <c r="O898" s="12" t="e">
        <f>1000*(IF(I97&lt;18,VLOOKUP(I97,'[1]Mortality (No Interventions) L'!$B$10:$O$129,10),VLOOKUP(I97,'[1]Mortality (Interventions) L'!$B$264:$AV$384,22)))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2666.7450452899238</v>
      </c>
      <c r="M899" s="14">
        <f t="shared" si="468"/>
        <v>769177</v>
      </c>
      <c r="O899" s="12" t="e">
        <f>1000*(IF(I98&lt;18,VLOOKUP(I98,'[1]Mortality (No Interventions) L'!$B$10:$O$129,10),VLOOKUP(I98,'[1]Mortality (Interventions) L'!$B$264:$AV$384,22)))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2666.7450452899238</v>
      </c>
      <c r="M900" s="14">
        <f t="shared" si="468"/>
        <v>769177</v>
      </c>
      <c r="O900" s="12" t="e">
        <f>1000*(IF(I99&lt;18,VLOOKUP(I99,'[1]Mortality (No Interventions) L'!$B$10:$O$129,10),VLOOKUP(I99,'[1]Mortality (Interventions) L'!$B$264:$AV$384,22)))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2666.7450452899238</v>
      </c>
      <c r="M901" s="14">
        <f t="shared" ref="M901:M925" si="485">$E$11</f>
        <v>769177</v>
      </c>
      <c r="O901" s="12" t="e">
        <f>1000*(IF(I100&lt;18,VLOOKUP(I100,'[1]Mortality (No Interventions) L'!$B$10:$O$129,10),VLOOKUP(I100,'[1]Mortality (Interventions) L'!$B$264:$AV$384,22)))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2666.7450452899238</v>
      </c>
      <c r="M902" s="14">
        <f t="shared" si="485"/>
        <v>769177</v>
      </c>
      <c r="O902" s="12" t="e">
        <f>1000*(IF(I101&lt;18,VLOOKUP(I101,'[1]Mortality (No Interventions) L'!$B$10:$O$129,10),VLOOKUP(I101,'[1]Mortality (Interventions) L'!$B$264:$AV$384,22)))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2666.7450452899238</v>
      </c>
      <c r="M903" s="14">
        <f t="shared" si="485"/>
        <v>769177</v>
      </c>
      <c r="O903" s="12" t="e">
        <f>1000*(IF(I102&lt;18,VLOOKUP(I102,'[1]Mortality (No Interventions) L'!$B$10:$O$129,10),VLOOKUP(I102,'[1]Mortality (Interventions) L'!$B$264:$AV$384,22)))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2666.7450452899238</v>
      </c>
      <c r="M904" s="14">
        <f t="shared" si="485"/>
        <v>769177</v>
      </c>
      <c r="O904" s="12" t="e">
        <f>1000*(IF(I103&lt;18,VLOOKUP(I103,'[1]Mortality (No Interventions) L'!$B$10:$O$129,10),VLOOKUP(I103,'[1]Mortality (Interventions) L'!$B$264:$AV$384,22)))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2666.7450452899238</v>
      </c>
      <c r="M905" s="14">
        <f t="shared" si="485"/>
        <v>769177</v>
      </c>
      <c r="O905" s="12" t="e">
        <f>1000*(IF(I104&lt;18,VLOOKUP(I104,'[1]Mortality (No Interventions) L'!$B$10:$O$129,10),VLOOKUP(I104,'[1]Mortality (Interventions) L'!$B$264:$AV$384,22)))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2666.7450452899238</v>
      </c>
      <c r="M906" s="14">
        <f t="shared" si="485"/>
        <v>769177</v>
      </c>
      <c r="O906" s="12" t="e">
        <f>1000*(IF(I105&lt;18,VLOOKUP(I105,'[1]Mortality (No Interventions) L'!$B$10:$O$129,10),VLOOKUP(I105,'[1]Mortality (Interventions) L'!$B$264:$AV$384,22)))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2666.7450452899238</v>
      </c>
      <c r="M907" s="14">
        <f t="shared" si="485"/>
        <v>769177</v>
      </c>
      <c r="O907" s="12" t="e">
        <f>1000*(IF(I106&lt;18,VLOOKUP(I106,'[1]Mortality (No Interventions) L'!$B$10:$O$129,10),VLOOKUP(I106,'[1]Mortality (Interventions) L'!$B$264:$AV$384,22)))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2666.7450452899238</v>
      </c>
      <c r="M908" s="14">
        <f t="shared" si="485"/>
        <v>769177</v>
      </c>
      <c r="O908" s="12" t="e">
        <f>1000*(IF(I107&lt;18,VLOOKUP(I107,'[1]Mortality (No Interventions) L'!$B$10:$O$129,10),VLOOKUP(I107,'[1]Mortality (Interventions) L'!$B$264:$AV$384,22)))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2666.7450452899238</v>
      </c>
      <c r="M909" s="14">
        <f t="shared" si="485"/>
        <v>769177</v>
      </c>
      <c r="O909" s="12" t="e">
        <f>1000*(IF(I108&lt;18,VLOOKUP(I108,'[1]Mortality (No Interventions) L'!$B$10:$O$129,10),VLOOKUP(I108,'[1]Mortality (Interventions) L'!$B$264:$AV$384,22)))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2666.7450452899238</v>
      </c>
      <c r="M910" s="14">
        <f t="shared" si="485"/>
        <v>769177</v>
      </c>
      <c r="O910" s="12" t="e">
        <f>1000*(IF(I109&lt;18,VLOOKUP(I109,'[1]Mortality (No Interventions) L'!$B$10:$O$129,10),VLOOKUP(I109,'[1]Mortality (Interventions) L'!$B$264:$AV$384,22)))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2666.7450452899238</v>
      </c>
      <c r="M911" s="14">
        <f t="shared" si="485"/>
        <v>769177</v>
      </c>
      <c r="O911" s="12" t="e">
        <f>1000*(IF(I110&lt;18,VLOOKUP(I110,'[1]Mortality (No Interventions) L'!$B$10:$O$129,10),VLOOKUP(I110,'[1]Mortality (Interventions) L'!$B$264:$AV$384,22)))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2666.7450452899238</v>
      </c>
      <c r="M912" s="14">
        <f t="shared" si="485"/>
        <v>769177</v>
      </c>
      <c r="O912" s="12" t="e">
        <f>1000*(IF(I111&lt;18,VLOOKUP(I111,'[1]Mortality (No Interventions) L'!$B$10:$O$129,10),VLOOKUP(I111,'[1]Mortality (Interventions) L'!$B$264:$AV$384,22)))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2666.7450452899238</v>
      </c>
      <c r="M913" s="14">
        <f t="shared" si="485"/>
        <v>769177</v>
      </c>
      <c r="O913" s="12" t="e">
        <f>1000*(IF(I112&lt;18,VLOOKUP(I112,'[1]Mortality (No Interventions) L'!$B$10:$O$129,10),VLOOKUP(I112,'[1]Mortality (Interventions) L'!$B$264:$AV$384,22)))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2666.7450452899238</v>
      </c>
      <c r="M914" s="14">
        <f t="shared" si="485"/>
        <v>769177</v>
      </c>
      <c r="O914" s="12" t="e">
        <f>1000*(IF(I113&lt;18,VLOOKUP(I113,'[1]Mortality (No Interventions) L'!$B$10:$O$129,10),VLOOKUP(I113,'[1]Mortality (Interventions) L'!$B$264:$AV$384,22)))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2666.7450452899238</v>
      </c>
      <c r="M915" s="14">
        <f t="shared" si="485"/>
        <v>769177</v>
      </c>
      <c r="O915" s="12" t="e">
        <f>1000*(IF(I114&lt;18,VLOOKUP(I114,'[1]Mortality (No Interventions) L'!$B$10:$O$129,10),VLOOKUP(I114,'[1]Mortality (Interventions) L'!$B$264:$AV$384,22)))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2666.7450452899238</v>
      </c>
      <c r="M916" s="14">
        <f t="shared" si="485"/>
        <v>769177</v>
      </c>
      <c r="O916" s="12" t="e">
        <f>1000*(IF(I115&lt;18,VLOOKUP(I115,'[1]Mortality (No Interventions) L'!$B$10:$O$129,10),VLOOKUP(I115,'[1]Mortality (Interventions) L'!$B$264:$AV$384,22)))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2666.7450452899238</v>
      </c>
      <c r="M917" s="14">
        <f t="shared" si="485"/>
        <v>769177</v>
      </c>
      <c r="O917" s="12" t="e">
        <f>1000*(IF(I116&lt;18,VLOOKUP(I116,'[1]Mortality (No Interventions) L'!$B$10:$O$129,10),VLOOKUP(I116,'[1]Mortality (Interventions) L'!$B$264:$AV$384,22)))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2666.7450452899238</v>
      </c>
      <c r="M918" s="14">
        <f t="shared" si="485"/>
        <v>769177</v>
      </c>
      <c r="O918" s="12" t="e">
        <f>1000*(IF(I117&lt;18,VLOOKUP(I117,'[1]Mortality (No Interventions) L'!$B$10:$O$129,10),VLOOKUP(I117,'[1]Mortality (Interventions) L'!$B$264:$AV$384,22)))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2666.7450452899238</v>
      </c>
      <c r="M919" s="14">
        <f t="shared" si="485"/>
        <v>769177</v>
      </c>
      <c r="O919" s="12" t="e">
        <f>1000*(IF(I118&lt;18,VLOOKUP(I118,'[1]Mortality (No Interventions) L'!$B$10:$O$129,10),VLOOKUP(I118,'[1]Mortality (Interventions) L'!$B$264:$AV$384,22)))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2666.7450452899238</v>
      </c>
      <c r="M920" s="14">
        <f t="shared" si="485"/>
        <v>769177</v>
      </c>
      <c r="O920" s="12" t="e">
        <f>1000*(IF(I119&lt;18,VLOOKUP(I119,'[1]Mortality (No Interventions) L'!$B$10:$O$129,10),VLOOKUP(I119,'[1]Mortality (Interventions) L'!$B$264:$AV$384,22)))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2666.7450452899238</v>
      </c>
      <c r="M921" s="14">
        <f t="shared" si="485"/>
        <v>769177</v>
      </c>
      <c r="O921" s="12" t="e">
        <f>1000*(IF(I120&lt;18,VLOOKUP(I120,'[1]Mortality (No Interventions) L'!$B$10:$O$129,10),VLOOKUP(I120,'[1]Mortality (Interventions) L'!$B$264:$AV$384,22)))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2666.7450452899238</v>
      </c>
      <c r="M922" s="14">
        <f t="shared" si="485"/>
        <v>769177</v>
      </c>
      <c r="O922" s="12" t="e">
        <f>1000*(IF(I121&lt;18,VLOOKUP(I121,'[1]Mortality (No Interventions) L'!$B$10:$O$129,10),VLOOKUP(I121,'[1]Mortality (Interventions) L'!$B$264:$AV$384,22)))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2666.7450452899238</v>
      </c>
      <c r="M923" s="14">
        <f t="shared" si="485"/>
        <v>769177</v>
      </c>
      <c r="O923" s="12" t="e">
        <f>1000*(IF(I122&lt;18,VLOOKUP(I122,'[1]Mortality (No Interventions) L'!$B$10:$O$129,10),VLOOKUP(I122,'[1]Mortality (Interventions) L'!$B$264:$AV$384,22)))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2666.7450452899238</v>
      </c>
      <c r="M924" s="14">
        <f t="shared" si="485"/>
        <v>769177</v>
      </c>
      <c r="O924" s="12" t="e">
        <f>1000*(IF(I123&lt;18,VLOOKUP(I123,'[1]Mortality (No Interventions) L'!$B$10:$O$129,10),VLOOKUP(I123,'[1]Mortality (Interventions) L'!$B$264:$AV$384,22)))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2666.7450452899238</v>
      </c>
      <c r="M925" s="14">
        <f t="shared" si="485"/>
        <v>769177</v>
      </c>
      <c r="O925" s="12" t="e">
        <f>1000*(IF(I124&lt;18,VLOOKUP(I124,'[1]Mortality (No Interventions) L'!$B$10:$O$129,10),VLOOKUP(I124,'[1]Mortality (Interventions) L'!$B$264:$AV$384,22)))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492568.56803528598</v>
      </c>
      <c r="Z930" s="2">
        <f t="shared" si="502"/>
        <v>-12314.21420088215</v>
      </c>
      <c r="AA930" s="2">
        <f t="shared" si="502"/>
        <v>-50993.776283798878</v>
      </c>
      <c r="AB930" s="2">
        <f t="shared" si="502"/>
        <v>-769176.99999999977</v>
      </c>
      <c r="AC930" s="2">
        <f t="shared" si="502"/>
        <v>-339916.42244939489</v>
      </c>
      <c r="AD930" s="2">
        <f t="shared" si="502"/>
        <v>14477.750068120178</v>
      </c>
      <c r="AE930" s="2">
        <f t="shared" si="502"/>
        <v>-325438.67238127493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492568.56803528598</v>
      </c>
      <c r="Z932" s="2">
        <f t="shared" si="503"/>
        <v>-12314.21420088215</v>
      </c>
      <c r="AA932" s="2">
        <f t="shared" si="503"/>
        <v>-23182.170995705779</v>
      </c>
      <c r="AB932" s="2">
        <f t="shared" si="503"/>
        <v>-173442.93261165949</v>
      </c>
      <c r="AC932" s="2">
        <f t="shared" si="503"/>
        <v>283629.25022703863</v>
      </c>
      <c r="AD932" s="2">
        <f t="shared" si="503"/>
        <v>5957.3406738834001</v>
      </c>
      <c r="AE932" s="2">
        <f t="shared" si="503"/>
        <v>289586.59090092208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492568.56803528598</v>
      </c>
      <c r="Z934" s="2">
        <f t="shared" si="504"/>
        <v>-12314.21420088215</v>
      </c>
      <c r="AA934" s="2">
        <f t="shared" si="504"/>
        <v>-35849.279071646546</v>
      </c>
      <c r="AB934" s="2">
        <f t="shared" si="504"/>
        <v>-404957.28135398048</v>
      </c>
      <c r="AC934" s="2">
        <f t="shared" si="504"/>
        <v>39447.793408776924</v>
      </c>
      <c r="AD934" s="2">
        <f t="shared" si="504"/>
        <v>9809.063481053443</v>
      </c>
      <c r="AE934" s="2">
        <f t="shared" si="504"/>
        <v>49256.856889830087</v>
      </c>
    </row>
    <row r="942" spans="1:40" ht="19" customHeight="1" x14ac:dyDescent="0.15">
      <c r="A942" s="1"/>
      <c r="G942" s="1" t="s">
        <v>11</v>
      </c>
      <c r="H942" s="50">
        <v>507391.9439031338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507391.9439031338</v>
      </c>
      <c r="K943" s="14">
        <f>J943*$C$10</f>
        <v>12684.798597578345</v>
      </c>
      <c r="L943" s="15">
        <f>$C$953</f>
        <v>5068.3978668040154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507391.9439031338</v>
      </c>
      <c r="Z943" s="8">
        <f t="shared" ref="Z943:Z974" si="509">IFERROR(_xlfn.IFNA(-$T943*K943,0),0)</f>
        <v>-12684.798597578345</v>
      </c>
      <c r="AA943" s="8">
        <f t="shared" ref="AA943:AA974" si="510">IFERROR(_xlfn.IFNA(-$T943*L943,0),0)</f>
        <v>-5068.3978668040154</v>
      </c>
      <c r="AB943" s="8"/>
      <c r="AC943" s="8">
        <f t="shared" ref="AC943:AC974" si="511">IFERROR(_xlfn.IFNA(SUM(Y943:AB943),0),0)</f>
        <v>489638.74743875139</v>
      </c>
      <c r="AD943" s="8"/>
      <c r="AE943" s="8">
        <f t="shared" ref="AE943:AE974" si="512">IFERROR(_xlfn.IFNA(SUM(AC943:AD943),0),0)</f>
        <v>489638.74743875139</v>
      </c>
      <c r="AG943" s="46">
        <f>AE1072</f>
        <v>50739.193912193936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L'!$B$10:$O$129,10),VLOOKUP(I5,'[1]Mortality (Interventions) L'!$B$264:$AV$384,25)))</f>
        <v>14.04894916692947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1.404894916692947E-2</v>
      </c>
      <c r="S944" s="10">
        <f t="shared" ref="S944:S975" si="516">MIN(P944*Q944,Q944-R944)</f>
        <v>0</v>
      </c>
      <c r="T944" s="9">
        <f t="shared" si="506"/>
        <v>0.98595105083307055</v>
      </c>
      <c r="U944" s="18"/>
      <c r="V944" s="8">
        <f t="shared" ref="V944:V975" si="517">W943</f>
        <v>7691.77</v>
      </c>
      <c r="W944" s="8">
        <f t="shared" si="507"/>
        <v>7583.7087142662876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-10806.128573371308</v>
      </c>
      <c r="AC944" s="8">
        <f t="shared" si="511"/>
        <v>-10806.128573371308</v>
      </c>
      <c r="AD944" s="8">
        <f t="shared" ref="AD944:AD975" si="519">IFERROR(_xlfn.IFNA($D$6*SUM(V944:V944,Y944:Z944),0),0)</f>
        <v>754.56263700000011</v>
      </c>
      <c r="AE944" s="8">
        <f t="shared" si="512"/>
        <v>-10051.565936371308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2531.438147288347</v>
      </c>
      <c r="M945" s="14">
        <f t="shared" si="505"/>
        <v>769177</v>
      </c>
      <c r="N945" s="13"/>
      <c r="O945" s="12">
        <f>1000*(IF(I6&lt;18,VLOOKUP(I6,'[1]Mortality (No Interventions) L'!$B$10:$O$129,10),VLOOKUP(I6,'[1]Mortality (Interventions) L'!$B$264:$AV$384,25)))</f>
        <v>15.360959832832979</v>
      </c>
      <c r="P945" s="11">
        <v>0</v>
      </c>
      <c r="Q945" s="10">
        <f t="shared" si="514"/>
        <v>0.98595105083307055</v>
      </c>
      <c r="R945" s="10">
        <f t="shared" si="515"/>
        <v>1.5145154488986262E-2</v>
      </c>
      <c r="S945" s="10">
        <f t="shared" si="516"/>
        <v>0</v>
      </c>
      <c r="T945" s="9">
        <f t="shared" si="506"/>
        <v>0.97080589634408432</v>
      </c>
      <c r="U945" s="18"/>
      <c r="V945" s="8">
        <f t="shared" si="517"/>
        <v>7583.7087142662876</v>
      </c>
      <c r="W945" s="8">
        <f t="shared" si="507"/>
        <v>7467.2156693225379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-2457.5350796178718</v>
      </c>
      <c r="AB945" s="8">
        <f t="shared" si="518"/>
        <v>-11649.304494374986</v>
      </c>
      <c r="AC945" s="8">
        <f t="shared" si="511"/>
        <v>-14106.839573992858</v>
      </c>
      <c r="AD945" s="8">
        <f t="shared" si="519"/>
        <v>743.96182486952284</v>
      </c>
      <c r="AE945" s="8">
        <f t="shared" si="512"/>
        <v>-13362.877749123336</v>
      </c>
      <c r="AF945" s="1" t="s">
        <v>34</v>
      </c>
      <c r="AG945" s="44">
        <f>AE1072/Y1072</f>
        <v>9.9999999057692093E-2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2531.438147288347</v>
      </c>
      <c r="M946" s="14">
        <f t="shared" si="505"/>
        <v>769177</v>
      </c>
      <c r="N946" s="13"/>
      <c r="O946" s="12">
        <f>1000*(IF(I7&lt;18,VLOOKUP(I7,'[1]Mortality (No Interventions) L'!$B$10:$O$129,10),VLOOKUP(I7,'[1]Mortality (Interventions) L'!$B$264:$AV$384,25)))</f>
        <v>16.75371607941911</v>
      </c>
      <c r="P946" s="11">
        <v>0</v>
      </c>
      <c r="Q946" s="10">
        <f t="shared" si="514"/>
        <v>0.97080589634408432</v>
      </c>
      <c r="R946" s="10">
        <f t="shared" si="515"/>
        <v>1.6264606355574765E-2</v>
      </c>
      <c r="S946" s="10">
        <f t="shared" si="516"/>
        <v>0</v>
      </c>
      <c r="T946" s="9">
        <f t="shared" si="506"/>
        <v>0.95454128998850951</v>
      </c>
      <c r="U946" s="18"/>
      <c r="V946" s="8">
        <f t="shared" si="517"/>
        <v>7467.2156693225379</v>
      </c>
      <c r="W946" s="8">
        <f t="shared" si="507"/>
        <v>7342.1120580949182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-2416.362234638741</v>
      </c>
      <c r="AB946" s="8">
        <f t="shared" si="518"/>
        <v>-12510.361122761931</v>
      </c>
      <c r="AC946" s="8">
        <f t="shared" si="511"/>
        <v>-14926.723357400671</v>
      </c>
      <c r="AD946" s="8">
        <f t="shared" si="519"/>
        <v>732.53385716054106</v>
      </c>
      <c r="AE946" s="8">
        <f t="shared" si="512"/>
        <v>-14194.189500240131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2531.438147288347</v>
      </c>
      <c r="M947" s="14">
        <f t="shared" si="505"/>
        <v>769177</v>
      </c>
      <c r="N947" s="13"/>
      <c r="O947" s="12">
        <f>1000*(IF(I8&lt;18,VLOOKUP(I8,'[1]Mortality (No Interventions) L'!$B$10:$O$129,10),VLOOKUP(I8,'[1]Mortality (Interventions) L'!$B$264:$AV$384,25)))</f>
        <v>18.226241665279289</v>
      </c>
      <c r="P947" s="11">
        <v>0</v>
      </c>
      <c r="Q947" s="10">
        <f t="shared" si="514"/>
        <v>0.95454128998850951</v>
      </c>
      <c r="R947" s="10">
        <f t="shared" si="515"/>
        <v>1.7397700230818013E-2</v>
      </c>
      <c r="S947" s="10">
        <f t="shared" si="516"/>
        <v>0</v>
      </c>
      <c r="T947" s="9">
        <f t="shared" si="506"/>
        <v>0.93714358975769152</v>
      </c>
      <c r="U947" s="18"/>
      <c r="V947" s="8">
        <f t="shared" si="517"/>
        <v>7342.1120580949182</v>
      </c>
      <c r="W947" s="8">
        <f t="shared" si="507"/>
        <v>7208.2929493905194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-2372.3210325993614</v>
      </c>
      <c r="AB947" s="8">
        <f t="shared" si="518"/>
        <v>-13381.910870439906</v>
      </c>
      <c r="AC947" s="8">
        <f t="shared" si="511"/>
        <v>-15754.231903039268</v>
      </c>
      <c r="AD947" s="8">
        <f t="shared" si="519"/>
        <v>720.26119289911151</v>
      </c>
      <c r="AE947" s="8">
        <f t="shared" si="512"/>
        <v>-15033.970710140156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2531.438147288347</v>
      </c>
      <c r="M948" s="14">
        <f t="shared" si="505"/>
        <v>769177</v>
      </c>
      <c r="N948" s="13"/>
      <c r="O948" s="12">
        <f>1000*(IF(I9&lt;18,VLOOKUP(I9,'[1]Mortality (No Interventions) L'!$B$10:$O$129,10),VLOOKUP(I9,'[1]Mortality (Interventions) L'!$B$264:$AV$384,25)))</f>
        <v>19.878373486766577</v>
      </c>
      <c r="P948" s="11">
        <v>0</v>
      </c>
      <c r="Q948" s="10">
        <f t="shared" si="514"/>
        <v>0.93714358975769152</v>
      </c>
      <c r="R948" s="10">
        <f t="shared" si="515"/>
        <v>1.8628890287932548E-2</v>
      </c>
      <c r="S948" s="10">
        <f t="shared" si="516"/>
        <v>0</v>
      </c>
      <c r="T948" s="9">
        <f t="shared" si="506"/>
        <v>0.91851469946975894</v>
      </c>
      <c r="U948" s="18"/>
      <c r="V948" s="8">
        <f t="shared" si="517"/>
        <v>7208.2929493905194</v>
      </c>
      <c r="W948" s="8">
        <f t="shared" si="507"/>
        <v>7065.0038099405083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-2325.1631490828395</v>
      </c>
      <c r="AB948" s="8">
        <f t="shared" si="518"/>
        <v>-14328.913945001093</v>
      </c>
      <c r="AC948" s="8">
        <f t="shared" si="511"/>
        <v>-16654.077094083932</v>
      </c>
      <c r="AD948" s="8">
        <f t="shared" si="519"/>
        <v>707.13353833521001</v>
      </c>
      <c r="AE948" s="8">
        <f t="shared" si="512"/>
        <v>-15946.943555748721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2531.438147288347</v>
      </c>
      <c r="M949" s="14">
        <f t="shared" si="505"/>
        <v>769177</v>
      </c>
      <c r="N949" s="13"/>
      <c r="O949" s="12">
        <f>1000*(IF(I10&lt;18,VLOOKUP(I10,'[1]Mortality (No Interventions) L'!$B$10:$O$129,10),VLOOKUP(I10,'[1]Mortality (Interventions) L'!$B$264:$AV$384,25)))</f>
        <v>21.96600447556461</v>
      </c>
      <c r="P949" s="11">
        <v>0</v>
      </c>
      <c r="Q949" s="10">
        <f t="shared" si="514"/>
        <v>0.91851469946975894</v>
      </c>
      <c r="R949" s="10">
        <f t="shared" si="515"/>
        <v>2.017609799942461E-2</v>
      </c>
      <c r="S949" s="10">
        <f t="shared" si="516"/>
        <v>0</v>
      </c>
      <c r="T949" s="9">
        <f t="shared" si="506"/>
        <v>0.89833860147033429</v>
      </c>
      <c r="U949" s="18"/>
      <c r="V949" s="8">
        <f t="shared" si="517"/>
        <v>7065.0038099405083</v>
      </c>
      <c r="W949" s="8">
        <f t="shared" si="507"/>
        <v>6909.8139046314736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-2274.0886049436676</v>
      </c>
      <c r="AB949" s="8">
        <f t="shared" si="518"/>
        <v>-15518.990530903422</v>
      </c>
      <c r="AC949" s="8">
        <f t="shared" si="511"/>
        <v>-17793.079135847089</v>
      </c>
      <c r="AD949" s="8">
        <f t="shared" si="519"/>
        <v>693.07687375516389</v>
      </c>
      <c r="AE949" s="8">
        <f t="shared" si="512"/>
        <v>-17100.002262091926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2531.438147288347</v>
      </c>
      <c r="M950" s="14">
        <f t="shared" si="505"/>
        <v>769177</v>
      </c>
      <c r="N950" s="13"/>
      <c r="O950" s="12">
        <f>1000*(IF(I11&lt;18,VLOOKUP(I11,'[1]Mortality (No Interventions) L'!$B$10:$O$129,10),VLOOKUP(I11,'[1]Mortality (Interventions) L'!$B$264:$AV$384,25)))</f>
        <v>24.108931664792092</v>
      </c>
      <c r="P950" s="11">
        <v>0</v>
      </c>
      <c r="Q950" s="10">
        <f t="shared" si="514"/>
        <v>0.89833860147033429</v>
      </c>
      <c r="R950" s="10">
        <f t="shared" si="515"/>
        <v>2.1657983954693188E-2</v>
      </c>
      <c r="S950" s="10">
        <f t="shared" si="516"/>
        <v>0</v>
      </c>
      <c r="T950" s="9">
        <f t="shared" si="506"/>
        <v>0.87668061751564108</v>
      </c>
      <c r="U950" s="18"/>
      <c r="V950" s="8">
        <f t="shared" si="517"/>
        <v>6909.8139046314736</v>
      </c>
      <c r="W950" s="8">
        <f t="shared" si="507"/>
        <v>6743.2256733882832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-2219.2627581673983</v>
      </c>
      <c r="AB950" s="8">
        <f t="shared" si="518"/>
        <v>-16658.823124319042</v>
      </c>
      <c r="AC950" s="8">
        <f t="shared" si="511"/>
        <v>-18878.085882486441</v>
      </c>
      <c r="AD950" s="8">
        <f t="shared" si="519"/>
        <v>677.85274404434756</v>
      </c>
      <c r="AE950" s="8">
        <f t="shared" si="512"/>
        <v>-18200.233138442094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2531.438147288347</v>
      </c>
      <c r="M951" s="14">
        <f t="shared" si="505"/>
        <v>769177</v>
      </c>
      <c r="N951" s="13"/>
      <c r="O951" s="12">
        <f>1000*(IF(I12&lt;18,VLOOKUP(I12,'[1]Mortality (No Interventions) L'!$B$10:$O$129,10),VLOOKUP(I12,'[1]Mortality (Interventions) L'!$B$264:$AV$384,25)))</f>
        <v>26.573395139926991</v>
      </c>
      <c r="P951" s="11">
        <v>0</v>
      </c>
      <c r="Q951" s="10">
        <f t="shared" si="514"/>
        <v>0.87668061751564108</v>
      </c>
      <c r="R951" s="10">
        <f t="shared" si="515"/>
        <v>2.3296380460758329E-2</v>
      </c>
      <c r="S951" s="10">
        <f t="shared" si="516"/>
        <v>0</v>
      </c>
      <c r="T951" s="9">
        <f t="shared" si="506"/>
        <v>0.85338423705488275</v>
      </c>
      <c r="U951" s="18"/>
      <c r="V951" s="8">
        <f t="shared" si="517"/>
        <v>6743.2256733882832</v>
      </c>
      <c r="W951" s="8">
        <f t="shared" si="507"/>
        <v>6564.0352730516361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-2160.2894119752918</v>
      </c>
      <c r="AB951" s="8">
        <f t="shared" si="518"/>
        <v>-17919.040033664711</v>
      </c>
      <c r="AC951" s="8">
        <f t="shared" si="511"/>
        <v>-20079.329445640004</v>
      </c>
      <c r="AD951" s="8">
        <f t="shared" si="519"/>
        <v>661.51043855939065</v>
      </c>
      <c r="AE951" s="8">
        <f t="shared" si="512"/>
        <v>-19417.819007080612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2531.438147288347</v>
      </c>
      <c r="M952" s="14">
        <f t="shared" si="505"/>
        <v>769177</v>
      </c>
      <c r="N952" s="13"/>
      <c r="O952" s="12">
        <f>1000*(IF(I13&lt;18,VLOOKUP(I13,'[1]Mortality (No Interventions) L'!$B$10:$O$129,10),VLOOKUP(I13,'[1]Mortality (Interventions) L'!$B$264:$AV$384,25)))</f>
        <v>29.407988910520139</v>
      </c>
      <c r="P952" s="11">
        <v>0</v>
      </c>
      <c r="Q952" s="10">
        <f t="shared" si="514"/>
        <v>0.85338423705488275</v>
      </c>
      <c r="R952" s="10">
        <f t="shared" si="515"/>
        <v>2.5096314179722683E-2</v>
      </c>
      <c r="S952" s="10">
        <f t="shared" si="516"/>
        <v>0</v>
      </c>
      <c r="T952" s="9">
        <f t="shared" si="506"/>
        <v>0.82828792287516007</v>
      </c>
      <c r="U952" s="18"/>
      <c r="V952" s="8">
        <f t="shared" si="517"/>
        <v>6564.0352730516361</v>
      </c>
      <c r="W952" s="8">
        <f t="shared" si="507"/>
        <v>6371.0001965334704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-2096.7596449044086</v>
      </c>
      <c r="AB952" s="8">
        <f t="shared" si="518"/>
        <v>-19303.507651816555</v>
      </c>
      <c r="AC952" s="8">
        <f t="shared" si="511"/>
        <v>-21400.267296720966</v>
      </c>
      <c r="AD952" s="8">
        <f t="shared" si="519"/>
        <v>643.93186028636558</v>
      </c>
      <c r="AE952" s="8">
        <f t="shared" si="512"/>
        <v>-20756.335436434601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5068.3978668040154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2531.438147288347</v>
      </c>
      <c r="M953" s="14">
        <f t="shared" si="505"/>
        <v>769177</v>
      </c>
      <c r="N953" s="13"/>
      <c r="O953" s="12">
        <f>1000*(IF(I14&lt;18,VLOOKUP(I14,'[1]Mortality (No Interventions) L'!$B$10:$O$129,10),VLOOKUP(I14,'[1]Mortality (Interventions) L'!$B$264:$AV$384,25)))</f>
        <v>32.77747423156643</v>
      </c>
      <c r="P953" s="11">
        <v>0</v>
      </c>
      <c r="Q953" s="10">
        <f t="shared" si="514"/>
        <v>0.82828792287516007</v>
      </c>
      <c r="R953" s="10">
        <f t="shared" si="515"/>
        <v>2.7149186048358243E-2</v>
      </c>
      <c r="S953" s="10">
        <f t="shared" si="516"/>
        <v>0</v>
      </c>
      <c r="T953" s="9">
        <f t="shared" si="506"/>
        <v>0.80113873682680181</v>
      </c>
      <c r="U953" s="18"/>
      <c r="V953" s="8">
        <f t="shared" si="517"/>
        <v>6371.0001965334704</v>
      </c>
      <c r="W953" s="8">
        <f t="shared" si="507"/>
        <v>6162.1749017622897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-2028.0331596737658</v>
      </c>
      <c r="AB953" s="8">
        <f t="shared" si="518"/>
        <v>-20882.529477118049</v>
      </c>
      <c r="AC953" s="8">
        <f t="shared" si="511"/>
        <v>-22910.562636791816</v>
      </c>
      <c r="AD953" s="8">
        <f t="shared" si="519"/>
        <v>624.99511927993353</v>
      </c>
      <c r="AE953" s="8">
        <f t="shared" si="512"/>
        <v>-22285.567517511881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2531.438147288347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2531.438147288347</v>
      </c>
      <c r="M954" s="14">
        <f t="shared" si="505"/>
        <v>769177</v>
      </c>
      <c r="N954" s="13"/>
      <c r="O954" s="12">
        <f>1000*(IF(I15&lt;18,VLOOKUP(I15,'[1]Mortality (No Interventions) L'!$B$10:$O$129,10),VLOOKUP(I15,'[1]Mortality (Interventions) L'!$B$264:$AV$384,25)))</f>
        <v>36.649365475881481</v>
      </c>
      <c r="P954" s="11">
        <v>0</v>
      </c>
      <c r="Q954" s="10">
        <f t="shared" si="514"/>
        <v>0.80113873682680181</v>
      </c>
      <c r="R954" s="10">
        <f t="shared" si="515"/>
        <v>2.9361226362851489E-2</v>
      </c>
      <c r="S954" s="10">
        <f t="shared" si="516"/>
        <v>0</v>
      </c>
      <c r="T954" s="9">
        <f t="shared" si="506"/>
        <v>0.77177751046395038</v>
      </c>
      <c r="U954" s="18"/>
      <c r="V954" s="8">
        <f t="shared" si="517"/>
        <v>6162.1749017622897</v>
      </c>
      <c r="W954" s="8">
        <f t="shared" si="507"/>
        <v>5936.3351016612996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-1953.7070312076753</v>
      </c>
      <c r="AB954" s="8">
        <f t="shared" si="518"/>
        <v>-22583.980010099021</v>
      </c>
      <c r="AC954" s="8">
        <f t="shared" si="511"/>
        <v>-24537.687041306697</v>
      </c>
      <c r="AD954" s="8">
        <f t="shared" si="519"/>
        <v>604.50935786288062</v>
      </c>
      <c r="AE954" s="8">
        <f t="shared" si="512"/>
        <v>-23933.177683443817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2531.438147288347</v>
      </c>
      <c r="M955" s="14">
        <f t="shared" si="505"/>
        <v>769177</v>
      </c>
      <c r="N955" s="13"/>
      <c r="O955" s="12">
        <f>1000*(IF(I16&lt;18,VLOOKUP(I16,'[1]Mortality (No Interventions) L'!$B$10:$O$129,10),VLOOKUP(I16,'[1]Mortality (Interventions) L'!$B$264:$AV$384,25)))</f>
        <v>41.079185588614941</v>
      </c>
      <c r="P955" s="11">
        <v>0</v>
      </c>
      <c r="Q955" s="10">
        <f t="shared" si="514"/>
        <v>0.77177751046395038</v>
      </c>
      <c r="R955" s="10">
        <f t="shared" si="515"/>
        <v>3.1703991585467828E-2</v>
      </c>
      <c r="S955" s="10">
        <f t="shared" si="516"/>
        <v>0</v>
      </c>
      <c r="T955" s="9">
        <f t="shared" si="506"/>
        <v>0.74007351887848261</v>
      </c>
      <c r="U955" s="18"/>
      <c r="V955" s="8">
        <f t="shared" si="517"/>
        <v>5936.3351016612996</v>
      </c>
      <c r="W955" s="8">
        <f t="shared" si="507"/>
        <v>5692.4752903039462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-1873.4503374869134</v>
      </c>
      <c r="AB955" s="8">
        <f t="shared" si="518"/>
        <v>-24385.981135735386</v>
      </c>
      <c r="AC955" s="8">
        <f t="shared" si="511"/>
        <v>-26259.431473222299</v>
      </c>
      <c r="AD955" s="8">
        <f t="shared" si="519"/>
        <v>582.3544734729735</v>
      </c>
      <c r="AE955" s="8">
        <f t="shared" si="512"/>
        <v>-25677.076999749326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2531.438147288347</v>
      </c>
      <c r="M956" s="14">
        <f t="shared" si="505"/>
        <v>769177</v>
      </c>
      <c r="N956" s="13"/>
      <c r="O956" s="12">
        <f>1000*(IF(I17&lt;18,VLOOKUP(I17,'[1]Mortality (No Interventions) L'!$B$10:$O$129,10),VLOOKUP(I17,'[1]Mortality (Interventions) L'!$B$264:$AV$384,25)))</f>
        <v>46.17697440229113</v>
      </c>
      <c r="P956" s="11">
        <v>0</v>
      </c>
      <c r="Q956" s="10">
        <f t="shared" si="514"/>
        <v>0.74007351887848261</v>
      </c>
      <c r="R956" s="10">
        <f t="shared" si="515"/>
        <v>3.4174355937065214E-2</v>
      </c>
      <c r="S956" s="10">
        <f t="shared" si="516"/>
        <v>0</v>
      </c>
      <c r="T956" s="9">
        <f t="shared" si="506"/>
        <v>0.70589916294141741</v>
      </c>
      <c r="U956" s="18"/>
      <c r="V956" s="8">
        <f t="shared" si="517"/>
        <v>5692.4752903039462</v>
      </c>
      <c r="W956" s="8">
        <f t="shared" si="507"/>
        <v>5429.6140045379061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-1786.9400692088166</v>
      </c>
      <c r="AB956" s="8">
        <f t="shared" si="518"/>
        <v>-26286.128576604009</v>
      </c>
      <c r="AC956" s="8">
        <f t="shared" si="511"/>
        <v>-28073.068645812826</v>
      </c>
      <c r="AD956" s="8">
        <f t="shared" si="519"/>
        <v>558.43182597881719</v>
      </c>
      <c r="AE956" s="8">
        <f t="shared" si="512"/>
        <v>-27514.63681983401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2531.438147288347</v>
      </c>
      <c r="M957" s="14">
        <f t="shared" si="505"/>
        <v>769177</v>
      </c>
      <c r="N957" s="13"/>
      <c r="O957" s="12">
        <f>1000*(IF(I18&lt;18,VLOOKUP(I18,'[1]Mortality (No Interventions) L'!$B$10:$O$129,10),VLOOKUP(I18,'[1]Mortality (Interventions) L'!$B$264:$AV$384,25)))</f>
        <v>51.84808803058575</v>
      </c>
      <c r="P957" s="11">
        <v>0</v>
      </c>
      <c r="Q957" s="10">
        <f t="shared" si="514"/>
        <v>0.70589916294141741</v>
      </c>
      <c r="R957" s="10">
        <f t="shared" si="515"/>
        <v>3.65995219409034E-2</v>
      </c>
      <c r="S957" s="10">
        <f t="shared" si="516"/>
        <v>0</v>
      </c>
      <c r="T957" s="9">
        <f t="shared" si="506"/>
        <v>0.66929964100051398</v>
      </c>
      <c r="U957" s="18"/>
      <c r="V957" s="8">
        <f t="shared" si="517"/>
        <v>5429.6140045379061</v>
      </c>
      <c r="W957" s="8">
        <f t="shared" si="507"/>
        <v>5148.0988996585238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-1694.2906431950969</v>
      </c>
      <c r="AB957" s="8">
        <f t="shared" si="518"/>
        <v>-28151.510487938256</v>
      </c>
      <c r="AC957" s="8">
        <f t="shared" si="511"/>
        <v>-29845.801131133354</v>
      </c>
      <c r="AD957" s="8">
        <f t="shared" si="519"/>
        <v>532.64513384516863</v>
      </c>
      <c r="AE957" s="8">
        <f t="shared" si="512"/>
        <v>-29313.155997288184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2531.438147288347</v>
      </c>
      <c r="M958" s="14">
        <f t="shared" si="505"/>
        <v>769177</v>
      </c>
      <c r="N958" s="13"/>
      <c r="O958" s="12">
        <f>1000*(IF(I19&lt;18,VLOOKUP(I19,'[1]Mortality (No Interventions) L'!$B$10:$O$129,10),VLOOKUP(I19,'[1]Mortality (Interventions) L'!$B$264:$AV$384,25)))</f>
        <v>58.125735835786926</v>
      </c>
      <c r="P958" s="11">
        <v>0</v>
      </c>
      <c r="Q958" s="10">
        <f t="shared" si="514"/>
        <v>0.66929964100051398</v>
      </c>
      <c r="R958" s="10">
        <f t="shared" si="515"/>
        <v>3.8903534127782899E-2</v>
      </c>
      <c r="S958" s="10">
        <f t="shared" si="516"/>
        <v>0</v>
      </c>
      <c r="T958" s="9">
        <f t="shared" si="506"/>
        <v>0.63039610687273107</v>
      </c>
      <c r="U958" s="18"/>
      <c r="V958" s="8">
        <f t="shared" si="517"/>
        <v>5148.0988996585238</v>
      </c>
      <c r="W958" s="8">
        <f t="shared" si="507"/>
        <v>4848.8618629604671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-1595.8087528396932</v>
      </c>
      <c r="AB958" s="8">
        <f t="shared" si="518"/>
        <v>-29923.703669805665</v>
      </c>
      <c r="AC958" s="8">
        <f t="shared" si="511"/>
        <v>-31519.512422645359</v>
      </c>
      <c r="AD958" s="8">
        <f t="shared" si="519"/>
        <v>505.02850205650122</v>
      </c>
      <c r="AE958" s="8">
        <f t="shared" si="512"/>
        <v>-31014.483920588857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2531.438147288347</v>
      </c>
      <c r="M959" s="14">
        <f t="shared" si="505"/>
        <v>769177</v>
      </c>
      <c r="N959" s="13"/>
      <c r="O959" s="12">
        <f>1000*(IF(I20&lt;18,VLOOKUP(I20,'[1]Mortality (No Interventions) L'!$B$10:$O$129,10),VLOOKUP(I20,'[1]Mortality (Interventions) L'!$B$264:$AV$384,25)))</f>
        <v>64.936620196775081</v>
      </c>
      <c r="P959" s="11">
        <v>0</v>
      </c>
      <c r="Q959" s="10">
        <f t="shared" si="514"/>
        <v>0.63039610687273107</v>
      </c>
      <c r="R959" s="10">
        <f t="shared" si="515"/>
        <v>4.0935792565520171E-2</v>
      </c>
      <c r="S959" s="10">
        <f t="shared" si="516"/>
        <v>0</v>
      </c>
      <c r="T959" s="9">
        <f t="shared" si="506"/>
        <v>0.58946031430721091</v>
      </c>
      <c r="U959" s="18"/>
      <c r="V959" s="8">
        <f t="shared" si="517"/>
        <v>4848.8618629604671</v>
      </c>
      <c r="W959" s="8">
        <f t="shared" si="507"/>
        <v>4533.9931617787761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-1492.1823259498526</v>
      </c>
      <c r="AB959" s="8">
        <f t="shared" si="518"/>
        <v>-31486.87011816911</v>
      </c>
      <c r="AC959" s="8">
        <f t="shared" si="511"/>
        <v>-32979.052444118963</v>
      </c>
      <c r="AD959" s="8">
        <f t="shared" si="519"/>
        <v>475.67334875642183</v>
      </c>
      <c r="AE959" s="8">
        <f t="shared" si="512"/>
        <v>-32503.379095362539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2531.438147288347</v>
      </c>
      <c r="M960" s="14">
        <f t="shared" si="505"/>
        <v>769177</v>
      </c>
      <c r="N960" s="13"/>
      <c r="O960" s="12">
        <f>1000*(IF(I21&lt;18,VLOOKUP(I21,'[1]Mortality (No Interventions) L'!$B$10:$O$129,10),VLOOKUP(I21,'[1]Mortality (Interventions) L'!$B$264:$AV$384,25)))</f>
        <v>72.381148417092504</v>
      </c>
      <c r="P960" s="11">
        <v>0</v>
      </c>
      <c r="Q960" s="10">
        <f t="shared" si="514"/>
        <v>0.58946031430721091</v>
      </c>
      <c r="R960" s="10">
        <f t="shared" si="515"/>
        <v>4.2665814495856234E-2</v>
      </c>
      <c r="S960" s="10">
        <f t="shared" si="516"/>
        <v>0</v>
      </c>
      <c r="T960" s="9">
        <f t="shared" si="506"/>
        <v>0.54679449981135464</v>
      </c>
      <c r="U960" s="18"/>
      <c r="V960" s="8">
        <f t="shared" si="517"/>
        <v>4533.9931617787761</v>
      </c>
      <c r="W960" s="8">
        <f t="shared" si="507"/>
        <v>4205.8175298139831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-1384.176455549914</v>
      </c>
      <c r="AB960" s="8">
        <f t="shared" si="518"/>
        <v>-32817.563196479212</v>
      </c>
      <c r="AC960" s="8">
        <f t="shared" si="511"/>
        <v>-34201.739652029122</v>
      </c>
      <c r="AD960" s="8">
        <f t="shared" si="519"/>
        <v>444.78472917049794</v>
      </c>
      <c r="AE960" s="8">
        <f t="shared" si="512"/>
        <v>-33756.954922858626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2531.438147288347</v>
      </c>
      <c r="M961" s="14">
        <f t="shared" si="505"/>
        <v>769177</v>
      </c>
      <c r="N961" s="13"/>
      <c r="O961" s="12">
        <f>1000*(IF(I22&lt;18,VLOOKUP(I22,'[1]Mortality (No Interventions) L'!$B$10:$O$129,10),VLOOKUP(I22,'[1]Mortality (Interventions) L'!$B$264:$AV$384,25)))</f>
        <v>80.717636220029092</v>
      </c>
      <c r="P961" s="11">
        <v>0</v>
      </c>
      <c r="Q961" s="10">
        <f t="shared" si="514"/>
        <v>0.54679449981135464</v>
      </c>
      <c r="R961" s="10">
        <f t="shared" si="515"/>
        <v>4.4135959522885689E-2</v>
      </c>
      <c r="S961" s="10">
        <f t="shared" si="516"/>
        <v>0</v>
      </c>
      <c r="T961" s="9">
        <f t="shared" si="506"/>
        <v>0.5026585402884689</v>
      </c>
      <c r="U961" s="18"/>
      <c r="V961" s="8">
        <f t="shared" si="517"/>
        <v>4205.8175298139831</v>
      </c>
      <c r="W961" s="8">
        <f t="shared" si="507"/>
        <v>3866.3338804346367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-1272.4490039465065</v>
      </c>
      <c r="AB961" s="8">
        <f t="shared" si="518"/>
        <v>-33948.364937934646</v>
      </c>
      <c r="AC961" s="8">
        <f t="shared" si="511"/>
        <v>-35220.813941881155</v>
      </c>
      <c r="AD961" s="8">
        <f t="shared" si="519"/>
        <v>412.59069967475176</v>
      </c>
      <c r="AE961" s="8">
        <f t="shared" si="512"/>
        <v>-34808.223242206404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2531.438147288347</v>
      </c>
      <c r="M962" s="14">
        <f t="shared" si="505"/>
        <v>769177</v>
      </c>
      <c r="N962" s="13"/>
      <c r="O962" s="12">
        <f>1000*(IF(I23&lt;18,VLOOKUP(I23,'[1]Mortality (No Interventions) L'!$B$10:$O$129,10),VLOOKUP(I23,'[1]Mortality (Interventions) L'!$B$264:$AV$384,25)))</f>
        <v>90.040556105356231</v>
      </c>
      <c r="P962" s="11">
        <v>0</v>
      </c>
      <c r="Q962" s="10">
        <f t="shared" si="514"/>
        <v>0.5026585402884689</v>
      </c>
      <c r="R962" s="10">
        <f t="shared" si="515"/>
        <v>4.525965449868035E-2</v>
      </c>
      <c r="S962" s="10">
        <f t="shared" si="516"/>
        <v>0</v>
      </c>
      <c r="T962" s="9">
        <f t="shared" si="506"/>
        <v>0.45739888578978855</v>
      </c>
      <c r="U962" s="18"/>
      <c r="V962" s="8">
        <f t="shared" si="517"/>
        <v>3866.3338804346367</v>
      </c>
      <c r="W962" s="8">
        <f t="shared" si="507"/>
        <v>3518.2070277513221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-1157.8769880154566</v>
      </c>
      <c r="AB962" s="8">
        <f t="shared" si="518"/>
        <v>-34812.685268331457</v>
      </c>
      <c r="AC962" s="8">
        <f t="shared" si="511"/>
        <v>-35970.562256346915</v>
      </c>
      <c r="AD962" s="8">
        <f t="shared" si="519"/>
        <v>379.28735367063791</v>
      </c>
      <c r="AE962" s="8">
        <f t="shared" si="512"/>
        <v>-35591.274902676276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2531.438147288347</v>
      </c>
      <c r="M963" s="14">
        <f t="shared" si="505"/>
        <v>769177</v>
      </c>
      <c r="N963" s="13"/>
      <c r="O963" s="12">
        <f>1000*(IF(I24&lt;18,VLOOKUP(I24,'[1]Mortality (No Interventions) L'!$B$10:$O$129,10),VLOOKUP(I24,'[1]Mortality (Interventions) L'!$B$264:$AV$384,25)))</f>
        <v>100.50616940808108</v>
      </c>
      <c r="P963" s="11">
        <v>0</v>
      </c>
      <c r="Q963" s="10">
        <f t="shared" si="514"/>
        <v>0.45739888578978855</v>
      </c>
      <c r="R963" s="10">
        <f t="shared" si="515"/>
        <v>4.5971409902256011E-2</v>
      </c>
      <c r="S963" s="10">
        <f t="shared" si="516"/>
        <v>0</v>
      </c>
      <c r="T963" s="9">
        <f t="shared" si="506"/>
        <v>0.41142747588753253</v>
      </c>
      <c r="U963" s="18"/>
      <c r="V963" s="8">
        <f t="shared" si="517"/>
        <v>3518.2070277513221</v>
      </c>
      <c r="W963" s="8">
        <f t="shared" si="507"/>
        <v>3164.6055162074463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-1041.5032073042564</v>
      </c>
      <c r="AB963" s="8">
        <f t="shared" si="518"/>
        <v>-35360.151154387575</v>
      </c>
      <c r="AC963" s="8">
        <f t="shared" si="511"/>
        <v>-36401.654361691828</v>
      </c>
      <c r="AD963" s="8">
        <f t="shared" si="519"/>
        <v>345.13610942240473</v>
      </c>
      <c r="AE963" s="8">
        <f t="shared" si="512"/>
        <v>-36056.518252269423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2531.438147288347</v>
      </c>
      <c r="M964" s="14">
        <f t="shared" si="505"/>
        <v>769177</v>
      </c>
      <c r="N964" s="13"/>
      <c r="O964" s="12">
        <f>1000*(IF(I25&lt;18,VLOOKUP(I25,'[1]Mortality (No Interventions) L'!$B$10:$O$129,10),VLOOKUP(I25,'[1]Mortality (Interventions) L'!$B$264:$AV$384,25)))</f>
        <v>111.73908602534111</v>
      </c>
      <c r="P964" s="11">
        <v>0</v>
      </c>
      <c r="Q964" s="10">
        <f t="shared" si="514"/>
        <v>0.41142747588753253</v>
      </c>
      <c r="R964" s="10">
        <f t="shared" si="515"/>
        <v>4.5972530121385954E-2</v>
      </c>
      <c r="S964" s="10">
        <f t="shared" si="516"/>
        <v>0</v>
      </c>
      <c r="T964" s="9">
        <f t="shared" si="506"/>
        <v>0.36545494576614657</v>
      </c>
      <c r="U964" s="18"/>
      <c r="V964" s="8">
        <f t="shared" si="517"/>
        <v>3164.6055162074463</v>
      </c>
      <c r="W964" s="8">
        <f t="shared" si="507"/>
        <v>2810.9953881956735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-925.12659082761741</v>
      </c>
      <c r="AB964" s="8">
        <f t="shared" si="518"/>
        <v>-35361.012801177283</v>
      </c>
      <c r="AC964" s="8">
        <f t="shared" si="511"/>
        <v>-36286.139392004901</v>
      </c>
      <c r="AD964" s="8">
        <f t="shared" si="519"/>
        <v>310.44780113995051</v>
      </c>
      <c r="AE964" s="8">
        <f t="shared" si="512"/>
        <v>-35975.691590864953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2531.438147288347</v>
      </c>
      <c r="M965" s="14">
        <f t="shared" si="505"/>
        <v>769177</v>
      </c>
      <c r="N965" s="13"/>
      <c r="O965" s="12">
        <f>1000*(IF(I26&lt;18,VLOOKUP(I26,'[1]Mortality (No Interventions) L'!$B$10:$O$129,10),VLOOKUP(I26,'[1]Mortality (Interventions) L'!$B$264:$AV$384,25)))</f>
        <v>123.38455241373791</v>
      </c>
      <c r="P965" s="11">
        <v>0</v>
      </c>
      <c r="Q965" s="10">
        <f t="shared" si="514"/>
        <v>0.36545494576614657</v>
      </c>
      <c r="R965" s="10">
        <f t="shared" si="515"/>
        <v>4.5091494910742852E-2</v>
      </c>
      <c r="S965" s="10">
        <f t="shared" si="516"/>
        <v>0</v>
      </c>
      <c r="T965" s="9">
        <f t="shared" si="506"/>
        <v>0.32036345085540374</v>
      </c>
      <c r="U965" s="18"/>
      <c r="V965" s="8">
        <f t="shared" si="517"/>
        <v>2810.9953881956735</v>
      </c>
      <c r="W965" s="8">
        <f t="shared" si="507"/>
        <v>2464.161980386069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-810.98026049230464</v>
      </c>
      <c r="AB965" s="8">
        <f t="shared" si="518"/>
        <v>-34683.340780960454</v>
      </c>
      <c r="AC965" s="8">
        <f t="shared" si="511"/>
        <v>-35494.321041452757</v>
      </c>
      <c r="AD965" s="8">
        <f t="shared" si="519"/>
        <v>275.7586475819956</v>
      </c>
      <c r="AE965" s="8">
        <f t="shared" si="512"/>
        <v>-35218.562393870758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2531.438147288347</v>
      </c>
      <c r="M966" s="14">
        <f t="shared" si="505"/>
        <v>769177</v>
      </c>
      <c r="N966" s="13"/>
      <c r="O966" s="12">
        <f>1000*(IF(I27&lt;18,VLOOKUP(I27,'[1]Mortality (No Interventions) L'!$B$10:$O$129,10),VLOOKUP(I27,'[1]Mortality (Interventions) L'!$B$264:$AV$384,25)))</f>
        <v>136.02294654443688</v>
      </c>
      <c r="P966" s="11">
        <v>0</v>
      </c>
      <c r="Q966" s="10">
        <f t="shared" si="514"/>
        <v>0.32036345085540374</v>
      </c>
      <c r="R966" s="10">
        <f t="shared" si="515"/>
        <v>4.3576780550495908E-2</v>
      </c>
      <c r="S966" s="10">
        <f t="shared" si="516"/>
        <v>0</v>
      </c>
      <c r="T966" s="9">
        <f t="shared" si="506"/>
        <v>0.27678667030490783</v>
      </c>
      <c r="U966" s="18"/>
      <c r="V966" s="8">
        <f t="shared" si="517"/>
        <v>2464.161980386069</v>
      </c>
      <c r="W966" s="8">
        <f t="shared" si="507"/>
        <v>2128.9794070511812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-700.66833587076644</v>
      </c>
      <c r="AB966" s="8">
        <f t="shared" si="518"/>
        <v>-33518.257333488793</v>
      </c>
      <c r="AC966" s="8">
        <f t="shared" si="511"/>
        <v>-34218.92566935956</v>
      </c>
      <c r="AD966" s="8">
        <f t="shared" si="519"/>
        <v>241.73429027587338</v>
      </c>
      <c r="AE966" s="8">
        <f t="shared" si="512"/>
        <v>-33977.191379083684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2531.438147288347</v>
      </c>
      <c r="M967" s="14">
        <f t="shared" si="505"/>
        <v>769177</v>
      </c>
      <c r="N967" s="13"/>
      <c r="O967" s="12">
        <f>1000*(IF(I28&lt;18,VLOOKUP(I28,'[1]Mortality (No Interventions) L'!$B$10:$O$129,10),VLOOKUP(I28,'[1]Mortality (Interventions) L'!$B$264:$AV$384,25)))</f>
        <v>149.59164756115592</v>
      </c>
      <c r="P967" s="11">
        <v>0</v>
      </c>
      <c r="Q967" s="10">
        <f t="shared" si="514"/>
        <v>0.27678667030490783</v>
      </c>
      <c r="R967" s="10">
        <f t="shared" si="515"/>
        <v>4.1404974033877634E-2</v>
      </c>
      <c r="S967" s="10">
        <f t="shared" si="516"/>
        <v>0</v>
      </c>
      <c r="T967" s="9">
        <f t="shared" si="506"/>
        <v>0.2353816962710302</v>
      </c>
      <c r="U967" s="18"/>
      <c r="V967" s="8">
        <f t="shared" si="517"/>
        <v>2128.9794070511812</v>
      </c>
      <c r="W967" s="8">
        <f t="shared" si="507"/>
        <v>1810.501869926622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-595.8542051139251</v>
      </c>
      <c r="AB967" s="8">
        <f t="shared" si="518"/>
        <v>-31847.753712455898</v>
      </c>
      <c r="AC967" s="8">
        <f t="shared" si="511"/>
        <v>-32443.607917569825</v>
      </c>
      <c r="AD967" s="8">
        <f t="shared" si="519"/>
        <v>208.85287983172088</v>
      </c>
      <c r="AE967" s="8">
        <f t="shared" si="512"/>
        <v>-32234.755037738105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2531.438147288347</v>
      </c>
      <c r="M968" s="14">
        <f t="shared" si="505"/>
        <v>769177</v>
      </c>
      <c r="N968" s="13"/>
      <c r="O968" s="12">
        <f>1000*(IF(I29&lt;18,VLOOKUP(I29,'[1]Mortality (No Interventions) L'!$B$10:$O$129,10),VLOOKUP(I29,'[1]Mortality (Interventions) L'!$B$264:$AV$384,25)))</f>
        <v>164.46495151076564</v>
      </c>
      <c r="P968" s="11">
        <v>0</v>
      </c>
      <c r="Q968" s="10">
        <f t="shared" si="514"/>
        <v>0.2353816962710302</v>
      </c>
      <c r="R968" s="10">
        <f t="shared" si="515"/>
        <v>3.8712039263736751E-2</v>
      </c>
      <c r="S968" s="10">
        <f t="shared" si="516"/>
        <v>0</v>
      </c>
      <c r="T968" s="9">
        <f t="shared" si="506"/>
        <v>0.19666965700729344</v>
      </c>
      <c r="U968" s="18"/>
      <c r="V968" s="8">
        <f t="shared" si="517"/>
        <v>1810.501869926622</v>
      </c>
      <c r="W968" s="8">
        <f t="shared" si="507"/>
        <v>1512.7377676789895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-497.85707216237756</v>
      </c>
      <c r="AB968" s="8">
        <f t="shared" si="518"/>
        <v>-29776.410224763244</v>
      </c>
      <c r="AC968" s="8">
        <f t="shared" si="511"/>
        <v>-30274.26729692562</v>
      </c>
      <c r="AD968" s="8">
        <f t="shared" si="519"/>
        <v>177.61023343980162</v>
      </c>
      <c r="AE968" s="8">
        <f t="shared" si="512"/>
        <v>-30096.657063485818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2531.438147288347</v>
      </c>
      <c r="M969" s="14">
        <f t="shared" si="505"/>
        <v>769177</v>
      </c>
      <c r="N969" s="13"/>
      <c r="O969" s="12">
        <f>1000*(IF(I30&lt;18,VLOOKUP(I30,'[1]Mortality (No Interventions) L'!$B$10:$O$129,10),VLOOKUP(I30,'[1]Mortality (Interventions) L'!$B$264:$AV$384,25)))</f>
        <v>190.34691643099612</v>
      </c>
      <c r="P969" s="11">
        <v>0</v>
      </c>
      <c r="Q969" s="10">
        <f t="shared" si="514"/>
        <v>0.19666965700729344</v>
      </c>
      <c r="R969" s="10">
        <f t="shared" si="515"/>
        <v>3.7435462766879958E-2</v>
      </c>
      <c r="S969" s="10">
        <f t="shared" si="516"/>
        <v>0</v>
      </c>
      <c r="T969" s="9">
        <f t="shared" si="506"/>
        <v>0.15923419424041349</v>
      </c>
      <c r="U969" s="18"/>
      <c r="V969" s="8">
        <f t="shared" si="517"/>
        <v>1512.7377676789895</v>
      </c>
      <c r="W969" s="8">
        <f t="shared" si="507"/>
        <v>1224.7927982325853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-403.09151365290512</v>
      </c>
      <c r="AB969" s="8">
        <f t="shared" si="518"/>
        <v>-28794.496944640425</v>
      </c>
      <c r="AC969" s="8">
        <f t="shared" si="511"/>
        <v>-29197.588458293329</v>
      </c>
      <c r="AD969" s="8">
        <f t="shared" si="519"/>
        <v>148.39957500930888</v>
      </c>
      <c r="AE969" s="8">
        <f t="shared" si="512"/>
        <v>-29049.18888328402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2531.438147288347</v>
      </c>
      <c r="M970" s="14">
        <f t="shared" si="505"/>
        <v>769177</v>
      </c>
      <c r="N970" s="13"/>
      <c r="O970" s="12">
        <f>1000*(IF(I31&lt;18,VLOOKUP(I31,'[1]Mortality (No Interventions) L'!$B$10:$O$129,10),VLOOKUP(I31,'[1]Mortality (Interventions) L'!$B$264:$AV$384,25)))</f>
        <v>207.27549498437656</v>
      </c>
      <c r="P970" s="11">
        <v>0</v>
      </c>
      <c r="Q970" s="10">
        <f t="shared" si="514"/>
        <v>0.15923419424041349</v>
      </c>
      <c r="R970" s="10">
        <f t="shared" si="515"/>
        <v>3.3005346429620067E-2</v>
      </c>
      <c r="S970" s="10">
        <f t="shared" si="516"/>
        <v>0</v>
      </c>
      <c r="T970" s="9">
        <f t="shared" si="506"/>
        <v>0.12622884781079341</v>
      </c>
      <c r="U970" s="18"/>
      <c r="V970" s="8">
        <f t="shared" si="517"/>
        <v>1224.7927982325853</v>
      </c>
      <c r="W970" s="8">
        <f t="shared" si="507"/>
        <v>970.9232647256265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-319.5405206364976</v>
      </c>
      <c r="AB970" s="8">
        <f t="shared" si="518"/>
        <v>-25386.953350695872</v>
      </c>
      <c r="AC970" s="8">
        <f t="shared" si="511"/>
        <v>-25706.493871332372</v>
      </c>
      <c r="AD970" s="8">
        <f t="shared" si="519"/>
        <v>120.15217350661662</v>
      </c>
      <c r="AE970" s="8">
        <f t="shared" si="512"/>
        <v>-25586.341697825756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2531.438147288347</v>
      </c>
      <c r="M971" s="14">
        <f t="shared" si="505"/>
        <v>769177</v>
      </c>
      <c r="N971" s="13"/>
      <c r="O971" s="12">
        <f>1000*(IF(I32&lt;18,VLOOKUP(I32,'[1]Mortality (No Interventions) L'!$B$10:$O$129,10),VLOOKUP(I32,'[1]Mortality (Interventions) L'!$B$264:$AV$384,25)))</f>
        <v>225.4503060417606</v>
      </c>
      <c r="P971" s="11">
        <v>0</v>
      </c>
      <c r="Q971" s="10">
        <f t="shared" si="514"/>
        <v>0.12622884781079341</v>
      </c>
      <c r="R971" s="10">
        <f t="shared" si="515"/>
        <v>2.8458332370242197E-2</v>
      </c>
      <c r="S971" s="10">
        <f t="shared" si="516"/>
        <v>0</v>
      </c>
      <c r="T971" s="9">
        <f t="shared" si="506"/>
        <v>9.7770515440551209E-2</v>
      </c>
      <c r="U971" s="18"/>
      <c r="V971" s="8">
        <f t="shared" si="517"/>
        <v>970.9232647256265</v>
      </c>
      <c r="W971" s="8">
        <f t="shared" si="507"/>
        <v>752.02831755016859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-247.50001246625567</v>
      </c>
      <c r="AB971" s="8">
        <f t="shared" si="518"/>
        <v>-21889.494717545782</v>
      </c>
      <c r="AC971" s="8">
        <f t="shared" si="511"/>
        <v>-22136.994730012037</v>
      </c>
      <c r="AD971" s="8">
        <f t="shared" si="519"/>
        <v>95.247572269583969</v>
      </c>
      <c r="AE971" s="8">
        <f t="shared" si="512"/>
        <v>-22041.747157742451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2531.438147288347</v>
      </c>
      <c r="M972" s="14">
        <f t="shared" si="505"/>
        <v>769177</v>
      </c>
      <c r="N972" s="13"/>
      <c r="O972" s="12">
        <f>1000*(IF(I33&lt;18,VLOOKUP(I33,'[1]Mortality (No Interventions) L'!$B$10:$O$129,10),VLOOKUP(I33,'[1]Mortality (Interventions) L'!$B$264:$AV$384,25)))</f>
        <v>244.35033186118588</v>
      </c>
      <c r="P972" s="11">
        <v>0</v>
      </c>
      <c r="Q972" s="10">
        <f t="shared" si="514"/>
        <v>9.7770515440551209E-2</v>
      </c>
      <c r="R972" s="10">
        <f t="shared" si="515"/>
        <v>2.3890257894137887E-2</v>
      </c>
      <c r="S972" s="10">
        <f t="shared" si="516"/>
        <v>0</v>
      </c>
      <c r="T972" s="9">
        <f t="shared" si="506"/>
        <v>7.3880257546413322E-2</v>
      </c>
      <c r="U972" s="18"/>
      <c r="V972" s="8">
        <f t="shared" si="517"/>
        <v>752.02831755016859</v>
      </c>
      <c r="W972" s="8">
        <f t="shared" si="507"/>
        <v>568.26994858777562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-187.02330228447846</v>
      </c>
      <c r="AB972" s="8">
        <f t="shared" si="518"/>
        <v>-18375.836896239296</v>
      </c>
      <c r="AC972" s="8">
        <f t="shared" si="511"/>
        <v>-18562.860198523773</v>
      </c>
      <c r="AD972" s="8">
        <f t="shared" si="519"/>
        <v>73.77397795167154</v>
      </c>
      <c r="AE972" s="8">
        <f t="shared" si="512"/>
        <v>-18489.086220572102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2531.438147288347</v>
      </c>
      <c r="M973" s="14">
        <f t="shared" si="505"/>
        <v>769177</v>
      </c>
      <c r="N973" s="13"/>
      <c r="O973" s="12">
        <f>1000*(IF(I34&lt;18,VLOOKUP(I34,'[1]Mortality (No Interventions) L'!$B$10:$O$129,10),VLOOKUP(I34,'[1]Mortality (Interventions) L'!$B$264:$AV$384,25)))</f>
        <v>263.71393274139803</v>
      </c>
      <c r="P973" s="11">
        <v>0</v>
      </c>
      <c r="Q973" s="10">
        <f t="shared" si="514"/>
        <v>7.3880257546413322E-2</v>
      </c>
      <c r="R973" s="10">
        <f t="shared" si="515"/>
        <v>1.9483253269512005E-2</v>
      </c>
      <c r="S973" s="10">
        <f t="shared" si="516"/>
        <v>0</v>
      </c>
      <c r="T973" s="9">
        <f t="shared" si="506"/>
        <v>5.439700427690132E-2</v>
      </c>
      <c r="U973" s="18"/>
      <c r="V973" s="8">
        <f t="shared" si="517"/>
        <v>568.26994858777562</v>
      </c>
      <c r="W973" s="8">
        <f t="shared" si="507"/>
        <v>418.40924558694127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-137.70265172475536</v>
      </c>
      <c r="AB973" s="8">
        <f t="shared" si="518"/>
        <v>-14986.070300083436</v>
      </c>
      <c r="AC973" s="8">
        <f t="shared" si="511"/>
        <v>-15123.772951808192</v>
      </c>
      <c r="AD973" s="8">
        <f t="shared" si="519"/>
        <v>55.747281956460789</v>
      </c>
      <c r="AE973" s="8">
        <f t="shared" si="512"/>
        <v>-15068.025669851731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2531.438147288347</v>
      </c>
      <c r="M974" s="14">
        <f t="shared" si="505"/>
        <v>769177</v>
      </c>
      <c r="N974" s="13"/>
      <c r="O974" s="12">
        <f>1000*(IF(I35&lt;18,VLOOKUP(I35,'[1]Mortality (No Interventions) L'!$B$10:$O$129,10),VLOOKUP(I35,'[1]Mortality (Interventions) L'!$B$264:$AV$384,25)))</f>
        <v>284.36604816085315</v>
      </c>
      <c r="P974" s="11">
        <v>0</v>
      </c>
      <c r="Q974" s="10">
        <f t="shared" si="514"/>
        <v>5.439700427690132E-2</v>
      </c>
      <c r="R974" s="10">
        <f t="shared" si="515"/>
        <v>1.5468661138011456E-2</v>
      </c>
      <c r="S974" s="10">
        <f t="shared" si="516"/>
        <v>0</v>
      </c>
      <c r="T974" s="9">
        <f t="shared" si="506"/>
        <v>3.8928343138889862E-2</v>
      </c>
      <c r="U974" s="18"/>
      <c r="V974" s="8">
        <f t="shared" si="517"/>
        <v>418.40924558694127</v>
      </c>
      <c r="W974" s="8">
        <f t="shared" si="507"/>
        <v>299.42786190541887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-98.54469283251639</v>
      </c>
      <c r="AB974" s="8">
        <f t="shared" si="518"/>
        <v>-11898.138368152238</v>
      </c>
      <c r="AC974" s="8">
        <f t="shared" si="511"/>
        <v>-11996.683060984755</v>
      </c>
      <c r="AD974" s="8">
        <f t="shared" si="519"/>
        <v>41.045946992078939</v>
      </c>
      <c r="AE974" s="8">
        <f t="shared" si="512"/>
        <v>-11955.637113992676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2531.438147288347</v>
      </c>
      <c r="M975" s="14">
        <f t="shared" ref="M975:M1006" si="522">$E$11</f>
        <v>769177</v>
      </c>
      <c r="N975" s="13"/>
      <c r="O975" s="12">
        <f>1000*(IF(I36&lt;18,VLOOKUP(I36,'[1]Mortality (No Interventions) L'!$B$10:$O$129,10),VLOOKUP(I36,'[1]Mortality (Interventions) L'!$B$264:$AV$384,25)))</f>
        <v>305.42201758949955</v>
      </c>
      <c r="P975" s="11">
        <v>0</v>
      </c>
      <c r="Q975" s="10">
        <f t="shared" si="514"/>
        <v>3.8928343138889862E-2</v>
      </c>
      <c r="R975" s="10">
        <f t="shared" si="515"/>
        <v>1.1889573102896093E-2</v>
      </c>
      <c r="S975" s="10">
        <f t="shared" si="516"/>
        <v>0</v>
      </c>
      <c r="T975" s="9">
        <f t="shared" ref="T975:T1006" si="523">Q975-SUM(R975:S975)</f>
        <v>2.7038770035993767E-2</v>
      </c>
      <c r="U975" s="18"/>
      <c r="V975" s="8">
        <f t="shared" si="517"/>
        <v>299.42786190541887</v>
      </c>
      <c r="W975" s="8">
        <f t="shared" ref="W975:W1006" si="524">$G$14*M975*T975</f>
        <v>207.97600019975579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-68.446973924871727</v>
      </c>
      <c r="AB975" s="8">
        <f t="shared" si="518"/>
        <v>-9145.1861705663086</v>
      </c>
      <c r="AC975" s="8">
        <f t="shared" ref="AC975:AC1006" si="528">IFERROR(_xlfn.IFNA(SUM(Y975:AB975),0),0)</f>
        <v>-9213.6331444911812</v>
      </c>
      <c r="AD975" s="8">
        <f t="shared" si="519"/>
        <v>29.373873252921591</v>
      </c>
      <c r="AE975" s="8">
        <f t="shared" ref="AE975:AE1006" si="529">IFERROR(_xlfn.IFNA(SUM(AC975:AD975),0),0)</f>
        <v>-9184.2592712382593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2531.438147288347</v>
      </c>
      <c r="M976" s="14">
        <f t="shared" si="522"/>
        <v>769177</v>
      </c>
      <c r="N976" s="13"/>
      <c r="O976" s="12">
        <f>1000*(IF(I37&lt;18,VLOOKUP(I37,'[1]Mortality (No Interventions) L'!$B$10:$O$129,10),VLOOKUP(I37,'[1]Mortality (Interventions) L'!$B$264:$AV$384,25)))</f>
        <v>327.57428079241134</v>
      </c>
      <c r="P976" s="11">
        <v>0</v>
      </c>
      <c r="Q976" s="10">
        <f t="shared" ref="Q976:Q1007" si="531">T975</f>
        <v>2.7038770035993767E-2</v>
      </c>
      <c r="R976" s="10">
        <f t="shared" ref="R976:R1007" si="532">O976*Q976/1000</f>
        <v>8.8572056480520599E-3</v>
      </c>
      <c r="S976" s="10">
        <f t="shared" ref="S976:S1007" si="533">MIN(P976*Q976,Q976-R976)</f>
        <v>0</v>
      </c>
      <c r="T976" s="9">
        <f t="shared" si="523"/>
        <v>1.8181564387941707E-2</v>
      </c>
      <c r="U976" s="18"/>
      <c r="V976" s="8">
        <f t="shared" ref="V976:V1007" si="534">W975</f>
        <v>207.97600019975579</v>
      </c>
      <c r="W976" s="8">
        <f t="shared" si="524"/>
        <v>139.84841151223839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-46.02550566901494</v>
      </c>
      <c r="AB976" s="8">
        <f t="shared" ref="AB976:AB1007" si="535">IFERROR(_xlfn.IFNA(-M976*R976,0),0)</f>
        <v>-6812.7588687517391</v>
      </c>
      <c r="AC976" s="8">
        <f t="shared" si="528"/>
        <v>-6858.7843744207539</v>
      </c>
      <c r="AD976" s="8">
        <f t="shared" ref="AD976:AD1007" si="536">IFERROR(_xlfn.IFNA($D$6*SUM(V976:V976,Y976:Z976),0),0)</f>
        <v>20.402445619596044</v>
      </c>
      <c r="AE976" s="8">
        <f t="shared" si="529"/>
        <v>-6838.3819288011582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2531.438147288347</v>
      </c>
      <c r="M977" s="14">
        <f t="shared" si="522"/>
        <v>769177</v>
      </c>
      <c r="N977" s="13"/>
      <c r="O977" s="12">
        <f>1000*(IF(I38&lt;18,VLOOKUP(I38,'[1]Mortality (No Interventions) L'!$B$10:$O$129,10),VLOOKUP(I38,'[1]Mortality (Interventions) L'!$B$264:$AV$384,25)))</f>
        <v>350.86931993993755</v>
      </c>
      <c r="P977" s="11">
        <v>0</v>
      </c>
      <c r="Q977" s="10">
        <f t="shared" si="531"/>
        <v>1.8181564387941707E-2</v>
      </c>
      <c r="R977" s="10">
        <f t="shared" si="532"/>
        <v>6.3793531322412934E-3</v>
      </c>
      <c r="S977" s="10">
        <f t="shared" si="533"/>
        <v>0</v>
      </c>
      <c r="T977" s="9">
        <f t="shared" si="523"/>
        <v>1.1802211255700414E-2</v>
      </c>
      <c r="U977" s="18"/>
      <c r="V977" s="8">
        <f t="shared" si="534"/>
        <v>139.84841151223839</v>
      </c>
      <c r="W977" s="8">
        <f t="shared" si="524"/>
        <v>90.779894470258782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-29.876567795035932</v>
      </c>
      <c r="AB977" s="8">
        <f t="shared" si="535"/>
        <v>-4906.8517041979612</v>
      </c>
      <c r="AC977" s="8">
        <f t="shared" si="528"/>
        <v>-4936.7282719929972</v>
      </c>
      <c r="AD977" s="8">
        <f t="shared" si="536"/>
        <v>13.719129169350586</v>
      </c>
      <c r="AE977" s="8">
        <f t="shared" si="529"/>
        <v>-4923.0091428236465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2531.438147288347</v>
      </c>
      <c r="M978" s="14">
        <f t="shared" si="522"/>
        <v>769177</v>
      </c>
      <c r="N978" s="13"/>
      <c r="O978" s="12">
        <f>1000*(IF(I39&lt;18,VLOOKUP(I39,'[1]Mortality (No Interventions) L'!$B$10:$O$129,10),VLOOKUP(I39,'[1]Mortality (Interventions) L'!$B$264:$AV$384,25)))</f>
        <v>374.37057721657857</v>
      </c>
      <c r="P978" s="11">
        <v>0</v>
      </c>
      <c r="Q978" s="10">
        <f t="shared" si="531"/>
        <v>1.1802211255700414E-2</v>
      </c>
      <c r="R978" s="10">
        <f t="shared" si="532"/>
        <v>4.4184006402285649E-3</v>
      </c>
      <c r="S978" s="10">
        <f t="shared" si="533"/>
        <v>0</v>
      </c>
      <c r="T978" s="9">
        <f t="shared" si="523"/>
        <v>7.383810615471849E-3</v>
      </c>
      <c r="U978" s="18"/>
      <c r="V978" s="8">
        <f t="shared" si="534"/>
        <v>90.779894470258782</v>
      </c>
      <c r="W978" s="8">
        <f t="shared" si="524"/>
        <v>56.794572977767906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-18.691659864358087</v>
      </c>
      <c r="AB978" s="8">
        <f t="shared" si="535"/>
        <v>-3398.5321492490871</v>
      </c>
      <c r="AC978" s="8">
        <f t="shared" si="528"/>
        <v>-3417.223809113445</v>
      </c>
      <c r="AD978" s="8">
        <f t="shared" si="536"/>
        <v>8.9055076475323869</v>
      </c>
      <c r="AE978" s="8">
        <f t="shared" si="529"/>
        <v>-3408.3183014659126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2531.438147288347</v>
      </c>
      <c r="M979" s="14">
        <f t="shared" si="522"/>
        <v>769177</v>
      </c>
      <c r="N979" s="13"/>
      <c r="O979" s="12">
        <f>1000*(IF(I40&lt;18,VLOOKUP(I40,'[1]Mortality (No Interventions) L'!$B$10:$O$129,10),VLOOKUP(I40,'[1]Mortality (Interventions) L'!$B$264:$AV$384,25)))</f>
        <v>398.74806223973525</v>
      </c>
      <c r="P979" s="11">
        <v>0</v>
      </c>
      <c r="Q979" s="10">
        <f t="shared" si="531"/>
        <v>7.383810615471849E-3</v>
      </c>
      <c r="R979" s="10">
        <f t="shared" si="532"/>
        <v>2.9442801748645869E-3</v>
      </c>
      <c r="S979" s="10">
        <f t="shared" si="533"/>
        <v>0</v>
      </c>
      <c r="T979" s="9">
        <f t="shared" si="523"/>
        <v>4.4395304406072622E-3</v>
      </c>
      <c r="U979" s="18"/>
      <c r="V979" s="8">
        <f t="shared" si="534"/>
        <v>56.794572977767906</v>
      </c>
      <c r="W979" s="8">
        <f t="shared" si="524"/>
        <v>34.147847057149725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-11.238396713401066</v>
      </c>
      <c r="AB979" s="8">
        <f t="shared" si="535"/>
        <v>-2264.6725920618182</v>
      </c>
      <c r="AC979" s="8">
        <f t="shared" si="528"/>
        <v>-2275.9109887752193</v>
      </c>
      <c r="AD979" s="8">
        <f t="shared" si="536"/>
        <v>5.5715476091190324</v>
      </c>
      <c r="AE979" s="8">
        <f t="shared" si="529"/>
        <v>-2270.3394411661002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2531.438147288347</v>
      </c>
      <c r="M980" s="14">
        <f t="shared" si="522"/>
        <v>769177</v>
      </c>
      <c r="N980" s="13"/>
      <c r="O980" s="12">
        <f>1000*(IF(I41&lt;18,VLOOKUP(I41,'[1]Mortality (No Interventions) L'!$B$10:$O$129,10),VLOOKUP(I41,'[1]Mortality (Interventions) L'!$B$264:$AV$384,25)))</f>
        <v>423.0323736356417</v>
      </c>
      <c r="P980" s="11">
        <v>0</v>
      </c>
      <c r="Q980" s="10">
        <f t="shared" si="531"/>
        <v>4.4395304406072622E-3</v>
      </c>
      <c r="R980" s="10">
        <f t="shared" si="532"/>
        <v>1.8780651001177764E-3</v>
      </c>
      <c r="S980" s="10">
        <f t="shared" si="533"/>
        <v>0</v>
      </c>
      <c r="T980" s="9">
        <f t="shared" si="523"/>
        <v>2.5614653404894857E-3</v>
      </c>
      <c r="U980" s="18"/>
      <c r="V980" s="8">
        <f t="shared" si="534"/>
        <v>34.147847057149725</v>
      </c>
      <c r="W980" s="8">
        <f t="shared" si="524"/>
        <v>19.702202262016812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-6.4841910758720189</v>
      </c>
      <c r="AB980" s="8">
        <f t="shared" si="535"/>
        <v>-1444.564479513291</v>
      </c>
      <c r="AC980" s="8">
        <f t="shared" si="528"/>
        <v>-1451.0486705891631</v>
      </c>
      <c r="AD980" s="8">
        <f t="shared" si="536"/>
        <v>3.3499037963063882</v>
      </c>
      <c r="AE980" s="8">
        <f t="shared" si="529"/>
        <v>-1447.6987667928568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2531.438147288347</v>
      </c>
      <c r="M981" s="14">
        <f t="shared" si="522"/>
        <v>769177</v>
      </c>
      <c r="N981" s="13"/>
      <c r="O981" s="12">
        <f>1000*(IF(I42&lt;18,VLOOKUP(I42,'[1]Mortality (No Interventions) L'!$B$10:$O$129,10),VLOOKUP(I42,'[1]Mortality (Interventions) L'!$B$264:$AV$384,25)))</f>
        <v>446.61847483592231</v>
      </c>
      <c r="P981" s="11">
        <v>0</v>
      </c>
      <c r="Q981" s="10">
        <f t="shared" si="531"/>
        <v>2.5614653404894857E-3</v>
      </c>
      <c r="R981" s="10">
        <f t="shared" si="532"/>
        <v>1.1439977437144905E-3</v>
      </c>
      <c r="S981" s="10">
        <f t="shared" si="533"/>
        <v>0</v>
      </c>
      <c r="T981" s="9">
        <f t="shared" si="523"/>
        <v>1.4174675967749953E-3</v>
      </c>
      <c r="U981" s="18"/>
      <c r="V981" s="8">
        <f t="shared" si="534"/>
        <v>19.702202262016812</v>
      </c>
      <c r="W981" s="8">
        <f t="shared" si="524"/>
        <v>10.902834736846005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-3.5882315470213597</v>
      </c>
      <c r="AB981" s="8">
        <f t="shared" si="535"/>
        <v>-879.93675251708066</v>
      </c>
      <c r="AC981" s="8">
        <f t="shared" si="528"/>
        <v>-883.524984064102</v>
      </c>
      <c r="AD981" s="8">
        <f t="shared" si="536"/>
        <v>1.9327860419038494</v>
      </c>
      <c r="AE981" s="8">
        <f t="shared" si="529"/>
        <v>-881.5921980221982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2531.438147288347</v>
      </c>
      <c r="M982" s="14">
        <f t="shared" si="522"/>
        <v>769177</v>
      </c>
      <c r="N982" s="13"/>
      <c r="O982" s="12">
        <f>1000*(IF(I43&lt;18,VLOOKUP(I43,'[1]Mortality (No Interventions) L'!$B$10:$O$129,10),VLOOKUP(I43,'[1]Mortality (Interventions) L'!$B$264:$AV$384,25)))</f>
        <v>470.55053993530322</v>
      </c>
      <c r="P982" s="11">
        <v>0</v>
      </c>
      <c r="Q982" s="10">
        <f t="shared" si="531"/>
        <v>1.4174675967749953E-3</v>
      </c>
      <c r="R982" s="10">
        <f t="shared" si="532"/>
        <v>6.6699014300327069E-4</v>
      </c>
      <c r="S982" s="10">
        <f t="shared" si="533"/>
        <v>0</v>
      </c>
      <c r="T982" s="9">
        <f t="shared" si="523"/>
        <v>7.5047745377172456E-4</v>
      </c>
      <c r="U982" s="18"/>
      <c r="V982" s="8">
        <f t="shared" si="534"/>
        <v>10.902834736846005</v>
      </c>
      <c r="W982" s="8">
        <f t="shared" si="524"/>
        <v>5.7724999645977384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-1.8997872551575705</v>
      </c>
      <c r="AB982" s="8">
        <f t="shared" si="535"/>
        <v>-513.0334772248267</v>
      </c>
      <c r="AC982" s="8">
        <f t="shared" si="528"/>
        <v>-514.93326447998425</v>
      </c>
      <c r="AD982" s="8">
        <f t="shared" si="536"/>
        <v>1.0695680876845932</v>
      </c>
      <c r="AE982" s="8">
        <f t="shared" si="529"/>
        <v>-513.86369639229963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2531.438147288347</v>
      </c>
      <c r="M983" s="14">
        <f t="shared" si="522"/>
        <v>769177</v>
      </c>
      <c r="N983" s="13"/>
      <c r="O983" s="12">
        <f>1000*(IF(I44&lt;18,VLOOKUP(I44,'[1]Mortality (No Interventions) L'!$B$10:$O$129,10),VLOOKUP(I44,'[1]Mortality (Interventions) L'!$B$264:$AV$384,25)))</f>
        <v>494.66706440827966</v>
      </c>
      <c r="P983" s="11">
        <v>0</v>
      </c>
      <c r="Q983" s="10">
        <f t="shared" si="531"/>
        <v>7.5047745377172456E-4</v>
      </c>
      <c r="R983" s="10">
        <f t="shared" si="532"/>
        <v>3.7123647896185943E-4</v>
      </c>
      <c r="S983" s="10">
        <f t="shared" si="533"/>
        <v>0</v>
      </c>
      <c r="T983" s="9">
        <f t="shared" si="523"/>
        <v>3.7924097480986513E-4</v>
      </c>
      <c r="U983" s="18"/>
      <c r="V983" s="8">
        <f t="shared" si="534"/>
        <v>5.7724999645977384</v>
      </c>
      <c r="W983" s="8">
        <f t="shared" si="524"/>
        <v>2.9170343528132765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-0.96002507064851161</v>
      </c>
      <c r="AB983" s="8">
        <f t="shared" si="535"/>
        <v>-285.54656117844615</v>
      </c>
      <c r="AC983" s="8">
        <f t="shared" si="528"/>
        <v>-286.50658624909465</v>
      </c>
      <c r="AD983" s="8">
        <f t="shared" si="536"/>
        <v>0.56628224652703818</v>
      </c>
      <c r="AE983" s="8">
        <f t="shared" si="529"/>
        <v>-285.94030400256759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2531.438147288347</v>
      </c>
      <c r="M984" s="14">
        <f t="shared" si="522"/>
        <v>769177</v>
      </c>
      <c r="N984" s="13"/>
      <c r="O984" s="12">
        <f>1000*(IF(I45&lt;18,VLOOKUP(I45,'[1]Mortality (No Interventions) L'!$B$10:$O$129,10),VLOOKUP(I45,'[1]Mortality (Interventions) L'!$B$264:$AV$384,25)))</f>
        <v>518.791107301681</v>
      </c>
      <c r="P984" s="11">
        <v>0</v>
      </c>
      <c r="Q984" s="10">
        <f t="shared" si="531"/>
        <v>3.7924097480986513E-4</v>
      </c>
      <c r="R984" s="10">
        <f t="shared" si="532"/>
        <v>1.9674684525577884E-4</v>
      </c>
      <c r="S984" s="10">
        <f t="shared" si="533"/>
        <v>0</v>
      </c>
      <c r="T984" s="9">
        <f t="shared" si="523"/>
        <v>1.824941295540863E-4</v>
      </c>
      <c r="U984" s="18"/>
      <c r="V984" s="8">
        <f t="shared" si="534"/>
        <v>2.9170343528132765</v>
      </c>
      <c r="W984" s="8">
        <f t="shared" si="524"/>
        <v>1.4037028708802344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-0.46197260120939576</v>
      </c>
      <c r="AB984" s="8">
        <f t="shared" si="535"/>
        <v>-151.3331481933042</v>
      </c>
      <c r="AC984" s="8">
        <f t="shared" si="528"/>
        <v>-151.79512079451359</v>
      </c>
      <c r="AD984" s="8">
        <f t="shared" si="536"/>
        <v>0.28616107001098245</v>
      </c>
      <c r="AE984" s="8">
        <f t="shared" si="529"/>
        <v>-151.5089597245026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2531.438147288347</v>
      </c>
      <c r="M985" s="14">
        <f t="shared" si="522"/>
        <v>769177</v>
      </c>
      <c r="N985" s="13"/>
      <c r="O985" s="12">
        <f>1000*(IF(I46&lt;18,VLOOKUP(I46,'[1]Mortality (No Interventions) L'!$B$10:$O$129,10),VLOOKUP(I46,'[1]Mortality (Interventions) L'!$B$264:$AV$384,25)))</f>
        <v>542.74928977143145</v>
      </c>
      <c r="P985" s="11">
        <v>0</v>
      </c>
      <c r="Q985" s="10">
        <f t="shared" si="531"/>
        <v>1.824941295540863E-4</v>
      </c>
      <c r="R985" s="10">
        <f t="shared" si="532"/>
        <v>9.9048559202935942E-5</v>
      </c>
      <c r="S985" s="10">
        <f t="shared" si="533"/>
        <v>0</v>
      </c>
      <c r="T985" s="9">
        <f t="shared" si="523"/>
        <v>8.3445570351150353E-5</v>
      </c>
      <c r="U985" s="18"/>
      <c r="V985" s="8">
        <f t="shared" si="534"/>
        <v>1.4037028708802344</v>
      </c>
      <c r="W985" s="8">
        <f t="shared" si="524"/>
        <v>0.64184413465986778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-0.21123730000913546</v>
      </c>
      <c r="AB985" s="8">
        <f t="shared" si="535"/>
        <v>-76.185873622036652</v>
      </c>
      <c r="AC985" s="8">
        <f t="shared" si="528"/>
        <v>-76.397110922045783</v>
      </c>
      <c r="AD985" s="8">
        <f t="shared" si="536"/>
        <v>0.13770325163335101</v>
      </c>
      <c r="AE985" s="8">
        <f t="shared" si="529"/>
        <v>-76.259407670412429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2531.438147288347</v>
      </c>
      <c r="M986" s="14">
        <f t="shared" si="522"/>
        <v>769177</v>
      </c>
      <c r="N986" s="13"/>
      <c r="O986" s="12">
        <f>1000*(IF(I47&lt;18,VLOOKUP(I47,'[1]Mortality (No Interventions) L'!$B$10:$O$129,10),VLOOKUP(I47,'[1]Mortality (Interventions) L'!$B$264:$AV$384,25)))</f>
        <v>566.56657019151373</v>
      </c>
      <c r="P986" s="11">
        <v>0</v>
      </c>
      <c r="Q986" s="10">
        <f t="shared" si="531"/>
        <v>8.3445570351150353E-5</v>
      </c>
      <c r="R986" s="10">
        <f t="shared" si="532"/>
        <v>4.7277470591525927E-5</v>
      </c>
      <c r="S986" s="10">
        <f t="shared" si="533"/>
        <v>0</v>
      </c>
      <c r="T986" s="9">
        <f t="shared" si="523"/>
        <v>3.6168099759624427E-5</v>
      </c>
      <c r="U986" s="18"/>
      <c r="V986" s="8">
        <f t="shared" si="534"/>
        <v>0.64184413465986778</v>
      </c>
      <c r="W986" s="8">
        <f t="shared" si="524"/>
        <v>0.27819670468808638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-9.1557307446443761E-2</v>
      </c>
      <c r="AB986" s="8">
        <f t="shared" si="535"/>
        <v>-36.364742997178141</v>
      </c>
      <c r="AC986" s="8">
        <f t="shared" si="528"/>
        <v>-36.456300304624584</v>
      </c>
      <c r="AD986" s="8">
        <f t="shared" si="536"/>
        <v>6.2964909610133027E-2</v>
      </c>
      <c r="AE986" s="8">
        <f t="shared" si="529"/>
        <v>-36.393335395014454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2531.438147288347</v>
      </c>
      <c r="M987" s="14">
        <f t="shared" si="522"/>
        <v>769177</v>
      </c>
      <c r="N987" s="13"/>
      <c r="O987" s="12">
        <f>1000*(IF(I48&lt;18,VLOOKUP(I48,'[1]Mortality (No Interventions) L'!$B$10:$O$129,10),VLOOKUP(I48,'[1]Mortality (Interventions) L'!$B$264:$AV$384,25)))</f>
        <v>590.29067512416111</v>
      </c>
      <c r="P987" s="11">
        <v>0</v>
      </c>
      <c r="Q987" s="10">
        <f t="shared" si="531"/>
        <v>3.6168099759624427E-5</v>
      </c>
      <c r="R987" s="10">
        <f t="shared" si="532"/>
        <v>2.1349692025066712E-5</v>
      </c>
      <c r="S987" s="10">
        <f t="shared" si="533"/>
        <v>0</v>
      </c>
      <c r="T987" s="9">
        <f t="shared" si="523"/>
        <v>1.4818407734557715E-5</v>
      </c>
      <c r="U987" s="18"/>
      <c r="V987" s="8">
        <f t="shared" si="534"/>
        <v>0.27819670468808638</v>
      </c>
      <c r="W987" s="8">
        <f t="shared" si="524"/>
        <v>0.113979784060439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-3.7511882621332093E-2</v>
      </c>
      <c r="AB987" s="8">
        <f t="shared" si="535"/>
        <v>-16.421692062764738</v>
      </c>
      <c r="AC987" s="8">
        <f t="shared" si="528"/>
        <v>-16.459203945386069</v>
      </c>
      <c r="AD987" s="8">
        <f t="shared" si="536"/>
        <v>2.7291096729901276E-2</v>
      </c>
      <c r="AE987" s="8">
        <f t="shared" si="529"/>
        <v>-16.431912848656168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2531.438147288347</v>
      </c>
      <c r="M988" s="14">
        <f t="shared" si="522"/>
        <v>769177</v>
      </c>
      <c r="N988" s="13"/>
      <c r="O988" s="12">
        <f>1000*(IF(I49&lt;18,VLOOKUP(I49,'[1]Mortality (No Interventions) L'!$B$10:$O$129,10),VLOOKUP(I49,'[1]Mortality (Interventions) L'!$B$264:$AV$384,25)))</f>
        <v>613.76572742198312</v>
      </c>
      <c r="P988" s="11">
        <v>0</v>
      </c>
      <c r="Q988" s="10">
        <f t="shared" si="531"/>
        <v>1.4818407734557715E-5</v>
      </c>
      <c r="R988" s="10">
        <f t="shared" si="532"/>
        <v>9.0950308024363582E-6</v>
      </c>
      <c r="S988" s="10">
        <f t="shared" si="533"/>
        <v>0</v>
      </c>
      <c r="T988" s="9">
        <f t="shared" si="523"/>
        <v>5.7233769321213568E-6</v>
      </c>
      <c r="U988" s="18"/>
      <c r="V988" s="8">
        <f t="shared" si="534"/>
        <v>0.113979784060439</v>
      </c>
      <c r="W988" s="8">
        <f t="shared" si="524"/>
        <v>4.4022898985183093E-2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-1.448837469728215E-2</v>
      </c>
      <c r="AB988" s="8">
        <f t="shared" si="535"/>
        <v>-6.9956885075255908</v>
      </c>
      <c r="AC988" s="8">
        <f t="shared" si="528"/>
        <v>-7.0101768822228729</v>
      </c>
      <c r="AD988" s="8">
        <f t="shared" si="536"/>
        <v>1.1181416816329066E-2</v>
      </c>
      <c r="AE988" s="8">
        <f t="shared" si="529"/>
        <v>-6.9989954654065443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2531.438147288347</v>
      </c>
      <c r="M989" s="14">
        <f t="shared" si="522"/>
        <v>769177</v>
      </c>
      <c r="N989" s="13"/>
      <c r="O989" s="12">
        <f>1000*(IF(I50&lt;18,VLOOKUP(I50,'[1]Mortality (No Interventions) L'!$B$10:$O$129,10),VLOOKUP(I50,'[1]Mortality (Interventions) L'!$B$264:$AV$384,25)))</f>
        <v>636.83930442765836</v>
      </c>
      <c r="P989" s="11">
        <v>0</v>
      </c>
      <c r="Q989" s="10">
        <f t="shared" si="531"/>
        <v>5.7233769321213568E-6</v>
      </c>
      <c r="R989" s="10">
        <f t="shared" si="532"/>
        <v>3.6448713844294703E-6</v>
      </c>
      <c r="S989" s="10">
        <f t="shared" si="533"/>
        <v>0</v>
      </c>
      <c r="T989" s="9">
        <f t="shared" si="523"/>
        <v>2.0785055476918866E-6</v>
      </c>
      <c r="U989" s="18"/>
      <c r="V989" s="8">
        <f t="shared" si="534"/>
        <v>4.4022898985183093E-2</v>
      </c>
      <c r="W989" s="8">
        <f t="shared" si="524"/>
        <v>1.5987386616570023E-2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-5.2616082327777E-3</v>
      </c>
      <c r="AB989" s="8">
        <f t="shared" si="535"/>
        <v>-2.8035512368613067</v>
      </c>
      <c r="AC989" s="8">
        <f t="shared" si="528"/>
        <v>-2.8088128450940846</v>
      </c>
      <c r="AD989" s="8">
        <f t="shared" si="536"/>
        <v>4.3186463904464614E-3</v>
      </c>
      <c r="AE989" s="8">
        <f t="shared" si="529"/>
        <v>-2.804494198703638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2531.438147288347</v>
      </c>
      <c r="M990" s="14">
        <f t="shared" si="522"/>
        <v>769177</v>
      </c>
      <c r="N990" s="13"/>
      <c r="O990" s="12">
        <f>1000*(IF(I51&lt;18,VLOOKUP(I51,'[1]Mortality (No Interventions) L'!$B$10:$O$129,10),VLOOKUP(I51,'[1]Mortality (Interventions) L'!$B$264:$AV$384,25)))</f>
        <v>663.84951719025105</v>
      </c>
      <c r="P990" s="11">
        <v>0</v>
      </c>
      <c r="Q990" s="10">
        <f t="shared" si="531"/>
        <v>2.0785055476918866E-6</v>
      </c>
      <c r="R990" s="10">
        <f t="shared" si="532"/>
        <v>1.3798149043125172E-6</v>
      </c>
      <c r="S990" s="10">
        <f t="shared" si="533"/>
        <v>0</v>
      </c>
      <c r="T990" s="9">
        <f t="shared" si="523"/>
        <v>6.9869064337936935E-7</v>
      </c>
      <c r="U990" s="18"/>
      <c r="V990" s="8">
        <f t="shared" si="534"/>
        <v>1.5987386616570023E-2</v>
      </c>
      <c r="W990" s="8">
        <f t="shared" si="524"/>
        <v>5.3741677300261324E-3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-1.7686921478039738E-3</v>
      </c>
      <c r="AB990" s="8">
        <f t="shared" si="535"/>
        <v>-1.0613218886543891</v>
      </c>
      <c r="AC990" s="8">
        <f t="shared" si="528"/>
        <v>-1.0630905808021931</v>
      </c>
      <c r="AD990" s="8">
        <f t="shared" si="536"/>
        <v>1.5683626270855194E-3</v>
      </c>
      <c r="AE990" s="8">
        <f t="shared" si="529"/>
        <v>-1.0615222181751076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2531.438147288347</v>
      </c>
      <c r="M991" s="14">
        <f t="shared" si="522"/>
        <v>769177</v>
      </c>
      <c r="N991" s="13"/>
      <c r="O991" s="12">
        <f>1000*(IF(I52&lt;18,VLOOKUP(I52,'[1]Mortality (No Interventions) L'!$B$10:$O$129,10),VLOOKUP(I52,'[1]Mortality (Interventions) L'!$B$264:$AV$384,25)))</f>
        <v>690.36539652208216</v>
      </c>
      <c r="P991" s="11">
        <v>0</v>
      </c>
      <c r="Q991" s="10">
        <f t="shared" si="531"/>
        <v>6.9869064337936935E-7</v>
      </c>
      <c r="R991" s="10">
        <f t="shared" si="532"/>
        <v>4.8235184306286704E-7</v>
      </c>
      <c r="S991" s="10">
        <f t="shared" si="533"/>
        <v>0</v>
      </c>
      <c r="T991" s="9">
        <f t="shared" si="523"/>
        <v>2.1633880031650231E-7</v>
      </c>
      <c r="U991" s="18"/>
      <c r="V991" s="8">
        <f t="shared" si="534"/>
        <v>5.3741677300261324E-3</v>
      </c>
      <c r="W991" s="8">
        <f t="shared" si="524"/>
        <v>1.6640282941104631E-3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-5.4764829185979021E-4</v>
      </c>
      <c r="AB991" s="8">
        <f t="shared" si="535"/>
        <v>-0.37101394359156686</v>
      </c>
      <c r="AC991" s="8">
        <f t="shared" si="528"/>
        <v>-0.37156159188342663</v>
      </c>
      <c r="AD991" s="8">
        <f t="shared" si="536"/>
        <v>5.272058543155636E-4</v>
      </c>
      <c r="AE991" s="8">
        <f t="shared" si="529"/>
        <v>-0.3710343860291111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2531.438147288347</v>
      </c>
      <c r="M992" s="14">
        <f t="shared" si="522"/>
        <v>769177</v>
      </c>
      <c r="N992" s="13"/>
      <c r="O992" s="12">
        <f>1000*(IF(I53&lt;18,VLOOKUP(I53,'[1]Mortality (No Interventions) L'!$B$10:$O$129,10),VLOOKUP(I53,'[1]Mortality (Interventions) L'!$B$264:$AV$384,25)))</f>
        <v>716.35261586404511</v>
      </c>
      <c r="P992" s="11">
        <v>0</v>
      </c>
      <c r="Q992" s="10">
        <f t="shared" si="531"/>
        <v>2.1633880031650231E-7</v>
      </c>
      <c r="R992" s="10">
        <f t="shared" si="532"/>
        <v>1.5497486551961576E-7</v>
      </c>
      <c r="S992" s="10">
        <f t="shared" si="533"/>
        <v>0</v>
      </c>
      <c r="T992" s="9">
        <f t="shared" si="523"/>
        <v>6.136393479688655E-8</v>
      </c>
      <c r="U992" s="18"/>
      <c r="V992" s="8">
        <f t="shared" si="534"/>
        <v>1.6640282941104631E-3</v>
      </c>
      <c r="W992" s="8">
        <f t="shared" si="524"/>
        <v>4.7199727275264809E-4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-1.5533900541255341E-4</v>
      </c>
      <c r="AB992" s="8">
        <f t="shared" si="535"/>
        <v>-0.11920310213578149</v>
      </c>
      <c r="AC992" s="8">
        <f t="shared" si="528"/>
        <v>-0.11935844114119404</v>
      </c>
      <c r="AD992" s="8">
        <f t="shared" si="536"/>
        <v>1.6324117565223644E-4</v>
      </c>
      <c r="AE992" s="8">
        <f t="shared" si="529"/>
        <v>-0.1191951999655418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2531.438147288347</v>
      </c>
      <c r="M993" s="14">
        <f t="shared" si="522"/>
        <v>769177</v>
      </c>
      <c r="N993" s="13"/>
      <c r="O993" s="12">
        <f>1000*(IF(I54&lt;18,VLOOKUP(I54,'[1]Mortality (No Interventions) L'!$B$10:$O$129,10),VLOOKUP(I54,'[1]Mortality (Interventions) L'!$B$264:$AV$384,25)))</f>
        <v>741.77818514774958</v>
      </c>
      <c r="P993" s="11">
        <v>0</v>
      </c>
      <c r="Q993" s="10">
        <f t="shared" si="531"/>
        <v>6.136393479688655E-8</v>
      </c>
      <c r="R993" s="10">
        <f t="shared" si="532"/>
        <v>4.551842818715935E-8</v>
      </c>
      <c r="S993" s="10">
        <f t="shared" si="533"/>
        <v>0</v>
      </c>
      <c r="T993" s="9">
        <f t="shared" si="523"/>
        <v>1.5845506609727201E-8</v>
      </c>
      <c r="U993" s="18"/>
      <c r="V993" s="8">
        <f t="shared" si="534"/>
        <v>4.7199727275264809E-4</v>
      </c>
      <c r="W993" s="8">
        <f t="shared" si="524"/>
        <v>1.218799923755014E-4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-4.0111919894973077E-5</v>
      </c>
      <c r="AB993" s="8">
        <f t="shared" si="535"/>
        <v>-3.5011728037714664E-2</v>
      </c>
      <c r="AC993" s="8">
        <f t="shared" si="528"/>
        <v>-3.5051839957609639E-2</v>
      </c>
      <c r="AD993" s="8">
        <f t="shared" si="536"/>
        <v>4.6302932457034781E-5</v>
      </c>
      <c r="AE993" s="8">
        <f t="shared" si="529"/>
        <v>-3.5005537025152605E-2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2531.438147288347</v>
      </c>
      <c r="M994" s="14">
        <f t="shared" si="522"/>
        <v>769177</v>
      </c>
      <c r="N994" s="13"/>
      <c r="O994" s="12">
        <f>1000*(IF(I55&lt;18,VLOOKUP(I55,'[1]Mortality (No Interventions) L'!$B$10:$O$129,10),VLOOKUP(I55,'[1]Mortality (Interventions) L'!$B$264:$AV$384,25)))</f>
        <v>766.60973897458052</v>
      </c>
      <c r="P994" s="11">
        <v>0</v>
      </c>
      <c r="Q994" s="10">
        <f t="shared" si="531"/>
        <v>1.5845506609727201E-8</v>
      </c>
      <c r="R994" s="10">
        <f t="shared" si="532"/>
        <v>1.214731968600296E-8</v>
      </c>
      <c r="S994" s="10">
        <f t="shared" si="533"/>
        <v>0</v>
      </c>
      <c r="T994" s="9">
        <f t="shared" si="523"/>
        <v>3.6981869237242409E-9</v>
      </c>
      <c r="U994" s="18"/>
      <c r="V994" s="8">
        <f t="shared" si="534"/>
        <v>1.218799923755014E-4</v>
      </c>
      <c r="W994" s="8">
        <f t="shared" si="524"/>
        <v>2.8445603234294405E-5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-9.3617314545184829E-6</v>
      </c>
      <c r="AB994" s="8">
        <f t="shared" si="535"/>
        <v>-9.3434389141206983E-3</v>
      </c>
      <c r="AC994" s="8">
        <f t="shared" si="528"/>
        <v>-9.3528006455752162E-3</v>
      </c>
      <c r="AD994" s="8">
        <f t="shared" si="536"/>
        <v>1.1956427252036688E-5</v>
      </c>
      <c r="AE994" s="8">
        <f t="shared" si="529"/>
        <v>-9.3408442183231799E-3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2531.438147288347</v>
      </c>
      <c r="M995" s="14">
        <f t="shared" si="522"/>
        <v>769177</v>
      </c>
      <c r="N995" s="13"/>
      <c r="O995" s="12">
        <f>1000*(IF(I56&lt;18,VLOOKUP(I56,'[1]Mortality (No Interventions) L'!$B$10:$O$129,10),VLOOKUP(I56,'[1]Mortality (Interventions) L'!$B$264:$AV$384,25)))</f>
        <v>790.97452316495162</v>
      </c>
      <c r="P995" s="11">
        <v>0</v>
      </c>
      <c r="Q995" s="10">
        <f t="shared" si="531"/>
        <v>3.6981869237242409E-9</v>
      </c>
      <c r="R995" s="10">
        <f t="shared" si="532"/>
        <v>2.9251716385676404E-9</v>
      </c>
      <c r="S995" s="10">
        <f t="shared" si="533"/>
        <v>0</v>
      </c>
      <c r="T995" s="9">
        <f t="shared" si="523"/>
        <v>7.7301528515660046E-10</v>
      </c>
      <c r="U995" s="18"/>
      <c r="V995" s="8">
        <f t="shared" si="534"/>
        <v>2.8445603234294405E-5</v>
      </c>
      <c r="W995" s="8">
        <f t="shared" si="524"/>
        <v>5.9458557799089848E-6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-1.9568403812823977E-6</v>
      </c>
      <c r="AB995" s="8">
        <f t="shared" si="535"/>
        <v>-2.2499747454385421E-3</v>
      </c>
      <c r="AC995" s="8">
        <f t="shared" si="528"/>
        <v>-2.2519315858198245E-3</v>
      </c>
      <c r="AD995" s="8">
        <f t="shared" si="536"/>
        <v>2.7905136772842814E-6</v>
      </c>
      <c r="AE995" s="8">
        <f t="shared" si="529"/>
        <v>-2.2491410721425403E-3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2531.438147288347</v>
      </c>
      <c r="M996" s="14">
        <f t="shared" si="522"/>
        <v>769177</v>
      </c>
      <c r="N996" s="13"/>
      <c r="O996" s="12">
        <f>1000*(IF(I57&lt;18,VLOOKUP(I57,'[1]Mortality (No Interventions) L'!$B$10:$O$129,10),VLOOKUP(I57,'[1]Mortality (Interventions) L'!$B$264:$AV$384,25)))</f>
        <v>815.02084281419411</v>
      </c>
      <c r="P996" s="11">
        <v>0</v>
      </c>
      <c r="Q996" s="10">
        <f t="shared" si="531"/>
        <v>7.7301528515660046E-10</v>
      </c>
      <c r="R996" s="10">
        <f t="shared" si="532"/>
        <v>6.3002356921658711E-10</v>
      </c>
      <c r="S996" s="10">
        <f t="shared" si="533"/>
        <v>0</v>
      </c>
      <c r="T996" s="9">
        <f t="shared" si="523"/>
        <v>1.4299171594001335E-10</v>
      </c>
      <c r="U996" s="18"/>
      <c r="V996" s="8">
        <f t="shared" si="534"/>
        <v>5.9458557799089848E-6</v>
      </c>
      <c r="W996" s="8">
        <f t="shared" si="524"/>
        <v>1.0998593909159165E-6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-3.6197468447676896E-7</v>
      </c>
      <c r="AB996" s="8">
        <f t="shared" si="535"/>
        <v>-4.8459963889930683E-4</v>
      </c>
      <c r="AC996" s="8">
        <f t="shared" si="528"/>
        <v>-4.8496161358378362E-4</v>
      </c>
      <c r="AD996" s="8">
        <f t="shared" si="536"/>
        <v>5.8328845200907143E-7</v>
      </c>
      <c r="AE996" s="8">
        <f t="shared" si="529"/>
        <v>-4.8437832513177452E-4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2531.438147288347</v>
      </c>
      <c r="M997" s="14">
        <f t="shared" si="522"/>
        <v>769177</v>
      </c>
      <c r="N997" s="13"/>
      <c r="O997" s="12">
        <f>1000*(IF(I58&lt;18,VLOOKUP(I58,'[1]Mortality (No Interventions) L'!$B$10:$O$129,10),VLOOKUP(I58,'[1]Mortality (Interventions) L'!$B$264:$AV$384,25)))</f>
        <v>838.74869792230811</v>
      </c>
      <c r="P997" s="11">
        <v>0</v>
      </c>
      <c r="Q997" s="10">
        <f t="shared" si="531"/>
        <v>1.4299171594001335E-10</v>
      </c>
      <c r="R997" s="10">
        <f t="shared" si="532"/>
        <v>1.1993411555836276E-10</v>
      </c>
      <c r="S997" s="10">
        <f t="shared" si="533"/>
        <v>0</v>
      </c>
      <c r="T997" s="9">
        <f t="shared" si="523"/>
        <v>2.3057600381650594E-11</v>
      </c>
      <c r="U997" s="18"/>
      <c r="V997" s="8">
        <f t="shared" si="534"/>
        <v>1.0998593909159165E-6</v>
      </c>
      <c r="W997" s="8">
        <f t="shared" si="524"/>
        <v>1.7735375888756859E-7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-5.8368889191040664E-8</v>
      </c>
      <c r="AB997" s="8">
        <f t="shared" si="535"/>
        <v>-9.2250563202834785E-5</v>
      </c>
      <c r="AC997" s="8">
        <f t="shared" si="528"/>
        <v>-9.2308932092025821E-5</v>
      </c>
      <c r="AD997" s="8">
        <f t="shared" si="536"/>
        <v>1.0789620624885142E-7</v>
      </c>
      <c r="AE997" s="8">
        <f t="shared" si="529"/>
        <v>-9.2201035885776969E-5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2531.438147288347</v>
      </c>
      <c r="M998" s="14">
        <f t="shared" si="522"/>
        <v>769177</v>
      </c>
      <c r="N998" s="13"/>
      <c r="O998" s="12">
        <f>1000*(IF(I59&lt;18,VLOOKUP(I59,'[1]Mortality (No Interventions) L'!$B$10:$O$129,10),VLOOKUP(I59,'[1]Mortality (Interventions) L'!$B$264:$AV$384,25)))</f>
        <v>862.15808848929362</v>
      </c>
      <c r="P998" s="11">
        <v>0</v>
      </c>
      <c r="Q998" s="10">
        <f t="shared" si="531"/>
        <v>2.3057600381650594E-11</v>
      </c>
      <c r="R998" s="10">
        <f t="shared" si="532"/>
        <v>1.9879296670193882E-11</v>
      </c>
      <c r="S998" s="10">
        <f t="shared" si="533"/>
        <v>0</v>
      </c>
      <c r="T998" s="9">
        <f t="shared" si="523"/>
        <v>3.178303711456712E-12</v>
      </c>
      <c r="U998" s="18"/>
      <c r="V998" s="8">
        <f t="shared" si="534"/>
        <v>1.7735375888756859E-7</v>
      </c>
      <c r="W998" s="8">
        <f t="shared" si="524"/>
        <v>2.4446781138671394E-8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-8.0456792588496555E-9</v>
      </c>
      <c r="AB998" s="8">
        <f t="shared" si="535"/>
        <v>-1.5290697774889719E-5</v>
      </c>
      <c r="AC998" s="8">
        <f t="shared" si="528"/>
        <v>-1.5298743454148567E-5</v>
      </c>
      <c r="AD998" s="8">
        <f t="shared" si="536"/>
        <v>1.7398403746870481E-8</v>
      </c>
      <c r="AE998" s="8">
        <f t="shared" si="529"/>
        <v>-1.5281345050401698E-5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2531.438147288347</v>
      </c>
      <c r="M999" s="14">
        <f t="shared" si="522"/>
        <v>769177</v>
      </c>
      <c r="N999" s="13"/>
      <c r="O999" s="12">
        <f>1000*(IF(I60&lt;18,VLOOKUP(I60,'[1]Mortality (No Interventions) L'!$B$10:$O$129,10),VLOOKUP(I60,'[1]Mortality (Interventions) L'!$B$264:$AV$384,25)))</f>
        <v>1000</v>
      </c>
      <c r="P999" s="11">
        <v>0</v>
      </c>
      <c r="Q999" s="10">
        <f t="shared" si="531"/>
        <v>3.178303711456712E-12</v>
      </c>
      <c r="R999" s="10">
        <f t="shared" si="532"/>
        <v>3.178303711456712E-12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2.4446781138671394E-8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-2.4446781138671396E-6</v>
      </c>
      <c r="AC999" s="8">
        <f t="shared" si="528"/>
        <v>-2.4446781138671396E-6</v>
      </c>
      <c r="AD999" s="8">
        <f t="shared" si="536"/>
        <v>2.3982292297036638E-9</v>
      </c>
      <c r="AE999" s="8">
        <f t="shared" si="529"/>
        <v>-2.4422798846374361E-6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2531.438147288347</v>
      </c>
      <c r="M1000" s="14">
        <f t="shared" si="522"/>
        <v>769177</v>
      </c>
      <c r="N1000" s="13"/>
      <c r="O1000" s="12" t="e">
        <f>1000*(IF(I61&lt;18,VLOOKUP(I61,'[1]Mortality (No Interventions) L'!$B$10:$O$129,10),VLOOKUP(I61,'[1]Mortality (Interventions) L'!$B$264:$AV$384,25)))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2531.438147288347</v>
      </c>
      <c r="M1001" s="14">
        <f t="shared" si="522"/>
        <v>769177</v>
      </c>
      <c r="N1001" s="13"/>
      <c r="O1001" s="12" t="e">
        <f>1000*(IF(I62&lt;18,VLOOKUP(I62,'[1]Mortality (No Interventions) L'!$B$10:$O$129,10),VLOOKUP(I62,'[1]Mortality (Interventions) L'!$B$264:$AV$384,25)))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2531.438147288347</v>
      </c>
      <c r="M1002" s="14">
        <f t="shared" si="522"/>
        <v>769177</v>
      </c>
      <c r="N1002" s="13"/>
      <c r="O1002" s="12" t="e">
        <f>1000*(IF(I63&lt;18,VLOOKUP(I63,'[1]Mortality (No Interventions) L'!$B$10:$O$129,10),VLOOKUP(I63,'[1]Mortality (Interventions) L'!$B$264:$AV$384,25)))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2531.438147288347</v>
      </c>
      <c r="M1003" s="14">
        <f t="shared" si="522"/>
        <v>769177</v>
      </c>
      <c r="N1003" s="13"/>
      <c r="O1003" s="12" t="e">
        <f>1000*(IF(I64&lt;18,VLOOKUP(I64,'[1]Mortality (No Interventions) L'!$B$10:$O$129,10),VLOOKUP(I64,'[1]Mortality (Interventions) L'!$B$264:$AV$384,25)))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2531.438147288347</v>
      </c>
      <c r="M1004" s="14">
        <f t="shared" si="522"/>
        <v>769177</v>
      </c>
      <c r="N1004" s="13"/>
      <c r="O1004" s="12" t="e">
        <f>1000*(IF(I65&lt;18,VLOOKUP(I65,'[1]Mortality (No Interventions) L'!$B$10:$O$129,10),VLOOKUP(I65,'[1]Mortality (Interventions) L'!$B$264:$AV$384,25)))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2531.438147288347</v>
      </c>
      <c r="M1005" s="14">
        <f t="shared" si="522"/>
        <v>769177</v>
      </c>
      <c r="N1005" s="13"/>
      <c r="O1005" s="12" t="e">
        <f>1000*(IF(I66&lt;18,VLOOKUP(I66,'[1]Mortality (No Interventions) L'!$B$10:$O$129,10),VLOOKUP(I66,'[1]Mortality (Interventions) L'!$B$264:$AV$384,25)))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2531.438147288347</v>
      </c>
      <c r="M1006" s="14">
        <f t="shared" si="522"/>
        <v>769177</v>
      </c>
      <c r="N1006" s="13"/>
      <c r="O1006" s="12" t="e">
        <f>1000*(IF(I67&lt;18,VLOOKUP(I67,'[1]Mortality (No Interventions) L'!$B$10:$O$129,10),VLOOKUP(I67,'[1]Mortality (Interventions) L'!$B$264:$AV$384,25)))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2531.438147288347</v>
      </c>
      <c r="M1007" s="14">
        <f t="shared" ref="M1007:M1038" si="539">$E$11</f>
        <v>769177</v>
      </c>
      <c r="N1007" s="13"/>
      <c r="O1007" s="12" t="e">
        <f>1000*(IF(I68&lt;18,VLOOKUP(I68,'[1]Mortality (No Interventions) L'!$B$10:$O$129,10),VLOOKUP(I68,'[1]Mortality (Interventions) L'!$B$264:$AV$384,25)))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2531.438147288347</v>
      </c>
      <c r="M1008" s="14">
        <f t="shared" si="539"/>
        <v>769177</v>
      </c>
      <c r="N1008" s="13"/>
      <c r="O1008" s="12" t="e">
        <f>1000*(IF(I69&lt;18,VLOOKUP(I69,'[1]Mortality (No Interventions) L'!$B$10:$O$129,10),VLOOKUP(I69,'[1]Mortality (Interventions) L'!$B$264:$AV$384,25)))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2531.438147288347</v>
      </c>
      <c r="M1009" s="14">
        <f t="shared" si="539"/>
        <v>769177</v>
      </c>
      <c r="N1009" s="13"/>
      <c r="O1009" s="12" t="e">
        <f>1000*(IF(I70&lt;18,VLOOKUP(I70,'[1]Mortality (No Interventions) L'!$B$10:$O$129,10),VLOOKUP(I70,'[1]Mortality (Interventions) L'!$B$264:$AV$384,25)))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2531.438147288347</v>
      </c>
      <c r="M1010" s="14">
        <f t="shared" si="539"/>
        <v>769177</v>
      </c>
      <c r="N1010" s="13"/>
      <c r="O1010" s="12" t="e">
        <f>1000*(IF(I71&lt;18,VLOOKUP(I71,'[1]Mortality (No Interventions) L'!$B$10:$O$129,10),VLOOKUP(I71,'[1]Mortality (Interventions) L'!$B$264:$AV$384,25)))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2531.438147288347</v>
      </c>
      <c r="M1011" s="14">
        <f t="shared" si="539"/>
        <v>769177</v>
      </c>
      <c r="N1011" s="13"/>
      <c r="O1011" s="12" t="e">
        <f>1000*(IF(I72&lt;18,VLOOKUP(I72,'[1]Mortality (No Interventions) L'!$B$10:$O$129,10),VLOOKUP(I72,'[1]Mortality (Interventions) L'!$B$264:$AV$384,25)))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2531.438147288347</v>
      </c>
      <c r="M1012" s="14">
        <f t="shared" si="539"/>
        <v>769177</v>
      </c>
      <c r="N1012" s="13"/>
      <c r="O1012" s="12" t="e">
        <f>1000*(IF(I73&lt;18,VLOOKUP(I73,'[1]Mortality (No Interventions) L'!$B$10:$O$129,10),VLOOKUP(I73,'[1]Mortality (Interventions) L'!$B$264:$AV$384,25)))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2531.438147288347</v>
      </c>
      <c r="M1013" s="14">
        <f t="shared" si="539"/>
        <v>769177</v>
      </c>
      <c r="N1013" s="13"/>
      <c r="O1013" s="12" t="e">
        <f>1000*(IF(I74&lt;18,VLOOKUP(I74,'[1]Mortality (No Interventions) L'!$B$10:$O$129,10),VLOOKUP(I74,'[1]Mortality (Interventions) L'!$B$264:$AV$384,25)))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2531.438147288347</v>
      </c>
      <c r="M1014" s="14">
        <f t="shared" si="539"/>
        <v>769177</v>
      </c>
      <c r="N1014" s="13"/>
      <c r="O1014" s="12" t="e">
        <f>1000*(IF(I75&lt;18,VLOOKUP(I75,'[1]Mortality (No Interventions) L'!$B$10:$O$129,10),VLOOKUP(I75,'[1]Mortality (Interventions) L'!$B$264:$AV$384,25)))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2531.438147288347</v>
      </c>
      <c r="M1015" s="14">
        <f t="shared" si="539"/>
        <v>769177</v>
      </c>
      <c r="N1015" s="13"/>
      <c r="O1015" s="12" t="e">
        <f>1000*(IF(I76&lt;18,VLOOKUP(I76,'[1]Mortality (No Interventions) L'!$B$10:$O$129,10),VLOOKUP(I76,'[1]Mortality (Interventions) L'!$B$264:$AV$384,25)))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2531.438147288347</v>
      </c>
      <c r="M1016" s="14">
        <f t="shared" si="539"/>
        <v>769177</v>
      </c>
      <c r="N1016" s="13"/>
      <c r="O1016" s="12" t="e">
        <f>1000*(IF(I77&lt;18,VLOOKUP(I77,'[1]Mortality (No Interventions) L'!$B$10:$O$129,10),VLOOKUP(I77,'[1]Mortality (Interventions) L'!$B$264:$AV$384,25)))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2531.438147288347</v>
      </c>
      <c r="M1017" s="14">
        <f t="shared" si="539"/>
        <v>769177</v>
      </c>
      <c r="N1017" s="13"/>
      <c r="O1017" s="12" t="e">
        <f>1000*(IF(I78&lt;18,VLOOKUP(I78,'[1]Mortality (No Interventions) L'!$B$10:$O$129,10),VLOOKUP(I78,'[1]Mortality (Interventions) L'!$B$264:$AV$384,25)))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2531.438147288347</v>
      </c>
      <c r="M1018" s="14">
        <f t="shared" si="539"/>
        <v>769177</v>
      </c>
      <c r="N1018" s="13"/>
      <c r="O1018" s="12" t="e">
        <f>1000*(IF(I79&lt;18,VLOOKUP(I79,'[1]Mortality (No Interventions) L'!$B$10:$O$129,10),VLOOKUP(I79,'[1]Mortality (Interventions) L'!$B$264:$AV$384,25)))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2531.438147288347</v>
      </c>
      <c r="M1019" s="14">
        <f t="shared" si="539"/>
        <v>769177</v>
      </c>
      <c r="O1019" s="12" t="e">
        <f>1000*(IF(I80&lt;18,VLOOKUP(I80,'[1]Mortality (No Interventions) L'!$B$10:$O$129,10),VLOOKUP(I80,'[1]Mortality (Interventions) L'!$B$264:$AV$384,25)))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2531.438147288347</v>
      </c>
      <c r="M1020" s="14">
        <f t="shared" si="539"/>
        <v>769177</v>
      </c>
      <c r="O1020" s="12" t="e">
        <f>1000*(IF(I81&lt;18,VLOOKUP(I81,'[1]Mortality (No Interventions) L'!$B$10:$O$129,10),VLOOKUP(I81,'[1]Mortality (Interventions) L'!$B$264:$AV$384,25)))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2531.438147288347</v>
      </c>
      <c r="M1021" s="14">
        <f t="shared" si="539"/>
        <v>769177</v>
      </c>
      <c r="O1021" s="12" t="e">
        <f>1000*(IF(I82&lt;18,VLOOKUP(I82,'[1]Mortality (No Interventions) L'!$B$10:$O$129,10),VLOOKUP(I82,'[1]Mortality (Interventions) L'!$B$264:$AV$384,25)))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2531.438147288347</v>
      </c>
      <c r="M1022" s="14">
        <f t="shared" si="539"/>
        <v>769177</v>
      </c>
      <c r="O1022" s="12" t="e">
        <f>1000*(IF(I83&lt;18,VLOOKUP(I83,'[1]Mortality (No Interventions) L'!$B$10:$O$129,10),VLOOKUP(I83,'[1]Mortality (Interventions) L'!$B$264:$AV$384,25)))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2531.438147288347</v>
      </c>
      <c r="M1023" s="14">
        <f t="shared" si="539"/>
        <v>769177</v>
      </c>
      <c r="O1023" s="12" t="e">
        <f>1000*(IF(I84&lt;18,VLOOKUP(I84,'[1]Mortality (No Interventions) L'!$B$10:$O$129,10),VLOOKUP(I84,'[1]Mortality (Interventions) L'!$B$264:$AV$384,25)))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2531.438147288347</v>
      </c>
      <c r="M1024" s="14">
        <f t="shared" si="539"/>
        <v>769177</v>
      </c>
      <c r="O1024" s="12" t="e">
        <f>1000*(IF(I85&lt;18,VLOOKUP(I85,'[1]Mortality (No Interventions) L'!$B$10:$O$129,10),VLOOKUP(I85,'[1]Mortality (Interventions) L'!$B$264:$AV$384,25)))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2531.438147288347</v>
      </c>
      <c r="M1025" s="14">
        <f t="shared" si="539"/>
        <v>769177</v>
      </c>
      <c r="O1025" s="12" t="e">
        <f>1000*(IF(I86&lt;18,VLOOKUP(I86,'[1]Mortality (No Interventions) L'!$B$10:$O$129,10),VLOOKUP(I86,'[1]Mortality (Interventions) L'!$B$264:$AV$384,25)))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2531.438147288347</v>
      </c>
      <c r="M1026" s="14">
        <f t="shared" si="539"/>
        <v>769177</v>
      </c>
      <c r="O1026" s="12" t="e">
        <f>1000*(IF(I87&lt;18,VLOOKUP(I87,'[1]Mortality (No Interventions) L'!$B$10:$O$129,10),VLOOKUP(I87,'[1]Mortality (Interventions) L'!$B$264:$AV$384,25)))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2531.438147288347</v>
      </c>
      <c r="M1027" s="14">
        <f t="shared" si="539"/>
        <v>769177</v>
      </c>
      <c r="O1027" s="12" t="e">
        <f>1000*(IF(I88&lt;18,VLOOKUP(I88,'[1]Mortality (No Interventions) L'!$B$10:$O$129,10),VLOOKUP(I88,'[1]Mortality (Interventions) L'!$B$264:$AV$384,25)))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2531.438147288347</v>
      </c>
      <c r="M1028" s="14">
        <f t="shared" si="539"/>
        <v>769177</v>
      </c>
      <c r="O1028" s="12" t="e">
        <f>1000*(IF(I89&lt;18,VLOOKUP(I89,'[1]Mortality (No Interventions) L'!$B$10:$O$129,10),VLOOKUP(I89,'[1]Mortality (Interventions) L'!$B$264:$AV$384,25)))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2531.438147288347</v>
      </c>
      <c r="M1029" s="14">
        <f t="shared" si="539"/>
        <v>769177</v>
      </c>
      <c r="O1029" s="12" t="e">
        <f>1000*(IF(I90&lt;18,VLOOKUP(I90,'[1]Mortality (No Interventions) L'!$B$10:$O$129,10),VLOOKUP(I90,'[1]Mortality (Interventions) L'!$B$264:$AV$384,25)))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2531.438147288347</v>
      </c>
      <c r="M1030" s="14">
        <f t="shared" si="539"/>
        <v>769177</v>
      </c>
      <c r="O1030" s="12" t="e">
        <f>1000*(IF(I91&lt;18,VLOOKUP(I91,'[1]Mortality (No Interventions) L'!$B$10:$O$129,10),VLOOKUP(I91,'[1]Mortality (Interventions) L'!$B$264:$AV$384,25)))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2531.438147288347</v>
      </c>
      <c r="M1031" s="14">
        <f t="shared" si="539"/>
        <v>769177</v>
      </c>
      <c r="O1031" s="12" t="e">
        <f>1000*(IF(I92&lt;18,VLOOKUP(I92,'[1]Mortality (No Interventions) L'!$B$10:$O$129,10),VLOOKUP(I92,'[1]Mortality (Interventions) L'!$B$264:$AV$384,25)))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2531.438147288347</v>
      </c>
      <c r="M1032" s="14">
        <f t="shared" si="539"/>
        <v>769177</v>
      </c>
      <c r="O1032" s="12" t="e">
        <f>1000*(IF(I93&lt;18,VLOOKUP(I93,'[1]Mortality (No Interventions) L'!$B$10:$O$129,10),VLOOKUP(I93,'[1]Mortality (Interventions) L'!$B$264:$AV$384,25)))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2531.438147288347</v>
      </c>
      <c r="M1033" s="14">
        <f t="shared" si="539"/>
        <v>769177</v>
      </c>
      <c r="O1033" s="12" t="e">
        <f>1000*(IF(I94&lt;18,VLOOKUP(I94,'[1]Mortality (No Interventions) L'!$B$10:$O$129,10),VLOOKUP(I94,'[1]Mortality (Interventions) L'!$B$264:$AV$384,25)))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2531.438147288347</v>
      </c>
      <c r="M1034" s="14">
        <f t="shared" si="539"/>
        <v>769177</v>
      </c>
      <c r="O1034" s="12" t="e">
        <f>1000*(IF(I95&lt;18,VLOOKUP(I95,'[1]Mortality (No Interventions) L'!$B$10:$O$129,10),VLOOKUP(I95,'[1]Mortality (Interventions) L'!$B$264:$AV$384,25)))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2531.438147288347</v>
      </c>
      <c r="M1035" s="14">
        <f t="shared" si="539"/>
        <v>769177</v>
      </c>
      <c r="O1035" s="12" t="e">
        <f>1000*(IF(I96&lt;18,VLOOKUP(I96,'[1]Mortality (No Interventions) L'!$B$10:$O$129,10),VLOOKUP(I96,'[1]Mortality (Interventions) L'!$B$264:$AV$384,25)))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2531.438147288347</v>
      </c>
      <c r="M1036" s="14">
        <f t="shared" si="539"/>
        <v>769177</v>
      </c>
      <c r="O1036" s="12" t="e">
        <f>1000*(IF(I97&lt;18,VLOOKUP(I97,'[1]Mortality (No Interventions) L'!$B$10:$O$129,10),VLOOKUP(I97,'[1]Mortality (Interventions) L'!$B$264:$AV$384,25)))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2531.438147288347</v>
      </c>
      <c r="M1037" s="14">
        <f t="shared" si="539"/>
        <v>769177</v>
      </c>
      <c r="O1037" s="12" t="e">
        <f>1000*(IF(I98&lt;18,VLOOKUP(I98,'[1]Mortality (No Interventions) L'!$B$10:$O$129,10),VLOOKUP(I98,'[1]Mortality (Interventions) L'!$B$264:$AV$384,25)))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2531.438147288347</v>
      </c>
      <c r="M1038" s="14">
        <f t="shared" si="539"/>
        <v>769177</v>
      </c>
      <c r="O1038" s="12" t="e">
        <f>1000*(IF(I99&lt;18,VLOOKUP(I99,'[1]Mortality (No Interventions) L'!$B$10:$O$129,10),VLOOKUP(I99,'[1]Mortality (Interventions) L'!$B$264:$AV$384,25)))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2531.438147288347</v>
      </c>
      <c r="M1039" s="14">
        <f t="shared" ref="M1039:M1063" si="556">$E$11</f>
        <v>769177</v>
      </c>
      <c r="O1039" s="12" t="e">
        <f>1000*(IF(I100&lt;18,VLOOKUP(I100,'[1]Mortality (No Interventions) L'!$B$10:$O$129,10),VLOOKUP(I100,'[1]Mortality (Interventions) L'!$B$264:$AV$384,25)))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2531.438147288347</v>
      </c>
      <c r="M1040" s="14">
        <f t="shared" si="556"/>
        <v>769177</v>
      </c>
      <c r="O1040" s="12" t="e">
        <f>1000*(IF(I101&lt;18,VLOOKUP(I101,'[1]Mortality (No Interventions) L'!$B$10:$O$129,10),VLOOKUP(I101,'[1]Mortality (Interventions) L'!$B$264:$AV$384,25)))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2531.438147288347</v>
      </c>
      <c r="M1041" s="14">
        <f t="shared" si="556"/>
        <v>769177</v>
      </c>
      <c r="O1041" s="12" t="e">
        <f>1000*(IF(I102&lt;18,VLOOKUP(I102,'[1]Mortality (No Interventions) L'!$B$10:$O$129,10),VLOOKUP(I102,'[1]Mortality (Interventions) L'!$B$264:$AV$384,25)))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2531.438147288347</v>
      </c>
      <c r="M1042" s="14">
        <f t="shared" si="556"/>
        <v>769177</v>
      </c>
      <c r="O1042" s="12" t="e">
        <f>1000*(IF(I103&lt;18,VLOOKUP(I103,'[1]Mortality (No Interventions) L'!$B$10:$O$129,10),VLOOKUP(I103,'[1]Mortality (Interventions) L'!$B$264:$AV$384,25)))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2531.438147288347</v>
      </c>
      <c r="M1043" s="14">
        <f t="shared" si="556"/>
        <v>769177</v>
      </c>
      <c r="O1043" s="12" t="e">
        <f>1000*(IF(I104&lt;18,VLOOKUP(I104,'[1]Mortality (No Interventions) L'!$B$10:$O$129,10),VLOOKUP(I104,'[1]Mortality (Interventions) L'!$B$264:$AV$384,25)))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2531.438147288347</v>
      </c>
      <c r="M1044" s="14">
        <f t="shared" si="556"/>
        <v>769177</v>
      </c>
      <c r="O1044" s="12" t="e">
        <f>1000*(IF(I105&lt;18,VLOOKUP(I105,'[1]Mortality (No Interventions) L'!$B$10:$O$129,10),VLOOKUP(I105,'[1]Mortality (Interventions) L'!$B$264:$AV$384,25)))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2531.438147288347</v>
      </c>
      <c r="M1045" s="14">
        <f t="shared" si="556"/>
        <v>769177</v>
      </c>
      <c r="O1045" s="12" t="e">
        <f>1000*(IF(I106&lt;18,VLOOKUP(I106,'[1]Mortality (No Interventions) L'!$B$10:$O$129,10),VLOOKUP(I106,'[1]Mortality (Interventions) L'!$B$264:$AV$384,25)))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2531.438147288347</v>
      </c>
      <c r="M1046" s="14">
        <f t="shared" si="556"/>
        <v>769177</v>
      </c>
      <c r="O1046" s="12" t="e">
        <f>1000*(IF(I107&lt;18,VLOOKUP(I107,'[1]Mortality (No Interventions) L'!$B$10:$O$129,10),VLOOKUP(I107,'[1]Mortality (Interventions) L'!$B$264:$AV$384,25)))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2531.438147288347</v>
      </c>
      <c r="M1047" s="14">
        <f t="shared" si="556"/>
        <v>769177</v>
      </c>
      <c r="O1047" s="12" t="e">
        <f>1000*(IF(I108&lt;18,VLOOKUP(I108,'[1]Mortality (No Interventions) L'!$B$10:$O$129,10),VLOOKUP(I108,'[1]Mortality (Interventions) L'!$B$264:$AV$384,25)))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2531.438147288347</v>
      </c>
      <c r="M1048" s="14">
        <f t="shared" si="556"/>
        <v>769177</v>
      </c>
      <c r="O1048" s="12" t="e">
        <f>1000*(IF(I109&lt;18,VLOOKUP(I109,'[1]Mortality (No Interventions) L'!$B$10:$O$129,10),VLOOKUP(I109,'[1]Mortality (Interventions) L'!$B$264:$AV$384,25)))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2531.438147288347</v>
      </c>
      <c r="M1049" s="14">
        <f t="shared" si="556"/>
        <v>769177</v>
      </c>
      <c r="O1049" s="12" t="e">
        <f>1000*(IF(I110&lt;18,VLOOKUP(I110,'[1]Mortality (No Interventions) L'!$B$10:$O$129,10),VLOOKUP(I110,'[1]Mortality (Interventions) L'!$B$264:$AV$384,25)))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2531.438147288347</v>
      </c>
      <c r="M1050" s="14">
        <f t="shared" si="556"/>
        <v>769177</v>
      </c>
      <c r="O1050" s="12" t="e">
        <f>1000*(IF(I111&lt;18,VLOOKUP(I111,'[1]Mortality (No Interventions) L'!$B$10:$O$129,10),VLOOKUP(I111,'[1]Mortality (Interventions) L'!$B$264:$AV$384,25)))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2531.438147288347</v>
      </c>
      <c r="M1051" s="14">
        <f t="shared" si="556"/>
        <v>769177</v>
      </c>
      <c r="O1051" s="12" t="e">
        <f>1000*(IF(I112&lt;18,VLOOKUP(I112,'[1]Mortality (No Interventions) L'!$B$10:$O$129,10),VLOOKUP(I112,'[1]Mortality (Interventions) L'!$B$264:$AV$384,25)))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2531.438147288347</v>
      </c>
      <c r="M1052" s="14">
        <f t="shared" si="556"/>
        <v>769177</v>
      </c>
      <c r="O1052" s="12" t="e">
        <f>1000*(IF(I113&lt;18,VLOOKUP(I113,'[1]Mortality (No Interventions) L'!$B$10:$O$129,10),VLOOKUP(I113,'[1]Mortality (Interventions) L'!$B$264:$AV$384,25)))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2531.438147288347</v>
      </c>
      <c r="M1053" s="14">
        <f t="shared" si="556"/>
        <v>769177</v>
      </c>
      <c r="O1053" s="12" t="e">
        <f>1000*(IF(I114&lt;18,VLOOKUP(I114,'[1]Mortality (No Interventions) L'!$B$10:$O$129,10),VLOOKUP(I114,'[1]Mortality (Interventions) L'!$B$264:$AV$384,25)))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2531.438147288347</v>
      </c>
      <c r="M1054" s="14">
        <f t="shared" si="556"/>
        <v>769177</v>
      </c>
      <c r="O1054" s="12" t="e">
        <f>1000*(IF(I115&lt;18,VLOOKUP(I115,'[1]Mortality (No Interventions) L'!$B$10:$O$129,10),VLOOKUP(I115,'[1]Mortality (Interventions) L'!$B$264:$AV$384,25)))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2531.438147288347</v>
      </c>
      <c r="M1055" s="14">
        <f t="shared" si="556"/>
        <v>769177</v>
      </c>
      <c r="O1055" s="12" t="e">
        <f>1000*(IF(I116&lt;18,VLOOKUP(I116,'[1]Mortality (No Interventions) L'!$B$10:$O$129,10),VLOOKUP(I116,'[1]Mortality (Interventions) L'!$B$264:$AV$384,25)))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2531.438147288347</v>
      </c>
      <c r="M1056" s="14">
        <f t="shared" si="556"/>
        <v>769177</v>
      </c>
      <c r="O1056" s="12" t="e">
        <f>1000*(IF(I117&lt;18,VLOOKUP(I117,'[1]Mortality (No Interventions) L'!$B$10:$O$129,10),VLOOKUP(I117,'[1]Mortality (Interventions) L'!$B$264:$AV$384,25)))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2531.438147288347</v>
      </c>
      <c r="M1057" s="14">
        <f t="shared" si="556"/>
        <v>769177</v>
      </c>
      <c r="O1057" s="12" t="e">
        <f>1000*(IF(I118&lt;18,VLOOKUP(I118,'[1]Mortality (No Interventions) L'!$B$10:$O$129,10),VLOOKUP(I118,'[1]Mortality (Interventions) L'!$B$264:$AV$384,25)))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2531.438147288347</v>
      </c>
      <c r="M1058" s="14">
        <f t="shared" si="556"/>
        <v>769177</v>
      </c>
      <c r="O1058" s="12" t="e">
        <f>1000*(IF(I119&lt;18,VLOOKUP(I119,'[1]Mortality (No Interventions) L'!$B$10:$O$129,10),VLOOKUP(I119,'[1]Mortality (Interventions) L'!$B$264:$AV$384,25)))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2531.438147288347</v>
      </c>
      <c r="M1059" s="14">
        <f t="shared" si="556"/>
        <v>769177</v>
      </c>
      <c r="O1059" s="12" t="e">
        <f>1000*(IF(I120&lt;18,VLOOKUP(I120,'[1]Mortality (No Interventions) L'!$B$10:$O$129,10),VLOOKUP(I120,'[1]Mortality (Interventions) L'!$B$264:$AV$384,25)))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2531.438147288347</v>
      </c>
      <c r="M1060" s="14">
        <f t="shared" si="556"/>
        <v>769177</v>
      </c>
      <c r="O1060" s="12" t="e">
        <f>1000*(IF(I121&lt;18,VLOOKUP(I121,'[1]Mortality (No Interventions) L'!$B$10:$O$129,10),VLOOKUP(I121,'[1]Mortality (Interventions) L'!$B$264:$AV$384,25)))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2531.438147288347</v>
      </c>
      <c r="M1061" s="14">
        <f t="shared" si="556"/>
        <v>769177</v>
      </c>
      <c r="O1061" s="12" t="e">
        <f>1000*(IF(I122&lt;18,VLOOKUP(I122,'[1]Mortality (No Interventions) L'!$B$10:$O$129,10),VLOOKUP(I122,'[1]Mortality (Interventions) L'!$B$264:$AV$384,25)))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2531.438147288347</v>
      </c>
      <c r="M1062" s="14">
        <f t="shared" si="556"/>
        <v>769177</v>
      </c>
      <c r="O1062" s="12" t="e">
        <f>1000*(IF(I123&lt;18,VLOOKUP(I123,'[1]Mortality (No Interventions) L'!$B$10:$O$129,10),VLOOKUP(I123,'[1]Mortality (Interventions) L'!$B$264:$AV$384,25)))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2531.438147288347</v>
      </c>
      <c r="M1063" s="14">
        <f t="shared" si="556"/>
        <v>769177</v>
      </c>
      <c r="O1063" s="12" t="e">
        <f>1000*(IF(I124&lt;18,VLOOKUP(I124,'[1]Mortality (No Interventions) L'!$B$10:$O$129,10),VLOOKUP(I124,'[1]Mortality (Interventions) L'!$B$264:$AV$384,25)))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507391.9439031338</v>
      </c>
      <c r="Z1068" s="2">
        <f t="shared" si="573"/>
        <v>-12684.798597578345</v>
      </c>
      <c r="AA1068" s="2">
        <f t="shared" si="573"/>
        <v>-45782.522806703862</v>
      </c>
      <c r="AB1068" s="2">
        <f t="shared" si="573"/>
        <v>-769177.00000000023</v>
      </c>
      <c r="AC1068" s="2">
        <f t="shared" si="573"/>
        <v>-320252.37750114844</v>
      </c>
      <c r="AD1068" s="2">
        <f t="shared" si="573"/>
        <v>13634.45498448835</v>
      </c>
      <c r="AE1068" s="2">
        <f t="shared" si="573"/>
        <v>-306617.92251666001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507391.9439031338</v>
      </c>
      <c r="Z1070" s="2">
        <f t="shared" si="574"/>
        <v>-12684.798597578345</v>
      </c>
      <c r="AA1070" s="2">
        <f t="shared" si="574"/>
        <v>-21622.107931016624</v>
      </c>
      <c r="AB1070" s="2">
        <f t="shared" si="574"/>
        <v>-189417.73760953947</v>
      </c>
      <c r="AC1070" s="2">
        <f t="shared" si="574"/>
        <v>283667.2997649993</v>
      </c>
      <c r="AD1070" s="2">
        <f t="shared" si="574"/>
        <v>5797.5926239046003</v>
      </c>
      <c r="AE1070" s="2">
        <f t="shared" si="574"/>
        <v>289464.89238890389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507391.9439031338</v>
      </c>
      <c r="Z1072" s="2">
        <f t="shared" si="575"/>
        <v>-12684.798597578345</v>
      </c>
      <c r="AA1072" s="2">
        <f t="shared" si="575"/>
        <v>-32771.997872453299</v>
      </c>
      <c r="AB1072" s="2">
        <f t="shared" si="575"/>
        <v>-420584.15832685365</v>
      </c>
      <c r="AC1072" s="2">
        <f t="shared" si="575"/>
        <v>41350.989106248424</v>
      </c>
      <c r="AD1072" s="2">
        <f t="shared" si="575"/>
        <v>9388.2048059455738</v>
      </c>
      <c r="AE1072" s="2">
        <f t="shared" si="575"/>
        <v>50739.193912193936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504175.5577486523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504175.5577486523</v>
      </c>
      <c r="K1078" s="14">
        <f>J1078*$C$10</f>
        <v>12604.388943716309</v>
      </c>
      <c r="L1078" s="15">
        <f>$C$1088</f>
        <v>5039.6855616307275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504175.5577486523</v>
      </c>
      <c r="Z1078" s="8">
        <f t="shared" ref="Z1078:Z1109" si="580">IFERROR(_xlfn.IFNA(-$T1078*K1078,0),0)</f>
        <v>-12604.388943716309</v>
      </c>
      <c r="AA1078" s="8">
        <f t="shared" ref="AA1078:AA1109" si="581">IFERROR(_xlfn.IFNA(-$T1078*L1078,0),0)</f>
        <v>-5039.6855616307275</v>
      </c>
      <c r="AB1078" s="8"/>
      <c r="AC1078" s="8">
        <f t="shared" ref="AC1078:AC1109" si="582">IFERROR(_xlfn.IFNA(SUM(Y1078:AB1078),0),0)</f>
        <v>486531.48324330529</v>
      </c>
      <c r="AD1078" s="8"/>
      <c r="AE1078" s="8">
        <f t="shared" ref="AE1078:AE1109" si="583">IFERROR(_xlfn.IFNA(SUM(AC1078:AD1078),0),0)</f>
        <v>486531.48324330529</v>
      </c>
      <c r="AG1078" s="46">
        <f>AE1207</f>
        <v>50417.58148721297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L'!$B$10:$O$129,10),VLOOKUP(I5,'[1]Mortality (Interventions) L'!$B$264:$AV$384,28)))</f>
        <v>13.824763807882725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1.3824763807882725E-2</v>
      </c>
      <c r="S1079" s="10">
        <f t="shared" ref="S1079:S1110" si="587">MIN(P1079*Q1079,Q1079-R1079)</f>
        <v>0</v>
      </c>
      <c r="T1079" s="9">
        <f t="shared" si="577"/>
        <v>0.98617523619211722</v>
      </c>
      <c r="U1079" s="18"/>
      <c r="V1079" s="8">
        <f t="shared" ref="V1079:V1110" si="588">W1078</f>
        <v>7691.77</v>
      </c>
      <c r="W1079" s="8">
        <f t="shared" si="578"/>
        <v>7585.4330964854416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-10633.690351455811</v>
      </c>
      <c r="AC1079" s="8">
        <f t="shared" si="582"/>
        <v>-10633.690351455811</v>
      </c>
      <c r="AD1079" s="8">
        <f t="shared" ref="AD1079:AD1110" si="590">IFERROR(_xlfn.IFNA($D$6*SUM(V1079:V1079,Y1079:Z1079),0),0)</f>
        <v>754.56263700000011</v>
      </c>
      <c r="AE1079" s="8">
        <f t="shared" si="583"/>
        <v>-9879.1277144558098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2518.8077728874659</v>
      </c>
      <c r="M1080" s="14">
        <f t="shared" si="576"/>
        <v>769177</v>
      </c>
      <c r="N1080" s="13"/>
      <c r="O1080" s="12">
        <f>1000*(IF(I6&lt;18,VLOOKUP(I6,'[1]Mortality (No Interventions) L'!$B$10:$O$129,10),VLOOKUP(I6,'[1]Mortality (Interventions) L'!$B$264:$AV$384,28)))</f>
        <v>15.115838133372879</v>
      </c>
      <c r="P1080" s="11">
        <v>0</v>
      </c>
      <c r="Q1080" s="10">
        <f t="shared" si="585"/>
        <v>0.98617523619211722</v>
      </c>
      <c r="R1080" s="10">
        <f t="shared" si="586"/>
        <v>1.4906865241420812E-2</v>
      </c>
      <c r="S1080" s="10">
        <f t="shared" si="587"/>
        <v>0</v>
      </c>
      <c r="T1080" s="9">
        <f t="shared" si="577"/>
        <v>0.9712683709506964</v>
      </c>
      <c r="U1080" s="18"/>
      <c r="V1080" s="8">
        <f t="shared" si="588"/>
        <v>7585.4330964854416</v>
      </c>
      <c r="W1080" s="8">
        <f t="shared" si="578"/>
        <v>7470.7729176274388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-2446.4383223103609</v>
      </c>
      <c r="AB1080" s="8">
        <f t="shared" si="589"/>
        <v>-11466.017885800336</v>
      </c>
      <c r="AC1080" s="8">
        <f t="shared" si="582"/>
        <v>-13912.456208110698</v>
      </c>
      <c r="AD1080" s="8">
        <f t="shared" si="590"/>
        <v>744.13098676522191</v>
      </c>
      <c r="AE1080" s="8">
        <f t="shared" si="583"/>
        <v>-13168.325221345476</v>
      </c>
      <c r="AF1080" s="1" t="s">
        <v>34</v>
      </c>
      <c r="AG1080" s="44">
        <f>AE1207/Y1207</f>
        <v>0.10000005099879862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2518.8077728874659</v>
      </c>
      <c r="M1081" s="14">
        <f t="shared" si="576"/>
        <v>769177</v>
      </c>
      <c r="N1081" s="13"/>
      <c r="O1081" s="12">
        <f>1000*(IF(I7&lt;18,VLOOKUP(I7,'[1]Mortality (No Interventions) L'!$B$10:$O$129,10),VLOOKUP(I7,'[1]Mortality (Interventions) L'!$B$264:$AV$384,28)))</f>
        <v>16.48636954623689</v>
      </c>
      <c r="P1081" s="11">
        <v>0</v>
      </c>
      <c r="Q1081" s="10">
        <f t="shared" si="585"/>
        <v>0.9712683709506964</v>
      </c>
      <c r="R1081" s="10">
        <f t="shared" si="586"/>
        <v>1.6012689292064675E-2</v>
      </c>
      <c r="S1081" s="10">
        <f t="shared" si="587"/>
        <v>0</v>
      </c>
      <c r="T1081" s="9">
        <f t="shared" si="577"/>
        <v>0.95525568165863173</v>
      </c>
      <c r="U1081" s="18"/>
      <c r="V1081" s="8">
        <f t="shared" si="588"/>
        <v>7470.7729176274388</v>
      </c>
      <c r="W1081" s="8">
        <f t="shared" si="578"/>
        <v>7347.6069945114141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-2406.1054360566764</v>
      </c>
      <c r="AB1081" s="8">
        <f t="shared" si="589"/>
        <v>-12316.59231160243</v>
      </c>
      <c r="AC1081" s="8">
        <f t="shared" si="582"/>
        <v>-14722.697747659106</v>
      </c>
      <c r="AD1081" s="8">
        <f t="shared" si="590"/>
        <v>732.8828232192518</v>
      </c>
      <c r="AE1081" s="8">
        <f t="shared" si="583"/>
        <v>-13989.814924439854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2518.8077728874659</v>
      </c>
      <c r="M1082" s="14">
        <f t="shared" si="576"/>
        <v>769177</v>
      </c>
      <c r="N1082" s="13"/>
      <c r="O1082" s="12">
        <f>1000*(IF(I8&lt;18,VLOOKUP(I8,'[1]Mortality (No Interventions) L'!$B$10:$O$129,10),VLOOKUP(I8,'[1]Mortality (Interventions) L'!$B$264:$AV$384,28)))</f>
        <v>17.93539738338654</v>
      </c>
      <c r="P1082" s="11">
        <v>0</v>
      </c>
      <c r="Q1082" s="10">
        <f t="shared" si="585"/>
        <v>0.95525568165863173</v>
      </c>
      <c r="R1082" s="10">
        <f t="shared" si="586"/>
        <v>1.7132890253285349E-2</v>
      </c>
      <c r="S1082" s="10">
        <f t="shared" si="587"/>
        <v>0</v>
      </c>
      <c r="T1082" s="9">
        <f t="shared" si="577"/>
        <v>0.93812279140534638</v>
      </c>
      <c r="U1082" s="18"/>
      <c r="V1082" s="8">
        <f t="shared" si="588"/>
        <v>7347.6069945114141</v>
      </c>
      <c r="W1082" s="8">
        <f t="shared" si="578"/>
        <v>7215.8247432479011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-2362.9509789146732</v>
      </c>
      <c r="AB1082" s="8">
        <f t="shared" si="589"/>
        <v>-13178.225126351264</v>
      </c>
      <c r="AC1082" s="8">
        <f t="shared" si="582"/>
        <v>-15541.176105265939</v>
      </c>
      <c r="AD1082" s="8">
        <f t="shared" si="590"/>
        <v>720.80024616156982</v>
      </c>
      <c r="AE1082" s="8">
        <f t="shared" si="583"/>
        <v>-14820.375859104368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2518.8077728874659</v>
      </c>
      <c r="M1083" s="14">
        <f t="shared" si="576"/>
        <v>769177</v>
      </c>
      <c r="N1083" s="13"/>
      <c r="O1083" s="12">
        <f>1000*(IF(I9&lt;18,VLOOKUP(I9,'[1]Mortality (No Interventions) L'!$B$10:$O$129,10),VLOOKUP(I9,'[1]Mortality (Interventions) L'!$B$264:$AV$384,28)))</f>
        <v>19.561165399211792</v>
      </c>
      <c r="P1083" s="11">
        <v>0</v>
      </c>
      <c r="Q1083" s="10">
        <f t="shared" si="585"/>
        <v>0.93812279140534638</v>
      </c>
      <c r="R1083" s="10">
        <f t="shared" si="586"/>
        <v>1.8350775087450241E-2</v>
      </c>
      <c r="S1083" s="10">
        <f t="shared" si="587"/>
        <v>0</v>
      </c>
      <c r="T1083" s="9">
        <f t="shared" si="577"/>
        <v>0.91977201631789618</v>
      </c>
      <c r="U1083" s="18"/>
      <c r="V1083" s="8">
        <f t="shared" si="588"/>
        <v>7215.8247432479011</v>
      </c>
      <c r="W1083" s="8">
        <f t="shared" si="578"/>
        <v>7074.6748019535044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-2316.7289039858942</v>
      </c>
      <c r="AB1083" s="8">
        <f t="shared" si="589"/>
        <v>-14114.994129439714</v>
      </c>
      <c r="AC1083" s="8">
        <f t="shared" si="582"/>
        <v>-16431.723033425609</v>
      </c>
      <c r="AD1083" s="8">
        <f t="shared" si="590"/>
        <v>707.87240731261909</v>
      </c>
      <c r="AE1083" s="8">
        <f t="shared" si="583"/>
        <v>-15723.85062611299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2518.8077728874659</v>
      </c>
      <c r="M1084" s="14">
        <f t="shared" si="576"/>
        <v>769177</v>
      </c>
      <c r="N1084" s="13"/>
      <c r="O1084" s="12">
        <f>1000*(IF(I10&lt;18,VLOOKUP(I10,'[1]Mortality (No Interventions) L'!$B$10:$O$129,10),VLOOKUP(I10,'[1]Mortality (Interventions) L'!$B$264:$AV$384,28)))</f>
        <v>21.38795172620765</v>
      </c>
      <c r="P1084" s="11">
        <v>0</v>
      </c>
      <c r="Q1084" s="10">
        <f t="shared" si="585"/>
        <v>0.91977201631789618</v>
      </c>
      <c r="R1084" s="10">
        <f t="shared" si="586"/>
        <v>1.9672039484123841E-2</v>
      </c>
      <c r="S1084" s="10">
        <f t="shared" si="587"/>
        <v>0</v>
      </c>
      <c r="T1084" s="9">
        <f t="shared" si="577"/>
        <v>0.9000999768337723</v>
      </c>
      <c r="U1084" s="18"/>
      <c r="V1084" s="8">
        <f t="shared" si="588"/>
        <v>7074.6748019535044</v>
      </c>
      <c r="W1084" s="8">
        <f t="shared" si="578"/>
        <v>6923.3619988107048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-2267.1788180247336</v>
      </c>
      <c r="AB1084" s="8">
        <f t="shared" si="589"/>
        <v>-15131.280314279924</v>
      </c>
      <c r="AC1084" s="8">
        <f t="shared" si="582"/>
        <v>-17398.459132304659</v>
      </c>
      <c r="AD1084" s="8">
        <f t="shared" si="590"/>
        <v>694.0255980716388</v>
      </c>
      <c r="AE1084" s="8">
        <f t="shared" si="583"/>
        <v>-16704.43353423302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2518.8077728874659</v>
      </c>
      <c r="M1085" s="14">
        <f t="shared" si="576"/>
        <v>769177</v>
      </c>
      <c r="N1085" s="13"/>
      <c r="O1085" s="12">
        <f>1000*(IF(I11&lt;18,VLOOKUP(I11,'[1]Mortality (No Interventions) L'!$B$10:$O$129,10),VLOOKUP(I11,'[1]Mortality (Interventions) L'!$B$264:$AV$384,28)))</f>
        <v>23.474486094665988</v>
      </c>
      <c r="P1085" s="11">
        <v>0</v>
      </c>
      <c r="Q1085" s="10">
        <f t="shared" si="585"/>
        <v>0.9000999768337723</v>
      </c>
      <c r="R1085" s="10">
        <f t="shared" si="586"/>
        <v>2.1129384389993563E-2</v>
      </c>
      <c r="S1085" s="10">
        <f t="shared" si="587"/>
        <v>0</v>
      </c>
      <c r="T1085" s="9">
        <f t="shared" si="577"/>
        <v>0.87897059244377873</v>
      </c>
      <c r="U1085" s="18"/>
      <c r="V1085" s="8">
        <f t="shared" si="588"/>
        <v>6923.3619988107048</v>
      </c>
      <c r="W1085" s="8">
        <f t="shared" si="578"/>
        <v>6760.839633841284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-2213.9579603868906</v>
      </c>
      <c r="AB1085" s="8">
        <f t="shared" si="589"/>
        <v>-16252.236496942078</v>
      </c>
      <c r="AC1085" s="8">
        <f t="shared" si="582"/>
        <v>-18466.194457328969</v>
      </c>
      <c r="AD1085" s="8">
        <f t="shared" si="590"/>
        <v>679.18181208333021</v>
      </c>
      <c r="AE1085" s="8">
        <f t="shared" si="583"/>
        <v>-17787.012645245639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2518.8077728874659</v>
      </c>
      <c r="M1086" s="14">
        <f t="shared" si="576"/>
        <v>769177</v>
      </c>
      <c r="N1086" s="13"/>
      <c r="O1086" s="12">
        <f>1000*(IF(I12&lt;18,VLOOKUP(I12,'[1]Mortality (No Interventions) L'!$B$10:$O$129,10),VLOOKUP(I12,'[1]Mortality (Interventions) L'!$B$264:$AV$384,28)))</f>
        <v>25.874095267823652</v>
      </c>
      <c r="P1086" s="11">
        <v>0</v>
      </c>
      <c r="Q1086" s="10">
        <f t="shared" si="585"/>
        <v>0.87897059244377873</v>
      </c>
      <c r="R1086" s="10">
        <f t="shared" si="586"/>
        <v>2.2742568846505728E-2</v>
      </c>
      <c r="S1086" s="10">
        <f t="shared" si="587"/>
        <v>0</v>
      </c>
      <c r="T1086" s="9">
        <f t="shared" si="577"/>
        <v>0.85622802359727301</v>
      </c>
      <c r="U1086" s="18"/>
      <c r="V1086" s="8">
        <f t="shared" si="588"/>
        <v>6760.839633841284</v>
      </c>
      <c r="W1086" s="8">
        <f t="shared" si="578"/>
        <v>6585.9090250647969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-2156.6738012008841</v>
      </c>
      <c r="AB1086" s="8">
        <f t="shared" si="589"/>
        <v>-17493.060877648735</v>
      </c>
      <c r="AC1086" s="8">
        <f t="shared" si="582"/>
        <v>-19649.734678849618</v>
      </c>
      <c r="AD1086" s="8">
        <f t="shared" si="590"/>
        <v>663.23836807983002</v>
      </c>
      <c r="AE1086" s="8">
        <f t="shared" si="583"/>
        <v>-18986.496310769788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2518.8077728874659</v>
      </c>
      <c r="M1087" s="14">
        <f t="shared" si="576"/>
        <v>769177</v>
      </c>
      <c r="N1087" s="13"/>
      <c r="O1087" s="12">
        <f>1000*(IF(I13&lt;18,VLOOKUP(I13,'[1]Mortality (No Interventions) L'!$B$10:$O$129,10),VLOOKUP(I13,'[1]Mortality (Interventions) L'!$B$264:$AV$384,28)))</f>
        <v>28.63409446550645</v>
      </c>
      <c r="P1087" s="11">
        <v>0</v>
      </c>
      <c r="Q1087" s="10">
        <f t="shared" si="585"/>
        <v>0.85622802359727301</v>
      </c>
      <c r="R1087" s="10">
        <f t="shared" si="586"/>
        <v>2.4517314111698201E-2</v>
      </c>
      <c r="S1087" s="10">
        <f t="shared" si="587"/>
        <v>0</v>
      </c>
      <c r="T1087" s="9">
        <f t="shared" si="577"/>
        <v>0.8317107094855748</v>
      </c>
      <c r="U1087" s="18"/>
      <c r="V1087" s="8">
        <f t="shared" si="588"/>
        <v>6585.9090250647969</v>
      </c>
      <c r="W1087" s="8">
        <f t="shared" si="578"/>
        <v>6397.3274838998605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-2094.919399846015</v>
      </c>
      <c r="AB1087" s="8">
        <f t="shared" si="589"/>
        <v>-18858.154116493686</v>
      </c>
      <c r="AC1087" s="8">
        <f t="shared" si="582"/>
        <v>-20953.0735163397</v>
      </c>
      <c r="AD1087" s="8">
        <f t="shared" si="590"/>
        <v>646.0776753588566</v>
      </c>
      <c r="AE1087" s="8">
        <f t="shared" si="583"/>
        <v>-20306.995840980842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5039.6855616307275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2518.8077728874659</v>
      </c>
      <c r="M1088" s="14">
        <f t="shared" si="576"/>
        <v>769177</v>
      </c>
      <c r="N1088" s="13"/>
      <c r="O1088" s="12">
        <f>1000*(IF(I14&lt;18,VLOOKUP(I14,'[1]Mortality (No Interventions) L'!$B$10:$O$129,10),VLOOKUP(I14,'[1]Mortality (Interventions) L'!$B$264:$AV$384,28)))</f>
        <v>31.914909120209416</v>
      </c>
      <c r="P1088" s="11">
        <v>0</v>
      </c>
      <c r="Q1088" s="10">
        <f t="shared" si="585"/>
        <v>0.8317107094855748</v>
      </c>
      <c r="R1088" s="10">
        <f t="shared" si="586"/>
        <v>2.6543971707537015E-2</v>
      </c>
      <c r="S1088" s="10">
        <f t="shared" si="587"/>
        <v>0</v>
      </c>
      <c r="T1088" s="9">
        <f t="shared" si="577"/>
        <v>0.80516673777803782</v>
      </c>
      <c r="U1088" s="18"/>
      <c r="V1088" s="8">
        <f t="shared" si="588"/>
        <v>6397.3274838998605</v>
      </c>
      <c r="W1088" s="8">
        <f t="shared" si="578"/>
        <v>6193.1573586389786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-2028.0602375857657</v>
      </c>
      <c r="AB1088" s="8">
        <f t="shared" si="589"/>
        <v>-20417.012526088198</v>
      </c>
      <c r="AC1088" s="8">
        <f t="shared" si="582"/>
        <v>-22445.072763673965</v>
      </c>
      <c r="AD1088" s="8">
        <f t="shared" si="590"/>
        <v>627.57782617057637</v>
      </c>
      <c r="AE1088" s="8">
        <f t="shared" si="583"/>
        <v>-21817.49493750339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2518.8077728874659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2518.8077728874659</v>
      </c>
      <c r="M1089" s="14">
        <f t="shared" si="576"/>
        <v>769177</v>
      </c>
      <c r="N1089" s="13"/>
      <c r="O1089" s="12">
        <f>1000*(IF(I15&lt;18,VLOOKUP(I15,'[1]Mortality (No Interventions) L'!$B$10:$O$129,10),VLOOKUP(I15,'[1]Mortality (Interventions) L'!$B$264:$AV$384,28)))</f>
        <v>35.684908489674072</v>
      </c>
      <c r="P1089" s="11">
        <v>0</v>
      </c>
      <c r="Q1089" s="10">
        <f t="shared" si="585"/>
        <v>0.80516673777803782</v>
      </c>
      <c r="R1089" s="10">
        <f t="shared" si="586"/>
        <v>2.8732301356538682E-2</v>
      </c>
      <c r="S1089" s="10">
        <f t="shared" si="587"/>
        <v>0</v>
      </c>
      <c r="T1089" s="9">
        <f t="shared" si="577"/>
        <v>0.77643443642149912</v>
      </c>
      <c r="U1089" s="18"/>
      <c r="V1089" s="8">
        <f t="shared" si="588"/>
        <v>6193.1573586389786</v>
      </c>
      <c r="W1089" s="8">
        <f t="shared" si="578"/>
        <v>5972.1551050337948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-1955.6890935959709</v>
      </c>
      <c r="AB1089" s="8">
        <f t="shared" si="589"/>
        <v>-22100.225360518354</v>
      </c>
      <c r="AC1089" s="8">
        <f t="shared" si="582"/>
        <v>-24055.914454114325</v>
      </c>
      <c r="AD1089" s="8">
        <f t="shared" si="590"/>
        <v>607.54873688248381</v>
      </c>
      <c r="AE1089" s="8">
        <f t="shared" si="583"/>
        <v>-23448.365717231842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2518.8077728874659</v>
      </c>
      <c r="M1090" s="14">
        <f t="shared" si="576"/>
        <v>769177</v>
      </c>
      <c r="N1090" s="13"/>
      <c r="O1090" s="12">
        <f>1000*(IF(I16&lt;18,VLOOKUP(I16,'[1]Mortality (No Interventions) L'!$B$10:$O$129,10),VLOOKUP(I16,'[1]Mortality (Interventions) L'!$B$264:$AV$384,28)))</f>
        <v>39.99815438891455</v>
      </c>
      <c r="P1090" s="11">
        <v>0</v>
      </c>
      <c r="Q1090" s="10">
        <f t="shared" si="585"/>
        <v>0.77643443642149912</v>
      </c>
      <c r="R1090" s="10">
        <f t="shared" si="586"/>
        <v>3.105594446085698E-2</v>
      </c>
      <c r="S1090" s="10">
        <f t="shared" si="587"/>
        <v>0</v>
      </c>
      <c r="T1090" s="9">
        <f t="shared" si="577"/>
        <v>0.7453784919606421</v>
      </c>
      <c r="U1090" s="18"/>
      <c r="V1090" s="8">
        <f t="shared" si="588"/>
        <v>5972.1551050337948</v>
      </c>
      <c r="W1090" s="8">
        <f t="shared" si="578"/>
        <v>5733.2799231081081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-1877.4651392936028</v>
      </c>
      <c r="AB1090" s="8">
        <f t="shared" si="589"/>
        <v>-23887.51819256859</v>
      </c>
      <c r="AC1090" s="8">
        <f t="shared" si="582"/>
        <v>-25764.983331862193</v>
      </c>
      <c r="AD1090" s="8">
        <f t="shared" si="590"/>
        <v>585.86841580381531</v>
      </c>
      <c r="AE1090" s="8">
        <f t="shared" si="583"/>
        <v>-25179.114916058377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2518.8077728874659</v>
      </c>
      <c r="M1091" s="14">
        <f t="shared" si="576"/>
        <v>769177</v>
      </c>
      <c r="N1091" s="13"/>
      <c r="O1091" s="12">
        <f>1000*(IF(I17&lt;18,VLOOKUP(I17,'[1]Mortality (No Interventions) L'!$B$10:$O$129,10),VLOOKUP(I17,'[1]Mortality (Interventions) L'!$B$264:$AV$384,28)))</f>
        <v>44.961790865388728</v>
      </c>
      <c r="P1091" s="11">
        <v>0</v>
      </c>
      <c r="Q1091" s="10">
        <f t="shared" si="585"/>
        <v>0.7453784919606421</v>
      </c>
      <c r="R1091" s="10">
        <f t="shared" si="586"/>
        <v>3.3513551871093221E-2</v>
      </c>
      <c r="S1091" s="10">
        <f t="shared" si="587"/>
        <v>0</v>
      </c>
      <c r="T1091" s="9">
        <f t="shared" si="577"/>
        <v>0.71186494008954893</v>
      </c>
      <c r="U1091" s="18"/>
      <c r="V1091" s="8">
        <f t="shared" si="588"/>
        <v>5733.2799231081081</v>
      </c>
      <c r="W1091" s="8">
        <f t="shared" si="578"/>
        <v>5475.50139023259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-1793.050944343626</v>
      </c>
      <c r="AB1091" s="8">
        <f t="shared" si="589"/>
        <v>-25777.853287551872</v>
      </c>
      <c r="AC1091" s="8">
        <f t="shared" si="582"/>
        <v>-27570.9042318955</v>
      </c>
      <c r="AD1091" s="8">
        <f t="shared" si="590"/>
        <v>562.43476045690545</v>
      </c>
      <c r="AE1091" s="8">
        <f t="shared" si="583"/>
        <v>-27008.469471438595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2518.8077728874659</v>
      </c>
      <c r="M1092" s="14">
        <f t="shared" si="576"/>
        <v>769177</v>
      </c>
      <c r="N1092" s="13"/>
      <c r="O1092" s="12">
        <f>1000*(IF(I18&lt;18,VLOOKUP(I18,'[1]Mortality (No Interventions) L'!$B$10:$O$129,10),VLOOKUP(I18,'[1]Mortality (Interventions) L'!$B$264:$AV$384,28)))</f>
        <v>50.483664661359811</v>
      </c>
      <c r="P1092" s="11">
        <v>0</v>
      </c>
      <c r="Q1092" s="10">
        <f t="shared" si="585"/>
        <v>0.71186494008954893</v>
      </c>
      <c r="R1092" s="10">
        <f t="shared" si="586"/>
        <v>3.5937550919659778E-2</v>
      </c>
      <c r="S1092" s="10">
        <f t="shared" si="587"/>
        <v>0</v>
      </c>
      <c r="T1092" s="9">
        <f t="shared" si="577"/>
        <v>0.67592738916988915</v>
      </c>
      <c r="U1092" s="18"/>
      <c r="V1092" s="8">
        <f t="shared" si="588"/>
        <v>5475.50139023259</v>
      </c>
      <c r="W1092" s="8">
        <f t="shared" si="578"/>
        <v>5199.0780141952782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-1702.5311617486479</v>
      </c>
      <c r="AB1092" s="8">
        <f t="shared" si="589"/>
        <v>-27642.33760373115</v>
      </c>
      <c r="AC1092" s="8">
        <f t="shared" si="582"/>
        <v>-29344.868765479798</v>
      </c>
      <c r="AD1092" s="8">
        <f t="shared" si="590"/>
        <v>537.14668638181706</v>
      </c>
      <c r="AE1092" s="8">
        <f t="shared" si="583"/>
        <v>-28807.722079097981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2518.8077728874659</v>
      </c>
      <c r="M1093" s="14">
        <f t="shared" si="576"/>
        <v>769177</v>
      </c>
      <c r="N1093" s="13"/>
      <c r="O1093" s="12">
        <f>1000*(IF(I19&lt;18,VLOOKUP(I19,'[1]Mortality (No Interventions) L'!$B$10:$O$129,10),VLOOKUP(I19,'[1]Mortality (Interventions) L'!$B$264:$AV$384,28)))</f>
        <v>56.596111208529372</v>
      </c>
      <c r="P1093" s="11">
        <v>0</v>
      </c>
      <c r="Q1093" s="10">
        <f t="shared" si="585"/>
        <v>0.67592738916988915</v>
      </c>
      <c r="R1093" s="10">
        <f t="shared" si="586"/>
        <v>3.8254861686349957E-2</v>
      </c>
      <c r="S1093" s="10">
        <f t="shared" si="587"/>
        <v>0</v>
      </c>
      <c r="T1093" s="9">
        <f t="shared" si="577"/>
        <v>0.6376725274835392</v>
      </c>
      <c r="U1093" s="18"/>
      <c r="V1093" s="8">
        <f t="shared" si="588"/>
        <v>5199.0780141952782</v>
      </c>
      <c r="W1093" s="8">
        <f t="shared" si="578"/>
        <v>4904.8304167220622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-1606.1745187823349</v>
      </c>
      <c r="AB1093" s="8">
        <f t="shared" si="589"/>
        <v>-29424.759747321601</v>
      </c>
      <c r="AC1093" s="8">
        <f t="shared" si="582"/>
        <v>-31030.934266103937</v>
      </c>
      <c r="AD1093" s="8">
        <f t="shared" si="590"/>
        <v>510.02955319255682</v>
      </c>
      <c r="AE1093" s="8">
        <f t="shared" si="583"/>
        <v>-30520.904712911379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2518.8077728874659</v>
      </c>
      <c r="M1094" s="14">
        <f t="shared" si="576"/>
        <v>769177</v>
      </c>
      <c r="N1094" s="13"/>
      <c r="O1094" s="12">
        <f>1000*(IF(I20&lt;18,VLOOKUP(I20,'[1]Mortality (No Interventions) L'!$B$10:$O$129,10),VLOOKUP(I20,'[1]Mortality (Interventions) L'!$B$264:$AV$384,28)))</f>
        <v>63.227761770544163</v>
      </c>
      <c r="P1094" s="11">
        <v>0</v>
      </c>
      <c r="Q1094" s="10">
        <f t="shared" si="585"/>
        <v>0.6376725274835392</v>
      </c>
      <c r="R1094" s="10">
        <f t="shared" si="586"/>
        <v>4.0318606655349989E-2</v>
      </c>
      <c r="S1094" s="10">
        <f t="shared" si="587"/>
        <v>0</v>
      </c>
      <c r="T1094" s="9">
        <f t="shared" si="577"/>
        <v>0.59735392082818917</v>
      </c>
      <c r="U1094" s="18"/>
      <c r="V1094" s="8">
        <f t="shared" si="588"/>
        <v>4904.8304167220622</v>
      </c>
      <c r="W1094" s="8">
        <f t="shared" si="578"/>
        <v>4594.7089676086407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-1504.6196989468467</v>
      </c>
      <c r="AB1094" s="8">
        <f t="shared" si="589"/>
        <v>-31012.14491134214</v>
      </c>
      <c r="AC1094" s="8">
        <f t="shared" si="582"/>
        <v>-32516.764610288988</v>
      </c>
      <c r="AD1094" s="8">
        <f t="shared" si="590"/>
        <v>481.16386388043435</v>
      </c>
      <c r="AE1094" s="8">
        <f t="shared" si="583"/>
        <v>-32035.600746408552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2518.8077728874659</v>
      </c>
      <c r="M1095" s="14">
        <f t="shared" si="576"/>
        <v>769177</v>
      </c>
      <c r="N1095" s="13"/>
      <c r="O1095" s="12">
        <f>1000*(IF(I21&lt;18,VLOOKUP(I21,'[1]Mortality (No Interventions) L'!$B$10:$O$129,10),VLOOKUP(I21,'[1]Mortality (Interventions) L'!$B$264:$AV$384,28)))</f>
        <v>70.476381353484811</v>
      </c>
      <c r="P1095" s="11">
        <v>0</v>
      </c>
      <c r="Q1095" s="10">
        <f t="shared" si="585"/>
        <v>0.59735392082818917</v>
      </c>
      <c r="R1095" s="10">
        <f t="shared" si="586"/>
        <v>4.2099342727286833E-2</v>
      </c>
      <c r="S1095" s="10">
        <f t="shared" si="587"/>
        <v>0</v>
      </c>
      <c r="T1095" s="9">
        <f t="shared" si="577"/>
        <v>0.55525457810090229</v>
      </c>
      <c r="U1095" s="18"/>
      <c r="V1095" s="8">
        <f t="shared" si="588"/>
        <v>4594.7089676086407</v>
      </c>
      <c r="W1095" s="8">
        <f t="shared" si="578"/>
        <v>4270.8905061991773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-1398.5795472519033</v>
      </c>
      <c r="AB1095" s="8">
        <f t="shared" si="589"/>
        <v>-32381.846140946305</v>
      </c>
      <c r="AC1095" s="8">
        <f t="shared" si="582"/>
        <v>-33780.425688198207</v>
      </c>
      <c r="AD1095" s="8">
        <f t="shared" si="590"/>
        <v>450.74094972240766</v>
      </c>
      <c r="AE1095" s="8">
        <f t="shared" si="583"/>
        <v>-33329.6847384758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2518.8077728874659</v>
      </c>
      <c r="M1096" s="14">
        <f t="shared" si="576"/>
        <v>769177</v>
      </c>
      <c r="N1096" s="13"/>
      <c r="O1096" s="12">
        <f>1000*(IF(I22&lt;18,VLOOKUP(I22,'[1]Mortality (No Interventions) L'!$B$10:$O$129,10),VLOOKUP(I22,'[1]Mortality (Interventions) L'!$B$264:$AV$384,28)))</f>
        <v>78.593487898449368</v>
      </c>
      <c r="P1096" s="11">
        <v>0</v>
      </c>
      <c r="Q1096" s="10">
        <f t="shared" si="585"/>
        <v>0.55525457810090229</v>
      </c>
      <c r="R1096" s="10">
        <f t="shared" si="586"/>
        <v>4.3639393964531877E-2</v>
      </c>
      <c r="S1096" s="10">
        <f t="shared" si="587"/>
        <v>0</v>
      </c>
      <c r="T1096" s="9">
        <f t="shared" si="577"/>
        <v>0.51161518413637042</v>
      </c>
      <c r="U1096" s="18"/>
      <c r="V1096" s="8">
        <f t="shared" si="588"/>
        <v>4270.8905061991773</v>
      </c>
      <c r="W1096" s="8">
        <f t="shared" si="578"/>
        <v>3935.2263248846102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-1288.6603025299419</v>
      </c>
      <c r="AB1096" s="8">
        <f t="shared" si="589"/>
        <v>-33566.418131456732</v>
      </c>
      <c r="AC1096" s="8">
        <f t="shared" si="582"/>
        <v>-34855.078433986673</v>
      </c>
      <c r="AD1096" s="8">
        <f t="shared" si="590"/>
        <v>418.97435865813929</v>
      </c>
      <c r="AE1096" s="8">
        <f t="shared" si="583"/>
        <v>-34436.104075328534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2518.8077728874659</v>
      </c>
      <c r="M1097" s="14">
        <f t="shared" si="576"/>
        <v>769177</v>
      </c>
      <c r="N1097" s="13"/>
      <c r="O1097" s="12">
        <f>1000*(IF(I23&lt;18,VLOOKUP(I23,'[1]Mortality (No Interventions) L'!$B$10:$O$129,10),VLOOKUP(I23,'[1]Mortality (Interventions) L'!$B$264:$AV$384,28)))</f>
        <v>87.671067786794225</v>
      </c>
      <c r="P1097" s="11">
        <v>0</v>
      </c>
      <c r="Q1097" s="10">
        <f t="shared" si="585"/>
        <v>0.51161518413637042</v>
      </c>
      <c r="R1097" s="10">
        <f t="shared" si="586"/>
        <v>4.4853849489172939E-2</v>
      </c>
      <c r="S1097" s="10">
        <f t="shared" si="587"/>
        <v>0</v>
      </c>
      <c r="T1097" s="9">
        <f t="shared" si="577"/>
        <v>0.46676133464719749</v>
      </c>
      <c r="U1097" s="18"/>
      <c r="V1097" s="8">
        <f t="shared" si="588"/>
        <v>3935.2263248846102</v>
      </c>
      <c r="W1097" s="8">
        <f t="shared" si="578"/>
        <v>3590.2208309992743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-1175.6820777926887</v>
      </c>
      <c r="AB1097" s="8">
        <f t="shared" si="589"/>
        <v>-34500.549388533575</v>
      </c>
      <c r="AC1097" s="8">
        <f t="shared" si="582"/>
        <v>-35676.231466326266</v>
      </c>
      <c r="AD1097" s="8">
        <f t="shared" si="590"/>
        <v>386.04570247118028</v>
      </c>
      <c r="AE1097" s="8">
        <f t="shared" si="583"/>
        <v>-35290.185763855086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2518.8077728874659</v>
      </c>
      <c r="M1098" s="14">
        <f t="shared" si="576"/>
        <v>769177</v>
      </c>
      <c r="N1098" s="13"/>
      <c r="O1098" s="12">
        <f>1000*(IF(I24&lt;18,VLOOKUP(I24,'[1]Mortality (No Interventions) L'!$B$10:$O$129,10),VLOOKUP(I24,'[1]Mortality (Interventions) L'!$B$264:$AV$384,28)))</f>
        <v>97.861270213131576</v>
      </c>
      <c r="P1098" s="11">
        <v>0</v>
      </c>
      <c r="Q1098" s="10">
        <f t="shared" si="585"/>
        <v>0.46676133464719749</v>
      </c>
      <c r="R1098" s="10">
        <f t="shared" si="586"/>
        <v>4.5677857094951327E-2</v>
      </c>
      <c r="S1098" s="10">
        <f t="shared" si="587"/>
        <v>0</v>
      </c>
      <c r="T1098" s="9">
        <f t="shared" si="577"/>
        <v>0.42108347755224618</v>
      </c>
      <c r="U1098" s="18"/>
      <c r="V1098" s="8">
        <f t="shared" si="588"/>
        <v>3590.2208309992743</v>
      </c>
      <c r="W1098" s="8">
        <f t="shared" si="578"/>
        <v>3238.8772601320406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-1060.6283362930824</v>
      </c>
      <c r="AB1098" s="8">
        <f t="shared" si="589"/>
        <v>-35134.357086723379</v>
      </c>
      <c r="AC1098" s="8">
        <f t="shared" si="582"/>
        <v>-36194.985423016464</v>
      </c>
      <c r="AD1098" s="8">
        <f t="shared" si="590"/>
        <v>352.20066352102884</v>
      </c>
      <c r="AE1098" s="8">
        <f t="shared" si="583"/>
        <v>-35842.784759495436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2518.8077728874659</v>
      </c>
      <c r="M1099" s="14">
        <f t="shared" si="576"/>
        <v>769177</v>
      </c>
      <c r="N1099" s="13"/>
      <c r="O1099" s="12">
        <f>1000*(IF(I25&lt;18,VLOOKUP(I25,'[1]Mortality (No Interventions) L'!$B$10:$O$129,10),VLOOKUP(I25,'[1]Mortality (Interventions) L'!$B$264:$AV$384,28)))</f>
        <v>108.79858376151634</v>
      </c>
      <c r="P1099" s="11">
        <v>0</v>
      </c>
      <c r="Q1099" s="10">
        <f t="shared" si="585"/>
        <v>0.42108347755224618</v>
      </c>
      <c r="R1099" s="10">
        <f t="shared" si="586"/>
        <v>4.5813286003058645E-2</v>
      </c>
      <c r="S1099" s="10">
        <f t="shared" si="587"/>
        <v>0</v>
      </c>
      <c r="T1099" s="9">
        <f t="shared" si="577"/>
        <v>0.3752701915491875</v>
      </c>
      <c r="U1099" s="18"/>
      <c r="V1099" s="8">
        <f t="shared" si="588"/>
        <v>3238.8772601320406</v>
      </c>
      <c r="W1099" s="8">
        <f t="shared" si="578"/>
        <v>2886.4920012522944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-945.23347540706175</v>
      </c>
      <c r="AB1099" s="8">
        <f t="shared" si="589"/>
        <v>-35238.52588797464</v>
      </c>
      <c r="AC1099" s="8">
        <f t="shared" si="582"/>
        <v>-36183.759363381701</v>
      </c>
      <c r="AD1099" s="8">
        <f t="shared" si="590"/>
        <v>317.73385921895323</v>
      </c>
      <c r="AE1099" s="8">
        <f t="shared" si="583"/>
        <v>-35866.025504162746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2518.8077728874659</v>
      </c>
      <c r="M1100" s="14">
        <f t="shared" si="576"/>
        <v>769177</v>
      </c>
      <c r="N1100" s="13"/>
      <c r="O1100" s="12">
        <f>1000*(IF(I26&lt;18,VLOOKUP(I26,'[1]Mortality (No Interventions) L'!$B$10:$O$129,10),VLOOKUP(I26,'[1]Mortality (Interventions) L'!$B$264:$AV$384,28)))</f>
        <v>120.13759050811323</v>
      </c>
      <c r="P1100" s="11">
        <v>0</v>
      </c>
      <c r="Q1100" s="10">
        <f t="shared" si="585"/>
        <v>0.3752701915491875</v>
      </c>
      <c r="R1100" s="10">
        <f t="shared" si="586"/>
        <v>4.50840566022375E-2</v>
      </c>
      <c r="S1100" s="10">
        <f t="shared" si="587"/>
        <v>0</v>
      </c>
      <c r="T1100" s="9">
        <f t="shared" si="577"/>
        <v>0.33018613494694998</v>
      </c>
      <c r="U1100" s="18"/>
      <c r="V1100" s="8">
        <f t="shared" si="588"/>
        <v>2886.4920012522944</v>
      </c>
      <c r="W1100" s="8">
        <f t="shared" si="578"/>
        <v>2539.7158072009015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-831.67540320404737</v>
      </c>
      <c r="AB1100" s="8">
        <f t="shared" si="589"/>
        <v>-34677.61940513923</v>
      </c>
      <c r="AC1100" s="8">
        <f t="shared" si="582"/>
        <v>-35509.294808343278</v>
      </c>
      <c r="AD1100" s="8">
        <f t="shared" si="590"/>
        <v>283.16486532285012</v>
      </c>
      <c r="AE1100" s="8">
        <f t="shared" si="583"/>
        <v>-35226.129943020431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2518.8077728874659</v>
      </c>
      <c r="M1101" s="14">
        <f t="shared" si="576"/>
        <v>769177</v>
      </c>
      <c r="N1101" s="13"/>
      <c r="O1101" s="12">
        <f>1000*(IF(I27&lt;18,VLOOKUP(I27,'[1]Mortality (No Interventions) L'!$B$10:$O$129,10),VLOOKUP(I27,'[1]Mortality (Interventions) L'!$B$264:$AV$384,28)))</f>
        <v>132.44339531958329</v>
      </c>
      <c r="P1101" s="11">
        <v>0</v>
      </c>
      <c r="Q1101" s="10">
        <f t="shared" si="585"/>
        <v>0.33018613494694998</v>
      </c>
      <c r="R1101" s="10">
        <f t="shared" si="586"/>
        <v>4.3730972799824172E-2</v>
      </c>
      <c r="S1101" s="10">
        <f t="shared" si="587"/>
        <v>0</v>
      </c>
      <c r="T1101" s="9">
        <f t="shared" si="577"/>
        <v>0.2864551621471258</v>
      </c>
      <c r="U1101" s="18"/>
      <c r="V1101" s="8">
        <f t="shared" si="588"/>
        <v>2539.7158072009015</v>
      </c>
      <c r="W1101" s="8">
        <f t="shared" si="578"/>
        <v>2203.3472225483979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-721.52548899991984</v>
      </c>
      <c r="AB1101" s="8">
        <f t="shared" si="589"/>
        <v>-33636.858465250356</v>
      </c>
      <c r="AC1101" s="8">
        <f t="shared" si="582"/>
        <v>-34358.383954250276</v>
      </c>
      <c r="AD1101" s="8">
        <f t="shared" si="590"/>
        <v>249.14612068640847</v>
      </c>
      <c r="AE1101" s="8">
        <f t="shared" si="583"/>
        <v>-34109.237833563864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2518.8077728874659</v>
      </c>
      <c r="M1102" s="14">
        <f t="shared" si="576"/>
        <v>769177</v>
      </c>
      <c r="N1102" s="13"/>
      <c r="O1102" s="12">
        <f>1000*(IF(I28&lt;18,VLOOKUP(I28,'[1]Mortality (No Interventions) L'!$B$10:$O$129,10),VLOOKUP(I28,'[1]Mortality (Interventions) L'!$B$264:$AV$384,28)))</f>
        <v>145.655025256915</v>
      </c>
      <c r="P1102" s="11">
        <v>0</v>
      </c>
      <c r="Q1102" s="10">
        <f t="shared" si="585"/>
        <v>0.2864551621471258</v>
      </c>
      <c r="R1102" s="10">
        <f t="shared" si="586"/>
        <v>4.1723633877513287E-2</v>
      </c>
      <c r="S1102" s="10">
        <f t="shared" si="587"/>
        <v>0</v>
      </c>
      <c r="T1102" s="9">
        <f t="shared" si="577"/>
        <v>0.2447315282696125</v>
      </c>
      <c r="U1102" s="18"/>
      <c r="V1102" s="8">
        <f t="shared" si="588"/>
        <v>2203.3472225483979</v>
      </c>
      <c r="W1102" s="8">
        <f t="shared" si="578"/>
        <v>1882.4186271983574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-616.43167567612863</v>
      </c>
      <c r="AB1102" s="8">
        <f t="shared" si="589"/>
        <v>-32092.859535004038</v>
      </c>
      <c r="AC1102" s="8">
        <f t="shared" si="582"/>
        <v>-32709.291210680167</v>
      </c>
      <c r="AD1102" s="8">
        <f t="shared" si="590"/>
        <v>216.14836253199786</v>
      </c>
      <c r="AE1102" s="8">
        <f t="shared" si="583"/>
        <v>-32493.142848148171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2518.8077728874659</v>
      </c>
      <c r="M1103" s="14">
        <f t="shared" si="576"/>
        <v>769177</v>
      </c>
      <c r="N1103" s="13"/>
      <c r="O1103" s="12">
        <f>1000*(IF(I29&lt;18,VLOOKUP(I29,'[1]Mortality (No Interventions) L'!$B$10:$O$129,10),VLOOKUP(I29,'[1]Mortality (Interventions) L'!$B$264:$AV$384,28)))</f>
        <v>160.13692647100865</v>
      </c>
      <c r="P1103" s="11">
        <v>0</v>
      </c>
      <c r="Q1103" s="10">
        <f t="shared" si="585"/>
        <v>0.2447315282696125</v>
      </c>
      <c r="R1103" s="10">
        <f t="shared" si="586"/>
        <v>3.9190554747648515E-2</v>
      </c>
      <c r="S1103" s="10">
        <f t="shared" si="587"/>
        <v>0</v>
      </c>
      <c r="T1103" s="9">
        <f t="shared" si="577"/>
        <v>0.20554097352196399</v>
      </c>
      <c r="U1103" s="18"/>
      <c r="V1103" s="8">
        <f t="shared" si="588"/>
        <v>1882.4186271983574</v>
      </c>
      <c r="W1103" s="8">
        <f t="shared" si="578"/>
        <v>1580.9738939070371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-517.71820175397977</v>
      </c>
      <c r="AB1103" s="8">
        <f t="shared" si="589"/>
        <v>-30144.473329132041</v>
      </c>
      <c r="AC1103" s="8">
        <f t="shared" si="582"/>
        <v>-30662.191530886019</v>
      </c>
      <c r="AD1103" s="8">
        <f t="shared" si="590"/>
        <v>184.66526732815888</v>
      </c>
      <c r="AE1103" s="8">
        <f t="shared" si="583"/>
        <v>-30477.526263557858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2518.8077728874659</v>
      </c>
      <c r="M1104" s="14">
        <f t="shared" si="576"/>
        <v>769177</v>
      </c>
      <c r="N1104" s="13"/>
      <c r="O1104" s="12">
        <f>1000*(IF(I30&lt;18,VLOOKUP(I30,'[1]Mortality (No Interventions) L'!$B$10:$O$129,10),VLOOKUP(I30,'[1]Mortality (Interventions) L'!$B$264:$AV$384,28)))</f>
        <v>176.07089769867142</v>
      </c>
      <c r="P1104" s="11">
        <v>0</v>
      </c>
      <c r="Q1104" s="10">
        <f t="shared" si="585"/>
        <v>0.20554097352196399</v>
      </c>
      <c r="R1104" s="10">
        <f t="shared" si="586"/>
        <v>3.6189783721871052E-2</v>
      </c>
      <c r="S1104" s="10">
        <f t="shared" si="587"/>
        <v>0</v>
      </c>
      <c r="T1104" s="9">
        <f t="shared" si="577"/>
        <v>0.16935118980009295</v>
      </c>
      <c r="U1104" s="18"/>
      <c r="V1104" s="8">
        <f t="shared" si="588"/>
        <v>1580.9738939070371</v>
      </c>
      <c r="W1104" s="8">
        <f t="shared" si="578"/>
        <v>1302.6104011686609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-426.56309321621467</v>
      </c>
      <c r="AB1104" s="8">
        <f t="shared" si="589"/>
        <v>-27836.349273837612</v>
      </c>
      <c r="AC1104" s="8">
        <f t="shared" si="582"/>
        <v>-28262.912367053825</v>
      </c>
      <c r="AD1104" s="8">
        <f t="shared" si="590"/>
        <v>155.09353899228034</v>
      </c>
      <c r="AE1104" s="8">
        <f t="shared" si="583"/>
        <v>-28107.818828061543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2518.8077728874659</v>
      </c>
      <c r="M1105" s="14">
        <f t="shared" si="576"/>
        <v>769177</v>
      </c>
      <c r="N1105" s="13"/>
      <c r="O1105" s="12">
        <f>1000*(IF(I31&lt;18,VLOOKUP(I31,'[1]Mortality (No Interventions) L'!$B$10:$O$129,10),VLOOKUP(I31,'[1]Mortality (Interventions) L'!$B$264:$AV$384,28)))</f>
        <v>191.72983286054833</v>
      </c>
      <c r="P1105" s="11">
        <v>0</v>
      </c>
      <c r="Q1105" s="10">
        <f t="shared" si="585"/>
        <v>0.16935118980009295</v>
      </c>
      <c r="R1105" s="10">
        <f t="shared" si="586"/>
        <v>3.2469675315106819E-2</v>
      </c>
      <c r="S1105" s="10">
        <f t="shared" si="587"/>
        <v>0</v>
      </c>
      <c r="T1105" s="9">
        <f t="shared" si="577"/>
        <v>0.13688151448498614</v>
      </c>
      <c r="U1105" s="18"/>
      <c r="V1105" s="8">
        <f t="shared" si="588"/>
        <v>1302.6104011686609</v>
      </c>
      <c r="W1105" s="8">
        <f t="shared" si="578"/>
        <v>1052.8611266701819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-344.77822264939135</v>
      </c>
      <c r="AB1105" s="8">
        <f t="shared" si="589"/>
        <v>-24974.927449847917</v>
      </c>
      <c r="AC1105" s="8">
        <f t="shared" si="582"/>
        <v>-25319.705672497308</v>
      </c>
      <c r="AD1105" s="8">
        <f t="shared" si="590"/>
        <v>127.78608035464565</v>
      </c>
      <c r="AE1105" s="8">
        <f t="shared" si="583"/>
        <v>-25191.919592142662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2518.8077728874659</v>
      </c>
      <c r="M1106" s="14">
        <f t="shared" si="576"/>
        <v>769177</v>
      </c>
      <c r="N1106" s="13"/>
      <c r="O1106" s="12">
        <f>1000*(IF(I32&lt;18,VLOOKUP(I32,'[1]Mortality (No Interventions) L'!$B$10:$O$129,10),VLOOKUP(I32,'[1]Mortality (Interventions) L'!$B$264:$AV$384,28)))</f>
        <v>208.54153308862857</v>
      </c>
      <c r="P1106" s="11">
        <v>0</v>
      </c>
      <c r="Q1106" s="10">
        <f t="shared" si="585"/>
        <v>0.13688151448498614</v>
      </c>
      <c r="R1106" s="10">
        <f t="shared" si="586"/>
        <v>2.8545480882192328E-2</v>
      </c>
      <c r="S1106" s="10">
        <f t="shared" si="587"/>
        <v>0</v>
      </c>
      <c r="T1106" s="9">
        <f t="shared" si="577"/>
        <v>0.10833603360279381</v>
      </c>
      <c r="U1106" s="18"/>
      <c r="V1106" s="8">
        <f t="shared" si="588"/>
        <v>1052.8611266701819</v>
      </c>
      <c r="W1106" s="8">
        <f t="shared" si="578"/>
        <v>833.2958531849614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-272.87764352251475</v>
      </c>
      <c r="AB1106" s="8">
        <f t="shared" si="589"/>
        <v>-21956.52734852205</v>
      </c>
      <c r="AC1106" s="8">
        <f t="shared" si="582"/>
        <v>-22229.404992044565</v>
      </c>
      <c r="AD1106" s="8">
        <f t="shared" si="590"/>
        <v>103.28567652634484</v>
      </c>
      <c r="AE1106" s="8">
        <f t="shared" si="583"/>
        <v>-22126.119315518219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2518.8077728874659</v>
      </c>
      <c r="M1107" s="14">
        <f t="shared" si="576"/>
        <v>769177</v>
      </c>
      <c r="N1107" s="13"/>
      <c r="O1107" s="12">
        <f>1000*(IF(I33&lt;18,VLOOKUP(I33,'[1]Mortality (No Interventions) L'!$B$10:$O$129,10),VLOOKUP(I33,'[1]Mortality (Interventions) L'!$B$264:$AV$384,28)))</f>
        <v>226.02405697159693</v>
      </c>
      <c r="P1107" s="11">
        <v>0</v>
      </c>
      <c r="Q1107" s="10">
        <f t="shared" si="585"/>
        <v>0.10833603360279381</v>
      </c>
      <c r="R1107" s="10">
        <f t="shared" si="586"/>
        <v>2.4486549831114708E-2</v>
      </c>
      <c r="S1107" s="10">
        <f t="shared" si="587"/>
        <v>0</v>
      </c>
      <c r="T1107" s="9">
        <f t="shared" si="577"/>
        <v>8.3849483771679112E-2</v>
      </c>
      <c r="U1107" s="18"/>
      <c r="V1107" s="8">
        <f t="shared" si="588"/>
        <v>833.2958531849614</v>
      </c>
      <c r="W1107" s="8">
        <f t="shared" si="578"/>
        <v>644.95094379048828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-211.20073147670678</v>
      </c>
      <c r="AB1107" s="8">
        <f t="shared" si="589"/>
        <v>-18834.490939447318</v>
      </c>
      <c r="AC1107" s="8">
        <f t="shared" si="582"/>
        <v>-19045.691670924025</v>
      </c>
      <c r="AD1107" s="8">
        <f t="shared" si="590"/>
        <v>81.746323197444724</v>
      </c>
      <c r="AE1107" s="8">
        <f t="shared" si="583"/>
        <v>-18963.945347726582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2518.8077728874659</v>
      </c>
      <c r="M1108" s="14">
        <f t="shared" si="576"/>
        <v>769177</v>
      </c>
      <c r="N1108" s="13"/>
      <c r="O1108" s="12">
        <f>1000*(IF(I34&lt;18,VLOOKUP(I34,'[1]Mortality (No Interventions) L'!$B$10:$O$129,10),VLOOKUP(I34,'[1]Mortality (Interventions) L'!$B$264:$AV$384,28)))</f>
        <v>243.93538778579318</v>
      </c>
      <c r="P1108" s="11">
        <v>0</v>
      </c>
      <c r="Q1108" s="10">
        <f t="shared" si="585"/>
        <v>8.3849483771679112E-2</v>
      </c>
      <c r="R1108" s="10">
        <f t="shared" si="586"/>
        <v>2.0453856339483118E-2</v>
      </c>
      <c r="S1108" s="10">
        <f t="shared" si="587"/>
        <v>0</v>
      </c>
      <c r="T1108" s="9">
        <f t="shared" si="577"/>
        <v>6.3395627432195997E-2</v>
      </c>
      <c r="U1108" s="18"/>
      <c r="V1108" s="8">
        <f t="shared" si="588"/>
        <v>644.95094379048828</v>
      </c>
      <c r="W1108" s="8">
        <f t="shared" si="578"/>
        <v>487.62458521414226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-159.68139914329313</v>
      </c>
      <c r="AB1108" s="8">
        <f t="shared" si="589"/>
        <v>-15732.635857634607</v>
      </c>
      <c r="AC1108" s="8">
        <f t="shared" si="582"/>
        <v>-15892.3172567779</v>
      </c>
      <c r="AD1108" s="8">
        <f t="shared" si="590"/>
        <v>63.269687585846903</v>
      </c>
      <c r="AE1108" s="8">
        <f t="shared" si="583"/>
        <v>-15829.047569192053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2518.8077728874659</v>
      </c>
      <c r="M1109" s="14">
        <f t="shared" si="576"/>
        <v>769177</v>
      </c>
      <c r="N1109" s="13"/>
      <c r="O1109" s="12">
        <f>1000*(IF(I35&lt;18,VLOOKUP(I35,'[1]Mortality (No Interventions) L'!$B$10:$O$129,10),VLOOKUP(I35,'[1]Mortality (Interventions) L'!$B$264:$AV$384,28)))</f>
        <v>263.03859454878915</v>
      </c>
      <c r="P1109" s="11">
        <v>0</v>
      </c>
      <c r="Q1109" s="10">
        <f t="shared" si="585"/>
        <v>6.3395627432195997E-2</v>
      </c>
      <c r="R1109" s="10">
        <f t="shared" si="586"/>
        <v>1.6675496740303497E-2</v>
      </c>
      <c r="S1109" s="10">
        <f t="shared" si="587"/>
        <v>0</v>
      </c>
      <c r="T1109" s="9">
        <f t="shared" si="577"/>
        <v>4.67201306918925E-2</v>
      </c>
      <c r="U1109" s="18"/>
      <c r="V1109" s="8">
        <f t="shared" si="588"/>
        <v>487.62458521414226</v>
      </c>
      <c r="W1109" s="8">
        <f t="shared" si="578"/>
        <v>359.36049965197799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-117.67902833705709</v>
      </c>
      <c r="AB1109" s="8">
        <f t="shared" si="589"/>
        <v>-12826.408556216424</v>
      </c>
      <c r="AC1109" s="8">
        <f t="shared" si="582"/>
        <v>-12944.087584553481</v>
      </c>
      <c r="AD1109" s="8">
        <f t="shared" si="590"/>
        <v>47.835971809507356</v>
      </c>
      <c r="AE1109" s="8">
        <f t="shared" si="583"/>
        <v>-12896.251612743974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2518.8077728874659</v>
      </c>
      <c r="M1110" s="14">
        <f t="shared" ref="M1110:M1141" si="593">$E$11</f>
        <v>769177</v>
      </c>
      <c r="N1110" s="13"/>
      <c r="O1110" s="12">
        <f>1000*(IF(I36&lt;18,VLOOKUP(I36,'[1]Mortality (No Interventions) L'!$B$10:$O$129,10),VLOOKUP(I36,'[1]Mortality (Interventions) L'!$B$264:$AV$384,28)))</f>
        <v>282.51536627028707</v>
      </c>
      <c r="P1110" s="11">
        <v>0</v>
      </c>
      <c r="Q1110" s="10">
        <f t="shared" si="585"/>
        <v>4.67201306918925E-2</v>
      </c>
      <c r="R1110" s="10">
        <f t="shared" si="586"/>
        <v>1.319915483461569E-2</v>
      </c>
      <c r="S1110" s="10">
        <f t="shared" si="587"/>
        <v>0</v>
      </c>
      <c r="T1110" s="9">
        <f t="shared" ref="T1110:T1141" si="594">Q1110-SUM(R1110:S1110)</f>
        <v>3.3520975857276814E-2</v>
      </c>
      <c r="U1110" s="18"/>
      <c r="V1110" s="8">
        <f t="shared" si="588"/>
        <v>359.36049965197799</v>
      </c>
      <c r="W1110" s="8">
        <f t="shared" ref="W1110:W1141" si="595">$G$14*M1110*T1110</f>
        <v>257.83563646972607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-84.432894544081918</v>
      </c>
      <c r="AB1110" s="8">
        <f t="shared" si="589"/>
        <v>-10152.486318225192</v>
      </c>
      <c r="AC1110" s="8">
        <f t="shared" ref="AC1110:AC1141" si="599">IFERROR(_xlfn.IFNA(SUM(Y1110:AB1110),0),0)</f>
        <v>-10236.919212769273</v>
      </c>
      <c r="AD1110" s="8">
        <f t="shared" si="590"/>
        <v>35.253265015859043</v>
      </c>
      <c r="AE1110" s="8">
        <f t="shared" ref="AE1110:AE1141" si="600">IFERROR(_xlfn.IFNA(SUM(AC1110:AD1110),0),0)</f>
        <v>-10201.665947753414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2518.8077728874659</v>
      </c>
      <c r="M1111" s="14">
        <f t="shared" si="593"/>
        <v>769177</v>
      </c>
      <c r="N1111" s="13"/>
      <c r="O1111" s="12">
        <f>1000*(IF(I37&lt;18,VLOOKUP(I37,'[1]Mortality (No Interventions) L'!$B$10:$O$129,10),VLOOKUP(I37,'[1]Mortality (Interventions) L'!$B$264:$AV$384,28)))</f>
        <v>303.00620973298055</v>
      </c>
      <c r="P1111" s="11">
        <v>0</v>
      </c>
      <c r="Q1111" s="10">
        <f t="shared" ref="Q1111:Q1142" si="602">T1110</f>
        <v>3.3520975857276814E-2</v>
      </c>
      <c r="R1111" s="10">
        <f t="shared" ref="R1111:R1142" si="603">O1111*Q1111/1000</f>
        <v>1.0157063841064195E-2</v>
      </c>
      <c r="S1111" s="10">
        <f t="shared" ref="S1111:S1142" si="604">MIN(P1111*Q1111,Q1111-R1111)</f>
        <v>0</v>
      </c>
      <c r="T1111" s="9">
        <f t="shared" si="594"/>
        <v>2.3363912016212619E-2</v>
      </c>
      <c r="U1111" s="18"/>
      <c r="V1111" s="8">
        <f t="shared" ref="V1111:V1142" si="605">W1110</f>
        <v>257.83563646972607</v>
      </c>
      <c r="W1111" s="8">
        <f t="shared" si="595"/>
        <v>179.70983752894375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-58.849203191495207</v>
      </c>
      <c r="AB1111" s="8">
        <f t="shared" ref="AB1111:AB1142" si="606">IFERROR(_xlfn.IFNA(-M1111*R1111,0),0)</f>
        <v>-7812.5798940782342</v>
      </c>
      <c r="AC1111" s="8">
        <f t="shared" si="599"/>
        <v>-7871.429097269729</v>
      </c>
      <c r="AD1111" s="8">
        <f t="shared" ref="AD1111:AD1142" si="607">IFERROR(_xlfn.IFNA($D$6*SUM(V1111:V1111,Y1111:Z1111),0),0)</f>
        <v>25.293675937680128</v>
      </c>
      <c r="AE1111" s="8">
        <f t="shared" si="600"/>
        <v>-7846.1354213320492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2518.8077728874659</v>
      </c>
      <c r="M1112" s="14">
        <f t="shared" si="593"/>
        <v>769177</v>
      </c>
      <c r="N1112" s="13"/>
      <c r="O1112" s="12">
        <f>1000*(IF(I38&lt;18,VLOOKUP(I38,'[1]Mortality (No Interventions) L'!$B$10:$O$129,10),VLOOKUP(I38,'[1]Mortality (Interventions) L'!$B$264:$AV$384,28)))</f>
        <v>324.55412094444227</v>
      </c>
      <c r="P1112" s="11">
        <v>0</v>
      </c>
      <c r="Q1112" s="10">
        <f t="shared" si="602"/>
        <v>2.3363912016212619E-2</v>
      </c>
      <c r="R1112" s="10">
        <f t="shared" si="603"/>
        <v>7.5828539262451783E-3</v>
      </c>
      <c r="S1112" s="10">
        <f t="shared" si="604"/>
        <v>0</v>
      </c>
      <c r="T1112" s="9">
        <f t="shared" si="594"/>
        <v>1.578105808996744E-2</v>
      </c>
      <c r="U1112" s="18"/>
      <c r="V1112" s="8">
        <f t="shared" si="605"/>
        <v>179.70983752894375</v>
      </c>
      <c r="W1112" s="8">
        <f t="shared" si="595"/>
        <v>121.38426918466887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-39.749451781398612</v>
      </c>
      <c r="AB1112" s="8">
        <f t="shared" si="606"/>
        <v>-5832.556834427487</v>
      </c>
      <c r="AC1112" s="8">
        <f t="shared" si="599"/>
        <v>-5872.3062862088855</v>
      </c>
      <c r="AD1112" s="8">
        <f t="shared" si="607"/>
        <v>17.629535061589383</v>
      </c>
      <c r="AE1112" s="8">
        <f t="shared" si="600"/>
        <v>-5854.6767511472963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2518.8077728874659</v>
      </c>
      <c r="M1113" s="14">
        <f t="shared" si="593"/>
        <v>769177</v>
      </c>
      <c r="N1113" s="13"/>
      <c r="O1113" s="12">
        <f>1000*(IF(I39&lt;18,VLOOKUP(I39,'[1]Mortality (No Interventions) L'!$B$10:$O$129,10),VLOOKUP(I39,'[1]Mortality (Interventions) L'!$B$264:$AV$384,28)))</f>
        <v>346.29278392533519</v>
      </c>
      <c r="P1113" s="11">
        <v>0</v>
      </c>
      <c r="Q1113" s="10">
        <f t="shared" si="602"/>
        <v>1.578105808996744E-2</v>
      </c>
      <c r="R1113" s="10">
        <f t="shared" si="603"/>
        <v>5.4648665392622578E-3</v>
      </c>
      <c r="S1113" s="10">
        <f t="shared" si="604"/>
        <v>0</v>
      </c>
      <c r="T1113" s="9">
        <f t="shared" si="594"/>
        <v>1.0316191550705182E-2</v>
      </c>
      <c r="U1113" s="18"/>
      <c r="V1113" s="8">
        <f t="shared" si="605"/>
        <v>121.38426918466887</v>
      </c>
      <c r="W1113" s="8">
        <f t="shared" si="595"/>
        <v>79.349772683967601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-25.984503464512212</v>
      </c>
      <c r="AB1113" s="8">
        <f t="shared" si="606"/>
        <v>-4203.4496500701252</v>
      </c>
      <c r="AC1113" s="8">
        <f t="shared" si="599"/>
        <v>-4229.4341535346375</v>
      </c>
      <c r="AD1113" s="8">
        <f t="shared" si="607"/>
        <v>11.907796807016016</v>
      </c>
      <c r="AE1113" s="8">
        <f t="shared" si="600"/>
        <v>-4217.5263567276215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2518.8077728874659</v>
      </c>
      <c r="M1114" s="14">
        <f t="shared" si="593"/>
        <v>769177</v>
      </c>
      <c r="N1114" s="13"/>
      <c r="O1114" s="12">
        <f>1000*(IF(I40&lt;18,VLOOKUP(I40,'[1]Mortality (No Interventions) L'!$B$10:$O$129,10),VLOOKUP(I40,'[1]Mortality (Interventions) L'!$B$264:$AV$384,28)))</f>
        <v>368.84195757175513</v>
      </c>
      <c r="P1114" s="11">
        <v>0</v>
      </c>
      <c r="Q1114" s="10">
        <f t="shared" si="602"/>
        <v>1.0316191550705182E-2</v>
      </c>
      <c r="R1114" s="10">
        <f t="shared" si="603"/>
        <v>3.8050442862472993E-3</v>
      </c>
      <c r="S1114" s="10">
        <f t="shared" si="604"/>
        <v>0</v>
      </c>
      <c r="T1114" s="9">
        <f t="shared" si="594"/>
        <v>6.5111472644578828E-3</v>
      </c>
      <c r="U1114" s="18"/>
      <c r="V1114" s="8">
        <f t="shared" si="605"/>
        <v>79.349772683967601</v>
      </c>
      <c r="W1114" s="8">
        <f t="shared" si="595"/>
        <v>50.08224719433921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-16.400328340131477</v>
      </c>
      <c r="AB1114" s="8">
        <f t="shared" si="606"/>
        <v>-2926.7525489628388</v>
      </c>
      <c r="AC1114" s="8">
        <f t="shared" si="599"/>
        <v>-2943.1528773029704</v>
      </c>
      <c r="AD1114" s="8">
        <f t="shared" si="607"/>
        <v>7.7842127002972221</v>
      </c>
      <c r="AE1114" s="8">
        <f t="shared" si="600"/>
        <v>-2935.3686646026731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2518.8077728874659</v>
      </c>
      <c r="M1115" s="14">
        <f t="shared" si="593"/>
        <v>769177</v>
      </c>
      <c r="N1115" s="13"/>
      <c r="O1115" s="12">
        <f>1000*(IF(I41&lt;18,VLOOKUP(I41,'[1]Mortality (No Interventions) L'!$B$10:$O$129,10),VLOOKUP(I41,'[1]Mortality (Interventions) L'!$B$264:$AV$384,28)))</f>
        <v>391.30494561296865</v>
      </c>
      <c r="P1115" s="11">
        <v>0</v>
      </c>
      <c r="Q1115" s="10">
        <f t="shared" si="602"/>
        <v>6.5111472644578828E-3</v>
      </c>
      <c r="R1115" s="10">
        <f t="shared" si="603"/>
        <v>2.5478441261967215E-3</v>
      </c>
      <c r="S1115" s="10">
        <f t="shared" si="604"/>
        <v>0</v>
      </c>
      <c r="T1115" s="9">
        <f t="shared" si="594"/>
        <v>3.9633031382611608E-3</v>
      </c>
      <c r="U1115" s="18"/>
      <c r="V1115" s="8">
        <f t="shared" si="605"/>
        <v>50.08224719433921</v>
      </c>
      <c r="W1115" s="8">
        <f t="shared" si="595"/>
        <v>30.484816179783049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-9.9827987509614982</v>
      </c>
      <c r="AB1115" s="8">
        <f t="shared" si="606"/>
        <v>-1959.7431014556157</v>
      </c>
      <c r="AC1115" s="8">
        <f t="shared" si="599"/>
        <v>-1969.7259002065773</v>
      </c>
      <c r="AD1115" s="8">
        <f t="shared" si="607"/>
        <v>4.913068449764677</v>
      </c>
      <c r="AE1115" s="8">
        <f t="shared" si="600"/>
        <v>-1964.8128317568126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2518.8077728874659</v>
      </c>
      <c r="M1116" s="14">
        <f t="shared" si="593"/>
        <v>769177</v>
      </c>
      <c r="N1116" s="13"/>
      <c r="O1116" s="12">
        <f>1000*(IF(I42&lt;18,VLOOKUP(I42,'[1]Mortality (No Interventions) L'!$B$10:$O$129,10),VLOOKUP(I42,'[1]Mortality (Interventions) L'!$B$264:$AV$384,28)))</f>
        <v>413.1220892232281</v>
      </c>
      <c r="P1116" s="11">
        <v>0</v>
      </c>
      <c r="Q1116" s="10">
        <f t="shared" si="602"/>
        <v>3.9633031382611608E-3</v>
      </c>
      <c r="R1116" s="10">
        <f t="shared" si="603"/>
        <v>1.6373280727034272E-3</v>
      </c>
      <c r="S1116" s="10">
        <f t="shared" si="604"/>
        <v>0</v>
      </c>
      <c r="T1116" s="9">
        <f t="shared" si="594"/>
        <v>2.3259750655577338E-3</v>
      </c>
      <c r="U1116" s="18"/>
      <c r="V1116" s="8">
        <f t="shared" si="605"/>
        <v>30.484816179783049</v>
      </c>
      <c r="W1116" s="8">
        <f t="shared" si="595"/>
        <v>17.890865230005012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-5.8586840746692532</v>
      </c>
      <c r="AB1116" s="8">
        <f t="shared" si="606"/>
        <v>-1259.3950949778041</v>
      </c>
      <c r="AC1116" s="8">
        <f t="shared" si="599"/>
        <v>-1265.2537790524734</v>
      </c>
      <c r="AD1116" s="8">
        <f t="shared" si="607"/>
        <v>2.9905604672367172</v>
      </c>
      <c r="AE1116" s="8">
        <f t="shared" si="600"/>
        <v>-1262.2632185852367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2518.8077728874659</v>
      </c>
      <c r="M1117" s="14">
        <f t="shared" si="593"/>
        <v>769177</v>
      </c>
      <c r="N1117" s="13"/>
      <c r="O1117" s="12">
        <f>1000*(IF(I43&lt;18,VLOOKUP(I43,'[1]Mortality (No Interventions) L'!$B$10:$O$129,10),VLOOKUP(I43,'[1]Mortality (Interventions) L'!$B$264:$AV$384,28)))</f>
        <v>435.25924944015549</v>
      </c>
      <c r="P1117" s="11">
        <v>0</v>
      </c>
      <c r="Q1117" s="10">
        <f t="shared" si="602"/>
        <v>2.3259750655577338E-3</v>
      </c>
      <c r="R1117" s="10">
        <f t="shared" si="603"/>
        <v>1.0124021612511757E-3</v>
      </c>
      <c r="S1117" s="10">
        <f t="shared" si="604"/>
        <v>0</v>
      </c>
      <c r="T1117" s="9">
        <f t="shared" si="594"/>
        <v>1.3135729043065581E-3</v>
      </c>
      <c r="U1117" s="18"/>
      <c r="V1117" s="8">
        <f t="shared" si="605"/>
        <v>17.890865230005012</v>
      </c>
      <c r="W1117" s="8">
        <f t="shared" si="595"/>
        <v>10.103700658158054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-3.308637641621722</v>
      </c>
      <c r="AB1117" s="8">
        <f t="shared" si="606"/>
        <v>-778.71645718469563</v>
      </c>
      <c r="AC1117" s="8">
        <f t="shared" si="599"/>
        <v>-782.0250948263174</v>
      </c>
      <c r="AD1117" s="8">
        <f t="shared" si="607"/>
        <v>1.7550938790634918</v>
      </c>
      <c r="AE1117" s="8">
        <f t="shared" si="600"/>
        <v>-780.27000094725395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2518.8077728874659</v>
      </c>
      <c r="M1118" s="14">
        <f t="shared" si="593"/>
        <v>769177</v>
      </c>
      <c r="N1118" s="13"/>
      <c r="O1118" s="12">
        <f>1000*(IF(I44&lt;18,VLOOKUP(I44,'[1]Mortality (No Interventions) L'!$B$10:$O$129,10),VLOOKUP(I44,'[1]Mortality (Interventions) L'!$B$264:$AV$384,28)))</f>
        <v>457.56703457765866</v>
      </c>
      <c r="P1118" s="11">
        <v>0</v>
      </c>
      <c r="Q1118" s="10">
        <f t="shared" si="602"/>
        <v>1.3135729043065581E-3</v>
      </c>
      <c r="R1118" s="10">
        <f t="shared" si="603"/>
        <v>6.0104765852511427E-4</v>
      </c>
      <c r="S1118" s="10">
        <f t="shared" si="604"/>
        <v>0</v>
      </c>
      <c r="T1118" s="9">
        <f t="shared" si="594"/>
        <v>7.1252524578144379E-4</v>
      </c>
      <c r="U1118" s="18"/>
      <c r="V1118" s="8">
        <f t="shared" si="605"/>
        <v>10.103700658158054</v>
      </c>
      <c r="W1118" s="8">
        <f t="shared" si="595"/>
        <v>5.4805803097443366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-1.7947141274528526</v>
      </c>
      <c r="AB1118" s="8">
        <f t="shared" si="606"/>
        <v>-462.31203484137183</v>
      </c>
      <c r="AC1118" s="8">
        <f t="shared" si="599"/>
        <v>-464.10674896882466</v>
      </c>
      <c r="AD1118" s="8">
        <f t="shared" si="607"/>
        <v>0.99117303456530514</v>
      </c>
      <c r="AE1118" s="8">
        <f t="shared" si="600"/>
        <v>-463.11557593425937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2518.8077728874659</v>
      </c>
      <c r="M1119" s="14">
        <f t="shared" si="593"/>
        <v>769177</v>
      </c>
      <c r="N1119" s="13"/>
      <c r="O1119" s="12">
        <f>1000*(IF(I45&lt;18,VLOOKUP(I45,'[1]Mortality (No Interventions) L'!$B$10:$O$129,10),VLOOKUP(I45,'[1]Mortality (Interventions) L'!$B$264:$AV$384,28)))</f>
        <v>479.8817742540549</v>
      </c>
      <c r="P1119" s="11">
        <v>0</v>
      </c>
      <c r="Q1119" s="10">
        <f t="shared" si="602"/>
        <v>7.1252524578144379E-4</v>
      </c>
      <c r="R1119" s="10">
        <f t="shared" si="603"/>
        <v>3.419278791464058E-4</v>
      </c>
      <c r="S1119" s="10">
        <f t="shared" si="604"/>
        <v>0</v>
      </c>
      <c r="T1119" s="9">
        <f t="shared" si="594"/>
        <v>3.7059736663503799E-4</v>
      </c>
      <c r="U1119" s="18"/>
      <c r="V1119" s="8">
        <f t="shared" si="605"/>
        <v>5.4805803097443366</v>
      </c>
      <c r="W1119" s="8">
        <f t="shared" si="595"/>
        <v>2.8505497067623864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-0.93346352769195973</v>
      </c>
      <c r="AB1119" s="8">
        <f t="shared" si="606"/>
        <v>-263.00306029819495</v>
      </c>
      <c r="AC1119" s="8">
        <f t="shared" si="599"/>
        <v>-263.93652382588692</v>
      </c>
      <c r="AD1119" s="8">
        <f t="shared" si="607"/>
        <v>0.53764492838591948</v>
      </c>
      <c r="AE1119" s="8">
        <f t="shared" si="600"/>
        <v>-263.39887889750099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2518.8077728874659</v>
      </c>
      <c r="M1120" s="14">
        <f t="shared" si="593"/>
        <v>769177</v>
      </c>
      <c r="N1120" s="13"/>
      <c r="O1120" s="12">
        <f>1000*(IF(I46&lt;18,VLOOKUP(I46,'[1]Mortality (No Interventions) L'!$B$10:$O$129,10),VLOOKUP(I46,'[1]Mortality (Interventions) L'!$B$264:$AV$384,28)))</f>
        <v>502.04309303857406</v>
      </c>
      <c r="P1120" s="11">
        <v>0</v>
      </c>
      <c r="Q1120" s="10">
        <f t="shared" si="602"/>
        <v>3.7059736663503799E-4</v>
      </c>
      <c r="R1120" s="10">
        <f t="shared" si="603"/>
        <v>1.8605584821740492E-4</v>
      </c>
      <c r="S1120" s="10">
        <f t="shared" si="604"/>
        <v>0</v>
      </c>
      <c r="T1120" s="9">
        <f t="shared" si="594"/>
        <v>1.8454151841763308E-4</v>
      </c>
      <c r="U1120" s="18"/>
      <c r="V1120" s="8">
        <f t="shared" si="605"/>
        <v>2.8505497067623864</v>
      </c>
      <c r="W1120" s="8">
        <f t="shared" si="595"/>
        <v>1.4194509151191976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-0.46482461101078965</v>
      </c>
      <c r="AB1120" s="8">
        <f t="shared" si="606"/>
        <v>-143.10987916431887</v>
      </c>
      <c r="AC1120" s="8">
        <f t="shared" si="599"/>
        <v>-143.57470377532965</v>
      </c>
      <c r="AD1120" s="8">
        <f t="shared" si="607"/>
        <v>0.27963892623339015</v>
      </c>
      <c r="AE1120" s="8">
        <f t="shared" si="600"/>
        <v>-143.29506484909626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2518.8077728874659</v>
      </c>
      <c r="M1121" s="14">
        <f t="shared" si="593"/>
        <v>769177</v>
      </c>
      <c r="N1121" s="13"/>
      <c r="O1121" s="12">
        <f>1000*(IF(I47&lt;18,VLOOKUP(I47,'[1]Mortality (No Interventions) L'!$B$10:$O$129,10),VLOOKUP(I47,'[1]Mortality (Interventions) L'!$B$264:$AV$384,28)))</f>
        <v>524.0740774271502</v>
      </c>
      <c r="P1121" s="11">
        <v>0</v>
      </c>
      <c r="Q1121" s="10">
        <f t="shared" si="602"/>
        <v>1.8454151841763308E-4</v>
      </c>
      <c r="R1121" s="10">
        <f t="shared" si="603"/>
        <v>9.6713426011726499E-5</v>
      </c>
      <c r="S1121" s="10">
        <f t="shared" si="604"/>
        <v>0</v>
      </c>
      <c r="T1121" s="9">
        <f t="shared" si="594"/>
        <v>8.7828092405906576E-5</v>
      </c>
      <c r="U1121" s="18"/>
      <c r="V1121" s="8">
        <f t="shared" si="605"/>
        <v>1.4194509151191976</v>
      </c>
      <c r="W1121" s="8">
        <f t="shared" si="595"/>
        <v>0.67555348632498002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-0.2212220818298761</v>
      </c>
      <c r="AB1121" s="8">
        <f t="shared" si="606"/>
        <v>-74.38974287942176</v>
      </c>
      <c r="AC1121" s="8">
        <f t="shared" si="599"/>
        <v>-74.610964961251639</v>
      </c>
      <c r="AD1121" s="8">
        <f t="shared" si="607"/>
        <v>0.13924813477319331</v>
      </c>
      <c r="AE1121" s="8">
        <f t="shared" si="600"/>
        <v>-74.471716826478442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2518.8077728874659</v>
      </c>
      <c r="M1122" s="14">
        <f t="shared" si="593"/>
        <v>769177</v>
      </c>
      <c r="N1122" s="13"/>
      <c r="O1122" s="12">
        <f>1000*(IF(I48&lt;18,VLOOKUP(I48,'[1]Mortality (No Interventions) L'!$B$10:$O$129,10),VLOOKUP(I48,'[1]Mortality (Interventions) L'!$B$264:$AV$384,28)))</f>
        <v>546.01887448984894</v>
      </c>
      <c r="P1122" s="11">
        <v>0</v>
      </c>
      <c r="Q1122" s="10">
        <f t="shared" si="602"/>
        <v>8.7828092405906576E-5</v>
      </c>
      <c r="R1122" s="10">
        <f t="shared" si="603"/>
        <v>4.7955796164063555E-5</v>
      </c>
      <c r="S1122" s="10">
        <f t="shared" si="604"/>
        <v>0</v>
      </c>
      <c r="T1122" s="9">
        <f t="shared" si="594"/>
        <v>3.9872296241843021E-5</v>
      </c>
      <c r="U1122" s="18"/>
      <c r="V1122" s="8">
        <f t="shared" si="605"/>
        <v>0.67555348632498002</v>
      </c>
      <c r="W1122" s="8">
        <f t="shared" si="595"/>
        <v>0.30668853206412089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-0.1004306496968259</v>
      </c>
      <c r="AB1122" s="8">
        <f t="shared" si="606"/>
        <v>-36.886495426085915</v>
      </c>
      <c r="AC1122" s="8">
        <f t="shared" si="599"/>
        <v>-36.98692607578274</v>
      </c>
      <c r="AD1122" s="8">
        <f t="shared" si="607"/>
        <v>6.6271797008480543E-2</v>
      </c>
      <c r="AE1122" s="8">
        <f t="shared" si="600"/>
        <v>-36.920654278774258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2518.8077728874659</v>
      </c>
      <c r="M1123" s="14">
        <f t="shared" si="593"/>
        <v>769177</v>
      </c>
      <c r="N1123" s="13"/>
      <c r="O1123" s="12">
        <f>1000*(IF(I49&lt;18,VLOOKUP(I49,'[1]Mortality (No Interventions) L'!$B$10:$O$129,10),VLOOKUP(I49,'[1]Mortality (Interventions) L'!$B$264:$AV$384,28)))</f>
        <v>567.73329786533441</v>
      </c>
      <c r="P1123" s="11">
        <v>0</v>
      </c>
      <c r="Q1123" s="10">
        <f t="shared" si="602"/>
        <v>3.9872296241843021E-5</v>
      </c>
      <c r="R1123" s="10">
        <f t="shared" si="603"/>
        <v>2.2636830238845119E-5</v>
      </c>
      <c r="S1123" s="10">
        <f t="shared" si="604"/>
        <v>0</v>
      </c>
      <c r="T1123" s="9">
        <f t="shared" si="594"/>
        <v>1.7235466002997902E-5</v>
      </c>
      <c r="U1123" s="18"/>
      <c r="V1123" s="8">
        <f t="shared" si="605"/>
        <v>0.30668853206412089</v>
      </c>
      <c r="W1123" s="8">
        <f t="shared" si="595"/>
        <v>0.13257124033787918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-4.341282573768878E-2</v>
      </c>
      <c r="AB1123" s="8">
        <f t="shared" si="606"/>
        <v>-17.411729172624174</v>
      </c>
      <c r="AC1123" s="8">
        <f t="shared" si="599"/>
        <v>-17.455141998361864</v>
      </c>
      <c r="AD1123" s="8">
        <f t="shared" si="607"/>
        <v>3.0086144995490262E-2</v>
      </c>
      <c r="AE1123" s="8">
        <f t="shared" si="600"/>
        <v>-17.425055853366374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2518.8077728874659</v>
      </c>
      <c r="M1124" s="14">
        <f t="shared" si="593"/>
        <v>769177</v>
      </c>
      <c r="N1124" s="13"/>
      <c r="O1124" s="12">
        <f>1000*(IF(I50&lt;18,VLOOKUP(I50,'[1]Mortality (No Interventions) L'!$B$10:$O$129,10),VLOOKUP(I50,'[1]Mortality (Interventions) L'!$B$264:$AV$384,28)))</f>
        <v>589.076356595584</v>
      </c>
      <c r="P1124" s="11">
        <v>0</v>
      </c>
      <c r="Q1124" s="10">
        <f t="shared" si="602"/>
        <v>1.7235466002997902E-5</v>
      </c>
      <c r="R1124" s="10">
        <f t="shared" si="603"/>
        <v>1.0153005517273058E-5</v>
      </c>
      <c r="S1124" s="10">
        <f t="shared" si="604"/>
        <v>0</v>
      </c>
      <c r="T1124" s="9">
        <f t="shared" si="594"/>
        <v>7.0824604857248443E-6</v>
      </c>
      <c r="U1124" s="18"/>
      <c r="V1124" s="8">
        <f t="shared" si="605"/>
        <v>0.13257124033787918</v>
      </c>
      <c r="W1124" s="8">
        <f t="shared" si="595"/>
        <v>5.4476657090283785E-2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-1.7839356522612076E-2</v>
      </c>
      <c r="AB1124" s="8">
        <f t="shared" si="606"/>
        <v>-7.8094583247595386</v>
      </c>
      <c r="AC1124" s="8">
        <f t="shared" si="599"/>
        <v>-7.8272976812821504</v>
      </c>
      <c r="AD1124" s="8">
        <f t="shared" si="607"/>
        <v>1.3005238677145948E-2</v>
      </c>
      <c r="AE1124" s="8">
        <f t="shared" si="600"/>
        <v>-7.8142924426050042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2518.8077728874659</v>
      </c>
      <c r="M1125" s="14">
        <f t="shared" si="593"/>
        <v>769177</v>
      </c>
      <c r="N1125" s="13"/>
      <c r="O1125" s="12">
        <f>1000*(IF(I51&lt;18,VLOOKUP(I51,'[1]Mortality (No Interventions) L'!$B$10:$O$129,10),VLOOKUP(I51,'[1]Mortality (Interventions) L'!$B$264:$AV$384,28)))</f>
        <v>614.06080340098219</v>
      </c>
      <c r="P1125" s="11">
        <v>0</v>
      </c>
      <c r="Q1125" s="10">
        <f t="shared" si="602"/>
        <v>7.0824604857248443E-6</v>
      </c>
      <c r="R1125" s="10">
        <f t="shared" si="603"/>
        <v>4.3490613759199089E-6</v>
      </c>
      <c r="S1125" s="10">
        <f t="shared" si="604"/>
        <v>0</v>
      </c>
      <c r="T1125" s="9">
        <f t="shared" si="594"/>
        <v>2.7333991098049354E-6</v>
      </c>
      <c r="U1125" s="18"/>
      <c r="V1125" s="8">
        <f t="shared" si="605"/>
        <v>5.4476657090283785E-2</v>
      </c>
      <c r="W1125" s="8">
        <f t="shared" si="595"/>
        <v>2.1024677270824309E-2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-6.8849069241803517E-3</v>
      </c>
      <c r="AB1125" s="8">
        <f t="shared" si="606"/>
        <v>-3.3451979819459479</v>
      </c>
      <c r="AC1125" s="8">
        <f t="shared" si="599"/>
        <v>-3.3520828888701284</v>
      </c>
      <c r="AD1125" s="8">
        <f t="shared" si="607"/>
        <v>5.3441600605568396E-3</v>
      </c>
      <c r="AE1125" s="8">
        <f t="shared" si="600"/>
        <v>-3.3467387288095716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2518.8077728874659</v>
      </c>
      <c r="M1126" s="14">
        <f t="shared" si="593"/>
        <v>769177</v>
      </c>
      <c r="N1126" s="13"/>
      <c r="O1126" s="12">
        <f>1000*(IF(I52&lt;18,VLOOKUP(I52,'[1]Mortality (No Interventions) L'!$B$10:$O$129,10),VLOOKUP(I52,'[1]Mortality (Interventions) L'!$B$264:$AV$384,28)))</f>
        <v>638.587991782926</v>
      </c>
      <c r="P1126" s="11">
        <v>0</v>
      </c>
      <c r="Q1126" s="10">
        <f t="shared" si="602"/>
        <v>2.7333991098049354E-6</v>
      </c>
      <c r="R1126" s="10">
        <f t="shared" si="603"/>
        <v>1.7455158482715712E-6</v>
      </c>
      <c r="S1126" s="10">
        <f t="shared" si="604"/>
        <v>0</v>
      </c>
      <c r="T1126" s="9">
        <f t="shared" si="594"/>
        <v>9.8788326153336421E-7</v>
      </c>
      <c r="U1126" s="18"/>
      <c r="V1126" s="8">
        <f t="shared" si="605"/>
        <v>2.1024677270824309E-2</v>
      </c>
      <c r="W1126" s="8">
        <f t="shared" si="595"/>
        <v>7.598570834564485E-3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-2.4882880378556591E-3</v>
      </c>
      <c r="AB1126" s="8">
        <f t="shared" si="606"/>
        <v>-1.3426106436259824</v>
      </c>
      <c r="AC1126" s="8">
        <f t="shared" si="599"/>
        <v>-1.345098931663838</v>
      </c>
      <c r="AD1126" s="8">
        <f t="shared" si="607"/>
        <v>2.0625208402678648E-3</v>
      </c>
      <c r="AE1126" s="8">
        <f t="shared" si="600"/>
        <v>-1.3430364108235702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2518.8077728874659</v>
      </c>
      <c r="M1127" s="14">
        <f t="shared" si="593"/>
        <v>769177</v>
      </c>
      <c r="N1127" s="13"/>
      <c r="O1127" s="12">
        <f>1000*(IF(I53&lt;18,VLOOKUP(I53,'[1]Mortality (No Interventions) L'!$B$10:$O$129,10),VLOOKUP(I53,'[1]Mortality (Interventions) L'!$B$264:$AV$384,28)))</f>
        <v>662.62616967424174</v>
      </c>
      <c r="P1127" s="11">
        <v>0</v>
      </c>
      <c r="Q1127" s="10">
        <f t="shared" si="602"/>
        <v>9.8788326153336421E-7</v>
      </c>
      <c r="R1127" s="10">
        <f t="shared" si="603"/>
        <v>6.5459730167515027E-7</v>
      </c>
      <c r="S1127" s="10">
        <f t="shared" si="604"/>
        <v>0</v>
      </c>
      <c r="T1127" s="9">
        <f t="shared" si="594"/>
        <v>3.3328595985821394E-7</v>
      </c>
      <c r="U1127" s="18"/>
      <c r="V1127" s="8">
        <f t="shared" si="605"/>
        <v>7.598570834564485E-3</v>
      </c>
      <c r="W1127" s="8">
        <f t="shared" si="595"/>
        <v>2.5635589474586142E-3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-8.3948326628512917E-4</v>
      </c>
      <c r="AB1127" s="8">
        <f t="shared" si="606"/>
        <v>-0.50350118871058702</v>
      </c>
      <c r="AC1127" s="8">
        <f t="shared" si="599"/>
        <v>-0.50434067197687216</v>
      </c>
      <c r="AD1127" s="8">
        <f t="shared" si="607"/>
        <v>7.4541979887077605E-4</v>
      </c>
      <c r="AE1127" s="8">
        <f t="shared" si="600"/>
        <v>-0.50359525217800138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2518.8077728874659</v>
      </c>
      <c r="M1128" s="14">
        <f t="shared" si="593"/>
        <v>769177</v>
      </c>
      <c r="N1128" s="13"/>
      <c r="O1128" s="12">
        <f>1000*(IF(I54&lt;18,VLOOKUP(I54,'[1]Mortality (No Interventions) L'!$B$10:$O$129,10),VLOOKUP(I54,'[1]Mortality (Interventions) L'!$B$264:$AV$384,28)))</f>
        <v>686.14482126166843</v>
      </c>
      <c r="P1128" s="11">
        <v>0</v>
      </c>
      <c r="Q1128" s="10">
        <f t="shared" si="602"/>
        <v>3.3328595985821394E-7</v>
      </c>
      <c r="R1128" s="10">
        <f t="shared" si="603"/>
        <v>2.2868243535593778E-7</v>
      </c>
      <c r="S1128" s="10">
        <f t="shared" si="604"/>
        <v>0</v>
      </c>
      <c r="T1128" s="9">
        <f t="shared" si="594"/>
        <v>1.0460352450227616E-7</v>
      </c>
      <c r="U1128" s="18"/>
      <c r="V1128" s="8">
        <f t="shared" si="605"/>
        <v>2.5635589474586142E-3</v>
      </c>
      <c r="W1128" s="8">
        <f t="shared" si="595"/>
        <v>8.0458625166087273E-4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-2.6347617058775769E-4</v>
      </c>
      <c r="AB1128" s="8">
        <f t="shared" si="606"/>
        <v>-0.17589726957977414</v>
      </c>
      <c r="AC1128" s="8">
        <f t="shared" si="599"/>
        <v>-0.17616074575036189</v>
      </c>
      <c r="AD1128" s="8">
        <f t="shared" si="607"/>
        <v>2.5148513274569006E-4</v>
      </c>
      <c r="AE1128" s="8">
        <f t="shared" si="600"/>
        <v>-0.17590926061761619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2518.8077728874659</v>
      </c>
      <c r="M1129" s="14">
        <f t="shared" si="593"/>
        <v>769177</v>
      </c>
      <c r="N1129" s="13"/>
      <c r="O1129" s="12">
        <f>1000*(IF(I55&lt;18,VLOOKUP(I55,'[1]Mortality (No Interventions) L'!$B$10:$O$129,10),VLOOKUP(I55,'[1]Mortality (Interventions) L'!$B$264:$AV$384,28)))</f>
        <v>709.11400855148702</v>
      </c>
      <c r="P1129" s="11">
        <v>0</v>
      </c>
      <c r="Q1129" s="10">
        <f t="shared" si="602"/>
        <v>1.0460352450227616E-7</v>
      </c>
      <c r="R1129" s="10">
        <f t="shared" si="603"/>
        <v>7.417582456842274E-8</v>
      </c>
      <c r="S1129" s="10">
        <f t="shared" si="604"/>
        <v>0</v>
      </c>
      <c r="T1129" s="9">
        <f t="shared" si="594"/>
        <v>3.042769993385342E-8</v>
      </c>
      <c r="U1129" s="18"/>
      <c r="V1129" s="8">
        <f t="shared" si="605"/>
        <v>8.0458625166087273E-4</v>
      </c>
      <c r="W1129" s="8">
        <f t="shared" si="595"/>
        <v>2.3404286952021574E-4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-7.664152710447743E-5</v>
      </c>
      <c r="AB1129" s="8">
        <f t="shared" si="606"/>
        <v>-5.7054338214065699E-2</v>
      </c>
      <c r="AC1129" s="8">
        <f t="shared" si="599"/>
        <v>-5.7130979741170179E-2</v>
      </c>
      <c r="AD1129" s="8">
        <f t="shared" si="607"/>
        <v>7.892991128793162E-5</v>
      </c>
      <c r="AE1129" s="8">
        <f t="shared" si="600"/>
        <v>-5.7052049829882247E-2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2518.8077728874659</v>
      </c>
      <c r="M1130" s="14">
        <f t="shared" si="593"/>
        <v>769177</v>
      </c>
      <c r="N1130" s="13"/>
      <c r="O1130" s="12">
        <f>1000*(IF(I56&lt;18,VLOOKUP(I56,'[1]Mortality (No Interventions) L'!$B$10:$O$129,10),VLOOKUP(I56,'[1]Mortality (Interventions) L'!$B$264:$AV$384,28)))</f>
        <v>731.65143392758023</v>
      </c>
      <c r="P1130" s="11">
        <v>0</v>
      </c>
      <c r="Q1130" s="10">
        <f t="shared" si="602"/>
        <v>3.042769993385342E-8</v>
      </c>
      <c r="R1130" s="10">
        <f t="shared" si="603"/>
        <v>2.2262470287721993E-8</v>
      </c>
      <c r="S1130" s="10">
        <f t="shared" si="604"/>
        <v>0</v>
      </c>
      <c r="T1130" s="9">
        <f t="shared" si="594"/>
        <v>8.1652296461314271E-9</v>
      </c>
      <c r="U1130" s="18"/>
      <c r="V1130" s="8">
        <f t="shared" si="605"/>
        <v>2.3404286952021574E-4</v>
      </c>
      <c r="W1130" s="8">
        <f t="shared" si="595"/>
        <v>6.2805068435224331E-5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-2.056664390008701E-5</v>
      </c>
      <c r="AB1130" s="8">
        <f t="shared" si="606"/>
        <v>-1.7123780108499138E-2</v>
      </c>
      <c r="AC1130" s="8">
        <f t="shared" si="599"/>
        <v>-1.7144346752399224E-2</v>
      </c>
      <c r="AD1130" s="8">
        <f t="shared" si="607"/>
        <v>2.2959605499933167E-5</v>
      </c>
      <c r="AE1130" s="8">
        <f t="shared" si="600"/>
        <v>-1.712138714689929E-2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2518.8077728874659</v>
      </c>
      <c r="M1131" s="14">
        <f t="shared" si="593"/>
        <v>769177</v>
      </c>
      <c r="N1131" s="13"/>
      <c r="O1131" s="12">
        <f>1000*(IF(I57&lt;18,VLOOKUP(I57,'[1]Mortality (No Interventions) L'!$B$10:$O$129,10),VLOOKUP(I57,'[1]Mortality (Interventions) L'!$B$264:$AV$384,28)))</f>
        <v>753.89427960312946</v>
      </c>
      <c r="P1131" s="11">
        <v>0</v>
      </c>
      <c r="Q1131" s="10">
        <f t="shared" si="602"/>
        <v>8.1652296461314271E-9</v>
      </c>
      <c r="R1131" s="10">
        <f t="shared" si="603"/>
        <v>6.1557199218643679E-9</v>
      </c>
      <c r="S1131" s="10">
        <f t="shared" si="604"/>
        <v>0</v>
      </c>
      <c r="T1131" s="9">
        <f t="shared" si="594"/>
        <v>2.0095097242670592E-9</v>
      </c>
      <c r="U1131" s="18"/>
      <c r="V1131" s="8">
        <f t="shared" si="605"/>
        <v>6.2805068435224331E-5</v>
      </c>
      <c r="W1131" s="8">
        <f t="shared" si="595"/>
        <v>1.5456686611825639E-5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-5.0615687131768167E-6</v>
      </c>
      <c r="AB1131" s="8">
        <f t="shared" si="606"/>
        <v>-4.7348381823398688E-3</v>
      </c>
      <c r="AC1131" s="8">
        <f t="shared" si="599"/>
        <v>-4.7398997510530458E-3</v>
      </c>
      <c r="AD1131" s="8">
        <f t="shared" si="607"/>
        <v>6.1611772134955073E-6</v>
      </c>
      <c r="AE1131" s="8">
        <f t="shared" si="600"/>
        <v>-4.73373857383955E-3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2518.8077728874659</v>
      </c>
      <c r="M1132" s="14">
        <f t="shared" si="593"/>
        <v>769177</v>
      </c>
      <c r="N1132" s="13"/>
      <c r="O1132" s="12">
        <f>1000*(IF(I58&lt;18,VLOOKUP(I58,'[1]Mortality (No Interventions) L'!$B$10:$O$129,10),VLOOKUP(I58,'[1]Mortality (Interventions) L'!$B$264:$AV$384,28)))</f>
        <v>775.84254557813506</v>
      </c>
      <c r="P1132" s="11">
        <v>0</v>
      </c>
      <c r="Q1132" s="10">
        <f t="shared" si="602"/>
        <v>2.0095097242670592E-9</v>
      </c>
      <c r="R1132" s="10">
        <f t="shared" si="603"/>
        <v>1.5590631398393716E-9</v>
      </c>
      <c r="S1132" s="10">
        <f t="shared" si="604"/>
        <v>0</v>
      </c>
      <c r="T1132" s="9">
        <f t="shared" si="594"/>
        <v>4.5044658442768761E-10</v>
      </c>
      <c r="U1132" s="18"/>
      <c r="V1132" s="8">
        <f t="shared" si="605"/>
        <v>1.5456686611825639E-5</v>
      </c>
      <c r="W1132" s="8">
        <f t="shared" si="595"/>
        <v>3.464731524703355E-6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-1.1345883581270698E-6</v>
      </c>
      <c r="AB1132" s="8">
        <f t="shared" si="606"/>
        <v>-1.1991955087122283E-3</v>
      </c>
      <c r="AC1132" s="8">
        <f t="shared" si="599"/>
        <v>-1.2003300970703553E-3</v>
      </c>
      <c r="AD1132" s="8">
        <f t="shared" si="607"/>
        <v>1.5163009566200953E-6</v>
      </c>
      <c r="AE1132" s="8">
        <f t="shared" si="600"/>
        <v>-1.1988137961137352E-3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2518.8077728874659</v>
      </c>
      <c r="M1133" s="14">
        <f t="shared" si="593"/>
        <v>769177</v>
      </c>
      <c r="N1133" s="13"/>
      <c r="O1133" s="12">
        <f>1000*(IF(I59&lt;18,VLOOKUP(I59,'[1]Mortality (No Interventions) L'!$B$10:$O$129,10),VLOOKUP(I59,'[1]Mortality (Interventions) L'!$B$264:$AV$384,28)))</f>
        <v>797.49623185259668</v>
      </c>
      <c r="P1133" s="11">
        <v>0</v>
      </c>
      <c r="Q1133" s="10">
        <f t="shared" si="602"/>
        <v>4.5044658442768761E-10</v>
      </c>
      <c r="R1133" s="10">
        <f t="shared" si="603"/>
        <v>3.5922945373195338E-10</v>
      </c>
      <c r="S1133" s="10">
        <f t="shared" si="604"/>
        <v>0</v>
      </c>
      <c r="T1133" s="9">
        <f t="shared" si="594"/>
        <v>9.1217130695734227E-11</v>
      </c>
      <c r="U1133" s="18"/>
      <c r="V1133" s="8">
        <f t="shared" si="605"/>
        <v>3.464731524703355E-6</v>
      </c>
      <c r="W1133" s="8">
        <f t="shared" si="595"/>
        <v>7.0162118937152769E-7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-2.2975841781690723E-7</v>
      </c>
      <c r="AB1133" s="8">
        <f t="shared" si="606"/>
        <v>-2.7631103353318269E-4</v>
      </c>
      <c r="AC1133" s="8">
        <f t="shared" si="599"/>
        <v>-2.765407919509996E-4</v>
      </c>
      <c r="AD1133" s="8">
        <f t="shared" si="607"/>
        <v>3.3989016257339913E-7</v>
      </c>
      <c r="AE1133" s="8">
        <f t="shared" si="600"/>
        <v>-2.7620090178842621E-4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2518.8077728874659</v>
      </c>
      <c r="M1134" s="14">
        <f t="shared" si="593"/>
        <v>769177</v>
      </c>
      <c r="N1134" s="13"/>
      <c r="O1134" s="12">
        <f>1000*(IF(I60&lt;18,VLOOKUP(I60,'[1]Mortality (No Interventions) L'!$B$10:$O$129,10),VLOOKUP(I60,'[1]Mortality (Interventions) L'!$B$264:$AV$384,28)))</f>
        <v>1000</v>
      </c>
      <c r="P1134" s="11">
        <v>0</v>
      </c>
      <c r="Q1134" s="10">
        <f t="shared" si="602"/>
        <v>9.1217130695734227E-11</v>
      </c>
      <c r="R1134" s="10">
        <f t="shared" si="603"/>
        <v>9.1217130695734227E-11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7.0162118937152769E-7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-7.0162118937152767E-5</v>
      </c>
      <c r="AC1134" s="8">
        <f t="shared" si="599"/>
        <v>-7.0162118937152767E-5</v>
      </c>
      <c r="AD1134" s="8">
        <f t="shared" si="607"/>
        <v>6.8829038677346869E-8</v>
      </c>
      <c r="AE1134" s="8">
        <f t="shared" si="600"/>
        <v>-7.0093289898475418E-5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2518.8077728874659</v>
      </c>
      <c r="M1135" s="14">
        <f t="shared" si="593"/>
        <v>769177</v>
      </c>
      <c r="N1135" s="13"/>
      <c r="O1135" s="12" t="e">
        <f>1000*(IF(I61&lt;18,VLOOKUP(I61,'[1]Mortality (No Interventions) L'!$B$10:$O$129,10),VLOOKUP(I61,'[1]Mortality (Interventions) L'!$B$264:$AV$384,28)))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2518.8077728874659</v>
      </c>
      <c r="M1136" s="14">
        <f t="shared" si="593"/>
        <v>769177</v>
      </c>
      <c r="N1136" s="13"/>
      <c r="O1136" s="12" t="e">
        <f>1000*(IF(I62&lt;18,VLOOKUP(I62,'[1]Mortality (No Interventions) L'!$B$10:$O$129,10),VLOOKUP(I62,'[1]Mortality (Interventions) L'!$B$264:$AV$384,28)))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2518.8077728874659</v>
      </c>
      <c r="M1137" s="14">
        <f t="shared" si="593"/>
        <v>769177</v>
      </c>
      <c r="N1137" s="13"/>
      <c r="O1137" s="12" t="e">
        <f>1000*(IF(I63&lt;18,VLOOKUP(I63,'[1]Mortality (No Interventions) L'!$B$10:$O$129,10),VLOOKUP(I63,'[1]Mortality (Interventions) L'!$B$264:$AV$384,28)))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2518.8077728874659</v>
      </c>
      <c r="M1138" s="14">
        <f t="shared" si="593"/>
        <v>769177</v>
      </c>
      <c r="N1138" s="13"/>
      <c r="O1138" s="12" t="e">
        <f>1000*(IF(I64&lt;18,VLOOKUP(I64,'[1]Mortality (No Interventions) L'!$B$10:$O$129,10),VLOOKUP(I64,'[1]Mortality (Interventions) L'!$B$264:$AV$384,28)))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2518.8077728874659</v>
      </c>
      <c r="M1139" s="14">
        <f t="shared" si="593"/>
        <v>769177</v>
      </c>
      <c r="N1139" s="13"/>
      <c r="O1139" s="12" t="e">
        <f>1000*(IF(I65&lt;18,VLOOKUP(I65,'[1]Mortality (No Interventions) L'!$B$10:$O$129,10),VLOOKUP(I65,'[1]Mortality (Interventions) L'!$B$264:$AV$384,28)))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2518.8077728874659</v>
      </c>
      <c r="M1140" s="14">
        <f t="shared" si="593"/>
        <v>769177</v>
      </c>
      <c r="N1140" s="13"/>
      <c r="O1140" s="12" t="e">
        <f>1000*(IF(I66&lt;18,VLOOKUP(I66,'[1]Mortality (No Interventions) L'!$B$10:$O$129,10),VLOOKUP(I66,'[1]Mortality (Interventions) L'!$B$264:$AV$384,28)))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2518.8077728874659</v>
      </c>
      <c r="M1141" s="14">
        <f t="shared" si="593"/>
        <v>769177</v>
      </c>
      <c r="N1141" s="13"/>
      <c r="O1141" s="12" t="e">
        <f>1000*(IF(I67&lt;18,VLOOKUP(I67,'[1]Mortality (No Interventions) L'!$B$10:$O$129,10),VLOOKUP(I67,'[1]Mortality (Interventions) L'!$B$264:$AV$384,28)))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2518.8077728874659</v>
      </c>
      <c r="M1142" s="14">
        <f t="shared" ref="M1142:M1173" si="610">$E$11</f>
        <v>769177</v>
      </c>
      <c r="N1142" s="13"/>
      <c r="O1142" s="12" t="e">
        <f>1000*(IF(I68&lt;18,VLOOKUP(I68,'[1]Mortality (No Interventions) L'!$B$10:$O$129,10),VLOOKUP(I68,'[1]Mortality (Interventions) L'!$B$264:$AV$384,28)))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2518.8077728874659</v>
      </c>
      <c r="M1143" s="14">
        <f t="shared" si="610"/>
        <v>769177</v>
      </c>
      <c r="N1143" s="13"/>
      <c r="O1143" s="12" t="e">
        <f>1000*(IF(I69&lt;18,VLOOKUP(I69,'[1]Mortality (No Interventions) L'!$B$10:$O$129,10),VLOOKUP(I69,'[1]Mortality (Interventions) L'!$B$264:$AV$384,28)))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2518.8077728874659</v>
      </c>
      <c r="M1144" s="14">
        <f t="shared" si="610"/>
        <v>769177</v>
      </c>
      <c r="N1144" s="13"/>
      <c r="O1144" s="12" t="e">
        <f>1000*(IF(I70&lt;18,VLOOKUP(I70,'[1]Mortality (No Interventions) L'!$B$10:$O$129,10),VLOOKUP(I70,'[1]Mortality (Interventions) L'!$B$264:$AV$384,28)))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2518.8077728874659</v>
      </c>
      <c r="M1145" s="14">
        <f t="shared" si="610"/>
        <v>769177</v>
      </c>
      <c r="N1145" s="13"/>
      <c r="O1145" s="12" t="e">
        <f>1000*(IF(I71&lt;18,VLOOKUP(I71,'[1]Mortality (No Interventions) L'!$B$10:$O$129,10),VLOOKUP(I71,'[1]Mortality (Interventions) L'!$B$264:$AV$384,28)))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2518.8077728874659</v>
      </c>
      <c r="M1146" s="14">
        <f t="shared" si="610"/>
        <v>769177</v>
      </c>
      <c r="N1146" s="13"/>
      <c r="O1146" s="12" t="e">
        <f>1000*(IF(I72&lt;18,VLOOKUP(I72,'[1]Mortality (No Interventions) L'!$B$10:$O$129,10),VLOOKUP(I72,'[1]Mortality (Interventions) L'!$B$264:$AV$384,28)))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2518.8077728874659</v>
      </c>
      <c r="M1147" s="14">
        <f t="shared" si="610"/>
        <v>769177</v>
      </c>
      <c r="N1147" s="13"/>
      <c r="O1147" s="12" t="e">
        <f>1000*(IF(I73&lt;18,VLOOKUP(I73,'[1]Mortality (No Interventions) L'!$B$10:$O$129,10),VLOOKUP(I73,'[1]Mortality (Interventions) L'!$B$264:$AV$384,28)))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2518.8077728874659</v>
      </c>
      <c r="M1148" s="14">
        <f t="shared" si="610"/>
        <v>769177</v>
      </c>
      <c r="N1148" s="13"/>
      <c r="O1148" s="12" t="e">
        <f>1000*(IF(I74&lt;18,VLOOKUP(I74,'[1]Mortality (No Interventions) L'!$B$10:$O$129,10),VLOOKUP(I74,'[1]Mortality (Interventions) L'!$B$264:$AV$384,28)))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2518.8077728874659</v>
      </c>
      <c r="M1149" s="14">
        <f t="shared" si="610"/>
        <v>769177</v>
      </c>
      <c r="N1149" s="13"/>
      <c r="O1149" s="12" t="e">
        <f>1000*(IF(I75&lt;18,VLOOKUP(I75,'[1]Mortality (No Interventions) L'!$B$10:$O$129,10),VLOOKUP(I75,'[1]Mortality (Interventions) L'!$B$264:$AV$384,28)))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2518.8077728874659</v>
      </c>
      <c r="M1150" s="14">
        <f t="shared" si="610"/>
        <v>769177</v>
      </c>
      <c r="N1150" s="13"/>
      <c r="O1150" s="12" t="e">
        <f>1000*(IF(I76&lt;18,VLOOKUP(I76,'[1]Mortality (No Interventions) L'!$B$10:$O$129,10),VLOOKUP(I76,'[1]Mortality (Interventions) L'!$B$264:$AV$384,28)))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2518.8077728874659</v>
      </c>
      <c r="M1151" s="14">
        <f t="shared" si="610"/>
        <v>769177</v>
      </c>
      <c r="N1151" s="13"/>
      <c r="O1151" s="12" t="e">
        <f>1000*(IF(I77&lt;18,VLOOKUP(I77,'[1]Mortality (No Interventions) L'!$B$10:$O$129,10),VLOOKUP(I77,'[1]Mortality (Interventions) L'!$B$264:$AV$384,28)))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2518.8077728874659</v>
      </c>
      <c r="M1152" s="14">
        <f t="shared" si="610"/>
        <v>769177</v>
      </c>
      <c r="N1152" s="13"/>
      <c r="O1152" s="12" t="e">
        <f>1000*(IF(I78&lt;18,VLOOKUP(I78,'[1]Mortality (No Interventions) L'!$B$10:$O$129,10),VLOOKUP(I78,'[1]Mortality (Interventions) L'!$B$264:$AV$384,28)))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2518.8077728874659</v>
      </c>
      <c r="M1153" s="14">
        <f t="shared" si="610"/>
        <v>769177</v>
      </c>
      <c r="N1153" s="13"/>
      <c r="O1153" s="12" t="e">
        <f>1000*(IF(I79&lt;18,VLOOKUP(I79,'[1]Mortality (No Interventions) L'!$B$10:$O$129,10),VLOOKUP(I79,'[1]Mortality (Interventions) L'!$B$264:$AV$384,28)))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2518.8077728874659</v>
      </c>
      <c r="M1154" s="14">
        <f t="shared" si="610"/>
        <v>769177</v>
      </c>
      <c r="O1154" s="12" t="e">
        <f>1000*(IF(I80&lt;18,VLOOKUP(I80,'[1]Mortality (No Interventions) L'!$B$10:$O$129,10),VLOOKUP(I80,'[1]Mortality (Interventions) L'!$B$264:$AV$384,28)))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2518.8077728874659</v>
      </c>
      <c r="M1155" s="14">
        <f t="shared" si="610"/>
        <v>769177</v>
      </c>
      <c r="O1155" s="12" t="e">
        <f>1000*(IF(I81&lt;18,VLOOKUP(I81,'[1]Mortality (No Interventions) L'!$B$10:$O$129,10),VLOOKUP(I81,'[1]Mortality (Interventions) L'!$B$264:$AV$384,28)))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2518.8077728874659</v>
      </c>
      <c r="M1156" s="14">
        <f t="shared" si="610"/>
        <v>769177</v>
      </c>
      <c r="O1156" s="12" t="e">
        <f>1000*(IF(I82&lt;18,VLOOKUP(I82,'[1]Mortality (No Interventions) L'!$B$10:$O$129,10),VLOOKUP(I82,'[1]Mortality (Interventions) L'!$B$264:$AV$384,28)))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2518.8077728874659</v>
      </c>
      <c r="M1157" s="14">
        <f t="shared" si="610"/>
        <v>769177</v>
      </c>
      <c r="O1157" s="12" t="e">
        <f>1000*(IF(I83&lt;18,VLOOKUP(I83,'[1]Mortality (No Interventions) L'!$B$10:$O$129,10),VLOOKUP(I83,'[1]Mortality (Interventions) L'!$B$264:$AV$384,28)))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2518.8077728874659</v>
      </c>
      <c r="M1158" s="14">
        <f t="shared" si="610"/>
        <v>769177</v>
      </c>
      <c r="O1158" s="12" t="e">
        <f>1000*(IF(I84&lt;18,VLOOKUP(I84,'[1]Mortality (No Interventions) L'!$B$10:$O$129,10),VLOOKUP(I84,'[1]Mortality (Interventions) L'!$B$264:$AV$384,28)))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2518.8077728874659</v>
      </c>
      <c r="M1159" s="14">
        <f t="shared" si="610"/>
        <v>769177</v>
      </c>
      <c r="O1159" s="12" t="e">
        <f>1000*(IF(I85&lt;18,VLOOKUP(I85,'[1]Mortality (No Interventions) L'!$B$10:$O$129,10),VLOOKUP(I85,'[1]Mortality (Interventions) L'!$B$264:$AV$384,28)))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2518.8077728874659</v>
      </c>
      <c r="M1160" s="14">
        <f t="shared" si="610"/>
        <v>769177</v>
      </c>
      <c r="O1160" s="12" t="e">
        <f>1000*(IF(I86&lt;18,VLOOKUP(I86,'[1]Mortality (No Interventions) L'!$B$10:$O$129,10),VLOOKUP(I86,'[1]Mortality (Interventions) L'!$B$264:$AV$384,28)))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2518.8077728874659</v>
      </c>
      <c r="M1161" s="14">
        <f t="shared" si="610"/>
        <v>769177</v>
      </c>
      <c r="O1161" s="12" t="e">
        <f>1000*(IF(I87&lt;18,VLOOKUP(I87,'[1]Mortality (No Interventions) L'!$B$10:$O$129,10),VLOOKUP(I87,'[1]Mortality (Interventions) L'!$B$264:$AV$384,28)))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2518.8077728874659</v>
      </c>
      <c r="M1162" s="14">
        <f t="shared" si="610"/>
        <v>769177</v>
      </c>
      <c r="O1162" s="12" t="e">
        <f>1000*(IF(I88&lt;18,VLOOKUP(I88,'[1]Mortality (No Interventions) L'!$B$10:$O$129,10),VLOOKUP(I88,'[1]Mortality (Interventions) L'!$B$264:$AV$384,28)))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2518.8077728874659</v>
      </c>
      <c r="M1163" s="14">
        <f t="shared" si="610"/>
        <v>769177</v>
      </c>
      <c r="O1163" s="12" t="e">
        <f>1000*(IF(I89&lt;18,VLOOKUP(I89,'[1]Mortality (No Interventions) L'!$B$10:$O$129,10),VLOOKUP(I89,'[1]Mortality (Interventions) L'!$B$264:$AV$384,28)))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2518.8077728874659</v>
      </c>
      <c r="M1164" s="14">
        <f t="shared" si="610"/>
        <v>769177</v>
      </c>
      <c r="O1164" s="12" t="e">
        <f>1000*(IF(I90&lt;18,VLOOKUP(I90,'[1]Mortality (No Interventions) L'!$B$10:$O$129,10),VLOOKUP(I90,'[1]Mortality (Interventions) L'!$B$264:$AV$384,28)))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2518.8077728874659</v>
      </c>
      <c r="M1165" s="14">
        <f t="shared" si="610"/>
        <v>769177</v>
      </c>
      <c r="O1165" s="12" t="e">
        <f>1000*(IF(I91&lt;18,VLOOKUP(I91,'[1]Mortality (No Interventions) L'!$B$10:$O$129,10),VLOOKUP(I91,'[1]Mortality (Interventions) L'!$B$264:$AV$384,28)))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2518.8077728874659</v>
      </c>
      <c r="M1166" s="14">
        <f t="shared" si="610"/>
        <v>769177</v>
      </c>
      <c r="O1166" s="12" t="e">
        <f>1000*(IF(I92&lt;18,VLOOKUP(I92,'[1]Mortality (No Interventions) L'!$B$10:$O$129,10),VLOOKUP(I92,'[1]Mortality (Interventions) L'!$B$264:$AV$384,28)))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2518.8077728874659</v>
      </c>
      <c r="M1167" s="14">
        <f t="shared" si="610"/>
        <v>769177</v>
      </c>
      <c r="O1167" s="12" t="e">
        <f>1000*(IF(I93&lt;18,VLOOKUP(I93,'[1]Mortality (No Interventions) L'!$B$10:$O$129,10),VLOOKUP(I93,'[1]Mortality (Interventions) L'!$B$264:$AV$384,28)))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2518.8077728874659</v>
      </c>
      <c r="M1168" s="14">
        <f t="shared" si="610"/>
        <v>769177</v>
      </c>
      <c r="O1168" s="12" t="e">
        <f>1000*(IF(I94&lt;18,VLOOKUP(I94,'[1]Mortality (No Interventions) L'!$B$10:$O$129,10),VLOOKUP(I94,'[1]Mortality (Interventions) L'!$B$264:$AV$384,28)))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2518.8077728874659</v>
      </c>
      <c r="M1169" s="14">
        <f t="shared" si="610"/>
        <v>769177</v>
      </c>
      <c r="O1169" s="12" t="e">
        <f>1000*(IF(I95&lt;18,VLOOKUP(I95,'[1]Mortality (No Interventions) L'!$B$10:$O$129,10),VLOOKUP(I95,'[1]Mortality (Interventions) L'!$B$264:$AV$384,28)))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2518.8077728874659</v>
      </c>
      <c r="M1170" s="14">
        <f t="shared" si="610"/>
        <v>769177</v>
      </c>
      <c r="O1170" s="12" t="e">
        <f>1000*(IF(I96&lt;18,VLOOKUP(I96,'[1]Mortality (No Interventions) L'!$B$10:$O$129,10),VLOOKUP(I96,'[1]Mortality (Interventions) L'!$B$264:$AV$384,28)))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2518.8077728874659</v>
      </c>
      <c r="M1171" s="14">
        <f t="shared" si="610"/>
        <v>769177</v>
      </c>
      <c r="O1171" s="12" t="e">
        <f>1000*(IF(I97&lt;18,VLOOKUP(I97,'[1]Mortality (No Interventions) L'!$B$10:$O$129,10),VLOOKUP(I97,'[1]Mortality (Interventions) L'!$B$264:$AV$384,28)))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2518.8077728874659</v>
      </c>
      <c r="M1172" s="14">
        <f t="shared" si="610"/>
        <v>769177</v>
      </c>
      <c r="O1172" s="12" t="e">
        <f>1000*(IF(I98&lt;18,VLOOKUP(I98,'[1]Mortality (No Interventions) L'!$B$10:$O$129,10),VLOOKUP(I98,'[1]Mortality (Interventions) L'!$B$264:$AV$384,28)))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2518.8077728874659</v>
      </c>
      <c r="M1173" s="14">
        <f t="shared" si="610"/>
        <v>769177</v>
      </c>
      <c r="O1173" s="12" t="e">
        <f>1000*(IF(I99&lt;18,VLOOKUP(I99,'[1]Mortality (No Interventions) L'!$B$10:$O$129,10),VLOOKUP(I99,'[1]Mortality (Interventions) L'!$B$264:$AV$384,28)))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2518.8077728874659</v>
      </c>
      <c r="M1174" s="14">
        <f t="shared" ref="M1174:M1198" si="627">$E$11</f>
        <v>769177</v>
      </c>
      <c r="O1174" s="12" t="e">
        <f>1000*(IF(I100&lt;18,VLOOKUP(I100,'[1]Mortality (No Interventions) L'!$B$10:$O$129,10),VLOOKUP(I100,'[1]Mortality (Interventions) L'!$B$264:$AV$384,28)))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2518.8077728874659</v>
      </c>
      <c r="M1175" s="14">
        <f t="shared" si="627"/>
        <v>769177</v>
      </c>
      <c r="O1175" s="12" t="e">
        <f>1000*(IF(I101&lt;18,VLOOKUP(I101,'[1]Mortality (No Interventions) L'!$B$10:$O$129,10),VLOOKUP(I101,'[1]Mortality (Interventions) L'!$B$264:$AV$384,28)))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2518.8077728874659</v>
      </c>
      <c r="M1176" s="14">
        <f t="shared" si="627"/>
        <v>769177</v>
      </c>
      <c r="O1176" s="12" t="e">
        <f>1000*(IF(I102&lt;18,VLOOKUP(I102,'[1]Mortality (No Interventions) L'!$B$10:$O$129,10),VLOOKUP(I102,'[1]Mortality (Interventions) L'!$B$264:$AV$384,28)))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2518.8077728874659</v>
      </c>
      <c r="M1177" s="14">
        <f t="shared" si="627"/>
        <v>769177</v>
      </c>
      <c r="O1177" s="12" t="e">
        <f>1000*(IF(I103&lt;18,VLOOKUP(I103,'[1]Mortality (No Interventions) L'!$B$10:$O$129,10),VLOOKUP(I103,'[1]Mortality (Interventions) L'!$B$264:$AV$384,28)))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2518.8077728874659</v>
      </c>
      <c r="M1178" s="14">
        <f t="shared" si="627"/>
        <v>769177</v>
      </c>
      <c r="O1178" s="12" t="e">
        <f>1000*(IF(I104&lt;18,VLOOKUP(I104,'[1]Mortality (No Interventions) L'!$B$10:$O$129,10),VLOOKUP(I104,'[1]Mortality (Interventions) L'!$B$264:$AV$384,28)))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2518.8077728874659</v>
      </c>
      <c r="M1179" s="14">
        <f t="shared" si="627"/>
        <v>769177</v>
      </c>
      <c r="O1179" s="12" t="e">
        <f>1000*(IF(I105&lt;18,VLOOKUP(I105,'[1]Mortality (No Interventions) L'!$B$10:$O$129,10),VLOOKUP(I105,'[1]Mortality (Interventions) L'!$B$264:$AV$384,28)))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2518.8077728874659</v>
      </c>
      <c r="M1180" s="14">
        <f t="shared" si="627"/>
        <v>769177</v>
      </c>
      <c r="O1180" s="12" t="e">
        <f>1000*(IF(I106&lt;18,VLOOKUP(I106,'[1]Mortality (No Interventions) L'!$B$10:$O$129,10),VLOOKUP(I106,'[1]Mortality (Interventions) L'!$B$264:$AV$384,28)))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2518.8077728874659</v>
      </c>
      <c r="M1181" s="14">
        <f t="shared" si="627"/>
        <v>769177</v>
      </c>
      <c r="O1181" s="12" t="e">
        <f>1000*(IF(I107&lt;18,VLOOKUP(I107,'[1]Mortality (No Interventions) L'!$B$10:$O$129,10),VLOOKUP(I107,'[1]Mortality (Interventions) L'!$B$264:$AV$384,28)))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2518.8077728874659</v>
      </c>
      <c r="M1182" s="14">
        <f t="shared" si="627"/>
        <v>769177</v>
      </c>
      <c r="O1182" s="12" t="e">
        <f>1000*(IF(I108&lt;18,VLOOKUP(I108,'[1]Mortality (No Interventions) L'!$B$10:$O$129,10),VLOOKUP(I108,'[1]Mortality (Interventions) L'!$B$264:$AV$384,28)))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2518.8077728874659</v>
      </c>
      <c r="M1183" s="14">
        <f t="shared" si="627"/>
        <v>769177</v>
      </c>
      <c r="O1183" s="12" t="e">
        <f>1000*(IF(I109&lt;18,VLOOKUP(I109,'[1]Mortality (No Interventions) L'!$B$10:$O$129,10),VLOOKUP(I109,'[1]Mortality (Interventions) L'!$B$264:$AV$384,28)))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2518.8077728874659</v>
      </c>
      <c r="M1184" s="14">
        <f t="shared" si="627"/>
        <v>769177</v>
      </c>
      <c r="O1184" s="12" t="e">
        <f>1000*(IF(I110&lt;18,VLOOKUP(I110,'[1]Mortality (No Interventions) L'!$B$10:$O$129,10),VLOOKUP(I110,'[1]Mortality (Interventions) L'!$B$264:$AV$384,28)))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2518.8077728874659</v>
      </c>
      <c r="M1185" s="14">
        <f t="shared" si="627"/>
        <v>769177</v>
      </c>
      <c r="O1185" s="12" t="e">
        <f>1000*(IF(I111&lt;18,VLOOKUP(I111,'[1]Mortality (No Interventions) L'!$B$10:$O$129,10),VLOOKUP(I111,'[1]Mortality (Interventions) L'!$B$264:$AV$384,28)))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2518.8077728874659</v>
      </c>
      <c r="M1186" s="14">
        <f t="shared" si="627"/>
        <v>769177</v>
      </c>
      <c r="O1186" s="12" t="e">
        <f>1000*(IF(I112&lt;18,VLOOKUP(I112,'[1]Mortality (No Interventions) L'!$B$10:$O$129,10),VLOOKUP(I112,'[1]Mortality (Interventions) L'!$B$264:$AV$384,28)))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2518.8077728874659</v>
      </c>
      <c r="M1187" s="14">
        <f t="shared" si="627"/>
        <v>769177</v>
      </c>
      <c r="O1187" s="12" t="e">
        <f>1000*(IF(I113&lt;18,VLOOKUP(I113,'[1]Mortality (No Interventions) L'!$B$10:$O$129,10),VLOOKUP(I113,'[1]Mortality (Interventions) L'!$B$264:$AV$384,28)))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2518.8077728874659</v>
      </c>
      <c r="M1188" s="14">
        <f t="shared" si="627"/>
        <v>769177</v>
      </c>
      <c r="O1188" s="12" t="e">
        <f>1000*(IF(I114&lt;18,VLOOKUP(I114,'[1]Mortality (No Interventions) L'!$B$10:$O$129,10),VLOOKUP(I114,'[1]Mortality (Interventions) L'!$B$264:$AV$384,28)))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2518.8077728874659</v>
      </c>
      <c r="M1189" s="14">
        <f t="shared" si="627"/>
        <v>769177</v>
      </c>
      <c r="O1189" s="12" t="e">
        <f>1000*(IF(I115&lt;18,VLOOKUP(I115,'[1]Mortality (No Interventions) L'!$B$10:$O$129,10),VLOOKUP(I115,'[1]Mortality (Interventions) L'!$B$264:$AV$384,28)))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2518.8077728874659</v>
      </c>
      <c r="M1190" s="14">
        <f t="shared" si="627"/>
        <v>769177</v>
      </c>
      <c r="O1190" s="12" t="e">
        <f>1000*(IF(I116&lt;18,VLOOKUP(I116,'[1]Mortality (No Interventions) L'!$B$10:$O$129,10),VLOOKUP(I116,'[1]Mortality (Interventions) L'!$B$264:$AV$384,28)))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2518.8077728874659</v>
      </c>
      <c r="M1191" s="14">
        <f t="shared" si="627"/>
        <v>769177</v>
      </c>
      <c r="O1191" s="12" t="e">
        <f>1000*(IF(I117&lt;18,VLOOKUP(I117,'[1]Mortality (No Interventions) L'!$B$10:$O$129,10),VLOOKUP(I117,'[1]Mortality (Interventions) L'!$B$264:$AV$384,28)))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2518.8077728874659</v>
      </c>
      <c r="M1192" s="14">
        <f t="shared" si="627"/>
        <v>769177</v>
      </c>
      <c r="O1192" s="12" t="e">
        <f>1000*(IF(I118&lt;18,VLOOKUP(I118,'[1]Mortality (No Interventions) L'!$B$10:$O$129,10),VLOOKUP(I118,'[1]Mortality (Interventions) L'!$B$264:$AV$384,28)))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2518.8077728874659</v>
      </c>
      <c r="M1193" s="14">
        <f t="shared" si="627"/>
        <v>769177</v>
      </c>
      <c r="O1193" s="12" t="e">
        <f>1000*(IF(I119&lt;18,VLOOKUP(I119,'[1]Mortality (No Interventions) L'!$B$10:$O$129,10),VLOOKUP(I119,'[1]Mortality (Interventions) L'!$B$264:$AV$384,28)))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2518.8077728874659</v>
      </c>
      <c r="M1194" s="14">
        <f t="shared" si="627"/>
        <v>769177</v>
      </c>
      <c r="O1194" s="12" t="e">
        <f>1000*(IF(I120&lt;18,VLOOKUP(I120,'[1]Mortality (No Interventions) L'!$B$10:$O$129,10),VLOOKUP(I120,'[1]Mortality (Interventions) L'!$B$264:$AV$384,28)))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2518.8077728874659</v>
      </c>
      <c r="M1195" s="14">
        <f t="shared" si="627"/>
        <v>769177</v>
      </c>
      <c r="O1195" s="12" t="e">
        <f>1000*(IF(I121&lt;18,VLOOKUP(I121,'[1]Mortality (No Interventions) L'!$B$10:$O$129,10),VLOOKUP(I121,'[1]Mortality (Interventions) L'!$B$264:$AV$384,28)))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2518.8077728874659</v>
      </c>
      <c r="M1196" s="14">
        <f t="shared" si="627"/>
        <v>769177</v>
      </c>
      <c r="O1196" s="12" t="e">
        <f>1000*(IF(I122&lt;18,VLOOKUP(I122,'[1]Mortality (No Interventions) L'!$B$10:$O$129,10),VLOOKUP(I122,'[1]Mortality (Interventions) L'!$B$264:$AV$384,28)))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2518.8077728874659</v>
      </c>
      <c r="M1197" s="14">
        <f t="shared" si="627"/>
        <v>769177</v>
      </c>
      <c r="O1197" s="12" t="e">
        <f>1000*(IF(I123&lt;18,VLOOKUP(I123,'[1]Mortality (No Interventions) L'!$B$10:$O$129,10),VLOOKUP(I123,'[1]Mortality (Interventions) L'!$B$264:$AV$384,28)))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2518.8077728874659</v>
      </c>
      <c r="M1198" s="14">
        <f t="shared" si="627"/>
        <v>769177</v>
      </c>
      <c r="O1198" s="12" t="e">
        <f>1000*(IF(I124&lt;18,VLOOKUP(I124,'[1]Mortality (No Interventions) L'!$B$10:$O$129,10),VLOOKUP(I124,'[1]Mortality (Interventions) L'!$B$264:$AV$384,28)))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504175.5577486523</v>
      </c>
      <c r="Z1203" s="2">
        <f t="shared" si="644"/>
        <v>-12604.388943716309</v>
      </c>
      <c r="AA1203" s="2">
        <f t="shared" si="644"/>
        <v>-46109.297592664901</v>
      </c>
      <c r="AB1203" s="2">
        <f t="shared" si="644"/>
        <v>-769177</v>
      </c>
      <c r="AC1203" s="2">
        <f t="shared" si="644"/>
        <v>-323715.12878772878</v>
      </c>
      <c r="AD1203" s="2">
        <f t="shared" si="644"/>
        <v>13801.972614832794</v>
      </c>
      <c r="AE1203" s="2">
        <f t="shared" si="644"/>
        <v>-309913.15617289592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504175.5577486523</v>
      </c>
      <c r="Z1205" s="2">
        <f t="shared" si="645"/>
        <v>-12604.388943716309</v>
      </c>
      <c r="AA1205" s="2">
        <f t="shared" si="645"/>
        <v>-21603.178957559416</v>
      </c>
      <c r="AB1205" s="2">
        <f t="shared" si="645"/>
        <v>-186883.59598995023</v>
      </c>
      <c r="AC1205" s="2">
        <f t="shared" si="645"/>
        <v>283084.39385742648</v>
      </c>
      <c r="AD1205" s="2">
        <f t="shared" si="645"/>
        <v>5822.9340401004947</v>
      </c>
      <c r="AE1205" s="2">
        <f t="shared" si="645"/>
        <v>288907.32789752691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504175.5577486523</v>
      </c>
      <c r="Z1207" s="2">
        <f t="shared" si="646"/>
        <v>-12604.388943716309</v>
      </c>
      <c r="AA1207" s="2">
        <f t="shared" si="646"/>
        <v>-32868.637273037275</v>
      </c>
      <c r="AB1207" s="2">
        <f t="shared" si="646"/>
        <v>-417749.49715169554</v>
      </c>
      <c r="AC1207" s="2">
        <f t="shared" si="646"/>
        <v>40953.034380203229</v>
      </c>
      <c r="AD1207" s="2">
        <f t="shared" si="646"/>
        <v>9464.547107009801</v>
      </c>
      <c r="AE1207" s="2">
        <f t="shared" si="646"/>
        <v>50417.58148721297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502524.19510832452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502524.19510832452</v>
      </c>
      <c r="K1213" s="14">
        <f>J1213*$C$10</f>
        <v>12563.104877708114</v>
      </c>
      <c r="L1213" s="15">
        <f>$C$1223</f>
        <v>5019.5505549387071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502524.19510832452</v>
      </c>
      <c r="Z1213" s="8">
        <f t="shared" ref="Z1213:Z1244" si="651">IFERROR(_xlfn.IFNA(-$T1213*K1213,0),0)</f>
        <v>-12563.104877708114</v>
      </c>
      <c r="AA1213" s="8">
        <f t="shared" ref="AA1213:AA1244" si="652">IFERROR(_xlfn.IFNA(-$T1213*L1213,0),0)</f>
        <v>-5019.5505549387071</v>
      </c>
      <c r="AB1213" s="8"/>
      <c r="AC1213" s="8">
        <f t="shared" ref="AC1213:AC1244" si="653">IFERROR(_xlfn.IFNA(SUM(Y1213:AB1213),0),0)</f>
        <v>484941.53967567766</v>
      </c>
      <c r="AD1213" s="8"/>
      <c r="AE1213" s="8">
        <f t="shared" ref="AE1213:AE1244" si="654">IFERROR(_xlfn.IFNA(SUM(AC1213:AD1213),0),0)</f>
        <v>484941.53967567766</v>
      </c>
      <c r="AG1213" s="46">
        <f>AE1342</f>
        <v>50392.112757797644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L'!$B$10:$O$129,10),VLOOKUP(I5,'[1]Mortality (Interventions) L'!$B$264:$AV$384,31)))</f>
        <v>13.466609305087834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1.3466609305087834E-2</v>
      </c>
      <c r="S1214" s="10">
        <f t="shared" ref="S1214:S1245" si="658">MIN(P1214*Q1214,Q1214-R1214)</f>
        <v>0</v>
      </c>
      <c r="T1214" s="9">
        <f t="shared" si="648"/>
        <v>0.98653339069491219</v>
      </c>
      <c r="U1214" s="18"/>
      <c r="V1214" s="8">
        <f t="shared" ref="V1214:V1245" si="659">W1213</f>
        <v>7691.77</v>
      </c>
      <c r="W1214" s="8">
        <f t="shared" si="649"/>
        <v>7588.1879385454049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-10358.206145459546</v>
      </c>
      <c r="AC1214" s="8">
        <f t="shared" si="653"/>
        <v>-10358.206145459546</v>
      </c>
      <c r="AD1214" s="8">
        <f t="shared" ref="AD1214:AD1245" si="661">IFERROR(_xlfn.IFNA($D$6*SUM(V1214:V1214,Y1214:Z1214),0),0)</f>
        <v>754.56263700000011</v>
      </c>
      <c r="AE1214" s="8">
        <f t="shared" si="654"/>
        <v>-9603.643508459545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2506.9295793970846</v>
      </c>
      <c r="M1215" s="14">
        <f t="shared" si="647"/>
        <v>769177</v>
      </c>
      <c r="N1215" s="13"/>
      <c r="O1215" s="12">
        <f>1000*(IF(I6&lt;18,VLOOKUP(I6,'[1]Mortality (No Interventions) L'!$B$10:$O$129,10),VLOOKUP(I6,'[1]Mortality (Interventions) L'!$B$264:$AV$384,31)))</f>
        <v>14.724236109192233</v>
      </c>
      <c r="P1215" s="11">
        <v>0</v>
      </c>
      <c r="Q1215" s="10">
        <f t="shared" si="656"/>
        <v>0.98653339069491219</v>
      </c>
      <c r="R1215" s="10">
        <f t="shared" si="657"/>
        <v>1.4525950574193874E-2</v>
      </c>
      <c r="S1215" s="10">
        <f t="shared" si="658"/>
        <v>0</v>
      </c>
      <c r="T1215" s="9">
        <f t="shared" si="648"/>
        <v>0.97200744012071827</v>
      </c>
      <c r="U1215" s="18"/>
      <c r="V1215" s="8">
        <f t="shared" si="659"/>
        <v>7588.1879385454049</v>
      </c>
      <c r="W1215" s="8">
        <f t="shared" si="649"/>
        <v>7476.4576676973375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-2436.754203032669</v>
      </c>
      <c r="AB1215" s="8">
        <f t="shared" si="660"/>
        <v>-11173.027084806721</v>
      </c>
      <c r="AC1215" s="8">
        <f t="shared" si="653"/>
        <v>-13609.781287839391</v>
      </c>
      <c r="AD1215" s="8">
        <f t="shared" si="661"/>
        <v>744.4012367713043</v>
      </c>
      <c r="AE1215" s="8">
        <f t="shared" si="654"/>
        <v>-12865.380051068087</v>
      </c>
      <c r="AF1215" s="1" t="s">
        <v>34</v>
      </c>
      <c r="AG1215" s="44">
        <f>AE1342/Y1342</f>
        <v>0.1002779831266335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2506.9295793970846</v>
      </c>
      <c r="M1216" s="14">
        <f t="shared" si="647"/>
        <v>769177</v>
      </c>
      <c r="N1216" s="13"/>
      <c r="O1216" s="12">
        <f>1000*(IF(I7&lt;18,VLOOKUP(I7,'[1]Mortality (No Interventions) L'!$B$10:$O$129,10),VLOOKUP(I7,'[1]Mortality (Interventions) L'!$B$264:$AV$384,31)))</f>
        <v>16.059261526904326</v>
      </c>
      <c r="P1216" s="11">
        <v>0</v>
      </c>
      <c r="Q1216" s="10">
        <f t="shared" si="656"/>
        <v>0.97200744012071827</v>
      </c>
      <c r="R1216" s="10">
        <f t="shared" si="657"/>
        <v>1.560972168699541E-2</v>
      </c>
      <c r="S1216" s="10">
        <f t="shared" si="658"/>
        <v>0</v>
      </c>
      <c r="T1216" s="9">
        <f t="shared" si="648"/>
        <v>0.9563977184337229</v>
      </c>
      <c r="U1216" s="18"/>
      <c r="V1216" s="8">
        <f t="shared" si="659"/>
        <v>7476.4576676973375</v>
      </c>
      <c r="W1216" s="8">
        <f t="shared" si="649"/>
        <v>7356.3912787169575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-2397.6217300093845</v>
      </c>
      <c r="AB1216" s="8">
        <f t="shared" si="660"/>
        <v>-12006.638898038069</v>
      </c>
      <c r="AC1216" s="8">
        <f t="shared" si="653"/>
        <v>-14404.260628047454</v>
      </c>
      <c r="AD1216" s="8">
        <f t="shared" si="661"/>
        <v>733.44049720110888</v>
      </c>
      <c r="AE1216" s="8">
        <f t="shared" si="654"/>
        <v>-13670.820130846345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2506.9295793970846</v>
      </c>
      <c r="M1217" s="14">
        <f t="shared" si="647"/>
        <v>769177</v>
      </c>
      <c r="N1217" s="13"/>
      <c r="O1217" s="12">
        <f>1000*(IF(I8&lt;18,VLOOKUP(I8,'[1]Mortality (No Interventions) L'!$B$10:$O$129,10),VLOOKUP(I8,'[1]Mortality (Interventions) L'!$B$264:$AV$384,31)))</f>
        <v>17.470749782780668</v>
      </c>
      <c r="P1217" s="11">
        <v>0</v>
      </c>
      <c r="Q1217" s="10">
        <f t="shared" si="656"/>
        <v>0.9563977184337229</v>
      </c>
      <c r="R1217" s="10">
        <f t="shared" si="657"/>
        <v>1.6708985231577891E-2</v>
      </c>
      <c r="S1217" s="10">
        <f t="shared" si="658"/>
        <v>0</v>
      </c>
      <c r="T1217" s="9">
        <f t="shared" si="648"/>
        <v>0.93968873320214497</v>
      </c>
      <c r="U1217" s="18"/>
      <c r="V1217" s="8">
        <f t="shared" si="659"/>
        <v>7356.3912787169575</v>
      </c>
      <c r="W1217" s="8">
        <f t="shared" si="649"/>
        <v>7227.869607382263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-2355.7334806906324</v>
      </c>
      <c r="AB1217" s="8">
        <f t="shared" si="660"/>
        <v>-12852.167133469387</v>
      </c>
      <c r="AC1217" s="8">
        <f t="shared" si="653"/>
        <v>-15207.90061416002</v>
      </c>
      <c r="AD1217" s="8">
        <f t="shared" si="661"/>
        <v>721.66198444213353</v>
      </c>
      <c r="AE1217" s="8">
        <f t="shared" si="654"/>
        <v>-14486.238629717887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2506.9295793970846</v>
      </c>
      <c r="M1218" s="14">
        <f t="shared" si="647"/>
        <v>769177</v>
      </c>
      <c r="N1218" s="13"/>
      <c r="O1218" s="12">
        <f>1000*(IF(I9&lt;18,VLOOKUP(I9,'[1]Mortality (No Interventions) L'!$B$10:$O$129,10),VLOOKUP(I9,'[1]Mortality (Interventions) L'!$B$264:$AV$384,31)))</f>
        <v>19.054399456227028</v>
      </c>
      <c r="P1218" s="11">
        <v>0</v>
      </c>
      <c r="Q1218" s="10">
        <f t="shared" si="656"/>
        <v>0.93968873320214497</v>
      </c>
      <c r="R1218" s="10">
        <f t="shared" si="657"/>
        <v>1.7905204486949614E-2</v>
      </c>
      <c r="S1218" s="10">
        <f t="shared" si="658"/>
        <v>0</v>
      </c>
      <c r="T1218" s="9">
        <f t="shared" si="648"/>
        <v>0.92178352871519531</v>
      </c>
      <c r="U1218" s="18"/>
      <c r="V1218" s="8">
        <f t="shared" si="659"/>
        <v>7227.869607382263</v>
      </c>
      <c r="W1218" s="8">
        <f t="shared" si="649"/>
        <v>7090.146892665678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-2310.846393937145</v>
      </c>
      <c r="AB1218" s="8">
        <f t="shared" si="660"/>
        <v>-13772.271471658443</v>
      </c>
      <c r="AC1218" s="8">
        <f t="shared" si="653"/>
        <v>-16083.117865595588</v>
      </c>
      <c r="AD1218" s="8">
        <f t="shared" si="661"/>
        <v>709.05400848420004</v>
      </c>
      <c r="AE1218" s="8">
        <f t="shared" si="654"/>
        <v>-15374.063857111389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2506.9295793970846</v>
      </c>
      <c r="M1219" s="14">
        <f t="shared" si="647"/>
        <v>769177</v>
      </c>
      <c r="N1219" s="13"/>
      <c r="O1219" s="12">
        <f>1000*(IF(I10&lt;18,VLOOKUP(I10,'[1]Mortality (No Interventions) L'!$B$10:$O$129,10),VLOOKUP(I10,'[1]Mortality (Interventions) L'!$B$264:$AV$384,31)))</f>
        <v>21.055496518028257</v>
      </c>
      <c r="P1219" s="11">
        <v>0</v>
      </c>
      <c r="Q1219" s="10">
        <f t="shared" si="656"/>
        <v>0.92178352871519531</v>
      </c>
      <c r="R1219" s="10">
        <f t="shared" si="657"/>
        <v>1.9408609879238592E-2</v>
      </c>
      <c r="S1219" s="10">
        <f t="shared" si="658"/>
        <v>0</v>
      </c>
      <c r="T1219" s="9">
        <f t="shared" si="648"/>
        <v>0.90237491883595666</v>
      </c>
      <c r="U1219" s="18"/>
      <c r="V1219" s="8">
        <f t="shared" si="659"/>
        <v>7090.146892665678</v>
      </c>
      <c r="W1219" s="8">
        <f t="shared" si="649"/>
        <v>6940.8603294548466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-2262.1903757359032</v>
      </c>
      <c r="AB1219" s="8">
        <f t="shared" si="660"/>
        <v>-14928.656321083103</v>
      </c>
      <c r="AC1219" s="8">
        <f t="shared" si="653"/>
        <v>-17190.846696819004</v>
      </c>
      <c r="AD1219" s="8">
        <f t="shared" si="661"/>
        <v>695.54341017050308</v>
      </c>
      <c r="AE1219" s="8">
        <f t="shared" si="654"/>
        <v>-16495.303286648501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2506.9295793970846</v>
      </c>
      <c r="M1220" s="14">
        <f t="shared" si="647"/>
        <v>769177</v>
      </c>
      <c r="N1220" s="13"/>
      <c r="O1220" s="12">
        <f>1000*(IF(I11&lt;18,VLOOKUP(I11,'[1]Mortality (No Interventions) L'!$B$10:$O$129,10),VLOOKUP(I11,'[1]Mortality (Interventions) L'!$B$264:$AV$384,31)))</f>
        <v>23.109597709774807</v>
      </c>
      <c r="P1220" s="11">
        <v>0</v>
      </c>
      <c r="Q1220" s="10">
        <f t="shared" si="656"/>
        <v>0.90237491883595666</v>
      </c>
      <c r="R1220" s="10">
        <f t="shared" si="657"/>
        <v>2.0853521357689652E-2</v>
      </c>
      <c r="S1220" s="10">
        <f t="shared" si="658"/>
        <v>0</v>
      </c>
      <c r="T1220" s="9">
        <f t="shared" si="648"/>
        <v>0.88152139747826697</v>
      </c>
      <c r="U1220" s="18"/>
      <c r="V1220" s="8">
        <f t="shared" si="659"/>
        <v>6940.8603294548466</v>
      </c>
      <c r="W1220" s="8">
        <f t="shared" si="649"/>
        <v>6780.4598394814102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-2209.9120662097221</v>
      </c>
      <c r="AB1220" s="8">
        <f t="shared" si="660"/>
        <v>-16040.048997343654</v>
      </c>
      <c r="AC1220" s="8">
        <f t="shared" si="653"/>
        <v>-18249.961063553375</v>
      </c>
      <c r="AD1220" s="8">
        <f t="shared" si="661"/>
        <v>680.89839831952054</v>
      </c>
      <c r="AE1220" s="8">
        <f t="shared" si="654"/>
        <v>-17569.062665233854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2506.9295793970846</v>
      </c>
      <c r="M1221" s="14">
        <f t="shared" si="647"/>
        <v>769177</v>
      </c>
      <c r="N1221" s="13"/>
      <c r="O1221" s="12">
        <f>1000*(IF(I12&lt;18,VLOOKUP(I12,'[1]Mortality (No Interventions) L'!$B$10:$O$129,10),VLOOKUP(I12,'[1]Mortality (Interventions) L'!$B$264:$AV$384,31)))</f>
        <v>25.471907258479245</v>
      </c>
      <c r="P1221" s="11">
        <v>0</v>
      </c>
      <c r="Q1221" s="10">
        <f t="shared" si="656"/>
        <v>0.88152139747826697</v>
      </c>
      <c r="R1221" s="10">
        <f t="shared" si="657"/>
        <v>2.2454031282931435E-2</v>
      </c>
      <c r="S1221" s="10">
        <f t="shared" si="658"/>
        <v>0</v>
      </c>
      <c r="T1221" s="9">
        <f t="shared" si="648"/>
        <v>0.85906736619533552</v>
      </c>
      <c r="U1221" s="18"/>
      <c r="V1221" s="8">
        <f t="shared" si="659"/>
        <v>6780.4598394814102</v>
      </c>
      <c r="W1221" s="8">
        <f t="shared" si="649"/>
        <v>6607.7485952802963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-2153.6213910098336</v>
      </c>
      <c r="AB1221" s="8">
        <f t="shared" si="660"/>
        <v>-17271.124420111351</v>
      </c>
      <c r="AC1221" s="8">
        <f t="shared" si="653"/>
        <v>-19424.745811121185</v>
      </c>
      <c r="AD1221" s="8">
        <f t="shared" si="661"/>
        <v>665.16311025312643</v>
      </c>
      <c r="AE1221" s="8">
        <f t="shared" si="654"/>
        <v>-18759.582700868057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2506.9295793970846</v>
      </c>
      <c r="M1222" s="14">
        <f t="shared" si="647"/>
        <v>769177</v>
      </c>
      <c r="N1222" s="13"/>
      <c r="O1222" s="12">
        <f>1000*(IF(I13&lt;18,VLOOKUP(I13,'[1]Mortality (No Interventions) L'!$B$10:$O$129,10),VLOOKUP(I13,'[1]Mortality (Interventions) L'!$B$264:$AV$384,31)))</f>
        <v>28.189004914229152</v>
      </c>
      <c r="P1222" s="11">
        <v>0</v>
      </c>
      <c r="Q1222" s="10">
        <f t="shared" si="656"/>
        <v>0.85906736619533552</v>
      </c>
      <c r="R1222" s="10">
        <f t="shared" si="657"/>
        <v>2.4216254207334205E-2</v>
      </c>
      <c r="S1222" s="10">
        <f t="shared" si="658"/>
        <v>0</v>
      </c>
      <c r="T1222" s="9">
        <f t="shared" si="648"/>
        <v>0.83485111198800133</v>
      </c>
      <c r="U1222" s="18"/>
      <c r="V1222" s="8">
        <f t="shared" si="659"/>
        <v>6607.7485952802963</v>
      </c>
      <c r="W1222" s="8">
        <f t="shared" si="649"/>
        <v>6421.4827376559497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-2092.9129470352686</v>
      </c>
      <c r="AB1222" s="8">
        <f t="shared" si="660"/>
        <v>-18626.585762434701</v>
      </c>
      <c r="AC1222" s="8">
        <f t="shared" si="653"/>
        <v>-20719.498709469968</v>
      </c>
      <c r="AD1222" s="8">
        <f t="shared" si="661"/>
        <v>648.22013719699714</v>
      </c>
      <c r="AE1222" s="8">
        <f t="shared" si="654"/>
        <v>-20071.278572272971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5019.5505549387071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2506.9295793970846</v>
      </c>
      <c r="M1223" s="14">
        <f t="shared" si="647"/>
        <v>769177</v>
      </c>
      <c r="N1223" s="13"/>
      <c r="O1223" s="12">
        <f>1000*(IF(I14&lt;18,VLOOKUP(I14,'[1]Mortality (No Interventions) L'!$B$10:$O$129,10),VLOOKUP(I14,'[1]Mortality (Interventions) L'!$B$264:$AV$384,31)))</f>
        <v>31.4188224499471</v>
      </c>
      <c r="P1223" s="11">
        <v>0</v>
      </c>
      <c r="Q1223" s="10">
        <f t="shared" si="656"/>
        <v>0.83485111198800133</v>
      </c>
      <c r="R1223" s="10">
        <f t="shared" si="657"/>
        <v>2.6230038859691916E-2</v>
      </c>
      <c r="S1223" s="10">
        <f t="shared" si="658"/>
        <v>0</v>
      </c>
      <c r="T1223" s="9">
        <f t="shared" si="648"/>
        <v>0.80862107312830944</v>
      </c>
      <c r="U1223" s="18"/>
      <c r="V1223" s="8">
        <f t="shared" si="659"/>
        <v>6421.4827376559497</v>
      </c>
      <c r="W1223" s="8">
        <f t="shared" si="649"/>
        <v>6219.7273116561373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-2027.1560867491719</v>
      </c>
      <c r="AB1223" s="8">
        <f t="shared" si="660"/>
        <v>-20175.542599981247</v>
      </c>
      <c r="AC1223" s="8">
        <f t="shared" si="653"/>
        <v>-22202.698686730419</v>
      </c>
      <c r="AD1223" s="8">
        <f t="shared" si="661"/>
        <v>629.94745656404871</v>
      </c>
      <c r="AE1223" s="8">
        <f t="shared" si="654"/>
        <v>-21572.75123016637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2506.9295793970846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2506.9295793970846</v>
      </c>
      <c r="M1224" s="14">
        <f t="shared" si="647"/>
        <v>769177</v>
      </c>
      <c r="N1224" s="13"/>
      <c r="O1224" s="12">
        <f>1000*(IF(I15&lt;18,VLOOKUP(I15,'[1]Mortality (No Interventions) L'!$B$10:$O$129,10),VLOOKUP(I15,'[1]Mortality (Interventions) L'!$B$264:$AV$384,31)))</f>
        <v>35.130220792943398</v>
      </c>
      <c r="P1224" s="11">
        <v>0</v>
      </c>
      <c r="Q1224" s="10">
        <f t="shared" si="656"/>
        <v>0.80862107312830944</v>
      </c>
      <c r="R1224" s="10">
        <f t="shared" si="657"/>
        <v>2.8407036836824339E-2</v>
      </c>
      <c r="S1224" s="10">
        <f t="shared" si="658"/>
        <v>0</v>
      </c>
      <c r="T1224" s="9">
        <f t="shared" si="648"/>
        <v>0.78021403629148511</v>
      </c>
      <c r="U1224" s="18"/>
      <c r="V1224" s="8">
        <f t="shared" si="659"/>
        <v>6219.7273116561373</v>
      </c>
      <c r="W1224" s="8">
        <f t="shared" si="649"/>
        <v>6001.2269179257564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-1955.9416458399144</v>
      </c>
      <c r="AB1224" s="8">
        <f t="shared" si="660"/>
        <v>-21850.039373038035</v>
      </c>
      <c r="AC1224" s="8">
        <f t="shared" si="653"/>
        <v>-23805.981018877948</v>
      </c>
      <c r="AD1224" s="8">
        <f t="shared" si="661"/>
        <v>610.15524927346712</v>
      </c>
      <c r="AE1224" s="8">
        <f t="shared" si="654"/>
        <v>-23195.825769604482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2506.9295793970846</v>
      </c>
      <c r="M1225" s="14">
        <f t="shared" si="647"/>
        <v>769177</v>
      </c>
      <c r="N1225" s="13"/>
      <c r="O1225" s="12">
        <f>1000*(IF(I16&lt;18,VLOOKUP(I16,'[1]Mortality (No Interventions) L'!$B$10:$O$129,10),VLOOKUP(I16,'[1]Mortality (Interventions) L'!$B$264:$AV$384,31)))</f>
        <v>39.37642141913868</v>
      </c>
      <c r="P1225" s="11">
        <v>0</v>
      </c>
      <c r="Q1225" s="10">
        <f t="shared" si="656"/>
        <v>0.78021403629148511</v>
      </c>
      <c r="R1225" s="10">
        <f t="shared" si="657"/>
        <v>3.0722036690140675E-2</v>
      </c>
      <c r="S1225" s="10">
        <f t="shared" si="658"/>
        <v>0</v>
      </c>
      <c r="T1225" s="9">
        <f t="shared" si="648"/>
        <v>0.74949199960134449</v>
      </c>
      <c r="U1225" s="18"/>
      <c r="V1225" s="8">
        <f t="shared" si="659"/>
        <v>6001.2269179257564</v>
      </c>
      <c r="W1225" s="8">
        <f t="shared" si="649"/>
        <v>5764.9200777736341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-1878.9236633220785</v>
      </c>
      <c r="AB1225" s="8">
        <f t="shared" si="660"/>
        <v>-23630.684015212333</v>
      </c>
      <c r="AC1225" s="8">
        <f t="shared" si="653"/>
        <v>-25509.607678534412</v>
      </c>
      <c r="AD1225" s="8">
        <f t="shared" si="661"/>
        <v>588.7203606485167</v>
      </c>
      <c r="AE1225" s="8">
        <f t="shared" si="654"/>
        <v>-24920.887317885896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2506.9295793970846</v>
      </c>
      <c r="M1226" s="14">
        <f t="shared" si="647"/>
        <v>769177</v>
      </c>
      <c r="N1226" s="13"/>
      <c r="O1226" s="12">
        <f>1000*(IF(I17&lt;18,VLOOKUP(I17,'[1]Mortality (No Interventions) L'!$B$10:$O$129,10),VLOOKUP(I17,'[1]Mortality (Interventions) L'!$B$264:$AV$384,31)))</f>
        <v>44.262902924475952</v>
      </c>
      <c r="P1226" s="11">
        <v>0</v>
      </c>
      <c r="Q1226" s="10">
        <f t="shared" si="656"/>
        <v>0.74949199960134449</v>
      </c>
      <c r="R1226" s="10">
        <f t="shared" si="657"/>
        <v>3.3174691621025681E-2</v>
      </c>
      <c r="S1226" s="10">
        <f t="shared" si="658"/>
        <v>0</v>
      </c>
      <c r="T1226" s="9">
        <f t="shared" si="648"/>
        <v>0.71631730798031878</v>
      </c>
      <c r="U1226" s="18"/>
      <c r="V1226" s="8">
        <f t="shared" si="659"/>
        <v>5764.9200777736341</v>
      </c>
      <c r="W1226" s="8">
        <f t="shared" si="649"/>
        <v>5509.7479800037772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-1795.7570476099525</v>
      </c>
      <c r="AB1226" s="8">
        <f t="shared" si="660"/>
        <v>-25517.20977698567</v>
      </c>
      <c r="AC1226" s="8">
        <f t="shared" si="653"/>
        <v>-27312.966824595624</v>
      </c>
      <c r="AD1226" s="8">
        <f t="shared" si="661"/>
        <v>565.53865962959355</v>
      </c>
      <c r="AE1226" s="8">
        <f t="shared" si="654"/>
        <v>-26747.42816496603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2506.9295793970846</v>
      </c>
      <c r="M1227" s="14">
        <f t="shared" si="647"/>
        <v>769177</v>
      </c>
      <c r="N1227" s="13"/>
      <c r="O1227" s="12">
        <f>1000*(IF(I18&lt;18,VLOOKUP(I18,'[1]Mortality (No Interventions) L'!$B$10:$O$129,10),VLOOKUP(I18,'[1]Mortality (Interventions) L'!$B$264:$AV$384,31)))</f>
        <v>49.698944485276499</v>
      </c>
      <c r="P1227" s="11">
        <v>0</v>
      </c>
      <c r="Q1227" s="10">
        <f t="shared" si="656"/>
        <v>0.71631730798031878</v>
      </c>
      <c r="R1227" s="10">
        <f t="shared" si="657"/>
        <v>3.5600214123156566E-2</v>
      </c>
      <c r="S1227" s="10">
        <f t="shared" si="658"/>
        <v>0</v>
      </c>
      <c r="T1227" s="9">
        <f t="shared" si="648"/>
        <v>0.68071709385716217</v>
      </c>
      <c r="U1227" s="18"/>
      <c r="V1227" s="8">
        <f t="shared" si="659"/>
        <v>5509.7479800037772</v>
      </c>
      <c r="W1227" s="8">
        <f t="shared" si="649"/>
        <v>5235.9193210177045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-1706.5098177917414</v>
      </c>
      <c r="AB1227" s="8">
        <f t="shared" si="660"/>
        <v>-27382.865898607197</v>
      </c>
      <c r="AC1227" s="8">
        <f t="shared" si="653"/>
        <v>-29089.375716398939</v>
      </c>
      <c r="AD1227" s="8">
        <f t="shared" si="661"/>
        <v>540.50627683837058</v>
      </c>
      <c r="AE1227" s="8">
        <f t="shared" si="654"/>
        <v>-28548.869439560567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2506.9295793970846</v>
      </c>
      <c r="M1228" s="14">
        <f t="shared" si="647"/>
        <v>769177</v>
      </c>
      <c r="N1228" s="13"/>
      <c r="O1228" s="12">
        <f>1000*(IF(I19&lt;18,VLOOKUP(I19,'[1]Mortality (No Interventions) L'!$B$10:$O$129,10),VLOOKUP(I19,'[1]Mortality (Interventions) L'!$B$264:$AV$384,31)))</f>
        <v>55.716378909951203</v>
      </c>
      <c r="P1228" s="11">
        <v>0</v>
      </c>
      <c r="Q1228" s="10">
        <f t="shared" si="656"/>
        <v>0.68071709385716217</v>
      </c>
      <c r="R1228" s="10">
        <f t="shared" si="657"/>
        <v>3.7927091531826461E-2</v>
      </c>
      <c r="S1228" s="10">
        <f t="shared" si="658"/>
        <v>0</v>
      </c>
      <c r="T1228" s="9">
        <f t="shared" si="648"/>
        <v>0.64279000232533567</v>
      </c>
      <c r="U1228" s="18"/>
      <c r="V1228" s="8">
        <f t="shared" si="659"/>
        <v>5235.9193210177045</v>
      </c>
      <c r="W1228" s="8">
        <f t="shared" si="649"/>
        <v>4944.1928561859477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-1611.4292701701047</v>
      </c>
      <c r="AB1228" s="8">
        <f t="shared" si="660"/>
        <v>-29172.646483175682</v>
      </c>
      <c r="AC1228" s="8">
        <f t="shared" si="653"/>
        <v>-30784.075753345787</v>
      </c>
      <c r="AD1228" s="8">
        <f t="shared" si="661"/>
        <v>513.64368539183681</v>
      </c>
      <c r="AE1228" s="8">
        <f t="shared" si="654"/>
        <v>-30270.432067953949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2506.9295793970846</v>
      </c>
      <c r="M1229" s="14">
        <f t="shared" si="647"/>
        <v>769177</v>
      </c>
      <c r="N1229" s="13"/>
      <c r="O1229" s="12">
        <f>1000*(IF(I20&lt;18,VLOOKUP(I20,'[1]Mortality (No Interventions) L'!$B$10:$O$129,10),VLOOKUP(I20,'[1]Mortality (Interventions) L'!$B$264:$AV$384,31)))</f>
        <v>62.24494682074296</v>
      </c>
      <c r="P1229" s="11">
        <v>0</v>
      </c>
      <c r="Q1229" s="10">
        <f t="shared" si="656"/>
        <v>0.64279000232533567</v>
      </c>
      <c r="R1229" s="10">
        <f t="shared" si="657"/>
        <v>4.0010429511645761E-2</v>
      </c>
      <c r="S1229" s="10">
        <f t="shared" si="658"/>
        <v>0</v>
      </c>
      <c r="T1229" s="9">
        <f t="shared" si="648"/>
        <v>0.60277957281368988</v>
      </c>
      <c r="U1229" s="18"/>
      <c r="V1229" s="8">
        <f t="shared" si="659"/>
        <v>4944.1928561859477</v>
      </c>
      <c r="W1229" s="8">
        <f t="shared" si="649"/>
        <v>4636.4418347811561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-1511.1259409429779</v>
      </c>
      <c r="AB1229" s="8">
        <f t="shared" si="660"/>
        <v>-30775.10214047915</v>
      </c>
      <c r="AC1229" s="8">
        <f t="shared" si="653"/>
        <v>-32286.228081422127</v>
      </c>
      <c r="AD1229" s="8">
        <f t="shared" si="661"/>
        <v>485.0253191918415</v>
      </c>
      <c r="AE1229" s="8">
        <f t="shared" si="654"/>
        <v>-31801.202762230285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2506.9295793970846</v>
      </c>
      <c r="M1230" s="14">
        <f t="shared" si="647"/>
        <v>769177</v>
      </c>
      <c r="N1230" s="13"/>
      <c r="O1230" s="12">
        <f>1000*(IF(I21&lt;18,VLOOKUP(I21,'[1]Mortality (No Interventions) L'!$B$10:$O$129,10),VLOOKUP(I21,'[1]Mortality (Interventions) L'!$B$264:$AV$384,31)))</f>
        <v>69.380893560425463</v>
      </c>
      <c r="P1230" s="11">
        <v>0</v>
      </c>
      <c r="Q1230" s="10">
        <f t="shared" si="656"/>
        <v>0.60277957281368988</v>
      </c>
      <c r="R1230" s="10">
        <f t="shared" si="657"/>
        <v>4.1821385381785349E-2</v>
      </c>
      <c r="S1230" s="10">
        <f t="shared" si="658"/>
        <v>0</v>
      </c>
      <c r="T1230" s="9">
        <f t="shared" si="648"/>
        <v>0.56095818743190451</v>
      </c>
      <c r="U1230" s="18"/>
      <c r="V1230" s="8">
        <f t="shared" si="659"/>
        <v>4636.4418347811561</v>
      </c>
      <c r="W1230" s="8">
        <f t="shared" si="649"/>
        <v>4314.7613573431008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-1406.2826728780153</v>
      </c>
      <c r="AB1230" s="8">
        <f t="shared" si="660"/>
        <v>-32168.04774380551</v>
      </c>
      <c r="AC1230" s="8">
        <f t="shared" si="653"/>
        <v>-33574.330416683522</v>
      </c>
      <c r="AD1230" s="8">
        <f t="shared" si="661"/>
        <v>454.83494399203147</v>
      </c>
      <c r="AE1230" s="8">
        <f t="shared" si="654"/>
        <v>-33119.495472691488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2506.9295793970846</v>
      </c>
      <c r="M1231" s="14">
        <f t="shared" si="647"/>
        <v>769177</v>
      </c>
      <c r="N1231" s="13"/>
      <c r="O1231" s="12">
        <f>1000*(IF(I22&lt;18,VLOOKUP(I22,'[1]Mortality (No Interventions) L'!$B$10:$O$129,10),VLOOKUP(I22,'[1]Mortality (Interventions) L'!$B$264:$AV$384,31)))</f>
        <v>77.37182746479472</v>
      </c>
      <c r="P1231" s="11">
        <v>0</v>
      </c>
      <c r="Q1231" s="10">
        <f t="shared" si="656"/>
        <v>0.56095818743190451</v>
      </c>
      <c r="R1231" s="10">
        <f t="shared" si="657"/>
        <v>4.3402360092945291E-2</v>
      </c>
      <c r="S1231" s="10">
        <f t="shared" si="658"/>
        <v>0</v>
      </c>
      <c r="T1231" s="9">
        <f t="shared" si="648"/>
        <v>0.51755582733895922</v>
      </c>
      <c r="U1231" s="18"/>
      <c r="V1231" s="8">
        <f t="shared" si="659"/>
        <v>4314.7613573431008</v>
      </c>
      <c r="W1231" s="8">
        <f t="shared" si="649"/>
        <v>3980.9203860509865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-1297.4760125453672</v>
      </c>
      <c r="AB1231" s="8">
        <f t="shared" si="660"/>
        <v>-33384.097129211383</v>
      </c>
      <c r="AC1231" s="8">
        <f t="shared" si="653"/>
        <v>-34681.573141756751</v>
      </c>
      <c r="AD1231" s="8">
        <f t="shared" si="661"/>
        <v>423.2780891553582</v>
      </c>
      <c r="AE1231" s="8">
        <f t="shared" si="654"/>
        <v>-34258.295052601396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2506.9295793970846</v>
      </c>
      <c r="M1232" s="14">
        <f t="shared" si="647"/>
        <v>769177</v>
      </c>
      <c r="N1232" s="13"/>
      <c r="O1232" s="12">
        <f>1000*(IF(I23&lt;18,VLOOKUP(I23,'[1]Mortality (No Interventions) L'!$B$10:$O$129,10),VLOOKUP(I23,'[1]Mortality (Interventions) L'!$B$264:$AV$384,31)))</f>
        <v>86.308305075082401</v>
      </c>
      <c r="P1232" s="11">
        <v>0</v>
      </c>
      <c r="Q1232" s="10">
        <f t="shared" si="656"/>
        <v>0.51755582733895922</v>
      </c>
      <c r="R1232" s="10">
        <f t="shared" si="657"/>
        <v>4.4669366239357564E-2</v>
      </c>
      <c r="S1232" s="10">
        <f t="shared" si="658"/>
        <v>0</v>
      </c>
      <c r="T1232" s="9">
        <f t="shared" si="648"/>
        <v>0.47288646109960164</v>
      </c>
      <c r="U1232" s="18"/>
      <c r="V1232" s="8">
        <f t="shared" si="659"/>
        <v>3980.9203860509865</v>
      </c>
      <c r="W1232" s="8">
        <f t="shared" si="649"/>
        <v>3637.3338948920832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-1185.4930570270001</v>
      </c>
      <c r="AB1232" s="8">
        <f t="shared" si="660"/>
        <v>-34358.64911589033</v>
      </c>
      <c r="AC1232" s="8">
        <f t="shared" si="653"/>
        <v>-35544.142172917331</v>
      </c>
      <c r="AD1232" s="8">
        <f t="shared" si="661"/>
        <v>390.52828987160183</v>
      </c>
      <c r="AE1232" s="8">
        <f t="shared" si="654"/>
        <v>-35153.613883045728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2506.9295793970846</v>
      </c>
      <c r="M1233" s="14">
        <f t="shared" si="647"/>
        <v>769177</v>
      </c>
      <c r="N1233" s="13"/>
      <c r="O1233" s="12">
        <f>1000*(IF(I24&lt;18,VLOOKUP(I24,'[1]Mortality (No Interventions) L'!$B$10:$O$129,10),VLOOKUP(I24,'[1]Mortality (Interventions) L'!$B$264:$AV$384,31)))</f>
        <v>96.340110572512955</v>
      </c>
      <c r="P1233" s="11">
        <v>0</v>
      </c>
      <c r="Q1233" s="10">
        <f t="shared" si="656"/>
        <v>0.47288646109960164</v>
      </c>
      <c r="R1233" s="10">
        <f t="shared" si="657"/>
        <v>4.5557933950579964E-2</v>
      </c>
      <c r="S1233" s="10">
        <f t="shared" si="658"/>
        <v>0</v>
      </c>
      <c r="T1233" s="9">
        <f t="shared" si="648"/>
        <v>0.4273285271490217</v>
      </c>
      <c r="U1233" s="18"/>
      <c r="V1233" s="8">
        <f t="shared" si="659"/>
        <v>3637.3338948920832</v>
      </c>
      <c r="W1233" s="8">
        <f t="shared" si="649"/>
        <v>3286.9127452690309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-1071.2825248300726</v>
      </c>
      <c r="AB1233" s="8">
        <f t="shared" si="660"/>
        <v>-35042.114962305248</v>
      </c>
      <c r="AC1233" s="8">
        <f t="shared" si="653"/>
        <v>-36113.39748713532</v>
      </c>
      <c r="AD1233" s="8">
        <f t="shared" si="661"/>
        <v>356.82245508891339</v>
      </c>
      <c r="AE1233" s="8">
        <f t="shared" si="654"/>
        <v>-35756.575032046407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2506.9295793970846</v>
      </c>
      <c r="M1234" s="14">
        <f t="shared" si="647"/>
        <v>769177</v>
      </c>
      <c r="N1234" s="13"/>
      <c r="O1234" s="12">
        <f>1000*(IF(I25&lt;18,VLOOKUP(I25,'[1]Mortality (No Interventions) L'!$B$10:$O$129,10),VLOOKUP(I25,'[1]Mortality (Interventions) L'!$B$264:$AV$384,31)))</f>
        <v>107.10741406574148</v>
      </c>
      <c r="P1234" s="11">
        <v>0</v>
      </c>
      <c r="Q1234" s="10">
        <f t="shared" si="656"/>
        <v>0.4273285271490217</v>
      </c>
      <c r="R1234" s="10">
        <f t="shared" si="657"/>
        <v>4.5770053499453719E-2</v>
      </c>
      <c r="S1234" s="10">
        <f t="shared" si="658"/>
        <v>0</v>
      </c>
      <c r="T1234" s="9">
        <f t="shared" si="648"/>
        <v>0.38155847364956796</v>
      </c>
      <c r="U1234" s="18"/>
      <c r="V1234" s="8">
        <f t="shared" si="659"/>
        <v>3286.9127452690309</v>
      </c>
      <c r="W1234" s="8">
        <f t="shared" si="649"/>
        <v>2934.8600208635376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-956.54022386170504</v>
      </c>
      <c r="AB1234" s="8">
        <f t="shared" si="660"/>
        <v>-35205.272440549314</v>
      </c>
      <c r="AC1234" s="8">
        <f t="shared" si="653"/>
        <v>-36161.812664411016</v>
      </c>
      <c r="AD1234" s="8">
        <f t="shared" si="661"/>
        <v>322.44614031089196</v>
      </c>
      <c r="AE1234" s="8">
        <f t="shared" si="654"/>
        <v>-35839.366524100122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2506.9295793970846</v>
      </c>
      <c r="M1235" s="14">
        <f t="shared" si="647"/>
        <v>769177</v>
      </c>
      <c r="N1235" s="13"/>
      <c r="O1235" s="12">
        <f>1000*(IF(I26&lt;18,VLOOKUP(I26,'[1]Mortality (No Interventions) L'!$B$10:$O$129,10),VLOOKUP(I26,'[1]Mortality (Interventions) L'!$B$264:$AV$384,31)))</f>
        <v>118.27016682145863</v>
      </c>
      <c r="P1235" s="11">
        <v>0</v>
      </c>
      <c r="Q1235" s="10">
        <f t="shared" si="656"/>
        <v>0.38155847364956796</v>
      </c>
      <c r="R1235" s="10">
        <f t="shared" si="657"/>
        <v>4.5126984330675531E-2</v>
      </c>
      <c r="S1235" s="10">
        <f t="shared" si="658"/>
        <v>0</v>
      </c>
      <c r="T1235" s="9">
        <f t="shared" si="648"/>
        <v>0.33643148931889244</v>
      </c>
      <c r="U1235" s="18"/>
      <c r="V1235" s="8">
        <f t="shared" si="659"/>
        <v>2934.8600208635376</v>
      </c>
      <c r="W1235" s="8">
        <f t="shared" si="649"/>
        <v>2587.7536365983774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-843.41005201414578</v>
      </c>
      <c r="AB1235" s="8">
        <f t="shared" si="660"/>
        <v>-34710.638426516016</v>
      </c>
      <c r="AC1235" s="8">
        <f t="shared" si="653"/>
        <v>-35554.04847853016</v>
      </c>
      <c r="AD1235" s="8">
        <f t="shared" si="661"/>
        <v>287.90976804671305</v>
      </c>
      <c r="AE1235" s="8">
        <f t="shared" si="654"/>
        <v>-35266.138710483443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2506.9295793970846</v>
      </c>
      <c r="M1236" s="14">
        <f t="shared" si="647"/>
        <v>769177</v>
      </c>
      <c r="N1236" s="13"/>
      <c r="O1236" s="12">
        <f>1000*(IF(I27&lt;18,VLOOKUP(I27,'[1]Mortality (No Interventions) L'!$B$10:$O$129,10),VLOOKUP(I27,'[1]Mortality (Interventions) L'!$B$264:$AV$384,31)))</f>
        <v>130.38468969285401</v>
      </c>
      <c r="P1236" s="11">
        <v>0</v>
      </c>
      <c r="Q1236" s="10">
        <f t="shared" si="656"/>
        <v>0.33643148931889244</v>
      </c>
      <c r="R1236" s="10">
        <f t="shared" si="657"/>
        <v>4.3865515337748517E-2</v>
      </c>
      <c r="S1236" s="10">
        <f t="shared" si="658"/>
        <v>0</v>
      </c>
      <c r="T1236" s="9">
        <f t="shared" si="648"/>
        <v>0.29256597398114392</v>
      </c>
      <c r="U1236" s="18"/>
      <c r="V1236" s="8">
        <f t="shared" si="659"/>
        <v>2587.7536365983774</v>
      </c>
      <c r="W1236" s="8">
        <f t="shared" si="649"/>
        <v>2250.3501816889434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-733.44229409844752</v>
      </c>
      <c r="AB1236" s="8">
        <f t="shared" si="660"/>
        <v>-33740.345490943393</v>
      </c>
      <c r="AC1236" s="8">
        <f t="shared" si="653"/>
        <v>-34473.787785041837</v>
      </c>
      <c r="AD1236" s="8">
        <f t="shared" si="661"/>
        <v>253.85863175030084</v>
      </c>
      <c r="AE1236" s="8">
        <f t="shared" si="654"/>
        <v>-34219.929153291538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2506.9295793970846</v>
      </c>
      <c r="M1237" s="14">
        <f t="shared" si="647"/>
        <v>769177</v>
      </c>
      <c r="N1237" s="13"/>
      <c r="O1237" s="12">
        <f>1000*(IF(I28&lt;18,VLOOKUP(I28,'[1]Mortality (No Interventions) L'!$B$10:$O$129,10),VLOOKUP(I28,'[1]Mortality (Interventions) L'!$B$264:$AV$384,31)))</f>
        <v>143.3909575068075</v>
      </c>
      <c r="P1237" s="11">
        <v>0</v>
      </c>
      <c r="Q1237" s="10">
        <f t="shared" si="656"/>
        <v>0.29256597398114392</v>
      </c>
      <c r="R1237" s="10">
        <f t="shared" si="657"/>
        <v>4.1951315143067956E-2</v>
      </c>
      <c r="S1237" s="10">
        <f t="shared" si="658"/>
        <v>0</v>
      </c>
      <c r="T1237" s="9">
        <f t="shared" si="648"/>
        <v>0.25061465883807599</v>
      </c>
      <c r="U1237" s="18"/>
      <c r="V1237" s="8">
        <f t="shared" si="659"/>
        <v>2250.3501816889434</v>
      </c>
      <c r="W1237" s="8">
        <f t="shared" si="649"/>
        <v>1927.6703144109479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-628.2733012716817</v>
      </c>
      <c r="AB1237" s="8">
        <f t="shared" si="660"/>
        <v>-32267.98672779958</v>
      </c>
      <c r="AC1237" s="8">
        <f t="shared" si="653"/>
        <v>-32896.260029071258</v>
      </c>
      <c r="AD1237" s="8">
        <f t="shared" si="661"/>
        <v>220.75935282368536</v>
      </c>
      <c r="AE1237" s="8">
        <f t="shared" si="654"/>
        <v>-32675.500676247571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2506.9295793970846</v>
      </c>
      <c r="M1238" s="14">
        <f t="shared" si="647"/>
        <v>769177</v>
      </c>
      <c r="N1238" s="13"/>
      <c r="O1238" s="12">
        <f>1000*(IF(I29&lt;18,VLOOKUP(I29,'[1]Mortality (No Interventions) L'!$B$10:$O$129,10),VLOOKUP(I29,'[1]Mortality (Interventions) L'!$B$264:$AV$384,31)))</f>
        <v>157.64775144814325</v>
      </c>
      <c r="P1238" s="11">
        <v>0</v>
      </c>
      <c r="Q1238" s="10">
        <f t="shared" si="656"/>
        <v>0.25061465883807599</v>
      </c>
      <c r="R1238" s="10">
        <f t="shared" si="657"/>
        <v>3.9508837445766221E-2</v>
      </c>
      <c r="S1238" s="10">
        <f t="shared" si="658"/>
        <v>0</v>
      </c>
      <c r="T1238" s="9">
        <f t="shared" si="648"/>
        <v>0.21110582139230977</v>
      </c>
      <c r="U1238" s="18"/>
      <c r="V1238" s="8">
        <f t="shared" si="659"/>
        <v>1927.6703144109479</v>
      </c>
      <c r="W1238" s="8">
        <f t="shared" si="649"/>
        <v>1623.7774238107265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-529.22742803129916</v>
      </c>
      <c r="AB1238" s="8">
        <f t="shared" si="660"/>
        <v>-30389.289060022125</v>
      </c>
      <c r="AC1238" s="8">
        <f t="shared" si="653"/>
        <v>-30918.516488053425</v>
      </c>
      <c r="AD1238" s="8">
        <f t="shared" si="661"/>
        <v>189.10445784371399</v>
      </c>
      <c r="AE1238" s="8">
        <f t="shared" si="654"/>
        <v>-30729.412030209711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2506.9295793970846</v>
      </c>
      <c r="M1239" s="14">
        <f t="shared" si="647"/>
        <v>769177</v>
      </c>
      <c r="N1239" s="13"/>
      <c r="O1239" s="12">
        <f>1000*(IF(I30&lt;18,VLOOKUP(I30,'[1]Mortality (No Interventions) L'!$B$10:$O$129,10),VLOOKUP(I30,'[1]Mortality (Interventions) L'!$B$264:$AV$384,31)))</f>
        <v>182.45688880691338</v>
      </c>
      <c r="P1239" s="11">
        <v>0</v>
      </c>
      <c r="Q1239" s="10">
        <f t="shared" si="656"/>
        <v>0.21110582139230977</v>
      </c>
      <c r="R1239" s="10">
        <f t="shared" si="657"/>
        <v>3.8517711380268778E-2</v>
      </c>
      <c r="S1239" s="10">
        <f t="shared" si="658"/>
        <v>0</v>
      </c>
      <c r="T1239" s="9">
        <f t="shared" si="648"/>
        <v>0.172588110012041</v>
      </c>
      <c r="U1239" s="18"/>
      <c r="V1239" s="8">
        <f t="shared" si="659"/>
        <v>1623.7774238107265</v>
      </c>
      <c r="W1239" s="8">
        <f t="shared" si="649"/>
        <v>1327.5080469473166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-432.6662380414237</v>
      </c>
      <c r="AB1239" s="8">
        <f t="shared" si="660"/>
        <v>-29626.937686340996</v>
      </c>
      <c r="AC1239" s="8">
        <f t="shared" si="653"/>
        <v>-30059.60392438242</v>
      </c>
      <c r="AD1239" s="8">
        <f t="shared" si="661"/>
        <v>159.29256527583229</v>
      </c>
      <c r="AE1239" s="8">
        <f t="shared" si="654"/>
        <v>-29900.311359106588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2506.9295793970846</v>
      </c>
      <c r="M1240" s="14">
        <f t="shared" si="647"/>
        <v>769177</v>
      </c>
      <c r="N1240" s="13"/>
      <c r="O1240" s="12">
        <f>1000*(IF(I31&lt;18,VLOOKUP(I31,'[1]Mortality (No Interventions) L'!$B$10:$O$129,10),VLOOKUP(I31,'[1]Mortality (Interventions) L'!$B$264:$AV$384,31)))</f>
        <v>198.68376462232987</v>
      </c>
      <c r="P1240" s="11">
        <v>0</v>
      </c>
      <c r="Q1240" s="10">
        <f t="shared" si="656"/>
        <v>0.172588110012041</v>
      </c>
      <c r="R1240" s="10">
        <f t="shared" si="657"/>
        <v>3.4290455426245127E-2</v>
      </c>
      <c r="S1240" s="10">
        <f t="shared" si="658"/>
        <v>0</v>
      </c>
      <c r="T1240" s="9">
        <f t="shared" si="648"/>
        <v>0.13829765458579588</v>
      </c>
      <c r="U1240" s="18"/>
      <c r="V1240" s="8">
        <f t="shared" si="659"/>
        <v>1327.5080469473166</v>
      </c>
      <c r="W1240" s="8">
        <f t="shared" si="649"/>
        <v>1063.7537506133872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-346.70248104237254</v>
      </c>
      <c r="AB1240" s="8">
        <f t="shared" si="660"/>
        <v>-26375.429633392949</v>
      </c>
      <c r="AC1240" s="8">
        <f t="shared" si="653"/>
        <v>-26722.132114435321</v>
      </c>
      <c r="AD1240" s="8">
        <f t="shared" si="661"/>
        <v>130.22853940553176</v>
      </c>
      <c r="AE1240" s="8">
        <f t="shared" si="654"/>
        <v>-26591.903575029788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2506.9295793970846</v>
      </c>
      <c r="M1241" s="14">
        <f t="shared" si="647"/>
        <v>769177</v>
      </c>
      <c r="N1241" s="13"/>
      <c r="O1241" s="12">
        <f>1000*(IF(I32&lt;18,VLOOKUP(I32,'[1]Mortality (No Interventions) L'!$B$10:$O$129,10),VLOOKUP(I32,'[1]Mortality (Interventions) L'!$B$264:$AV$384,31)))</f>
        <v>216.10521563588452</v>
      </c>
      <c r="P1241" s="11">
        <v>0</v>
      </c>
      <c r="Q1241" s="10">
        <f t="shared" si="656"/>
        <v>0.13829765458579588</v>
      </c>
      <c r="R1241" s="10">
        <f t="shared" si="657"/>
        <v>2.9886844466200491E-2</v>
      </c>
      <c r="S1241" s="10">
        <f t="shared" si="658"/>
        <v>0</v>
      </c>
      <c r="T1241" s="9">
        <f t="shared" si="648"/>
        <v>0.10841081011959539</v>
      </c>
      <c r="U1241" s="18"/>
      <c r="V1241" s="8">
        <f t="shared" si="659"/>
        <v>1063.7537506133872</v>
      </c>
      <c r="W1241" s="8">
        <f t="shared" si="649"/>
        <v>833.87101695360025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-271.77826661521448</v>
      </c>
      <c r="AB1241" s="8">
        <f t="shared" si="660"/>
        <v>-22988.273365978694</v>
      </c>
      <c r="AC1241" s="8">
        <f t="shared" si="653"/>
        <v>-23260.05163259391</v>
      </c>
      <c r="AD1241" s="8">
        <f t="shared" si="661"/>
        <v>104.35424293517329</v>
      </c>
      <c r="AE1241" s="8">
        <f t="shared" si="654"/>
        <v>-23155.697389658737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2506.9295793970846</v>
      </c>
      <c r="M1242" s="14">
        <f t="shared" si="647"/>
        <v>769177</v>
      </c>
      <c r="N1242" s="13"/>
      <c r="O1242" s="12">
        <f>1000*(IF(I33&lt;18,VLOOKUP(I33,'[1]Mortality (No Interventions) L'!$B$10:$O$129,10),VLOOKUP(I33,'[1]Mortality (Interventions) L'!$B$264:$AV$384,31)))</f>
        <v>234.22182069595539</v>
      </c>
      <c r="P1242" s="11">
        <v>0</v>
      </c>
      <c r="Q1242" s="10">
        <f t="shared" si="656"/>
        <v>0.10841081011959539</v>
      </c>
      <c r="R1242" s="10">
        <f t="shared" si="657"/>
        <v>2.5392177329335137E-2</v>
      </c>
      <c r="S1242" s="10">
        <f t="shared" si="658"/>
        <v>0</v>
      </c>
      <c r="T1242" s="9">
        <f t="shared" si="648"/>
        <v>8.3018632790260255E-2</v>
      </c>
      <c r="U1242" s="18"/>
      <c r="V1242" s="8">
        <f t="shared" si="659"/>
        <v>833.87101695360025</v>
      </c>
      <c r="W1242" s="8">
        <f t="shared" si="649"/>
        <v>638.56022913714014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-208.12186618300817</v>
      </c>
      <c r="AB1242" s="8">
        <f t="shared" si="660"/>
        <v>-19531.078781646014</v>
      </c>
      <c r="AC1242" s="8">
        <f t="shared" si="653"/>
        <v>-19739.200647829024</v>
      </c>
      <c r="AD1242" s="8">
        <f t="shared" si="661"/>
        <v>81.802746763148193</v>
      </c>
      <c r="AE1242" s="8">
        <f t="shared" si="654"/>
        <v>-19657.397901065877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2506.9295793970846</v>
      </c>
      <c r="M1243" s="14">
        <f t="shared" si="647"/>
        <v>769177</v>
      </c>
      <c r="N1243" s="13"/>
      <c r="O1243" s="12">
        <f>1000*(IF(I34&lt;18,VLOOKUP(I34,'[1]Mortality (No Interventions) L'!$B$10:$O$129,10),VLOOKUP(I34,'[1]Mortality (Interventions) L'!$B$264:$AV$384,31)))</f>
        <v>252.78278527025199</v>
      </c>
      <c r="P1243" s="11">
        <v>0</v>
      </c>
      <c r="Q1243" s="10">
        <f t="shared" si="656"/>
        <v>8.3018632790260255E-2</v>
      </c>
      <c r="R1243" s="10">
        <f t="shared" si="657"/>
        <v>2.0985681226050261E-2</v>
      </c>
      <c r="S1243" s="10">
        <f t="shared" si="658"/>
        <v>0</v>
      </c>
      <c r="T1243" s="9">
        <f t="shared" si="648"/>
        <v>6.2032951564209994E-2</v>
      </c>
      <c r="U1243" s="18"/>
      <c r="V1243" s="8">
        <f t="shared" si="659"/>
        <v>638.56022913714014</v>
      </c>
      <c r="W1243" s="8">
        <f t="shared" si="649"/>
        <v>477.14319585304355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-155.51224117362469</v>
      </c>
      <c r="AB1243" s="8">
        <f t="shared" si="660"/>
        <v>-16141.703328409661</v>
      </c>
      <c r="AC1243" s="8">
        <f t="shared" si="653"/>
        <v>-16297.215569583286</v>
      </c>
      <c r="AD1243" s="8">
        <f t="shared" si="661"/>
        <v>62.64275847835345</v>
      </c>
      <c r="AE1243" s="8">
        <f t="shared" si="654"/>
        <v>-16234.572811104932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2506.9295793970846</v>
      </c>
      <c r="M1244" s="14">
        <f t="shared" si="647"/>
        <v>769177</v>
      </c>
      <c r="N1244" s="13"/>
      <c r="O1244" s="12">
        <f>1000*(IF(I35&lt;18,VLOOKUP(I35,'[1]Mortality (No Interventions) L'!$B$10:$O$129,10),VLOOKUP(I35,'[1]Mortality (Interventions) L'!$B$264:$AV$384,31)))</f>
        <v>272.57885445470379</v>
      </c>
      <c r="P1244" s="11">
        <v>0</v>
      </c>
      <c r="Q1244" s="10">
        <f t="shared" si="656"/>
        <v>6.2032951564209994E-2</v>
      </c>
      <c r="R1244" s="10">
        <f t="shared" si="657"/>
        <v>1.6908870875816485E-2</v>
      </c>
      <c r="S1244" s="10">
        <f t="shared" si="658"/>
        <v>0</v>
      </c>
      <c r="T1244" s="9">
        <f t="shared" si="648"/>
        <v>4.5124080688393506E-2</v>
      </c>
      <c r="U1244" s="18"/>
      <c r="V1244" s="8">
        <f t="shared" si="659"/>
        <v>477.14319585304355</v>
      </c>
      <c r="W1244" s="8">
        <f t="shared" si="649"/>
        <v>347.08405011656453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-113.12289262083443</v>
      </c>
      <c r="AB1244" s="8">
        <f t="shared" si="660"/>
        <v>-13005.914573647897</v>
      </c>
      <c r="AC1244" s="8">
        <f t="shared" si="653"/>
        <v>-13119.037466268732</v>
      </c>
      <c r="AD1244" s="8">
        <f t="shared" si="661"/>
        <v>46.807747513183578</v>
      </c>
      <c r="AE1244" s="8">
        <f t="shared" si="654"/>
        <v>-13072.229718755549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2506.9295793970846</v>
      </c>
      <c r="M1245" s="14">
        <f t="shared" ref="M1245:M1276" si="664">$E$11</f>
        <v>769177</v>
      </c>
      <c r="N1245" s="13"/>
      <c r="O1245" s="12">
        <f>1000*(IF(I36&lt;18,VLOOKUP(I36,'[1]Mortality (No Interventions) L'!$B$10:$O$129,10),VLOOKUP(I36,'[1]Mortality (Interventions) L'!$B$264:$AV$384,31)))</f>
        <v>292.7620375857897</v>
      </c>
      <c r="P1245" s="11">
        <v>0</v>
      </c>
      <c r="Q1245" s="10">
        <f t="shared" si="656"/>
        <v>4.5124080688393506E-2</v>
      </c>
      <c r="R1245" s="10">
        <f t="shared" si="657"/>
        <v>1.3210617806519666E-2</v>
      </c>
      <c r="S1245" s="10">
        <f t="shared" si="658"/>
        <v>0</v>
      </c>
      <c r="T1245" s="9">
        <f t="shared" ref="T1245:T1276" si="665">Q1245-SUM(R1245:S1245)</f>
        <v>3.1913462881873841E-2</v>
      </c>
      <c r="U1245" s="18"/>
      <c r="V1245" s="8">
        <f t="shared" si="659"/>
        <v>347.08405011656453</v>
      </c>
      <c r="W1245" s="8">
        <f t="shared" ref="W1245:W1276" si="666">$G$14*M1245*T1245</f>
        <v>245.47101639091076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-80.004804079560458</v>
      </c>
      <c r="AB1245" s="8">
        <f t="shared" si="660"/>
        <v>-10161.303372565377</v>
      </c>
      <c r="AC1245" s="8">
        <f t="shared" ref="AC1245:AC1276" si="670">IFERROR(_xlfn.IFNA(SUM(Y1245:AB1245),0),0)</f>
        <v>-10241.308176644938</v>
      </c>
      <c r="AD1245" s="8">
        <f t="shared" si="661"/>
        <v>34.048945316434981</v>
      </c>
      <c r="AE1245" s="8">
        <f t="shared" ref="AE1245:AE1276" si="671">IFERROR(_xlfn.IFNA(SUM(AC1245:AD1245),0),0)</f>
        <v>-10207.259231328502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2506.9295793970846</v>
      </c>
      <c r="M1246" s="14">
        <f t="shared" si="664"/>
        <v>769177</v>
      </c>
      <c r="N1246" s="13"/>
      <c r="O1246" s="12">
        <f>1000*(IF(I37&lt;18,VLOOKUP(I37,'[1]Mortality (No Interventions) L'!$B$10:$O$129,10),VLOOKUP(I37,'[1]Mortality (Interventions) L'!$B$264:$AV$384,31)))</f>
        <v>313.99607226215596</v>
      </c>
      <c r="P1246" s="11">
        <v>0</v>
      </c>
      <c r="Q1246" s="10">
        <f t="shared" ref="Q1246:Q1277" si="673">T1245</f>
        <v>3.1913462881873841E-2</v>
      </c>
      <c r="R1246" s="10">
        <f t="shared" ref="R1246:R1277" si="674">O1246*Q1246/1000</f>
        <v>1.0020701997192492E-2</v>
      </c>
      <c r="S1246" s="10">
        <f t="shared" ref="S1246:S1277" si="675">MIN(P1246*Q1246,Q1246-R1246)</f>
        <v>0</v>
      </c>
      <c r="T1246" s="9">
        <f t="shared" si="665"/>
        <v>2.189276088468135E-2</v>
      </c>
      <c r="U1246" s="18"/>
      <c r="V1246" s="8">
        <f t="shared" ref="V1246:V1277" si="676">W1245</f>
        <v>245.47101639091076</v>
      </c>
      <c r="W1246" s="8">
        <f t="shared" si="666"/>
        <v>168.39408138996546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-54.883609836475159</v>
      </c>
      <c r="AB1246" s="8">
        <f t="shared" ref="AB1246:AB1277" si="677">IFERROR(_xlfn.IFNA(-M1246*R1246,0),0)</f>
        <v>-7707.6935000945296</v>
      </c>
      <c r="AC1246" s="8">
        <f t="shared" si="670"/>
        <v>-7762.577109931005</v>
      </c>
      <c r="AD1246" s="8">
        <f t="shared" ref="AD1246:AD1277" si="678">IFERROR(_xlfn.IFNA($D$6*SUM(V1246:V1246,Y1246:Z1246),0),0)</f>
        <v>24.080706707948348</v>
      </c>
      <c r="AE1246" s="8">
        <f t="shared" si="671"/>
        <v>-7738.4964032230564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2506.9295793970846</v>
      </c>
      <c r="M1247" s="14">
        <f t="shared" si="664"/>
        <v>769177</v>
      </c>
      <c r="N1247" s="13"/>
      <c r="O1247" s="12">
        <f>1000*(IF(I38&lt;18,VLOOKUP(I38,'[1]Mortality (No Interventions) L'!$B$10:$O$129,10),VLOOKUP(I38,'[1]Mortality (Interventions) L'!$B$264:$AV$384,31)))</f>
        <v>336.3255139320645</v>
      </c>
      <c r="P1247" s="11">
        <v>0</v>
      </c>
      <c r="Q1247" s="10">
        <f t="shared" si="673"/>
        <v>2.189276088468135E-2</v>
      </c>
      <c r="R1247" s="10">
        <f t="shared" si="674"/>
        <v>7.3630940559322533E-3</v>
      </c>
      <c r="S1247" s="10">
        <f t="shared" si="675"/>
        <v>0</v>
      </c>
      <c r="T1247" s="9">
        <f t="shared" si="665"/>
        <v>1.4529666828749097E-2</v>
      </c>
      <c r="U1247" s="18"/>
      <c r="V1247" s="8">
        <f t="shared" si="676"/>
        <v>168.39408138996546</v>
      </c>
      <c r="W1247" s="8">
        <f t="shared" si="666"/>
        <v>111.75885542336745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-36.424851551775745</v>
      </c>
      <c r="AB1247" s="8">
        <f t="shared" si="677"/>
        <v>-5663.5225966598027</v>
      </c>
      <c r="AC1247" s="8">
        <f t="shared" si="670"/>
        <v>-5699.9474482115784</v>
      </c>
      <c r="AD1247" s="8">
        <f t="shared" si="678"/>
        <v>16.519459384355613</v>
      </c>
      <c r="AE1247" s="8">
        <f t="shared" si="671"/>
        <v>-5683.4279888272231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2506.9295793970846</v>
      </c>
      <c r="M1248" s="14">
        <f t="shared" si="664"/>
        <v>769177</v>
      </c>
      <c r="N1248" s="13"/>
      <c r="O1248" s="12">
        <f>1000*(IF(I39&lt;18,VLOOKUP(I39,'[1]Mortality (No Interventions) L'!$B$10:$O$129,10),VLOOKUP(I39,'[1]Mortality (Interventions) L'!$B$264:$AV$384,31)))</f>
        <v>358.85262582936286</v>
      </c>
      <c r="P1248" s="11">
        <v>0</v>
      </c>
      <c r="Q1248" s="10">
        <f t="shared" si="673"/>
        <v>1.4529666828749097E-2</v>
      </c>
      <c r="R1248" s="10">
        <f t="shared" si="674"/>
        <v>5.2140090939224049E-3</v>
      </c>
      <c r="S1248" s="10">
        <f t="shared" si="675"/>
        <v>0</v>
      </c>
      <c r="T1248" s="9">
        <f t="shared" si="665"/>
        <v>9.3156577348266923E-3</v>
      </c>
      <c r="U1248" s="18"/>
      <c r="V1248" s="8">
        <f t="shared" si="676"/>
        <v>111.75885542336745</v>
      </c>
      <c r="W1248" s="8">
        <f t="shared" si="666"/>
        <v>71.653896695007916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-23.353697926976277</v>
      </c>
      <c r="AB1248" s="8">
        <f t="shared" si="677"/>
        <v>-4010.4958728359538</v>
      </c>
      <c r="AC1248" s="8">
        <f t="shared" si="670"/>
        <v>-4033.8495707629299</v>
      </c>
      <c r="AD1248" s="8">
        <f t="shared" si="678"/>
        <v>10.963543717032348</v>
      </c>
      <c r="AE1248" s="8">
        <f t="shared" si="671"/>
        <v>-4022.8860270458977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2506.9295793970846</v>
      </c>
      <c r="M1249" s="14">
        <f t="shared" si="664"/>
        <v>769177</v>
      </c>
      <c r="N1249" s="13"/>
      <c r="O1249" s="12">
        <f>1000*(IF(I40&lt;18,VLOOKUP(I40,'[1]Mortality (No Interventions) L'!$B$10:$O$129,10),VLOOKUP(I40,'[1]Mortality (Interventions) L'!$B$264:$AV$384,31)))</f>
        <v>382.21964515207793</v>
      </c>
      <c r="P1249" s="11">
        <v>0</v>
      </c>
      <c r="Q1249" s="10">
        <f t="shared" si="673"/>
        <v>9.3156577348266923E-3</v>
      </c>
      <c r="R1249" s="10">
        <f t="shared" si="674"/>
        <v>3.5606273937636686E-3</v>
      </c>
      <c r="S1249" s="10">
        <f t="shared" si="675"/>
        <v>0</v>
      </c>
      <c r="T1249" s="9">
        <f t="shared" si="665"/>
        <v>5.7550303410630237E-3</v>
      </c>
      <c r="U1249" s="18"/>
      <c r="V1249" s="8">
        <f t="shared" si="676"/>
        <v>71.653896695007916</v>
      </c>
      <c r="W1249" s="8">
        <f t="shared" si="666"/>
        <v>44.266369726478338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-14.427455792338586</v>
      </c>
      <c r="AB1249" s="8">
        <f t="shared" si="677"/>
        <v>-2738.7526968529573</v>
      </c>
      <c r="AC1249" s="8">
        <f t="shared" si="670"/>
        <v>-2753.1801526452959</v>
      </c>
      <c r="AD1249" s="8">
        <f t="shared" si="678"/>
        <v>7.0292472657802767</v>
      </c>
      <c r="AE1249" s="8">
        <f t="shared" si="671"/>
        <v>-2746.1509053795157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2506.9295793970846</v>
      </c>
      <c r="M1250" s="14">
        <f t="shared" si="664"/>
        <v>769177</v>
      </c>
      <c r="N1250" s="13"/>
      <c r="O1250" s="12">
        <f>1000*(IF(I41&lt;18,VLOOKUP(I41,'[1]Mortality (No Interventions) L'!$B$10:$O$129,10),VLOOKUP(I41,'[1]Mortality (Interventions) L'!$B$264:$AV$384,31)))</f>
        <v>405.49735296680689</v>
      </c>
      <c r="P1250" s="11">
        <v>0</v>
      </c>
      <c r="Q1250" s="10">
        <f t="shared" si="673"/>
        <v>5.7550303410630237E-3</v>
      </c>
      <c r="R1250" s="10">
        <f t="shared" si="674"/>
        <v>2.3336495695447162E-3</v>
      </c>
      <c r="S1250" s="10">
        <f t="shared" si="675"/>
        <v>0</v>
      </c>
      <c r="T1250" s="9">
        <f t="shared" si="665"/>
        <v>3.4213807715183075E-3</v>
      </c>
      <c r="U1250" s="18"/>
      <c r="V1250" s="8">
        <f t="shared" si="676"/>
        <v>44.266369726478338</v>
      </c>
      <c r="W1250" s="8">
        <f t="shared" si="666"/>
        <v>26.316473976941374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-8.5771606584996629</v>
      </c>
      <c r="AB1250" s="8">
        <f t="shared" si="677"/>
        <v>-1794.9895749536961</v>
      </c>
      <c r="AC1250" s="8">
        <f t="shared" si="670"/>
        <v>-1803.5667356121958</v>
      </c>
      <c r="AD1250" s="8">
        <f t="shared" si="678"/>
        <v>4.3425308701675256</v>
      </c>
      <c r="AE1250" s="8">
        <f t="shared" si="671"/>
        <v>-1799.2242047420282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2506.9295793970846</v>
      </c>
      <c r="M1251" s="14">
        <f t="shared" si="664"/>
        <v>769177</v>
      </c>
      <c r="N1251" s="13"/>
      <c r="O1251" s="12">
        <f>1000*(IF(I42&lt;18,VLOOKUP(I42,'[1]Mortality (No Interventions) L'!$B$10:$O$129,10),VLOOKUP(I42,'[1]Mortality (Interventions) L'!$B$264:$AV$384,31)))</f>
        <v>428.10579194116906</v>
      </c>
      <c r="P1251" s="11">
        <v>0</v>
      </c>
      <c r="Q1251" s="10">
        <f t="shared" si="673"/>
        <v>3.4213807715183075E-3</v>
      </c>
      <c r="R1251" s="10">
        <f t="shared" si="674"/>
        <v>1.4647129247231329E-3</v>
      </c>
      <c r="S1251" s="10">
        <f t="shared" si="675"/>
        <v>0</v>
      </c>
      <c r="T1251" s="9">
        <f t="shared" si="665"/>
        <v>1.9566678467951744E-3</v>
      </c>
      <c r="U1251" s="18"/>
      <c r="V1251" s="8">
        <f t="shared" si="676"/>
        <v>26.316473976941374</v>
      </c>
      <c r="W1251" s="8">
        <f t="shared" si="666"/>
        <v>15.050239043943719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-4.9052285021860254</v>
      </c>
      <c r="AB1251" s="8">
        <f t="shared" si="677"/>
        <v>-1126.6234932997652</v>
      </c>
      <c r="AC1251" s="8">
        <f t="shared" si="670"/>
        <v>-1131.5287218019512</v>
      </c>
      <c r="AD1251" s="8">
        <f t="shared" si="678"/>
        <v>2.5816460971379489</v>
      </c>
      <c r="AE1251" s="8">
        <f t="shared" si="671"/>
        <v>-1128.9470757048132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2506.9295793970846</v>
      </c>
      <c r="M1252" s="14">
        <f t="shared" si="664"/>
        <v>769177</v>
      </c>
      <c r="N1252" s="13"/>
      <c r="O1252" s="12">
        <f>1000*(IF(I43&lt;18,VLOOKUP(I43,'[1]Mortality (No Interventions) L'!$B$10:$O$129,10),VLOOKUP(I43,'[1]Mortality (Interventions) L'!$B$264:$AV$384,31)))</f>
        <v>451.04585434213004</v>
      </c>
      <c r="P1252" s="11">
        <v>0</v>
      </c>
      <c r="Q1252" s="10">
        <f t="shared" si="673"/>
        <v>1.9566678467951744E-3</v>
      </c>
      <c r="R1252" s="10">
        <f t="shared" si="674"/>
        <v>8.8254692062150546E-4</v>
      </c>
      <c r="S1252" s="10">
        <f t="shared" si="675"/>
        <v>0</v>
      </c>
      <c r="T1252" s="9">
        <f t="shared" si="665"/>
        <v>1.074120926173669E-3</v>
      </c>
      <c r="U1252" s="18"/>
      <c r="V1252" s="8">
        <f t="shared" si="676"/>
        <v>15.050239043943719</v>
      </c>
      <c r="W1252" s="8">
        <f t="shared" si="666"/>
        <v>8.2618911163148425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-2.6927455216741629</v>
      </c>
      <c r="AB1252" s="8">
        <f t="shared" si="677"/>
        <v>-678.83479276288767</v>
      </c>
      <c r="AC1252" s="8">
        <f t="shared" si="670"/>
        <v>-681.52753828456184</v>
      </c>
      <c r="AD1252" s="8">
        <f t="shared" si="678"/>
        <v>1.4764284502108789</v>
      </c>
      <c r="AE1252" s="8">
        <f t="shared" si="671"/>
        <v>-680.051109834351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2506.9295793970846</v>
      </c>
      <c r="M1253" s="14">
        <f t="shared" si="664"/>
        <v>769177</v>
      </c>
      <c r="N1253" s="13"/>
      <c r="O1253" s="12">
        <f>1000*(IF(I44&lt;18,VLOOKUP(I44,'[1]Mortality (No Interventions) L'!$B$10:$O$129,10),VLOOKUP(I44,'[1]Mortality (Interventions) L'!$B$264:$AV$384,31)))</f>
        <v>474.1627301322888</v>
      </c>
      <c r="P1253" s="11">
        <v>0</v>
      </c>
      <c r="Q1253" s="10">
        <f t="shared" si="673"/>
        <v>1.074120926173669E-3</v>
      </c>
      <c r="R1253" s="10">
        <f t="shared" si="674"/>
        <v>5.0930811084672956E-4</v>
      </c>
      <c r="S1253" s="10">
        <f t="shared" si="675"/>
        <v>0</v>
      </c>
      <c r="T1253" s="9">
        <f t="shared" si="665"/>
        <v>5.6481281532693947E-4</v>
      </c>
      <c r="U1253" s="18"/>
      <c r="V1253" s="8">
        <f t="shared" si="676"/>
        <v>8.2618911163148425</v>
      </c>
      <c r="W1253" s="8">
        <f t="shared" si="666"/>
        <v>4.3444102685472936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-1.4159459535656476</v>
      </c>
      <c r="AB1253" s="8">
        <f t="shared" si="677"/>
        <v>-391.74808477675492</v>
      </c>
      <c r="AC1253" s="8">
        <f t="shared" si="670"/>
        <v>-393.16403073032058</v>
      </c>
      <c r="AD1253" s="8">
        <f t="shared" si="678"/>
        <v>0.81049151851048606</v>
      </c>
      <c r="AE1253" s="8">
        <f t="shared" si="671"/>
        <v>-392.35353921181007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2506.9295793970846</v>
      </c>
      <c r="M1254" s="14">
        <f t="shared" si="664"/>
        <v>769177</v>
      </c>
      <c r="N1254" s="13"/>
      <c r="O1254" s="12">
        <f>1000*(IF(I45&lt;18,VLOOKUP(I45,'[1]Mortality (No Interventions) L'!$B$10:$O$129,10),VLOOKUP(I45,'[1]Mortality (Interventions) L'!$B$264:$AV$384,31)))</f>
        <v>497.2868126985025</v>
      </c>
      <c r="P1254" s="11">
        <v>0</v>
      </c>
      <c r="Q1254" s="10">
        <f t="shared" si="673"/>
        <v>5.6481281532693947E-4</v>
      </c>
      <c r="R1254" s="10">
        <f t="shared" si="674"/>
        <v>2.8087396470520163E-4</v>
      </c>
      <c r="S1254" s="10">
        <f t="shared" si="675"/>
        <v>0</v>
      </c>
      <c r="T1254" s="9">
        <f t="shared" si="665"/>
        <v>2.8393885062173783E-4</v>
      </c>
      <c r="U1254" s="18"/>
      <c r="V1254" s="8">
        <f t="shared" si="676"/>
        <v>4.3444102685472936</v>
      </c>
      <c r="W1254" s="8">
        <f t="shared" si="666"/>
        <v>2.1839923330467643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-0.71181470336364483</v>
      </c>
      <c r="AB1254" s="8">
        <f t="shared" si="677"/>
        <v>-216.04179355005289</v>
      </c>
      <c r="AC1254" s="8">
        <f t="shared" si="670"/>
        <v>-216.75360825341653</v>
      </c>
      <c r="AD1254" s="8">
        <f t="shared" si="678"/>
        <v>0.42618664734448952</v>
      </c>
      <c r="AE1254" s="8">
        <f t="shared" si="671"/>
        <v>-216.32742160607205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2506.9295793970846</v>
      </c>
      <c r="M1255" s="14">
        <f t="shared" si="664"/>
        <v>769177</v>
      </c>
      <c r="N1255" s="13"/>
      <c r="O1255" s="12">
        <f>1000*(IF(I46&lt;18,VLOOKUP(I46,'[1]Mortality (No Interventions) L'!$B$10:$O$129,10),VLOOKUP(I46,'[1]Mortality (Interventions) L'!$B$264:$AV$384,31)))</f>
        <v>520.25190988453278</v>
      </c>
      <c r="P1255" s="11">
        <v>0</v>
      </c>
      <c r="Q1255" s="10">
        <f t="shared" si="673"/>
        <v>2.8393885062173783E-4</v>
      </c>
      <c r="R1255" s="10">
        <f t="shared" si="674"/>
        <v>1.4771972932637817E-4</v>
      </c>
      <c r="S1255" s="10">
        <f t="shared" si="675"/>
        <v>0</v>
      </c>
      <c r="T1255" s="9">
        <f t="shared" si="665"/>
        <v>1.3621912129535967E-4</v>
      </c>
      <c r="U1255" s="18"/>
      <c r="V1255" s="8">
        <f t="shared" si="676"/>
        <v>2.1839923330467643</v>
      </c>
      <c r="W1255" s="8">
        <f t="shared" si="666"/>
        <v>1.0477661506060088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-0.34149174445481645</v>
      </c>
      <c r="AB1255" s="8">
        <f t="shared" si="677"/>
        <v>-113.62261824407558</v>
      </c>
      <c r="AC1255" s="8">
        <f t="shared" si="670"/>
        <v>-113.9641099885304</v>
      </c>
      <c r="AD1255" s="8">
        <f t="shared" si="678"/>
        <v>0.21424964787188761</v>
      </c>
      <c r="AE1255" s="8">
        <f t="shared" si="671"/>
        <v>-113.74986034065851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2506.9295793970846</v>
      </c>
      <c r="M1256" s="14">
        <f t="shared" si="664"/>
        <v>769177</v>
      </c>
      <c r="N1256" s="13"/>
      <c r="O1256" s="12">
        <f>1000*(IF(I47&lt;18,VLOOKUP(I47,'[1]Mortality (No Interventions) L'!$B$10:$O$129,10),VLOOKUP(I47,'[1]Mortality (Interventions) L'!$B$264:$AV$384,31)))</f>
        <v>543.08194552036298</v>
      </c>
      <c r="P1256" s="11">
        <v>0</v>
      </c>
      <c r="Q1256" s="10">
        <f t="shared" si="673"/>
        <v>1.3621912129535967E-4</v>
      </c>
      <c r="R1256" s="10">
        <f t="shared" si="674"/>
        <v>7.3978145410158241E-5</v>
      </c>
      <c r="S1256" s="10">
        <f t="shared" si="675"/>
        <v>0</v>
      </c>
      <c r="T1256" s="9">
        <f t="shared" si="665"/>
        <v>6.2240975885201425E-5</v>
      </c>
      <c r="U1256" s="18"/>
      <c r="V1256" s="8">
        <f t="shared" si="676"/>
        <v>1.0477661506060088</v>
      </c>
      <c r="W1256" s="8">
        <f t="shared" si="666"/>
        <v>0.47874327108451581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-0.1560337434971521</v>
      </c>
      <c r="AB1256" s="8">
        <f t="shared" si="677"/>
        <v>-56.902287952149287</v>
      </c>
      <c r="AC1256" s="8">
        <f t="shared" si="670"/>
        <v>-57.058321695646441</v>
      </c>
      <c r="AD1256" s="8">
        <f t="shared" si="678"/>
        <v>0.10278585937444946</v>
      </c>
      <c r="AE1256" s="8">
        <f t="shared" si="671"/>
        <v>-56.955535836271991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2506.9295793970846</v>
      </c>
      <c r="M1257" s="14">
        <f t="shared" si="664"/>
        <v>769177</v>
      </c>
      <c r="N1257" s="13"/>
      <c r="O1257" s="12">
        <f>1000*(IF(I48&lt;18,VLOOKUP(I48,'[1]Mortality (No Interventions) L'!$B$10:$O$129,10),VLOOKUP(I48,'[1]Mortality (Interventions) L'!$B$264:$AV$384,31)))</f>
        <v>565.82266786512855</v>
      </c>
      <c r="P1257" s="11">
        <v>0</v>
      </c>
      <c r="Q1257" s="10">
        <f t="shared" si="673"/>
        <v>6.2240975885201425E-5</v>
      </c>
      <c r="R1257" s="10">
        <f t="shared" si="674"/>
        <v>3.52173550258938E-5</v>
      </c>
      <c r="S1257" s="10">
        <f t="shared" si="675"/>
        <v>0</v>
      </c>
      <c r="T1257" s="9">
        <f t="shared" si="665"/>
        <v>2.7023620859307625E-5</v>
      </c>
      <c r="U1257" s="18"/>
      <c r="V1257" s="8">
        <f t="shared" si="676"/>
        <v>0.47874327108451581</v>
      </c>
      <c r="W1257" s="8">
        <f t="shared" si="666"/>
        <v>0.20785947621699663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-6.7746314474610339E-2</v>
      </c>
      <c r="AB1257" s="8">
        <f t="shared" si="677"/>
        <v>-27.088379486751915</v>
      </c>
      <c r="AC1257" s="8">
        <f t="shared" si="670"/>
        <v>-27.156125801226526</v>
      </c>
      <c r="AD1257" s="8">
        <f t="shared" si="678"/>
        <v>4.6964714893391005E-2</v>
      </c>
      <c r="AE1257" s="8">
        <f t="shared" si="671"/>
        <v>-27.109161086333135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2506.9295793970846</v>
      </c>
      <c r="M1258" s="14">
        <f t="shared" si="664"/>
        <v>769177</v>
      </c>
      <c r="N1258" s="13"/>
      <c r="O1258" s="12">
        <f>1000*(IF(I49&lt;18,VLOOKUP(I49,'[1]Mortality (No Interventions) L'!$B$10:$O$129,10),VLOOKUP(I49,'[1]Mortality (Interventions) L'!$B$264:$AV$384,31)))</f>
        <v>588.32466100034651</v>
      </c>
      <c r="P1258" s="11">
        <v>0</v>
      </c>
      <c r="Q1258" s="10">
        <f t="shared" si="673"/>
        <v>2.7023620859307625E-5</v>
      </c>
      <c r="R1258" s="10">
        <f t="shared" si="674"/>
        <v>1.5898662581054048E-5</v>
      </c>
      <c r="S1258" s="10">
        <f t="shared" si="675"/>
        <v>0</v>
      </c>
      <c r="T1258" s="9">
        <f t="shared" si="665"/>
        <v>1.1124958278253577E-5</v>
      </c>
      <c r="U1258" s="18"/>
      <c r="V1258" s="8">
        <f t="shared" si="676"/>
        <v>0.20785947621699663</v>
      </c>
      <c r="W1258" s="8">
        <f t="shared" si="666"/>
        <v>8.5570620335922526E-2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-2.7889486977312354E-2</v>
      </c>
      <c r="AB1258" s="8">
        <f t="shared" si="677"/>
        <v>-12.22888558810741</v>
      </c>
      <c r="AC1258" s="8">
        <f t="shared" si="670"/>
        <v>-12.256775075084722</v>
      </c>
      <c r="AD1258" s="8">
        <f t="shared" si="678"/>
        <v>2.039101461688737E-2</v>
      </c>
      <c r="AE1258" s="8">
        <f t="shared" si="671"/>
        <v>-12.236384060467834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2506.9295793970846</v>
      </c>
      <c r="M1259" s="14">
        <f t="shared" si="664"/>
        <v>769177</v>
      </c>
      <c r="N1259" s="13"/>
      <c r="O1259" s="12">
        <f>1000*(IF(I50&lt;18,VLOOKUP(I50,'[1]Mortality (No Interventions) L'!$B$10:$O$129,10),VLOOKUP(I50,'[1]Mortality (Interventions) L'!$B$264:$AV$384,31)))</f>
        <v>610.44182030630463</v>
      </c>
      <c r="P1259" s="11">
        <v>0</v>
      </c>
      <c r="Q1259" s="10">
        <f t="shared" si="673"/>
        <v>1.1124958278253577E-5</v>
      </c>
      <c r="R1259" s="10">
        <f t="shared" si="674"/>
        <v>6.7911397822088061E-6</v>
      </c>
      <c r="S1259" s="10">
        <f t="shared" si="675"/>
        <v>0</v>
      </c>
      <c r="T1259" s="9">
        <f t="shared" si="665"/>
        <v>4.3338184960447709E-6</v>
      </c>
      <c r="U1259" s="18"/>
      <c r="V1259" s="8">
        <f t="shared" si="676"/>
        <v>8.5570620335922526E-2</v>
      </c>
      <c r="W1259" s="8">
        <f t="shared" si="666"/>
        <v>3.3334735093322292E-2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-1.0864577779472823E-2</v>
      </c>
      <c r="AB1259" s="8">
        <f t="shared" si="677"/>
        <v>-5.2235885242600224</v>
      </c>
      <c r="AC1259" s="8">
        <f t="shared" si="670"/>
        <v>-5.2344531020394953</v>
      </c>
      <c r="AD1259" s="8">
        <f t="shared" si="678"/>
        <v>8.3944778549540008E-3</v>
      </c>
      <c r="AE1259" s="8">
        <f t="shared" si="671"/>
        <v>-5.2260586241845415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2506.9295793970846</v>
      </c>
      <c r="M1260" s="14">
        <f t="shared" si="664"/>
        <v>769177</v>
      </c>
      <c r="N1260" s="13"/>
      <c r="O1260" s="12">
        <f>1000*(IF(I51&lt;18,VLOOKUP(I51,'[1]Mortality (No Interventions) L'!$B$10:$O$129,10),VLOOKUP(I51,'[1]Mortality (Interventions) L'!$B$264:$AV$384,31)))</f>
        <v>636.33243875749451</v>
      </c>
      <c r="P1260" s="11">
        <v>0</v>
      </c>
      <c r="Q1260" s="10">
        <f t="shared" si="673"/>
        <v>4.3338184960447709E-6</v>
      </c>
      <c r="R1260" s="10">
        <f t="shared" si="674"/>
        <v>2.7577492927205061E-6</v>
      </c>
      <c r="S1260" s="10">
        <f t="shared" si="675"/>
        <v>0</v>
      </c>
      <c r="T1260" s="9">
        <f t="shared" si="665"/>
        <v>1.5760692033242648E-6</v>
      </c>
      <c r="U1260" s="18"/>
      <c r="V1260" s="8">
        <f t="shared" si="676"/>
        <v>3.3334735093322292E-2</v>
      </c>
      <c r="W1260" s="8">
        <f t="shared" si="666"/>
        <v>1.2122761816053481E-2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-3.9510945049903972E-3</v>
      </c>
      <c r="AB1260" s="8">
        <f t="shared" si="677"/>
        <v>-2.1211973277268807</v>
      </c>
      <c r="AC1260" s="8">
        <f t="shared" si="670"/>
        <v>-2.1251484222318711</v>
      </c>
      <c r="AD1260" s="8">
        <f t="shared" si="678"/>
        <v>3.270137512654917E-3</v>
      </c>
      <c r="AE1260" s="8">
        <f t="shared" si="671"/>
        <v>-2.1218782847192164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2506.9295793970846</v>
      </c>
      <c r="M1261" s="14">
        <f t="shared" si="664"/>
        <v>769177</v>
      </c>
      <c r="N1261" s="13"/>
      <c r="O1261" s="12">
        <f>1000*(IF(I52&lt;18,VLOOKUP(I52,'[1]Mortality (No Interventions) L'!$B$10:$O$129,10),VLOOKUP(I52,'[1]Mortality (Interventions) L'!$B$264:$AV$384,31)))</f>
        <v>661.74921428282494</v>
      </c>
      <c r="P1261" s="11">
        <v>0</v>
      </c>
      <c r="Q1261" s="10">
        <f t="shared" si="673"/>
        <v>1.5760692033242648E-6</v>
      </c>
      <c r="R1261" s="10">
        <f t="shared" si="674"/>
        <v>1.0429625569551901E-6</v>
      </c>
      <c r="S1261" s="10">
        <f t="shared" si="675"/>
        <v>0</v>
      </c>
      <c r="T1261" s="9">
        <f t="shared" si="665"/>
        <v>5.331066463690747E-7</v>
      </c>
      <c r="U1261" s="18"/>
      <c r="V1261" s="8">
        <f t="shared" si="676"/>
        <v>1.2122761816053481E-2</v>
      </c>
      <c r="W1261" s="8">
        <f t="shared" si="666"/>
        <v>4.1005337093422576E-3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-1.3364608207558147E-3</v>
      </c>
      <c r="AB1261" s="8">
        <f t="shared" si="677"/>
        <v>-0.80222281067112222</v>
      </c>
      <c r="AC1261" s="8">
        <f t="shared" si="670"/>
        <v>-0.803559271491878</v>
      </c>
      <c r="AD1261" s="8">
        <f t="shared" si="678"/>
        <v>1.1892429341548467E-3</v>
      </c>
      <c r="AE1261" s="8">
        <f t="shared" si="671"/>
        <v>-0.8023700285577231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2506.9295793970846</v>
      </c>
      <c r="M1262" s="14">
        <f t="shared" si="664"/>
        <v>769177</v>
      </c>
      <c r="N1262" s="13"/>
      <c r="O1262" s="12">
        <f>1000*(IF(I53&lt;18,VLOOKUP(I53,'[1]Mortality (No Interventions) L'!$B$10:$O$129,10),VLOOKUP(I53,'[1]Mortality (Interventions) L'!$B$264:$AV$384,31)))</f>
        <v>686.65924318574275</v>
      </c>
      <c r="P1262" s="11">
        <v>0</v>
      </c>
      <c r="Q1262" s="10">
        <f t="shared" si="673"/>
        <v>5.331066463690747E-7</v>
      </c>
      <c r="R1262" s="10">
        <f t="shared" si="674"/>
        <v>3.660626063330782E-7</v>
      </c>
      <c r="S1262" s="10">
        <f t="shared" si="675"/>
        <v>0</v>
      </c>
      <c r="T1262" s="9">
        <f t="shared" si="665"/>
        <v>1.670440400359965E-7</v>
      </c>
      <c r="U1262" s="18"/>
      <c r="V1262" s="8">
        <f t="shared" si="676"/>
        <v>4.1005337093422576E-3</v>
      </c>
      <c r="W1262" s="8">
        <f t="shared" si="666"/>
        <v>1.2848643358276768E-3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-4.1876764502823049E-4</v>
      </c>
      <c r="AB1262" s="8">
        <f t="shared" si="677"/>
        <v>-0.2815669373514581</v>
      </c>
      <c r="AC1262" s="8">
        <f t="shared" si="670"/>
        <v>-0.28198570499648634</v>
      </c>
      <c r="AD1262" s="8">
        <f t="shared" si="678"/>
        <v>4.0226235688647552E-4</v>
      </c>
      <c r="AE1262" s="8">
        <f t="shared" si="671"/>
        <v>-0.28158344263959989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2506.9295793970846</v>
      </c>
      <c r="M1263" s="14">
        <f t="shared" si="664"/>
        <v>769177</v>
      </c>
      <c r="N1263" s="13"/>
      <c r="O1263" s="12">
        <f>1000*(IF(I54&lt;18,VLOOKUP(I54,'[1]Mortality (No Interventions) L'!$B$10:$O$129,10),VLOOKUP(I54,'[1]Mortality (Interventions) L'!$B$264:$AV$384,31)))</f>
        <v>711.03090286183271</v>
      </c>
      <c r="P1263" s="11">
        <v>0</v>
      </c>
      <c r="Q1263" s="10">
        <f t="shared" si="673"/>
        <v>1.670440400359965E-7</v>
      </c>
      <c r="R1263" s="10">
        <f t="shared" si="674"/>
        <v>1.1877347460448272E-7</v>
      </c>
      <c r="S1263" s="10">
        <f t="shared" si="675"/>
        <v>0</v>
      </c>
      <c r="T1263" s="9">
        <f t="shared" si="665"/>
        <v>4.8270565431513781E-8</v>
      </c>
      <c r="U1263" s="18"/>
      <c r="V1263" s="8">
        <f t="shared" si="676"/>
        <v>1.2848643358276768E-3</v>
      </c>
      <c r="W1263" s="8">
        <f t="shared" si="666"/>
        <v>3.7128608706915475E-4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-1.210109082944843E-4</v>
      </c>
      <c r="AB1263" s="8">
        <f t="shared" si="677"/>
        <v>-9.13578248758522E-2</v>
      </c>
      <c r="AC1263" s="8">
        <f t="shared" si="670"/>
        <v>-9.1478835784146686E-2</v>
      </c>
      <c r="AD1263" s="8">
        <f t="shared" si="678"/>
        <v>1.2604519134469511E-4</v>
      </c>
      <c r="AE1263" s="8">
        <f t="shared" si="671"/>
        <v>-9.1352790592801991E-2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2506.9295793970846</v>
      </c>
      <c r="M1264" s="14">
        <f t="shared" si="664"/>
        <v>769177</v>
      </c>
      <c r="N1264" s="13"/>
      <c r="O1264" s="12">
        <f>1000*(IF(I55&lt;18,VLOOKUP(I55,'[1]Mortality (No Interventions) L'!$B$10:$O$129,10),VLOOKUP(I55,'[1]Mortality (Interventions) L'!$B$264:$AV$384,31)))</f>
        <v>734.83316948340632</v>
      </c>
      <c r="P1264" s="11">
        <v>0</v>
      </c>
      <c r="Q1264" s="10">
        <f t="shared" si="673"/>
        <v>4.8270565431513781E-8</v>
      </c>
      <c r="R1264" s="10">
        <f t="shared" si="674"/>
        <v>3.5470812588795425E-8</v>
      </c>
      <c r="S1264" s="10">
        <f t="shared" si="675"/>
        <v>0</v>
      </c>
      <c r="T1264" s="9">
        <f t="shared" si="665"/>
        <v>1.2799752842718356E-8</v>
      </c>
      <c r="U1264" s="18"/>
      <c r="V1264" s="8">
        <f t="shared" si="676"/>
        <v>3.7128608706915475E-4</v>
      </c>
      <c r="W1264" s="8">
        <f t="shared" si="666"/>
        <v>9.8452754923035771E-5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-3.2088079010382569E-5</v>
      </c>
      <c r="AB1264" s="8">
        <f t="shared" si="677"/>
        <v>-2.7283333214611898E-2</v>
      </c>
      <c r="AC1264" s="8">
        <f t="shared" si="670"/>
        <v>-2.7315421293622279E-2</v>
      </c>
      <c r="AD1264" s="8">
        <f t="shared" si="678"/>
        <v>3.6423165141484085E-5</v>
      </c>
      <c r="AE1264" s="8">
        <f t="shared" si="671"/>
        <v>-2.7278998128480794E-2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2506.9295793970846</v>
      </c>
      <c r="M1265" s="14">
        <f t="shared" si="664"/>
        <v>769177</v>
      </c>
      <c r="N1265" s="13"/>
      <c r="O1265" s="12">
        <f>1000*(IF(I56&lt;18,VLOOKUP(I56,'[1]Mortality (No Interventions) L'!$B$10:$O$129,10),VLOOKUP(I56,'[1]Mortality (Interventions) L'!$B$264:$AV$384,31)))</f>
        <v>758.18801443272582</v>
      </c>
      <c r="P1265" s="11">
        <v>0</v>
      </c>
      <c r="Q1265" s="10">
        <f t="shared" si="673"/>
        <v>1.2799752842718356E-8</v>
      </c>
      <c r="R1265" s="10">
        <f t="shared" si="674"/>
        <v>9.7046191930502676E-9</v>
      </c>
      <c r="S1265" s="10">
        <f t="shared" si="675"/>
        <v>0</v>
      </c>
      <c r="T1265" s="9">
        <f t="shared" si="665"/>
        <v>3.0951336496680882E-9</v>
      </c>
      <c r="U1265" s="18"/>
      <c r="V1265" s="8">
        <f t="shared" si="676"/>
        <v>9.8452754923035771E-5</v>
      </c>
      <c r="W1265" s="8">
        <f t="shared" si="666"/>
        <v>2.380705615250751E-5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-7.7592820985401839E-6</v>
      </c>
      <c r="AB1265" s="8">
        <f t="shared" si="677"/>
        <v>-7.4645698770528261E-3</v>
      </c>
      <c r="AC1265" s="8">
        <f t="shared" si="670"/>
        <v>-7.4723291591513663E-3</v>
      </c>
      <c r="AD1265" s="8">
        <f t="shared" si="678"/>
        <v>9.6582152579498093E-6</v>
      </c>
      <c r="AE1265" s="8">
        <f t="shared" si="671"/>
        <v>-7.4626709438934168E-3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2506.9295793970846</v>
      </c>
      <c r="M1266" s="14">
        <f t="shared" si="664"/>
        <v>769177</v>
      </c>
      <c r="N1266" s="13"/>
      <c r="O1266" s="12">
        <f>1000*(IF(I57&lt;18,VLOOKUP(I57,'[1]Mortality (No Interventions) L'!$B$10:$O$129,10),VLOOKUP(I57,'[1]Mortality (Interventions) L'!$B$264:$AV$384,31)))</f>
        <v>781.2375954436576</v>
      </c>
      <c r="P1266" s="11">
        <v>0</v>
      </c>
      <c r="Q1266" s="10">
        <f t="shared" si="673"/>
        <v>3.0951336496680882E-9</v>
      </c>
      <c r="R1266" s="10">
        <f t="shared" si="674"/>
        <v>2.4180347700434494E-9</v>
      </c>
      <c r="S1266" s="10">
        <f t="shared" si="675"/>
        <v>0</v>
      </c>
      <c r="T1266" s="9">
        <f t="shared" si="665"/>
        <v>6.7709887962463872E-10</v>
      </c>
      <c r="U1266" s="18"/>
      <c r="V1266" s="8">
        <f t="shared" si="676"/>
        <v>2.380705615250751E-5</v>
      </c>
      <c r="W1266" s="8">
        <f t="shared" si="666"/>
        <v>5.2080888493304079E-6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-1.6974392095076326E-6</v>
      </c>
      <c r="AB1266" s="8">
        <f t="shared" si="677"/>
        <v>-1.8598967303177104E-3</v>
      </c>
      <c r="AC1266" s="8">
        <f t="shared" si="670"/>
        <v>-1.8615941695272181E-3</v>
      </c>
      <c r="AD1266" s="8">
        <f t="shared" si="678"/>
        <v>2.3354722085609869E-6</v>
      </c>
      <c r="AE1266" s="8">
        <f t="shared" si="671"/>
        <v>-1.8592586973186572E-3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2506.9295793970846</v>
      </c>
      <c r="M1267" s="14">
        <f t="shared" si="664"/>
        <v>769177</v>
      </c>
      <c r="N1267" s="13"/>
      <c r="O1267" s="12">
        <f>1000*(IF(I58&lt;18,VLOOKUP(I58,'[1]Mortality (No Interventions) L'!$B$10:$O$129,10),VLOOKUP(I58,'[1]Mortality (Interventions) L'!$B$264:$AV$384,31)))</f>
        <v>803.9819125162021</v>
      </c>
      <c r="P1267" s="11">
        <v>0</v>
      </c>
      <c r="Q1267" s="10">
        <f t="shared" si="673"/>
        <v>6.7709887962463872E-10</v>
      </c>
      <c r="R1267" s="10">
        <f t="shared" si="674"/>
        <v>5.4437525220319481E-10</v>
      </c>
      <c r="S1267" s="10">
        <f t="shared" si="675"/>
        <v>0</v>
      </c>
      <c r="T1267" s="9">
        <f t="shared" si="665"/>
        <v>1.3272362742144391E-10</v>
      </c>
      <c r="U1267" s="18"/>
      <c r="V1267" s="8">
        <f t="shared" si="676"/>
        <v>5.2080888493304079E-6</v>
      </c>
      <c r="W1267" s="8">
        <f t="shared" si="666"/>
        <v>1.0208796156914397E-6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-3.3272878746769574E-7</v>
      </c>
      <c r="AB1267" s="8">
        <f t="shared" si="677"/>
        <v>-4.1872092336389677E-4</v>
      </c>
      <c r="AC1267" s="8">
        <f t="shared" si="670"/>
        <v>-4.1905365215136445E-4</v>
      </c>
      <c r="AD1267" s="8">
        <f t="shared" si="678"/>
        <v>5.1091351611931302E-7</v>
      </c>
      <c r="AE1267" s="8">
        <f t="shared" si="671"/>
        <v>-4.1854273863524514E-4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2506.9295793970846</v>
      </c>
      <c r="M1268" s="14">
        <f t="shared" si="664"/>
        <v>769177</v>
      </c>
      <c r="N1268" s="13"/>
      <c r="O1268" s="12">
        <f>1000*(IF(I59&lt;18,VLOOKUP(I59,'[1]Mortality (No Interventions) L'!$B$10:$O$129,10),VLOOKUP(I59,'[1]Mortality (Interventions) L'!$B$264:$AV$384,31)))</f>
        <v>826.42096565035922</v>
      </c>
      <c r="P1268" s="11">
        <v>0</v>
      </c>
      <c r="Q1268" s="10">
        <f t="shared" si="673"/>
        <v>1.3272362742144391E-10</v>
      </c>
      <c r="R1268" s="10">
        <f t="shared" si="674"/>
        <v>1.0968558833824817E-10</v>
      </c>
      <c r="S1268" s="10">
        <f t="shared" si="675"/>
        <v>0</v>
      </c>
      <c r="T1268" s="9">
        <f t="shared" si="665"/>
        <v>2.3038039083195736E-11</v>
      </c>
      <c r="U1268" s="18"/>
      <c r="V1268" s="8">
        <f t="shared" si="676"/>
        <v>1.0208796156914397E-6</v>
      </c>
      <c r="W1268" s="8">
        <f t="shared" si="666"/>
        <v>1.7720329787895248E-7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-5.775474162896948E-8</v>
      </c>
      <c r="AB1268" s="8">
        <f t="shared" si="677"/>
        <v>-8.4367631781248709E-5</v>
      </c>
      <c r="AC1268" s="8">
        <f t="shared" si="670"/>
        <v>-8.4425386522877675E-5</v>
      </c>
      <c r="AD1268" s="8">
        <f t="shared" si="678"/>
        <v>1.0014829029933024E-7</v>
      </c>
      <c r="AE1268" s="8">
        <f t="shared" si="671"/>
        <v>-8.4325238232578348E-5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2506.9295793970846</v>
      </c>
      <c r="M1269" s="14">
        <f t="shared" si="664"/>
        <v>769177</v>
      </c>
      <c r="N1269" s="13"/>
      <c r="O1269" s="12">
        <f>1000*(IF(I60&lt;18,VLOOKUP(I60,'[1]Mortality (No Interventions) L'!$B$10:$O$129,10),VLOOKUP(I60,'[1]Mortality (Interventions) L'!$B$264:$AV$384,31)))</f>
        <v>1000</v>
      </c>
      <c r="P1269" s="11">
        <v>0</v>
      </c>
      <c r="Q1269" s="10">
        <f t="shared" si="673"/>
        <v>2.3038039083195736E-11</v>
      </c>
      <c r="R1269" s="10">
        <f t="shared" si="674"/>
        <v>2.3038039083195736E-11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1.7720329787895248E-7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-1.7720329787895248E-5</v>
      </c>
      <c r="AC1269" s="8">
        <f t="shared" si="670"/>
        <v>-1.7720329787895248E-5</v>
      </c>
      <c r="AD1269" s="8">
        <f t="shared" si="678"/>
        <v>1.7383643521925239E-8</v>
      </c>
      <c r="AE1269" s="8">
        <f t="shared" si="671"/>
        <v>-1.7702946144373322E-5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2506.9295793970846</v>
      </c>
      <c r="M1270" s="14">
        <f t="shared" si="664"/>
        <v>769177</v>
      </c>
      <c r="N1270" s="13"/>
      <c r="O1270" s="12" t="e">
        <f>1000*(IF(I61&lt;18,VLOOKUP(I61,'[1]Mortality (No Interventions) L'!$B$10:$O$129,10),VLOOKUP(I61,'[1]Mortality (Interventions) L'!$B$264:$AV$384,31)))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2506.9295793970846</v>
      </c>
      <c r="M1271" s="14">
        <f t="shared" si="664"/>
        <v>769177</v>
      </c>
      <c r="N1271" s="13"/>
      <c r="O1271" s="12" t="e">
        <f>1000*(IF(I62&lt;18,VLOOKUP(I62,'[1]Mortality (No Interventions) L'!$B$10:$O$129,10),VLOOKUP(I62,'[1]Mortality (Interventions) L'!$B$264:$AV$384,31)))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2506.9295793970846</v>
      </c>
      <c r="M1272" s="14">
        <f t="shared" si="664"/>
        <v>769177</v>
      </c>
      <c r="N1272" s="13"/>
      <c r="O1272" s="12" t="e">
        <f>1000*(IF(I63&lt;18,VLOOKUP(I63,'[1]Mortality (No Interventions) L'!$B$10:$O$129,10),VLOOKUP(I63,'[1]Mortality (Interventions) L'!$B$264:$AV$384,31)))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2506.9295793970846</v>
      </c>
      <c r="M1273" s="14">
        <f t="shared" si="664"/>
        <v>769177</v>
      </c>
      <c r="N1273" s="13"/>
      <c r="O1273" s="12" t="e">
        <f>1000*(IF(I64&lt;18,VLOOKUP(I64,'[1]Mortality (No Interventions) L'!$B$10:$O$129,10),VLOOKUP(I64,'[1]Mortality (Interventions) L'!$B$264:$AV$384,31)))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2506.9295793970846</v>
      </c>
      <c r="M1274" s="14">
        <f t="shared" si="664"/>
        <v>769177</v>
      </c>
      <c r="N1274" s="13"/>
      <c r="O1274" s="12" t="e">
        <f>1000*(IF(I65&lt;18,VLOOKUP(I65,'[1]Mortality (No Interventions) L'!$B$10:$O$129,10),VLOOKUP(I65,'[1]Mortality (Interventions) L'!$B$264:$AV$384,31)))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2506.9295793970846</v>
      </c>
      <c r="M1275" s="14">
        <f t="shared" si="664"/>
        <v>769177</v>
      </c>
      <c r="N1275" s="13"/>
      <c r="O1275" s="12" t="e">
        <f>1000*(IF(I66&lt;18,VLOOKUP(I66,'[1]Mortality (No Interventions) L'!$B$10:$O$129,10),VLOOKUP(I66,'[1]Mortality (Interventions) L'!$B$264:$AV$384,31)))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2506.9295793970846</v>
      </c>
      <c r="M1276" s="14">
        <f t="shared" si="664"/>
        <v>769177</v>
      </c>
      <c r="N1276" s="13"/>
      <c r="O1276" s="12" t="e">
        <f>1000*(IF(I67&lt;18,VLOOKUP(I67,'[1]Mortality (No Interventions) L'!$B$10:$O$129,10),VLOOKUP(I67,'[1]Mortality (Interventions) L'!$B$264:$AV$384,31)))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2506.9295793970846</v>
      </c>
      <c r="M1277" s="14">
        <f t="shared" ref="M1277:M1308" si="681">$E$11</f>
        <v>769177</v>
      </c>
      <c r="N1277" s="13"/>
      <c r="O1277" s="12" t="e">
        <f>1000*(IF(I68&lt;18,VLOOKUP(I68,'[1]Mortality (No Interventions) L'!$B$10:$O$129,10),VLOOKUP(I68,'[1]Mortality (Interventions) L'!$B$264:$AV$384,31)))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2506.9295793970846</v>
      </c>
      <c r="M1278" s="14">
        <f t="shared" si="681"/>
        <v>769177</v>
      </c>
      <c r="N1278" s="13"/>
      <c r="O1278" s="12" t="e">
        <f>1000*(IF(I69&lt;18,VLOOKUP(I69,'[1]Mortality (No Interventions) L'!$B$10:$O$129,10),VLOOKUP(I69,'[1]Mortality (Interventions) L'!$B$264:$AV$384,31)))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2506.9295793970846</v>
      </c>
      <c r="M1279" s="14">
        <f t="shared" si="681"/>
        <v>769177</v>
      </c>
      <c r="N1279" s="13"/>
      <c r="O1279" s="12" t="e">
        <f>1000*(IF(I70&lt;18,VLOOKUP(I70,'[1]Mortality (No Interventions) L'!$B$10:$O$129,10),VLOOKUP(I70,'[1]Mortality (Interventions) L'!$B$264:$AV$384,31)))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2506.9295793970846</v>
      </c>
      <c r="M1280" s="14">
        <f t="shared" si="681"/>
        <v>769177</v>
      </c>
      <c r="N1280" s="13"/>
      <c r="O1280" s="12" t="e">
        <f>1000*(IF(I71&lt;18,VLOOKUP(I71,'[1]Mortality (No Interventions) L'!$B$10:$O$129,10),VLOOKUP(I71,'[1]Mortality (Interventions) L'!$B$264:$AV$384,31)))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2506.9295793970846</v>
      </c>
      <c r="M1281" s="14">
        <f t="shared" si="681"/>
        <v>769177</v>
      </c>
      <c r="N1281" s="13"/>
      <c r="O1281" s="12" t="e">
        <f>1000*(IF(I72&lt;18,VLOOKUP(I72,'[1]Mortality (No Interventions) L'!$B$10:$O$129,10),VLOOKUP(I72,'[1]Mortality (Interventions) L'!$B$264:$AV$384,31)))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2506.9295793970846</v>
      </c>
      <c r="M1282" s="14">
        <f t="shared" si="681"/>
        <v>769177</v>
      </c>
      <c r="N1282" s="13"/>
      <c r="O1282" s="12" t="e">
        <f>1000*(IF(I73&lt;18,VLOOKUP(I73,'[1]Mortality (No Interventions) L'!$B$10:$O$129,10),VLOOKUP(I73,'[1]Mortality (Interventions) L'!$B$264:$AV$384,31)))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2506.9295793970846</v>
      </c>
      <c r="M1283" s="14">
        <f t="shared" si="681"/>
        <v>769177</v>
      </c>
      <c r="N1283" s="13"/>
      <c r="O1283" s="12" t="e">
        <f>1000*(IF(I74&lt;18,VLOOKUP(I74,'[1]Mortality (No Interventions) L'!$B$10:$O$129,10),VLOOKUP(I74,'[1]Mortality (Interventions) L'!$B$264:$AV$384,31)))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2506.9295793970846</v>
      </c>
      <c r="M1284" s="14">
        <f t="shared" si="681"/>
        <v>769177</v>
      </c>
      <c r="N1284" s="13"/>
      <c r="O1284" s="12" t="e">
        <f>1000*(IF(I75&lt;18,VLOOKUP(I75,'[1]Mortality (No Interventions) L'!$B$10:$O$129,10),VLOOKUP(I75,'[1]Mortality (Interventions) L'!$B$264:$AV$384,31)))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2506.9295793970846</v>
      </c>
      <c r="M1285" s="14">
        <f t="shared" si="681"/>
        <v>769177</v>
      </c>
      <c r="N1285" s="13"/>
      <c r="O1285" s="12" t="e">
        <f>1000*(IF(I76&lt;18,VLOOKUP(I76,'[1]Mortality (No Interventions) L'!$B$10:$O$129,10),VLOOKUP(I76,'[1]Mortality (Interventions) L'!$B$264:$AV$384,31)))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2506.9295793970846</v>
      </c>
      <c r="M1286" s="14">
        <f t="shared" si="681"/>
        <v>769177</v>
      </c>
      <c r="N1286" s="13"/>
      <c r="O1286" s="12" t="e">
        <f>1000*(IF(I77&lt;18,VLOOKUP(I77,'[1]Mortality (No Interventions) L'!$B$10:$O$129,10),VLOOKUP(I77,'[1]Mortality (Interventions) L'!$B$264:$AV$384,31)))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2506.9295793970846</v>
      </c>
      <c r="M1287" s="14">
        <f t="shared" si="681"/>
        <v>769177</v>
      </c>
      <c r="N1287" s="13"/>
      <c r="O1287" s="12" t="e">
        <f>1000*(IF(I78&lt;18,VLOOKUP(I78,'[1]Mortality (No Interventions) L'!$B$10:$O$129,10),VLOOKUP(I78,'[1]Mortality (Interventions) L'!$B$264:$AV$384,31)))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2506.9295793970846</v>
      </c>
      <c r="M1288" s="14">
        <f t="shared" si="681"/>
        <v>769177</v>
      </c>
      <c r="N1288" s="13"/>
      <c r="O1288" s="12" t="e">
        <f>1000*(IF(I79&lt;18,VLOOKUP(I79,'[1]Mortality (No Interventions) L'!$B$10:$O$129,10),VLOOKUP(I79,'[1]Mortality (Interventions) L'!$B$264:$AV$384,31)))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2506.9295793970846</v>
      </c>
      <c r="M1289" s="14">
        <f t="shared" si="681"/>
        <v>769177</v>
      </c>
      <c r="O1289" s="12" t="e">
        <f>1000*(IF(I80&lt;18,VLOOKUP(I80,'[1]Mortality (No Interventions) L'!$B$10:$O$129,10),VLOOKUP(I80,'[1]Mortality (Interventions) L'!$B$264:$AV$384,31)))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2506.9295793970846</v>
      </c>
      <c r="M1290" s="14">
        <f t="shared" si="681"/>
        <v>769177</v>
      </c>
      <c r="O1290" s="12" t="e">
        <f>1000*(IF(I81&lt;18,VLOOKUP(I81,'[1]Mortality (No Interventions) L'!$B$10:$O$129,10),VLOOKUP(I81,'[1]Mortality (Interventions) L'!$B$264:$AV$384,31)))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2506.9295793970846</v>
      </c>
      <c r="M1291" s="14">
        <f t="shared" si="681"/>
        <v>769177</v>
      </c>
      <c r="O1291" s="12" t="e">
        <f>1000*(IF(I82&lt;18,VLOOKUP(I82,'[1]Mortality (No Interventions) L'!$B$10:$O$129,10),VLOOKUP(I82,'[1]Mortality (Interventions) L'!$B$264:$AV$384,31)))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2506.9295793970846</v>
      </c>
      <c r="M1292" s="14">
        <f t="shared" si="681"/>
        <v>769177</v>
      </c>
      <c r="O1292" s="12" t="e">
        <f>1000*(IF(I83&lt;18,VLOOKUP(I83,'[1]Mortality (No Interventions) L'!$B$10:$O$129,10),VLOOKUP(I83,'[1]Mortality (Interventions) L'!$B$264:$AV$384,31)))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2506.9295793970846</v>
      </c>
      <c r="M1293" s="14">
        <f t="shared" si="681"/>
        <v>769177</v>
      </c>
      <c r="O1293" s="12" t="e">
        <f>1000*(IF(I84&lt;18,VLOOKUP(I84,'[1]Mortality (No Interventions) L'!$B$10:$O$129,10),VLOOKUP(I84,'[1]Mortality (Interventions) L'!$B$264:$AV$384,31)))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2506.9295793970846</v>
      </c>
      <c r="M1294" s="14">
        <f t="shared" si="681"/>
        <v>769177</v>
      </c>
      <c r="O1294" s="12" t="e">
        <f>1000*(IF(I85&lt;18,VLOOKUP(I85,'[1]Mortality (No Interventions) L'!$B$10:$O$129,10),VLOOKUP(I85,'[1]Mortality (Interventions) L'!$B$264:$AV$384,31)))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2506.9295793970846</v>
      </c>
      <c r="M1295" s="14">
        <f t="shared" si="681"/>
        <v>769177</v>
      </c>
      <c r="O1295" s="12" t="e">
        <f>1000*(IF(I86&lt;18,VLOOKUP(I86,'[1]Mortality (No Interventions) L'!$B$10:$O$129,10),VLOOKUP(I86,'[1]Mortality (Interventions) L'!$B$264:$AV$384,31)))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2506.9295793970846</v>
      </c>
      <c r="M1296" s="14">
        <f t="shared" si="681"/>
        <v>769177</v>
      </c>
      <c r="O1296" s="12" t="e">
        <f>1000*(IF(I87&lt;18,VLOOKUP(I87,'[1]Mortality (No Interventions) L'!$B$10:$O$129,10),VLOOKUP(I87,'[1]Mortality (Interventions) L'!$B$264:$AV$384,31)))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2506.9295793970846</v>
      </c>
      <c r="M1297" s="14">
        <f t="shared" si="681"/>
        <v>769177</v>
      </c>
      <c r="O1297" s="12" t="e">
        <f>1000*(IF(I88&lt;18,VLOOKUP(I88,'[1]Mortality (No Interventions) L'!$B$10:$O$129,10),VLOOKUP(I88,'[1]Mortality (Interventions) L'!$B$264:$AV$384,31)))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2506.9295793970846</v>
      </c>
      <c r="M1298" s="14">
        <f t="shared" si="681"/>
        <v>769177</v>
      </c>
      <c r="O1298" s="12" t="e">
        <f>1000*(IF(I89&lt;18,VLOOKUP(I89,'[1]Mortality (No Interventions) L'!$B$10:$O$129,10),VLOOKUP(I89,'[1]Mortality (Interventions) L'!$B$264:$AV$384,31)))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2506.9295793970846</v>
      </c>
      <c r="M1299" s="14">
        <f t="shared" si="681"/>
        <v>769177</v>
      </c>
      <c r="O1299" s="12" t="e">
        <f>1000*(IF(I90&lt;18,VLOOKUP(I90,'[1]Mortality (No Interventions) L'!$B$10:$O$129,10),VLOOKUP(I90,'[1]Mortality (Interventions) L'!$B$264:$AV$384,31)))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2506.9295793970846</v>
      </c>
      <c r="M1300" s="14">
        <f t="shared" si="681"/>
        <v>769177</v>
      </c>
      <c r="O1300" s="12" t="e">
        <f>1000*(IF(I91&lt;18,VLOOKUP(I91,'[1]Mortality (No Interventions) L'!$B$10:$O$129,10),VLOOKUP(I91,'[1]Mortality (Interventions) L'!$B$264:$AV$384,31)))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2506.9295793970846</v>
      </c>
      <c r="M1301" s="14">
        <f t="shared" si="681"/>
        <v>769177</v>
      </c>
      <c r="O1301" s="12" t="e">
        <f>1000*(IF(I92&lt;18,VLOOKUP(I92,'[1]Mortality (No Interventions) L'!$B$10:$O$129,10),VLOOKUP(I92,'[1]Mortality (Interventions) L'!$B$264:$AV$384,31)))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2506.9295793970846</v>
      </c>
      <c r="M1302" s="14">
        <f t="shared" si="681"/>
        <v>769177</v>
      </c>
      <c r="O1302" s="12" t="e">
        <f>1000*(IF(I93&lt;18,VLOOKUP(I93,'[1]Mortality (No Interventions) L'!$B$10:$O$129,10),VLOOKUP(I93,'[1]Mortality (Interventions) L'!$B$264:$AV$384,31)))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2506.9295793970846</v>
      </c>
      <c r="M1303" s="14">
        <f t="shared" si="681"/>
        <v>769177</v>
      </c>
      <c r="O1303" s="12" t="e">
        <f>1000*(IF(I94&lt;18,VLOOKUP(I94,'[1]Mortality (No Interventions) L'!$B$10:$O$129,10),VLOOKUP(I94,'[1]Mortality (Interventions) L'!$B$264:$AV$384,31)))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2506.9295793970846</v>
      </c>
      <c r="M1304" s="14">
        <f t="shared" si="681"/>
        <v>769177</v>
      </c>
      <c r="O1304" s="12" t="e">
        <f>1000*(IF(I95&lt;18,VLOOKUP(I95,'[1]Mortality (No Interventions) L'!$B$10:$O$129,10),VLOOKUP(I95,'[1]Mortality (Interventions) L'!$B$264:$AV$384,31)))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2506.9295793970846</v>
      </c>
      <c r="M1305" s="14">
        <f t="shared" si="681"/>
        <v>769177</v>
      </c>
      <c r="O1305" s="12" t="e">
        <f>1000*(IF(I96&lt;18,VLOOKUP(I96,'[1]Mortality (No Interventions) L'!$B$10:$O$129,10),VLOOKUP(I96,'[1]Mortality (Interventions) L'!$B$264:$AV$384,31)))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2506.9295793970846</v>
      </c>
      <c r="M1306" s="14">
        <f t="shared" si="681"/>
        <v>769177</v>
      </c>
      <c r="O1306" s="12" t="e">
        <f>1000*(IF(I97&lt;18,VLOOKUP(I97,'[1]Mortality (No Interventions) L'!$B$10:$O$129,10),VLOOKUP(I97,'[1]Mortality (Interventions) L'!$B$264:$AV$384,31)))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2506.9295793970846</v>
      </c>
      <c r="M1307" s="14">
        <f t="shared" si="681"/>
        <v>769177</v>
      </c>
      <c r="O1307" s="12" t="e">
        <f>1000*(IF(I98&lt;18,VLOOKUP(I98,'[1]Mortality (No Interventions) L'!$B$10:$O$129,10),VLOOKUP(I98,'[1]Mortality (Interventions) L'!$B$264:$AV$384,31)))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2506.9295793970846</v>
      </c>
      <c r="M1308" s="14">
        <f t="shared" si="681"/>
        <v>769177</v>
      </c>
      <c r="O1308" s="12" t="e">
        <f>1000*(IF(I99&lt;18,VLOOKUP(I99,'[1]Mortality (No Interventions) L'!$B$10:$O$129,10),VLOOKUP(I99,'[1]Mortality (Interventions) L'!$B$264:$AV$384,31)))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2506.9295793970846</v>
      </c>
      <c r="M1309" s="14">
        <f t="shared" ref="M1309:M1333" si="698">$E$11</f>
        <v>769177</v>
      </c>
      <c r="O1309" s="12" t="e">
        <f>1000*(IF(I100&lt;18,VLOOKUP(I100,'[1]Mortality (No Interventions) L'!$B$10:$O$129,10),VLOOKUP(I100,'[1]Mortality (Interventions) L'!$B$264:$AV$384,31)))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2506.9295793970846</v>
      </c>
      <c r="M1310" s="14">
        <f t="shared" si="698"/>
        <v>769177</v>
      </c>
      <c r="O1310" s="12" t="e">
        <f>1000*(IF(I101&lt;18,VLOOKUP(I101,'[1]Mortality (No Interventions) L'!$B$10:$O$129,10),VLOOKUP(I101,'[1]Mortality (Interventions) L'!$B$264:$AV$384,31)))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2506.9295793970846</v>
      </c>
      <c r="M1311" s="14">
        <f t="shared" si="698"/>
        <v>769177</v>
      </c>
      <c r="O1311" s="12" t="e">
        <f>1000*(IF(I102&lt;18,VLOOKUP(I102,'[1]Mortality (No Interventions) L'!$B$10:$O$129,10),VLOOKUP(I102,'[1]Mortality (Interventions) L'!$B$264:$AV$384,31)))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2506.9295793970846</v>
      </c>
      <c r="M1312" s="14">
        <f t="shared" si="698"/>
        <v>769177</v>
      </c>
      <c r="O1312" s="12" t="e">
        <f>1000*(IF(I103&lt;18,VLOOKUP(I103,'[1]Mortality (No Interventions) L'!$B$10:$O$129,10),VLOOKUP(I103,'[1]Mortality (Interventions) L'!$B$264:$AV$384,31)))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2506.9295793970846</v>
      </c>
      <c r="M1313" s="14">
        <f t="shared" si="698"/>
        <v>769177</v>
      </c>
      <c r="O1313" s="12" t="e">
        <f>1000*(IF(I104&lt;18,VLOOKUP(I104,'[1]Mortality (No Interventions) L'!$B$10:$O$129,10),VLOOKUP(I104,'[1]Mortality (Interventions) L'!$B$264:$AV$384,31)))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2506.9295793970846</v>
      </c>
      <c r="M1314" s="14">
        <f t="shared" si="698"/>
        <v>769177</v>
      </c>
      <c r="O1314" s="12" t="e">
        <f>1000*(IF(I105&lt;18,VLOOKUP(I105,'[1]Mortality (No Interventions) L'!$B$10:$O$129,10),VLOOKUP(I105,'[1]Mortality (Interventions) L'!$B$264:$AV$384,31)))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2506.9295793970846</v>
      </c>
      <c r="M1315" s="14">
        <f t="shared" si="698"/>
        <v>769177</v>
      </c>
      <c r="O1315" s="12" t="e">
        <f>1000*(IF(I106&lt;18,VLOOKUP(I106,'[1]Mortality (No Interventions) L'!$B$10:$O$129,10),VLOOKUP(I106,'[1]Mortality (Interventions) L'!$B$264:$AV$384,31)))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2506.9295793970846</v>
      </c>
      <c r="M1316" s="14">
        <f t="shared" si="698"/>
        <v>769177</v>
      </c>
      <c r="O1316" s="12" t="e">
        <f>1000*(IF(I107&lt;18,VLOOKUP(I107,'[1]Mortality (No Interventions) L'!$B$10:$O$129,10),VLOOKUP(I107,'[1]Mortality (Interventions) L'!$B$264:$AV$384,31)))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2506.9295793970846</v>
      </c>
      <c r="M1317" s="14">
        <f t="shared" si="698"/>
        <v>769177</v>
      </c>
      <c r="O1317" s="12" t="e">
        <f>1000*(IF(I108&lt;18,VLOOKUP(I108,'[1]Mortality (No Interventions) L'!$B$10:$O$129,10),VLOOKUP(I108,'[1]Mortality (Interventions) L'!$B$264:$AV$384,31)))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2506.9295793970846</v>
      </c>
      <c r="M1318" s="14">
        <f t="shared" si="698"/>
        <v>769177</v>
      </c>
      <c r="O1318" s="12" t="e">
        <f>1000*(IF(I109&lt;18,VLOOKUP(I109,'[1]Mortality (No Interventions) L'!$B$10:$O$129,10),VLOOKUP(I109,'[1]Mortality (Interventions) L'!$B$264:$AV$384,31)))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2506.9295793970846</v>
      </c>
      <c r="M1319" s="14">
        <f t="shared" si="698"/>
        <v>769177</v>
      </c>
      <c r="O1319" s="12" t="e">
        <f>1000*(IF(I110&lt;18,VLOOKUP(I110,'[1]Mortality (No Interventions) L'!$B$10:$O$129,10),VLOOKUP(I110,'[1]Mortality (Interventions) L'!$B$264:$AV$384,31)))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2506.9295793970846</v>
      </c>
      <c r="M1320" s="14">
        <f t="shared" si="698"/>
        <v>769177</v>
      </c>
      <c r="O1320" s="12" t="e">
        <f>1000*(IF(I111&lt;18,VLOOKUP(I111,'[1]Mortality (No Interventions) L'!$B$10:$O$129,10),VLOOKUP(I111,'[1]Mortality (Interventions) L'!$B$264:$AV$384,31)))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2506.9295793970846</v>
      </c>
      <c r="M1321" s="14">
        <f t="shared" si="698"/>
        <v>769177</v>
      </c>
      <c r="O1321" s="12" t="e">
        <f>1000*(IF(I112&lt;18,VLOOKUP(I112,'[1]Mortality (No Interventions) L'!$B$10:$O$129,10),VLOOKUP(I112,'[1]Mortality (Interventions) L'!$B$264:$AV$384,31)))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2506.9295793970846</v>
      </c>
      <c r="M1322" s="14">
        <f t="shared" si="698"/>
        <v>769177</v>
      </c>
      <c r="O1322" s="12" t="e">
        <f>1000*(IF(I113&lt;18,VLOOKUP(I113,'[1]Mortality (No Interventions) L'!$B$10:$O$129,10),VLOOKUP(I113,'[1]Mortality (Interventions) L'!$B$264:$AV$384,31)))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2506.9295793970846</v>
      </c>
      <c r="M1323" s="14">
        <f t="shared" si="698"/>
        <v>769177</v>
      </c>
      <c r="O1323" s="12" t="e">
        <f>1000*(IF(I114&lt;18,VLOOKUP(I114,'[1]Mortality (No Interventions) L'!$B$10:$O$129,10),VLOOKUP(I114,'[1]Mortality (Interventions) L'!$B$264:$AV$384,31)))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2506.9295793970846</v>
      </c>
      <c r="M1324" s="14">
        <f t="shared" si="698"/>
        <v>769177</v>
      </c>
      <c r="O1324" s="12" t="e">
        <f>1000*(IF(I115&lt;18,VLOOKUP(I115,'[1]Mortality (No Interventions) L'!$B$10:$O$129,10),VLOOKUP(I115,'[1]Mortality (Interventions) L'!$B$264:$AV$384,31)))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2506.9295793970846</v>
      </c>
      <c r="M1325" s="14">
        <f t="shared" si="698"/>
        <v>769177</v>
      </c>
      <c r="O1325" s="12" t="e">
        <f>1000*(IF(I116&lt;18,VLOOKUP(I116,'[1]Mortality (No Interventions) L'!$B$10:$O$129,10),VLOOKUP(I116,'[1]Mortality (Interventions) L'!$B$264:$AV$384,31)))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2506.9295793970846</v>
      </c>
      <c r="M1326" s="14">
        <f t="shared" si="698"/>
        <v>769177</v>
      </c>
      <c r="O1326" s="12" t="e">
        <f>1000*(IF(I117&lt;18,VLOOKUP(I117,'[1]Mortality (No Interventions) L'!$B$10:$O$129,10),VLOOKUP(I117,'[1]Mortality (Interventions) L'!$B$264:$AV$384,31)))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2506.9295793970846</v>
      </c>
      <c r="M1327" s="14">
        <f t="shared" si="698"/>
        <v>769177</v>
      </c>
      <c r="O1327" s="12" t="e">
        <f>1000*(IF(I118&lt;18,VLOOKUP(I118,'[1]Mortality (No Interventions) L'!$B$10:$O$129,10),VLOOKUP(I118,'[1]Mortality (Interventions) L'!$B$264:$AV$384,31)))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2506.9295793970846</v>
      </c>
      <c r="M1328" s="14">
        <f t="shared" si="698"/>
        <v>769177</v>
      </c>
      <c r="O1328" s="12" t="e">
        <f>1000*(IF(I119&lt;18,VLOOKUP(I119,'[1]Mortality (No Interventions) L'!$B$10:$O$129,10),VLOOKUP(I119,'[1]Mortality (Interventions) L'!$B$264:$AV$384,31)))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2506.9295793970846</v>
      </c>
      <c r="M1329" s="14">
        <f t="shared" si="698"/>
        <v>769177</v>
      </c>
      <c r="O1329" s="12" t="e">
        <f>1000*(IF(I120&lt;18,VLOOKUP(I120,'[1]Mortality (No Interventions) L'!$B$10:$O$129,10),VLOOKUP(I120,'[1]Mortality (Interventions) L'!$B$264:$AV$384,31)))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2506.9295793970846</v>
      </c>
      <c r="M1330" s="14">
        <f t="shared" si="698"/>
        <v>769177</v>
      </c>
      <c r="O1330" s="12" t="e">
        <f>1000*(IF(I121&lt;18,VLOOKUP(I121,'[1]Mortality (No Interventions) L'!$B$10:$O$129,10),VLOOKUP(I121,'[1]Mortality (Interventions) L'!$B$264:$AV$384,31)))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2506.9295793970846</v>
      </c>
      <c r="M1331" s="14">
        <f t="shared" si="698"/>
        <v>769177</v>
      </c>
      <c r="O1331" s="12" t="e">
        <f>1000*(IF(I122&lt;18,VLOOKUP(I122,'[1]Mortality (No Interventions) L'!$B$10:$O$129,10),VLOOKUP(I122,'[1]Mortality (Interventions) L'!$B$264:$AV$384,31)))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2506.9295793970846</v>
      </c>
      <c r="M1332" s="14">
        <f t="shared" si="698"/>
        <v>769177</v>
      </c>
      <c r="O1332" s="12" t="e">
        <f>1000*(IF(I123&lt;18,VLOOKUP(I123,'[1]Mortality (No Interventions) L'!$B$10:$O$129,10),VLOOKUP(I123,'[1]Mortality (Interventions) L'!$B$264:$AV$384,31)))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2506.9295793970846</v>
      </c>
      <c r="M1333" s="14">
        <f t="shared" si="698"/>
        <v>769177</v>
      </c>
      <c r="O1333" s="12" t="e">
        <f>1000*(IF(I124&lt;18,VLOOKUP(I124,'[1]Mortality (No Interventions) L'!$B$10:$O$129,10),VLOOKUP(I124,'[1]Mortality (Interventions) L'!$B$264:$AV$384,31)))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502524.19510832452</v>
      </c>
      <c r="Z1338" s="2">
        <f t="shared" si="715"/>
        <v>-12563.104877708114</v>
      </c>
      <c r="AA1338" s="2">
        <f t="shared" si="715"/>
        <v>-46133.325376922185</v>
      </c>
      <c r="AB1338" s="2">
        <f t="shared" si="715"/>
        <v>-769176.99999999977</v>
      </c>
      <c r="AC1338" s="2">
        <f t="shared" si="715"/>
        <v>-325349.2351463057</v>
      </c>
      <c r="AD1338" s="2">
        <f t="shared" si="715"/>
        <v>13873.830165053829</v>
      </c>
      <c r="AE1338" s="2">
        <f t="shared" si="715"/>
        <v>-311475.40498125169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502524.19510832452</v>
      </c>
      <c r="Z1340" s="2">
        <f t="shared" si="716"/>
        <v>-12563.104877708114</v>
      </c>
      <c r="AA1340" s="2">
        <f t="shared" si="716"/>
        <v>-21569.955763438425</v>
      </c>
      <c r="AB1340" s="2">
        <f t="shared" si="716"/>
        <v>-185078.92355569257</v>
      </c>
      <c r="AC1340" s="2">
        <f t="shared" si="716"/>
        <v>283312.21091148537</v>
      </c>
      <c r="AD1340" s="2">
        <f t="shared" si="716"/>
        <v>5840.9807644430657</v>
      </c>
      <c r="AE1340" s="2">
        <f t="shared" si="716"/>
        <v>289153.19167592842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502524.19510832452</v>
      </c>
      <c r="Z1342" s="2">
        <f t="shared" si="717"/>
        <v>-12563.104877708114</v>
      </c>
      <c r="AA1342" s="2">
        <f t="shared" si="717"/>
        <v>-32858.589591676253</v>
      </c>
      <c r="AB1342" s="2">
        <f t="shared" si="717"/>
        <v>-416216.228548849</v>
      </c>
      <c r="AC1342" s="2">
        <f t="shared" si="717"/>
        <v>40886.272090091137</v>
      </c>
      <c r="AD1342" s="2">
        <f t="shared" si="717"/>
        <v>9505.840667706465</v>
      </c>
      <c r="AE1342" s="2">
        <f t="shared" si="717"/>
        <v>50392.112757797644</v>
      </c>
    </row>
    <row r="1345" spans="1:40" ht="19" customHeight="1" x14ac:dyDescent="0.15">
      <c r="A1345" s="1"/>
      <c r="G1345" s="1" t="s">
        <v>11</v>
      </c>
      <c r="H1345" s="50">
        <v>491667.05764504126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491667.05764504126</v>
      </c>
      <c r="K1346" s="14">
        <f>J1346*$C$10</f>
        <v>12291.676441126032</v>
      </c>
      <c r="L1346" s="15">
        <f>$C$1356</f>
        <v>5116.1711292230912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491667.05764504126</v>
      </c>
      <c r="Z1346" s="8">
        <f t="shared" ref="Z1346:Z1377" si="722">IFERROR(_xlfn.IFNA(-$T1346*K1346,0),0)</f>
        <v>-12291.676441126032</v>
      </c>
      <c r="AA1346" s="8">
        <f t="shared" ref="AA1346:AA1377" si="723">IFERROR(_xlfn.IFNA(-$T1346*L1346,0),0)</f>
        <v>-5116.1711292230912</v>
      </c>
      <c r="AB1346" s="8"/>
      <c r="AC1346" s="8">
        <f t="shared" ref="AC1346:AC1377" si="724">IFERROR(_xlfn.IFNA(SUM(Y1346:AB1346),0),0)</f>
        <v>474259.21007469215</v>
      </c>
      <c r="AD1346" s="8"/>
      <c r="AE1346" s="8">
        <f t="shared" ref="AE1346:AE1377" si="725">IFERROR(_xlfn.IFNA(SUM(AC1346:AD1346),0),0)</f>
        <v>474259.21007469215</v>
      </c>
      <c r="AG1346" s="46">
        <f>AE1475</f>
        <v>49166.733662526181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L'!$B$10:$O$129,10),VLOOKUP(I5,'[1]Mortality (Interventions) L'!$B$264:$AV$384,34)))</f>
        <v>11.397554348660909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1.139755434866091E-2</v>
      </c>
      <c r="S1347" s="10">
        <f t="shared" ref="S1347:S1378" si="729">MIN(P1347*Q1347,Q1347-R1347)</f>
        <v>0</v>
      </c>
      <c r="T1347" s="9">
        <f t="shared" si="719"/>
        <v>0.98860244565133915</v>
      </c>
      <c r="U1347" s="18"/>
      <c r="V1347" s="8">
        <f t="shared" ref="V1347:V1378" si="730">W1346</f>
        <v>7691.77</v>
      </c>
      <c r="W1347" s="8">
        <f t="shared" si="720"/>
        <v>7604.1026333876016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-8766.7366612399528</v>
      </c>
      <c r="AC1347" s="8">
        <f t="shared" si="724"/>
        <v>-8766.7366612399528</v>
      </c>
      <c r="AD1347" s="8">
        <f t="shared" ref="AD1347:AD1378" si="732">IFERROR(_xlfn.IFNA($D$6*SUM(V1347:V1347,Y1347:Z1347),0),0)</f>
        <v>754.56263700000011</v>
      </c>
      <c r="AE1347" s="8">
        <f t="shared" si="725"/>
        <v>-8012.1740242399528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2657.8358409978846</v>
      </c>
      <c r="M1348" s="14">
        <f t="shared" si="718"/>
        <v>769177</v>
      </c>
      <c r="N1348" s="13"/>
      <c r="O1348" s="12">
        <f>1000*(IF(I6&lt;18,VLOOKUP(I6,'[1]Mortality (No Interventions) L'!$B$10:$O$129,10),VLOOKUP(I6,'[1]Mortality (Interventions) L'!$B$264:$AV$384,34)))</f>
        <v>12.514664334396269</v>
      </c>
      <c r="P1348" s="11">
        <v>0</v>
      </c>
      <c r="Q1348" s="10">
        <f t="shared" si="727"/>
        <v>0.98860244565133915</v>
      </c>
      <c r="R1348" s="10">
        <f t="shared" si="728"/>
        <v>1.2372027767489741E-2</v>
      </c>
      <c r="S1348" s="10">
        <f t="shared" si="729"/>
        <v>0</v>
      </c>
      <c r="T1348" s="9">
        <f t="shared" si="719"/>
        <v>0.97623041788384946</v>
      </c>
      <c r="U1348" s="18"/>
      <c r="V1348" s="8">
        <f t="shared" si="730"/>
        <v>7604.1026333876016</v>
      </c>
      <c r="W1348" s="8">
        <f t="shared" si="720"/>
        <v>7508.9398413664576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-2594.6601937240375</v>
      </c>
      <c r="AB1348" s="8">
        <f t="shared" si="731"/>
        <v>-9516.279202114456</v>
      </c>
      <c r="AC1348" s="8">
        <f t="shared" si="724"/>
        <v>-12110.939395838494</v>
      </c>
      <c r="AD1348" s="8">
        <f t="shared" si="732"/>
        <v>745.96246833532382</v>
      </c>
      <c r="AE1348" s="8">
        <f t="shared" si="725"/>
        <v>-11364.97692750317</v>
      </c>
      <c r="AF1348" s="1" t="s">
        <v>34</v>
      </c>
      <c r="AG1348" s="44">
        <f>AE1475/Y1475</f>
        <v>0.10000005674169465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2657.8358409978846</v>
      </c>
      <c r="M1349" s="14">
        <f t="shared" si="718"/>
        <v>769177</v>
      </c>
      <c r="N1349" s="13"/>
      <c r="O1349" s="12">
        <f>1000*(IF(I7&lt;18,VLOOKUP(I7,'[1]Mortality (No Interventions) L'!$B$10:$O$129,10),VLOOKUP(I7,'[1]Mortality (Interventions) L'!$B$264:$AV$384,34)))</f>
        <v>13.706839282622779</v>
      </c>
      <c r="P1349" s="11">
        <v>0</v>
      </c>
      <c r="Q1349" s="10">
        <f t="shared" si="727"/>
        <v>0.97623041788384946</v>
      </c>
      <c r="R1349" s="10">
        <f t="shared" si="728"/>
        <v>1.3381033440741598E-2</v>
      </c>
      <c r="S1349" s="10">
        <f t="shared" si="729"/>
        <v>0</v>
      </c>
      <c r="T1349" s="9">
        <f t="shared" si="719"/>
        <v>0.96284938444310786</v>
      </c>
      <c r="U1349" s="18"/>
      <c r="V1349" s="8">
        <f t="shared" si="730"/>
        <v>7508.9398413664576</v>
      </c>
      <c r="W1349" s="8">
        <f t="shared" si="720"/>
        <v>7406.0160097779644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-2559.095603455643</v>
      </c>
      <c r="AB1349" s="8">
        <f t="shared" si="731"/>
        <v>-10292.383158849299</v>
      </c>
      <c r="AC1349" s="8">
        <f t="shared" si="724"/>
        <v>-12851.478762304941</v>
      </c>
      <c r="AD1349" s="8">
        <f t="shared" si="732"/>
        <v>736.62699843804955</v>
      </c>
      <c r="AE1349" s="8">
        <f t="shared" si="725"/>
        <v>-12114.851763866893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2657.8358409978846</v>
      </c>
      <c r="M1350" s="14">
        <f t="shared" si="718"/>
        <v>769177</v>
      </c>
      <c r="N1350" s="13"/>
      <c r="O1350" s="12">
        <f>1000*(IF(I8&lt;18,VLOOKUP(I8,'[1]Mortality (No Interventions) L'!$B$10:$O$129,10),VLOOKUP(I8,'[1]Mortality (Interventions) L'!$B$264:$AV$384,34)))</f>
        <v>14.974108348533369</v>
      </c>
      <c r="P1350" s="11">
        <v>0</v>
      </c>
      <c r="Q1350" s="10">
        <f t="shared" si="727"/>
        <v>0.96284938444310786</v>
      </c>
      <c r="R1350" s="10">
        <f t="shared" si="728"/>
        <v>1.4417811005969757E-2</v>
      </c>
      <c r="S1350" s="10">
        <f t="shared" si="729"/>
        <v>0</v>
      </c>
      <c r="T1350" s="9">
        <f t="shared" si="719"/>
        <v>0.94843157343713813</v>
      </c>
      <c r="U1350" s="18"/>
      <c r="V1350" s="8">
        <f t="shared" si="730"/>
        <v>7406.0160097779644</v>
      </c>
      <c r="W1350" s="8">
        <f t="shared" si="720"/>
        <v>7295.1175236165764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-2520.7754286152431</v>
      </c>
      <c r="AB1350" s="8">
        <f t="shared" si="731"/>
        <v>-11089.848616138799</v>
      </c>
      <c r="AC1350" s="8">
        <f t="shared" si="724"/>
        <v>-13610.624044754042</v>
      </c>
      <c r="AD1350" s="8">
        <f t="shared" si="732"/>
        <v>726.53017055921839</v>
      </c>
      <c r="AE1350" s="8">
        <f t="shared" si="725"/>
        <v>-12884.093874194823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2657.8358409978846</v>
      </c>
      <c r="M1351" s="14">
        <f t="shared" si="718"/>
        <v>769177</v>
      </c>
      <c r="N1351" s="13"/>
      <c r="O1351" s="12">
        <f>1000*(IF(I9&lt;18,VLOOKUP(I9,'[1]Mortality (No Interventions) L'!$B$10:$O$129,10),VLOOKUP(I9,'[1]Mortality (Interventions) L'!$B$264:$AV$384,34)))</f>
        <v>16.399658126582416</v>
      </c>
      <c r="P1351" s="11">
        <v>0</v>
      </c>
      <c r="Q1351" s="10">
        <f t="shared" si="727"/>
        <v>0.94843157343713813</v>
      </c>
      <c r="R1351" s="10">
        <f t="shared" si="728"/>
        <v>1.5553953560825709E-2</v>
      </c>
      <c r="S1351" s="10">
        <f t="shared" si="729"/>
        <v>0</v>
      </c>
      <c r="T1351" s="9">
        <f t="shared" si="719"/>
        <v>0.93287761987631246</v>
      </c>
      <c r="U1351" s="18"/>
      <c r="V1351" s="8">
        <f t="shared" si="730"/>
        <v>7295.1175236165764</v>
      </c>
      <c r="W1351" s="8">
        <f t="shared" si="720"/>
        <v>7175.4800902360239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-2479.435573372064</v>
      </c>
      <c r="AB1351" s="8">
        <f t="shared" si="731"/>
        <v>-11963.743338055237</v>
      </c>
      <c r="AC1351" s="8">
        <f t="shared" si="724"/>
        <v>-14443.178911427302</v>
      </c>
      <c r="AD1351" s="8">
        <f t="shared" si="732"/>
        <v>715.65102906678624</v>
      </c>
      <c r="AE1351" s="8">
        <f t="shared" si="725"/>
        <v>-13727.527882360515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2657.8358409978846</v>
      </c>
      <c r="M1352" s="14">
        <f t="shared" si="718"/>
        <v>769177</v>
      </c>
      <c r="N1352" s="13"/>
      <c r="O1352" s="12">
        <f>1000*(IF(I10&lt;18,VLOOKUP(I10,'[1]Mortality (No Interventions) L'!$B$10:$O$129,10),VLOOKUP(I10,'[1]Mortality (Interventions) L'!$B$264:$AV$384,34)))</f>
        <v>18.197327237109882</v>
      </c>
      <c r="P1352" s="11">
        <v>0</v>
      </c>
      <c r="Q1352" s="10">
        <f t="shared" si="727"/>
        <v>0.93287761987631246</v>
      </c>
      <c r="R1352" s="10">
        <f t="shared" si="728"/>
        <v>1.6975879321065458E-2</v>
      </c>
      <c r="S1352" s="10">
        <f t="shared" si="729"/>
        <v>0</v>
      </c>
      <c r="T1352" s="9">
        <f t="shared" si="719"/>
        <v>0.91590174055524698</v>
      </c>
      <c r="U1352" s="18"/>
      <c r="V1352" s="8">
        <f t="shared" si="730"/>
        <v>7175.4800902360239</v>
      </c>
      <c r="W1352" s="8">
        <f t="shared" si="720"/>
        <v>7044.9055309506321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-2434.3164728800812</v>
      </c>
      <c r="AB1352" s="8">
        <f t="shared" si="731"/>
        <v>-13057.455928539166</v>
      </c>
      <c r="AC1352" s="8">
        <f t="shared" si="724"/>
        <v>-15491.772401419246</v>
      </c>
      <c r="AD1352" s="8">
        <f t="shared" si="732"/>
        <v>703.91459685215398</v>
      </c>
      <c r="AE1352" s="8">
        <f t="shared" si="725"/>
        <v>-14787.857804567093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2657.8358409978846</v>
      </c>
      <c r="M1353" s="14">
        <f t="shared" si="718"/>
        <v>769177</v>
      </c>
      <c r="N1353" s="13"/>
      <c r="O1353" s="12">
        <f>1000*(IF(I11&lt;18,VLOOKUP(I11,'[1]Mortality (No Interventions) L'!$B$10:$O$129,10),VLOOKUP(I11,'[1]Mortality (Interventions) L'!$B$264:$AV$384,34)))</f>
        <v>20.055322076054974</v>
      </c>
      <c r="P1353" s="11">
        <v>0</v>
      </c>
      <c r="Q1353" s="10">
        <f t="shared" si="727"/>
        <v>0.91590174055524698</v>
      </c>
      <c r="R1353" s="10">
        <f t="shared" si="728"/>
        <v>1.8368704396854819E-2</v>
      </c>
      <c r="S1353" s="10">
        <f t="shared" si="729"/>
        <v>0</v>
      </c>
      <c r="T1353" s="9">
        <f t="shared" si="719"/>
        <v>0.89753303615839219</v>
      </c>
      <c r="U1353" s="18"/>
      <c r="V1353" s="8">
        <f t="shared" si="730"/>
        <v>7044.9055309506321</v>
      </c>
      <c r="W1353" s="8">
        <f t="shared" si="720"/>
        <v>6903.6176815320368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-2385.495471981425</v>
      </c>
      <c r="AB1353" s="8">
        <f t="shared" si="731"/>
        <v>-14128.7849418596</v>
      </c>
      <c r="AC1353" s="8">
        <f t="shared" si="724"/>
        <v>-16514.280413841025</v>
      </c>
      <c r="AD1353" s="8">
        <f t="shared" si="732"/>
        <v>691.1052325862571</v>
      </c>
      <c r="AE1353" s="8">
        <f t="shared" si="725"/>
        <v>-15823.175181254768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2657.8358409978846</v>
      </c>
      <c r="M1354" s="14">
        <f t="shared" si="718"/>
        <v>769177</v>
      </c>
      <c r="N1354" s="13"/>
      <c r="O1354" s="12">
        <f>1000*(IF(I12&lt;18,VLOOKUP(I12,'[1]Mortality (No Interventions) L'!$B$10:$O$129,10),VLOOKUP(I12,'[1]Mortality (Interventions) L'!$B$264:$AV$384,34)))</f>
        <v>22.196600646291941</v>
      </c>
      <c r="P1354" s="11">
        <v>0</v>
      </c>
      <c r="Q1354" s="10">
        <f t="shared" si="727"/>
        <v>0.89753303615839219</v>
      </c>
      <c r="R1354" s="10">
        <f t="shared" si="728"/>
        <v>1.9922182370461738E-2</v>
      </c>
      <c r="S1354" s="10">
        <f t="shared" si="729"/>
        <v>0</v>
      </c>
      <c r="T1354" s="9">
        <f t="shared" si="719"/>
        <v>0.87761085378793047</v>
      </c>
      <c r="U1354" s="18"/>
      <c r="V1354" s="8">
        <f t="shared" si="730"/>
        <v>6903.6176815320368</v>
      </c>
      <c r="W1354" s="8">
        <f t="shared" si="720"/>
        <v>6750.3808368403907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-2332.5455816463159</v>
      </c>
      <c r="AB1354" s="8">
        <f t="shared" si="731"/>
        <v>-15323.684469164647</v>
      </c>
      <c r="AC1354" s="8">
        <f t="shared" si="724"/>
        <v>-17656.230050810962</v>
      </c>
      <c r="AD1354" s="8">
        <f t="shared" si="732"/>
        <v>677.24489455829291</v>
      </c>
      <c r="AE1354" s="8">
        <f t="shared" si="725"/>
        <v>-16978.985156252667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2657.8358409978846</v>
      </c>
      <c r="M1355" s="14">
        <f t="shared" si="718"/>
        <v>769177</v>
      </c>
      <c r="N1355" s="13"/>
      <c r="O1355" s="12">
        <f>1000*(IF(I13&lt;18,VLOOKUP(I13,'[1]Mortality (No Interventions) L'!$B$10:$O$129,10),VLOOKUP(I13,'[1]Mortality (Interventions) L'!$B$264:$AV$384,34)))</f>
        <v>24.665229914656823</v>
      </c>
      <c r="P1355" s="11">
        <v>0</v>
      </c>
      <c r="Q1355" s="10">
        <f t="shared" si="727"/>
        <v>0.87761085378793047</v>
      </c>
      <c r="R1355" s="10">
        <f t="shared" si="728"/>
        <v>2.1646473484277579E-2</v>
      </c>
      <c r="S1355" s="10">
        <f t="shared" si="729"/>
        <v>0</v>
      </c>
      <c r="T1355" s="9">
        <f t="shared" si="719"/>
        <v>0.85596438030365285</v>
      </c>
      <c r="U1355" s="18"/>
      <c r="V1355" s="8">
        <f t="shared" si="730"/>
        <v>6750.3808368403907</v>
      </c>
      <c r="W1355" s="8">
        <f t="shared" si="720"/>
        <v>6583.8811414882284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-2275.0128085885922</v>
      </c>
      <c r="AB1355" s="8">
        <f t="shared" si="731"/>
        <v>-16649.969535216176</v>
      </c>
      <c r="AC1355" s="8">
        <f t="shared" si="724"/>
        <v>-18924.982343804768</v>
      </c>
      <c r="AD1355" s="8">
        <f t="shared" si="732"/>
        <v>662.21236009404242</v>
      </c>
      <c r="AE1355" s="8">
        <f t="shared" si="725"/>
        <v>-18262.769983710725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5116.1711292230912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2657.8358409978846</v>
      </c>
      <c r="M1356" s="14">
        <f t="shared" si="718"/>
        <v>769177</v>
      </c>
      <c r="N1356" s="13"/>
      <c r="O1356" s="12">
        <f>1000*(IF(I14&lt;18,VLOOKUP(I14,'[1]Mortality (No Interventions) L'!$B$10:$O$129,10),VLOOKUP(I14,'[1]Mortality (Interventions) L'!$B$264:$AV$384,34)))</f>
        <v>27.603774867564255</v>
      </c>
      <c r="P1356" s="11">
        <v>0</v>
      </c>
      <c r="Q1356" s="10">
        <f t="shared" si="727"/>
        <v>0.85596438030365285</v>
      </c>
      <c r="R1356" s="10">
        <f t="shared" si="728"/>
        <v>2.3627848048556187E-2</v>
      </c>
      <c r="S1356" s="10">
        <f t="shared" si="729"/>
        <v>0</v>
      </c>
      <c r="T1356" s="9">
        <f t="shared" si="719"/>
        <v>0.83233653225509663</v>
      </c>
      <c r="U1356" s="18"/>
      <c r="V1356" s="8">
        <f t="shared" si="730"/>
        <v>6583.8811414882284</v>
      </c>
      <c r="W1356" s="8">
        <f t="shared" si="720"/>
        <v>6402.1411687037853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-2212.2138671994876</v>
      </c>
      <c r="AB1356" s="8">
        <f t="shared" si="731"/>
        <v>-18173.997278444302</v>
      </c>
      <c r="AC1356" s="8">
        <f t="shared" si="724"/>
        <v>-20386.211145643789</v>
      </c>
      <c r="AD1356" s="8">
        <f t="shared" si="732"/>
        <v>645.8787399799952</v>
      </c>
      <c r="AE1356" s="8">
        <f t="shared" si="725"/>
        <v>-19740.332405663794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2657.8358409978846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2657.8358409978846</v>
      </c>
      <c r="M1357" s="14">
        <f t="shared" si="718"/>
        <v>769177</v>
      </c>
      <c r="N1357" s="13"/>
      <c r="O1357" s="12">
        <f>1000*(IF(I15&lt;18,VLOOKUP(I15,'[1]Mortality (No Interventions) L'!$B$10:$O$129,10),VLOOKUP(I15,'[1]Mortality (Interventions) L'!$B$264:$AV$384,34)))</f>
        <v>30.990272277399757</v>
      </c>
      <c r="P1357" s="11">
        <v>0</v>
      </c>
      <c r="Q1357" s="10">
        <f t="shared" si="727"/>
        <v>0.83233653225509663</v>
      </c>
      <c r="R1357" s="10">
        <f t="shared" si="728"/>
        <v>2.5794335761012172E-2</v>
      </c>
      <c r="S1357" s="10">
        <f t="shared" si="729"/>
        <v>0</v>
      </c>
      <c r="T1357" s="9">
        <f t="shared" si="719"/>
        <v>0.80654219649408443</v>
      </c>
      <c r="U1357" s="18"/>
      <c r="V1357" s="8">
        <f t="shared" si="730"/>
        <v>6402.1411687037853</v>
      </c>
      <c r="W1357" s="8">
        <f t="shared" si="720"/>
        <v>6203.7370707273039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-2143.6567571191358</v>
      </c>
      <c r="AB1357" s="8">
        <f t="shared" si="731"/>
        <v>-19840.409797648059</v>
      </c>
      <c r="AC1357" s="8">
        <f t="shared" si="724"/>
        <v>-21984.066554767196</v>
      </c>
      <c r="AD1357" s="8">
        <f t="shared" si="732"/>
        <v>628.05004864984141</v>
      </c>
      <c r="AE1357" s="8">
        <f t="shared" si="725"/>
        <v>-21356.016506117354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2657.8358409978846</v>
      </c>
      <c r="M1358" s="14">
        <f t="shared" si="718"/>
        <v>769177</v>
      </c>
      <c r="N1358" s="13"/>
      <c r="O1358" s="12">
        <f>1000*(IF(I16&lt;18,VLOOKUP(I16,'[1]Mortality (No Interventions) L'!$B$10:$O$129,10),VLOOKUP(I16,'[1]Mortality (Interventions) L'!$B$264:$AV$384,34)))</f>
        <v>34.877034038961277</v>
      </c>
      <c r="P1358" s="11">
        <v>0</v>
      </c>
      <c r="Q1358" s="10">
        <f t="shared" si="727"/>
        <v>0.80654219649408443</v>
      </c>
      <c r="R1358" s="10">
        <f t="shared" si="728"/>
        <v>2.8129799640982778E-2</v>
      </c>
      <c r="S1358" s="10">
        <f t="shared" si="729"/>
        <v>0</v>
      </c>
      <c r="T1358" s="9">
        <f t="shared" si="719"/>
        <v>0.7784123968531016</v>
      </c>
      <c r="U1358" s="18"/>
      <c r="V1358" s="8">
        <f t="shared" si="730"/>
        <v>6203.7370707273039</v>
      </c>
      <c r="W1358" s="8">
        <f t="shared" si="720"/>
        <v>5987.3691217427813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-2068.8923674332423</v>
      </c>
      <c r="AB1358" s="8">
        <f t="shared" si="731"/>
        <v>-21636.794898452212</v>
      </c>
      <c r="AC1358" s="8">
        <f t="shared" si="724"/>
        <v>-23705.687265885455</v>
      </c>
      <c r="AD1358" s="8">
        <f t="shared" si="732"/>
        <v>608.5866066383486</v>
      </c>
      <c r="AE1358" s="8">
        <f t="shared" si="725"/>
        <v>-23097.100659247106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2657.8358409978846</v>
      </c>
      <c r="M1359" s="14">
        <f t="shared" si="718"/>
        <v>769177</v>
      </c>
      <c r="N1359" s="13"/>
      <c r="O1359" s="12">
        <f>1000*(IF(I17&lt;18,VLOOKUP(I17,'[1]Mortality (No Interventions) L'!$B$10:$O$129,10),VLOOKUP(I17,'[1]Mortality (Interventions) L'!$B$264:$AV$384,34)))</f>
        <v>39.363607100776569</v>
      </c>
      <c r="P1359" s="11">
        <v>0</v>
      </c>
      <c r="Q1359" s="10">
        <f t="shared" si="727"/>
        <v>0.7784123968531016</v>
      </c>
      <c r="R1359" s="10">
        <f t="shared" si="728"/>
        <v>3.0641119752099256E-2</v>
      </c>
      <c r="S1359" s="10">
        <f t="shared" si="729"/>
        <v>0</v>
      </c>
      <c r="T1359" s="9">
        <f t="shared" si="719"/>
        <v>0.74777127710100233</v>
      </c>
      <c r="U1359" s="18"/>
      <c r="V1359" s="8">
        <f t="shared" si="730"/>
        <v>5987.3691217427813</v>
      </c>
      <c r="W1359" s="8">
        <f t="shared" si="720"/>
        <v>5751.684676067177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-1987.4533011478047</v>
      </c>
      <c r="AB1359" s="8">
        <f t="shared" si="731"/>
        <v>-23568.444567560447</v>
      </c>
      <c r="AC1359" s="8">
        <f t="shared" si="724"/>
        <v>-25555.897868708253</v>
      </c>
      <c r="AD1359" s="8">
        <f t="shared" si="732"/>
        <v>587.36091084296686</v>
      </c>
      <c r="AE1359" s="8">
        <f t="shared" si="725"/>
        <v>-24968.536957865286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2657.8358409978846</v>
      </c>
      <c r="M1360" s="14">
        <f t="shared" si="718"/>
        <v>769177</v>
      </c>
      <c r="N1360" s="13"/>
      <c r="O1360" s="12">
        <f>1000*(IF(I18&lt;18,VLOOKUP(I18,'[1]Mortality (No Interventions) L'!$B$10:$O$129,10),VLOOKUP(I18,'[1]Mortality (Interventions) L'!$B$264:$AV$384,34)))</f>
        <v>44.375863579118935</v>
      </c>
      <c r="P1360" s="11">
        <v>0</v>
      </c>
      <c r="Q1360" s="10">
        <f t="shared" si="727"/>
        <v>0.74777127710100233</v>
      </c>
      <c r="R1360" s="10">
        <f t="shared" si="728"/>
        <v>3.3182996181017624E-2</v>
      </c>
      <c r="S1360" s="10">
        <f t="shared" si="729"/>
        <v>0</v>
      </c>
      <c r="T1360" s="9">
        <f t="shared" si="719"/>
        <v>0.71458828091998472</v>
      </c>
      <c r="U1360" s="18"/>
      <c r="V1360" s="8">
        <f t="shared" si="730"/>
        <v>5751.684676067177</v>
      </c>
      <c r="W1360" s="8">
        <f t="shared" si="720"/>
        <v>5496.448701531911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-1899.2583445862001</v>
      </c>
      <c r="AB1360" s="8">
        <f t="shared" si="731"/>
        <v>-25523.597453526592</v>
      </c>
      <c r="AC1360" s="8">
        <f t="shared" si="724"/>
        <v>-27422.855798112792</v>
      </c>
      <c r="AD1360" s="8">
        <f t="shared" si="732"/>
        <v>564.24026672219009</v>
      </c>
      <c r="AE1360" s="8">
        <f t="shared" si="725"/>
        <v>-26858.615531390602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2657.8358409978846</v>
      </c>
      <c r="M1361" s="14">
        <f t="shared" si="718"/>
        <v>769177</v>
      </c>
      <c r="N1361" s="13"/>
      <c r="O1361" s="12">
        <f>1000*(IF(I19&lt;18,VLOOKUP(I19,'[1]Mortality (No Interventions) L'!$B$10:$O$129,10),VLOOKUP(I19,'[1]Mortality (Interventions) L'!$B$264:$AV$384,34)))</f>
        <v>49.948242607909009</v>
      </c>
      <c r="P1361" s="11">
        <v>0</v>
      </c>
      <c r="Q1361" s="10">
        <f t="shared" si="727"/>
        <v>0.71458828091998472</v>
      </c>
      <c r="R1361" s="10">
        <f t="shared" si="728"/>
        <v>3.5692428820160035E-2</v>
      </c>
      <c r="S1361" s="10">
        <f t="shared" si="729"/>
        <v>0</v>
      </c>
      <c r="T1361" s="9">
        <f t="shared" si="719"/>
        <v>0.67889585209982473</v>
      </c>
      <c r="U1361" s="18"/>
      <c r="V1361" s="8">
        <f t="shared" si="730"/>
        <v>5496.448701531911</v>
      </c>
      <c r="W1361" s="8">
        <f t="shared" si="720"/>
        <v>5221.9107483058688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-1804.3937280157131</v>
      </c>
      <c r="AB1361" s="8">
        <f t="shared" si="731"/>
        <v>-27453.795322604237</v>
      </c>
      <c r="AC1361" s="8">
        <f t="shared" si="724"/>
        <v>-29258.189050619949</v>
      </c>
      <c r="AD1361" s="8">
        <f t="shared" si="732"/>
        <v>539.20161762028044</v>
      </c>
      <c r="AE1361" s="8">
        <f t="shared" si="725"/>
        <v>-28718.987432999667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2657.8358409978846</v>
      </c>
      <c r="M1362" s="14">
        <f t="shared" si="718"/>
        <v>769177</v>
      </c>
      <c r="N1362" s="13"/>
      <c r="O1362" s="12">
        <f>1000*(IF(I20&lt;18,VLOOKUP(I20,'[1]Mortality (No Interventions) L'!$B$10:$O$129,10),VLOOKUP(I20,'[1]Mortality (Interventions) L'!$B$264:$AV$384,34)))</f>
        <v>56.023750758001995</v>
      </c>
      <c r="P1362" s="11">
        <v>0</v>
      </c>
      <c r="Q1362" s="10">
        <f t="shared" si="727"/>
        <v>0.67889585209982473</v>
      </c>
      <c r="R1362" s="10">
        <f t="shared" si="728"/>
        <v>3.8034292008681969E-2</v>
      </c>
      <c r="S1362" s="10">
        <f t="shared" si="729"/>
        <v>0</v>
      </c>
      <c r="T1362" s="9">
        <f t="shared" si="719"/>
        <v>0.6408615600911427</v>
      </c>
      <c r="U1362" s="18"/>
      <c r="V1362" s="8">
        <f t="shared" si="730"/>
        <v>5221.9107483058688</v>
      </c>
      <c r="W1362" s="8">
        <f t="shared" si="720"/>
        <v>4929.3597220622487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-1703.3048235280587</v>
      </c>
      <c r="AB1362" s="8">
        <f t="shared" si="731"/>
        <v>-29255.102624361971</v>
      </c>
      <c r="AC1362" s="8">
        <f t="shared" si="724"/>
        <v>-30958.407447890029</v>
      </c>
      <c r="AD1362" s="8">
        <f t="shared" si="732"/>
        <v>512.26944440880573</v>
      </c>
      <c r="AE1362" s="8">
        <f t="shared" si="725"/>
        <v>-30446.138003481225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2657.8358409978846</v>
      </c>
      <c r="M1363" s="14">
        <f t="shared" si="718"/>
        <v>769177</v>
      </c>
      <c r="N1363" s="13"/>
      <c r="O1363" s="12">
        <f>1000*(IF(I21&lt;18,VLOOKUP(I21,'[1]Mortality (No Interventions) L'!$B$10:$O$129,10),VLOOKUP(I21,'[1]Mortality (Interventions) L'!$B$264:$AV$384,34)))</f>
        <v>62.694847673040371</v>
      </c>
      <c r="P1363" s="11">
        <v>0</v>
      </c>
      <c r="Q1363" s="10">
        <f t="shared" si="727"/>
        <v>0.6408615600911427</v>
      </c>
      <c r="R1363" s="10">
        <f t="shared" si="728"/>
        <v>4.0178717889421199E-2</v>
      </c>
      <c r="S1363" s="10">
        <f t="shared" si="729"/>
        <v>0</v>
      </c>
      <c r="T1363" s="9">
        <f t="shared" si="719"/>
        <v>0.60068284220172152</v>
      </c>
      <c r="U1363" s="18"/>
      <c r="V1363" s="8">
        <f t="shared" si="730"/>
        <v>4929.3597220622487</v>
      </c>
      <c r="W1363" s="8">
        <f t="shared" si="720"/>
        <v>4620.3142651619355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-1596.5163870762121</v>
      </c>
      <c r="AB1363" s="8">
        <f t="shared" si="731"/>
        <v>-30904.545690031329</v>
      </c>
      <c r="AC1363" s="8">
        <f t="shared" si="724"/>
        <v>-32501.062077107541</v>
      </c>
      <c r="AD1363" s="8">
        <f t="shared" si="732"/>
        <v>483.57018873430661</v>
      </c>
      <c r="AE1363" s="8">
        <f t="shared" si="725"/>
        <v>-32017.491888373235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2657.8358409978846</v>
      </c>
      <c r="M1364" s="14">
        <f t="shared" si="718"/>
        <v>769177</v>
      </c>
      <c r="N1364" s="13"/>
      <c r="O1364" s="12">
        <f>1000*(IF(I22&lt;18,VLOOKUP(I22,'[1]Mortality (No Interventions) L'!$B$10:$O$129,10),VLOOKUP(I22,'[1]Mortality (Interventions) L'!$B$264:$AV$384,34)))</f>
        <v>70.192689536437001</v>
      </c>
      <c r="P1364" s="11">
        <v>0</v>
      </c>
      <c r="Q1364" s="10">
        <f t="shared" si="727"/>
        <v>0.60068284220172152</v>
      </c>
      <c r="R1364" s="10">
        <f t="shared" si="728"/>
        <v>4.2163544252530015E-2</v>
      </c>
      <c r="S1364" s="10">
        <f t="shared" si="729"/>
        <v>0</v>
      </c>
      <c r="T1364" s="9">
        <f t="shared" si="719"/>
        <v>0.55851929794919153</v>
      </c>
      <c r="U1364" s="18"/>
      <c r="V1364" s="8">
        <f t="shared" si="730"/>
        <v>4620.3142651619355</v>
      </c>
      <c r="W1364" s="8">
        <f t="shared" si="720"/>
        <v>4296.0019803866535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-1484.4526079783375</v>
      </c>
      <c r="AB1364" s="8">
        <f t="shared" si="731"/>
        <v>-32431.228477528279</v>
      </c>
      <c r="AC1364" s="8">
        <f t="shared" si="724"/>
        <v>-33915.681085506614</v>
      </c>
      <c r="AD1364" s="8">
        <f t="shared" si="732"/>
        <v>453.25282941238589</v>
      </c>
      <c r="AE1364" s="8">
        <f t="shared" si="725"/>
        <v>-33462.42825609423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2657.8358409978846</v>
      </c>
      <c r="M1365" s="14">
        <f t="shared" si="718"/>
        <v>769177</v>
      </c>
      <c r="N1365" s="13"/>
      <c r="O1365" s="12">
        <f>1000*(IF(I23&lt;18,VLOOKUP(I23,'[1]Mortality (No Interventions) L'!$B$10:$O$129,10),VLOOKUP(I23,'[1]Mortality (Interventions) L'!$B$264:$AV$384,34)))</f>
        <v>78.608936482176105</v>
      </c>
      <c r="P1365" s="11">
        <v>0</v>
      </c>
      <c r="Q1365" s="10">
        <f t="shared" si="727"/>
        <v>0.55851929794919153</v>
      </c>
      <c r="R1365" s="10">
        <f t="shared" si="728"/>
        <v>4.3904608016557586E-2</v>
      </c>
      <c r="S1365" s="10">
        <f t="shared" si="729"/>
        <v>0</v>
      </c>
      <c r="T1365" s="9">
        <f t="shared" si="719"/>
        <v>0.51461468993263393</v>
      </c>
      <c r="U1365" s="18"/>
      <c r="V1365" s="8">
        <f t="shared" si="730"/>
        <v>4296.0019803866535</v>
      </c>
      <c r="W1365" s="8">
        <f t="shared" si="720"/>
        <v>3958.2978335831358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-1367.7613672069676</v>
      </c>
      <c r="AB1365" s="8">
        <f t="shared" si="731"/>
        <v>-33770.414680351714</v>
      </c>
      <c r="AC1365" s="8">
        <f t="shared" si="724"/>
        <v>-35138.176047558685</v>
      </c>
      <c r="AD1365" s="8">
        <f t="shared" si="732"/>
        <v>421.43779427593074</v>
      </c>
      <c r="AE1365" s="8">
        <f t="shared" si="725"/>
        <v>-34716.738253282754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2657.8358409978846</v>
      </c>
      <c r="M1366" s="14">
        <f t="shared" si="718"/>
        <v>769177</v>
      </c>
      <c r="N1366" s="13"/>
      <c r="O1366" s="12">
        <f>1000*(IF(I24&lt;18,VLOOKUP(I24,'[1]Mortality (No Interventions) L'!$B$10:$O$129,10),VLOOKUP(I24,'[1]Mortality (Interventions) L'!$B$264:$AV$384,34)))</f>
        <v>88.090701422376867</v>
      </c>
      <c r="P1366" s="11">
        <v>0</v>
      </c>
      <c r="Q1366" s="10">
        <f t="shared" si="727"/>
        <v>0.51461468993263393</v>
      </c>
      <c r="R1366" s="10">
        <f t="shared" si="728"/>
        <v>4.5332768998424706E-2</v>
      </c>
      <c r="S1366" s="10">
        <f t="shared" si="729"/>
        <v>0</v>
      </c>
      <c r="T1366" s="9">
        <f t="shared" si="719"/>
        <v>0.46928192093420923</v>
      </c>
      <c r="U1366" s="18"/>
      <c r="V1366" s="8">
        <f t="shared" si="730"/>
        <v>3958.2978335831358</v>
      </c>
      <c r="W1366" s="8">
        <f t="shared" si="720"/>
        <v>3609.6086009841229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-1247.2743089912767</v>
      </c>
      <c r="AB1366" s="8">
        <f t="shared" si="731"/>
        <v>-34868.923259901319</v>
      </c>
      <c r="AC1366" s="8">
        <f t="shared" si="724"/>
        <v>-36116.197568892596</v>
      </c>
      <c r="AD1366" s="8">
        <f t="shared" si="732"/>
        <v>388.30901747450565</v>
      </c>
      <c r="AE1366" s="8">
        <f t="shared" si="725"/>
        <v>-35727.888551418087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2657.8358409978846</v>
      </c>
      <c r="M1367" s="14">
        <f t="shared" si="718"/>
        <v>769177</v>
      </c>
      <c r="N1367" s="13"/>
      <c r="O1367" s="12">
        <f>1000*(IF(I25&lt;18,VLOOKUP(I25,'[1]Mortality (No Interventions) L'!$B$10:$O$129,10),VLOOKUP(I25,'[1]Mortality (Interventions) L'!$B$264:$AV$384,34)))</f>
        <v>98.319440889944659</v>
      </c>
      <c r="P1367" s="11">
        <v>0</v>
      </c>
      <c r="Q1367" s="10">
        <f t="shared" si="727"/>
        <v>0.46928192093420923</v>
      </c>
      <c r="R1367" s="10">
        <f t="shared" si="728"/>
        <v>4.6139536086010666E-2</v>
      </c>
      <c r="S1367" s="10">
        <f t="shared" si="729"/>
        <v>0</v>
      </c>
      <c r="T1367" s="9">
        <f t="shared" si="719"/>
        <v>0.42314238484819855</v>
      </c>
      <c r="U1367" s="18"/>
      <c r="V1367" s="8">
        <f t="shared" si="730"/>
        <v>3609.6086009841229</v>
      </c>
      <c r="W1367" s="8">
        <f t="shared" si="720"/>
        <v>3254.7139015038283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-1124.6429962948623</v>
      </c>
      <c r="AB1367" s="8">
        <f t="shared" si="731"/>
        <v>-35489.469948029429</v>
      </c>
      <c r="AC1367" s="8">
        <f t="shared" si="724"/>
        <v>-36614.11294432429</v>
      </c>
      <c r="AD1367" s="8">
        <f t="shared" si="732"/>
        <v>354.10260375654246</v>
      </c>
      <c r="AE1367" s="8">
        <f t="shared" si="725"/>
        <v>-36260.010340567751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2657.8358409978846</v>
      </c>
      <c r="M1368" s="14">
        <f t="shared" si="718"/>
        <v>769177</v>
      </c>
      <c r="N1368" s="13"/>
      <c r="O1368" s="12">
        <f>1000*(IF(I26&lt;18,VLOOKUP(I26,'[1]Mortality (No Interventions) L'!$B$10:$O$129,10),VLOOKUP(I26,'[1]Mortality (Interventions) L'!$B$264:$AV$384,34)))</f>
        <v>108.98968796546838</v>
      </c>
      <c r="P1368" s="11">
        <v>0</v>
      </c>
      <c r="Q1368" s="10">
        <f t="shared" si="727"/>
        <v>0.42314238484819855</v>
      </c>
      <c r="R1368" s="10">
        <f t="shared" si="728"/>
        <v>4.6118156489569295E-2</v>
      </c>
      <c r="S1368" s="10">
        <f t="shared" si="729"/>
        <v>0</v>
      </c>
      <c r="T1368" s="9">
        <f t="shared" si="719"/>
        <v>0.37702422835862925</v>
      </c>
      <c r="U1368" s="18"/>
      <c r="V1368" s="8">
        <f t="shared" si="730"/>
        <v>3254.7139015038283</v>
      </c>
      <c r="W1368" s="8">
        <f t="shared" si="720"/>
        <v>2899.9836489620538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-1002.0685070561359</v>
      </c>
      <c r="AB1368" s="8">
        <f t="shared" si="731"/>
        <v>-35473.025254177439</v>
      </c>
      <c r="AC1368" s="8">
        <f t="shared" si="724"/>
        <v>-36475.093761233577</v>
      </c>
      <c r="AD1368" s="8">
        <f t="shared" si="732"/>
        <v>319.28743373752559</v>
      </c>
      <c r="AE1368" s="8">
        <f t="shared" si="725"/>
        <v>-36155.806327496051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2657.8358409978846</v>
      </c>
      <c r="M1369" s="14">
        <f t="shared" si="718"/>
        <v>769177</v>
      </c>
      <c r="N1369" s="13"/>
      <c r="O1369" s="12">
        <f>1000*(IF(I27&lt;18,VLOOKUP(I27,'[1]Mortality (No Interventions) L'!$B$10:$O$129,10),VLOOKUP(I27,'[1]Mortality (Interventions) L'!$B$264:$AV$384,34)))</f>
        <v>120.62034818572847</v>
      </c>
      <c r="P1369" s="11">
        <v>0</v>
      </c>
      <c r="Q1369" s="10">
        <f t="shared" si="727"/>
        <v>0.37702422835862925</v>
      </c>
      <c r="R1369" s="10">
        <f t="shared" si="728"/>
        <v>4.547679369907346E-2</v>
      </c>
      <c r="S1369" s="10">
        <f t="shared" si="729"/>
        <v>0</v>
      </c>
      <c r="T1369" s="9">
        <f t="shared" si="719"/>
        <v>0.33154743465955577</v>
      </c>
      <c r="U1369" s="18"/>
      <c r="V1369" s="8">
        <f t="shared" si="730"/>
        <v>2899.9836489620538</v>
      </c>
      <c r="W1369" s="8">
        <f t="shared" si="720"/>
        <v>2550.1866114913314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-881.19865482907164</v>
      </c>
      <c r="AB1369" s="8">
        <f t="shared" si="731"/>
        <v>-34979.703747072228</v>
      </c>
      <c r="AC1369" s="8">
        <f t="shared" si="724"/>
        <v>-35860.902401901301</v>
      </c>
      <c r="AD1369" s="8">
        <f t="shared" si="732"/>
        <v>284.48839596317748</v>
      </c>
      <c r="AE1369" s="8">
        <f t="shared" si="725"/>
        <v>-35576.414005938124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2657.8358409978846</v>
      </c>
      <c r="M1370" s="14">
        <f t="shared" si="718"/>
        <v>769177</v>
      </c>
      <c r="N1370" s="13"/>
      <c r="O1370" s="12">
        <f>1000*(IF(I28&lt;18,VLOOKUP(I28,'[1]Mortality (No Interventions) L'!$B$10:$O$129,10),VLOOKUP(I28,'[1]Mortality (Interventions) L'!$B$264:$AV$384,34)))</f>
        <v>133.16589802502887</v>
      </c>
      <c r="P1370" s="11">
        <v>0</v>
      </c>
      <c r="Q1370" s="10">
        <f t="shared" si="727"/>
        <v>0.33154743465955577</v>
      </c>
      <c r="R1370" s="10">
        <f t="shared" si="728"/>
        <v>4.4150811874334325E-2</v>
      </c>
      <c r="S1370" s="10">
        <f t="shared" si="729"/>
        <v>0</v>
      </c>
      <c r="T1370" s="9">
        <f t="shared" si="719"/>
        <v>0.28739662278522143</v>
      </c>
      <c r="U1370" s="18"/>
      <c r="V1370" s="8">
        <f t="shared" si="730"/>
        <v>2550.1866114913314</v>
      </c>
      <c r="W1370" s="8">
        <f t="shared" si="720"/>
        <v>2210.5887212406828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-763.85304462031081</v>
      </c>
      <c r="AB1370" s="8">
        <f t="shared" si="731"/>
        <v>-33959.789025064856</v>
      </c>
      <c r="AC1370" s="8">
        <f t="shared" si="724"/>
        <v>-34723.642069685164</v>
      </c>
      <c r="AD1370" s="8">
        <f t="shared" si="732"/>
        <v>250.17330658729963</v>
      </c>
      <c r="AE1370" s="8">
        <f t="shared" si="725"/>
        <v>-34473.468763097866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2657.8358409978846</v>
      </c>
      <c r="M1371" s="14">
        <f t="shared" si="718"/>
        <v>769177</v>
      </c>
      <c r="N1371" s="13"/>
      <c r="O1371" s="12">
        <f>1000*(IF(I29&lt;18,VLOOKUP(I29,'[1]Mortality (No Interventions) L'!$B$10:$O$129,10),VLOOKUP(I29,'[1]Mortality (Interventions) L'!$B$264:$AV$384,34)))</f>
        <v>146.97039539417918</v>
      </c>
      <c r="P1371" s="11">
        <v>0</v>
      </c>
      <c r="Q1371" s="10">
        <f t="shared" si="727"/>
        <v>0.28739662278522143</v>
      </c>
      <c r="R1371" s="10">
        <f t="shared" si="728"/>
        <v>4.2238795285695761E-2</v>
      </c>
      <c r="S1371" s="10">
        <f t="shared" si="729"/>
        <v>0</v>
      </c>
      <c r="T1371" s="9">
        <f t="shared" si="719"/>
        <v>0.24515782749952567</v>
      </c>
      <c r="U1371" s="18"/>
      <c r="V1371" s="8">
        <f t="shared" si="730"/>
        <v>2210.5887212406828</v>
      </c>
      <c r="W1371" s="8">
        <f t="shared" si="720"/>
        <v>1885.6976228260266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-651.58926062941612</v>
      </c>
      <c r="AB1371" s="8">
        <f t="shared" si="731"/>
        <v>-32489.109841465608</v>
      </c>
      <c r="AC1371" s="8">
        <f t="shared" si="724"/>
        <v>-33140.699102095023</v>
      </c>
      <c r="AD1371" s="8">
        <f t="shared" si="732"/>
        <v>216.85875355371101</v>
      </c>
      <c r="AE1371" s="8">
        <f t="shared" si="725"/>
        <v>-32923.840348541315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2657.8358409978846</v>
      </c>
      <c r="M1372" s="14">
        <f t="shared" si="718"/>
        <v>769177</v>
      </c>
      <c r="N1372" s="13"/>
      <c r="O1372" s="12">
        <f>1000*(IF(I30&lt;18,VLOOKUP(I30,'[1]Mortality (No Interventions) L'!$B$10:$O$129,10),VLOOKUP(I30,'[1]Mortality (Interventions) L'!$B$264:$AV$384,34)))</f>
        <v>170.75238091604047</v>
      </c>
      <c r="P1372" s="11">
        <v>0</v>
      </c>
      <c r="Q1372" s="10">
        <f t="shared" si="727"/>
        <v>0.24515782749952567</v>
      </c>
      <c r="R1372" s="10">
        <f t="shared" si="728"/>
        <v>4.1861282745747949E-2</v>
      </c>
      <c r="S1372" s="10">
        <f t="shared" si="729"/>
        <v>0</v>
      </c>
      <c r="T1372" s="9">
        <f t="shared" si="719"/>
        <v>0.20329654475377773</v>
      </c>
      <c r="U1372" s="18"/>
      <c r="V1372" s="8">
        <f t="shared" si="730"/>
        <v>1885.6976228260266</v>
      </c>
      <c r="W1372" s="8">
        <f t="shared" si="720"/>
        <v>1563.710264040765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-540.32884299762088</v>
      </c>
      <c r="AB1372" s="8">
        <f t="shared" si="731"/>
        <v>-32198.735878526171</v>
      </c>
      <c r="AC1372" s="8">
        <f t="shared" si="724"/>
        <v>-32739.064721523791</v>
      </c>
      <c r="AD1372" s="8">
        <f t="shared" si="732"/>
        <v>184.98693679923323</v>
      </c>
      <c r="AE1372" s="8">
        <f t="shared" si="725"/>
        <v>-32554.077784724559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2657.8358409978846</v>
      </c>
      <c r="M1373" s="14">
        <f t="shared" si="718"/>
        <v>769177</v>
      </c>
      <c r="N1373" s="13"/>
      <c r="O1373" s="12">
        <f>1000*(IF(I31&lt;18,VLOOKUP(I31,'[1]Mortality (No Interventions) L'!$B$10:$O$129,10),VLOOKUP(I31,'[1]Mortality (Interventions) L'!$B$264:$AV$384,34)))</f>
        <v>186.64955112073497</v>
      </c>
      <c r="P1373" s="11">
        <v>0</v>
      </c>
      <c r="Q1373" s="10">
        <f t="shared" si="727"/>
        <v>0.20329654475377773</v>
      </c>
      <c r="R1373" s="10">
        <f t="shared" si="728"/>
        <v>3.7945208822689015E-2</v>
      </c>
      <c r="S1373" s="10">
        <f t="shared" si="729"/>
        <v>0</v>
      </c>
      <c r="T1373" s="9">
        <f t="shared" si="719"/>
        <v>0.16535133593108872</v>
      </c>
      <c r="U1373" s="18"/>
      <c r="V1373" s="8">
        <f t="shared" si="730"/>
        <v>1563.710264040765</v>
      </c>
      <c r="W1373" s="8">
        <f t="shared" si="720"/>
        <v>1271.8444451746705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-439.47670699452891</v>
      </c>
      <c r="AB1373" s="8">
        <f t="shared" si="731"/>
        <v>-29186.581886609467</v>
      </c>
      <c r="AC1373" s="8">
        <f t="shared" si="724"/>
        <v>-29626.058593603997</v>
      </c>
      <c r="AD1373" s="8">
        <f t="shared" si="732"/>
        <v>153.39997690239906</v>
      </c>
      <c r="AE1373" s="8">
        <f t="shared" si="725"/>
        <v>-29472.658616701599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2657.8358409978846</v>
      </c>
      <c r="M1374" s="14">
        <f t="shared" si="718"/>
        <v>769177</v>
      </c>
      <c r="N1374" s="13"/>
      <c r="O1374" s="12">
        <f>1000*(IF(I32&lt;18,VLOOKUP(I32,'[1]Mortality (No Interventions) L'!$B$10:$O$129,10),VLOOKUP(I32,'[1]Mortality (Interventions) L'!$B$264:$AV$384,34)))</f>
        <v>203.78939428480695</v>
      </c>
      <c r="P1374" s="11">
        <v>0</v>
      </c>
      <c r="Q1374" s="10">
        <f t="shared" si="727"/>
        <v>0.16535133593108872</v>
      </c>
      <c r="R1374" s="10">
        <f t="shared" si="728"/>
        <v>3.3696848593580207E-2</v>
      </c>
      <c r="S1374" s="10">
        <f t="shared" si="729"/>
        <v>0</v>
      </c>
      <c r="T1374" s="9">
        <f t="shared" si="719"/>
        <v>0.13165448733750851</v>
      </c>
      <c r="U1374" s="18"/>
      <c r="V1374" s="8">
        <f t="shared" si="730"/>
        <v>1271.8444451746705</v>
      </c>
      <c r="W1374" s="8">
        <f t="shared" si="720"/>
        <v>1012.6560360680279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-349.91601507383228</v>
      </c>
      <c r="AB1374" s="8">
        <f t="shared" si="731"/>
        <v>-25918.840910664243</v>
      </c>
      <c r="AC1374" s="8">
        <f t="shared" si="724"/>
        <v>-26268.756925738075</v>
      </c>
      <c r="AD1374" s="8">
        <f t="shared" si="732"/>
        <v>124.76794007163518</v>
      </c>
      <c r="AE1374" s="8">
        <f t="shared" si="725"/>
        <v>-26143.988985666438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2657.8358409978846</v>
      </c>
      <c r="M1375" s="14">
        <f t="shared" si="718"/>
        <v>769177</v>
      </c>
      <c r="N1375" s="13"/>
      <c r="O1375" s="12">
        <f>1000*(IF(I33&lt;18,VLOOKUP(I33,'[1]Mortality (No Interventions) L'!$B$10:$O$129,10),VLOOKUP(I33,'[1]Mortality (Interventions) L'!$B$264:$AV$384,34)))</f>
        <v>221.71199229169343</v>
      </c>
      <c r="P1375" s="11">
        <v>0</v>
      </c>
      <c r="Q1375" s="10">
        <f t="shared" si="727"/>
        <v>0.13165448733750851</v>
      </c>
      <c r="R1375" s="10">
        <f t="shared" si="728"/>
        <v>2.9189378681740534E-2</v>
      </c>
      <c r="S1375" s="10">
        <f t="shared" si="729"/>
        <v>0</v>
      </c>
      <c r="T1375" s="9">
        <f t="shared" si="719"/>
        <v>0.10246510865576797</v>
      </c>
      <c r="U1375" s="18"/>
      <c r="V1375" s="8">
        <f t="shared" si="730"/>
        <v>1012.6560360680279</v>
      </c>
      <c r="W1375" s="8">
        <f t="shared" si="720"/>
        <v>788.13804880517637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-272.33543823704269</v>
      </c>
      <c r="AB1375" s="8">
        <f t="shared" si="731"/>
        <v>-22451.798726285138</v>
      </c>
      <c r="AC1375" s="8">
        <f t="shared" si="724"/>
        <v>-22724.13416452218</v>
      </c>
      <c r="AD1375" s="8">
        <f t="shared" si="732"/>
        <v>99.341557138273544</v>
      </c>
      <c r="AE1375" s="8">
        <f t="shared" si="725"/>
        <v>-22624.792607383908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2657.8358409978846</v>
      </c>
      <c r="M1376" s="14">
        <f t="shared" si="718"/>
        <v>769177</v>
      </c>
      <c r="N1376" s="13"/>
      <c r="O1376" s="12">
        <f>1000*(IF(I34&lt;18,VLOOKUP(I34,'[1]Mortality (No Interventions) L'!$B$10:$O$129,10),VLOOKUP(I34,'[1]Mortality (Interventions) L'!$B$264:$AV$384,34)))</f>
        <v>240.18651325172402</v>
      </c>
      <c r="P1376" s="11">
        <v>0</v>
      </c>
      <c r="Q1376" s="10">
        <f t="shared" si="727"/>
        <v>0.10246510865576797</v>
      </c>
      <c r="R1376" s="10">
        <f t="shared" si="728"/>
        <v>2.4610737177987955E-2</v>
      </c>
      <c r="S1376" s="10">
        <f t="shared" si="729"/>
        <v>0</v>
      </c>
      <c r="T1376" s="9">
        <f t="shared" si="719"/>
        <v>7.7854371477780016E-2</v>
      </c>
      <c r="U1376" s="18"/>
      <c r="V1376" s="8">
        <f t="shared" si="730"/>
        <v>788.13804880517637</v>
      </c>
      <c r="W1376" s="8">
        <f t="shared" si="720"/>
        <v>598.837918901644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-206.92413889200716</v>
      </c>
      <c r="AB1376" s="8">
        <f t="shared" si="731"/>
        <v>-18930.01299035324</v>
      </c>
      <c r="AC1376" s="8">
        <f t="shared" si="724"/>
        <v>-19136.937129245245</v>
      </c>
      <c r="AD1376" s="8">
        <f t="shared" si="732"/>
        <v>77.316342587787801</v>
      </c>
      <c r="AE1376" s="8">
        <f t="shared" si="725"/>
        <v>-19059.620786657459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2657.8358409978846</v>
      </c>
      <c r="M1377" s="14">
        <f t="shared" si="718"/>
        <v>769177</v>
      </c>
      <c r="N1377" s="13"/>
      <c r="O1377" s="12">
        <f>1000*(IF(I35&lt;18,VLOOKUP(I35,'[1]Mortality (No Interventions) L'!$B$10:$O$129,10),VLOOKUP(I35,'[1]Mortality (Interventions) L'!$B$264:$AV$384,34)))</f>
        <v>259.97190187254438</v>
      </c>
      <c r="P1377" s="11">
        <v>0</v>
      </c>
      <c r="Q1377" s="10">
        <f t="shared" si="727"/>
        <v>7.7854371477780016E-2</v>
      </c>
      <c r="R1377" s="10">
        <f t="shared" si="728"/>
        <v>2.0239949022170044E-2</v>
      </c>
      <c r="S1377" s="10">
        <f t="shared" si="729"/>
        <v>0</v>
      </c>
      <c r="T1377" s="9">
        <f t="shared" si="719"/>
        <v>5.7614422455609972E-2</v>
      </c>
      <c r="U1377" s="18"/>
      <c r="V1377" s="8">
        <f t="shared" si="730"/>
        <v>598.837918901644</v>
      </c>
      <c r="W1377" s="8">
        <f t="shared" si="720"/>
        <v>443.15688621138713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-153.12967696091354</v>
      </c>
      <c r="AB1377" s="8">
        <f t="shared" si="731"/>
        <v>-15568.103269025687</v>
      </c>
      <c r="AC1377" s="8">
        <f t="shared" si="724"/>
        <v>-15721.232945986601</v>
      </c>
      <c r="AD1377" s="8">
        <f t="shared" si="732"/>
        <v>58.74599984425128</v>
      </c>
      <c r="AE1377" s="8">
        <f t="shared" si="725"/>
        <v>-15662.48694614235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2657.8358409978846</v>
      </c>
      <c r="M1378" s="14">
        <f t="shared" ref="M1378:M1409" si="735">$E$11</f>
        <v>769177</v>
      </c>
      <c r="N1378" s="13"/>
      <c r="O1378" s="12">
        <f>1000*(IF(I36&lt;18,VLOOKUP(I36,'[1]Mortality (No Interventions) L'!$B$10:$O$129,10),VLOOKUP(I36,'[1]Mortality (Interventions) L'!$B$264:$AV$384,34)))</f>
        <v>280.26961614095222</v>
      </c>
      <c r="P1378" s="11">
        <v>0</v>
      </c>
      <c r="Q1378" s="10">
        <f t="shared" si="727"/>
        <v>5.7614422455609972E-2</v>
      </c>
      <c r="R1378" s="10">
        <f t="shared" si="728"/>
        <v>1.6147572065816466E-2</v>
      </c>
      <c r="S1378" s="10">
        <f t="shared" si="729"/>
        <v>0</v>
      </c>
      <c r="T1378" s="9">
        <f t="shared" ref="T1378:T1409" si="736">Q1378-SUM(R1378:S1378)</f>
        <v>4.1466850389793503E-2</v>
      </c>
      <c r="U1378" s="18"/>
      <c r="V1378" s="8">
        <f t="shared" si="730"/>
        <v>443.15688621138713</v>
      </c>
      <c r="W1378" s="8">
        <f t="shared" ref="W1378:W1409" si="737">$G$14*M1378*T1378</f>
        <v>318.95347582270199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-110.21208117929027</v>
      </c>
      <c r="AB1378" s="8">
        <f t="shared" si="731"/>
        <v>-12420.341038868512</v>
      </c>
      <c r="AC1378" s="8">
        <f t="shared" ref="AC1378:AC1409" si="741">IFERROR(_xlfn.IFNA(SUM(Y1378:AB1378),0),0)</f>
        <v>-12530.553120047802</v>
      </c>
      <c r="AD1378" s="8">
        <f t="shared" si="732"/>
        <v>43.473690537337077</v>
      </c>
      <c r="AE1378" s="8">
        <f t="shared" ref="AE1378:AE1409" si="742">IFERROR(_xlfn.IFNA(SUM(AC1378:AD1378),0),0)</f>
        <v>-12487.079429510464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2657.8358409978846</v>
      </c>
      <c r="M1379" s="14">
        <f t="shared" si="735"/>
        <v>769177</v>
      </c>
      <c r="N1379" s="13"/>
      <c r="O1379" s="12">
        <f>1000*(IF(I37&lt;18,VLOOKUP(I37,'[1]Mortality (No Interventions) L'!$B$10:$O$129,10),VLOOKUP(I37,'[1]Mortality (Interventions) L'!$B$264:$AV$384,34)))</f>
        <v>301.7216047102649</v>
      </c>
      <c r="P1379" s="11">
        <v>0</v>
      </c>
      <c r="Q1379" s="10">
        <f t="shared" ref="Q1379:Q1410" si="744">T1378</f>
        <v>4.1466850389793503E-2</v>
      </c>
      <c r="R1379" s="10">
        <f t="shared" ref="R1379:R1410" si="745">O1379*Q1379/1000</f>
        <v>1.2511444641888969E-2</v>
      </c>
      <c r="S1379" s="10">
        <f t="shared" ref="S1379:S1410" si="746">MIN(P1379*Q1379,Q1379-R1379)</f>
        <v>0</v>
      </c>
      <c r="T1379" s="9">
        <f t="shared" si="736"/>
        <v>2.8955405747904533E-2</v>
      </c>
      <c r="U1379" s="18"/>
      <c r="V1379" s="8">
        <f t="shared" ref="V1379:V1410" si="747">W1378</f>
        <v>318.95347582270199</v>
      </c>
      <c r="W1379" s="8">
        <f t="shared" si="737"/>
        <v>222.71832126955965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-76.958715187416828</v>
      </c>
      <c r="AB1379" s="8">
        <f t="shared" ref="AB1379:AB1410" si="748">IFERROR(_xlfn.IFNA(-M1379*R1379,0),0)</f>
        <v>-9623.5154553142311</v>
      </c>
      <c r="AC1379" s="8">
        <f t="shared" si="741"/>
        <v>-9700.4741705016477</v>
      </c>
      <c r="AD1379" s="8">
        <f t="shared" ref="AD1379:AD1410" si="749">IFERROR(_xlfn.IFNA($D$6*SUM(V1379:V1379,Y1379:Z1379),0),0)</f>
        <v>31.289335978207067</v>
      </c>
      <c r="AE1379" s="8">
        <f t="shared" si="742"/>
        <v>-9669.1848345234412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2657.8358409978846</v>
      </c>
      <c r="M1380" s="14">
        <f t="shared" si="735"/>
        <v>769177</v>
      </c>
      <c r="N1380" s="13"/>
      <c r="O1380" s="12">
        <f>1000*(IF(I38&lt;18,VLOOKUP(I38,'[1]Mortality (No Interventions) L'!$B$10:$O$129,10),VLOOKUP(I38,'[1]Mortality (Interventions) L'!$B$264:$AV$384,34)))</f>
        <v>324.38212617976546</v>
      </c>
      <c r="P1380" s="11">
        <v>0</v>
      </c>
      <c r="Q1380" s="10">
        <f t="shared" si="744"/>
        <v>2.8955405747904533E-2</v>
      </c>
      <c r="R1380" s="10">
        <f t="shared" si="745"/>
        <v>9.3926160809030754E-3</v>
      </c>
      <c r="S1380" s="10">
        <f t="shared" si="746"/>
        <v>0</v>
      </c>
      <c r="T1380" s="9">
        <f t="shared" si="736"/>
        <v>1.9562789667001458E-2</v>
      </c>
      <c r="U1380" s="18"/>
      <c r="V1380" s="8">
        <f t="shared" si="747"/>
        <v>222.71832126955965</v>
      </c>
      <c r="W1380" s="8">
        <f t="shared" si="737"/>
        <v>150.47247867695182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-51.994683526859546</v>
      </c>
      <c r="AB1380" s="8">
        <f t="shared" si="748"/>
        <v>-7224.5842592607851</v>
      </c>
      <c r="AC1380" s="8">
        <f t="shared" si="741"/>
        <v>-7276.5789427876443</v>
      </c>
      <c r="AD1380" s="8">
        <f t="shared" si="749"/>
        <v>21.848667316543803</v>
      </c>
      <c r="AE1380" s="8">
        <f t="shared" si="742"/>
        <v>-7254.7302754711009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2657.8358409978846</v>
      </c>
      <c r="M1381" s="14">
        <f t="shared" si="735"/>
        <v>769177</v>
      </c>
      <c r="N1381" s="13"/>
      <c r="O1381" s="12">
        <f>1000*(IF(I39&lt;18,VLOOKUP(I39,'[1]Mortality (No Interventions) L'!$B$10:$O$129,10),VLOOKUP(I39,'[1]Mortality (Interventions) L'!$B$264:$AV$384,34)))</f>
        <v>347.3938738583247</v>
      </c>
      <c r="P1381" s="11">
        <v>0</v>
      </c>
      <c r="Q1381" s="10">
        <f t="shared" si="744"/>
        <v>1.9562789667001458E-2</v>
      </c>
      <c r="R1381" s="10">
        <f t="shared" si="745"/>
        <v>6.7959932858952425E-3</v>
      </c>
      <c r="S1381" s="10">
        <f t="shared" si="746"/>
        <v>0</v>
      </c>
      <c r="T1381" s="9">
        <f t="shared" si="736"/>
        <v>1.2766796381106216E-2</v>
      </c>
      <c r="U1381" s="18"/>
      <c r="V1381" s="8">
        <f t="shared" si="747"/>
        <v>150.47247867695182</v>
      </c>
      <c r="W1381" s="8">
        <f t="shared" si="737"/>
        <v>98.199261400301367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-33.93204899642619</v>
      </c>
      <c r="AB1381" s="8">
        <f t="shared" si="748"/>
        <v>-5227.3217276650448</v>
      </c>
      <c r="AC1381" s="8">
        <f t="shared" si="741"/>
        <v>-5261.2537766614714</v>
      </c>
      <c r="AD1381" s="8">
        <f t="shared" si="749"/>
        <v>14.761350158208975</v>
      </c>
      <c r="AE1381" s="8">
        <f t="shared" si="742"/>
        <v>-5246.4924265032623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2657.8358409978846</v>
      </c>
      <c r="M1382" s="14">
        <f t="shared" si="735"/>
        <v>769177</v>
      </c>
      <c r="N1382" s="13"/>
      <c r="O1382" s="12">
        <f>1000*(IF(I40&lt;18,VLOOKUP(I40,'[1]Mortality (No Interventions) L'!$B$10:$O$129,10),VLOOKUP(I40,'[1]Mortality (Interventions) L'!$B$264:$AV$384,34)))</f>
        <v>371.38299914485106</v>
      </c>
      <c r="P1382" s="11">
        <v>0</v>
      </c>
      <c r="Q1382" s="10">
        <f t="shared" si="744"/>
        <v>1.2766796381106216E-2</v>
      </c>
      <c r="R1382" s="10">
        <f t="shared" si="745"/>
        <v>4.7413711294868573E-3</v>
      </c>
      <c r="S1382" s="10">
        <f t="shared" si="746"/>
        <v>0</v>
      </c>
      <c r="T1382" s="9">
        <f t="shared" si="736"/>
        <v>8.02542525161936E-3</v>
      </c>
      <c r="U1382" s="18"/>
      <c r="V1382" s="8">
        <f t="shared" si="747"/>
        <v>98.199261400301367</v>
      </c>
      <c r="W1382" s="8">
        <f t="shared" si="737"/>
        <v>61.729725187648249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-21.330262873003402</v>
      </c>
      <c r="AB1382" s="8">
        <f t="shared" si="748"/>
        <v>-3646.9536212653124</v>
      </c>
      <c r="AC1382" s="8">
        <f t="shared" si="741"/>
        <v>-3668.2838841383159</v>
      </c>
      <c r="AD1382" s="8">
        <f t="shared" si="749"/>
        <v>9.633347543369565</v>
      </c>
      <c r="AE1382" s="8">
        <f t="shared" si="742"/>
        <v>-3658.6505365949465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2657.8358409978846</v>
      </c>
      <c r="M1383" s="14">
        <f t="shared" si="735"/>
        <v>769177</v>
      </c>
      <c r="N1383" s="13"/>
      <c r="O1383" s="12">
        <f>1000*(IF(I41&lt;18,VLOOKUP(I41,'[1]Mortality (No Interventions) L'!$B$10:$O$129,10),VLOOKUP(I41,'[1]Mortality (Interventions) L'!$B$264:$AV$384,34)))</f>
        <v>395.45232182508232</v>
      </c>
      <c r="P1383" s="11">
        <v>0</v>
      </c>
      <c r="Q1383" s="10">
        <f t="shared" si="744"/>
        <v>8.02542525161936E-3</v>
      </c>
      <c r="R1383" s="10">
        <f t="shared" si="745"/>
        <v>3.1736730493865215E-3</v>
      </c>
      <c r="S1383" s="10">
        <f t="shared" si="746"/>
        <v>0</v>
      </c>
      <c r="T1383" s="9">
        <f t="shared" si="736"/>
        <v>4.851752202232839E-3</v>
      </c>
      <c r="U1383" s="18"/>
      <c r="V1383" s="8">
        <f t="shared" si="747"/>
        <v>61.729725187648249</v>
      </c>
      <c r="W1383" s="8">
        <f t="shared" si="737"/>
        <v>37.318562036568487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-12.895160894734856</v>
      </c>
      <c r="AB1383" s="8">
        <f t="shared" si="748"/>
        <v>-2441.1163151079763</v>
      </c>
      <c r="AC1383" s="8">
        <f t="shared" si="741"/>
        <v>-2454.0114760027113</v>
      </c>
      <c r="AD1383" s="8">
        <f t="shared" si="749"/>
        <v>6.0556860409082933</v>
      </c>
      <c r="AE1383" s="8">
        <f t="shared" si="742"/>
        <v>-2447.955789961803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2657.8358409978846</v>
      </c>
      <c r="M1384" s="14">
        <f t="shared" si="735"/>
        <v>769177</v>
      </c>
      <c r="N1384" s="13"/>
      <c r="O1384" s="12">
        <f>1000*(IF(I42&lt;18,VLOOKUP(I42,'[1]Mortality (No Interventions) L'!$B$10:$O$129,10),VLOOKUP(I42,'[1]Mortality (Interventions) L'!$B$264:$AV$384,34)))</f>
        <v>419.03321609605604</v>
      </c>
      <c r="P1384" s="11">
        <v>0</v>
      </c>
      <c r="Q1384" s="10">
        <f t="shared" si="744"/>
        <v>4.851752202232839E-3</v>
      </c>
      <c r="R1384" s="10">
        <f t="shared" si="745"/>
        <v>2.0330453290027489E-3</v>
      </c>
      <c r="S1384" s="10">
        <f t="shared" si="746"/>
        <v>0</v>
      </c>
      <c r="T1384" s="9">
        <f t="shared" si="736"/>
        <v>2.81870687323009E-3</v>
      </c>
      <c r="U1384" s="18"/>
      <c r="V1384" s="8">
        <f t="shared" si="747"/>
        <v>37.318562036568487</v>
      </c>
      <c r="W1384" s="8">
        <f t="shared" si="737"/>
        <v>21.68084496630501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-7.4916601529380138</v>
      </c>
      <c r="AB1384" s="8">
        <f t="shared" si="748"/>
        <v>-1563.7717070263475</v>
      </c>
      <c r="AC1384" s="8">
        <f t="shared" si="741"/>
        <v>-1571.2633671792855</v>
      </c>
      <c r="AD1384" s="8">
        <f t="shared" si="749"/>
        <v>3.6609509357873686</v>
      </c>
      <c r="AE1384" s="8">
        <f t="shared" si="742"/>
        <v>-1567.6024162434981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2657.8358409978846</v>
      </c>
      <c r="M1385" s="14">
        <f t="shared" si="735"/>
        <v>769177</v>
      </c>
      <c r="N1385" s="13"/>
      <c r="O1385" s="12">
        <f>1000*(IF(I43&lt;18,VLOOKUP(I43,'[1]Mortality (No Interventions) L'!$B$10:$O$129,10),VLOOKUP(I43,'[1]Mortality (Interventions) L'!$B$264:$AV$384,34)))</f>
        <v>443.10175843907666</v>
      </c>
      <c r="P1385" s="11">
        <v>0</v>
      </c>
      <c r="Q1385" s="10">
        <f t="shared" si="744"/>
        <v>2.81870687323009E-3</v>
      </c>
      <c r="R1385" s="10">
        <f t="shared" si="745"/>
        <v>1.2489739720525645E-3</v>
      </c>
      <c r="S1385" s="10">
        <f t="shared" si="746"/>
        <v>0</v>
      </c>
      <c r="T1385" s="9">
        <f t="shared" si="736"/>
        <v>1.5697329011775255E-3</v>
      </c>
      <c r="U1385" s="18"/>
      <c r="V1385" s="8">
        <f t="shared" si="747"/>
        <v>21.68084496630501</v>
      </c>
      <c r="W1385" s="8">
        <f t="shared" si="737"/>
        <v>12.074024437290257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-4.1720923655432181</v>
      </c>
      <c r="AB1385" s="8">
        <f t="shared" si="748"/>
        <v>-960.68205290147546</v>
      </c>
      <c r="AC1385" s="8">
        <f t="shared" si="741"/>
        <v>-964.85414526701868</v>
      </c>
      <c r="AD1385" s="8">
        <f t="shared" si="749"/>
        <v>2.1268908911945217</v>
      </c>
      <c r="AE1385" s="8">
        <f t="shared" si="742"/>
        <v>-962.72725437582415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2657.8358409978846</v>
      </c>
      <c r="M1386" s="14">
        <f t="shared" si="735"/>
        <v>769177</v>
      </c>
      <c r="N1386" s="13"/>
      <c r="O1386" s="12">
        <f>1000*(IF(I44&lt;18,VLOOKUP(I44,'[1]Mortality (No Interventions) L'!$B$10:$O$129,10),VLOOKUP(I44,'[1]Mortality (Interventions) L'!$B$264:$AV$384,34)))</f>
        <v>467.50887263684416</v>
      </c>
      <c r="P1386" s="11">
        <v>0</v>
      </c>
      <c r="Q1386" s="10">
        <f t="shared" si="744"/>
        <v>1.5697329011775255E-3</v>
      </c>
      <c r="R1386" s="10">
        <f t="shared" si="745"/>
        <v>7.338640589704677E-4</v>
      </c>
      <c r="S1386" s="10">
        <f t="shared" si="746"/>
        <v>0</v>
      </c>
      <c r="T1386" s="9">
        <f t="shared" si="736"/>
        <v>8.3586884220705781E-4</v>
      </c>
      <c r="U1386" s="18"/>
      <c r="V1386" s="8">
        <f t="shared" si="747"/>
        <v>12.074024437290257</v>
      </c>
      <c r="W1386" s="8">
        <f t="shared" si="737"/>
        <v>6.4293108844229812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-2.2216021671913238</v>
      </c>
      <c r="AB1386" s="8">
        <f t="shared" si="748"/>
        <v>-564.47135528672743</v>
      </c>
      <c r="AC1386" s="8">
        <f t="shared" si="741"/>
        <v>-566.69295745391878</v>
      </c>
      <c r="AD1386" s="8">
        <f t="shared" si="749"/>
        <v>1.1844617972981744</v>
      </c>
      <c r="AE1386" s="8">
        <f t="shared" si="742"/>
        <v>-565.50849565662065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2657.8358409978846</v>
      </c>
      <c r="M1387" s="14">
        <f t="shared" si="735"/>
        <v>769177</v>
      </c>
      <c r="N1387" s="13"/>
      <c r="O1387" s="12">
        <f>1000*(IF(I45&lt;18,VLOOKUP(I45,'[1]Mortality (No Interventions) L'!$B$10:$O$129,10),VLOOKUP(I45,'[1]Mortality (Interventions) L'!$B$264:$AV$384,34)))</f>
        <v>492.08862383762329</v>
      </c>
      <c r="P1387" s="11">
        <v>0</v>
      </c>
      <c r="Q1387" s="10">
        <f t="shared" si="744"/>
        <v>8.3586884220705781E-4</v>
      </c>
      <c r="R1387" s="10">
        <f t="shared" si="745"/>
        <v>4.1132154827041857E-4</v>
      </c>
      <c r="S1387" s="10">
        <f t="shared" si="746"/>
        <v>0</v>
      </c>
      <c r="T1387" s="9">
        <f t="shared" si="736"/>
        <v>4.2454729393663924E-4</v>
      </c>
      <c r="U1387" s="18"/>
      <c r="V1387" s="8">
        <f t="shared" si="747"/>
        <v>6.4293108844229812</v>
      </c>
      <c r="W1387" s="8">
        <f t="shared" si="737"/>
        <v>3.2655201390830237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-1.1283770140234637</v>
      </c>
      <c r="AB1387" s="8">
        <f t="shared" si="748"/>
        <v>-316.37907453399572</v>
      </c>
      <c r="AC1387" s="8">
        <f t="shared" si="741"/>
        <v>-317.50745154801916</v>
      </c>
      <c r="AD1387" s="8">
        <f t="shared" si="749"/>
        <v>0.63071539776189445</v>
      </c>
      <c r="AE1387" s="8">
        <f t="shared" si="742"/>
        <v>-316.87673615025727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2657.8358409978846</v>
      </c>
      <c r="M1388" s="14">
        <f t="shared" si="735"/>
        <v>769177</v>
      </c>
      <c r="N1388" s="13"/>
      <c r="O1388" s="12">
        <f>1000*(IF(I46&lt;18,VLOOKUP(I46,'[1]Mortality (No Interventions) L'!$B$10:$O$129,10),VLOOKUP(I46,'[1]Mortality (Interventions) L'!$B$264:$AV$384,34)))</f>
        <v>516.67603957652886</v>
      </c>
      <c r="P1388" s="11">
        <v>0</v>
      </c>
      <c r="Q1388" s="10">
        <f t="shared" si="744"/>
        <v>4.2454729393663924E-4</v>
      </c>
      <c r="R1388" s="10">
        <f t="shared" si="745"/>
        <v>2.1935341444411524E-4</v>
      </c>
      <c r="S1388" s="10">
        <f t="shared" si="746"/>
        <v>0</v>
      </c>
      <c r="T1388" s="9">
        <f t="shared" si="736"/>
        <v>2.05193879492524E-4</v>
      </c>
      <c r="U1388" s="18"/>
      <c r="V1388" s="8">
        <f t="shared" si="747"/>
        <v>3.2655201390830237</v>
      </c>
      <c r="W1388" s="8">
        <f t="shared" si="737"/>
        <v>1.5783041264642115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-0.54537164726863108</v>
      </c>
      <c r="AB1388" s="8">
        <f t="shared" si="748"/>
        <v>-168.72160126188123</v>
      </c>
      <c r="AC1388" s="8">
        <f t="shared" si="741"/>
        <v>-169.26697290914987</v>
      </c>
      <c r="AD1388" s="8">
        <f t="shared" si="749"/>
        <v>0.32034752564404467</v>
      </c>
      <c r="AE1388" s="8">
        <f t="shared" si="742"/>
        <v>-168.94662538350582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2657.8358409978846</v>
      </c>
      <c r="M1389" s="14">
        <f t="shared" si="735"/>
        <v>769177</v>
      </c>
      <c r="N1389" s="13"/>
      <c r="O1389" s="12">
        <f>1000*(IF(I47&lt;18,VLOOKUP(I47,'[1]Mortality (No Interventions) L'!$B$10:$O$129,10),VLOOKUP(I47,'[1]Mortality (Interventions) L'!$B$264:$AV$384,34)))</f>
        <v>541.29325750159751</v>
      </c>
      <c r="P1389" s="11">
        <v>0</v>
      </c>
      <c r="Q1389" s="10">
        <f t="shared" si="744"/>
        <v>2.05193879492524E-4</v>
      </c>
      <c r="R1389" s="10">
        <f t="shared" si="745"/>
        <v>1.1107006344989857E-4</v>
      </c>
      <c r="S1389" s="10">
        <f t="shared" si="746"/>
        <v>0</v>
      </c>
      <c r="T1389" s="9">
        <f t="shared" si="736"/>
        <v>9.4123816042625434E-5</v>
      </c>
      <c r="U1389" s="18"/>
      <c r="V1389" s="8">
        <f t="shared" si="747"/>
        <v>1.5783041264642115</v>
      </c>
      <c r="W1389" s="8">
        <f t="shared" si="737"/>
        <v>0.72397874452218502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-0.25016565176958155</v>
      </c>
      <c r="AB1389" s="8">
        <f t="shared" si="748"/>
        <v>-85.432538194202635</v>
      </c>
      <c r="AC1389" s="8">
        <f t="shared" si="741"/>
        <v>-85.682703845972213</v>
      </c>
      <c r="AD1389" s="8">
        <f t="shared" si="749"/>
        <v>0.15483163480613915</v>
      </c>
      <c r="AE1389" s="8">
        <f t="shared" si="742"/>
        <v>-85.52787221116607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2657.8358409978846</v>
      </c>
      <c r="M1390" s="14">
        <f t="shared" si="735"/>
        <v>769177</v>
      </c>
      <c r="N1390" s="13"/>
      <c r="O1390" s="12">
        <f>1000*(IF(I48&lt;18,VLOOKUP(I48,'[1]Mortality (No Interventions) L'!$B$10:$O$129,10),VLOOKUP(I48,'[1]Mortality (Interventions) L'!$B$264:$AV$384,34)))</f>
        <v>565.98458850140082</v>
      </c>
      <c r="P1390" s="11">
        <v>0</v>
      </c>
      <c r="Q1390" s="10">
        <f t="shared" si="744"/>
        <v>9.4123816042625434E-5</v>
      </c>
      <c r="R1390" s="10">
        <f t="shared" si="745"/>
        <v>5.3272629291066909E-5</v>
      </c>
      <c r="S1390" s="10">
        <f t="shared" si="746"/>
        <v>0</v>
      </c>
      <c r="T1390" s="9">
        <f t="shared" si="736"/>
        <v>4.0851186751558525E-5</v>
      </c>
      <c r="U1390" s="18"/>
      <c r="V1390" s="8">
        <f t="shared" si="747"/>
        <v>0.72397874452218502</v>
      </c>
      <c r="W1390" s="8">
        <f t="shared" si="737"/>
        <v>0.31421793272003534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-0.10857574829559019</v>
      </c>
      <c r="AB1390" s="8">
        <f t="shared" si="748"/>
        <v>-40.976081180214969</v>
      </c>
      <c r="AC1390" s="8">
        <f t="shared" si="741"/>
        <v>-41.084656928510562</v>
      </c>
      <c r="AD1390" s="8">
        <f t="shared" si="749"/>
        <v>7.102231483762636E-2</v>
      </c>
      <c r="AE1390" s="8">
        <f t="shared" si="742"/>
        <v>-41.013634613672934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2657.8358409978846</v>
      </c>
      <c r="M1391" s="14">
        <f t="shared" si="735"/>
        <v>769177</v>
      </c>
      <c r="N1391" s="13"/>
      <c r="O1391" s="12">
        <f>1000*(IF(I49&lt;18,VLOOKUP(I49,'[1]Mortality (No Interventions) L'!$B$10:$O$129,10),VLOOKUP(I49,'[1]Mortality (Interventions) L'!$B$264:$AV$384,34)))</f>
        <v>590.59907986732912</v>
      </c>
      <c r="P1391" s="11">
        <v>0</v>
      </c>
      <c r="Q1391" s="10">
        <f t="shared" si="744"/>
        <v>4.0851186751558525E-5</v>
      </c>
      <c r="R1391" s="10">
        <f t="shared" si="745"/>
        <v>2.4126673306958889E-5</v>
      </c>
      <c r="S1391" s="10">
        <f t="shared" si="746"/>
        <v>0</v>
      </c>
      <c r="T1391" s="9">
        <f t="shared" si="736"/>
        <v>1.6724513444599636E-5</v>
      </c>
      <c r="U1391" s="18"/>
      <c r="V1391" s="8">
        <f t="shared" si="747"/>
        <v>0.31421793272003534</v>
      </c>
      <c r="W1391" s="8">
        <f t="shared" si="737"/>
        <v>0.12864111077776816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-4.4451011256307904E-2</v>
      </c>
      <c r="AB1391" s="8">
        <f t="shared" si="748"/>
        <v>-18.557682194226718</v>
      </c>
      <c r="AC1391" s="8">
        <f t="shared" si="741"/>
        <v>-18.602133205483025</v>
      </c>
      <c r="AD1391" s="8">
        <f t="shared" si="749"/>
        <v>3.0824779199835468E-2</v>
      </c>
      <c r="AE1391" s="8">
        <f t="shared" si="742"/>
        <v>-18.571308426283188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2657.8358409978846</v>
      </c>
      <c r="M1392" s="14">
        <f t="shared" si="735"/>
        <v>769177</v>
      </c>
      <c r="N1392" s="13"/>
      <c r="O1392" s="12">
        <f>1000*(IF(I50&lt;18,VLOOKUP(I50,'[1]Mortality (No Interventions) L'!$B$10:$O$129,10),VLOOKUP(I50,'[1]Mortality (Interventions) L'!$B$264:$AV$384,34)))</f>
        <v>614.98697535415954</v>
      </c>
      <c r="P1392" s="11">
        <v>0</v>
      </c>
      <c r="Q1392" s="10">
        <f t="shared" si="744"/>
        <v>1.6724513444599636E-5</v>
      </c>
      <c r="R1392" s="10">
        <f t="shared" si="745"/>
        <v>1.0285357937564305E-5</v>
      </c>
      <c r="S1392" s="10">
        <f t="shared" si="746"/>
        <v>0</v>
      </c>
      <c r="T1392" s="9">
        <f t="shared" si="736"/>
        <v>6.4391555070353312E-6</v>
      </c>
      <c r="U1392" s="18"/>
      <c r="V1392" s="8">
        <f t="shared" si="747"/>
        <v>0.12864111077776816</v>
      </c>
      <c r="W1392" s="8">
        <f t="shared" si="737"/>
        <v>4.9528503154349153E-2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-1.711421829235741E-2</v>
      </c>
      <c r="AB1392" s="8">
        <f t="shared" si="748"/>
        <v>-7.9112607623418993</v>
      </c>
      <c r="AC1392" s="8">
        <f t="shared" si="741"/>
        <v>-7.9283749806342572</v>
      </c>
      <c r="AD1392" s="8">
        <f t="shared" si="749"/>
        <v>1.2619692967299057E-2</v>
      </c>
      <c r="AE1392" s="8">
        <f t="shared" si="742"/>
        <v>-7.9157552876669577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2657.8358409978846</v>
      </c>
      <c r="M1393" s="14">
        <f t="shared" si="735"/>
        <v>769177</v>
      </c>
      <c r="N1393" s="13"/>
      <c r="O1393" s="12">
        <f>1000*(IF(I51&lt;18,VLOOKUP(I51,'[1]Mortality (No Interventions) L'!$B$10:$O$129,10),VLOOKUP(I51,'[1]Mortality (Interventions) L'!$B$264:$AV$384,34)))</f>
        <v>643.34828210055139</v>
      </c>
      <c r="P1393" s="11">
        <v>0</v>
      </c>
      <c r="Q1393" s="10">
        <f t="shared" si="744"/>
        <v>6.4391555070353312E-6</v>
      </c>
      <c r="R1393" s="10">
        <f t="shared" si="745"/>
        <v>4.1426196336294847E-6</v>
      </c>
      <c r="S1393" s="10">
        <f t="shared" si="746"/>
        <v>0</v>
      </c>
      <c r="T1393" s="9">
        <f t="shared" si="736"/>
        <v>2.2965358734058465E-6</v>
      </c>
      <c r="U1393" s="18"/>
      <c r="V1393" s="8">
        <f t="shared" si="747"/>
        <v>4.9528503154349153E-2</v>
      </c>
      <c r="W1393" s="8">
        <f t="shared" si="737"/>
        <v>1.7664425734986888E-2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-6.1038153544754397E-3</v>
      </c>
      <c r="AB1393" s="8">
        <f t="shared" si="748"/>
        <v>-3.1864077419362262</v>
      </c>
      <c r="AC1393" s="8">
        <f t="shared" si="741"/>
        <v>-3.1925115572907017</v>
      </c>
      <c r="AD1393" s="8">
        <f t="shared" si="749"/>
        <v>4.8587461594416523E-3</v>
      </c>
      <c r="AE1393" s="8">
        <f t="shared" si="742"/>
        <v>-3.1876528111312599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2657.8358409978846</v>
      </c>
      <c r="M1394" s="14">
        <f t="shared" si="735"/>
        <v>769177</v>
      </c>
      <c r="N1394" s="13"/>
      <c r="O1394" s="12">
        <f>1000*(IF(I52&lt;18,VLOOKUP(I52,'[1]Mortality (No Interventions) L'!$B$10:$O$129,10),VLOOKUP(I52,'[1]Mortality (Interventions) L'!$B$264:$AV$384,34)))</f>
        <v>671.41418955873007</v>
      </c>
      <c r="P1394" s="11">
        <v>0</v>
      </c>
      <c r="Q1394" s="10">
        <f t="shared" si="744"/>
        <v>2.2965358734058465E-6</v>
      </c>
      <c r="R1394" s="10">
        <f t="shared" si="745"/>
        <v>1.5419267722353368E-6</v>
      </c>
      <c r="S1394" s="10">
        <f t="shared" si="746"/>
        <v>0</v>
      </c>
      <c r="T1394" s="9">
        <f t="shared" si="736"/>
        <v>7.5460910117050966E-7</v>
      </c>
      <c r="U1394" s="18"/>
      <c r="V1394" s="8">
        <f t="shared" si="747"/>
        <v>1.7664425734986888E-2</v>
      </c>
      <c r="W1394" s="8">
        <f t="shared" si="737"/>
        <v>5.8042796461102919E-3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-2.0056271150341795E-3</v>
      </c>
      <c r="AB1394" s="8">
        <f t="shared" si="748"/>
        <v>-1.1860146088876597</v>
      </c>
      <c r="AC1394" s="8">
        <f t="shared" si="741"/>
        <v>-1.1880202360026939</v>
      </c>
      <c r="AD1394" s="8">
        <f t="shared" si="749"/>
        <v>1.7328801646022138E-3</v>
      </c>
      <c r="AE1394" s="8">
        <f t="shared" si="742"/>
        <v>-1.1862873558380918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2657.8358409978846</v>
      </c>
      <c r="M1395" s="14">
        <f t="shared" si="735"/>
        <v>769177</v>
      </c>
      <c r="N1395" s="13"/>
      <c r="O1395" s="12">
        <f>1000*(IF(I53&lt;18,VLOOKUP(I53,'[1]Mortality (No Interventions) L'!$B$10:$O$129,10),VLOOKUP(I53,'[1]Mortality (Interventions) L'!$B$264:$AV$384,34)))</f>
        <v>699.14610695358442</v>
      </c>
      <c r="P1395" s="11">
        <v>0</v>
      </c>
      <c r="Q1395" s="10">
        <f t="shared" si="744"/>
        <v>7.5460910117050966E-7</v>
      </c>
      <c r="R1395" s="10">
        <f t="shared" si="745"/>
        <v>5.2758201535510535E-7</v>
      </c>
      <c r="S1395" s="10">
        <f t="shared" si="746"/>
        <v>0</v>
      </c>
      <c r="T1395" s="9">
        <f t="shared" si="736"/>
        <v>2.2702708581540432E-7</v>
      </c>
      <c r="U1395" s="18"/>
      <c r="V1395" s="8">
        <f t="shared" si="747"/>
        <v>5.8042796461102919E-3</v>
      </c>
      <c r="W1395" s="8">
        <f t="shared" si="737"/>
        <v>1.7462401278623525E-3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-6.0340072555748402E-4</v>
      </c>
      <c r="AB1395" s="8">
        <f t="shared" si="748"/>
        <v>-0.40580395182479384</v>
      </c>
      <c r="AC1395" s="8">
        <f t="shared" si="741"/>
        <v>-0.40640735255035132</v>
      </c>
      <c r="AD1395" s="8">
        <f t="shared" si="749"/>
        <v>5.6939983328341964E-4</v>
      </c>
      <c r="AE1395" s="8">
        <f t="shared" si="742"/>
        <v>-0.40583795271706791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2657.8358409978846</v>
      </c>
      <c r="M1396" s="14">
        <f t="shared" si="735"/>
        <v>769177</v>
      </c>
      <c r="N1396" s="13"/>
      <c r="O1396" s="12">
        <f>1000*(IF(I54&lt;18,VLOOKUP(I54,'[1]Mortality (No Interventions) L'!$B$10:$O$129,10),VLOOKUP(I54,'[1]Mortality (Interventions) L'!$B$264:$AV$384,34)))</f>
        <v>726.5062813358835</v>
      </c>
      <c r="P1396" s="11">
        <v>0</v>
      </c>
      <c r="Q1396" s="10">
        <f t="shared" si="744"/>
        <v>2.2702708581540432E-7</v>
      </c>
      <c r="R1396" s="10">
        <f t="shared" si="745"/>
        <v>1.649366038782719E-7</v>
      </c>
      <c r="S1396" s="10">
        <f t="shared" si="746"/>
        <v>0</v>
      </c>
      <c r="T1396" s="9">
        <f t="shared" si="736"/>
        <v>6.2090481937132417E-8</v>
      </c>
      <c r="U1396" s="18"/>
      <c r="V1396" s="8">
        <f t="shared" si="747"/>
        <v>1.7462401278623525E-3</v>
      </c>
      <c r="W1396" s="8">
        <f t="shared" si="737"/>
        <v>4.7758570624957704E-4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-1.6502630827734229E-4</v>
      </c>
      <c r="AB1396" s="8">
        <f t="shared" si="748"/>
        <v>-0.12686544216127754</v>
      </c>
      <c r="AC1396" s="8">
        <f t="shared" si="741"/>
        <v>-0.12703046846955487</v>
      </c>
      <c r="AD1396" s="8">
        <f t="shared" si="749"/>
        <v>1.713061565432968E-4</v>
      </c>
      <c r="AE1396" s="8">
        <f t="shared" si="742"/>
        <v>-0.12685916231301159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2657.8358409978846</v>
      </c>
      <c r="M1397" s="14">
        <f t="shared" si="735"/>
        <v>769177</v>
      </c>
      <c r="N1397" s="13"/>
      <c r="O1397" s="12">
        <f>1000*(IF(I55&lt;18,VLOOKUP(I55,'[1]Mortality (No Interventions) L'!$B$10:$O$129,10),VLOOKUP(I55,'[1]Mortality (Interventions) L'!$B$264:$AV$384,34)))</f>
        <v>753.45712090393738</v>
      </c>
      <c r="P1397" s="11">
        <v>0</v>
      </c>
      <c r="Q1397" s="10">
        <f t="shared" si="744"/>
        <v>6.2090481937132417E-8</v>
      </c>
      <c r="R1397" s="10">
        <f t="shared" si="745"/>
        <v>4.6782515755889718E-8</v>
      </c>
      <c r="S1397" s="10">
        <f t="shared" si="746"/>
        <v>0</v>
      </c>
      <c r="T1397" s="9">
        <f t="shared" si="736"/>
        <v>1.53079661812427E-8</v>
      </c>
      <c r="U1397" s="18"/>
      <c r="V1397" s="8">
        <f t="shared" si="747"/>
        <v>4.7758570624957704E-4</v>
      </c>
      <c r="W1397" s="8">
        <f t="shared" si="737"/>
        <v>1.1774535503389717E-4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-4.0686061169290366E-5</v>
      </c>
      <c r="AB1397" s="8">
        <f t="shared" si="748"/>
        <v>-3.5984035121567982E-2</v>
      </c>
      <c r="AC1397" s="8">
        <f t="shared" si="741"/>
        <v>-3.6024721182737272E-2</v>
      </c>
      <c r="AD1397" s="8">
        <f t="shared" si="749"/>
        <v>4.685115778308351E-5</v>
      </c>
      <c r="AE1397" s="8">
        <f t="shared" si="742"/>
        <v>-3.5977870024954187E-2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2657.8358409978846</v>
      </c>
      <c r="M1398" s="14">
        <f t="shared" si="735"/>
        <v>769177</v>
      </c>
      <c r="N1398" s="13"/>
      <c r="O1398" s="12">
        <f>1000*(IF(I56&lt;18,VLOOKUP(I56,'[1]Mortality (No Interventions) L'!$B$10:$O$129,10),VLOOKUP(I56,'[1]Mortality (Interventions) L'!$B$264:$AV$384,34)))</f>
        <v>780.11801010190243</v>
      </c>
      <c r="P1398" s="11">
        <v>0</v>
      </c>
      <c r="Q1398" s="10">
        <f t="shared" si="744"/>
        <v>1.53079661812427E-8</v>
      </c>
      <c r="R1398" s="10">
        <f t="shared" si="745"/>
        <v>1.1942020116018273E-8</v>
      </c>
      <c r="S1398" s="10">
        <f t="shared" si="746"/>
        <v>0</v>
      </c>
      <c r="T1398" s="9">
        <f t="shared" si="736"/>
        <v>3.3659460652244266E-9</v>
      </c>
      <c r="U1398" s="18"/>
      <c r="V1398" s="8">
        <f t="shared" si="747"/>
        <v>1.1774535503389717E-4</v>
      </c>
      <c r="W1398" s="8">
        <f t="shared" si="737"/>
        <v>2.5890082966111291E-5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-8.9461320910192838E-6</v>
      </c>
      <c r="AB1398" s="8">
        <f t="shared" si="748"/>
        <v>-9.1855272067785879E-3</v>
      </c>
      <c r="AC1398" s="8">
        <f t="shared" si="741"/>
        <v>-9.1944733388696076E-3</v>
      </c>
      <c r="AD1398" s="8">
        <f t="shared" si="749"/>
        <v>1.1550819328825314E-5</v>
      </c>
      <c r="AE1398" s="8">
        <f t="shared" si="742"/>
        <v>-9.1829225195407815E-3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2657.8358409978846</v>
      </c>
      <c r="M1399" s="14">
        <f t="shared" si="735"/>
        <v>769177</v>
      </c>
      <c r="N1399" s="13"/>
      <c r="O1399" s="12">
        <f>1000*(IF(I57&lt;18,VLOOKUP(I57,'[1]Mortality (No Interventions) L'!$B$10:$O$129,10),VLOOKUP(I57,'[1]Mortality (Interventions) L'!$B$264:$AV$384,34)))</f>
        <v>806.63092237345882</v>
      </c>
      <c r="P1399" s="11">
        <v>0</v>
      </c>
      <c r="Q1399" s="10">
        <f t="shared" si="744"/>
        <v>3.3659460652244266E-9</v>
      </c>
      <c r="R1399" s="10">
        <f t="shared" si="745"/>
        <v>2.7150761792512936E-9</v>
      </c>
      <c r="S1399" s="10">
        <f t="shared" si="746"/>
        <v>0</v>
      </c>
      <c r="T1399" s="9">
        <f t="shared" si="736"/>
        <v>6.5086988597313296E-10</v>
      </c>
      <c r="U1399" s="18"/>
      <c r="V1399" s="8">
        <f t="shared" si="747"/>
        <v>2.5890082966111291E-5</v>
      </c>
      <c r="W1399" s="8">
        <f t="shared" si="737"/>
        <v>5.0063414628315649E-6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-1.7299053107655991E-6</v>
      </c>
      <c r="AB1399" s="8">
        <f t="shared" si="748"/>
        <v>-2.0883741503279723E-3</v>
      </c>
      <c r="AC1399" s="8">
        <f t="shared" si="741"/>
        <v>-2.0901040556387377E-3</v>
      </c>
      <c r="AD1399" s="8">
        <f t="shared" si="749"/>
        <v>2.5398171389755176E-6</v>
      </c>
      <c r="AE1399" s="8">
        <f t="shared" si="742"/>
        <v>-2.0875642384997621E-3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2657.8358409978846</v>
      </c>
      <c r="M1400" s="14">
        <f t="shared" si="735"/>
        <v>769177</v>
      </c>
      <c r="N1400" s="13"/>
      <c r="O1400" s="12">
        <f>1000*(IF(I58&lt;18,VLOOKUP(I58,'[1]Mortality (No Interventions) L'!$B$10:$O$129,10),VLOOKUP(I58,'[1]Mortality (Interventions) L'!$B$264:$AV$384,34)))</f>
        <v>832.99257940715404</v>
      </c>
      <c r="P1400" s="11">
        <v>0</v>
      </c>
      <c r="Q1400" s="10">
        <f t="shared" si="744"/>
        <v>6.5086988597313296E-10</v>
      </c>
      <c r="R1400" s="10">
        <f t="shared" si="745"/>
        <v>5.4216978517520024E-10</v>
      </c>
      <c r="S1400" s="10">
        <f t="shared" si="746"/>
        <v>0</v>
      </c>
      <c r="T1400" s="9">
        <f t="shared" si="736"/>
        <v>1.0870010079793272E-10</v>
      </c>
      <c r="U1400" s="18"/>
      <c r="V1400" s="8">
        <f t="shared" si="747"/>
        <v>5.0063414628315649E-6</v>
      </c>
      <c r="W1400" s="8">
        <f t="shared" si="737"/>
        <v>8.36096174314515E-7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-2.8890702382082835E-7</v>
      </c>
      <c r="AB1400" s="8">
        <f t="shared" si="748"/>
        <v>-4.1702452885170499E-4</v>
      </c>
      <c r="AC1400" s="8">
        <f t="shared" si="741"/>
        <v>-4.1731343587552582E-4</v>
      </c>
      <c r="AD1400" s="8">
        <f t="shared" si="749"/>
        <v>4.9112209750377661E-7</v>
      </c>
      <c r="AE1400" s="8">
        <f t="shared" si="742"/>
        <v>-4.1682231377802203E-4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2657.8358409978846</v>
      </c>
      <c r="M1401" s="14">
        <f t="shared" si="735"/>
        <v>769177</v>
      </c>
      <c r="N1401" s="13"/>
      <c r="O1401" s="12">
        <f>1000*(IF(I59&lt;18,VLOOKUP(I59,'[1]Mortality (No Interventions) L'!$B$10:$O$129,10),VLOOKUP(I59,'[1]Mortality (Interventions) L'!$B$264:$AV$384,34)))</f>
        <v>859.19970289153525</v>
      </c>
      <c r="P1401" s="11">
        <v>0</v>
      </c>
      <c r="Q1401" s="10">
        <f t="shared" si="744"/>
        <v>1.0870010079793272E-10</v>
      </c>
      <c r="R1401" s="10">
        <f t="shared" si="745"/>
        <v>9.3395094309863725E-11</v>
      </c>
      <c r="S1401" s="10">
        <f t="shared" si="746"/>
        <v>0</v>
      </c>
      <c r="T1401" s="9">
        <f t="shared" si="736"/>
        <v>1.5305006488068999E-11</v>
      </c>
      <c r="U1401" s="18"/>
      <c r="V1401" s="8">
        <f t="shared" si="747"/>
        <v>8.36096174314515E-7</v>
      </c>
      <c r="W1401" s="8">
        <f t="shared" si="737"/>
        <v>1.1772258975473449E-7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-4.0678194790694944E-8</v>
      </c>
      <c r="AB1401" s="8">
        <f t="shared" si="748"/>
        <v>-7.1837358455978045E-5</v>
      </c>
      <c r="AC1401" s="8">
        <f t="shared" si="741"/>
        <v>-7.1878036650768743E-5</v>
      </c>
      <c r="AD1401" s="8">
        <f t="shared" si="749"/>
        <v>8.2021034700253924E-8</v>
      </c>
      <c r="AE1401" s="8">
        <f t="shared" si="742"/>
        <v>-7.1796015616068485E-5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2657.8358409978846</v>
      </c>
      <c r="M1402" s="14">
        <f t="shared" si="735"/>
        <v>769177</v>
      </c>
      <c r="N1402" s="13"/>
      <c r="O1402" s="12">
        <f>1000*(IF(I60&lt;18,VLOOKUP(I60,'[1]Mortality (No Interventions) L'!$B$10:$O$129,10),VLOOKUP(I60,'[1]Mortality (Interventions) L'!$B$264:$AV$384,34)))</f>
        <v>1000</v>
      </c>
      <c r="P1402" s="11">
        <v>0</v>
      </c>
      <c r="Q1402" s="10">
        <f t="shared" si="744"/>
        <v>1.5305006488068999E-11</v>
      </c>
      <c r="R1402" s="10">
        <f t="shared" si="745"/>
        <v>1.5305006488068999E-11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1.1772258975473449E-7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-1.1772258975473448E-5</v>
      </c>
      <c r="AC1402" s="8">
        <f t="shared" si="741"/>
        <v>-1.1772258975473448E-5</v>
      </c>
      <c r="AD1402" s="8">
        <f t="shared" si="749"/>
        <v>1.1548586054939454E-8</v>
      </c>
      <c r="AE1402" s="8">
        <f t="shared" si="742"/>
        <v>-1.1760710389418508E-5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2657.8358409978846</v>
      </c>
      <c r="M1403" s="14">
        <f t="shared" si="735"/>
        <v>769177</v>
      </c>
      <c r="N1403" s="13"/>
      <c r="O1403" s="12" t="e">
        <f>1000*(IF(I61&lt;18,VLOOKUP(I61,'[1]Mortality (No Interventions) L'!$B$10:$O$129,10),VLOOKUP(I61,'[1]Mortality (Interventions) L'!$B$264:$AV$384,34)))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2657.8358409978846</v>
      </c>
      <c r="M1404" s="14">
        <f t="shared" si="735"/>
        <v>769177</v>
      </c>
      <c r="N1404" s="13"/>
      <c r="O1404" s="12" t="e">
        <f>1000*(IF(I62&lt;18,VLOOKUP(I62,'[1]Mortality (No Interventions) L'!$B$10:$O$129,10),VLOOKUP(I62,'[1]Mortality (Interventions) L'!$B$264:$AV$384,34)))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2657.8358409978846</v>
      </c>
      <c r="M1405" s="14">
        <f t="shared" si="735"/>
        <v>769177</v>
      </c>
      <c r="N1405" s="13"/>
      <c r="O1405" s="12" t="e">
        <f>1000*(IF(I63&lt;18,VLOOKUP(I63,'[1]Mortality (No Interventions) L'!$B$10:$O$129,10),VLOOKUP(I63,'[1]Mortality (Interventions) L'!$B$264:$AV$384,34)))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2657.8358409978846</v>
      </c>
      <c r="M1406" s="14">
        <f t="shared" si="735"/>
        <v>769177</v>
      </c>
      <c r="N1406" s="13"/>
      <c r="O1406" s="12" t="e">
        <f>1000*(IF(I64&lt;18,VLOOKUP(I64,'[1]Mortality (No Interventions) L'!$B$10:$O$129,10),VLOOKUP(I64,'[1]Mortality (Interventions) L'!$B$264:$AV$384,34)))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2657.8358409978846</v>
      </c>
      <c r="M1407" s="14">
        <f t="shared" si="735"/>
        <v>769177</v>
      </c>
      <c r="N1407" s="13"/>
      <c r="O1407" s="12" t="e">
        <f>1000*(IF(I65&lt;18,VLOOKUP(I65,'[1]Mortality (No Interventions) L'!$B$10:$O$129,10),VLOOKUP(I65,'[1]Mortality (Interventions) L'!$B$264:$AV$384,34)))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2657.8358409978846</v>
      </c>
      <c r="M1408" s="14">
        <f t="shared" si="735"/>
        <v>769177</v>
      </c>
      <c r="N1408" s="13"/>
      <c r="O1408" s="12" t="e">
        <f>1000*(IF(I66&lt;18,VLOOKUP(I66,'[1]Mortality (No Interventions) L'!$B$10:$O$129,10),VLOOKUP(I66,'[1]Mortality (Interventions) L'!$B$264:$AV$384,34)))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2657.8358409978846</v>
      </c>
      <c r="M1409" s="14">
        <f t="shared" si="735"/>
        <v>769177</v>
      </c>
      <c r="N1409" s="13"/>
      <c r="O1409" s="12" t="e">
        <f>1000*(IF(I67&lt;18,VLOOKUP(I67,'[1]Mortality (No Interventions) L'!$B$10:$O$129,10),VLOOKUP(I67,'[1]Mortality (Interventions) L'!$B$264:$AV$384,34)))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2657.8358409978846</v>
      </c>
      <c r="M1410" s="14">
        <f t="shared" ref="M1410:M1441" si="752">$E$11</f>
        <v>769177</v>
      </c>
      <c r="N1410" s="13"/>
      <c r="O1410" s="12" t="e">
        <f>1000*(IF(I68&lt;18,VLOOKUP(I68,'[1]Mortality (No Interventions) L'!$B$10:$O$129,10),VLOOKUP(I68,'[1]Mortality (Interventions) L'!$B$264:$AV$384,34)))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2657.8358409978846</v>
      </c>
      <c r="M1411" s="14">
        <f t="shared" si="752"/>
        <v>769177</v>
      </c>
      <c r="N1411" s="13"/>
      <c r="O1411" s="12" t="e">
        <f>1000*(IF(I69&lt;18,VLOOKUP(I69,'[1]Mortality (No Interventions) L'!$B$10:$O$129,10),VLOOKUP(I69,'[1]Mortality (Interventions) L'!$B$264:$AV$384,34)))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2657.8358409978846</v>
      </c>
      <c r="M1412" s="14">
        <f t="shared" si="752"/>
        <v>769177</v>
      </c>
      <c r="N1412" s="13"/>
      <c r="O1412" s="12" t="e">
        <f>1000*(IF(I70&lt;18,VLOOKUP(I70,'[1]Mortality (No Interventions) L'!$B$10:$O$129,10),VLOOKUP(I70,'[1]Mortality (Interventions) L'!$B$264:$AV$384,34)))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2657.8358409978846</v>
      </c>
      <c r="M1413" s="14">
        <f t="shared" si="752"/>
        <v>769177</v>
      </c>
      <c r="N1413" s="13"/>
      <c r="O1413" s="12" t="e">
        <f>1000*(IF(I71&lt;18,VLOOKUP(I71,'[1]Mortality (No Interventions) L'!$B$10:$O$129,10),VLOOKUP(I71,'[1]Mortality (Interventions) L'!$B$264:$AV$384,34)))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2657.8358409978846</v>
      </c>
      <c r="M1414" s="14">
        <f t="shared" si="752"/>
        <v>769177</v>
      </c>
      <c r="N1414" s="13"/>
      <c r="O1414" s="12" t="e">
        <f>1000*(IF(I72&lt;18,VLOOKUP(I72,'[1]Mortality (No Interventions) L'!$B$10:$O$129,10),VLOOKUP(I72,'[1]Mortality (Interventions) L'!$B$264:$AV$384,34)))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2657.8358409978846</v>
      </c>
      <c r="M1415" s="14">
        <f t="shared" si="752"/>
        <v>769177</v>
      </c>
      <c r="N1415" s="13"/>
      <c r="O1415" s="12" t="e">
        <f>1000*(IF(I73&lt;18,VLOOKUP(I73,'[1]Mortality (No Interventions) L'!$B$10:$O$129,10),VLOOKUP(I73,'[1]Mortality (Interventions) L'!$B$264:$AV$384,34)))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2657.8358409978846</v>
      </c>
      <c r="M1416" s="14">
        <f t="shared" si="752"/>
        <v>769177</v>
      </c>
      <c r="N1416" s="13"/>
      <c r="O1416" s="12" t="e">
        <f>1000*(IF(I74&lt;18,VLOOKUP(I74,'[1]Mortality (No Interventions) L'!$B$10:$O$129,10),VLOOKUP(I74,'[1]Mortality (Interventions) L'!$B$264:$AV$384,34)))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2657.8358409978846</v>
      </c>
      <c r="M1417" s="14">
        <f t="shared" si="752"/>
        <v>769177</v>
      </c>
      <c r="N1417" s="13"/>
      <c r="O1417" s="12" t="e">
        <f>1000*(IF(I75&lt;18,VLOOKUP(I75,'[1]Mortality (No Interventions) L'!$B$10:$O$129,10),VLOOKUP(I75,'[1]Mortality (Interventions) L'!$B$264:$AV$384,34)))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2657.8358409978846</v>
      </c>
      <c r="M1418" s="14">
        <f t="shared" si="752"/>
        <v>769177</v>
      </c>
      <c r="N1418" s="13"/>
      <c r="O1418" s="12" t="e">
        <f>1000*(IF(I76&lt;18,VLOOKUP(I76,'[1]Mortality (No Interventions) L'!$B$10:$O$129,10),VLOOKUP(I76,'[1]Mortality (Interventions) L'!$B$264:$AV$384,34)))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2657.8358409978846</v>
      </c>
      <c r="M1419" s="14">
        <f t="shared" si="752"/>
        <v>769177</v>
      </c>
      <c r="N1419" s="13"/>
      <c r="O1419" s="12" t="e">
        <f>1000*(IF(I77&lt;18,VLOOKUP(I77,'[1]Mortality (No Interventions) L'!$B$10:$O$129,10),VLOOKUP(I77,'[1]Mortality (Interventions) L'!$B$264:$AV$384,34)))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2657.8358409978846</v>
      </c>
      <c r="M1420" s="14">
        <f t="shared" si="752"/>
        <v>769177</v>
      </c>
      <c r="N1420" s="13"/>
      <c r="O1420" s="12" t="e">
        <f>1000*(IF(I78&lt;18,VLOOKUP(I78,'[1]Mortality (No Interventions) L'!$B$10:$O$129,10),VLOOKUP(I78,'[1]Mortality (Interventions) L'!$B$264:$AV$384,34)))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2657.8358409978846</v>
      </c>
      <c r="M1421" s="14">
        <f t="shared" si="752"/>
        <v>769177</v>
      </c>
      <c r="N1421" s="13"/>
      <c r="O1421" s="12" t="e">
        <f>1000*(IF(I79&lt;18,VLOOKUP(I79,'[1]Mortality (No Interventions) L'!$B$10:$O$129,10),VLOOKUP(I79,'[1]Mortality (Interventions) L'!$B$264:$AV$384,34)))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2657.8358409978846</v>
      </c>
      <c r="M1422" s="14">
        <f t="shared" si="752"/>
        <v>769177</v>
      </c>
      <c r="O1422" s="12" t="e">
        <f>1000*(IF(I80&lt;18,VLOOKUP(I80,'[1]Mortality (No Interventions) L'!$B$10:$O$129,10),VLOOKUP(I80,'[1]Mortality (Interventions) L'!$B$264:$AV$384,34)))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2657.8358409978846</v>
      </c>
      <c r="M1423" s="14">
        <f t="shared" si="752"/>
        <v>769177</v>
      </c>
      <c r="O1423" s="12" t="e">
        <f>1000*(IF(I81&lt;18,VLOOKUP(I81,'[1]Mortality (No Interventions) L'!$B$10:$O$129,10),VLOOKUP(I81,'[1]Mortality (Interventions) L'!$B$264:$AV$384,34)))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2657.8358409978846</v>
      </c>
      <c r="M1424" s="14">
        <f t="shared" si="752"/>
        <v>769177</v>
      </c>
      <c r="O1424" s="12" t="e">
        <f>1000*(IF(I82&lt;18,VLOOKUP(I82,'[1]Mortality (No Interventions) L'!$B$10:$O$129,10),VLOOKUP(I82,'[1]Mortality (Interventions) L'!$B$264:$AV$384,34)))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2657.8358409978846</v>
      </c>
      <c r="M1425" s="14">
        <f t="shared" si="752"/>
        <v>769177</v>
      </c>
      <c r="O1425" s="12" t="e">
        <f>1000*(IF(I83&lt;18,VLOOKUP(I83,'[1]Mortality (No Interventions) L'!$B$10:$O$129,10),VLOOKUP(I83,'[1]Mortality (Interventions) L'!$B$264:$AV$384,34)))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2657.8358409978846</v>
      </c>
      <c r="M1426" s="14">
        <f t="shared" si="752"/>
        <v>769177</v>
      </c>
      <c r="O1426" s="12" t="e">
        <f>1000*(IF(I84&lt;18,VLOOKUP(I84,'[1]Mortality (No Interventions) L'!$B$10:$O$129,10),VLOOKUP(I84,'[1]Mortality (Interventions) L'!$B$264:$AV$384,34)))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2657.8358409978846</v>
      </c>
      <c r="M1427" s="14">
        <f t="shared" si="752"/>
        <v>769177</v>
      </c>
      <c r="O1427" s="12" t="e">
        <f>1000*(IF(I85&lt;18,VLOOKUP(I85,'[1]Mortality (No Interventions) L'!$B$10:$O$129,10),VLOOKUP(I85,'[1]Mortality (Interventions) L'!$B$264:$AV$384,34)))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2657.8358409978846</v>
      </c>
      <c r="M1428" s="14">
        <f t="shared" si="752"/>
        <v>769177</v>
      </c>
      <c r="O1428" s="12" t="e">
        <f>1000*(IF(I86&lt;18,VLOOKUP(I86,'[1]Mortality (No Interventions) L'!$B$10:$O$129,10),VLOOKUP(I86,'[1]Mortality (Interventions) L'!$B$264:$AV$384,34)))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2657.8358409978846</v>
      </c>
      <c r="M1429" s="14">
        <f t="shared" si="752"/>
        <v>769177</v>
      </c>
      <c r="O1429" s="12" t="e">
        <f>1000*(IF(I87&lt;18,VLOOKUP(I87,'[1]Mortality (No Interventions) L'!$B$10:$O$129,10),VLOOKUP(I87,'[1]Mortality (Interventions) L'!$B$264:$AV$384,34)))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2657.8358409978846</v>
      </c>
      <c r="M1430" s="14">
        <f t="shared" si="752"/>
        <v>769177</v>
      </c>
      <c r="O1430" s="12" t="e">
        <f>1000*(IF(I88&lt;18,VLOOKUP(I88,'[1]Mortality (No Interventions) L'!$B$10:$O$129,10),VLOOKUP(I88,'[1]Mortality (Interventions) L'!$B$264:$AV$384,34)))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2657.8358409978846</v>
      </c>
      <c r="M1431" s="14">
        <f t="shared" si="752"/>
        <v>769177</v>
      </c>
      <c r="O1431" s="12" t="e">
        <f>1000*(IF(I89&lt;18,VLOOKUP(I89,'[1]Mortality (No Interventions) L'!$B$10:$O$129,10),VLOOKUP(I89,'[1]Mortality (Interventions) L'!$B$264:$AV$384,34)))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2657.8358409978846</v>
      </c>
      <c r="M1432" s="14">
        <f t="shared" si="752"/>
        <v>769177</v>
      </c>
      <c r="O1432" s="12" t="e">
        <f>1000*(IF(I90&lt;18,VLOOKUP(I90,'[1]Mortality (No Interventions) L'!$B$10:$O$129,10),VLOOKUP(I90,'[1]Mortality (Interventions) L'!$B$264:$AV$384,34)))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2657.8358409978846</v>
      </c>
      <c r="M1433" s="14">
        <f t="shared" si="752"/>
        <v>769177</v>
      </c>
      <c r="O1433" s="12" t="e">
        <f>1000*(IF(I91&lt;18,VLOOKUP(I91,'[1]Mortality (No Interventions) L'!$B$10:$O$129,10),VLOOKUP(I91,'[1]Mortality (Interventions) L'!$B$264:$AV$384,34)))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2657.8358409978846</v>
      </c>
      <c r="M1434" s="14">
        <f t="shared" si="752"/>
        <v>769177</v>
      </c>
      <c r="O1434" s="12" t="e">
        <f>1000*(IF(I92&lt;18,VLOOKUP(I92,'[1]Mortality (No Interventions) L'!$B$10:$O$129,10),VLOOKUP(I92,'[1]Mortality (Interventions) L'!$B$264:$AV$384,34)))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2657.8358409978846</v>
      </c>
      <c r="M1435" s="14">
        <f t="shared" si="752"/>
        <v>769177</v>
      </c>
      <c r="O1435" s="12" t="e">
        <f>1000*(IF(I93&lt;18,VLOOKUP(I93,'[1]Mortality (No Interventions) L'!$B$10:$O$129,10),VLOOKUP(I93,'[1]Mortality (Interventions) L'!$B$264:$AV$384,34)))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2657.8358409978846</v>
      </c>
      <c r="M1436" s="14">
        <f t="shared" si="752"/>
        <v>769177</v>
      </c>
      <c r="O1436" s="12" t="e">
        <f>1000*(IF(I94&lt;18,VLOOKUP(I94,'[1]Mortality (No Interventions) L'!$B$10:$O$129,10),VLOOKUP(I94,'[1]Mortality (Interventions) L'!$B$264:$AV$384,34)))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2657.8358409978846</v>
      </c>
      <c r="M1437" s="14">
        <f t="shared" si="752"/>
        <v>769177</v>
      </c>
      <c r="O1437" s="12" t="e">
        <f>1000*(IF(I95&lt;18,VLOOKUP(I95,'[1]Mortality (No Interventions) L'!$B$10:$O$129,10),VLOOKUP(I95,'[1]Mortality (Interventions) L'!$B$264:$AV$384,34)))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2657.8358409978846</v>
      </c>
      <c r="M1438" s="14">
        <f t="shared" si="752"/>
        <v>769177</v>
      </c>
      <c r="O1438" s="12" t="e">
        <f>1000*(IF(I96&lt;18,VLOOKUP(I96,'[1]Mortality (No Interventions) L'!$B$10:$O$129,10),VLOOKUP(I96,'[1]Mortality (Interventions) L'!$B$264:$AV$384,34)))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2657.8358409978846</v>
      </c>
      <c r="M1439" s="14">
        <f t="shared" si="752"/>
        <v>769177</v>
      </c>
      <c r="O1439" s="12" t="e">
        <f>1000*(IF(I97&lt;18,VLOOKUP(I97,'[1]Mortality (No Interventions) L'!$B$10:$O$129,10),VLOOKUP(I97,'[1]Mortality (Interventions) L'!$B$264:$AV$384,34)))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2657.8358409978846</v>
      </c>
      <c r="M1440" s="14">
        <f t="shared" si="752"/>
        <v>769177</v>
      </c>
      <c r="O1440" s="12" t="e">
        <f>1000*(IF(I98&lt;18,VLOOKUP(I98,'[1]Mortality (No Interventions) L'!$B$10:$O$129,10),VLOOKUP(I98,'[1]Mortality (Interventions) L'!$B$264:$AV$384,34)))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2657.8358409978846</v>
      </c>
      <c r="M1441" s="14">
        <f t="shared" si="752"/>
        <v>769177</v>
      </c>
      <c r="O1441" s="12" t="e">
        <f>1000*(IF(I99&lt;18,VLOOKUP(I99,'[1]Mortality (No Interventions) L'!$B$10:$O$129,10),VLOOKUP(I99,'[1]Mortality (Interventions) L'!$B$264:$AV$384,34)))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2657.8358409978846</v>
      </c>
      <c r="M1442" s="14">
        <f t="shared" ref="M1442:M1466" si="769">$E$11</f>
        <v>769177</v>
      </c>
      <c r="O1442" s="12" t="e">
        <f>1000*(IF(I100&lt;18,VLOOKUP(I100,'[1]Mortality (No Interventions) L'!$B$10:$O$129,10),VLOOKUP(I100,'[1]Mortality (Interventions) L'!$B$264:$AV$384,34)))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2657.8358409978846</v>
      </c>
      <c r="M1443" s="14">
        <f t="shared" si="769"/>
        <v>769177</v>
      </c>
      <c r="O1443" s="12" t="e">
        <f>1000*(IF(I101&lt;18,VLOOKUP(I101,'[1]Mortality (No Interventions) L'!$B$10:$O$129,10),VLOOKUP(I101,'[1]Mortality (Interventions) L'!$B$264:$AV$384,34)))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2657.8358409978846</v>
      </c>
      <c r="M1444" s="14">
        <f t="shared" si="769"/>
        <v>769177</v>
      </c>
      <c r="O1444" s="12" t="e">
        <f>1000*(IF(I102&lt;18,VLOOKUP(I102,'[1]Mortality (No Interventions) L'!$B$10:$O$129,10),VLOOKUP(I102,'[1]Mortality (Interventions) L'!$B$264:$AV$384,34)))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2657.8358409978846</v>
      </c>
      <c r="M1445" s="14">
        <f t="shared" si="769"/>
        <v>769177</v>
      </c>
      <c r="O1445" s="12" t="e">
        <f>1000*(IF(I103&lt;18,VLOOKUP(I103,'[1]Mortality (No Interventions) L'!$B$10:$O$129,10),VLOOKUP(I103,'[1]Mortality (Interventions) L'!$B$264:$AV$384,34)))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2657.8358409978846</v>
      </c>
      <c r="M1446" s="14">
        <f t="shared" si="769"/>
        <v>769177</v>
      </c>
      <c r="O1446" s="12" t="e">
        <f>1000*(IF(I104&lt;18,VLOOKUP(I104,'[1]Mortality (No Interventions) L'!$B$10:$O$129,10),VLOOKUP(I104,'[1]Mortality (Interventions) L'!$B$264:$AV$384,34)))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2657.8358409978846</v>
      </c>
      <c r="M1447" s="14">
        <f t="shared" si="769"/>
        <v>769177</v>
      </c>
      <c r="O1447" s="12" t="e">
        <f>1000*(IF(I105&lt;18,VLOOKUP(I105,'[1]Mortality (No Interventions) L'!$B$10:$O$129,10),VLOOKUP(I105,'[1]Mortality (Interventions) L'!$B$264:$AV$384,34)))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2657.8358409978846</v>
      </c>
      <c r="M1448" s="14">
        <f t="shared" si="769"/>
        <v>769177</v>
      </c>
      <c r="O1448" s="12" t="e">
        <f>1000*(IF(I106&lt;18,VLOOKUP(I106,'[1]Mortality (No Interventions) L'!$B$10:$O$129,10),VLOOKUP(I106,'[1]Mortality (Interventions) L'!$B$264:$AV$384,34)))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2657.8358409978846</v>
      </c>
      <c r="M1449" s="14">
        <f t="shared" si="769"/>
        <v>769177</v>
      </c>
      <c r="O1449" s="12" t="e">
        <f>1000*(IF(I107&lt;18,VLOOKUP(I107,'[1]Mortality (No Interventions) L'!$B$10:$O$129,10),VLOOKUP(I107,'[1]Mortality (Interventions) L'!$B$264:$AV$384,34)))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2657.8358409978846</v>
      </c>
      <c r="M1450" s="14">
        <f t="shared" si="769"/>
        <v>769177</v>
      </c>
      <c r="O1450" s="12" t="e">
        <f>1000*(IF(I108&lt;18,VLOOKUP(I108,'[1]Mortality (No Interventions) L'!$B$10:$O$129,10),VLOOKUP(I108,'[1]Mortality (Interventions) L'!$B$264:$AV$384,34)))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2657.8358409978846</v>
      </c>
      <c r="M1451" s="14">
        <f t="shared" si="769"/>
        <v>769177</v>
      </c>
      <c r="O1451" s="12" t="e">
        <f>1000*(IF(I109&lt;18,VLOOKUP(I109,'[1]Mortality (No Interventions) L'!$B$10:$O$129,10),VLOOKUP(I109,'[1]Mortality (Interventions) L'!$B$264:$AV$384,34)))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2657.8358409978846</v>
      </c>
      <c r="M1452" s="14">
        <f t="shared" si="769"/>
        <v>769177</v>
      </c>
      <c r="O1452" s="12" t="e">
        <f>1000*(IF(I110&lt;18,VLOOKUP(I110,'[1]Mortality (No Interventions) L'!$B$10:$O$129,10),VLOOKUP(I110,'[1]Mortality (Interventions) L'!$B$264:$AV$384,34)))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2657.8358409978846</v>
      </c>
      <c r="M1453" s="14">
        <f t="shared" si="769"/>
        <v>769177</v>
      </c>
      <c r="O1453" s="12" t="e">
        <f>1000*(IF(I111&lt;18,VLOOKUP(I111,'[1]Mortality (No Interventions) L'!$B$10:$O$129,10),VLOOKUP(I111,'[1]Mortality (Interventions) L'!$B$264:$AV$384,34)))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2657.8358409978846</v>
      </c>
      <c r="M1454" s="14">
        <f t="shared" si="769"/>
        <v>769177</v>
      </c>
      <c r="O1454" s="12" t="e">
        <f>1000*(IF(I112&lt;18,VLOOKUP(I112,'[1]Mortality (No Interventions) L'!$B$10:$O$129,10),VLOOKUP(I112,'[1]Mortality (Interventions) L'!$B$264:$AV$384,34)))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2657.8358409978846</v>
      </c>
      <c r="M1455" s="14">
        <f t="shared" si="769"/>
        <v>769177</v>
      </c>
      <c r="O1455" s="12" t="e">
        <f>1000*(IF(I113&lt;18,VLOOKUP(I113,'[1]Mortality (No Interventions) L'!$B$10:$O$129,10),VLOOKUP(I113,'[1]Mortality (Interventions) L'!$B$264:$AV$384,34)))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2657.8358409978846</v>
      </c>
      <c r="M1456" s="14">
        <f t="shared" si="769"/>
        <v>769177</v>
      </c>
      <c r="O1456" s="12" t="e">
        <f>1000*(IF(I114&lt;18,VLOOKUP(I114,'[1]Mortality (No Interventions) L'!$B$10:$O$129,10),VLOOKUP(I114,'[1]Mortality (Interventions) L'!$B$264:$AV$384,34)))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2657.8358409978846</v>
      </c>
      <c r="M1457" s="14">
        <f t="shared" si="769"/>
        <v>769177</v>
      </c>
      <c r="O1457" s="12" t="e">
        <f>1000*(IF(I115&lt;18,VLOOKUP(I115,'[1]Mortality (No Interventions) L'!$B$10:$O$129,10),VLOOKUP(I115,'[1]Mortality (Interventions) L'!$B$264:$AV$384,34)))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2657.8358409978846</v>
      </c>
      <c r="M1458" s="14">
        <f t="shared" si="769"/>
        <v>769177</v>
      </c>
      <c r="O1458" s="12" t="e">
        <f>1000*(IF(I116&lt;18,VLOOKUP(I116,'[1]Mortality (No Interventions) L'!$B$10:$O$129,10),VLOOKUP(I116,'[1]Mortality (Interventions) L'!$B$264:$AV$384,34)))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2657.8358409978846</v>
      </c>
      <c r="M1459" s="14">
        <f t="shared" si="769"/>
        <v>769177</v>
      </c>
      <c r="O1459" s="12" t="e">
        <f>1000*(IF(I117&lt;18,VLOOKUP(I117,'[1]Mortality (No Interventions) L'!$B$10:$O$129,10),VLOOKUP(I117,'[1]Mortality (Interventions) L'!$B$264:$AV$384,34)))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2657.8358409978846</v>
      </c>
      <c r="M1460" s="14">
        <f t="shared" si="769"/>
        <v>769177</v>
      </c>
      <c r="O1460" s="12" t="e">
        <f>1000*(IF(I118&lt;18,VLOOKUP(I118,'[1]Mortality (No Interventions) L'!$B$10:$O$129,10),VLOOKUP(I118,'[1]Mortality (Interventions) L'!$B$264:$AV$384,34)))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2657.8358409978846</v>
      </c>
      <c r="M1461" s="14">
        <f t="shared" si="769"/>
        <v>769177</v>
      </c>
      <c r="O1461" s="12" t="e">
        <f>1000*(IF(I119&lt;18,VLOOKUP(I119,'[1]Mortality (No Interventions) L'!$B$10:$O$129,10),VLOOKUP(I119,'[1]Mortality (Interventions) L'!$B$264:$AV$384,34)))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2657.8358409978846</v>
      </c>
      <c r="M1462" s="14">
        <f t="shared" si="769"/>
        <v>769177</v>
      </c>
      <c r="O1462" s="12" t="e">
        <f>1000*(IF(I120&lt;18,VLOOKUP(I120,'[1]Mortality (No Interventions) L'!$B$10:$O$129,10),VLOOKUP(I120,'[1]Mortality (Interventions) L'!$B$264:$AV$384,34)))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2657.8358409978846</v>
      </c>
      <c r="M1463" s="14">
        <f t="shared" si="769"/>
        <v>769177</v>
      </c>
      <c r="O1463" s="12" t="e">
        <f>1000*(IF(I121&lt;18,VLOOKUP(I121,'[1]Mortality (No Interventions) L'!$B$10:$O$129,10),VLOOKUP(I121,'[1]Mortality (Interventions) L'!$B$264:$AV$384,34)))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2657.8358409978846</v>
      </c>
      <c r="M1464" s="14">
        <f t="shared" si="769"/>
        <v>769177</v>
      </c>
      <c r="O1464" s="12" t="e">
        <f>1000*(IF(I122&lt;18,VLOOKUP(I122,'[1]Mortality (No Interventions) L'!$B$10:$O$129,10),VLOOKUP(I122,'[1]Mortality (Interventions) L'!$B$264:$AV$384,34)))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2657.8358409978846</v>
      </c>
      <c r="M1465" s="14">
        <f t="shared" si="769"/>
        <v>769177</v>
      </c>
      <c r="O1465" s="12" t="e">
        <f>1000*(IF(I123&lt;18,VLOOKUP(I123,'[1]Mortality (No Interventions) L'!$B$10:$O$129,10),VLOOKUP(I123,'[1]Mortality (Interventions) L'!$B$264:$AV$384,34)))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2657.8358409978846</v>
      </c>
      <c r="M1466" s="14">
        <f t="shared" si="769"/>
        <v>769177</v>
      </c>
      <c r="O1466" s="12" t="e">
        <f>1000*(IF(I124&lt;18,VLOOKUP(I124,'[1]Mortality (No Interventions) L'!$B$10:$O$129,10),VLOOKUP(I124,'[1]Mortality (Interventions) L'!$B$264:$AV$384,34)))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491667.05764504126</v>
      </c>
      <c r="Z1471" s="2">
        <f t="shared" si="786"/>
        <v>-12291.676441126032</v>
      </c>
      <c r="AA1471" s="2">
        <f t="shared" si="786"/>
        <v>-50921.460698550167</v>
      </c>
      <c r="AB1471" s="2">
        <f t="shared" si="786"/>
        <v>-769177.00000000047</v>
      </c>
      <c r="AC1471" s="2">
        <f t="shared" si="786"/>
        <v>-340723.07949463476</v>
      </c>
      <c r="AD1471" s="2">
        <f t="shared" si="786"/>
        <v>14504.699235594389</v>
      </c>
      <c r="AE1471" s="2">
        <f t="shared" si="786"/>
        <v>-326218.38025904057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491667.05764504126</v>
      </c>
      <c r="Z1473" s="2">
        <f t="shared" si="787"/>
        <v>-12291.676441126032</v>
      </c>
      <c r="AA1473" s="2">
        <f t="shared" si="787"/>
        <v>-23146.295369652918</v>
      </c>
      <c r="AB1473" s="2">
        <f t="shared" si="787"/>
        <v>-172450.23426397139</v>
      </c>
      <c r="AC1473" s="2">
        <f t="shared" si="787"/>
        <v>283778.85157029098</v>
      </c>
      <c r="AD1473" s="2">
        <f t="shared" si="787"/>
        <v>5967.2676573602839</v>
      </c>
      <c r="AE1473" s="2">
        <f t="shared" si="787"/>
        <v>289746.11922765116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491667.05764504126</v>
      </c>
      <c r="Z1475" s="2">
        <f t="shared" si="788"/>
        <v>-12291.676441126032</v>
      </c>
      <c r="AA1475" s="2">
        <f t="shared" si="788"/>
        <v>-35803.828579965928</v>
      </c>
      <c r="AB1475" s="2">
        <f t="shared" si="788"/>
        <v>-404233.37839429401</v>
      </c>
      <c r="AC1475" s="2">
        <f t="shared" si="788"/>
        <v>39338.174229655357</v>
      </c>
      <c r="AD1475" s="2">
        <f t="shared" si="788"/>
        <v>9828.5594328708885</v>
      </c>
      <c r="AE1475" s="2">
        <f t="shared" si="788"/>
        <v>49166.733662526181</v>
      </c>
    </row>
    <row r="1479" spans="1:40" ht="19" customHeight="1" x14ac:dyDescent="0.15">
      <c r="A1479" s="1"/>
      <c r="G1479" s="1" t="s">
        <v>11</v>
      </c>
      <c r="H1479" s="50">
        <v>488404.84712534596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488404.84712534596</v>
      </c>
      <c r="K1480" s="14">
        <f>J1480*$C$10</f>
        <v>12210.12117813365</v>
      </c>
      <c r="L1480" s="15">
        <f>$C$1490</f>
        <v>5087.0005803976637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488404.84712534596</v>
      </c>
      <c r="Z1480" s="8">
        <f t="shared" ref="Z1480:Z1511" si="793">IFERROR(_xlfn.IFNA(-$T1480*K1480,0),0)</f>
        <v>-12210.12117813365</v>
      </c>
      <c r="AA1480" s="8">
        <f t="shared" ref="AA1480:AA1511" si="794">IFERROR(_xlfn.IFNA(-$T1480*L1480,0),0)</f>
        <v>-5087.0005803976637</v>
      </c>
      <c r="AB1480" s="8"/>
      <c r="AC1480" s="8">
        <f t="shared" ref="AC1480:AC1511" si="795">IFERROR(_xlfn.IFNA(SUM(Y1480:AB1480),0),0)</f>
        <v>471107.72536681464</v>
      </c>
      <c r="AD1480" s="8"/>
      <c r="AE1480" s="8">
        <f t="shared" ref="AE1480:AE1511" si="796">IFERROR(_xlfn.IFNA(SUM(AC1480:AD1480),0),0)</f>
        <v>471107.72536681464</v>
      </c>
      <c r="AG1480" s="46">
        <f>AE1609</f>
        <v>48840.512488933047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L'!$B$10:$O$129,10),VLOOKUP(I5,'[1]Mortality (Interventions) L'!$B$264:$AV$384,37)))</f>
        <v>11.215678481395047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1.1215678481395047E-2</v>
      </c>
      <c r="S1481" s="10">
        <f t="shared" ref="S1481:S1512" si="800">MIN(P1481*Q1481,Q1481-R1481)</f>
        <v>0</v>
      </c>
      <c r="T1481" s="9">
        <f t="shared" si="790"/>
        <v>0.98878432151860496</v>
      </c>
      <c r="U1481" s="18"/>
      <c r="V1481" s="8">
        <f t="shared" ref="V1481:V1512" si="801">W1480</f>
        <v>7691.77</v>
      </c>
      <c r="W1481" s="8">
        <f t="shared" si="791"/>
        <v>7605.5015807271602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-8626.8419272839983</v>
      </c>
      <c r="AC1481" s="8">
        <f t="shared" si="795"/>
        <v>-8626.8419272839983</v>
      </c>
      <c r="AD1481" s="8">
        <f t="shared" ref="AD1481:AD1512" si="803">IFERROR(_xlfn.IFNA($D$6*SUM(V1481:V1481,Y1481:Z1481),0),0)</f>
        <v>754.56263700000011</v>
      </c>
      <c r="AE1481" s="8">
        <f t="shared" si="796"/>
        <v>-7872.2792902839983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2644.9763447709342</v>
      </c>
      <c r="M1482" s="14">
        <f t="shared" si="789"/>
        <v>769177</v>
      </c>
      <c r="N1482" s="13"/>
      <c r="O1482" s="12">
        <f>1000*(IF(I6&lt;18,VLOOKUP(I6,'[1]Mortality (No Interventions) L'!$B$10:$O$129,10),VLOOKUP(I6,'[1]Mortality (Interventions) L'!$B$264:$AV$384,37)))</f>
        <v>12.314962243953779</v>
      </c>
      <c r="P1482" s="11">
        <v>0</v>
      </c>
      <c r="Q1482" s="10">
        <f t="shared" si="798"/>
        <v>0.98878432151860496</v>
      </c>
      <c r="R1482" s="10">
        <f t="shared" si="799"/>
        <v>1.2176841586915075E-2</v>
      </c>
      <c r="S1482" s="10">
        <f t="shared" si="800"/>
        <v>0</v>
      </c>
      <c r="T1482" s="9">
        <f t="shared" si="790"/>
        <v>0.97660747993168984</v>
      </c>
      <c r="U1482" s="18"/>
      <c r="V1482" s="8">
        <f t="shared" si="801"/>
        <v>7605.5015807271602</v>
      </c>
      <c r="W1482" s="8">
        <f t="shared" si="791"/>
        <v>7511.840115914174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-2583.1036825456745</v>
      </c>
      <c r="AB1482" s="8">
        <f t="shared" si="802"/>
        <v>-9366.146481298576</v>
      </c>
      <c r="AC1482" s="8">
        <f t="shared" si="795"/>
        <v>-11949.25016384425</v>
      </c>
      <c r="AD1482" s="8">
        <f t="shared" si="803"/>
        <v>746.0997050693345</v>
      </c>
      <c r="AE1482" s="8">
        <f t="shared" si="796"/>
        <v>-11203.150458774915</v>
      </c>
      <c r="AF1482" s="1" t="s">
        <v>34</v>
      </c>
      <c r="AG1482" s="44">
        <f>AE1609/Y1609</f>
        <v>0.10000005687166828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2644.9763447709342</v>
      </c>
      <c r="M1483" s="14">
        <f t="shared" si="789"/>
        <v>769177</v>
      </c>
      <c r="N1483" s="13"/>
      <c r="O1483" s="12">
        <f>1000*(IF(I7&lt;18,VLOOKUP(I7,'[1]Mortality (No Interventions) L'!$B$10:$O$129,10),VLOOKUP(I7,'[1]Mortality (Interventions) L'!$B$264:$AV$384,37)))</f>
        <v>13.488113123857525</v>
      </c>
      <c r="P1483" s="11">
        <v>0</v>
      </c>
      <c r="Q1483" s="10">
        <f t="shared" si="798"/>
        <v>0.97660747993168984</v>
      </c>
      <c r="R1483" s="10">
        <f t="shared" si="799"/>
        <v>1.3172592166924051E-2</v>
      </c>
      <c r="S1483" s="10">
        <f t="shared" si="800"/>
        <v>0</v>
      </c>
      <c r="T1483" s="9">
        <f t="shared" si="790"/>
        <v>0.96343488776476582</v>
      </c>
      <c r="U1483" s="18"/>
      <c r="V1483" s="8">
        <f t="shared" si="801"/>
        <v>7511.840115914174</v>
      </c>
      <c r="W1483" s="8">
        <f t="shared" si="791"/>
        <v>7410.5195666623931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-2548.2624878648458</v>
      </c>
      <c r="AB1483" s="8">
        <f t="shared" si="802"/>
        <v>-10132.054925178141</v>
      </c>
      <c r="AC1483" s="8">
        <f t="shared" si="795"/>
        <v>-12680.317413042987</v>
      </c>
      <c r="AD1483" s="8">
        <f t="shared" si="803"/>
        <v>736.91151537118049</v>
      </c>
      <c r="AE1483" s="8">
        <f t="shared" si="796"/>
        <v>-11943.405897671806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2644.9763447709342</v>
      </c>
      <c r="M1484" s="14">
        <f t="shared" si="789"/>
        <v>769177</v>
      </c>
      <c r="N1484" s="13"/>
      <c r="O1484" s="12">
        <f>1000*(IF(I8&lt;18,VLOOKUP(I8,'[1]Mortality (No Interventions) L'!$B$10:$O$129,10),VLOOKUP(I8,'[1]Mortality (Interventions) L'!$B$264:$AV$384,37)))</f>
        <v>14.735159811056771</v>
      </c>
      <c r="P1484" s="11">
        <v>0</v>
      </c>
      <c r="Q1484" s="10">
        <f t="shared" si="798"/>
        <v>0.96343488776476582</v>
      </c>
      <c r="R1484" s="10">
        <f t="shared" si="799"/>
        <v>1.4196367038761367E-2</v>
      </c>
      <c r="S1484" s="10">
        <f t="shared" si="800"/>
        <v>0</v>
      </c>
      <c r="T1484" s="9">
        <f t="shared" si="790"/>
        <v>0.94923852072600445</v>
      </c>
      <c r="U1484" s="18"/>
      <c r="V1484" s="8">
        <f t="shared" si="801"/>
        <v>7410.5195666623931</v>
      </c>
      <c r="W1484" s="8">
        <f t="shared" si="791"/>
        <v>7301.3243765646594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-2510.7134328656362</v>
      </c>
      <c r="AB1484" s="8">
        <f t="shared" si="802"/>
        <v>-10919.519009773352</v>
      </c>
      <c r="AC1484" s="8">
        <f t="shared" si="795"/>
        <v>-13430.232442638988</v>
      </c>
      <c r="AD1484" s="8">
        <f t="shared" si="803"/>
        <v>726.97196948958083</v>
      </c>
      <c r="AE1484" s="8">
        <f t="shared" si="796"/>
        <v>-12703.260473149407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2644.9763447709342</v>
      </c>
      <c r="M1485" s="14">
        <f t="shared" si="789"/>
        <v>769177</v>
      </c>
      <c r="N1485" s="13"/>
      <c r="O1485" s="12">
        <f>1000*(IF(I9&lt;18,VLOOKUP(I9,'[1]Mortality (No Interventions) L'!$B$10:$O$129,10),VLOOKUP(I9,'[1]Mortality (Interventions) L'!$B$264:$AV$384,37)))</f>
        <v>16.137961454349718</v>
      </c>
      <c r="P1485" s="11">
        <v>0</v>
      </c>
      <c r="Q1485" s="10">
        <f t="shared" si="798"/>
        <v>0.94923852072600445</v>
      </c>
      <c r="R1485" s="10">
        <f t="shared" si="799"/>
        <v>1.5318774658460205E-2</v>
      </c>
      <c r="S1485" s="10">
        <f t="shared" si="800"/>
        <v>0</v>
      </c>
      <c r="T1485" s="9">
        <f t="shared" si="790"/>
        <v>0.93391974606754424</v>
      </c>
      <c r="U1485" s="18"/>
      <c r="V1485" s="8">
        <f t="shared" si="801"/>
        <v>7301.3243765646594</v>
      </c>
      <c r="W1485" s="8">
        <f t="shared" si="791"/>
        <v>7183.4958852099553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-2470.1956362631322</v>
      </c>
      <c r="AB1485" s="8">
        <f t="shared" si="802"/>
        <v>-11782.849135470446</v>
      </c>
      <c r="AC1485" s="8">
        <f t="shared" si="795"/>
        <v>-14253.044771733577</v>
      </c>
      <c r="AD1485" s="8">
        <f t="shared" si="803"/>
        <v>716.25992134099317</v>
      </c>
      <c r="AE1485" s="8">
        <f t="shared" si="796"/>
        <v>-13536.784850392583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2644.9763447709342</v>
      </c>
      <c r="M1486" s="14">
        <f t="shared" si="789"/>
        <v>769177</v>
      </c>
      <c r="N1486" s="13"/>
      <c r="O1486" s="12">
        <f>1000*(IF(I10&lt;18,VLOOKUP(I10,'[1]Mortality (No Interventions) L'!$B$10:$O$129,10),VLOOKUP(I10,'[1]Mortality (Interventions) L'!$B$264:$AV$384,37)))</f>
        <v>17.718450204554358</v>
      </c>
      <c r="P1486" s="11">
        <v>0</v>
      </c>
      <c r="Q1486" s="10">
        <f t="shared" si="798"/>
        <v>0.93391974606754424</v>
      </c>
      <c r="R1486" s="10">
        <f t="shared" si="799"/>
        <v>1.6547610515747834E-2</v>
      </c>
      <c r="S1486" s="10">
        <f t="shared" si="800"/>
        <v>0</v>
      </c>
      <c r="T1486" s="9">
        <f t="shared" si="790"/>
        <v>0.91737213555179642</v>
      </c>
      <c r="U1486" s="18"/>
      <c r="V1486" s="8">
        <f t="shared" si="801"/>
        <v>7183.4958852099553</v>
      </c>
      <c r="W1486" s="8">
        <f t="shared" si="791"/>
        <v>7056.2154710732411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-2426.4275978864966</v>
      </c>
      <c r="AB1486" s="8">
        <f t="shared" si="802"/>
        <v>-12728.041413671372</v>
      </c>
      <c r="AC1486" s="8">
        <f t="shared" si="795"/>
        <v>-15154.469011557869</v>
      </c>
      <c r="AD1486" s="8">
        <f t="shared" si="803"/>
        <v>704.70094633909662</v>
      </c>
      <c r="AE1486" s="8">
        <f t="shared" si="796"/>
        <v>-14449.768065218772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2644.9763447709342</v>
      </c>
      <c r="M1487" s="14">
        <f t="shared" si="789"/>
        <v>769177</v>
      </c>
      <c r="N1487" s="13"/>
      <c r="O1487" s="12">
        <f>1000*(IF(I11&lt;18,VLOOKUP(I11,'[1]Mortality (No Interventions) L'!$B$10:$O$129,10),VLOOKUP(I11,'[1]Mortality (Interventions) L'!$B$264:$AV$384,37)))</f>
        <v>19.527550442474581</v>
      </c>
      <c r="P1487" s="11">
        <v>0</v>
      </c>
      <c r="Q1487" s="10">
        <f t="shared" si="798"/>
        <v>0.91737213555179642</v>
      </c>
      <c r="R1487" s="10">
        <f t="shared" si="799"/>
        <v>1.7914030651508334E-2</v>
      </c>
      <c r="S1487" s="10">
        <f t="shared" si="800"/>
        <v>0</v>
      </c>
      <c r="T1487" s="9">
        <f t="shared" si="790"/>
        <v>0.8994581049002881</v>
      </c>
      <c r="U1487" s="18"/>
      <c r="V1487" s="8">
        <f t="shared" si="801"/>
        <v>7056.2154710732411</v>
      </c>
      <c r="W1487" s="8">
        <f t="shared" si="791"/>
        <v>6918.4248675288891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-2379.0454105737554</v>
      </c>
      <c r="AB1487" s="8">
        <f t="shared" si="802"/>
        <v>-13779.060354435225</v>
      </c>
      <c r="AC1487" s="8">
        <f t="shared" si="795"/>
        <v>-16158.105765008981</v>
      </c>
      <c r="AD1487" s="8">
        <f t="shared" si="803"/>
        <v>692.214737712285</v>
      </c>
      <c r="AE1487" s="8">
        <f t="shared" si="796"/>
        <v>-15465.891027296695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2644.9763447709342</v>
      </c>
      <c r="M1488" s="14">
        <f t="shared" si="789"/>
        <v>769177</v>
      </c>
      <c r="N1488" s="13"/>
      <c r="O1488" s="12">
        <f>1000*(IF(I12&lt;18,VLOOKUP(I12,'[1]Mortality (No Interventions) L'!$B$10:$O$129,10),VLOOKUP(I12,'[1]Mortality (Interventions) L'!$B$264:$AV$384,37)))</f>
        <v>21.612479576652682</v>
      </c>
      <c r="P1488" s="11">
        <v>0</v>
      </c>
      <c r="Q1488" s="10">
        <f t="shared" si="798"/>
        <v>0.8994581049002881</v>
      </c>
      <c r="R1488" s="10">
        <f t="shared" si="799"/>
        <v>1.9439519922212201E-2</v>
      </c>
      <c r="S1488" s="10">
        <f t="shared" si="800"/>
        <v>0</v>
      </c>
      <c r="T1488" s="9">
        <f t="shared" si="790"/>
        <v>0.88001858497807595</v>
      </c>
      <c r="U1488" s="18"/>
      <c r="V1488" s="8">
        <f t="shared" si="801"/>
        <v>6918.4248675288891</v>
      </c>
      <c r="W1488" s="8">
        <f t="shared" si="791"/>
        <v>6768.9005513768152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-2327.6283402258009</v>
      </c>
      <c r="AB1488" s="8">
        <f t="shared" si="802"/>
        <v>-14952.431615207415</v>
      </c>
      <c r="AC1488" s="8">
        <f t="shared" si="795"/>
        <v>-17280.059955433215</v>
      </c>
      <c r="AD1488" s="8">
        <f t="shared" si="803"/>
        <v>678.69747950458407</v>
      </c>
      <c r="AE1488" s="8">
        <f t="shared" si="796"/>
        <v>-16601.362475928632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2644.9763447709342</v>
      </c>
      <c r="M1489" s="14">
        <f t="shared" si="789"/>
        <v>769177</v>
      </c>
      <c r="N1489" s="13"/>
      <c r="O1489" s="12">
        <f>1000*(IF(I13&lt;18,VLOOKUP(I13,'[1]Mortality (No Interventions) L'!$B$10:$O$129,10),VLOOKUP(I13,'[1]Mortality (Interventions) L'!$B$264:$AV$384,37)))</f>
        <v>24.016144916902697</v>
      </c>
      <c r="P1489" s="11">
        <v>0</v>
      </c>
      <c r="Q1489" s="10">
        <f t="shared" si="798"/>
        <v>0.88001858497807595</v>
      </c>
      <c r="R1489" s="10">
        <f t="shared" si="799"/>
        <v>2.1134653866401124E-2</v>
      </c>
      <c r="S1489" s="10">
        <f t="shared" si="800"/>
        <v>0</v>
      </c>
      <c r="T1489" s="9">
        <f t="shared" si="790"/>
        <v>0.85888393111167483</v>
      </c>
      <c r="U1489" s="18"/>
      <c r="V1489" s="8">
        <f t="shared" si="801"/>
        <v>6768.9005513768152</v>
      </c>
      <c r="W1489" s="8">
        <f t="shared" si="791"/>
        <v>6606.3376548068472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-2271.7276806942486</v>
      </c>
      <c r="AB1489" s="8">
        <f t="shared" si="802"/>
        <v>-16256.289656996818</v>
      </c>
      <c r="AC1489" s="8">
        <f t="shared" si="795"/>
        <v>-18528.017337691068</v>
      </c>
      <c r="AD1489" s="8">
        <f t="shared" si="803"/>
        <v>664.02914409006564</v>
      </c>
      <c r="AE1489" s="8">
        <f t="shared" si="796"/>
        <v>-17863.988193601002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5087.0005803976637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2644.9763447709342</v>
      </c>
      <c r="M1490" s="14">
        <f t="shared" si="789"/>
        <v>769177</v>
      </c>
      <c r="N1490" s="13"/>
      <c r="O1490" s="12">
        <f>1000*(IF(I14&lt;18,VLOOKUP(I14,'[1]Mortality (No Interventions) L'!$B$10:$O$129,10),VLOOKUP(I14,'[1]Mortality (Interventions) L'!$B$264:$AV$384,37)))</f>
        <v>26.877359739470464</v>
      </c>
      <c r="P1490" s="11">
        <v>0</v>
      </c>
      <c r="Q1490" s="10">
        <f t="shared" si="798"/>
        <v>0.85888393111167483</v>
      </c>
      <c r="R1490" s="10">
        <f t="shared" si="799"/>
        <v>2.3084532390939053E-2</v>
      </c>
      <c r="S1490" s="10">
        <f t="shared" si="800"/>
        <v>0</v>
      </c>
      <c r="T1490" s="9">
        <f t="shared" si="790"/>
        <v>0.83579939872073572</v>
      </c>
      <c r="U1490" s="18"/>
      <c r="V1490" s="8">
        <f t="shared" si="801"/>
        <v>6606.3376548068472</v>
      </c>
      <c r="W1490" s="8">
        <f t="shared" si="791"/>
        <v>6428.7767410981942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-2210.6696385901164</v>
      </c>
      <c r="AB1490" s="8">
        <f t="shared" si="802"/>
        <v>-17756.091370865328</v>
      </c>
      <c r="AC1490" s="8">
        <f t="shared" si="795"/>
        <v>-19966.761009455444</v>
      </c>
      <c r="AD1490" s="8">
        <f t="shared" si="803"/>
        <v>648.08172393655173</v>
      </c>
      <c r="AE1490" s="8">
        <f t="shared" si="796"/>
        <v>-19318.679285518891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2644.9763447709342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2644.9763447709342</v>
      </c>
      <c r="M1491" s="14">
        <f t="shared" si="789"/>
        <v>769177</v>
      </c>
      <c r="N1491" s="13"/>
      <c r="O1491" s="12">
        <f>1000*(IF(I15&lt;18,VLOOKUP(I15,'[1]Mortality (No Interventions) L'!$B$10:$O$129,10),VLOOKUP(I15,'[1]Mortality (Interventions) L'!$B$264:$AV$384,37)))</f>
        <v>30.174738796415554</v>
      </c>
      <c r="P1491" s="11">
        <v>0</v>
      </c>
      <c r="Q1491" s="10">
        <f t="shared" si="798"/>
        <v>0.83579939872073572</v>
      </c>
      <c r="R1491" s="10">
        <f t="shared" si="799"/>
        <v>2.5220028542599377E-2</v>
      </c>
      <c r="S1491" s="10">
        <f t="shared" si="800"/>
        <v>0</v>
      </c>
      <c r="T1491" s="9">
        <f t="shared" si="790"/>
        <v>0.8105793701781363</v>
      </c>
      <c r="U1491" s="18"/>
      <c r="V1491" s="8">
        <f t="shared" si="801"/>
        <v>6428.7767410981942</v>
      </c>
      <c r="W1491" s="8">
        <f t="shared" si="791"/>
        <v>6234.7900821550838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-2143.9632596804931</v>
      </c>
      <c r="AB1491" s="8">
        <f t="shared" si="802"/>
        <v>-19398.665894310961</v>
      </c>
      <c r="AC1491" s="8">
        <f t="shared" si="795"/>
        <v>-21542.629153991453</v>
      </c>
      <c r="AD1491" s="8">
        <f t="shared" si="803"/>
        <v>630.66299830173284</v>
      </c>
      <c r="AE1491" s="8">
        <f t="shared" si="796"/>
        <v>-20911.966155689719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2644.9763447709342</v>
      </c>
      <c r="M1492" s="14">
        <f t="shared" si="789"/>
        <v>769177</v>
      </c>
      <c r="N1492" s="13"/>
      <c r="O1492" s="12">
        <f>1000*(IF(I16&lt;18,VLOOKUP(I16,'[1]Mortality (No Interventions) L'!$B$10:$O$129,10),VLOOKUP(I16,'[1]Mortality (Interventions) L'!$B$264:$AV$384,37)))</f>
        <v>33.959217353725457</v>
      </c>
      <c r="P1492" s="11">
        <v>0</v>
      </c>
      <c r="Q1492" s="10">
        <f t="shared" si="798"/>
        <v>0.8105793701781363</v>
      </c>
      <c r="R1492" s="10">
        <f t="shared" si="799"/>
        <v>2.7526641014325219E-2</v>
      </c>
      <c r="S1492" s="10">
        <f t="shared" si="800"/>
        <v>0</v>
      </c>
      <c r="T1492" s="9">
        <f t="shared" si="790"/>
        <v>0.78305272916381108</v>
      </c>
      <c r="U1492" s="18"/>
      <c r="V1492" s="8">
        <f t="shared" si="801"/>
        <v>6234.7900821550838</v>
      </c>
      <c r="W1492" s="8">
        <f t="shared" si="791"/>
        <v>6023.0614906003275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-2071.1559453466016</v>
      </c>
      <c r="AB1492" s="8">
        <f t="shared" si="802"/>
        <v>-21172.859155475628</v>
      </c>
      <c r="AC1492" s="8">
        <f t="shared" si="795"/>
        <v>-23244.015100822231</v>
      </c>
      <c r="AD1492" s="8">
        <f t="shared" si="803"/>
        <v>611.63290705941381</v>
      </c>
      <c r="AE1492" s="8">
        <f t="shared" si="796"/>
        <v>-22632.382193762816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2644.9763447709342</v>
      </c>
      <c r="M1493" s="14">
        <f t="shared" si="789"/>
        <v>769177</v>
      </c>
      <c r="N1493" s="13"/>
      <c r="O1493" s="12">
        <f>1000*(IF(I17&lt;18,VLOOKUP(I17,'[1]Mortality (No Interventions) L'!$B$10:$O$129,10),VLOOKUP(I17,'[1]Mortality (Interventions) L'!$B$264:$AV$384,37)))</f>
        <v>38.327722703387714</v>
      </c>
      <c r="P1493" s="11">
        <v>0</v>
      </c>
      <c r="Q1493" s="10">
        <f t="shared" si="798"/>
        <v>0.78305272916381108</v>
      </c>
      <c r="R1493" s="10">
        <f t="shared" si="799"/>
        <v>3.0012627865521512E-2</v>
      </c>
      <c r="S1493" s="10">
        <f t="shared" si="800"/>
        <v>0</v>
      </c>
      <c r="T1493" s="9">
        <f t="shared" si="790"/>
        <v>0.75304010129828958</v>
      </c>
      <c r="U1493" s="18"/>
      <c r="V1493" s="8">
        <f t="shared" si="801"/>
        <v>6023.0614906003275</v>
      </c>
      <c r="W1493" s="8">
        <f t="shared" si="791"/>
        <v>5792.2112599631455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-1991.773254597884</v>
      </c>
      <c r="AB1493" s="8">
        <f t="shared" si="802"/>
        <v>-23085.023063718239</v>
      </c>
      <c r="AC1493" s="8">
        <f t="shared" si="795"/>
        <v>-25076.796318316123</v>
      </c>
      <c r="AD1493" s="8">
        <f t="shared" si="803"/>
        <v>590.86233222789213</v>
      </c>
      <c r="AE1493" s="8">
        <f t="shared" si="796"/>
        <v>-24485.933986088232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2644.9763447709342</v>
      </c>
      <c r="M1494" s="14">
        <f t="shared" si="789"/>
        <v>769177</v>
      </c>
      <c r="N1494" s="13"/>
      <c r="O1494" s="12">
        <f>1000*(IF(I18&lt;18,VLOOKUP(I18,'[1]Mortality (No Interventions) L'!$B$10:$O$129,10),VLOOKUP(I18,'[1]Mortality (Interventions) L'!$B$264:$AV$384,37)))</f>
        <v>43.208077695457916</v>
      </c>
      <c r="P1494" s="11">
        <v>0</v>
      </c>
      <c r="Q1494" s="10">
        <f t="shared" si="798"/>
        <v>0.75304010129828958</v>
      </c>
      <c r="R1494" s="10">
        <f t="shared" si="799"/>
        <v>3.2537415204691993E-2</v>
      </c>
      <c r="S1494" s="10">
        <f t="shared" si="800"/>
        <v>0</v>
      </c>
      <c r="T1494" s="9">
        <f t="shared" si="790"/>
        <v>0.72050268609359758</v>
      </c>
      <c r="U1494" s="18"/>
      <c r="V1494" s="8">
        <f t="shared" si="801"/>
        <v>5792.2112599631455</v>
      </c>
      <c r="W1494" s="8">
        <f t="shared" si="791"/>
        <v>5541.9409458141517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-1905.7125610614835</v>
      </c>
      <c r="AB1494" s="8">
        <f t="shared" si="802"/>
        <v>-25027.031414899371</v>
      </c>
      <c r="AC1494" s="8">
        <f t="shared" si="795"/>
        <v>-26932.743975960853</v>
      </c>
      <c r="AD1494" s="8">
        <f t="shared" si="803"/>
        <v>568.21592460238458</v>
      </c>
      <c r="AE1494" s="8">
        <f t="shared" si="796"/>
        <v>-26364.528051358469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2644.9763447709342</v>
      </c>
      <c r="M1495" s="14">
        <f t="shared" si="789"/>
        <v>769177</v>
      </c>
      <c r="N1495" s="13"/>
      <c r="O1495" s="12">
        <f>1000*(IF(I19&lt;18,VLOOKUP(I19,'[1]Mortality (No Interventions) L'!$B$10:$O$129,10),VLOOKUP(I19,'[1]Mortality (Interventions) L'!$B$264:$AV$384,37)))</f>
        <v>48.633815170858782</v>
      </c>
      <c r="P1495" s="11">
        <v>0</v>
      </c>
      <c r="Q1495" s="10">
        <f t="shared" si="798"/>
        <v>0.72050268609359758</v>
      </c>
      <c r="R1495" s="10">
        <f t="shared" si="799"/>
        <v>3.5040794465583308E-2</v>
      </c>
      <c r="S1495" s="10">
        <f t="shared" si="800"/>
        <v>0</v>
      </c>
      <c r="T1495" s="9">
        <f t="shared" si="790"/>
        <v>0.6854618916280143</v>
      </c>
      <c r="U1495" s="18"/>
      <c r="V1495" s="8">
        <f t="shared" si="801"/>
        <v>5541.9409458141517</v>
      </c>
      <c r="W1495" s="8">
        <f t="shared" si="791"/>
        <v>5272.4152141676122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-1813.0304885980356</v>
      </c>
      <c r="AB1495" s="8">
        <f t="shared" si="802"/>
        <v>-26952.573164653972</v>
      </c>
      <c r="AC1495" s="8">
        <f t="shared" si="795"/>
        <v>-28765.603653252008</v>
      </c>
      <c r="AD1495" s="8">
        <f t="shared" si="803"/>
        <v>543.66440678436834</v>
      </c>
      <c r="AE1495" s="8">
        <f t="shared" si="796"/>
        <v>-28221.939246467638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2644.9763447709342</v>
      </c>
      <c r="M1496" s="14">
        <f t="shared" si="789"/>
        <v>769177</v>
      </c>
      <c r="N1496" s="13"/>
      <c r="O1496" s="12">
        <f>1000*(IF(I20&lt;18,VLOOKUP(I20,'[1]Mortality (No Interventions) L'!$B$10:$O$129,10),VLOOKUP(I20,'[1]Mortality (Interventions) L'!$B$264:$AV$384,37)))</f>
        <v>54.549441527528259</v>
      </c>
      <c r="P1496" s="11">
        <v>0</v>
      </c>
      <c r="Q1496" s="10">
        <f t="shared" si="798"/>
        <v>0.6854618916280143</v>
      </c>
      <c r="R1496" s="10">
        <f t="shared" si="799"/>
        <v>3.7391563376711276E-2</v>
      </c>
      <c r="S1496" s="10">
        <f t="shared" si="800"/>
        <v>0</v>
      </c>
      <c r="T1496" s="9">
        <f t="shared" si="790"/>
        <v>0.64807032825130306</v>
      </c>
      <c r="U1496" s="18"/>
      <c r="V1496" s="8">
        <f t="shared" si="801"/>
        <v>5272.4152141676122</v>
      </c>
      <c r="W1496" s="8">
        <f t="shared" si="791"/>
        <v>4984.8079087335254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-1714.130687972631</v>
      </c>
      <c r="AB1496" s="8">
        <f t="shared" si="802"/>
        <v>-28760.730543408648</v>
      </c>
      <c r="AC1496" s="8">
        <f t="shared" si="795"/>
        <v>-30474.861231381281</v>
      </c>
      <c r="AD1496" s="8">
        <f t="shared" si="803"/>
        <v>517.22393250984283</v>
      </c>
      <c r="AE1496" s="8">
        <f t="shared" si="796"/>
        <v>-29957.637298871439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2644.9763447709342</v>
      </c>
      <c r="M1497" s="14">
        <f t="shared" si="789"/>
        <v>769177</v>
      </c>
      <c r="N1497" s="13"/>
      <c r="O1497" s="12">
        <f>1000*(IF(I21&lt;18,VLOOKUP(I21,'[1]Mortality (No Interventions) L'!$B$10:$O$129,10),VLOOKUP(I21,'[1]Mortality (Interventions) L'!$B$264:$AV$384,37)))</f>
        <v>61.044983260591948</v>
      </c>
      <c r="P1497" s="11">
        <v>0</v>
      </c>
      <c r="Q1497" s="10">
        <f t="shared" si="798"/>
        <v>0.64807032825130306</v>
      </c>
      <c r="R1497" s="10">
        <f t="shared" si="799"/>
        <v>3.9561442339787131E-2</v>
      </c>
      <c r="S1497" s="10">
        <f t="shared" si="800"/>
        <v>0</v>
      </c>
      <c r="T1497" s="9">
        <f t="shared" si="790"/>
        <v>0.60850888591151597</v>
      </c>
      <c r="U1497" s="18"/>
      <c r="V1497" s="8">
        <f t="shared" si="801"/>
        <v>4984.8079087335254</v>
      </c>
      <c r="W1497" s="8">
        <f t="shared" si="791"/>
        <v>4680.5103933876217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-1609.491608818875</v>
      </c>
      <c r="AB1497" s="8">
        <f t="shared" si="802"/>
        <v>-30429.751534590447</v>
      </c>
      <c r="AC1497" s="8">
        <f t="shared" si="795"/>
        <v>-32039.243143409323</v>
      </c>
      <c r="AD1497" s="8">
        <f t="shared" si="803"/>
        <v>489.0096558467589</v>
      </c>
      <c r="AE1497" s="8">
        <f t="shared" si="796"/>
        <v>-31550.233487562564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2644.9763447709342</v>
      </c>
      <c r="M1498" s="14">
        <f t="shared" si="789"/>
        <v>769177</v>
      </c>
      <c r="N1498" s="13"/>
      <c r="O1498" s="12">
        <f>1000*(IF(I22&lt;18,VLOOKUP(I22,'[1]Mortality (No Interventions) L'!$B$10:$O$129,10),VLOOKUP(I22,'[1]Mortality (Interventions) L'!$B$264:$AV$384,37)))</f>
        <v>68.345513496004443</v>
      </c>
      <c r="P1498" s="11">
        <v>0</v>
      </c>
      <c r="Q1498" s="10">
        <f t="shared" si="798"/>
        <v>0.60850888591151597</v>
      </c>
      <c r="R1498" s="10">
        <f t="shared" si="799"/>
        <v>4.1588852274504144E-2</v>
      </c>
      <c r="S1498" s="10">
        <f t="shared" si="800"/>
        <v>0</v>
      </c>
      <c r="T1498" s="9">
        <f t="shared" si="790"/>
        <v>0.56692003363701182</v>
      </c>
      <c r="U1498" s="18"/>
      <c r="V1498" s="8">
        <f t="shared" si="801"/>
        <v>4680.5103933876217</v>
      </c>
      <c r="W1498" s="8">
        <f t="shared" si="791"/>
        <v>4360.6185071281589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-1499.4900783466387</v>
      </c>
      <c r="AB1498" s="8">
        <f t="shared" si="802"/>
        <v>-31989.188625946274</v>
      </c>
      <c r="AC1498" s="8">
        <f t="shared" si="795"/>
        <v>-33488.678704292914</v>
      </c>
      <c r="AD1498" s="8">
        <f t="shared" si="803"/>
        <v>459.15806959132573</v>
      </c>
      <c r="AE1498" s="8">
        <f t="shared" si="796"/>
        <v>-33029.520634701585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2644.9763447709342</v>
      </c>
      <c r="M1499" s="14">
        <f t="shared" si="789"/>
        <v>769177</v>
      </c>
      <c r="N1499" s="13"/>
      <c r="O1499" s="12">
        <f>1000*(IF(I23&lt;18,VLOOKUP(I23,'[1]Mortality (No Interventions) L'!$B$10:$O$129,10),VLOOKUP(I23,'[1]Mortality (Interventions) L'!$B$264:$AV$384,37)))</f>
        <v>76.540280258960962</v>
      </c>
      <c r="P1499" s="11">
        <v>0</v>
      </c>
      <c r="Q1499" s="10">
        <f t="shared" si="798"/>
        <v>0.56692003363701182</v>
      </c>
      <c r="R1499" s="10">
        <f t="shared" si="799"/>
        <v>4.3392218258996459E-2</v>
      </c>
      <c r="S1499" s="10">
        <f t="shared" si="800"/>
        <v>0</v>
      </c>
      <c r="T1499" s="9">
        <f t="shared" si="790"/>
        <v>0.5235278153780154</v>
      </c>
      <c r="U1499" s="18"/>
      <c r="V1499" s="8">
        <f t="shared" si="801"/>
        <v>4360.6185071281589</v>
      </c>
      <c r="W1499" s="8">
        <f t="shared" si="791"/>
        <v>4026.8555444901576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-1384.7186875044556</v>
      </c>
      <c r="AB1499" s="8">
        <f t="shared" si="802"/>
        <v>-33376.296263800119</v>
      </c>
      <c r="AC1499" s="8">
        <f t="shared" si="795"/>
        <v>-34761.014951304576</v>
      </c>
      <c r="AD1499" s="8">
        <f t="shared" si="803"/>
        <v>427.7766755492724</v>
      </c>
      <c r="AE1499" s="8">
        <f t="shared" si="796"/>
        <v>-34333.238275755306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2644.9763447709342</v>
      </c>
      <c r="M1500" s="14">
        <f t="shared" si="789"/>
        <v>769177</v>
      </c>
      <c r="N1500" s="13"/>
      <c r="O1500" s="12">
        <f>1000*(IF(I24&lt;18,VLOOKUP(I24,'[1]Mortality (No Interventions) L'!$B$10:$O$129,10),VLOOKUP(I24,'[1]Mortality (Interventions) L'!$B$264:$AV$384,37)))</f>
        <v>85.772525069156416</v>
      </c>
      <c r="P1500" s="11">
        <v>0</v>
      </c>
      <c r="Q1500" s="10">
        <f t="shared" si="798"/>
        <v>0.5235278153780154</v>
      </c>
      <c r="R1500" s="10">
        <f t="shared" si="799"/>
        <v>4.4904302668911517E-2</v>
      </c>
      <c r="S1500" s="10">
        <f t="shared" si="800"/>
        <v>0</v>
      </c>
      <c r="T1500" s="9">
        <f t="shared" si="790"/>
        <v>0.47862351270910386</v>
      </c>
      <c r="U1500" s="18"/>
      <c r="V1500" s="8">
        <f t="shared" si="801"/>
        <v>4026.8555444901576</v>
      </c>
      <c r="W1500" s="8">
        <f t="shared" si="791"/>
        <v>3681.4619763505038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-1265.9478691667503</v>
      </c>
      <c r="AB1500" s="8">
        <f t="shared" si="802"/>
        <v>-34539.356813965351</v>
      </c>
      <c r="AC1500" s="8">
        <f t="shared" si="795"/>
        <v>-35805.304683132104</v>
      </c>
      <c r="AD1500" s="8">
        <f t="shared" si="803"/>
        <v>395.0345289144845</v>
      </c>
      <c r="AE1500" s="8">
        <f t="shared" si="796"/>
        <v>-35410.270154217622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2644.9763447709342</v>
      </c>
      <c r="M1501" s="14">
        <f t="shared" si="789"/>
        <v>769177</v>
      </c>
      <c r="N1501" s="13"/>
      <c r="O1501" s="12">
        <f>1000*(IF(I25&lt;18,VLOOKUP(I25,'[1]Mortality (No Interventions) L'!$B$10:$O$129,10),VLOOKUP(I25,'[1]Mortality (Interventions) L'!$B$264:$AV$384,37)))</f>
        <v>95.732087182314544</v>
      </c>
      <c r="P1501" s="11">
        <v>0</v>
      </c>
      <c r="Q1501" s="10">
        <f t="shared" si="798"/>
        <v>0.47862351270910386</v>
      </c>
      <c r="R1501" s="10">
        <f t="shared" si="799"/>
        <v>4.581962784617357E-2</v>
      </c>
      <c r="S1501" s="10">
        <f t="shared" si="800"/>
        <v>0</v>
      </c>
      <c r="T1501" s="9">
        <f t="shared" si="790"/>
        <v>0.43280388486293031</v>
      </c>
      <c r="U1501" s="18"/>
      <c r="V1501" s="8">
        <f t="shared" si="801"/>
        <v>3681.4619763505038</v>
      </c>
      <c r="W1501" s="8">
        <f t="shared" si="791"/>
        <v>3329.0279374721417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-1144.7560373874137</v>
      </c>
      <c r="AB1501" s="8">
        <f t="shared" si="802"/>
        <v>-35243.403887836248</v>
      </c>
      <c r="AC1501" s="8">
        <f t="shared" si="795"/>
        <v>-36388.159925223663</v>
      </c>
      <c r="AD1501" s="8">
        <f t="shared" si="803"/>
        <v>361.15141987998447</v>
      </c>
      <c r="AE1501" s="8">
        <f t="shared" si="796"/>
        <v>-36027.008505343678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2644.9763447709342</v>
      </c>
      <c r="M1502" s="14">
        <f t="shared" si="789"/>
        <v>769177</v>
      </c>
      <c r="N1502" s="13"/>
      <c r="O1502" s="12">
        <f>1000*(IF(I26&lt;18,VLOOKUP(I26,'[1]Mortality (No Interventions) L'!$B$10:$O$129,10),VLOOKUP(I26,'[1]Mortality (Interventions) L'!$B$264:$AV$384,37)))</f>
        <v>106.1215382821666</v>
      </c>
      <c r="P1502" s="11">
        <v>0</v>
      </c>
      <c r="Q1502" s="10">
        <f t="shared" si="798"/>
        <v>0.43280388486293031</v>
      </c>
      <c r="R1502" s="10">
        <f t="shared" si="799"/>
        <v>4.5929814036151879E-2</v>
      </c>
      <c r="S1502" s="10">
        <f t="shared" si="800"/>
        <v>0</v>
      </c>
      <c r="T1502" s="9">
        <f t="shared" si="790"/>
        <v>0.38687407082677844</v>
      </c>
      <c r="U1502" s="18"/>
      <c r="V1502" s="8">
        <f t="shared" si="801"/>
        <v>3329.0279374721417</v>
      </c>
      <c r="W1502" s="8">
        <f t="shared" si="791"/>
        <v>2975.74637176329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-1023.2727657420639</v>
      </c>
      <c r="AB1502" s="8">
        <f t="shared" si="802"/>
        <v>-35328.156570885192</v>
      </c>
      <c r="AC1502" s="8">
        <f t="shared" si="795"/>
        <v>-36351.429336627254</v>
      </c>
      <c r="AD1502" s="8">
        <f t="shared" si="803"/>
        <v>326.57764066601715</v>
      </c>
      <c r="AE1502" s="8">
        <f t="shared" si="796"/>
        <v>-36024.851695961239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2644.9763447709342</v>
      </c>
      <c r="M1503" s="14">
        <f t="shared" si="789"/>
        <v>769177</v>
      </c>
      <c r="N1503" s="13"/>
      <c r="O1503" s="12">
        <f>1000*(IF(I27&lt;18,VLOOKUP(I27,'[1]Mortality (No Interventions) L'!$B$10:$O$129,10),VLOOKUP(I27,'[1]Mortality (Interventions) L'!$B$264:$AV$384,37)))</f>
        <v>117.44612849663038</v>
      </c>
      <c r="P1503" s="11">
        <v>0</v>
      </c>
      <c r="Q1503" s="10">
        <f t="shared" si="798"/>
        <v>0.38687407082677844</v>
      </c>
      <c r="R1503" s="10">
        <f t="shared" si="799"/>
        <v>4.5436861834336303E-2</v>
      </c>
      <c r="S1503" s="10">
        <f t="shared" si="800"/>
        <v>0</v>
      </c>
      <c r="T1503" s="9">
        <f t="shared" si="790"/>
        <v>0.34143720899244212</v>
      </c>
      <c r="U1503" s="18"/>
      <c r="V1503" s="8">
        <f t="shared" si="801"/>
        <v>2975.74637176329</v>
      </c>
      <c r="W1503" s="8">
        <f t="shared" si="791"/>
        <v>2626.2564810117965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-903.09334100961917</v>
      </c>
      <c r="AB1503" s="8">
        <f t="shared" si="802"/>
        <v>-34948.989075149293</v>
      </c>
      <c r="AC1503" s="8">
        <f t="shared" si="795"/>
        <v>-35852.082416158912</v>
      </c>
      <c r="AD1503" s="8">
        <f t="shared" si="803"/>
        <v>291.92071906997876</v>
      </c>
      <c r="AE1503" s="8">
        <f t="shared" si="796"/>
        <v>-35560.16169708893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2644.9763447709342</v>
      </c>
      <c r="M1504" s="14">
        <f t="shared" si="789"/>
        <v>769177</v>
      </c>
      <c r="N1504" s="13"/>
      <c r="O1504" s="12">
        <f>1000*(IF(I28&lt;18,VLOOKUP(I28,'[1]Mortality (No Interventions) L'!$B$10:$O$129,10),VLOOKUP(I28,'[1]Mortality (Interventions) L'!$B$264:$AV$384,37)))</f>
        <v>129.66153228752813</v>
      </c>
      <c r="P1504" s="11">
        <v>0</v>
      </c>
      <c r="Q1504" s="10">
        <f t="shared" si="798"/>
        <v>0.34143720899244212</v>
      </c>
      <c r="R1504" s="10">
        <f t="shared" si="799"/>
        <v>4.4271271697937022E-2</v>
      </c>
      <c r="S1504" s="10">
        <f t="shared" si="800"/>
        <v>0</v>
      </c>
      <c r="T1504" s="9">
        <f t="shared" si="790"/>
        <v>0.29716593729450508</v>
      </c>
      <c r="U1504" s="18"/>
      <c r="V1504" s="8">
        <f t="shared" si="801"/>
        <v>2626.2564810117965</v>
      </c>
      <c r="W1504" s="8">
        <f t="shared" si="791"/>
        <v>2285.7320415037557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-785.99687461564872</v>
      </c>
      <c r="AB1504" s="8">
        <f t="shared" si="802"/>
        <v>-34052.443950804103</v>
      </c>
      <c r="AC1504" s="8">
        <f t="shared" si="795"/>
        <v>-34838.440825419755</v>
      </c>
      <c r="AD1504" s="8">
        <f t="shared" si="803"/>
        <v>257.63576078725725</v>
      </c>
      <c r="AE1504" s="8">
        <f t="shared" si="796"/>
        <v>-34580.805064632499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2644.9763447709342</v>
      </c>
      <c r="M1505" s="14">
        <f t="shared" si="789"/>
        <v>769177</v>
      </c>
      <c r="N1505" s="13"/>
      <c r="O1505" s="12">
        <f>1000*(IF(I29&lt;18,VLOOKUP(I29,'[1]Mortality (No Interventions) L'!$B$10:$O$129,10),VLOOKUP(I29,'[1]Mortality (Interventions) L'!$B$264:$AV$384,37)))</f>
        <v>143.10275341012181</v>
      </c>
      <c r="P1505" s="11">
        <v>0</v>
      </c>
      <c r="Q1505" s="10">
        <f t="shared" si="798"/>
        <v>0.29716593729450508</v>
      </c>
      <c r="R1505" s="10">
        <f t="shared" si="799"/>
        <v>4.2525263846543281E-2</v>
      </c>
      <c r="S1505" s="10">
        <f t="shared" si="800"/>
        <v>0</v>
      </c>
      <c r="T1505" s="9">
        <f t="shared" si="790"/>
        <v>0.25464067344796182</v>
      </c>
      <c r="U1505" s="18"/>
      <c r="V1505" s="8">
        <f t="shared" si="801"/>
        <v>2285.7320415037557</v>
      </c>
      <c r="W1505" s="8">
        <f t="shared" si="791"/>
        <v>1958.6374928068294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-673.51855768639916</v>
      </c>
      <c r="AB1505" s="8">
        <f t="shared" si="802"/>
        <v>-32709.454869692621</v>
      </c>
      <c r="AC1505" s="8">
        <f t="shared" si="795"/>
        <v>-33382.973427379024</v>
      </c>
      <c r="AD1505" s="8">
        <f t="shared" si="803"/>
        <v>224.23031327151844</v>
      </c>
      <c r="AE1505" s="8">
        <f t="shared" si="796"/>
        <v>-33158.743114107507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2644.9763447709342</v>
      </c>
      <c r="M1506" s="14">
        <f t="shared" si="789"/>
        <v>769177</v>
      </c>
      <c r="N1506" s="13"/>
      <c r="O1506" s="12">
        <f>1000*(IF(I30&lt;18,VLOOKUP(I30,'[1]Mortality (No Interventions) L'!$B$10:$O$129,10),VLOOKUP(I30,'[1]Mortality (Interventions) L'!$B$264:$AV$384,37)))</f>
        <v>157.94595234733742</v>
      </c>
      <c r="P1506" s="11">
        <v>0</v>
      </c>
      <c r="Q1506" s="10">
        <f t="shared" si="798"/>
        <v>0.25464067344796182</v>
      </c>
      <c r="R1506" s="10">
        <f t="shared" si="799"/>
        <v>4.0219463674105692E-2</v>
      </c>
      <c r="S1506" s="10">
        <f t="shared" si="800"/>
        <v>0</v>
      </c>
      <c r="T1506" s="9">
        <f t="shared" si="790"/>
        <v>0.21442120977385612</v>
      </c>
      <c r="U1506" s="18"/>
      <c r="V1506" s="8">
        <f t="shared" si="801"/>
        <v>1958.6374928068294</v>
      </c>
      <c r="W1506" s="8">
        <f t="shared" si="791"/>
        <v>1649.2786287022534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-567.13902766901572</v>
      </c>
      <c r="AB1506" s="8">
        <f t="shared" si="802"/>
        <v>-30935.886410457595</v>
      </c>
      <c r="AC1506" s="8">
        <f t="shared" si="795"/>
        <v>-31503.02543812661</v>
      </c>
      <c r="AD1506" s="8">
        <f t="shared" si="803"/>
        <v>192.14233804434997</v>
      </c>
      <c r="AE1506" s="8">
        <f t="shared" si="796"/>
        <v>-31310.883100082261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2644.9763447709342</v>
      </c>
      <c r="M1507" s="14">
        <f t="shared" si="789"/>
        <v>769177</v>
      </c>
      <c r="N1507" s="13"/>
      <c r="O1507" s="12">
        <f>1000*(IF(I31&lt;18,VLOOKUP(I31,'[1]Mortality (No Interventions) L'!$B$10:$O$129,10),VLOOKUP(I31,'[1]Mortality (Interventions) L'!$B$264:$AV$384,37)))</f>
        <v>172.65083478667987</v>
      </c>
      <c r="P1507" s="11">
        <v>0</v>
      </c>
      <c r="Q1507" s="10">
        <f t="shared" si="798"/>
        <v>0.21442120977385612</v>
      </c>
      <c r="R1507" s="10">
        <f t="shared" si="799"/>
        <v>3.7020000863426057E-2</v>
      </c>
      <c r="S1507" s="10">
        <f t="shared" si="800"/>
        <v>0</v>
      </c>
      <c r="T1507" s="9">
        <f t="shared" si="790"/>
        <v>0.17740120891043007</v>
      </c>
      <c r="U1507" s="18"/>
      <c r="V1507" s="8">
        <f t="shared" si="801"/>
        <v>1649.2786287022534</v>
      </c>
      <c r="W1507" s="8">
        <f t="shared" si="791"/>
        <v>1364.5292966609788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-469.22200110185423</v>
      </c>
      <c r="AB1507" s="8">
        <f t="shared" si="802"/>
        <v>-28474.933204127465</v>
      </c>
      <c r="AC1507" s="8">
        <f t="shared" si="795"/>
        <v>-28944.155205229319</v>
      </c>
      <c r="AD1507" s="8">
        <f t="shared" si="803"/>
        <v>161.79423347569107</v>
      </c>
      <c r="AE1507" s="8">
        <f t="shared" si="796"/>
        <v>-28782.360971753627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2644.9763447709342</v>
      </c>
      <c r="M1508" s="14">
        <f t="shared" si="789"/>
        <v>769177</v>
      </c>
      <c r="N1508" s="13"/>
      <c r="O1508" s="12">
        <f>1000*(IF(I32&lt;18,VLOOKUP(I32,'[1]Mortality (No Interventions) L'!$B$10:$O$129,10),VLOOKUP(I32,'[1]Mortality (Interventions) L'!$B$264:$AV$384,37)))</f>
        <v>188.50518971344644</v>
      </c>
      <c r="P1508" s="11">
        <v>0</v>
      </c>
      <c r="Q1508" s="10">
        <f t="shared" si="798"/>
        <v>0.17740120891043007</v>
      </c>
      <c r="R1508" s="10">
        <f t="shared" si="799"/>
        <v>3.3441048541055368E-2</v>
      </c>
      <c r="S1508" s="10">
        <f t="shared" si="800"/>
        <v>0</v>
      </c>
      <c r="T1508" s="9">
        <f t="shared" si="790"/>
        <v>0.1439601603693747</v>
      </c>
      <c r="U1508" s="18"/>
      <c r="V1508" s="8">
        <f t="shared" si="801"/>
        <v>1364.5292966609788</v>
      </c>
      <c r="W1508" s="8">
        <f t="shared" si="791"/>
        <v>1107.3084427243452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-380.77121876642622</v>
      </c>
      <c r="AB1508" s="8">
        <f t="shared" si="802"/>
        <v>-25722.085393663347</v>
      </c>
      <c r="AC1508" s="8">
        <f t="shared" si="795"/>
        <v>-26102.856612429772</v>
      </c>
      <c r="AD1508" s="8">
        <f t="shared" si="803"/>
        <v>133.86032400244204</v>
      </c>
      <c r="AE1508" s="8">
        <f t="shared" si="796"/>
        <v>-25968.99628842733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2644.9763447709342</v>
      </c>
      <c r="M1509" s="14">
        <f t="shared" si="789"/>
        <v>769177</v>
      </c>
      <c r="N1509" s="13"/>
      <c r="O1509" s="12">
        <f>1000*(IF(I33&lt;18,VLOOKUP(I33,'[1]Mortality (No Interventions) L'!$B$10:$O$129,10),VLOOKUP(I33,'[1]Mortality (Interventions) L'!$B$264:$AV$384,37)))</f>
        <v>205.08359286981644</v>
      </c>
      <c r="P1509" s="11">
        <v>0</v>
      </c>
      <c r="Q1509" s="10">
        <f t="shared" si="798"/>
        <v>0.1439601603693747</v>
      </c>
      <c r="R1509" s="10">
        <f t="shared" si="799"/>
        <v>2.9523866918666326E-2</v>
      </c>
      <c r="S1509" s="10">
        <f t="shared" si="800"/>
        <v>0</v>
      </c>
      <c r="T1509" s="9">
        <f t="shared" si="790"/>
        <v>0.11443629345070838</v>
      </c>
      <c r="U1509" s="18"/>
      <c r="V1509" s="8">
        <f t="shared" si="801"/>
        <v>1107.3084427243452</v>
      </c>
      <c r="W1509" s="8">
        <f t="shared" si="791"/>
        <v>880.21764887535528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-302.68128916038864</v>
      </c>
      <c r="AB1509" s="8">
        <f t="shared" si="802"/>
        <v>-22709.079384899011</v>
      </c>
      <c r="AC1509" s="8">
        <f t="shared" si="795"/>
        <v>-23011.760674059398</v>
      </c>
      <c r="AD1509" s="8">
        <f t="shared" si="803"/>
        <v>108.62695823125827</v>
      </c>
      <c r="AE1509" s="8">
        <f t="shared" si="796"/>
        <v>-22903.133715828139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2644.9763447709342</v>
      </c>
      <c r="M1510" s="14">
        <f t="shared" si="789"/>
        <v>769177</v>
      </c>
      <c r="N1510" s="13"/>
      <c r="O1510" s="12">
        <f>1000*(IF(I34&lt;18,VLOOKUP(I34,'[1]Mortality (No Interventions) L'!$B$10:$O$129,10),VLOOKUP(I34,'[1]Mortality (Interventions) L'!$B$264:$AV$384,37)))</f>
        <v>222.17252475784474</v>
      </c>
      <c r="P1510" s="11">
        <v>0</v>
      </c>
      <c r="Q1510" s="10">
        <f t="shared" si="798"/>
        <v>0.11443629345070838</v>
      </c>
      <c r="R1510" s="10">
        <f t="shared" si="799"/>
        <v>2.5424600239873495E-2</v>
      </c>
      <c r="S1510" s="10">
        <f t="shared" si="800"/>
        <v>0</v>
      </c>
      <c r="T1510" s="9">
        <f t="shared" si="790"/>
        <v>8.901169321083488E-2</v>
      </c>
      <c r="U1510" s="18"/>
      <c r="V1510" s="8">
        <f t="shared" si="801"/>
        <v>880.21764887535528</v>
      </c>
      <c r="W1510" s="8">
        <f t="shared" si="791"/>
        <v>684.65747148830349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-235.43382295066581</v>
      </c>
      <c r="AB1510" s="8">
        <f t="shared" si="802"/>
        <v>-19556.017738705174</v>
      </c>
      <c r="AC1510" s="8">
        <f t="shared" si="795"/>
        <v>-19791.451561655838</v>
      </c>
      <c r="AD1510" s="8">
        <f t="shared" si="803"/>
        <v>86.349351354672365</v>
      </c>
      <c r="AE1510" s="8">
        <f t="shared" si="796"/>
        <v>-19705.102210301167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2644.9763447709342</v>
      </c>
      <c r="M1511" s="14">
        <f t="shared" si="789"/>
        <v>769177</v>
      </c>
      <c r="N1511" s="13"/>
      <c r="O1511" s="12">
        <f>1000*(IF(I35&lt;18,VLOOKUP(I35,'[1]Mortality (No Interventions) L'!$B$10:$O$129,10),VLOOKUP(I35,'[1]Mortality (Interventions) L'!$B$264:$AV$384,37)))</f>
        <v>240.47400923210358</v>
      </c>
      <c r="P1511" s="11">
        <v>0</v>
      </c>
      <c r="Q1511" s="10">
        <f t="shared" si="798"/>
        <v>8.901169321083488E-2</v>
      </c>
      <c r="R1511" s="10">
        <f t="shared" si="799"/>
        <v>2.1404998734947479E-2</v>
      </c>
      <c r="S1511" s="10">
        <f t="shared" si="800"/>
        <v>0</v>
      </c>
      <c r="T1511" s="9">
        <f t="shared" si="790"/>
        <v>6.7606694475887408E-2</v>
      </c>
      <c r="U1511" s="18"/>
      <c r="V1511" s="8">
        <f t="shared" si="801"/>
        <v>684.65747148830349</v>
      </c>
      <c r="W1511" s="8">
        <f t="shared" si="791"/>
        <v>520.01514436879654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-178.81810763687798</v>
      </c>
      <c r="AB1511" s="8">
        <f t="shared" si="802"/>
        <v>-16464.232711950699</v>
      </c>
      <c r="AC1511" s="8">
        <f t="shared" si="795"/>
        <v>-16643.050819587577</v>
      </c>
      <c r="AD1511" s="8">
        <f t="shared" si="803"/>
        <v>67.16489795300258</v>
      </c>
      <c r="AE1511" s="8">
        <f t="shared" si="796"/>
        <v>-16575.885921634574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2644.9763447709342</v>
      </c>
      <c r="M1512" s="14">
        <f t="shared" ref="M1512:M1543" si="806">$E$11</f>
        <v>769177</v>
      </c>
      <c r="N1512" s="13"/>
      <c r="O1512" s="12">
        <f>1000*(IF(I36&lt;18,VLOOKUP(I36,'[1]Mortality (No Interventions) L'!$B$10:$O$129,10),VLOOKUP(I36,'[1]Mortality (Interventions) L'!$B$264:$AV$384,37)))</f>
        <v>259.24939493038079</v>
      </c>
      <c r="P1512" s="11">
        <v>0</v>
      </c>
      <c r="Q1512" s="10">
        <f t="shared" si="798"/>
        <v>6.7606694475887408E-2</v>
      </c>
      <c r="R1512" s="10">
        <f t="shared" si="799"/>
        <v>1.7526994636116927E-2</v>
      </c>
      <c r="S1512" s="10">
        <f t="shared" si="800"/>
        <v>0</v>
      </c>
      <c r="T1512" s="9">
        <f t="shared" ref="T1512:T1543" si="807">Q1512-SUM(R1512:S1512)</f>
        <v>5.0079699839770481E-2</v>
      </c>
      <c r="U1512" s="18"/>
      <c r="V1512" s="8">
        <f t="shared" si="801"/>
        <v>520.01514436879654</v>
      </c>
      <c r="W1512" s="8">
        <f t="shared" ref="W1512:W1543" si="808">$G$14*M1512*T1512</f>
        <v>385.20153283655139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-132.45962142942167</v>
      </c>
      <c r="AB1512" s="8">
        <f t="shared" si="802"/>
        <v>-13481.36115322451</v>
      </c>
      <c r="AC1512" s="8">
        <f t="shared" ref="AC1512:AC1543" si="812">IFERROR(_xlfn.IFNA(SUM(Y1512:AB1512),0),0)</f>
        <v>-13613.820774653932</v>
      </c>
      <c r="AD1512" s="8">
        <f t="shared" si="803"/>
        <v>51.013485662578944</v>
      </c>
      <c r="AE1512" s="8">
        <f t="shared" ref="AE1512:AE1543" si="813">IFERROR(_xlfn.IFNA(SUM(AC1512:AD1512),0),0)</f>
        <v>-13562.807288991353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2644.9763447709342</v>
      </c>
      <c r="M1513" s="14">
        <f t="shared" si="806"/>
        <v>769177</v>
      </c>
      <c r="N1513" s="13"/>
      <c r="O1513" s="12">
        <f>1000*(IF(I37&lt;18,VLOOKUP(I37,'[1]Mortality (No Interventions) L'!$B$10:$O$129,10),VLOOKUP(I37,'[1]Mortality (Interventions) L'!$B$264:$AV$384,37)))</f>
        <v>279.09248435699504</v>
      </c>
      <c r="P1513" s="11">
        <v>0</v>
      </c>
      <c r="Q1513" s="10">
        <f t="shared" ref="Q1513:Q1544" si="815">T1512</f>
        <v>5.0079699839770481E-2</v>
      </c>
      <c r="R1513" s="10">
        <f t="shared" ref="R1513:R1544" si="816">O1513*Q1513/1000</f>
        <v>1.397686784413415E-2</v>
      </c>
      <c r="S1513" s="10">
        <f t="shared" ref="S1513:S1544" si="817">MIN(P1513*Q1513,Q1513-R1513)</f>
        <v>0</v>
      </c>
      <c r="T1513" s="9">
        <f t="shared" si="807"/>
        <v>3.6102831995636332E-2</v>
      </c>
      <c r="U1513" s="18"/>
      <c r="V1513" s="8">
        <f t="shared" ref="V1513:V1544" si="818">W1512</f>
        <v>385.20153283655139</v>
      </c>
      <c r="W1513" s="8">
        <f t="shared" si="808"/>
        <v>277.69468005907567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-95.491136607697314</v>
      </c>
      <c r="AB1513" s="8">
        <f t="shared" ref="AB1513:AB1544" si="819">IFERROR(_xlfn.IFNA(-M1513*R1513,0),0)</f>
        <v>-10750.685277747572</v>
      </c>
      <c r="AC1513" s="8">
        <f t="shared" si="812"/>
        <v>-10846.17641435527</v>
      </c>
      <c r="AD1513" s="8">
        <f t="shared" ref="AD1513:AD1544" si="820">IFERROR(_xlfn.IFNA($D$6*SUM(V1513:V1513,Y1513:Z1513),0),0)</f>
        <v>37.788270371265696</v>
      </c>
      <c r="AE1513" s="8">
        <f t="shared" si="813"/>
        <v>-10808.388143984004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2644.9763447709342</v>
      </c>
      <c r="M1514" s="14">
        <f t="shared" si="806"/>
        <v>769177</v>
      </c>
      <c r="N1514" s="13"/>
      <c r="O1514" s="12">
        <f>1000*(IF(I38&lt;18,VLOOKUP(I38,'[1]Mortality (No Interventions) L'!$B$10:$O$129,10),VLOOKUP(I38,'[1]Mortality (Interventions) L'!$B$264:$AV$384,37)))</f>
        <v>300.05346671628308</v>
      </c>
      <c r="P1514" s="11">
        <v>0</v>
      </c>
      <c r="Q1514" s="10">
        <f t="shared" si="815"/>
        <v>3.6102831995636332E-2</v>
      </c>
      <c r="R1514" s="10">
        <f t="shared" si="816"/>
        <v>1.0832779898566226E-2</v>
      </c>
      <c r="S1514" s="10">
        <f t="shared" si="817"/>
        <v>0</v>
      </c>
      <c r="T1514" s="9">
        <f t="shared" si="807"/>
        <v>2.5270052097070107E-2</v>
      </c>
      <c r="U1514" s="18"/>
      <c r="V1514" s="8">
        <f t="shared" si="818"/>
        <v>277.69468005907567</v>
      </c>
      <c r="W1514" s="8">
        <f t="shared" si="808"/>
        <v>194.37142861868094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-66.838690027879579</v>
      </c>
      <c r="AB1514" s="8">
        <f t="shared" si="819"/>
        <v>-8332.3251440394743</v>
      </c>
      <c r="AC1514" s="8">
        <f t="shared" si="812"/>
        <v>-8399.1638340673544</v>
      </c>
      <c r="AD1514" s="8">
        <f t="shared" si="820"/>
        <v>27.241848113795324</v>
      </c>
      <c r="AE1514" s="8">
        <f t="shared" si="813"/>
        <v>-8371.9219859535588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2644.9763447709342</v>
      </c>
      <c r="M1515" s="14">
        <f t="shared" si="806"/>
        <v>769177</v>
      </c>
      <c r="N1515" s="13"/>
      <c r="O1515" s="12">
        <f>1000*(IF(I39&lt;18,VLOOKUP(I39,'[1]Mortality (No Interventions) L'!$B$10:$O$129,10),VLOOKUP(I39,'[1]Mortality (Interventions) L'!$B$264:$AV$384,37)))</f>
        <v>321.33933331895037</v>
      </c>
      <c r="P1515" s="11">
        <v>0</v>
      </c>
      <c r="Q1515" s="10">
        <f t="shared" si="815"/>
        <v>2.5270052097070107E-2</v>
      </c>
      <c r="R1515" s="10">
        <f t="shared" si="816"/>
        <v>8.1202616938076521E-3</v>
      </c>
      <c r="S1515" s="10">
        <f t="shared" si="817"/>
        <v>0</v>
      </c>
      <c r="T1515" s="9">
        <f t="shared" si="807"/>
        <v>1.7149790403262456E-2</v>
      </c>
      <c r="U1515" s="18"/>
      <c r="V1515" s="8">
        <f t="shared" si="818"/>
        <v>194.37142861868094</v>
      </c>
      <c r="W1515" s="8">
        <f t="shared" si="808"/>
        <v>131.91224333010206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-45.360789934408778</v>
      </c>
      <c r="AB1515" s="8">
        <f t="shared" si="819"/>
        <v>-6245.9185288578883</v>
      </c>
      <c r="AC1515" s="8">
        <f t="shared" si="812"/>
        <v>-6291.2793187922971</v>
      </c>
      <c r="AD1515" s="8">
        <f t="shared" si="820"/>
        <v>19.0678371474926</v>
      </c>
      <c r="AE1515" s="8">
        <f t="shared" si="813"/>
        <v>-6272.2114816448047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2644.9763447709342</v>
      </c>
      <c r="M1516" s="14">
        <f t="shared" si="806"/>
        <v>769177</v>
      </c>
      <c r="N1516" s="13"/>
      <c r="O1516" s="12">
        <f>1000*(IF(I40&lt;18,VLOOKUP(I40,'[1]Mortality (No Interventions) L'!$B$10:$O$129,10),VLOOKUP(I40,'[1]Mortality (Interventions) L'!$B$264:$AV$384,37)))</f>
        <v>343.52927420898726</v>
      </c>
      <c r="P1516" s="11">
        <v>0</v>
      </c>
      <c r="Q1516" s="10">
        <f t="shared" si="815"/>
        <v>1.7149790403262456E-2</v>
      </c>
      <c r="R1516" s="10">
        <f t="shared" si="816"/>
        <v>5.8914550500690065E-3</v>
      </c>
      <c r="S1516" s="10">
        <f t="shared" si="817"/>
        <v>0</v>
      </c>
      <c r="T1516" s="9">
        <f t="shared" si="807"/>
        <v>1.125833535319345E-2</v>
      </c>
      <c r="U1516" s="18"/>
      <c r="V1516" s="8">
        <f t="shared" si="818"/>
        <v>131.91224333010206</v>
      </c>
      <c r="W1516" s="8">
        <f t="shared" si="808"/>
        <v>86.596526119632784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-29.778030690694994</v>
      </c>
      <c r="AB1516" s="8">
        <f t="shared" si="819"/>
        <v>-4531.5717210469284</v>
      </c>
      <c r="AC1516" s="8">
        <f t="shared" si="812"/>
        <v>-4561.3497517376236</v>
      </c>
      <c r="AD1516" s="8">
        <f t="shared" si="820"/>
        <v>12.940591070683013</v>
      </c>
      <c r="AE1516" s="8">
        <f t="shared" si="813"/>
        <v>-4548.4091606669408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2644.9763447709342</v>
      </c>
      <c r="M1517" s="14">
        <f t="shared" si="806"/>
        <v>769177</v>
      </c>
      <c r="N1517" s="13"/>
      <c r="O1517" s="12">
        <f>1000*(IF(I41&lt;18,VLOOKUP(I41,'[1]Mortality (No Interventions) L'!$B$10:$O$129,10),VLOOKUP(I41,'[1]Mortality (Interventions) L'!$B$264:$AV$384,37)))</f>
        <v>365.7933976882012</v>
      </c>
      <c r="P1517" s="11">
        <v>0</v>
      </c>
      <c r="Q1517" s="10">
        <f t="shared" si="815"/>
        <v>1.125833535319345E-2</v>
      </c>
      <c r="R1517" s="10">
        <f t="shared" si="816"/>
        <v>4.1182247411578263E-3</v>
      </c>
      <c r="S1517" s="10">
        <f t="shared" si="817"/>
        <v>0</v>
      </c>
      <c r="T1517" s="9">
        <f t="shared" si="807"/>
        <v>7.1401106120356234E-3</v>
      </c>
      <c r="U1517" s="18"/>
      <c r="V1517" s="8">
        <f t="shared" si="818"/>
        <v>86.596526119632784</v>
      </c>
      <c r="W1517" s="8">
        <f t="shared" si="808"/>
        <v>54.920088602337252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-18.88542366788214</v>
      </c>
      <c r="AB1517" s="8">
        <f t="shared" si="819"/>
        <v>-3167.6437517295535</v>
      </c>
      <c r="AC1517" s="8">
        <f t="shared" si="812"/>
        <v>-3186.5291753974357</v>
      </c>
      <c r="AD1517" s="8">
        <f t="shared" si="820"/>
        <v>8.4951192123359771</v>
      </c>
      <c r="AE1517" s="8">
        <f t="shared" si="813"/>
        <v>-3178.0340561850999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2644.9763447709342</v>
      </c>
      <c r="M1518" s="14">
        <f t="shared" si="806"/>
        <v>769177</v>
      </c>
      <c r="N1518" s="13"/>
      <c r="O1518" s="12">
        <f>1000*(IF(I42&lt;18,VLOOKUP(I42,'[1]Mortality (No Interventions) L'!$B$10:$O$129,10),VLOOKUP(I42,'[1]Mortality (Interventions) L'!$B$264:$AV$384,37)))</f>
        <v>387.60572488885185</v>
      </c>
      <c r="P1518" s="11">
        <v>0</v>
      </c>
      <c r="Q1518" s="10">
        <f t="shared" si="815"/>
        <v>7.1401106120356234E-3</v>
      </c>
      <c r="R1518" s="10">
        <f t="shared" si="816"/>
        <v>2.7675477495646516E-3</v>
      </c>
      <c r="S1518" s="10">
        <f t="shared" si="817"/>
        <v>0</v>
      </c>
      <c r="T1518" s="9">
        <f t="shared" si="807"/>
        <v>4.3725628624709714E-3</v>
      </c>
      <c r="U1518" s="18"/>
      <c r="V1518" s="8">
        <f t="shared" si="818"/>
        <v>54.920088602337252</v>
      </c>
      <c r="W1518" s="8">
        <f t="shared" si="808"/>
        <v>33.632747848668345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-11.565325337259603</v>
      </c>
      <c r="AB1518" s="8">
        <f t="shared" si="819"/>
        <v>-2128.73407536689</v>
      </c>
      <c r="AC1518" s="8">
        <f t="shared" si="812"/>
        <v>-2140.2994007041498</v>
      </c>
      <c r="AD1518" s="8">
        <f t="shared" si="820"/>
        <v>5.3876606918892849</v>
      </c>
      <c r="AE1518" s="8">
        <f t="shared" si="813"/>
        <v>-2134.9117400122605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2644.9763447709342</v>
      </c>
      <c r="M1519" s="14">
        <f t="shared" si="806"/>
        <v>769177</v>
      </c>
      <c r="N1519" s="13"/>
      <c r="O1519" s="12">
        <f>1000*(IF(I43&lt;18,VLOOKUP(I43,'[1]Mortality (No Interventions) L'!$B$10:$O$129,10),VLOOKUP(I43,'[1]Mortality (Interventions) L'!$B$264:$AV$384,37)))</f>
        <v>409.86912655614594</v>
      </c>
      <c r="P1519" s="11">
        <v>0</v>
      </c>
      <c r="Q1519" s="10">
        <f t="shared" si="815"/>
        <v>4.3725628624709714E-3</v>
      </c>
      <c r="R1519" s="10">
        <f t="shared" si="816"/>
        <v>1.7921785212528182E-3</v>
      </c>
      <c r="S1519" s="10">
        <f t="shared" si="817"/>
        <v>0</v>
      </c>
      <c r="T1519" s="9">
        <f t="shared" si="807"/>
        <v>2.5803843412181534E-3</v>
      </c>
      <c r="U1519" s="18"/>
      <c r="V1519" s="8">
        <f t="shared" si="818"/>
        <v>33.632747848668345</v>
      </c>
      <c r="W1519" s="8">
        <f t="shared" si="808"/>
        <v>19.847722864251555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-6.8250555429393467</v>
      </c>
      <c r="AB1519" s="8">
        <f t="shared" si="819"/>
        <v>-1378.5024984416789</v>
      </c>
      <c r="AC1519" s="8">
        <f t="shared" si="812"/>
        <v>-1385.3275539846181</v>
      </c>
      <c r="AD1519" s="8">
        <f t="shared" si="820"/>
        <v>3.299372563954365</v>
      </c>
      <c r="AE1519" s="8">
        <f t="shared" si="813"/>
        <v>-1382.0281814206637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2644.9763447709342</v>
      </c>
      <c r="M1520" s="14">
        <f t="shared" si="806"/>
        <v>769177</v>
      </c>
      <c r="N1520" s="13"/>
      <c r="O1520" s="12">
        <f>1000*(IF(I44&lt;18,VLOOKUP(I44,'[1]Mortality (No Interventions) L'!$B$10:$O$129,10),VLOOKUP(I44,'[1]Mortality (Interventions) L'!$B$264:$AV$384,37)))</f>
        <v>432.44570718908085</v>
      </c>
      <c r="P1520" s="11">
        <v>0</v>
      </c>
      <c r="Q1520" s="10">
        <f t="shared" si="815"/>
        <v>2.5803843412181534E-3</v>
      </c>
      <c r="R1520" s="10">
        <f t="shared" si="816"/>
        <v>1.1158761312577148E-3</v>
      </c>
      <c r="S1520" s="10">
        <f t="shared" si="817"/>
        <v>0</v>
      </c>
      <c r="T1520" s="9">
        <f t="shared" si="807"/>
        <v>1.4645082099604386E-3</v>
      </c>
      <c r="U1520" s="18"/>
      <c r="V1520" s="8">
        <f t="shared" si="818"/>
        <v>19.847722864251555</v>
      </c>
      <c r="W1520" s="8">
        <f t="shared" si="808"/>
        <v>11.264660314127402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-3.8735895720681848</v>
      </c>
      <c r="AB1520" s="8">
        <f t="shared" si="819"/>
        <v>-858.30625501241525</v>
      </c>
      <c r="AC1520" s="8">
        <f t="shared" si="812"/>
        <v>-862.17984458448348</v>
      </c>
      <c r="AD1520" s="8">
        <f t="shared" si="820"/>
        <v>1.9470616129830776</v>
      </c>
      <c r="AE1520" s="8">
        <f t="shared" si="813"/>
        <v>-860.23278297150034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2644.9763447709342</v>
      </c>
      <c r="M1521" s="14">
        <f t="shared" si="806"/>
        <v>769177</v>
      </c>
      <c r="N1521" s="13"/>
      <c r="O1521" s="12">
        <f>1000*(IF(I45&lt;18,VLOOKUP(I45,'[1]Mortality (No Interventions) L'!$B$10:$O$129,10),VLOOKUP(I45,'[1]Mortality (Interventions) L'!$B$264:$AV$384,37)))</f>
        <v>455.18197704980156</v>
      </c>
      <c r="P1521" s="11">
        <v>0</v>
      </c>
      <c r="Q1521" s="10">
        <f t="shared" si="815"/>
        <v>1.4645082099604386E-3</v>
      </c>
      <c r="R1521" s="10">
        <f t="shared" si="816"/>
        <v>6.6661774241545831E-4</v>
      </c>
      <c r="S1521" s="10">
        <f t="shared" si="817"/>
        <v>0</v>
      </c>
      <c r="T1521" s="9">
        <f t="shared" si="807"/>
        <v>7.9789046754498026E-4</v>
      </c>
      <c r="U1521" s="18"/>
      <c r="V1521" s="8">
        <f t="shared" si="818"/>
        <v>11.264660314127402</v>
      </c>
      <c r="W1521" s="8">
        <f t="shared" si="808"/>
        <v>6.1371899615484535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-2.1104014123746935</v>
      </c>
      <c r="AB1521" s="8">
        <f t="shared" si="819"/>
        <v>-512.74703525789494</v>
      </c>
      <c r="AC1521" s="8">
        <f t="shared" si="812"/>
        <v>-514.85743667026964</v>
      </c>
      <c r="AD1521" s="8">
        <f t="shared" si="820"/>
        <v>1.1050631768158983</v>
      </c>
      <c r="AE1521" s="8">
        <f t="shared" si="813"/>
        <v>-513.75237349345377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2644.9763447709342</v>
      </c>
      <c r="M1522" s="14">
        <f t="shared" si="806"/>
        <v>769177</v>
      </c>
      <c r="N1522" s="13"/>
      <c r="O1522" s="12">
        <f>1000*(IF(I46&lt;18,VLOOKUP(I46,'[1]Mortality (No Interventions) L'!$B$10:$O$129,10),VLOOKUP(I46,'[1]Mortality (Interventions) L'!$B$264:$AV$384,37)))</f>
        <v>477.92533660828917</v>
      </c>
      <c r="P1522" s="11">
        <v>0</v>
      </c>
      <c r="Q1522" s="10">
        <f t="shared" si="815"/>
        <v>7.9789046754498026E-4</v>
      </c>
      <c r="R1522" s="10">
        <f t="shared" si="816"/>
        <v>3.8133207027797996E-4</v>
      </c>
      <c r="S1522" s="10">
        <f t="shared" si="817"/>
        <v>0</v>
      </c>
      <c r="T1522" s="9">
        <f t="shared" si="807"/>
        <v>4.1655839726700031E-4</v>
      </c>
      <c r="U1522" s="18"/>
      <c r="V1522" s="8">
        <f t="shared" si="818"/>
        <v>6.1371899615484535</v>
      </c>
      <c r="W1522" s="8">
        <f t="shared" si="808"/>
        <v>3.204071383346395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-1.1017871069869092</v>
      </c>
      <c r="AB1522" s="8">
        <f t="shared" si="819"/>
        <v>-293.31185782020577</v>
      </c>
      <c r="AC1522" s="8">
        <f t="shared" si="812"/>
        <v>-294.41364492719271</v>
      </c>
      <c r="AD1522" s="8">
        <f t="shared" si="820"/>
        <v>0.60205833522790331</v>
      </c>
      <c r="AE1522" s="8">
        <f t="shared" si="813"/>
        <v>-293.81158659196478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2644.9763447709342</v>
      </c>
      <c r="M1523" s="14">
        <f t="shared" si="806"/>
        <v>769177</v>
      </c>
      <c r="N1523" s="13"/>
      <c r="O1523" s="12">
        <f>1000*(IF(I47&lt;18,VLOOKUP(I47,'[1]Mortality (No Interventions) L'!$B$10:$O$129,10),VLOOKUP(I47,'[1]Mortality (Interventions) L'!$B$264:$AV$384,37)))</f>
        <v>500.69626318897775</v>
      </c>
      <c r="P1523" s="11">
        <v>0</v>
      </c>
      <c r="Q1523" s="10">
        <f t="shared" si="815"/>
        <v>4.1655839726700031E-4</v>
      </c>
      <c r="R1523" s="10">
        <f t="shared" si="816"/>
        <v>2.0856923291157672E-4</v>
      </c>
      <c r="S1523" s="10">
        <f t="shared" si="817"/>
        <v>0</v>
      </c>
      <c r="T1523" s="9">
        <f t="shared" si="807"/>
        <v>2.0798916435542359E-4</v>
      </c>
      <c r="U1523" s="18"/>
      <c r="V1523" s="8">
        <f t="shared" si="818"/>
        <v>3.204071383346395</v>
      </c>
      <c r="W1523" s="8">
        <f t="shared" si="808"/>
        <v>1.5998048147141166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-0.55012641968876941</v>
      </c>
      <c r="AB1523" s="8">
        <f t="shared" si="819"/>
        <v>-160.42665686322783</v>
      </c>
      <c r="AC1523" s="8">
        <f t="shared" si="812"/>
        <v>-160.97678328291661</v>
      </c>
      <c r="AD1523" s="8">
        <f t="shared" si="820"/>
        <v>0.31431940270628139</v>
      </c>
      <c r="AE1523" s="8">
        <f t="shared" si="813"/>
        <v>-160.66246388021034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2644.9763447709342</v>
      </c>
      <c r="M1524" s="14">
        <f t="shared" si="806"/>
        <v>769177</v>
      </c>
      <c r="N1524" s="13"/>
      <c r="O1524" s="12">
        <f>1000*(IF(I48&lt;18,VLOOKUP(I48,'[1]Mortality (No Interventions) L'!$B$10:$O$129,10),VLOOKUP(I48,'[1]Mortality (Interventions) L'!$B$264:$AV$384,37)))</f>
        <v>523.53574436379586</v>
      </c>
      <c r="P1524" s="11">
        <v>0</v>
      </c>
      <c r="Q1524" s="10">
        <f t="shared" si="815"/>
        <v>2.0798916435542359E-4</v>
      </c>
      <c r="R1524" s="10">
        <f t="shared" si="816"/>
        <v>1.0888976198042057E-4</v>
      </c>
      <c r="S1524" s="10">
        <f t="shared" si="817"/>
        <v>0</v>
      </c>
      <c r="T1524" s="9">
        <f t="shared" si="807"/>
        <v>9.9099402375003021E-5</v>
      </c>
      <c r="U1524" s="18"/>
      <c r="V1524" s="8">
        <f t="shared" si="818"/>
        <v>1.5998048147141166</v>
      </c>
      <c r="W1524" s="8">
        <f t="shared" si="808"/>
        <v>0.76224981020597704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-0.26211557506281952</v>
      </c>
      <c r="AB1524" s="8">
        <f t="shared" si="819"/>
        <v>-83.755500450813955</v>
      </c>
      <c r="AC1524" s="8">
        <f t="shared" si="812"/>
        <v>-84.017616025876777</v>
      </c>
      <c r="AD1524" s="8">
        <f t="shared" si="820"/>
        <v>0.15694085232345484</v>
      </c>
      <c r="AE1524" s="8">
        <f t="shared" si="813"/>
        <v>-83.860675173553318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2644.9763447709342</v>
      </c>
      <c r="M1525" s="14">
        <f t="shared" si="806"/>
        <v>769177</v>
      </c>
      <c r="N1525" s="13"/>
      <c r="O1525" s="12">
        <f>1000*(IF(I49&lt;18,VLOOKUP(I49,'[1]Mortality (No Interventions) L'!$B$10:$O$129,10),VLOOKUP(I49,'[1]Mortality (Interventions) L'!$B$264:$AV$384,37)))</f>
        <v>546.30414887727954</v>
      </c>
      <c r="P1525" s="11">
        <v>0</v>
      </c>
      <c r="Q1525" s="10">
        <f t="shared" si="815"/>
        <v>9.9099402375003021E-5</v>
      </c>
      <c r="R1525" s="10">
        <f t="shared" si="816"/>
        <v>5.4138414668723081E-5</v>
      </c>
      <c r="S1525" s="10">
        <f t="shared" si="817"/>
        <v>0</v>
      </c>
      <c r="T1525" s="9">
        <f t="shared" si="807"/>
        <v>4.4960987706279941E-5</v>
      </c>
      <c r="U1525" s="18"/>
      <c r="V1525" s="8">
        <f t="shared" si="818"/>
        <v>0.76224981020597704</v>
      </c>
      <c r="W1525" s="8">
        <f t="shared" si="808"/>
        <v>0.34582957640953288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-0.11892074892064723</v>
      </c>
      <c r="AB1525" s="8">
        <f t="shared" si="819"/>
        <v>-41.642023379644414</v>
      </c>
      <c r="AC1525" s="8">
        <f t="shared" si="812"/>
        <v>-41.760944128565058</v>
      </c>
      <c r="AD1525" s="8">
        <f t="shared" si="820"/>
        <v>7.4776706381206356E-2</v>
      </c>
      <c r="AE1525" s="8">
        <f t="shared" si="813"/>
        <v>-41.68616742218385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2644.9763447709342</v>
      </c>
      <c r="M1526" s="14">
        <f t="shared" si="806"/>
        <v>769177</v>
      </c>
      <c r="N1526" s="13"/>
      <c r="O1526" s="12">
        <f>1000*(IF(I50&lt;18,VLOOKUP(I50,'[1]Mortality (No Interventions) L'!$B$10:$O$129,10),VLOOKUP(I50,'[1]Mortality (Interventions) L'!$B$264:$AV$384,37)))</f>
        <v>568.86295220259763</v>
      </c>
      <c r="P1526" s="11">
        <v>0</v>
      </c>
      <c r="Q1526" s="10">
        <f t="shared" si="815"/>
        <v>4.4960987706279941E-5</v>
      </c>
      <c r="R1526" s="10">
        <f t="shared" si="816"/>
        <v>2.5576640200539104E-5</v>
      </c>
      <c r="S1526" s="10">
        <f t="shared" si="817"/>
        <v>0</v>
      </c>
      <c r="T1526" s="9">
        <f t="shared" si="807"/>
        <v>1.9384347505740837E-5</v>
      </c>
      <c r="U1526" s="18"/>
      <c r="V1526" s="8">
        <f t="shared" si="818"/>
        <v>0.34582957640953288</v>
      </c>
      <c r="W1526" s="8">
        <f t="shared" si="808"/>
        <v>0.14909994261423221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-5.1271140611503972E-2</v>
      </c>
      <c r="AB1526" s="8">
        <f t="shared" si="819"/>
        <v>-19.672963379530067</v>
      </c>
      <c r="AC1526" s="8">
        <f t="shared" si="812"/>
        <v>-19.724234520141572</v>
      </c>
      <c r="AD1526" s="8">
        <f t="shared" si="820"/>
        <v>3.3925881445775179E-2</v>
      </c>
      <c r="AE1526" s="8">
        <f t="shared" si="813"/>
        <v>-19.690308638695797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2644.9763447709342</v>
      </c>
      <c r="M1527" s="14">
        <f t="shared" si="806"/>
        <v>769177</v>
      </c>
      <c r="N1527" s="13"/>
      <c r="O1527" s="12">
        <f>1000*(IF(I51&lt;18,VLOOKUP(I51,'[1]Mortality (No Interventions) L'!$B$10:$O$129,10),VLOOKUP(I51,'[1]Mortality (Interventions) L'!$B$264:$AV$384,37)))</f>
        <v>595.09716094301007</v>
      </c>
      <c r="P1527" s="11">
        <v>0</v>
      </c>
      <c r="Q1527" s="10">
        <f t="shared" si="815"/>
        <v>1.9384347505740837E-5</v>
      </c>
      <c r="R1527" s="10">
        <f t="shared" si="816"/>
        <v>1.1535570167399091E-5</v>
      </c>
      <c r="S1527" s="10">
        <f t="shared" si="817"/>
        <v>0</v>
      </c>
      <c r="T1527" s="9">
        <f t="shared" si="807"/>
        <v>7.8487773383417463E-6</v>
      </c>
      <c r="U1527" s="18"/>
      <c r="V1527" s="8">
        <f t="shared" si="818"/>
        <v>0.14909994261423221</v>
      </c>
      <c r="W1527" s="8">
        <f t="shared" si="808"/>
        <v>6.0370990067736899E-2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-2.0759830395288094E-2</v>
      </c>
      <c r="AB1527" s="8">
        <f t="shared" si="819"/>
        <v>-8.8728952546495297</v>
      </c>
      <c r="AC1527" s="8">
        <f t="shared" si="812"/>
        <v>-8.8936550850448182</v>
      </c>
      <c r="AD1527" s="8">
        <f t="shared" si="820"/>
        <v>1.462670437045618E-2</v>
      </c>
      <c r="AE1527" s="8">
        <f t="shared" si="813"/>
        <v>-8.8790283806743613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2644.9763447709342</v>
      </c>
      <c r="M1528" s="14">
        <f t="shared" si="806"/>
        <v>769177</v>
      </c>
      <c r="N1528" s="13"/>
      <c r="O1528" s="12">
        <f>1000*(IF(I52&lt;18,VLOOKUP(I52,'[1]Mortality (No Interventions) L'!$B$10:$O$129,10),VLOOKUP(I52,'[1]Mortality (Interventions) L'!$B$264:$AV$384,37)))</f>
        <v>621.05812534182542</v>
      </c>
      <c r="P1528" s="11">
        <v>0</v>
      </c>
      <c r="Q1528" s="10">
        <f t="shared" si="815"/>
        <v>7.8487773383417463E-6</v>
      </c>
      <c r="R1528" s="10">
        <f t="shared" si="816"/>
        <v>4.8745469399759274E-6</v>
      </c>
      <c r="S1528" s="10">
        <f t="shared" si="817"/>
        <v>0</v>
      </c>
      <c r="T1528" s="9">
        <f t="shared" si="807"/>
        <v>2.9742303983658189E-6</v>
      </c>
      <c r="U1528" s="18"/>
      <c r="V1528" s="8">
        <f t="shared" si="818"/>
        <v>6.0370990067736899E-2</v>
      </c>
      <c r="W1528" s="8">
        <f t="shared" si="808"/>
        <v>2.2877096151238258E-2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-7.8667690475762234E-3</v>
      </c>
      <c r="AB1528" s="8">
        <f t="shared" si="819"/>
        <v>-3.749389391649864</v>
      </c>
      <c r="AC1528" s="8">
        <f t="shared" si="812"/>
        <v>-3.7572561606974402</v>
      </c>
      <c r="AD1528" s="8">
        <f t="shared" si="820"/>
        <v>5.9223941256449902E-3</v>
      </c>
      <c r="AE1528" s="8">
        <f t="shared" si="813"/>
        <v>-3.7513337665717952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2644.9763447709342</v>
      </c>
      <c r="M1529" s="14">
        <f t="shared" si="806"/>
        <v>769177</v>
      </c>
      <c r="N1529" s="13"/>
      <c r="O1529" s="12">
        <f>1000*(IF(I53&lt;18,VLOOKUP(I53,'[1]Mortality (No Interventions) L'!$B$10:$O$129,10),VLOOKUP(I53,'[1]Mortality (Interventions) L'!$B$264:$AV$384,37)))</f>
        <v>646.71014893206552</v>
      </c>
      <c r="P1529" s="11">
        <v>0</v>
      </c>
      <c r="Q1529" s="10">
        <f t="shared" si="815"/>
        <v>2.9742303983658189E-6</v>
      </c>
      <c r="R1529" s="10">
        <f t="shared" si="816"/>
        <v>1.9234649838854353E-6</v>
      </c>
      <c r="S1529" s="10">
        <f t="shared" si="817"/>
        <v>0</v>
      </c>
      <c r="T1529" s="9">
        <f t="shared" si="807"/>
        <v>1.0507654144803836E-6</v>
      </c>
      <c r="U1529" s="18"/>
      <c r="V1529" s="8">
        <f t="shared" si="818"/>
        <v>2.2877096151238258E-2</v>
      </c>
      <c r="W1529" s="8">
        <f t="shared" si="808"/>
        <v>8.0822458921377804E-3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-2.7792496652040409E-3</v>
      </c>
      <c r="AB1529" s="8">
        <f t="shared" si="819"/>
        <v>-1.4794850259100474</v>
      </c>
      <c r="AC1529" s="8">
        <f t="shared" si="812"/>
        <v>-1.4822642755752513</v>
      </c>
      <c r="AD1529" s="8">
        <f t="shared" si="820"/>
        <v>2.2442431324364732E-3</v>
      </c>
      <c r="AE1529" s="8">
        <f t="shared" si="813"/>
        <v>-1.4800200324428148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2644.9763447709342</v>
      </c>
      <c r="M1530" s="14">
        <f t="shared" si="806"/>
        <v>769177</v>
      </c>
      <c r="N1530" s="13"/>
      <c r="O1530" s="12">
        <f>1000*(IF(I54&lt;18,VLOOKUP(I54,'[1]Mortality (No Interventions) L'!$B$10:$O$129,10),VLOOKUP(I54,'[1]Mortality (Interventions) L'!$B$264:$AV$384,37)))</f>
        <v>672.0183102356923</v>
      </c>
      <c r="P1530" s="11">
        <v>0</v>
      </c>
      <c r="Q1530" s="10">
        <f t="shared" si="815"/>
        <v>1.0507654144803836E-6</v>
      </c>
      <c r="R1530" s="10">
        <f t="shared" si="816"/>
        <v>7.0613359829321423E-7</v>
      </c>
      <c r="S1530" s="10">
        <f t="shared" si="817"/>
        <v>0</v>
      </c>
      <c r="T1530" s="9">
        <f t="shared" si="807"/>
        <v>3.4463181618716935E-7</v>
      </c>
      <c r="U1530" s="18"/>
      <c r="V1530" s="8">
        <f t="shared" si="818"/>
        <v>8.0822458921377804E-3</v>
      </c>
      <c r="W1530" s="8">
        <f t="shared" si="808"/>
        <v>2.6508286647939838E-3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-9.1154300147050765E-4</v>
      </c>
      <c r="AB1530" s="8">
        <f t="shared" si="819"/>
        <v>-0.54314172273437966</v>
      </c>
      <c r="AC1530" s="8">
        <f t="shared" si="812"/>
        <v>-0.54405326573585022</v>
      </c>
      <c r="AD1530" s="8">
        <f t="shared" si="820"/>
        <v>7.9286832201871634E-4</v>
      </c>
      <c r="AE1530" s="8">
        <f t="shared" si="813"/>
        <v>-0.54326039741383148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2644.9763447709342</v>
      </c>
      <c r="M1531" s="14">
        <f t="shared" si="806"/>
        <v>769177</v>
      </c>
      <c r="N1531" s="13"/>
      <c r="O1531" s="12">
        <f>1000*(IF(I55&lt;18,VLOOKUP(I55,'[1]Mortality (No Interventions) L'!$B$10:$O$129,10),VLOOKUP(I55,'[1]Mortality (Interventions) L'!$B$264:$AV$384,37)))</f>
        <v>696.94783683614219</v>
      </c>
      <c r="P1531" s="11">
        <v>0</v>
      </c>
      <c r="Q1531" s="10">
        <f t="shared" si="815"/>
        <v>3.4463181618716935E-7</v>
      </c>
      <c r="R1531" s="10">
        <f t="shared" si="816"/>
        <v>2.4019039879655862E-7</v>
      </c>
      <c r="S1531" s="10">
        <f t="shared" si="817"/>
        <v>0</v>
      </c>
      <c r="T1531" s="9">
        <f t="shared" si="807"/>
        <v>1.0444141739061073E-7</v>
      </c>
      <c r="U1531" s="18"/>
      <c r="V1531" s="8">
        <f t="shared" si="818"/>
        <v>2.6508286647939838E-3</v>
      </c>
      <c r="W1531" s="8">
        <f t="shared" si="808"/>
        <v>8.0333936104257792E-4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-2.7624507841251308E-4</v>
      </c>
      <c r="AB1531" s="8">
        <f t="shared" si="819"/>
        <v>-0.18474893037514056</v>
      </c>
      <c r="AC1531" s="8">
        <f t="shared" si="812"/>
        <v>-0.18502517545355307</v>
      </c>
      <c r="AD1531" s="8">
        <f t="shared" si="820"/>
        <v>2.6004629201628984E-4</v>
      </c>
      <c r="AE1531" s="8">
        <f t="shared" si="813"/>
        <v>-0.18476512916153678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2644.9763447709342</v>
      </c>
      <c r="M1532" s="14">
        <f t="shared" si="806"/>
        <v>769177</v>
      </c>
      <c r="N1532" s="13"/>
      <c r="O1532" s="12">
        <f>1000*(IF(I56&lt;18,VLOOKUP(I56,'[1]Mortality (No Interventions) L'!$B$10:$O$129,10),VLOOKUP(I56,'[1]Mortality (Interventions) L'!$B$264:$AV$384,37)))</f>
        <v>721.60915934425975</v>
      </c>
      <c r="P1532" s="11">
        <v>0</v>
      </c>
      <c r="Q1532" s="10">
        <f t="shared" si="815"/>
        <v>1.0444141739061073E-7</v>
      </c>
      <c r="R1532" s="10">
        <f t="shared" si="816"/>
        <v>7.5365883403961567E-8</v>
      </c>
      <c r="S1532" s="10">
        <f t="shared" si="817"/>
        <v>0</v>
      </c>
      <c r="T1532" s="9">
        <f t="shared" si="807"/>
        <v>2.9075533986649165E-8</v>
      </c>
      <c r="U1532" s="18"/>
      <c r="V1532" s="8">
        <f t="shared" si="818"/>
        <v>8.0333936104257792E-4</v>
      </c>
      <c r="W1532" s="8">
        <f t="shared" si="808"/>
        <v>2.2364232005248847E-4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-7.6904099606270383E-5</v>
      </c>
      <c r="AB1532" s="8">
        <f t="shared" si="819"/>
        <v>-5.7969704099008944E-2</v>
      </c>
      <c r="AC1532" s="8">
        <f t="shared" si="812"/>
        <v>-5.8046608198615214E-2</v>
      </c>
      <c r="AD1532" s="8">
        <f t="shared" si="820"/>
        <v>7.8807591318276902E-5</v>
      </c>
      <c r="AE1532" s="8">
        <f t="shared" si="813"/>
        <v>-5.7967800607296935E-2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2644.9763447709342</v>
      </c>
      <c r="M1533" s="14">
        <f t="shared" si="806"/>
        <v>769177</v>
      </c>
      <c r="N1533" s="13"/>
      <c r="O1533" s="12">
        <f>1000*(IF(I57&lt;18,VLOOKUP(I57,'[1]Mortality (No Interventions) L'!$B$10:$O$129,10),VLOOKUP(I57,'[1]Mortality (Interventions) L'!$B$264:$AV$384,37)))</f>
        <v>746.13360319544938</v>
      </c>
      <c r="P1533" s="11">
        <v>0</v>
      </c>
      <c r="Q1533" s="10">
        <f t="shared" si="815"/>
        <v>2.9075533986649165E-8</v>
      </c>
      <c r="R1533" s="10">
        <f t="shared" si="816"/>
        <v>2.1694232938290289E-8</v>
      </c>
      <c r="S1533" s="10">
        <f t="shared" si="817"/>
        <v>0</v>
      </c>
      <c r="T1533" s="9">
        <f t="shared" si="807"/>
        <v>7.3813010483588762E-9</v>
      </c>
      <c r="U1533" s="18"/>
      <c r="V1533" s="8">
        <f t="shared" si="818"/>
        <v>2.2364232005248847E-4</v>
      </c>
      <c r="W1533" s="8">
        <f t="shared" si="808"/>
        <v>5.6775269964735358E-5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-1.9523366666542126E-5</v>
      </c>
      <c r="AB1533" s="8">
        <f t="shared" si="819"/>
        <v>-1.668670500877531E-2</v>
      </c>
      <c r="AC1533" s="8">
        <f t="shared" si="812"/>
        <v>-1.6706228375441851E-2</v>
      </c>
      <c r="AD1533" s="8">
        <f t="shared" si="820"/>
        <v>2.1939311597149119E-5</v>
      </c>
      <c r="AE1533" s="8">
        <f t="shared" si="813"/>
        <v>-1.6684289063844702E-2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2644.9763447709342</v>
      </c>
      <c r="M1534" s="14">
        <f t="shared" si="806"/>
        <v>769177</v>
      </c>
      <c r="N1534" s="13"/>
      <c r="O1534" s="12">
        <f>1000*(IF(I58&lt;18,VLOOKUP(I58,'[1]Mortality (No Interventions) L'!$B$10:$O$129,10),VLOOKUP(I58,'[1]Mortality (Interventions) L'!$B$264:$AV$384,37)))</f>
        <v>770.51813595161741</v>
      </c>
      <c r="P1534" s="11">
        <v>0</v>
      </c>
      <c r="Q1534" s="10">
        <f t="shared" si="815"/>
        <v>7.3813010483588762E-9</v>
      </c>
      <c r="R1534" s="10">
        <f t="shared" si="816"/>
        <v>5.6874263246792001E-9</v>
      </c>
      <c r="S1534" s="10">
        <f t="shared" si="817"/>
        <v>0</v>
      </c>
      <c r="T1534" s="9">
        <f t="shared" si="807"/>
        <v>1.6938747236796761E-9</v>
      </c>
      <c r="U1534" s="18"/>
      <c r="V1534" s="8">
        <f t="shared" si="818"/>
        <v>5.6775269964735358E-5</v>
      </c>
      <c r="W1534" s="8">
        <f t="shared" si="808"/>
        <v>1.3028894783357623E-5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-4.4802585751381463E-6</v>
      </c>
      <c r="AB1534" s="8">
        <f t="shared" si="819"/>
        <v>-4.3746375181377729E-3</v>
      </c>
      <c r="AC1534" s="8">
        <f t="shared" si="812"/>
        <v>-4.3791177767129111E-3</v>
      </c>
      <c r="AD1534" s="8">
        <f t="shared" si="820"/>
        <v>5.569653983540539E-6</v>
      </c>
      <c r="AE1534" s="8">
        <f t="shared" si="813"/>
        <v>-4.3735481227293706E-3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2644.9763447709342</v>
      </c>
      <c r="M1535" s="14">
        <f t="shared" si="806"/>
        <v>769177</v>
      </c>
      <c r="N1535" s="13"/>
      <c r="O1535" s="12">
        <f>1000*(IF(I59&lt;18,VLOOKUP(I59,'[1]Mortality (No Interventions) L'!$B$10:$O$129,10),VLOOKUP(I59,'[1]Mortality (Interventions) L'!$B$264:$AV$384,37)))</f>
        <v>794.75972517467005</v>
      </c>
      <c r="P1535" s="11">
        <v>0</v>
      </c>
      <c r="Q1535" s="10">
        <f t="shared" si="815"/>
        <v>1.6938747236796761E-9</v>
      </c>
      <c r="R1535" s="10">
        <f t="shared" si="816"/>
        <v>1.3462234098719796E-9</v>
      </c>
      <c r="S1535" s="10">
        <f t="shared" si="817"/>
        <v>0</v>
      </c>
      <c r="T1535" s="9">
        <f t="shared" si="807"/>
        <v>3.4765131380769659E-10</v>
      </c>
      <c r="U1535" s="18"/>
      <c r="V1535" s="8">
        <f t="shared" si="818"/>
        <v>1.3028894783357623E-5</v>
      </c>
      <c r="W1535" s="8">
        <f t="shared" si="808"/>
        <v>2.6740539460066267E-6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-9.1952950124989433E-7</v>
      </c>
      <c r="AB1535" s="8">
        <f t="shared" si="819"/>
        <v>-1.0354840837350995E-3</v>
      </c>
      <c r="AC1535" s="8">
        <f t="shared" si="812"/>
        <v>-1.0364036132363495E-3</v>
      </c>
      <c r="AD1535" s="8">
        <f t="shared" si="820"/>
        <v>1.2781345782473829E-6</v>
      </c>
      <c r="AE1535" s="8">
        <f t="shared" si="813"/>
        <v>-1.0351254786581021E-3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2644.9763447709342</v>
      </c>
      <c r="M1536" s="14">
        <f t="shared" si="806"/>
        <v>769177</v>
      </c>
      <c r="N1536" s="13"/>
      <c r="O1536" s="12">
        <f>1000*(IF(I60&lt;18,VLOOKUP(I60,'[1]Mortality (No Interventions) L'!$B$10:$O$129,10),VLOOKUP(I60,'[1]Mortality (Interventions) L'!$B$264:$AV$384,37)))</f>
        <v>1000</v>
      </c>
      <c r="P1536" s="11">
        <v>0</v>
      </c>
      <c r="Q1536" s="10">
        <f t="shared" si="815"/>
        <v>3.4765131380769659E-10</v>
      </c>
      <c r="R1536" s="10">
        <f t="shared" si="816"/>
        <v>3.4765131380769659E-10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2.6740539460066267E-6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-2.6740539460066266E-4</v>
      </c>
      <c r="AC1536" s="8">
        <f t="shared" si="812"/>
        <v>-2.6740539460066266E-4</v>
      </c>
      <c r="AD1536" s="8">
        <f t="shared" si="820"/>
        <v>2.623246921032501E-7</v>
      </c>
      <c r="AE1536" s="8">
        <f t="shared" si="813"/>
        <v>-2.6714306990855942E-4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2644.9763447709342</v>
      </c>
      <c r="M1537" s="14">
        <f t="shared" si="806"/>
        <v>769177</v>
      </c>
      <c r="N1537" s="13"/>
      <c r="O1537" s="12" t="e">
        <f>1000*(IF(I61&lt;18,VLOOKUP(I61,'[1]Mortality (No Interventions) L'!$B$10:$O$129,10),VLOOKUP(I61,'[1]Mortality (Interventions) L'!$B$264:$AV$384,37)))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2644.9763447709342</v>
      </c>
      <c r="M1538" s="14">
        <f t="shared" si="806"/>
        <v>769177</v>
      </c>
      <c r="N1538" s="13"/>
      <c r="O1538" s="12" t="e">
        <f>1000*(IF(I62&lt;18,VLOOKUP(I62,'[1]Mortality (No Interventions) L'!$B$10:$O$129,10),VLOOKUP(I62,'[1]Mortality (Interventions) L'!$B$264:$AV$384,37)))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2644.9763447709342</v>
      </c>
      <c r="M1539" s="14">
        <f t="shared" si="806"/>
        <v>769177</v>
      </c>
      <c r="N1539" s="13"/>
      <c r="O1539" s="12" t="e">
        <f>1000*(IF(I63&lt;18,VLOOKUP(I63,'[1]Mortality (No Interventions) L'!$B$10:$O$129,10),VLOOKUP(I63,'[1]Mortality (Interventions) L'!$B$264:$AV$384,37)))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2644.9763447709342</v>
      </c>
      <c r="M1540" s="14">
        <f t="shared" si="806"/>
        <v>769177</v>
      </c>
      <c r="N1540" s="13"/>
      <c r="O1540" s="12" t="e">
        <f>1000*(IF(I64&lt;18,VLOOKUP(I64,'[1]Mortality (No Interventions) L'!$B$10:$O$129,10),VLOOKUP(I64,'[1]Mortality (Interventions) L'!$B$264:$AV$384,37)))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2644.9763447709342</v>
      </c>
      <c r="M1541" s="14">
        <f t="shared" si="806"/>
        <v>769177</v>
      </c>
      <c r="N1541" s="13"/>
      <c r="O1541" s="12" t="e">
        <f>1000*(IF(I65&lt;18,VLOOKUP(I65,'[1]Mortality (No Interventions) L'!$B$10:$O$129,10),VLOOKUP(I65,'[1]Mortality (Interventions) L'!$B$264:$AV$384,37)))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2644.9763447709342</v>
      </c>
      <c r="M1542" s="14">
        <f t="shared" si="806"/>
        <v>769177</v>
      </c>
      <c r="N1542" s="13"/>
      <c r="O1542" s="12" t="e">
        <f>1000*(IF(I66&lt;18,VLOOKUP(I66,'[1]Mortality (No Interventions) L'!$B$10:$O$129,10),VLOOKUP(I66,'[1]Mortality (Interventions) L'!$B$264:$AV$384,37)))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2644.9763447709342</v>
      </c>
      <c r="M1543" s="14">
        <f t="shared" si="806"/>
        <v>769177</v>
      </c>
      <c r="N1543" s="13"/>
      <c r="O1543" s="12" t="e">
        <f>1000*(IF(I67&lt;18,VLOOKUP(I67,'[1]Mortality (No Interventions) L'!$B$10:$O$129,10),VLOOKUP(I67,'[1]Mortality (Interventions) L'!$B$264:$AV$384,37)))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2644.9763447709342</v>
      </c>
      <c r="M1544" s="14">
        <f t="shared" ref="M1544:M1575" si="822">$E$11</f>
        <v>769177</v>
      </c>
      <c r="N1544" s="13"/>
      <c r="O1544" s="12" t="e">
        <f>1000*(IF(I68&lt;18,VLOOKUP(I68,'[1]Mortality (No Interventions) L'!$B$10:$O$129,10),VLOOKUP(I68,'[1]Mortality (Interventions) L'!$B$264:$AV$384,37)))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2644.9763447709342</v>
      </c>
      <c r="M1545" s="14">
        <f t="shared" si="822"/>
        <v>769177</v>
      </c>
      <c r="N1545" s="13"/>
      <c r="O1545" s="12" t="e">
        <f>1000*(IF(I69&lt;18,VLOOKUP(I69,'[1]Mortality (No Interventions) L'!$B$10:$O$129,10),VLOOKUP(I69,'[1]Mortality (Interventions) L'!$B$264:$AV$384,37)))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2644.9763447709342</v>
      </c>
      <c r="M1546" s="14">
        <f t="shared" si="822"/>
        <v>769177</v>
      </c>
      <c r="N1546" s="13"/>
      <c r="O1546" s="12" t="e">
        <f>1000*(IF(I70&lt;18,VLOOKUP(I70,'[1]Mortality (No Interventions) L'!$B$10:$O$129,10),VLOOKUP(I70,'[1]Mortality (Interventions) L'!$B$264:$AV$384,37)))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2644.9763447709342</v>
      </c>
      <c r="M1547" s="14">
        <f t="shared" si="822"/>
        <v>769177</v>
      </c>
      <c r="N1547" s="13"/>
      <c r="O1547" s="12" t="e">
        <f>1000*(IF(I71&lt;18,VLOOKUP(I71,'[1]Mortality (No Interventions) L'!$B$10:$O$129,10),VLOOKUP(I71,'[1]Mortality (Interventions) L'!$B$264:$AV$384,37)))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2644.9763447709342</v>
      </c>
      <c r="M1548" s="14">
        <f t="shared" si="822"/>
        <v>769177</v>
      </c>
      <c r="N1548" s="13"/>
      <c r="O1548" s="12" t="e">
        <f>1000*(IF(I72&lt;18,VLOOKUP(I72,'[1]Mortality (No Interventions) L'!$B$10:$O$129,10),VLOOKUP(I72,'[1]Mortality (Interventions) L'!$B$264:$AV$384,37)))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2644.9763447709342</v>
      </c>
      <c r="M1549" s="14">
        <f t="shared" si="822"/>
        <v>769177</v>
      </c>
      <c r="N1549" s="13"/>
      <c r="O1549" s="12" t="e">
        <f>1000*(IF(I73&lt;18,VLOOKUP(I73,'[1]Mortality (No Interventions) L'!$B$10:$O$129,10),VLOOKUP(I73,'[1]Mortality (Interventions) L'!$B$264:$AV$384,37)))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2644.9763447709342</v>
      </c>
      <c r="M1550" s="14">
        <f t="shared" si="822"/>
        <v>769177</v>
      </c>
      <c r="N1550" s="13"/>
      <c r="O1550" s="12" t="e">
        <f>1000*(IF(I74&lt;18,VLOOKUP(I74,'[1]Mortality (No Interventions) L'!$B$10:$O$129,10),VLOOKUP(I74,'[1]Mortality (Interventions) L'!$B$264:$AV$384,37)))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2644.9763447709342</v>
      </c>
      <c r="M1551" s="14">
        <f t="shared" si="822"/>
        <v>769177</v>
      </c>
      <c r="N1551" s="13"/>
      <c r="O1551" s="12" t="e">
        <f>1000*(IF(I75&lt;18,VLOOKUP(I75,'[1]Mortality (No Interventions) L'!$B$10:$O$129,10),VLOOKUP(I75,'[1]Mortality (Interventions) L'!$B$264:$AV$384,37)))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2644.9763447709342</v>
      </c>
      <c r="M1552" s="14">
        <f t="shared" si="822"/>
        <v>769177</v>
      </c>
      <c r="N1552" s="13"/>
      <c r="O1552" s="12" t="e">
        <f>1000*(IF(I76&lt;18,VLOOKUP(I76,'[1]Mortality (No Interventions) L'!$B$10:$O$129,10),VLOOKUP(I76,'[1]Mortality (Interventions) L'!$B$264:$AV$384,37)))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2644.9763447709342</v>
      </c>
      <c r="M1553" s="14">
        <f t="shared" si="822"/>
        <v>769177</v>
      </c>
      <c r="N1553" s="13"/>
      <c r="O1553" s="12" t="e">
        <f>1000*(IF(I77&lt;18,VLOOKUP(I77,'[1]Mortality (No Interventions) L'!$B$10:$O$129,10),VLOOKUP(I77,'[1]Mortality (Interventions) L'!$B$264:$AV$384,37)))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2644.9763447709342</v>
      </c>
      <c r="M1554" s="14">
        <f t="shared" si="822"/>
        <v>769177</v>
      </c>
      <c r="N1554" s="13"/>
      <c r="O1554" s="12" t="e">
        <f>1000*(IF(I78&lt;18,VLOOKUP(I78,'[1]Mortality (No Interventions) L'!$B$10:$O$129,10),VLOOKUP(I78,'[1]Mortality (Interventions) L'!$B$264:$AV$384,37)))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2644.9763447709342</v>
      </c>
      <c r="M1555" s="14">
        <f t="shared" si="822"/>
        <v>769177</v>
      </c>
      <c r="N1555" s="13"/>
      <c r="O1555" s="12" t="e">
        <f>1000*(IF(I79&lt;18,VLOOKUP(I79,'[1]Mortality (No Interventions) L'!$B$10:$O$129,10),VLOOKUP(I79,'[1]Mortality (Interventions) L'!$B$264:$AV$384,37)))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2644.9763447709342</v>
      </c>
      <c r="M1556" s="14">
        <f t="shared" si="822"/>
        <v>769177</v>
      </c>
      <c r="O1556" s="12" t="e">
        <f>1000*(IF(I80&lt;18,VLOOKUP(I80,'[1]Mortality (No Interventions) L'!$B$10:$O$129,10),VLOOKUP(I80,'[1]Mortality (Interventions) L'!$B$264:$AV$384,37)))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2644.9763447709342</v>
      </c>
      <c r="M1557" s="14">
        <f t="shared" si="822"/>
        <v>769177</v>
      </c>
      <c r="O1557" s="12" t="e">
        <f>1000*(IF(I81&lt;18,VLOOKUP(I81,'[1]Mortality (No Interventions) L'!$B$10:$O$129,10),VLOOKUP(I81,'[1]Mortality (Interventions) L'!$B$264:$AV$384,37)))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2644.9763447709342</v>
      </c>
      <c r="M1558" s="14">
        <f t="shared" si="822"/>
        <v>769177</v>
      </c>
      <c r="O1558" s="12" t="e">
        <f>1000*(IF(I82&lt;18,VLOOKUP(I82,'[1]Mortality (No Interventions) L'!$B$10:$O$129,10),VLOOKUP(I82,'[1]Mortality (Interventions) L'!$B$264:$AV$384,37)))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2644.9763447709342</v>
      </c>
      <c r="M1559" s="14">
        <f t="shared" si="822"/>
        <v>769177</v>
      </c>
      <c r="O1559" s="12" t="e">
        <f>1000*(IF(I83&lt;18,VLOOKUP(I83,'[1]Mortality (No Interventions) L'!$B$10:$O$129,10),VLOOKUP(I83,'[1]Mortality (Interventions) L'!$B$264:$AV$384,37)))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2644.9763447709342</v>
      </c>
      <c r="M1560" s="14">
        <f t="shared" si="822"/>
        <v>769177</v>
      </c>
      <c r="O1560" s="12" t="e">
        <f>1000*(IF(I84&lt;18,VLOOKUP(I84,'[1]Mortality (No Interventions) L'!$B$10:$O$129,10),VLOOKUP(I84,'[1]Mortality (Interventions) L'!$B$264:$AV$384,37)))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2644.9763447709342</v>
      </c>
      <c r="M1561" s="14">
        <f t="shared" si="822"/>
        <v>769177</v>
      </c>
      <c r="O1561" s="12" t="e">
        <f>1000*(IF(I85&lt;18,VLOOKUP(I85,'[1]Mortality (No Interventions) L'!$B$10:$O$129,10),VLOOKUP(I85,'[1]Mortality (Interventions) L'!$B$264:$AV$384,37)))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2644.9763447709342</v>
      </c>
      <c r="M1562" s="14">
        <f t="shared" si="822"/>
        <v>769177</v>
      </c>
      <c r="O1562" s="12" t="e">
        <f>1000*(IF(I86&lt;18,VLOOKUP(I86,'[1]Mortality (No Interventions) L'!$B$10:$O$129,10),VLOOKUP(I86,'[1]Mortality (Interventions) L'!$B$264:$AV$384,37)))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2644.9763447709342</v>
      </c>
      <c r="M1563" s="14">
        <f t="shared" si="822"/>
        <v>769177</v>
      </c>
      <c r="O1563" s="12" t="e">
        <f>1000*(IF(I87&lt;18,VLOOKUP(I87,'[1]Mortality (No Interventions) L'!$B$10:$O$129,10),VLOOKUP(I87,'[1]Mortality (Interventions) L'!$B$264:$AV$384,37)))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2644.9763447709342</v>
      </c>
      <c r="M1564" s="14">
        <f t="shared" si="822"/>
        <v>769177</v>
      </c>
      <c r="O1564" s="12" t="e">
        <f>1000*(IF(I88&lt;18,VLOOKUP(I88,'[1]Mortality (No Interventions) L'!$B$10:$O$129,10),VLOOKUP(I88,'[1]Mortality (Interventions) L'!$B$264:$AV$384,37)))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2644.9763447709342</v>
      </c>
      <c r="M1565" s="14">
        <f t="shared" si="822"/>
        <v>769177</v>
      </c>
      <c r="O1565" s="12" t="e">
        <f>1000*(IF(I89&lt;18,VLOOKUP(I89,'[1]Mortality (No Interventions) L'!$B$10:$O$129,10),VLOOKUP(I89,'[1]Mortality (Interventions) L'!$B$264:$AV$384,37)))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2644.9763447709342</v>
      </c>
      <c r="M1566" s="14">
        <f t="shared" si="822"/>
        <v>769177</v>
      </c>
      <c r="O1566" s="12" t="e">
        <f>1000*(IF(I90&lt;18,VLOOKUP(I90,'[1]Mortality (No Interventions) L'!$B$10:$O$129,10),VLOOKUP(I90,'[1]Mortality (Interventions) L'!$B$264:$AV$384,37)))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2644.9763447709342</v>
      </c>
      <c r="M1567" s="14">
        <f t="shared" si="822"/>
        <v>769177</v>
      </c>
      <c r="O1567" s="12" t="e">
        <f>1000*(IF(I91&lt;18,VLOOKUP(I91,'[1]Mortality (No Interventions) L'!$B$10:$O$129,10),VLOOKUP(I91,'[1]Mortality (Interventions) L'!$B$264:$AV$384,37)))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2644.9763447709342</v>
      </c>
      <c r="M1568" s="14">
        <f t="shared" si="822"/>
        <v>769177</v>
      </c>
      <c r="O1568" s="12" t="e">
        <f>1000*(IF(I92&lt;18,VLOOKUP(I92,'[1]Mortality (No Interventions) L'!$B$10:$O$129,10),VLOOKUP(I92,'[1]Mortality (Interventions) L'!$B$264:$AV$384,37)))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2644.9763447709342</v>
      </c>
      <c r="M1569" s="14">
        <f t="shared" si="822"/>
        <v>769177</v>
      </c>
      <c r="O1569" s="12" t="e">
        <f>1000*(IF(I93&lt;18,VLOOKUP(I93,'[1]Mortality (No Interventions) L'!$B$10:$O$129,10),VLOOKUP(I93,'[1]Mortality (Interventions) L'!$B$264:$AV$384,37)))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2644.9763447709342</v>
      </c>
      <c r="M1570" s="14">
        <f t="shared" si="822"/>
        <v>769177</v>
      </c>
      <c r="O1570" s="12" t="e">
        <f>1000*(IF(I94&lt;18,VLOOKUP(I94,'[1]Mortality (No Interventions) L'!$B$10:$O$129,10),VLOOKUP(I94,'[1]Mortality (Interventions) L'!$B$264:$AV$384,37)))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2644.9763447709342</v>
      </c>
      <c r="M1571" s="14">
        <f t="shared" si="822"/>
        <v>769177</v>
      </c>
      <c r="O1571" s="12" t="e">
        <f>1000*(IF(I95&lt;18,VLOOKUP(I95,'[1]Mortality (No Interventions) L'!$B$10:$O$129,10),VLOOKUP(I95,'[1]Mortality (Interventions) L'!$B$264:$AV$384,37)))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2644.9763447709342</v>
      </c>
      <c r="M1572" s="14">
        <f t="shared" si="822"/>
        <v>769177</v>
      </c>
      <c r="O1572" s="12" t="e">
        <f>1000*(IF(I96&lt;18,VLOOKUP(I96,'[1]Mortality (No Interventions) L'!$B$10:$O$129,10),VLOOKUP(I96,'[1]Mortality (Interventions) L'!$B$264:$AV$384,37)))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2644.9763447709342</v>
      </c>
      <c r="M1573" s="14">
        <f t="shared" si="822"/>
        <v>769177</v>
      </c>
      <c r="O1573" s="12" t="e">
        <f>1000*(IF(I97&lt;18,VLOOKUP(I97,'[1]Mortality (No Interventions) L'!$B$10:$O$129,10),VLOOKUP(I97,'[1]Mortality (Interventions) L'!$B$264:$AV$384,37)))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2644.9763447709342</v>
      </c>
      <c r="M1574" s="14">
        <f t="shared" si="822"/>
        <v>769177</v>
      </c>
      <c r="O1574" s="12" t="e">
        <f>1000*(IF(I98&lt;18,VLOOKUP(I98,'[1]Mortality (No Interventions) L'!$B$10:$O$129,10),VLOOKUP(I98,'[1]Mortality (Interventions) L'!$B$264:$AV$384,37)))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2644.9763447709342</v>
      </c>
      <c r="M1575" s="14">
        <f t="shared" si="822"/>
        <v>769177</v>
      </c>
      <c r="O1575" s="12" t="e">
        <f>1000*(IF(I99&lt;18,VLOOKUP(I99,'[1]Mortality (No Interventions) L'!$B$10:$O$129,10),VLOOKUP(I99,'[1]Mortality (Interventions) L'!$B$264:$AV$384,37)))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2644.9763447709342</v>
      </c>
      <c r="M1576" s="14">
        <f t="shared" ref="M1576:M1600" si="839">$E$11</f>
        <v>769177</v>
      </c>
      <c r="O1576" s="12" t="e">
        <f>1000*(IF(I100&lt;18,VLOOKUP(I100,'[1]Mortality (No Interventions) L'!$B$10:$O$129,10),VLOOKUP(I100,'[1]Mortality (Interventions) L'!$B$264:$AV$384,37)))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2644.9763447709342</v>
      </c>
      <c r="M1577" s="14">
        <f t="shared" si="839"/>
        <v>769177</v>
      </c>
      <c r="O1577" s="12" t="e">
        <f>1000*(IF(I101&lt;18,VLOOKUP(I101,'[1]Mortality (No Interventions) L'!$B$10:$O$129,10),VLOOKUP(I101,'[1]Mortality (Interventions) L'!$B$264:$AV$384,37)))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2644.9763447709342</v>
      </c>
      <c r="M1578" s="14">
        <f t="shared" si="839"/>
        <v>769177</v>
      </c>
      <c r="O1578" s="12" t="e">
        <f>1000*(IF(I102&lt;18,VLOOKUP(I102,'[1]Mortality (No Interventions) L'!$B$10:$O$129,10),VLOOKUP(I102,'[1]Mortality (Interventions) L'!$B$264:$AV$384,37)))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2644.9763447709342</v>
      </c>
      <c r="M1579" s="14">
        <f t="shared" si="839"/>
        <v>769177</v>
      </c>
      <c r="O1579" s="12" t="e">
        <f>1000*(IF(I103&lt;18,VLOOKUP(I103,'[1]Mortality (No Interventions) L'!$B$10:$O$129,10),VLOOKUP(I103,'[1]Mortality (Interventions) L'!$B$264:$AV$384,37)))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2644.9763447709342</v>
      </c>
      <c r="M1580" s="14">
        <f t="shared" si="839"/>
        <v>769177</v>
      </c>
      <c r="O1580" s="12" t="e">
        <f>1000*(IF(I104&lt;18,VLOOKUP(I104,'[1]Mortality (No Interventions) L'!$B$10:$O$129,10),VLOOKUP(I104,'[1]Mortality (Interventions) L'!$B$264:$AV$384,37)))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2644.9763447709342</v>
      </c>
      <c r="M1581" s="14">
        <f t="shared" si="839"/>
        <v>769177</v>
      </c>
      <c r="O1581" s="12" t="e">
        <f>1000*(IF(I105&lt;18,VLOOKUP(I105,'[1]Mortality (No Interventions) L'!$B$10:$O$129,10),VLOOKUP(I105,'[1]Mortality (Interventions) L'!$B$264:$AV$384,37)))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2644.9763447709342</v>
      </c>
      <c r="M1582" s="14">
        <f t="shared" si="839"/>
        <v>769177</v>
      </c>
      <c r="O1582" s="12" t="e">
        <f>1000*(IF(I106&lt;18,VLOOKUP(I106,'[1]Mortality (No Interventions) L'!$B$10:$O$129,10),VLOOKUP(I106,'[1]Mortality (Interventions) L'!$B$264:$AV$384,37)))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2644.9763447709342</v>
      </c>
      <c r="M1583" s="14">
        <f t="shared" si="839"/>
        <v>769177</v>
      </c>
      <c r="O1583" s="12" t="e">
        <f>1000*(IF(I107&lt;18,VLOOKUP(I107,'[1]Mortality (No Interventions) L'!$B$10:$O$129,10),VLOOKUP(I107,'[1]Mortality (Interventions) L'!$B$264:$AV$384,37)))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2644.9763447709342</v>
      </c>
      <c r="M1584" s="14">
        <f t="shared" si="839"/>
        <v>769177</v>
      </c>
      <c r="O1584" s="12" t="e">
        <f>1000*(IF(I108&lt;18,VLOOKUP(I108,'[1]Mortality (No Interventions) L'!$B$10:$O$129,10),VLOOKUP(I108,'[1]Mortality (Interventions) L'!$B$264:$AV$384,37)))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2644.9763447709342</v>
      </c>
      <c r="M1585" s="14">
        <f t="shared" si="839"/>
        <v>769177</v>
      </c>
      <c r="O1585" s="12" t="e">
        <f>1000*(IF(I109&lt;18,VLOOKUP(I109,'[1]Mortality (No Interventions) L'!$B$10:$O$129,10),VLOOKUP(I109,'[1]Mortality (Interventions) L'!$B$264:$AV$384,37)))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2644.9763447709342</v>
      </c>
      <c r="M1586" s="14">
        <f t="shared" si="839"/>
        <v>769177</v>
      </c>
      <c r="O1586" s="12" t="e">
        <f>1000*(IF(I110&lt;18,VLOOKUP(I110,'[1]Mortality (No Interventions) L'!$B$10:$O$129,10),VLOOKUP(I110,'[1]Mortality (Interventions) L'!$B$264:$AV$384,37)))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2644.9763447709342</v>
      </c>
      <c r="M1587" s="14">
        <f t="shared" si="839"/>
        <v>769177</v>
      </c>
      <c r="O1587" s="12" t="e">
        <f>1000*(IF(I111&lt;18,VLOOKUP(I111,'[1]Mortality (No Interventions) L'!$B$10:$O$129,10),VLOOKUP(I111,'[1]Mortality (Interventions) L'!$B$264:$AV$384,37)))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2644.9763447709342</v>
      </c>
      <c r="M1588" s="14">
        <f t="shared" si="839"/>
        <v>769177</v>
      </c>
      <c r="O1588" s="12" t="e">
        <f>1000*(IF(I112&lt;18,VLOOKUP(I112,'[1]Mortality (No Interventions) L'!$B$10:$O$129,10),VLOOKUP(I112,'[1]Mortality (Interventions) L'!$B$264:$AV$384,37)))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2644.9763447709342</v>
      </c>
      <c r="M1589" s="14">
        <f t="shared" si="839"/>
        <v>769177</v>
      </c>
      <c r="O1589" s="12" t="e">
        <f>1000*(IF(I113&lt;18,VLOOKUP(I113,'[1]Mortality (No Interventions) L'!$B$10:$O$129,10),VLOOKUP(I113,'[1]Mortality (Interventions) L'!$B$264:$AV$384,37)))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2644.9763447709342</v>
      </c>
      <c r="M1590" s="14">
        <f t="shared" si="839"/>
        <v>769177</v>
      </c>
      <c r="O1590" s="12" t="e">
        <f>1000*(IF(I114&lt;18,VLOOKUP(I114,'[1]Mortality (No Interventions) L'!$B$10:$O$129,10),VLOOKUP(I114,'[1]Mortality (Interventions) L'!$B$264:$AV$384,37)))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2644.9763447709342</v>
      </c>
      <c r="M1591" s="14">
        <f t="shared" si="839"/>
        <v>769177</v>
      </c>
      <c r="O1591" s="12" t="e">
        <f>1000*(IF(I115&lt;18,VLOOKUP(I115,'[1]Mortality (No Interventions) L'!$B$10:$O$129,10),VLOOKUP(I115,'[1]Mortality (Interventions) L'!$B$264:$AV$384,37)))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2644.9763447709342</v>
      </c>
      <c r="M1592" s="14">
        <f t="shared" si="839"/>
        <v>769177</v>
      </c>
      <c r="O1592" s="12" t="e">
        <f>1000*(IF(I116&lt;18,VLOOKUP(I116,'[1]Mortality (No Interventions) L'!$B$10:$O$129,10),VLOOKUP(I116,'[1]Mortality (Interventions) L'!$B$264:$AV$384,37)))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2644.9763447709342</v>
      </c>
      <c r="M1593" s="14">
        <f t="shared" si="839"/>
        <v>769177</v>
      </c>
      <c r="O1593" s="12" t="e">
        <f>1000*(IF(I117&lt;18,VLOOKUP(I117,'[1]Mortality (No Interventions) L'!$B$10:$O$129,10),VLOOKUP(I117,'[1]Mortality (Interventions) L'!$B$264:$AV$384,37)))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2644.9763447709342</v>
      </c>
      <c r="M1594" s="14">
        <f t="shared" si="839"/>
        <v>769177</v>
      </c>
      <c r="O1594" s="12" t="e">
        <f>1000*(IF(I118&lt;18,VLOOKUP(I118,'[1]Mortality (No Interventions) L'!$B$10:$O$129,10),VLOOKUP(I118,'[1]Mortality (Interventions) L'!$B$264:$AV$384,37)))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2644.9763447709342</v>
      </c>
      <c r="M1595" s="14">
        <f t="shared" si="839"/>
        <v>769177</v>
      </c>
      <c r="O1595" s="12" t="e">
        <f>1000*(IF(I119&lt;18,VLOOKUP(I119,'[1]Mortality (No Interventions) L'!$B$10:$O$129,10),VLOOKUP(I119,'[1]Mortality (Interventions) L'!$B$264:$AV$384,37)))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2644.9763447709342</v>
      </c>
      <c r="M1596" s="14">
        <f t="shared" si="839"/>
        <v>769177</v>
      </c>
      <c r="O1596" s="12" t="e">
        <f>1000*(IF(I120&lt;18,VLOOKUP(I120,'[1]Mortality (No Interventions) L'!$B$10:$O$129,10),VLOOKUP(I120,'[1]Mortality (Interventions) L'!$B$264:$AV$384,37)))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2644.9763447709342</v>
      </c>
      <c r="M1597" s="14">
        <f t="shared" si="839"/>
        <v>769177</v>
      </c>
      <c r="O1597" s="12" t="e">
        <f>1000*(IF(I121&lt;18,VLOOKUP(I121,'[1]Mortality (No Interventions) L'!$B$10:$O$129,10),VLOOKUP(I121,'[1]Mortality (Interventions) L'!$B$264:$AV$384,37)))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2644.9763447709342</v>
      </c>
      <c r="M1598" s="14">
        <f t="shared" si="839"/>
        <v>769177</v>
      </c>
      <c r="O1598" s="12" t="e">
        <f>1000*(IF(I122&lt;18,VLOOKUP(I122,'[1]Mortality (No Interventions) L'!$B$10:$O$129,10),VLOOKUP(I122,'[1]Mortality (Interventions) L'!$B$264:$AV$384,37)))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2644.9763447709342</v>
      </c>
      <c r="M1599" s="14">
        <f t="shared" si="839"/>
        <v>769177</v>
      </c>
      <c r="O1599" s="12" t="e">
        <f>1000*(IF(I123&lt;18,VLOOKUP(I123,'[1]Mortality (No Interventions) L'!$B$10:$O$129,10),VLOOKUP(I123,'[1]Mortality (Interventions) L'!$B$264:$AV$384,37)))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2644.9763447709342</v>
      </c>
      <c r="M1600" s="14">
        <f t="shared" si="839"/>
        <v>769177</v>
      </c>
      <c r="O1600" s="12" t="e">
        <f>1000*(IF(I124&lt;18,VLOOKUP(I124,'[1]Mortality (No Interventions) L'!$B$10:$O$129,10),VLOOKUP(I124,'[1]Mortality (Interventions) L'!$B$264:$AV$384,37)))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488404.84712534596</v>
      </c>
      <c r="Z1605" s="2">
        <f t="shared" si="855"/>
        <v>-12210.12117813365</v>
      </c>
      <c r="AA1605" s="2">
        <f t="shared" si="855"/>
        <v>-51294.196953405932</v>
      </c>
      <c r="AB1605" s="2">
        <f t="shared" si="855"/>
        <v>-769177.00000000012</v>
      </c>
      <c r="AC1605" s="2">
        <f t="shared" si="855"/>
        <v>-344276.47100619378</v>
      </c>
      <c r="AD1605" s="2">
        <f t="shared" si="855"/>
        <v>14682.717452892462</v>
      </c>
      <c r="AE1605" s="2">
        <f t="shared" si="855"/>
        <v>-329593.75355330127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488404.84712534596</v>
      </c>
      <c r="Z1607" s="2">
        <f t="shared" si="856"/>
        <v>-12210.12117813365</v>
      </c>
      <c r="AA1607" s="2">
        <f t="shared" si="856"/>
        <v>-23122.436059017273</v>
      </c>
      <c r="AB1607" s="2">
        <f t="shared" si="856"/>
        <v>-170034.52394354547</v>
      </c>
      <c r="AC1607" s="2">
        <f t="shared" si="856"/>
        <v>283037.76594464947</v>
      </c>
      <c r="AD1607" s="2">
        <f t="shared" si="856"/>
        <v>5991.4247605645396</v>
      </c>
      <c r="AE1607" s="2">
        <f t="shared" si="856"/>
        <v>289029.19070521405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488404.84712534596</v>
      </c>
      <c r="Z1609" s="2">
        <f t="shared" si="857"/>
        <v>-12210.12117813365</v>
      </c>
      <c r="AA1609" s="2">
        <f t="shared" si="857"/>
        <v>-35907.56138444414</v>
      </c>
      <c r="AB1609" s="2">
        <f t="shared" si="857"/>
        <v>-401352.7906882409</v>
      </c>
      <c r="AC1609" s="2">
        <f t="shared" si="857"/>
        <v>38934.373874527402</v>
      </c>
      <c r="AD1609" s="2">
        <f t="shared" si="857"/>
        <v>9906.1386144057597</v>
      </c>
      <c r="AE1609" s="2">
        <f t="shared" si="857"/>
        <v>48840.512488933047</v>
      </c>
    </row>
    <row r="1614" spans="1:40" ht="19" customHeight="1" x14ac:dyDescent="0.15">
      <c r="A1614" s="1"/>
      <c r="G1614" s="1" t="s">
        <v>11</v>
      </c>
      <c r="H1614" s="50">
        <v>508544.84765233897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508544.84765233897</v>
      </c>
      <c r="K1615" s="14">
        <f>J1615*$C$10</f>
        <v>12713.621191308475</v>
      </c>
      <c r="L1615" s="15">
        <f>$C$1625</f>
        <v>5284.7792053788517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508544.84765233897</v>
      </c>
      <c r="Z1615" s="8">
        <f t="shared" ref="Z1615:Z1646" si="862">IFERROR(_xlfn.IFNA(-$T1615*K1615,0),0)</f>
        <v>-12713.621191308475</v>
      </c>
      <c r="AA1615" s="8">
        <f t="shared" ref="AA1615:AA1646" si="863">IFERROR(_xlfn.IFNA(-$T1615*L1615,0),0)</f>
        <v>-5284.7792053788517</v>
      </c>
      <c r="AB1615" s="8"/>
      <c r="AC1615" s="8">
        <f t="shared" ref="AC1615:AC1646" si="864">IFERROR(_xlfn.IFNA(SUM(Y1615:AB1615),0),0)</f>
        <v>490546.44725565164</v>
      </c>
      <c r="AD1615" s="8"/>
      <c r="AE1615" s="8">
        <f t="shared" ref="AE1615:AE1646" si="865">IFERROR(_xlfn.IFNA(SUM(AC1615:AD1615),0),0)</f>
        <v>490546.44725565164</v>
      </c>
      <c r="AG1615" s="46">
        <f>AE1744</f>
        <v>68407.972528508224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L'!$B$10:$O$129,10),VLOOKUP(I5,'[1]Mortality (Interventions) L'!$B$264:$AV$384,40)))</f>
        <v>10.925116862706055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1.0925116862706055E-2</v>
      </c>
      <c r="S1616" s="10">
        <f t="shared" ref="S1616:S1647" si="869">MIN(P1616*Q1616,Q1616-R1616)</f>
        <v>0</v>
      </c>
      <c r="T1616" s="9">
        <f t="shared" si="859"/>
        <v>0.98907488313729397</v>
      </c>
      <c r="U1616" s="18"/>
      <c r="V1616" s="8">
        <f t="shared" ref="V1616:V1647" si="870">W1615</f>
        <v>7691.77</v>
      </c>
      <c r="W1616" s="8">
        <f t="shared" si="860"/>
        <v>7607.7365138689438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-8403.3486131056543</v>
      </c>
      <c r="AC1616" s="8">
        <f t="shared" si="864"/>
        <v>-8403.3486131056543</v>
      </c>
      <c r="AD1616" s="8">
        <f t="shared" ref="AD1616:AD1647" si="872">IFERROR(_xlfn.IFNA($D$6*SUM(V1616:V1616,Y1616:Z1616),0),0)</f>
        <v>754.56263700000011</v>
      </c>
      <c r="AE1616" s="8">
        <f t="shared" si="865"/>
        <v>-7648.7859761056543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2742.054967117157</v>
      </c>
      <c r="M1617" s="14">
        <f t="shared" si="858"/>
        <v>769177</v>
      </c>
      <c r="N1617" s="13"/>
      <c r="O1617" s="12">
        <f>1000*(IF(I6&lt;18,VLOOKUP(I6,'[1]Mortality (No Interventions) L'!$B$10:$O$129,10),VLOOKUP(I6,'[1]Mortality (Interventions) L'!$B$264:$AV$384,40)))</f>
        <v>11.995921771312487</v>
      </c>
      <c r="P1617" s="11">
        <v>0</v>
      </c>
      <c r="Q1617" s="10">
        <f t="shared" si="867"/>
        <v>0.98907488313729397</v>
      </c>
      <c r="R1617" s="10">
        <f t="shared" si="868"/>
        <v>1.186486492408502E-2</v>
      </c>
      <c r="S1617" s="10">
        <f t="shared" si="869"/>
        <v>0</v>
      </c>
      <c r="T1617" s="9">
        <f t="shared" si="859"/>
        <v>0.97721001821320896</v>
      </c>
      <c r="U1617" s="18"/>
      <c r="V1617" s="8">
        <f t="shared" si="870"/>
        <v>7607.7365138689438</v>
      </c>
      <c r="W1617" s="8">
        <f t="shared" si="860"/>
        <v>7516.4747017918144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-2679.5635843581772</v>
      </c>
      <c r="AB1617" s="8">
        <f t="shared" si="871"/>
        <v>-9126.1812077129434</v>
      </c>
      <c r="AC1617" s="8">
        <f t="shared" si="864"/>
        <v>-11805.74479207112</v>
      </c>
      <c r="AD1617" s="8">
        <f t="shared" si="872"/>
        <v>746.3189520105434</v>
      </c>
      <c r="AE1617" s="8">
        <f t="shared" si="865"/>
        <v>-11059.425840060576</v>
      </c>
      <c r="AF1617" s="1" t="s">
        <v>34</v>
      </c>
      <c r="AG1617" s="44">
        <f>AE1744/Y1744</f>
        <v>0.13451708899285628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2742.054967117157</v>
      </c>
      <c r="M1618" s="14">
        <f t="shared" si="858"/>
        <v>769177</v>
      </c>
      <c r="N1618" s="13"/>
      <c r="O1618" s="12">
        <f>1000*(IF(I7&lt;18,VLOOKUP(I7,'[1]Mortality (No Interventions) L'!$B$10:$O$129,10),VLOOKUP(I7,'[1]Mortality (Interventions) L'!$B$264:$AV$384,40)))</f>
        <v>13.138680141374168</v>
      </c>
      <c r="P1618" s="11">
        <v>0</v>
      </c>
      <c r="Q1618" s="10">
        <f t="shared" si="867"/>
        <v>0.97721001821320896</v>
      </c>
      <c r="R1618" s="10">
        <f t="shared" si="868"/>
        <v>1.2839249860249778E-2</v>
      </c>
      <c r="S1618" s="10">
        <f t="shared" si="869"/>
        <v>0</v>
      </c>
      <c r="T1618" s="9">
        <f t="shared" si="859"/>
        <v>0.96437076835295921</v>
      </c>
      <c r="U1618" s="18"/>
      <c r="V1618" s="8">
        <f t="shared" si="870"/>
        <v>7516.4747017918144</v>
      </c>
      <c r="W1618" s="8">
        <f t="shared" si="860"/>
        <v>7417.718144894241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-2644.3576555048212</v>
      </c>
      <c r="AB1618" s="8">
        <f t="shared" si="871"/>
        <v>-9875.6556897573428</v>
      </c>
      <c r="AC1618" s="8">
        <f t="shared" si="864"/>
        <v>-12520.013345262163</v>
      </c>
      <c r="AD1618" s="8">
        <f t="shared" si="872"/>
        <v>737.36616824577709</v>
      </c>
      <c r="AE1618" s="8">
        <f t="shared" si="865"/>
        <v>-11782.647177016386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2742.054967117157</v>
      </c>
      <c r="M1619" s="14">
        <f t="shared" si="858"/>
        <v>769177</v>
      </c>
      <c r="N1619" s="13"/>
      <c r="O1619" s="12">
        <f>1000*(IF(I8&lt;18,VLOOKUP(I8,'[1]Mortality (No Interventions) L'!$B$10:$O$129,10),VLOOKUP(I8,'[1]Mortality (Interventions) L'!$B$264:$AV$384,40)))</f>
        <v>14.353419919578618</v>
      </c>
      <c r="P1619" s="11">
        <v>0</v>
      </c>
      <c r="Q1619" s="10">
        <f t="shared" si="867"/>
        <v>0.96437076835295921</v>
      </c>
      <c r="R1619" s="10">
        <f t="shared" si="868"/>
        <v>1.3842018596336702E-2</v>
      </c>
      <c r="S1619" s="10">
        <f t="shared" si="869"/>
        <v>0</v>
      </c>
      <c r="T1619" s="9">
        <f t="shared" si="859"/>
        <v>0.95052874975662249</v>
      </c>
      <c r="U1619" s="18"/>
      <c r="V1619" s="8">
        <f t="shared" si="870"/>
        <v>7417.718144894241</v>
      </c>
      <c r="W1619" s="8">
        <f t="shared" si="860"/>
        <v>7311.2485215154966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-2606.4020796578079</v>
      </c>
      <c r="AB1619" s="8">
        <f t="shared" si="871"/>
        <v>-10646.962337874475</v>
      </c>
      <c r="AC1619" s="8">
        <f t="shared" si="864"/>
        <v>-13253.364417532282</v>
      </c>
      <c r="AD1619" s="8">
        <f t="shared" si="872"/>
        <v>727.67815001412509</v>
      </c>
      <c r="AE1619" s="8">
        <f t="shared" si="865"/>
        <v>-12525.686267518158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2742.054967117157</v>
      </c>
      <c r="M1620" s="14">
        <f t="shared" si="858"/>
        <v>769177</v>
      </c>
      <c r="N1620" s="13"/>
      <c r="O1620" s="12">
        <f>1000*(IF(I9&lt;18,VLOOKUP(I9,'[1]Mortality (No Interventions) L'!$B$10:$O$129,10),VLOOKUP(I9,'[1]Mortality (Interventions) L'!$B$264:$AV$384,40)))</f>
        <v>15.719879551387288</v>
      </c>
      <c r="P1620" s="11">
        <v>0</v>
      </c>
      <c r="Q1620" s="10">
        <f t="shared" si="867"/>
        <v>0.95052874975662249</v>
      </c>
      <c r="R1620" s="10">
        <f t="shared" si="868"/>
        <v>1.4942197456304856E-2</v>
      </c>
      <c r="S1620" s="10">
        <f t="shared" si="869"/>
        <v>0</v>
      </c>
      <c r="T1620" s="9">
        <f t="shared" si="859"/>
        <v>0.93558655230031762</v>
      </c>
      <c r="U1620" s="18"/>
      <c r="V1620" s="8">
        <f t="shared" si="870"/>
        <v>7311.2485215154966</v>
      </c>
      <c r="W1620" s="8">
        <f t="shared" si="860"/>
        <v>7196.3165753870144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-2565.4297529031019</v>
      </c>
      <c r="AB1620" s="8">
        <f t="shared" si="871"/>
        <v>-11493.1946128482</v>
      </c>
      <c r="AC1620" s="8">
        <f t="shared" si="864"/>
        <v>-14058.624365751301</v>
      </c>
      <c r="AD1620" s="8">
        <f t="shared" si="872"/>
        <v>717.23347996067025</v>
      </c>
      <c r="AE1620" s="8">
        <f t="shared" si="865"/>
        <v>-13341.39088579063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2742.054967117157</v>
      </c>
      <c r="M1621" s="14">
        <f t="shared" si="858"/>
        <v>769177</v>
      </c>
      <c r="N1621" s="13"/>
      <c r="O1621" s="12">
        <f>1000*(IF(I10&lt;18,VLOOKUP(I10,'[1]Mortality (No Interventions) L'!$B$10:$O$129,10),VLOOKUP(I10,'[1]Mortality (Interventions) L'!$B$264:$AV$384,40)))</f>
        <v>17.443033880131239</v>
      </c>
      <c r="P1621" s="11">
        <v>0</v>
      </c>
      <c r="Q1621" s="10">
        <f t="shared" si="867"/>
        <v>0.93558655230031762</v>
      </c>
      <c r="R1621" s="10">
        <f t="shared" si="868"/>
        <v>1.631946792956962E-2</v>
      </c>
      <c r="S1621" s="10">
        <f t="shared" si="869"/>
        <v>0</v>
      </c>
      <c r="T1621" s="9">
        <f t="shared" si="859"/>
        <v>0.919267084370748</v>
      </c>
      <c r="U1621" s="18"/>
      <c r="V1621" s="8">
        <f t="shared" si="870"/>
        <v>7196.3165753870144</v>
      </c>
      <c r="W1621" s="8">
        <f t="shared" si="860"/>
        <v>7070.790981550389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-2520.6808748061162</v>
      </c>
      <c r="AB1621" s="8">
        <f t="shared" si="871"/>
        <v>-12552.559383662572</v>
      </c>
      <c r="AC1621" s="8">
        <f t="shared" si="864"/>
        <v>-15073.240258468688</v>
      </c>
      <c r="AD1621" s="8">
        <f t="shared" si="872"/>
        <v>705.95865604546611</v>
      </c>
      <c r="AE1621" s="8">
        <f t="shared" si="865"/>
        <v>-14367.281602423222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2742.054967117157</v>
      </c>
      <c r="M1622" s="14">
        <f t="shared" si="858"/>
        <v>769177</v>
      </c>
      <c r="N1622" s="13"/>
      <c r="O1622" s="12">
        <f>1000*(IF(I11&lt;18,VLOOKUP(I11,'[1]Mortality (No Interventions) L'!$B$10:$O$129,10),VLOOKUP(I11,'[1]Mortality (Interventions) L'!$B$264:$AV$384,40)))</f>
        <v>19.224013388964615</v>
      </c>
      <c r="P1622" s="11">
        <v>0</v>
      </c>
      <c r="Q1622" s="10">
        <f t="shared" si="867"/>
        <v>0.919267084370748</v>
      </c>
      <c r="R1622" s="10">
        <f t="shared" si="868"/>
        <v>1.7672002737977723E-2</v>
      </c>
      <c r="S1622" s="10">
        <f t="shared" si="869"/>
        <v>0</v>
      </c>
      <c r="T1622" s="9">
        <f t="shared" si="859"/>
        <v>0.90159508163277025</v>
      </c>
      <c r="U1622" s="18"/>
      <c r="V1622" s="8">
        <f t="shared" si="870"/>
        <v>7070.790981550389</v>
      </c>
      <c r="W1622" s="8">
        <f t="shared" si="860"/>
        <v>6934.8620010504937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-2472.2232719195363</v>
      </c>
      <c r="AB1622" s="8">
        <f t="shared" si="871"/>
        <v>-13592.898049989491</v>
      </c>
      <c r="AC1622" s="8">
        <f t="shared" si="864"/>
        <v>-16065.121321909028</v>
      </c>
      <c r="AD1622" s="8">
        <f t="shared" si="872"/>
        <v>693.64459529009321</v>
      </c>
      <c r="AE1622" s="8">
        <f t="shared" si="865"/>
        <v>-15371.476726618934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2742.054967117157</v>
      </c>
      <c r="M1623" s="14">
        <f t="shared" si="858"/>
        <v>769177</v>
      </c>
      <c r="N1623" s="13"/>
      <c r="O1623" s="12">
        <f>1000*(IF(I12&lt;18,VLOOKUP(I12,'[1]Mortality (No Interventions) L'!$B$10:$O$129,10),VLOOKUP(I12,'[1]Mortality (Interventions) L'!$B$264:$AV$384,40)))</f>
        <v>21.276534298259115</v>
      </c>
      <c r="P1623" s="11">
        <v>0</v>
      </c>
      <c r="Q1623" s="10">
        <f t="shared" si="867"/>
        <v>0.90159508163277025</v>
      </c>
      <c r="R1623" s="10">
        <f t="shared" si="868"/>
        <v>1.9182818677501361E-2</v>
      </c>
      <c r="S1623" s="10">
        <f t="shared" si="869"/>
        <v>0</v>
      </c>
      <c r="T1623" s="9">
        <f t="shared" si="859"/>
        <v>0.88241226295526887</v>
      </c>
      <c r="U1623" s="18"/>
      <c r="V1623" s="8">
        <f t="shared" si="870"/>
        <v>6934.8620010504937</v>
      </c>
      <c r="W1623" s="8">
        <f t="shared" si="860"/>
        <v>6787.3121718314487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-2419.622928681586</v>
      </c>
      <c r="AB1623" s="8">
        <f t="shared" si="871"/>
        <v>-14754.982921904464</v>
      </c>
      <c r="AC1623" s="8">
        <f t="shared" si="864"/>
        <v>-17174.605850586049</v>
      </c>
      <c r="AD1623" s="8">
        <f t="shared" si="872"/>
        <v>680.30996230305345</v>
      </c>
      <c r="AE1623" s="8">
        <f t="shared" si="865"/>
        <v>-16494.295888282995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2742.054967117157</v>
      </c>
      <c r="M1624" s="14">
        <f t="shared" si="858"/>
        <v>769177</v>
      </c>
      <c r="N1624" s="13"/>
      <c r="O1624" s="12">
        <f>1000*(IF(I13&lt;18,VLOOKUP(I13,'[1]Mortality (No Interventions) L'!$B$10:$O$129,10),VLOOKUP(I13,'[1]Mortality (Interventions) L'!$B$264:$AV$384,40)))</f>
        <v>23.642836964826486</v>
      </c>
      <c r="P1624" s="11">
        <v>0</v>
      </c>
      <c r="Q1624" s="10">
        <f t="shared" si="867"/>
        <v>0.88241226295526887</v>
      </c>
      <c r="R1624" s="10">
        <f t="shared" si="868"/>
        <v>2.0862729268815019E-2</v>
      </c>
      <c r="S1624" s="10">
        <f t="shared" si="869"/>
        <v>0</v>
      </c>
      <c r="T1624" s="9">
        <f t="shared" si="859"/>
        <v>0.86154953368645382</v>
      </c>
      <c r="U1624" s="18"/>
      <c r="V1624" s="8">
        <f t="shared" si="870"/>
        <v>6787.3121718314487</v>
      </c>
      <c r="W1624" s="8">
        <f t="shared" si="860"/>
        <v>6626.8408567234555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-2362.416178262411</v>
      </c>
      <c r="AB1624" s="8">
        <f t="shared" si="871"/>
        <v>-16047.13151079933</v>
      </c>
      <c r="AC1624" s="8">
        <f t="shared" si="864"/>
        <v>-18409.547689061743</v>
      </c>
      <c r="AD1624" s="8">
        <f t="shared" si="872"/>
        <v>665.83532405666517</v>
      </c>
      <c r="AE1624" s="8">
        <f t="shared" si="865"/>
        <v>-17743.712365005078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5284.7792053788517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2742.054967117157</v>
      </c>
      <c r="M1625" s="14">
        <f t="shared" si="858"/>
        <v>769177</v>
      </c>
      <c r="N1625" s="13"/>
      <c r="O1625" s="12">
        <f>1000*(IF(I14&lt;18,VLOOKUP(I14,'[1]Mortality (No Interventions) L'!$B$10:$O$129,10),VLOOKUP(I14,'[1]Mortality (Interventions) L'!$B$264:$AV$384,40)))</f>
        <v>26.459576945592683</v>
      </c>
      <c r="P1625" s="11">
        <v>0</v>
      </c>
      <c r="Q1625" s="10">
        <f t="shared" si="867"/>
        <v>0.86154953368645382</v>
      </c>
      <c r="R1625" s="10">
        <f t="shared" si="868"/>
        <v>2.2796236179016219E-2</v>
      </c>
      <c r="S1625" s="10">
        <f t="shared" si="869"/>
        <v>0</v>
      </c>
      <c r="T1625" s="9">
        <f t="shared" si="859"/>
        <v>0.83875329750743755</v>
      </c>
      <c r="U1625" s="18"/>
      <c r="V1625" s="8">
        <f t="shared" si="870"/>
        <v>6626.8408567234555</v>
      </c>
      <c r="W1625" s="8">
        <f t="shared" si="860"/>
        <v>6451.4974511687833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-2299.9076456161638</v>
      </c>
      <c r="AB1625" s="8">
        <f t="shared" si="871"/>
        <v>-17534.340555467159</v>
      </c>
      <c r="AC1625" s="8">
        <f t="shared" si="864"/>
        <v>-19834.248201083323</v>
      </c>
      <c r="AD1625" s="8">
        <f t="shared" si="872"/>
        <v>650.093088044571</v>
      </c>
      <c r="AE1625" s="8">
        <f t="shared" si="865"/>
        <v>-19184.155113038752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2742.054967117157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2742.054967117157</v>
      </c>
      <c r="M1626" s="14">
        <f t="shared" si="858"/>
        <v>769177</v>
      </c>
      <c r="N1626" s="13"/>
      <c r="O1626" s="12">
        <f>1000*(IF(I15&lt;18,VLOOKUP(I15,'[1]Mortality (No Interventions) L'!$B$10:$O$129,10),VLOOKUP(I15,'[1]Mortality (Interventions) L'!$B$264:$AV$384,40)))</f>
        <v>29.705701405797697</v>
      </c>
      <c r="P1626" s="11">
        <v>0</v>
      </c>
      <c r="Q1626" s="10">
        <f t="shared" si="867"/>
        <v>0.83875329750743755</v>
      </c>
      <c r="R1626" s="10">
        <f t="shared" si="868"/>
        <v>2.4915755008884141E-2</v>
      </c>
      <c r="S1626" s="10">
        <f t="shared" si="869"/>
        <v>0</v>
      </c>
      <c r="T1626" s="9">
        <f t="shared" si="859"/>
        <v>0.81383754249855345</v>
      </c>
      <c r="U1626" s="18"/>
      <c r="V1626" s="8">
        <f t="shared" si="870"/>
        <v>6451.4974511687833</v>
      </c>
      <c r="W1626" s="8">
        <f t="shared" si="860"/>
        <v>6259.8511942640989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-2231.587275834579</v>
      </c>
      <c r="AB1626" s="8">
        <f t="shared" si="871"/>
        <v>-19164.625690468478</v>
      </c>
      <c r="AC1626" s="8">
        <f t="shared" si="864"/>
        <v>-21396.212966303057</v>
      </c>
      <c r="AD1626" s="8">
        <f t="shared" si="872"/>
        <v>632.89189995965774</v>
      </c>
      <c r="AE1626" s="8">
        <f t="shared" si="865"/>
        <v>-20763.3210663434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2742.054967117157</v>
      </c>
      <c r="M1627" s="14">
        <f t="shared" si="858"/>
        <v>769177</v>
      </c>
      <c r="N1627" s="13"/>
      <c r="O1627" s="12">
        <f>1000*(IF(I16&lt;18,VLOOKUP(I16,'[1]Mortality (No Interventions) L'!$B$10:$O$129,10),VLOOKUP(I16,'[1]Mortality (Interventions) L'!$B$264:$AV$384,40)))</f>
        <v>33.431353871543202</v>
      </c>
      <c r="P1627" s="11">
        <v>0</v>
      </c>
      <c r="Q1627" s="10">
        <f t="shared" si="867"/>
        <v>0.81383754249855345</v>
      </c>
      <c r="R1627" s="10">
        <f t="shared" si="868"/>
        <v>2.7207690877216219E-2</v>
      </c>
      <c r="S1627" s="10">
        <f t="shared" si="869"/>
        <v>0</v>
      </c>
      <c r="T1627" s="9">
        <f t="shared" si="859"/>
        <v>0.78662985162133725</v>
      </c>
      <c r="U1627" s="18"/>
      <c r="V1627" s="8">
        <f t="shared" si="870"/>
        <v>6259.8511942640989</v>
      </c>
      <c r="W1627" s="8">
        <f t="shared" si="860"/>
        <v>6050.5758938054532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-2156.98229192092</v>
      </c>
      <c r="AB1627" s="8">
        <f t="shared" si="871"/>
        <v>-20927.53004586454</v>
      </c>
      <c r="AC1627" s="8">
        <f t="shared" si="864"/>
        <v>-23084.512337785462</v>
      </c>
      <c r="AD1627" s="8">
        <f t="shared" si="872"/>
        <v>614.09140215730815</v>
      </c>
      <c r="AE1627" s="8">
        <f t="shared" si="865"/>
        <v>-22470.420935628154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2742.054967117157</v>
      </c>
      <c r="M1628" s="14">
        <f t="shared" si="858"/>
        <v>769177</v>
      </c>
      <c r="N1628" s="13"/>
      <c r="O1628" s="12">
        <f>1000*(IF(I17&lt;18,VLOOKUP(I17,'[1]Mortality (No Interventions) L'!$B$10:$O$129,10),VLOOKUP(I17,'[1]Mortality (Interventions) L'!$B$264:$AV$384,40)))</f>
        <v>37.731954992972362</v>
      </c>
      <c r="P1628" s="11">
        <v>0</v>
      </c>
      <c r="Q1628" s="10">
        <f t="shared" si="867"/>
        <v>0.78662985162133725</v>
      </c>
      <c r="R1628" s="10">
        <f t="shared" si="868"/>
        <v>2.9681082157504826E-2</v>
      </c>
      <c r="S1628" s="10">
        <f t="shared" si="869"/>
        <v>0</v>
      </c>
      <c r="T1628" s="9">
        <f t="shared" si="859"/>
        <v>0.75694876946383238</v>
      </c>
      <c r="U1628" s="18"/>
      <c r="V1628" s="8">
        <f t="shared" si="870"/>
        <v>6050.5758938054532</v>
      </c>
      <c r="W1628" s="8">
        <f t="shared" si="860"/>
        <v>5822.2758364988222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-2075.5951331615215</v>
      </c>
      <c r="AB1628" s="8">
        <f t="shared" si="871"/>
        <v>-22830.005730663088</v>
      </c>
      <c r="AC1628" s="8">
        <f t="shared" si="864"/>
        <v>-24905.600863824609</v>
      </c>
      <c r="AD1628" s="8">
        <f t="shared" si="872"/>
        <v>593.56149518231496</v>
      </c>
      <c r="AE1628" s="8">
        <f t="shared" si="865"/>
        <v>-24312.039368642294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2742.054967117157</v>
      </c>
      <c r="M1629" s="14">
        <f t="shared" si="858"/>
        <v>769177</v>
      </c>
      <c r="N1629" s="13"/>
      <c r="O1629" s="12">
        <f>1000*(IF(I18&lt;18,VLOOKUP(I18,'[1]Mortality (No Interventions) L'!$B$10:$O$129,10),VLOOKUP(I18,'[1]Mortality (Interventions) L'!$B$264:$AV$384,40)))</f>
        <v>42.536449544751321</v>
      </c>
      <c r="P1629" s="11">
        <v>0</v>
      </c>
      <c r="Q1629" s="10">
        <f t="shared" si="867"/>
        <v>0.75694876946383238</v>
      </c>
      <c r="R1629" s="10">
        <f t="shared" si="868"/>
        <v>3.2197913140259909E-2</v>
      </c>
      <c r="S1629" s="10">
        <f t="shared" si="869"/>
        <v>0</v>
      </c>
      <c r="T1629" s="9">
        <f t="shared" si="859"/>
        <v>0.7247508563235725</v>
      </c>
      <c r="U1629" s="18"/>
      <c r="V1629" s="8">
        <f t="shared" si="870"/>
        <v>5822.2758364988222</v>
      </c>
      <c r="W1629" s="8">
        <f t="shared" si="860"/>
        <v>5574.6168941439655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-1987.3066855044649</v>
      </c>
      <c r="AB1629" s="8">
        <f t="shared" si="871"/>
        <v>-24765.894235485695</v>
      </c>
      <c r="AC1629" s="8">
        <f t="shared" si="864"/>
        <v>-26753.200920990159</v>
      </c>
      <c r="AD1629" s="8">
        <f t="shared" si="872"/>
        <v>571.16525956053454</v>
      </c>
      <c r="AE1629" s="8">
        <f t="shared" si="865"/>
        <v>-26182.035661429625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2742.054967117157</v>
      </c>
      <c r="M1630" s="14">
        <f t="shared" si="858"/>
        <v>769177</v>
      </c>
      <c r="N1630" s="13"/>
      <c r="O1630" s="12">
        <f>1000*(IF(I19&lt;18,VLOOKUP(I19,'[1]Mortality (No Interventions) L'!$B$10:$O$129,10),VLOOKUP(I19,'[1]Mortality (Interventions) L'!$B$264:$AV$384,40)))</f>
        <v>47.877849131933516</v>
      </c>
      <c r="P1630" s="11">
        <v>0</v>
      </c>
      <c r="Q1630" s="10">
        <f t="shared" si="867"/>
        <v>0.7247508563235725</v>
      </c>
      <c r="R1630" s="10">
        <f t="shared" si="868"/>
        <v>3.4699512157299627E-2</v>
      </c>
      <c r="S1630" s="10">
        <f t="shared" si="869"/>
        <v>0</v>
      </c>
      <c r="T1630" s="9">
        <f t="shared" si="859"/>
        <v>0.6900513441662729</v>
      </c>
      <c r="U1630" s="18"/>
      <c r="V1630" s="8">
        <f t="shared" si="870"/>
        <v>5574.6168941439655</v>
      </c>
      <c r="W1630" s="8">
        <f t="shared" si="860"/>
        <v>5307.7162275178134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-1892.1587158369994</v>
      </c>
      <c r="AB1630" s="8">
        <f t="shared" si="871"/>
        <v>-26690.066662615256</v>
      </c>
      <c r="AC1630" s="8">
        <f t="shared" si="864"/>
        <v>-28582.225378452255</v>
      </c>
      <c r="AD1630" s="8">
        <f t="shared" si="872"/>
        <v>546.86991731552303</v>
      </c>
      <c r="AE1630" s="8">
        <f t="shared" si="865"/>
        <v>-28035.355461136733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2742.054967117157</v>
      </c>
      <c r="M1631" s="14">
        <f t="shared" si="858"/>
        <v>769177</v>
      </c>
      <c r="N1631" s="13"/>
      <c r="O1631" s="12">
        <f>1000*(IF(I20&lt;18,VLOOKUP(I20,'[1]Mortality (No Interventions) L'!$B$10:$O$129,10),VLOOKUP(I20,'[1]Mortality (Interventions) L'!$B$264:$AV$384,40)))</f>
        <v>53.701522747307614</v>
      </c>
      <c r="P1631" s="11">
        <v>0</v>
      </c>
      <c r="Q1631" s="10">
        <f t="shared" si="867"/>
        <v>0.6900513441662729</v>
      </c>
      <c r="R1631" s="10">
        <f t="shared" si="868"/>
        <v>3.7056807955555299E-2</v>
      </c>
      <c r="S1631" s="10">
        <f t="shared" si="869"/>
        <v>0</v>
      </c>
      <c r="T1631" s="9">
        <f t="shared" si="859"/>
        <v>0.65299453621071757</v>
      </c>
      <c r="U1631" s="18"/>
      <c r="V1631" s="8">
        <f t="shared" si="870"/>
        <v>5307.7162275178134</v>
      </c>
      <c r="W1631" s="8">
        <f t="shared" si="860"/>
        <v>5022.6837837895109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-1790.5469115169624</v>
      </c>
      <c r="AB1631" s="8">
        <f t="shared" si="871"/>
        <v>-28503.244372830159</v>
      </c>
      <c r="AC1631" s="8">
        <f t="shared" si="864"/>
        <v>-30293.79128434712</v>
      </c>
      <c r="AD1631" s="8">
        <f t="shared" si="872"/>
        <v>520.68696191949755</v>
      </c>
      <c r="AE1631" s="8">
        <f t="shared" si="865"/>
        <v>-29773.104322427622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2742.054967117157</v>
      </c>
      <c r="M1632" s="14">
        <f t="shared" si="858"/>
        <v>769177</v>
      </c>
      <c r="N1632" s="13"/>
      <c r="O1632" s="12">
        <f>1000*(IF(I21&lt;18,VLOOKUP(I21,'[1]Mortality (No Interventions) L'!$B$10:$O$129,10),VLOOKUP(I21,'[1]Mortality (Interventions) L'!$B$264:$AV$384,40)))</f>
        <v>60.096097510427306</v>
      </c>
      <c r="P1632" s="11">
        <v>0</v>
      </c>
      <c r="Q1632" s="10">
        <f t="shared" si="867"/>
        <v>0.65299453621071757</v>
      </c>
      <c r="R1632" s="10">
        <f t="shared" si="868"/>
        <v>3.9242423321895537E-2</v>
      </c>
      <c r="S1632" s="10">
        <f t="shared" si="869"/>
        <v>0</v>
      </c>
      <c r="T1632" s="9">
        <f t="shared" si="859"/>
        <v>0.61375211288882203</v>
      </c>
      <c r="U1632" s="18"/>
      <c r="V1632" s="8">
        <f t="shared" si="870"/>
        <v>5022.6837837895109</v>
      </c>
      <c r="W1632" s="8">
        <f t="shared" si="860"/>
        <v>4720.8400893548551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-1682.9420297254446</v>
      </c>
      <c r="AB1632" s="8">
        <f t="shared" si="871"/>
        <v>-30184.369443465643</v>
      </c>
      <c r="AC1632" s="8">
        <f t="shared" si="864"/>
        <v>-31867.311473191086</v>
      </c>
      <c r="AD1632" s="8">
        <f t="shared" si="872"/>
        <v>492.72527918975106</v>
      </c>
      <c r="AE1632" s="8">
        <f t="shared" si="865"/>
        <v>-31374.586194001335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2742.054967117157</v>
      </c>
      <c r="M1633" s="14">
        <f t="shared" si="858"/>
        <v>769177</v>
      </c>
      <c r="N1633" s="13"/>
      <c r="O1633" s="12">
        <f>1000*(IF(I22&lt;18,VLOOKUP(I22,'[1]Mortality (No Interventions) L'!$B$10:$O$129,10),VLOOKUP(I22,'[1]Mortality (Interventions) L'!$B$264:$AV$384,40)))</f>
        <v>67.283148001247909</v>
      </c>
      <c r="P1633" s="11">
        <v>0</v>
      </c>
      <c r="Q1633" s="10">
        <f t="shared" si="867"/>
        <v>0.61375211288882203</v>
      </c>
      <c r="R1633" s="10">
        <f t="shared" si="868"/>
        <v>4.1295174247577227E-2</v>
      </c>
      <c r="S1633" s="10">
        <f t="shared" si="869"/>
        <v>0</v>
      </c>
      <c r="T1633" s="9">
        <f t="shared" si="859"/>
        <v>0.57245693864124481</v>
      </c>
      <c r="U1633" s="18"/>
      <c r="V1633" s="8">
        <f t="shared" si="870"/>
        <v>4720.8400893548551</v>
      </c>
      <c r="W1633" s="8">
        <f t="shared" si="860"/>
        <v>4403.2071069325675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-1569.7083920619068</v>
      </c>
      <c r="AB1633" s="8">
        <f t="shared" si="871"/>
        <v>-31763.29824222871</v>
      </c>
      <c r="AC1633" s="8">
        <f t="shared" si="864"/>
        <v>-33333.006634290614</v>
      </c>
      <c r="AD1633" s="8">
        <f t="shared" si="872"/>
        <v>463.11441276571134</v>
      </c>
      <c r="AE1633" s="8">
        <f t="shared" si="865"/>
        <v>-32869.892221524904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2742.054967117157</v>
      </c>
      <c r="M1634" s="14">
        <f t="shared" si="858"/>
        <v>769177</v>
      </c>
      <c r="N1634" s="13"/>
      <c r="O1634" s="12">
        <f>1000*(IF(I23&lt;18,VLOOKUP(I23,'[1]Mortality (No Interventions) L'!$B$10:$O$129,10),VLOOKUP(I23,'[1]Mortality (Interventions) L'!$B$264:$AV$384,40)))</f>
        <v>75.350534969961586</v>
      </c>
      <c r="P1634" s="11">
        <v>0</v>
      </c>
      <c r="Q1634" s="10">
        <f t="shared" si="867"/>
        <v>0.57245693864124481</v>
      </c>
      <c r="R1634" s="10">
        <f t="shared" si="868"/>
        <v>4.3134936573884265E-2</v>
      </c>
      <c r="S1634" s="10">
        <f t="shared" si="869"/>
        <v>0</v>
      </c>
      <c r="T1634" s="9">
        <f t="shared" si="859"/>
        <v>0.52932200206736058</v>
      </c>
      <c r="U1634" s="18"/>
      <c r="V1634" s="8">
        <f t="shared" si="870"/>
        <v>4403.2071069325675</v>
      </c>
      <c r="W1634" s="8">
        <f t="shared" si="860"/>
        <v>4071.4230958416624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-1451.4300249732041</v>
      </c>
      <c r="AB1634" s="8">
        <f t="shared" si="871"/>
        <v>-33178.401109090577</v>
      </c>
      <c r="AC1634" s="8">
        <f t="shared" si="864"/>
        <v>-34629.831134063781</v>
      </c>
      <c r="AD1634" s="8">
        <f t="shared" si="872"/>
        <v>431.95461719008489</v>
      </c>
      <c r="AE1634" s="8">
        <f t="shared" si="865"/>
        <v>-34197.876516873694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2742.054967117157</v>
      </c>
      <c r="M1635" s="14">
        <f t="shared" si="858"/>
        <v>769177</v>
      </c>
      <c r="N1635" s="13"/>
      <c r="O1635" s="12">
        <f>1000*(IF(I24&lt;18,VLOOKUP(I24,'[1]Mortality (No Interventions) L'!$B$10:$O$129,10),VLOOKUP(I24,'[1]Mortality (Interventions) L'!$B$264:$AV$384,40)))</f>
        <v>84.439273384143632</v>
      </c>
      <c r="P1635" s="11">
        <v>0</v>
      </c>
      <c r="Q1635" s="10">
        <f t="shared" si="867"/>
        <v>0.52932200206736058</v>
      </c>
      <c r="R1635" s="10">
        <f t="shared" si="868"/>
        <v>4.4695565240808102E-2</v>
      </c>
      <c r="S1635" s="10">
        <f t="shared" si="869"/>
        <v>0</v>
      </c>
      <c r="T1635" s="9">
        <f t="shared" si="859"/>
        <v>0.48462643682655249</v>
      </c>
      <c r="U1635" s="18"/>
      <c r="V1635" s="8">
        <f t="shared" si="870"/>
        <v>4071.4230958416624</v>
      </c>
      <c r="W1635" s="8">
        <f t="shared" si="860"/>
        <v>3727.6350879893716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-1328.8723282965373</v>
      </c>
      <c r="AB1635" s="8">
        <f t="shared" si="871"/>
        <v>-34378.800785229054</v>
      </c>
      <c r="AC1635" s="8">
        <f t="shared" si="864"/>
        <v>-35707.67311352559</v>
      </c>
      <c r="AD1635" s="8">
        <f t="shared" si="872"/>
        <v>399.40660570206711</v>
      </c>
      <c r="AE1635" s="8">
        <f t="shared" si="865"/>
        <v>-35308.266507823522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2742.054967117157</v>
      </c>
      <c r="M1636" s="14">
        <f t="shared" si="858"/>
        <v>769177</v>
      </c>
      <c r="N1636" s="13"/>
      <c r="O1636" s="12">
        <f>1000*(IF(I25&lt;18,VLOOKUP(I25,'[1]Mortality (No Interventions) L'!$B$10:$O$129,10),VLOOKUP(I25,'[1]Mortality (Interventions) L'!$B$264:$AV$384,40)))</f>
        <v>94.244023650983223</v>
      </c>
      <c r="P1636" s="11">
        <v>0</v>
      </c>
      <c r="Q1636" s="10">
        <f t="shared" si="867"/>
        <v>0.48462643682655249</v>
      </c>
      <c r="R1636" s="10">
        <f t="shared" si="868"/>
        <v>4.5673145374173336E-2</v>
      </c>
      <c r="S1636" s="10">
        <f t="shared" si="869"/>
        <v>0</v>
      </c>
      <c r="T1636" s="9">
        <f t="shared" si="859"/>
        <v>0.43895329145237916</v>
      </c>
      <c r="U1636" s="18"/>
      <c r="V1636" s="8">
        <f t="shared" si="870"/>
        <v>3727.6350879893716</v>
      </c>
      <c r="W1636" s="8">
        <f t="shared" si="860"/>
        <v>3376.3277585946666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-1203.6340531594215</v>
      </c>
      <c r="AB1636" s="8">
        <f t="shared" si="871"/>
        <v>-35130.732939470523</v>
      </c>
      <c r="AC1636" s="8">
        <f t="shared" si="864"/>
        <v>-36334.366992629948</v>
      </c>
      <c r="AD1636" s="8">
        <f t="shared" si="872"/>
        <v>365.6810021317574</v>
      </c>
      <c r="AE1636" s="8">
        <f t="shared" si="865"/>
        <v>-35968.68599049819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2742.054967117157</v>
      </c>
      <c r="M1637" s="14">
        <f t="shared" si="858"/>
        <v>769177</v>
      </c>
      <c r="N1637" s="13"/>
      <c r="O1637" s="12">
        <f>1000*(IF(I26&lt;18,VLOOKUP(I26,'[1]Mortality (No Interventions) L'!$B$10:$O$129,10),VLOOKUP(I26,'[1]Mortality (Interventions) L'!$B$264:$AV$384,40)))</f>
        <v>104.47198069228835</v>
      </c>
      <c r="P1637" s="11">
        <v>0</v>
      </c>
      <c r="Q1637" s="10">
        <f t="shared" si="867"/>
        <v>0.43895329145237916</v>
      </c>
      <c r="R1637" s="10">
        <f t="shared" si="868"/>
        <v>4.5858319789429378E-2</v>
      </c>
      <c r="S1637" s="10">
        <f t="shared" si="869"/>
        <v>0</v>
      </c>
      <c r="T1637" s="9">
        <f t="shared" si="859"/>
        <v>0.39309497166294977</v>
      </c>
      <c r="U1637" s="18"/>
      <c r="V1637" s="8">
        <f t="shared" si="870"/>
        <v>3376.3277585946666</v>
      </c>
      <c r="W1637" s="8">
        <f t="shared" si="860"/>
        <v>3023.5961101879275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-1077.8880195971694</v>
      </c>
      <c r="AB1637" s="8">
        <f t="shared" si="871"/>
        <v>-35273.164840673919</v>
      </c>
      <c r="AC1637" s="8">
        <f t="shared" si="864"/>
        <v>-36351.052860271091</v>
      </c>
      <c r="AD1637" s="8">
        <f t="shared" si="872"/>
        <v>331.21775311813684</v>
      </c>
      <c r="AE1637" s="8">
        <f t="shared" si="865"/>
        <v>-36019.835107152954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2742.054967117157</v>
      </c>
      <c r="M1638" s="14">
        <f t="shared" si="858"/>
        <v>769177</v>
      </c>
      <c r="N1638" s="13"/>
      <c r="O1638" s="12">
        <f>1000*(IF(I27&lt;18,VLOOKUP(I27,'[1]Mortality (No Interventions) L'!$B$10:$O$129,10),VLOOKUP(I27,'[1]Mortality (Interventions) L'!$B$264:$AV$384,40)))</f>
        <v>115.62054100704545</v>
      </c>
      <c r="P1638" s="11">
        <v>0</v>
      </c>
      <c r="Q1638" s="10">
        <f t="shared" si="867"/>
        <v>0.39309497166294977</v>
      </c>
      <c r="R1638" s="10">
        <f t="shared" si="868"/>
        <v>4.544985329081945E-2</v>
      </c>
      <c r="S1638" s="10">
        <f t="shared" si="869"/>
        <v>0</v>
      </c>
      <c r="T1638" s="9">
        <f t="shared" si="859"/>
        <v>0.3476451183721303</v>
      </c>
      <c r="U1638" s="18"/>
      <c r="V1638" s="8">
        <f t="shared" si="870"/>
        <v>3023.5961101879275</v>
      </c>
      <c r="W1638" s="8">
        <f t="shared" si="860"/>
        <v>2674.0062921412009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-953.26202362633194</v>
      </c>
      <c r="AB1638" s="8">
        <f t="shared" si="871"/>
        <v>-34958.981804672636</v>
      </c>
      <c r="AC1638" s="8">
        <f t="shared" si="864"/>
        <v>-35912.243828298968</v>
      </c>
      <c r="AD1638" s="8">
        <f t="shared" si="872"/>
        <v>296.6147784094357</v>
      </c>
      <c r="AE1638" s="8">
        <f t="shared" si="865"/>
        <v>-35615.629049889532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2742.054967117157</v>
      </c>
      <c r="M1639" s="14">
        <f t="shared" si="858"/>
        <v>769177</v>
      </c>
      <c r="N1639" s="13"/>
      <c r="O1639" s="12">
        <f>1000*(IF(I28&lt;18,VLOOKUP(I28,'[1]Mortality (No Interventions) L'!$B$10:$O$129,10),VLOOKUP(I28,'[1]Mortality (Interventions) L'!$B$264:$AV$384,40)))</f>
        <v>127.6460680550795</v>
      </c>
      <c r="P1639" s="11">
        <v>0</v>
      </c>
      <c r="Q1639" s="10">
        <f t="shared" si="867"/>
        <v>0.3476451183721303</v>
      </c>
      <c r="R1639" s="10">
        <f t="shared" si="868"/>
        <v>4.4375532438745112E-2</v>
      </c>
      <c r="S1639" s="10">
        <f t="shared" si="869"/>
        <v>0</v>
      </c>
      <c r="T1639" s="9">
        <f t="shared" si="859"/>
        <v>0.30326958593338521</v>
      </c>
      <c r="U1639" s="18"/>
      <c r="V1639" s="8">
        <f t="shared" si="870"/>
        <v>2674.0062921412009</v>
      </c>
      <c r="W1639" s="8">
        <f t="shared" si="860"/>
        <v>2332.6799029948347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-831.58187448420244</v>
      </c>
      <c r="AB1639" s="8">
        <f t="shared" si="871"/>
        <v>-34132.638914636649</v>
      </c>
      <c r="AC1639" s="8">
        <f t="shared" si="864"/>
        <v>-34964.220789120853</v>
      </c>
      <c r="AD1639" s="8">
        <f t="shared" si="872"/>
        <v>262.32001725905184</v>
      </c>
      <c r="AE1639" s="8">
        <f t="shared" si="865"/>
        <v>-34701.900771861801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2742.054967117157</v>
      </c>
      <c r="M1640" s="14">
        <f t="shared" si="858"/>
        <v>769177</v>
      </c>
      <c r="N1640" s="13"/>
      <c r="O1640" s="12">
        <f>1000*(IF(I29&lt;18,VLOOKUP(I29,'[1]Mortality (No Interventions) L'!$B$10:$O$129,10),VLOOKUP(I29,'[1]Mortality (Interventions) L'!$B$264:$AV$384,40)))</f>
        <v>140.87835827939455</v>
      </c>
      <c r="P1640" s="11">
        <v>0</v>
      </c>
      <c r="Q1640" s="10">
        <f t="shared" si="867"/>
        <v>0.30326958593338521</v>
      </c>
      <c r="R1640" s="10">
        <f t="shared" si="868"/>
        <v>4.2724121382367072E-2</v>
      </c>
      <c r="S1640" s="10">
        <f t="shared" si="869"/>
        <v>0</v>
      </c>
      <c r="T1640" s="9">
        <f t="shared" si="859"/>
        <v>0.26054546455101812</v>
      </c>
      <c r="U1640" s="18"/>
      <c r="V1640" s="8">
        <f t="shared" si="870"/>
        <v>2332.6799029948347</v>
      </c>
      <c r="W1640" s="8">
        <f t="shared" si="860"/>
        <v>2004.0557878695847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-714.42998523196638</v>
      </c>
      <c r="AB1640" s="8">
        <f t="shared" si="871"/>
        <v>-32862.411512524959</v>
      </c>
      <c r="AC1640" s="8">
        <f t="shared" si="864"/>
        <v>-33576.841497756926</v>
      </c>
      <c r="AD1640" s="8">
        <f t="shared" si="872"/>
        <v>228.8358984837933</v>
      </c>
      <c r="AE1640" s="8">
        <f t="shared" si="865"/>
        <v>-33348.005599273136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2742.054967117157</v>
      </c>
      <c r="M1641" s="14">
        <f t="shared" si="858"/>
        <v>769177</v>
      </c>
      <c r="N1641" s="13"/>
      <c r="O1641" s="12">
        <f>1000*(IF(I30&lt;18,VLOOKUP(I30,'[1]Mortality (No Interventions) L'!$B$10:$O$129,10),VLOOKUP(I30,'[1]Mortality (Interventions) L'!$B$264:$AV$384,40)))</f>
        <v>163.67456201796625</v>
      </c>
      <c r="P1641" s="11">
        <v>0</v>
      </c>
      <c r="Q1641" s="10">
        <f t="shared" si="867"/>
        <v>0.26054546455101812</v>
      </c>
      <c r="R1641" s="10">
        <f t="shared" si="868"/>
        <v>4.2644664796155446E-2</v>
      </c>
      <c r="S1641" s="10">
        <f t="shared" si="869"/>
        <v>0</v>
      </c>
      <c r="T1641" s="9">
        <f t="shared" si="859"/>
        <v>0.21790079975486268</v>
      </c>
      <c r="U1641" s="18"/>
      <c r="V1641" s="8">
        <f t="shared" si="870"/>
        <v>2004.0557878695847</v>
      </c>
      <c r="W1641" s="8">
        <f t="shared" si="860"/>
        <v>1676.0428345304601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-597.49597030662221</v>
      </c>
      <c r="AB1641" s="8">
        <f t="shared" si="871"/>
        <v>-32801.295333912458</v>
      </c>
      <c r="AC1641" s="8">
        <f t="shared" si="864"/>
        <v>-33398.791304219078</v>
      </c>
      <c r="AD1641" s="8">
        <f t="shared" si="872"/>
        <v>196.59787279000628</v>
      </c>
      <c r="AE1641" s="8">
        <f t="shared" si="865"/>
        <v>-33202.19343142907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2742.054967117157</v>
      </c>
      <c r="M1642" s="14">
        <f t="shared" si="858"/>
        <v>769177</v>
      </c>
      <c r="N1642" s="13"/>
      <c r="O1642" s="12">
        <f>1000*(IF(I31&lt;18,VLOOKUP(I31,'[1]Mortality (No Interventions) L'!$B$10:$O$129,10),VLOOKUP(I31,'[1]Mortality (Interventions) L'!$B$264:$AV$384,40)))</f>
        <v>178.91278216236256</v>
      </c>
      <c r="P1642" s="11">
        <v>0</v>
      </c>
      <c r="Q1642" s="10">
        <f t="shared" si="867"/>
        <v>0.21790079975486268</v>
      </c>
      <c r="R1642" s="10">
        <f t="shared" si="868"/>
        <v>3.8985238319546332E-2</v>
      </c>
      <c r="S1642" s="10">
        <f t="shared" si="869"/>
        <v>0</v>
      </c>
      <c r="T1642" s="9">
        <f t="shared" si="859"/>
        <v>0.17891556143531634</v>
      </c>
      <c r="U1642" s="18"/>
      <c r="V1642" s="8">
        <f t="shared" si="870"/>
        <v>1676.0428345304601</v>
      </c>
      <c r="W1642" s="8">
        <f t="shared" si="860"/>
        <v>1376.1773479813232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-490.59630392826404</v>
      </c>
      <c r="AB1642" s="8">
        <f t="shared" si="871"/>
        <v>-29986.548654913688</v>
      </c>
      <c r="AC1642" s="8">
        <f t="shared" si="864"/>
        <v>-30477.144958841953</v>
      </c>
      <c r="AD1642" s="8">
        <f t="shared" si="872"/>
        <v>164.41980206743816</v>
      </c>
      <c r="AE1642" s="8">
        <f t="shared" si="865"/>
        <v>-30312.725156774515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2742.054967117157</v>
      </c>
      <c r="M1643" s="14">
        <f t="shared" si="858"/>
        <v>769177</v>
      </c>
      <c r="N1643" s="13"/>
      <c r="O1643" s="12">
        <f>1000*(IF(I32&lt;18,VLOOKUP(I32,'[1]Mortality (No Interventions) L'!$B$10:$O$129,10),VLOOKUP(I32,'[1]Mortality (Interventions) L'!$B$264:$AV$384,40)))</f>
        <v>195.34216550616213</v>
      </c>
      <c r="P1643" s="11">
        <v>0</v>
      </c>
      <c r="Q1643" s="10">
        <f t="shared" si="867"/>
        <v>0.17891556143531634</v>
      </c>
      <c r="R1643" s="10">
        <f t="shared" si="868"/>
        <v>3.4949753213525482E-2</v>
      </c>
      <c r="S1643" s="10">
        <f t="shared" si="869"/>
        <v>0</v>
      </c>
      <c r="T1643" s="9">
        <f t="shared" si="859"/>
        <v>0.14396580822179086</v>
      </c>
      <c r="U1643" s="18"/>
      <c r="V1643" s="8">
        <f t="shared" si="870"/>
        <v>1376.1773479813232</v>
      </c>
      <c r="W1643" s="8">
        <f t="shared" si="860"/>
        <v>1107.3518847061243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-394.76215952959768</v>
      </c>
      <c r="AB1643" s="8">
        <f t="shared" si="871"/>
        <v>-26882.546327519889</v>
      </c>
      <c r="AC1643" s="8">
        <f t="shared" si="864"/>
        <v>-27277.308487049486</v>
      </c>
      <c r="AD1643" s="8">
        <f t="shared" si="872"/>
        <v>135.00299783696781</v>
      </c>
      <c r="AE1643" s="8">
        <f t="shared" si="865"/>
        <v>-27142.305489212518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2742.054967117157</v>
      </c>
      <c r="M1644" s="14">
        <f t="shared" si="858"/>
        <v>769177</v>
      </c>
      <c r="N1644" s="13"/>
      <c r="O1644" s="12">
        <f>1000*(IF(I33&lt;18,VLOOKUP(I33,'[1]Mortality (No Interventions) L'!$B$10:$O$129,10),VLOOKUP(I33,'[1]Mortality (Interventions) L'!$B$264:$AV$384,40)))</f>
        <v>212.52185789618284</v>
      </c>
      <c r="P1644" s="11">
        <v>0</v>
      </c>
      <c r="Q1644" s="10">
        <f t="shared" si="867"/>
        <v>0.14396580822179086</v>
      </c>
      <c r="R1644" s="10">
        <f t="shared" si="868"/>
        <v>3.0595881036820552E-2</v>
      </c>
      <c r="S1644" s="10">
        <f t="shared" si="869"/>
        <v>0</v>
      </c>
      <c r="T1644" s="9">
        <f t="shared" si="859"/>
        <v>0.11336992718497031</v>
      </c>
      <c r="U1644" s="18"/>
      <c r="V1644" s="8">
        <f t="shared" si="870"/>
        <v>1107.3518847061243</v>
      </c>
      <c r="W1644" s="8">
        <f t="shared" si="860"/>
        <v>872.01540482353914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-310.86657195925824</v>
      </c>
      <c r="AB1644" s="8">
        <f t="shared" si="871"/>
        <v>-23533.647988258523</v>
      </c>
      <c r="AC1644" s="8">
        <f t="shared" si="864"/>
        <v>-23844.51456021778</v>
      </c>
      <c r="AD1644" s="8">
        <f t="shared" si="872"/>
        <v>108.6312198896708</v>
      </c>
      <c r="AE1644" s="8">
        <f t="shared" si="865"/>
        <v>-23735.88334032811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2742.054967117157</v>
      </c>
      <c r="M1645" s="14">
        <f t="shared" si="858"/>
        <v>769177</v>
      </c>
      <c r="N1645" s="13"/>
      <c r="O1645" s="12">
        <f>1000*(IF(I34&lt;18,VLOOKUP(I34,'[1]Mortality (No Interventions) L'!$B$10:$O$129,10),VLOOKUP(I34,'[1]Mortality (Interventions) L'!$B$264:$AV$384,40)))</f>
        <v>230.23059560398417</v>
      </c>
      <c r="P1645" s="11">
        <v>0</v>
      </c>
      <c r="Q1645" s="10">
        <f t="shared" si="867"/>
        <v>0.11336992718497031</v>
      </c>
      <c r="R1645" s="10">
        <f t="shared" si="868"/>
        <v>2.6101225859376034E-2</v>
      </c>
      <c r="S1645" s="10">
        <f t="shared" si="869"/>
        <v>0</v>
      </c>
      <c r="T1645" s="9">
        <f t="shared" si="859"/>
        <v>8.7268701325594278E-2</v>
      </c>
      <c r="U1645" s="18"/>
      <c r="V1645" s="8">
        <f t="shared" si="870"/>
        <v>872.01540482353914</v>
      </c>
      <c r="W1645" s="8">
        <f t="shared" si="860"/>
        <v>671.2507787951663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-239.29557594370942</v>
      </c>
      <c r="AB1645" s="8">
        <f t="shared" si="871"/>
        <v>-20076.46260283728</v>
      </c>
      <c r="AC1645" s="8">
        <f t="shared" si="864"/>
        <v>-20315.75817878099</v>
      </c>
      <c r="AD1645" s="8">
        <f t="shared" si="872"/>
        <v>85.544711213189203</v>
      </c>
      <c r="AE1645" s="8">
        <f t="shared" si="865"/>
        <v>-20230.213467567803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2742.054967117157</v>
      </c>
      <c r="M1646" s="14">
        <f t="shared" si="858"/>
        <v>769177</v>
      </c>
      <c r="N1646" s="13"/>
      <c r="O1646" s="12">
        <f>1000*(IF(I35&lt;18,VLOOKUP(I35,'[1]Mortality (No Interventions) L'!$B$10:$O$129,10),VLOOKUP(I35,'[1]Mortality (Interventions) L'!$B$264:$AV$384,40)))</f>
        <v>249.19586448922649</v>
      </c>
      <c r="P1646" s="11">
        <v>0</v>
      </c>
      <c r="Q1646" s="10">
        <f t="shared" si="867"/>
        <v>8.7268701325594278E-2</v>
      </c>
      <c r="R1646" s="10">
        <f t="shared" si="868"/>
        <v>2.1746999469683573E-2</v>
      </c>
      <c r="S1646" s="10">
        <f t="shared" si="869"/>
        <v>0</v>
      </c>
      <c r="T1646" s="9">
        <f t="shared" si="859"/>
        <v>6.5521701855910705E-2</v>
      </c>
      <c r="U1646" s="18"/>
      <c r="V1646" s="8">
        <f t="shared" si="870"/>
        <v>671.2507787951663</v>
      </c>
      <c r="W1646" s="8">
        <f t="shared" si="860"/>
        <v>503.97786068423829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-179.66410802796941</v>
      </c>
      <c r="AB1646" s="8">
        <f t="shared" si="871"/>
        <v>-16727.2918110928</v>
      </c>
      <c r="AC1646" s="8">
        <f t="shared" si="864"/>
        <v>-16906.95591912077</v>
      </c>
      <c r="AD1646" s="8">
        <f t="shared" si="872"/>
        <v>65.849701399805824</v>
      </c>
      <c r="AE1646" s="8">
        <f t="shared" si="865"/>
        <v>-16841.106217720964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2742.054967117157</v>
      </c>
      <c r="M1647" s="14">
        <f t="shared" ref="M1647:M1678" si="875">$E$11</f>
        <v>769177</v>
      </c>
      <c r="N1647" s="13"/>
      <c r="O1647" s="12">
        <f>1000*(IF(I36&lt;18,VLOOKUP(I36,'[1]Mortality (No Interventions) L'!$B$10:$O$129,10),VLOOKUP(I36,'[1]Mortality (Interventions) L'!$B$264:$AV$384,40)))</f>
        <v>268.65222272578319</v>
      </c>
      <c r="P1647" s="11">
        <v>0</v>
      </c>
      <c r="Q1647" s="10">
        <f t="shared" si="867"/>
        <v>6.5521701855910705E-2</v>
      </c>
      <c r="R1647" s="10">
        <f t="shared" si="868"/>
        <v>1.7602550840366483E-2</v>
      </c>
      <c r="S1647" s="10">
        <f t="shared" si="869"/>
        <v>0</v>
      </c>
      <c r="T1647" s="9">
        <f t="shared" ref="T1647:T1678" si="876">Q1647-SUM(R1647:S1647)</f>
        <v>4.7919151015544226E-2</v>
      </c>
      <c r="U1647" s="18"/>
      <c r="V1647" s="8">
        <f t="shared" si="870"/>
        <v>503.97786068423829</v>
      </c>
      <c r="W1647" s="8">
        <f t="shared" ref="W1647:W1678" si="877">$G$14*M1647*T1647</f>
        <v>368.58308820683266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-131.39694606221019</v>
      </c>
      <c r="AB1647" s="8">
        <f t="shared" si="871"/>
        <v>-13539.47724774057</v>
      </c>
      <c r="AC1647" s="8">
        <f t="shared" ref="AC1647:AC1678" si="881">IFERROR(_xlfn.IFNA(SUM(Y1647:AB1647),0),0)</f>
        <v>-13670.87419380278</v>
      </c>
      <c r="AD1647" s="8">
        <f t="shared" si="872"/>
        <v>49.440228133123782</v>
      </c>
      <c r="AE1647" s="8">
        <f t="shared" ref="AE1647:AE1678" si="882">IFERROR(_xlfn.IFNA(SUM(AC1647:AD1647),0),0)</f>
        <v>-13621.433965669656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2742.054967117157</v>
      </c>
      <c r="M1648" s="14">
        <f t="shared" si="875"/>
        <v>769177</v>
      </c>
      <c r="N1648" s="13"/>
      <c r="O1648" s="12">
        <f>1000*(IF(I37&lt;18,VLOOKUP(I37,'[1]Mortality (No Interventions) L'!$B$10:$O$129,10),VLOOKUP(I37,'[1]Mortality (Interventions) L'!$B$264:$AV$384,40)))</f>
        <v>289.21500969636787</v>
      </c>
      <c r="P1648" s="11">
        <v>0</v>
      </c>
      <c r="Q1648" s="10">
        <f t="shared" ref="Q1648:Q1679" si="884">T1647</f>
        <v>4.7919151015544226E-2</v>
      </c>
      <c r="R1648" s="10">
        <f t="shared" ref="R1648:R1679" si="885">O1648*Q1648/1000</f>
        <v>1.385893772560234E-2</v>
      </c>
      <c r="S1648" s="10">
        <f t="shared" ref="S1648:S1679" si="886">MIN(P1648*Q1648,Q1648-R1648)</f>
        <v>0</v>
      </c>
      <c r="T1648" s="9">
        <f t="shared" si="876"/>
        <v>3.4060213289941882E-2</v>
      </c>
      <c r="U1648" s="18"/>
      <c r="V1648" s="8">
        <f t="shared" ref="V1648:V1679" si="887">W1647</f>
        <v>368.58308820683266</v>
      </c>
      <c r="W1648" s="8">
        <f t="shared" si="877"/>
        <v>261.98332677717627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-93.394977032754937</v>
      </c>
      <c r="AB1648" s="8">
        <f t="shared" ref="AB1648:AB1679" si="888">IFERROR(_xlfn.IFNA(-M1648*R1648,0),0)</f>
        <v>-10659.976142965632</v>
      </c>
      <c r="AC1648" s="8">
        <f t="shared" si="881"/>
        <v>-10753.371119998386</v>
      </c>
      <c r="AD1648" s="8">
        <f t="shared" ref="AD1648:AD1679" si="889">IFERROR(_xlfn.IFNA($D$6*SUM(V1648:V1648,Y1648:Z1648),0),0)</f>
        <v>36.158000953090287</v>
      </c>
      <c r="AE1648" s="8">
        <f t="shared" si="882"/>
        <v>-10717.213119045296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2742.054967117157</v>
      </c>
      <c r="M1649" s="14">
        <f t="shared" si="875"/>
        <v>769177</v>
      </c>
      <c r="N1649" s="13"/>
      <c r="O1649" s="12">
        <f>1000*(IF(I38&lt;18,VLOOKUP(I38,'[1]Mortality (No Interventions) L'!$B$10:$O$129,10),VLOOKUP(I38,'[1]Mortality (Interventions) L'!$B$264:$AV$384,40)))</f>
        <v>310.93623493915345</v>
      </c>
      <c r="P1649" s="11">
        <v>0</v>
      </c>
      <c r="Q1649" s="10">
        <f t="shared" si="884"/>
        <v>3.4060213289941882E-2</v>
      </c>
      <c r="R1649" s="10">
        <f t="shared" si="885"/>
        <v>1.0590554481599046E-2</v>
      </c>
      <c r="S1649" s="10">
        <f t="shared" si="886"/>
        <v>0</v>
      </c>
      <c r="T1649" s="9">
        <f t="shared" si="876"/>
        <v>2.3469658808342835E-2</v>
      </c>
      <c r="U1649" s="18"/>
      <c r="V1649" s="8">
        <f t="shared" si="887"/>
        <v>261.98332677717627</v>
      </c>
      <c r="W1649" s="8">
        <f t="shared" si="877"/>
        <v>180.52321753224717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-64.355094511961411</v>
      </c>
      <c r="AB1649" s="8">
        <f t="shared" si="888"/>
        <v>-8146.010924492909</v>
      </c>
      <c r="AC1649" s="8">
        <f t="shared" si="881"/>
        <v>-8210.3660190048704</v>
      </c>
      <c r="AD1649" s="8">
        <f t="shared" si="889"/>
        <v>25.700564356840996</v>
      </c>
      <c r="AE1649" s="8">
        <f t="shared" si="882"/>
        <v>-8184.6654546480295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2742.054967117157</v>
      </c>
      <c r="M1650" s="14">
        <f t="shared" si="875"/>
        <v>769177</v>
      </c>
      <c r="N1650" s="13"/>
      <c r="O1650" s="12">
        <f>1000*(IF(I39&lt;18,VLOOKUP(I39,'[1]Mortality (No Interventions) L'!$B$10:$O$129,10),VLOOKUP(I39,'[1]Mortality (Interventions) L'!$B$264:$AV$384,40)))</f>
        <v>332.99412779165846</v>
      </c>
      <c r="P1650" s="11">
        <v>0</v>
      </c>
      <c r="Q1650" s="10">
        <f t="shared" si="884"/>
        <v>2.3469658808342835E-2</v>
      </c>
      <c r="R1650" s="10">
        <f t="shared" si="885"/>
        <v>7.8152585644519369E-3</v>
      </c>
      <c r="S1650" s="10">
        <f t="shared" si="886"/>
        <v>0</v>
      </c>
      <c r="T1650" s="9">
        <f t="shared" si="876"/>
        <v>1.5654400243890899E-2</v>
      </c>
      <c r="U1650" s="18"/>
      <c r="V1650" s="8">
        <f t="shared" si="887"/>
        <v>180.52321753224717</v>
      </c>
      <c r="W1650" s="8">
        <f t="shared" si="877"/>
        <v>120.41004616395271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-42.925225946001078</v>
      </c>
      <c r="AB1650" s="8">
        <f t="shared" si="888"/>
        <v>-6011.317136829447</v>
      </c>
      <c r="AC1650" s="8">
        <f t="shared" si="881"/>
        <v>-6054.2423627754479</v>
      </c>
      <c r="AD1650" s="8">
        <f t="shared" si="889"/>
        <v>17.70932763991345</v>
      </c>
      <c r="AE1650" s="8">
        <f t="shared" si="882"/>
        <v>-6036.5330351355342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2742.054967117157</v>
      </c>
      <c r="M1651" s="14">
        <f t="shared" si="875"/>
        <v>769177</v>
      </c>
      <c r="N1651" s="13"/>
      <c r="O1651" s="12">
        <f>1000*(IF(I40&lt;18,VLOOKUP(I40,'[1]Mortality (No Interventions) L'!$B$10:$O$129,10),VLOOKUP(I40,'[1]Mortality (Interventions) L'!$B$264:$AV$384,40)))</f>
        <v>355.98888519066043</v>
      </c>
      <c r="P1651" s="11">
        <v>0</v>
      </c>
      <c r="Q1651" s="10">
        <f t="shared" si="884"/>
        <v>1.5654400243890899E-2</v>
      </c>
      <c r="R1651" s="10">
        <f t="shared" si="885"/>
        <v>5.5727924911511241E-3</v>
      </c>
      <c r="S1651" s="10">
        <f t="shared" si="886"/>
        <v>0</v>
      </c>
      <c r="T1651" s="9">
        <f t="shared" si="876"/>
        <v>1.0081607752739776E-2</v>
      </c>
      <c r="U1651" s="18"/>
      <c r="V1651" s="8">
        <f t="shared" si="887"/>
        <v>120.41004616395271</v>
      </c>
      <c r="W1651" s="8">
        <f t="shared" si="877"/>
        <v>77.545408064291237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-27.644322614926942</v>
      </c>
      <c r="AB1651" s="8">
        <f t="shared" si="888"/>
        <v>-4286.4638099661479</v>
      </c>
      <c r="AC1651" s="8">
        <f t="shared" si="881"/>
        <v>-4314.1081325810746</v>
      </c>
      <c r="AD1651" s="8">
        <f t="shared" si="889"/>
        <v>11.812225528683761</v>
      </c>
      <c r="AE1651" s="8">
        <f t="shared" si="882"/>
        <v>-4302.2959070523912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2742.054967117157</v>
      </c>
      <c r="M1652" s="14">
        <f t="shared" si="875"/>
        <v>769177</v>
      </c>
      <c r="N1652" s="13"/>
      <c r="O1652" s="12">
        <f>1000*(IF(I41&lt;18,VLOOKUP(I41,'[1]Mortality (No Interventions) L'!$B$10:$O$129,10),VLOOKUP(I41,'[1]Mortality (Interventions) L'!$B$264:$AV$384,40)))</f>
        <v>379.06051573906859</v>
      </c>
      <c r="P1652" s="11">
        <v>0</v>
      </c>
      <c r="Q1652" s="10">
        <f t="shared" si="884"/>
        <v>1.0081607752739776E-2</v>
      </c>
      <c r="R1652" s="10">
        <f t="shared" si="885"/>
        <v>3.8215394342325315E-3</v>
      </c>
      <c r="S1652" s="10">
        <f t="shared" si="886"/>
        <v>0</v>
      </c>
      <c r="T1652" s="9">
        <f t="shared" si="876"/>
        <v>6.2600683185072446E-3</v>
      </c>
      <c r="U1652" s="18"/>
      <c r="V1652" s="8">
        <f t="shared" si="887"/>
        <v>77.545408064291237</v>
      </c>
      <c r="W1652" s="8">
        <f t="shared" si="877"/>
        <v>48.151005690244475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-17.16545142725554</v>
      </c>
      <c r="AB1652" s="8">
        <f t="shared" si="888"/>
        <v>-2939.4402374046758</v>
      </c>
      <c r="AC1652" s="8">
        <f t="shared" si="881"/>
        <v>-2956.6056888319313</v>
      </c>
      <c r="AD1652" s="8">
        <f t="shared" si="889"/>
        <v>7.6072045311069711</v>
      </c>
      <c r="AE1652" s="8">
        <f t="shared" si="882"/>
        <v>-2948.9984843008242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2742.054967117157</v>
      </c>
      <c r="M1653" s="14">
        <f t="shared" si="875"/>
        <v>769177</v>
      </c>
      <c r="N1653" s="13"/>
      <c r="O1653" s="12">
        <f>1000*(IF(I42&lt;18,VLOOKUP(I42,'[1]Mortality (No Interventions) L'!$B$10:$O$129,10),VLOOKUP(I42,'[1]Mortality (Interventions) L'!$B$264:$AV$384,40)))</f>
        <v>401.66396361539057</v>
      </c>
      <c r="P1653" s="11">
        <v>0</v>
      </c>
      <c r="Q1653" s="10">
        <f t="shared" si="884"/>
        <v>6.2600683185072446E-3</v>
      </c>
      <c r="R1653" s="10">
        <f t="shared" si="885"/>
        <v>2.5144438533147529E-3</v>
      </c>
      <c r="S1653" s="10">
        <f t="shared" si="886"/>
        <v>0</v>
      </c>
      <c r="T1653" s="9">
        <f t="shared" si="876"/>
        <v>3.7456244651924916E-3</v>
      </c>
      <c r="U1653" s="18"/>
      <c r="V1653" s="8">
        <f t="shared" si="887"/>
        <v>48.151005690244475</v>
      </c>
      <c r="W1653" s="8">
        <f t="shared" si="877"/>
        <v>28.810481892633653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-10.270708169736617</v>
      </c>
      <c r="AB1653" s="8">
        <f t="shared" si="888"/>
        <v>-1934.0523797610817</v>
      </c>
      <c r="AC1653" s="8">
        <f t="shared" si="881"/>
        <v>-1944.3230879308182</v>
      </c>
      <c r="AD1653" s="8">
        <f t="shared" si="889"/>
        <v>4.7236136582129831</v>
      </c>
      <c r="AE1653" s="8">
        <f t="shared" si="882"/>
        <v>-1939.5994742726052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2742.054967117157</v>
      </c>
      <c r="M1654" s="14">
        <f t="shared" si="875"/>
        <v>769177</v>
      </c>
      <c r="N1654" s="13"/>
      <c r="O1654" s="12">
        <f>1000*(IF(I43&lt;18,VLOOKUP(I43,'[1]Mortality (No Interventions) L'!$B$10:$O$129,10),VLOOKUP(I43,'[1]Mortality (Interventions) L'!$B$264:$AV$384,40)))</f>
        <v>424.73484617217201</v>
      </c>
      <c r="P1654" s="11">
        <v>0</v>
      </c>
      <c r="Q1654" s="10">
        <f t="shared" si="884"/>
        <v>3.7456244651924916E-3</v>
      </c>
      <c r="R1654" s="10">
        <f t="shared" si="885"/>
        <v>1.5908972310422571E-3</v>
      </c>
      <c r="S1654" s="10">
        <f t="shared" si="886"/>
        <v>0</v>
      </c>
      <c r="T1654" s="9">
        <f t="shared" si="876"/>
        <v>2.1547272341502343E-3</v>
      </c>
      <c r="U1654" s="18"/>
      <c r="V1654" s="8">
        <f t="shared" si="887"/>
        <v>28.810481892633653</v>
      </c>
      <c r="W1654" s="8">
        <f t="shared" si="877"/>
        <v>16.573666297819749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-5.9083805151842634</v>
      </c>
      <c r="AB1654" s="8">
        <f t="shared" si="888"/>
        <v>-1223.6815594813902</v>
      </c>
      <c r="AC1654" s="8">
        <f t="shared" si="881"/>
        <v>-1229.5899399965745</v>
      </c>
      <c r="AD1654" s="8">
        <f t="shared" si="889"/>
        <v>2.8263082736673617</v>
      </c>
      <c r="AE1654" s="8">
        <f t="shared" si="882"/>
        <v>-1226.7636317229071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2742.054967117157</v>
      </c>
      <c r="M1655" s="14">
        <f t="shared" si="875"/>
        <v>769177</v>
      </c>
      <c r="N1655" s="13"/>
      <c r="O1655" s="12">
        <f>1000*(IF(I44&lt;18,VLOOKUP(I44,'[1]Mortality (No Interventions) L'!$B$10:$O$129,10),VLOOKUP(I44,'[1]Mortality (Interventions) L'!$B$264:$AV$384,40)))</f>
        <v>448.13026651718229</v>
      </c>
      <c r="P1655" s="11">
        <v>0</v>
      </c>
      <c r="Q1655" s="10">
        <f t="shared" si="884"/>
        <v>2.1547272341502343E-3</v>
      </c>
      <c r="R1655" s="10">
        <f t="shared" si="885"/>
        <v>9.6559848971157556E-4</v>
      </c>
      <c r="S1655" s="10">
        <f t="shared" si="886"/>
        <v>0</v>
      </c>
      <c r="T1655" s="9">
        <f t="shared" si="876"/>
        <v>1.1891287444386587E-3</v>
      </c>
      <c r="U1655" s="18"/>
      <c r="V1655" s="8">
        <f t="shared" si="887"/>
        <v>16.573666297819749</v>
      </c>
      <c r="W1655" s="8">
        <f t="shared" si="877"/>
        <v>9.1465048026109432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-3.2606563802298125</v>
      </c>
      <c r="AB1655" s="8">
        <f t="shared" si="888"/>
        <v>-742.71614952088055</v>
      </c>
      <c r="AC1655" s="8">
        <f t="shared" si="881"/>
        <v>-745.97680590111031</v>
      </c>
      <c r="AD1655" s="8">
        <f t="shared" si="889"/>
        <v>1.6258766638161175</v>
      </c>
      <c r="AE1655" s="8">
        <f t="shared" si="882"/>
        <v>-744.35092923729417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2742.054967117157</v>
      </c>
      <c r="M1656" s="14">
        <f t="shared" si="875"/>
        <v>769177</v>
      </c>
      <c r="N1656" s="13"/>
      <c r="O1656" s="12">
        <f>1000*(IF(I45&lt;18,VLOOKUP(I45,'[1]Mortality (No Interventions) L'!$B$10:$O$129,10),VLOOKUP(I45,'[1]Mortality (Interventions) L'!$B$264:$AV$384,40)))</f>
        <v>471.69116792725549</v>
      </c>
      <c r="P1656" s="11">
        <v>0</v>
      </c>
      <c r="Q1656" s="10">
        <f t="shared" si="884"/>
        <v>1.1891287444386587E-3</v>
      </c>
      <c r="R1656" s="10">
        <f t="shared" si="885"/>
        <v>5.609015262801419E-4</v>
      </c>
      <c r="S1656" s="10">
        <f t="shared" si="886"/>
        <v>0</v>
      </c>
      <c r="T1656" s="9">
        <f t="shared" si="876"/>
        <v>6.2822721815851683E-4</v>
      </c>
      <c r="U1656" s="18"/>
      <c r="V1656" s="8">
        <f t="shared" si="887"/>
        <v>9.1465048026109432</v>
      </c>
      <c r="W1656" s="8">
        <f t="shared" si="877"/>
        <v>4.8321792698151356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-1.722633564029755</v>
      </c>
      <c r="AB1656" s="8">
        <f t="shared" si="888"/>
        <v>-431.4325532795807</v>
      </c>
      <c r="AC1656" s="8">
        <f t="shared" si="881"/>
        <v>-433.15518684361047</v>
      </c>
      <c r="AD1656" s="8">
        <f t="shared" si="889"/>
        <v>0.89727212113613364</v>
      </c>
      <c r="AE1656" s="8">
        <f t="shared" si="882"/>
        <v>-432.25791472247431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2742.054967117157</v>
      </c>
      <c r="M1657" s="14">
        <f t="shared" si="875"/>
        <v>769177</v>
      </c>
      <c r="N1657" s="13"/>
      <c r="O1657" s="12">
        <f>1000*(IF(I46&lt;18,VLOOKUP(I46,'[1]Mortality (No Interventions) L'!$B$10:$O$129,10),VLOOKUP(I46,'[1]Mortality (Interventions) L'!$B$264:$AV$384,40)))</f>
        <v>495.25941617439292</v>
      </c>
      <c r="P1657" s="11">
        <v>0</v>
      </c>
      <c r="Q1657" s="10">
        <f t="shared" si="884"/>
        <v>6.2822721815851683E-4</v>
      </c>
      <c r="R1657" s="10">
        <f t="shared" si="885"/>
        <v>3.1113544529005004E-4</v>
      </c>
      <c r="S1657" s="10">
        <f t="shared" si="886"/>
        <v>0</v>
      </c>
      <c r="T1657" s="9">
        <f t="shared" si="876"/>
        <v>3.1709177286846679E-4</v>
      </c>
      <c r="U1657" s="18"/>
      <c r="V1657" s="8">
        <f t="shared" si="887"/>
        <v>4.8321792698151356</v>
      </c>
      <c r="W1657" s="8">
        <f t="shared" si="877"/>
        <v>2.438996985796487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-0.86948307082596477</v>
      </c>
      <c r="AB1657" s="8">
        <f t="shared" si="888"/>
        <v>-239.31822840186481</v>
      </c>
      <c r="AC1657" s="8">
        <f t="shared" si="881"/>
        <v>-240.18771147269078</v>
      </c>
      <c r="AD1657" s="8">
        <f t="shared" si="889"/>
        <v>0.47403678636886482</v>
      </c>
      <c r="AE1657" s="8">
        <f t="shared" si="882"/>
        <v>-239.71367468632192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2742.054967117157</v>
      </c>
      <c r="M1658" s="14">
        <f t="shared" si="875"/>
        <v>769177</v>
      </c>
      <c r="N1658" s="13"/>
      <c r="O1658" s="12">
        <f>1000*(IF(I47&lt;18,VLOOKUP(I47,'[1]Mortality (No Interventions) L'!$B$10:$O$129,10),VLOOKUP(I47,'[1]Mortality (Interventions) L'!$B$264:$AV$384,40)))</f>
        <v>518.85623128391478</v>
      </c>
      <c r="P1658" s="11">
        <v>0</v>
      </c>
      <c r="Q1658" s="10">
        <f t="shared" si="884"/>
        <v>3.1709177286846679E-4</v>
      </c>
      <c r="R1658" s="10">
        <f t="shared" si="885"/>
        <v>1.6452504224166779E-4</v>
      </c>
      <c r="S1658" s="10">
        <f t="shared" si="886"/>
        <v>0</v>
      </c>
      <c r="T1658" s="9">
        <f t="shared" si="876"/>
        <v>1.52566730626799E-4</v>
      </c>
      <c r="U1658" s="18"/>
      <c r="V1658" s="8">
        <f t="shared" si="887"/>
        <v>2.438996985796487</v>
      </c>
      <c r="W1658" s="8">
        <f t="shared" si="877"/>
        <v>1.1735082016332938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-0.41834636153203947</v>
      </c>
      <c r="AB1658" s="8">
        <f t="shared" si="888"/>
        <v>-126.54887841631931</v>
      </c>
      <c r="AC1658" s="8">
        <f t="shared" si="881"/>
        <v>-126.96722477785136</v>
      </c>
      <c r="AD1658" s="8">
        <f t="shared" si="889"/>
        <v>0.2392656043066354</v>
      </c>
      <c r="AE1658" s="8">
        <f t="shared" si="882"/>
        <v>-126.72795917354472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2742.054967117157</v>
      </c>
      <c r="M1659" s="14">
        <f t="shared" si="875"/>
        <v>769177</v>
      </c>
      <c r="N1659" s="13"/>
      <c r="O1659" s="12">
        <f>1000*(IF(I48&lt;18,VLOOKUP(I48,'[1]Mortality (No Interventions) L'!$B$10:$O$129,10),VLOOKUP(I48,'[1]Mortality (Interventions) L'!$B$264:$AV$384,40)))</f>
        <v>542.52408742362263</v>
      </c>
      <c r="P1659" s="11">
        <v>0</v>
      </c>
      <c r="Q1659" s="10">
        <f t="shared" si="884"/>
        <v>1.52566730626799E-4</v>
      </c>
      <c r="R1659" s="10">
        <f t="shared" si="885"/>
        <v>8.2771126304509777E-5</v>
      </c>
      <c r="S1659" s="10">
        <f t="shared" si="886"/>
        <v>0</v>
      </c>
      <c r="T1659" s="9">
        <f t="shared" si="876"/>
        <v>6.9795604322289224E-5</v>
      </c>
      <c r="U1659" s="18"/>
      <c r="V1659" s="8">
        <f t="shared" si="887"/>
        <v>1.1735082016332938</v>
      </c>
      <c r="W1659" s="8">
        <f t="shared" si="877"/>
        <v>0.53685173545805465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-0.19138338351487688</v>
      </c>
      <c r="AB1659" s="8">
        <f t="shared" si="888"/>
        <v>-63.665646617523919</v>
      </c>
      <c r="AC1659" s="8">
        <f t="shared" si="881"/>
        <v>-63.857030001038794</v>
      </c>
      <c r="AD1659" s="8">
        <f t="shared" si="889"/>
        <v>0.11512115458022613</v>
      </c>
      <c r="AE1659" s="8">
        <f t="shared" si="882"/>
        <v>-63.741908846458571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2742.054967117157</v>
      </c>
      <c r="M1660" s="14">
        <f t="shared" si="875"/>
        <v>769177</v>
      </c>
      <c r="N1660" s="13"/>
      <c r="O1660" s="12">
        <f>1000*(IF(I49&lt;18,VLOOKUP(I49,'[1]Mortality (No Interventions) L'!$B$10:$O$129,10),VLOOKUP(I49,'[1]Mortality (Interventions) L'!$B$264:$AV$384,40)))</f>
        <v>566.11828899199952</v>
      </c>
      <c r="P1660" s="11">
        <v>0</v>
      </c>
      <c r="Q1660" s="10">
        <f t="shared" si="884"/>
        <v>6.9795604322289224E-5</v>
      </c>
      <c r="R1660" s="10">
        <f t="shared" si="885"/>
        <v>3.9512568098096977E-5</v>
      </c>
      <c r="S1660" s="10">
        <f t="shared" si="886"/>
        <v>0</v>
      </c>
      <c r="T1660" s="9">
        <f t="shared" si="876"/>
        <v>3.0283036224192247E-5</v>
      </c>
      <c r="U1660" s="18"/>
      <c r="V1660" s="8">
        <f t="shared" si="887"/>
        <v>0.53685173545805465</v>
      </c>
      <c r="W1660" s="8">
        <f t="shared" si="877"/>
        <v>0.23293014953815522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-8.3037749897935151E-2</v>
      </c>
      <c r="AB1660" s="8">
        <f t="shared" si="888"/>
        <v>-30.39215859198994</v>
      </c>
      <c r="AC1660" s="8">
        <f t="shared" si="881"/>
        <v>-30.475196341887877</v>
      </c>
      <c r="AD1660" s="8">
        <f t="shared" si="889"/>
        <v>5.2665155248435166E-2</v>
      </c>
      <c r="AE1660" s="8">
        <f t="shared" si="882"/>
        <v>-30.422531186639443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2742.054967117157</v>
      </c>
      <c r="M1661" s="14">
        <f t="shared" si="875"/>
        <v>769177</v>
      </c>
      <c r="N1661" s="13"/>
      <c r="O1661" s="12">
        <f>1000*(IF(I50&lt;18,VLOOKUP(I50,'[1]Mortality (No Interventions) L'!$B$10:$O$129,10),VLOOKUP(I50,'[1]Mortality (Interventions) L'!$B$264:$AV$384,40)))</f>
        <v>589.49528725657797</v>
      </c>
      <c r="P1661" s="11">
        <v>0</v>
      </c>
      <c r="Q1661" s="10">
        <f t="shared" si="884"/>
        <v>3.0283036224192247E-5</v>
      </c>
      <c r="R1661" s="10">
        <f t="shared" si="885"/>
        <v>1.7851707137981565E-5</v>
      </c>
      <c r="S1661" s="10">
        <f t="shared" si="886"/>
        <v>0</v>
      </c>
      <c r="T1661" s="9">
        <f t="shared" si="876"/>
        <v>1.2431329086210681E-5</v>
      </c>
      <c r="U1661" s="18"/>
      <c r="V1661" s="8">
        <f t="shared" si="887"/>
        <v>0.23293014953815522</v>
      </c>
      <c r="W1661" s="8">
        <f t="shared" si="877"/>
        <v>9.5618924125442734E-2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-3.4087387668711985E-2</v>
      </c>
      <c r="AB1661" s="8">
        <f t="shared" si="888"/>
        <v>-13.731122541271246</v>
      </c>
      <c r="AC1661" s="8">
        <f t="shared" si="881"/>
        <v>-13.765209928939958</v>
      </c>
      <c r="AD1661" s="8">
        <f t="shared" si="889"/>
        <v>2.285044766969303E-2</v>
      </c>
      <c r="AE1661" s="8">
        <f t="shared" si="882"/>
        <v>-13.742359481270265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2742.054967117157</v>
      </c>
      <c r="M1662" s="14">
        <f t="shared" si="875"/>
        <v>769177</v>
      </c>
      <c r="N1662" s="13"/>
      <c r="O1662" s="12">
        <f>1000*(IF(I51&lt;18,VLOOKUP(I51,'[1]Mortality (No Interventions) L'!$B$10:$O$129,10),VLOOKUP(I51,'[1]Mortality (Interventions) L'!$B$264:$AV$384,40)))</f>
        <v>616.68099579586544</v>
      </c>
      <c r="P1662" s="11">
        <v>0</v>
      </c>
      <c r="Q1662" s="10">
        <f t="shared" si="884"/>
        <v>1.2431329086210681E-5</v>
      </c>
      <c r="R1662" s="10">
        <f t="shared" si="885"/>
        <v>7.6661643999505087E-6</v>
      </c>
      <c r="S1662" s="10">
        <f t="shared" si="886"/>
        <v>0</v>
      </c>
      <c r="T1662" s="9">
        <f t="shared" si="876"/>
        <v>4.7651646862601727E-6</v>
      </c>
      <c r="U1662" s="18"/>
      <c r="V1662" s="8">
        <f t="shared" si="887"/>
        <v>9.5618924125442734E-2</v>
      </c>
      <c r="W1662" s="8">
        <f t="shared" si="877"/>
        <v>3.6652550778835412E-2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-1.3066343497090975E-2</v>
      </c>
      <c r="AB1662" s="8">
        <f t="shared" si="888"/>
        <v>-5.8966373346607321</v>
      </c>
      <c r="AC1662" s="8">
        <f t="shared" si="881"/>
        <v>-5.9097036781578227</v>
      </c>
      <c r="AD1662" s="8">
        <f t="shared" si="889"/>
        <v>9.380216456705932E-3</v>
      </c>
      <c r="AE1662" s="8">
        <f t="shared" si="882"/>
        <v>-5.9003234617011167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2742.054967117157</v>
      </c>
      <c r="M1663" s="14">
        <f t="shared" si="875"/>
        <v>769177</v>
      </c>
      <c r="N1663" s="13"/>
      <c r="O1663" s="12">
        <f>1000*(IF(I52&lt;18,VLOOKUP(I52,'[1]Mortality (No Interventions) L'!$B$10:$O$129,10),VLOOKUP(I52,'[1]Mortality (Interventions) L'!$B$264:$AV$384,40)))</f>
        <v>643.58354957702124</v>
      </c>
      <c r="P1663" s="11">
        <v>0</v>
      </c>
      <c r="Q1663" s="10">
        <f t="shared" si="884"/>
        <v>4.7651646862601727E-6</v>
      </c>
      <c r="R1663" s="10">
        <f t="shared" si="885"/>
        <v>3.0667816031023947E-6</v>
      </c>
      <c r="S1663" s="10">
        <f t="shared" si="886"/>
        <v>0</v>
      </c>
      <c r="T1663" s="9">
        <f t="shared" si="876"/>
        <v>1.6983830831577779E-6</v>
      </c>
      <c r="U1663" s="18"/>
      <c r="V1663" s="8">
        <f t="shared" si="887"/>
        <v>3.6652550778835412E-2</v>
      </c>
      <c r="W1663" s="8">
        <f t="shared" si="877"/>
        <v>1.3063572047540502E-2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-4.6570597692405366E-3</v>
      </c>
      <c r="AB1663" s="8">
        <f t="shared" si="888"/>
        <v>-2.3588978731294907</v>
      </c>
      <c r="AC1663" s="8">
        <f t="shared" si="881"/>
        <v>-2.3635549328987313</v>
      </c>
      <c r="AD1663" s="8">
        <f t="shared" si="889"/>
        <v>3.5956152314037542E-3</v>
      </c>
      <c r="AE1663" s="8">
        <f t="shared" si="882"/>
        <v>-2.3599593176673275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2742.054967117157</v>
      </c>
      <c r="M1664" s="14">
        <f t="shared" si="875"/>
        <v>769177</v>
      </c>
      <c r="N1664" s="13"/>
      <c r="O1664" s="12">
        <f>1000*(IF(I53&lt;18,VLOOKUP(I53,'[1]Mortality (No Interventions) L'!$B$10:$O$129,10),VLOOKUP(I53,'[1]Mortality (Interventions) L'!$B$264:$AV$384,40)))</f>
        <v>670.16595744255505</v>
      </c>
      <c r="P1664" s="11">
        <v>0</v>
      </c>
      <c r="Q1664" s="10">
        <f t="shared" si="884"/>
        <v>1.6983830831577779E-6</v>
      </c>
      <c r="R1664" s="10">
        <f t="shared" si="885"/>
        <v>1.138198525028671E-6</v>
      </c>
      <c r="S1664" s="10">
        <f t="shared" si="886"/>
        <v>0</v>
      </c>
      <c r="T1664" s="9">
        <f t="shared" si="876"/>
        <v>5.6018455812910693E-7</v>
      </c>
      <c r="U1664" s="18"/>
      <c r="V1664" s="8">
        <f t="shared" si="887"/>
        <v>1.3063572047540502E-2</v>
      </c>
      <c r="W1664" s="8">
        <f t="shared" si="877"/>
        <v>4.3088107786807212E-3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-1.5360568501202475E-3</v>
      </c>
      <c r="AB1664" s="8">
        <f t="shared" si="888"/>
        <v>-0.87547612688597809</v>
      </c>
      <c r="AC1664" s="8">
        <f t="shared" si="881"/>
        <v>-0.87701218373609835</v>
      </c>
      <c r="AD1664" s="8">
        <f t="shared" si="889"/>
        <v>1.2815364178637232E-3</v>
      </c>
      <c r="AE1664" s="8">
        <f t="shared" si="882"/>
        <v>-0.87573064731823458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2742.054967117157</v>
      </c>
      <c r="M1665" s="14">
        <f t="shared" si="875"/>
        <v>769177</v>
      </c>
      <c r="N1665" s="13"/>
      <c r="O1665" s="12">
        <f>1000*(IF(I54&lt;18,VLOOKUP(I54,'[1]Mortality (No Interventions) L'!$B$10:$O$129,10),VLOOKUP(I54,'[1]Mortality (Interventions) L'!$B$264:$AV$384,40)))</f>
        <v>696.39203133232354</v>
      </c>
      <c r="P1665" s="11">
        <v>0</v>
      </c>
      <c r="Q1665" s="10">
        <f t="shared" si="884"/>
        <v>5.6018455812910693E-7</v>
      </c>
      <c r="R1665" s="10">
        <f t="shared" si="885"/>
        <v>3.9010806235652887E-7</v>
      </c>
      <c r="S1665" s="10">
        <f t="shared" si="886"/>
        <v>0</v>
      </c>
      <c r="T1665" s="9">
        <f t="shared" si="876"/>
        <v>1.7007649577257805E-7</v>
      </c>
      <c r="U1665" s="18"/>
      <c r="V1665" s="8">
        <f t="shared" si="887"/>
        <v>4.3088107786807212E-3</v>
      </c>
      <c r="W1665" s="8">
        <f t="shared" si="877"/>
        <v>1.3081892878886428E-3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-4.6635910002307783E-4</v>
      </c>
      <c r="AB1665" s="8">
        <f t="shared" si="888"/>
        <v>-0.30006214907920781</v>
      </c>
      <c r="AC1665" s="8">
        <f t="shared" si="881"/>
        <v>-0.30052850817923088</v>
      </c>
      <c r="AD1665" s="8">
        <f t="shared" si="889"/>
        <v>4.2269433738857876E-4</v>
      </c>
      <c r="AE1665" s="8">
        <f t="shared" si="882"/>
        <v>-0.30010581384184232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2742.054967117157</v>
      </c>
      <c r="M1666" s="14">
        <f t="shared" si="875"/>
        <v>769177</v>
      </c>
      <c r="N1666" s="13"/>
      <c r="O1666" s="12">
        <f>1000*(IF(I55&lt;18,VLOOKUP(I55,'[1]Mortality (No Interventions) L'!$B$10:$O$129,10),VLOOKUP(I55,'[1]Mortality (Interventions) L'!$B$264:$AV$384,40)))</f>
        <v>722.2257376540332</v>
      </c>
      <c r="P1666" s="11">
        <v>0</v>
      </c>
      <c r="Q1666" s="10">
        <f t="shared" si="884"/>
        <v>1.7007649577257805E-7</v>
      </c>
      <c r="R1666" s="10">
        <f t="shared" si="885"/>
        <v>1.2283362261696324E-7</v>
      </c>
      <c r="S1666" s="10">
        <f t="shared" si="886"/>
        <v>0</v>
      </c>
      <c r="T1666" s="9">
        <f t="shared" si="876"/>
        <v>4.7242873155614813E-8</v>
      </c>
      <c r="U1666" s="18"/>
      <c r="V1666" s="8">
        <f t="shared" si="887"/>
        <v>1.3081892878886428E-3</v>
      </c>
      <c r="W1666" s="8">
        <f t="shared" si="877"/>
        <v>3.6338131445216339E-4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-1.295425549972394E-4</v>
      </c>
      <c r="AB1666" s="8">
        <f t="shared" si="888"/>
        <v>-9.4480797343647935E-2</v>
      </c>
      <c r="AC1666" s="8">
        <f t="shared" si="881"/>
        <v>-9.4610339898645174E-2</v>
      </c>
      <c r="AD1666" s="8">
        <f t="shared" si="889"/>
        <v>1.2833336914187587E-4</v>
      </c>
      <c r="AE1666" s="8">
        <f t="shared" si="882"/>
        <v>-9.4482006529503296E-2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2742.054967117157</v>
      </c>
      <c r="M1667" s="14">
        <f t="shared" si="875"/>
        <v>769177</v>
      </c>
      <c r="N1667" s="13"/>
      <c r="O1667" s="12">
        <f>1000*(IF(I56&lt;18,VLOOKUP(I56,'[1]Mortality (No Interventions) L'!$B$10:$O$129,10),VLOOKUP(I56,'[1]Mortality (Interventions) L'!$B$264:$AV$384,40)))</f>
        <v>747.78151227384421</v>
      </c>
      <c r="P1667" s="11">
        <v>0</v>
      </c>
      <c r="Q1667" s="10">
        <f t="shared" si="884"/>
        <v>4.7242873155614813E-8</v>
      </c>
      <c r="R1667" s="10">
        <f t="shared" si="885"/>
        <v>3.5327347132467043E-8</v>
      </c>
      <c r="S1667" s="10">
        <f t="shared" si="886"/>
        <v>0</v>
      </c>
      <c r="T1667" s="9">
        <f t="shared" si="876"/>
        <v>1.1915526023147769E-8</v>
      </c>
      <c r="U1667" s="18"/>
      <c r="V1667" s="8">
        <f t="shared" si="887"/>
        <v>3.6338131445216339E-4</v>
      </c>
      <c r="W1667" s="8">
        <f t="shared" si="877"/>
        <v>9.1651485599067325E-5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-3.2673027317586084E-5</v>
      </c>
      <c r="AB1667" s="8">
        <f t="shared" si="888"/>
        <v>-2.7172982885309602E-2</v>
      </c>
      <c r="AC1667" s="8">
        <f t="shared" si="881"/>
        <v>-2.7205655912627188E-2</v>
      </c>
      <c r="AD1667" s="8">
        <f t="shared" si="889"/>
        <v>3.564770694775723E-5</v>
      </c>
      <c r="AE1667" s="8">
        <f t="shared" si="882"/>
        <v>-2.7170008205679431E-2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2742.054967117157</v>
      </c>
      <c r="M1668" s="14">
        <f t="shared" si="875"/>
        <v>769177</v>
      </c>
      <c r="N1668" s="13"/>
      <c r="O1668" s="12">
        <f>1000*(IF(I57&lt;18,VLOOKUP(I57,'[1]Mortality (No Interventions) L'!$B$10:$O$129,10),VLOOKUP(I57,'[1]Mortality (Interventions) L'!$B$264:$AV$384,40)))</f>
        <v>773.19544372585426</v>
      </c>
      <c r="P1668" s="11">
        <v>0</v>
      </c>
      <c r="Q1668" s="10">
        <f t="shared" si="884"/>
        <v>1.1915526023147769E-8</v>
      </c>
      <c r="R1668" s="10">
        <f t="shared" si="885"/>
        <v>9.2130304306947031E-9</v>
      </c>
      <c r="S1668" s="10">
        <f t="shared" si="886"/>
        <v>0</v>
      </c>
      <c r="T1668" s="9">
        <f t="shared" si="876"/>
        <v>2.7024955924530663E-9</v>
      </c>
      <c r="U1668" s="18"/>
      <c r="V1668" s="8">
        <f t="shared" si="887"/>
        <v>9.1651485599067325E-5</v>
      </c>
      <c r="W1668" s="8">
        <f t="shared" si="877"/>
        <v>2.0786974523162722E-5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-7.4103914628981547E-6</v>
      </c>
      <c r="AB1668" s="8">
        <f t="shared" si="888"/>
        <v>-7.0864511075904597E-3</v>
      </c>
      <c r="AC1668" s="8">
        <f t="shared" si="881"/>
        <v>-7.0938614990533576E-3</v>
      </c>
      <c r="AD1668" s="8">
        <f t="shared" si="889"/>
        <v>8.9910107372685055E-6</v>
      </c>
      <c r="AE1668" s="8">
        <f t="shared" si="882"/>
        <v>-7.084870488316089E-3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2742.054967117157</v>
      </c>
      <c r="M1669" s="14">
        <f t="shared" si="875"/>
        <v>769177</v>
      </c>
      <c r="N1669" s="13"/>
      <c r="O1669" s="12">
        <f>1000*(IF(I58&lt;18,VLOOKUP(I58,'[1]Mortality (No Interventions) L'!$B$10:$O$129,10),VLOOKUP(I58,'[1]Mortality (Interventions) L'!$B$264:$AV$384,40)))</f>
        <v>798.4643895871684</v>
      </c>
      <c r="P1669" s="11">
        <v>0</v>
      </c>
      <c r="Q1669" s="10">
        <f t="shared" si="884"/>
        <v>2.7024955924530663E-9</v>
      </c>
      <c r="R1669" s="10">
        <f t="shared" si="885"/>
        <v>2.1578464935900505E-9</v>
      </c>
      <c r="S1669" s="10">
        <f t="shared" si="886"/>
        <v>0</v>
      </c>
      <c r="T1669" s="9">
        <f t="shared" si="876"/>
        <v>5.4464909886301574E-10</v>
      </c>
      <c r="U1669" s="18"/>
      <c r="V1669" s="8">
        <f t="shared" si="887"/>
        <v>2.0786974523162722E-5</v>
      </c>
      <c r="W1669" s="8">
        <f t="shared" si="877"/>
        <v>4.1893155991615785E-6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-1.4934577668732159E-6</v>
      </c>
      <c r="AB1669" s="8">
        <f t="shared" si="888"/>
        <v>-1.6597658924001142E-3</v>
      </c>
      <c r="AC1669" s="8">
        <f t="shared" si="881"/>
        <v>-1.6612593501669874E-3</v>
      </c>
      <c r="AD1669" s="8">
        <f t="shared" si="889"/>
        <v>2.0392022007222631E-6</v>
      </c>
      <c r="AE1669" s="8">
        <f t="shared" si="882"/>
        <v>-1.6592201479662652E-3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2742.054967117157</v>
      </c>
      <c r="M1670" s="14">
        <f t="shared" si="875"/>
        <v>769177</v>
      </c>
      <c r="N1670" s="13"/>
      <c r="O1670" s="12">
        <f>1000*(IF(I59&lt;18,VLOOKUP(I59,'[1]Mortality (No Interventions) L'!$B$10:$O$129,10),VLOOKUP(I59,'[1]Mortality (Interventions) L'!$B$264:$AV$384,40)))</f>
        <v>823.58520743489123</v>
      </c>
      <c r="P1670" s="11">
        <v>0</v>
      </c>
      <c r="Q1670" s="10">
        <f t="shared" si="884"/>
        <v>5.4464909886301574E-10</v>
      </c>
      <c r="R1670" s="10">
        <f t="shared" si="885"/>
        <v>4.4856494106632337E-10</v>
      </c>
      <c r="S1670" s="10">
        <f t="shared" si="886"/>
        <v>0</v>
      </c>
      <c r="T1670" s="9">
        <f t="shared" si="876"/>
        <v>9.6084157796692372E-11</v>
      </c>
      <c r="U1670" s="18"/>
      <c r="V1670" s="8">
        <f t="shared" si="887"/>
        <v>4.1893155991615785E-6</v>
      </c>
      <c r="W1670" s="8">
        <f t="shared" si="877"/>
        <v>7.3905724241586454E-7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-2.6346804214768904E-7</v>
      </c>
      <c r="AB1670" s="8">
        <f t="shared" si="888"/>
        <v>-3.4502583567457142E-4</v>
      </c>
      <c r="AC1670" s="8">
        <f t="shared" si="881"/>
        <v>-3.4528930371671913E-4</v>
      </c>
      <c r="AD1670" s="8">
        <f t="shared" si="889"/>
        <v>4.109718602777509E-7</v>
      </c>
      <c r="AE1670" s="8">
        <f t="shared" si="882"/>
        <v>-3.4487833185644138E-4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2742.054967117157</v>
      </c>
      <c r="M1671" s="14">
        <f t="shared" si="875"/>
        <v>769177</v>
      </c>
      <c r="N1671" s="13"/>
      <c r="O1671" s="12">
        <f>1000*(IF(I60&lt;18,VLOOKUP(I60,'[1]Mortality (No Interventions) L'!$B$10:$O$129,10),VLOOKUP(I60,'[1]Mortality (Interventions) L'!$B$264:$AV$384,40)))</f>
        <v>1000</v>
      </c>
      <c r="P1671" s="11">
        <v>0</v>
      </c>
      <c r="Q1671" s="10">
        <f t="shared" si="884"/>
        <v>9.6084157796692372E-11</v>
      </c>
      <c r="R1671" s="10">
        <f t="shared" si="885"/>
        <v>9.6084157796692372E-11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7.3905724241586454E-7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-7.3905724241586453E-5</v>
      </c>
      <c r="AC1671" s="8">
        <f t="shared" si="881"/>
        <v>-7.3905724241586453E-5</v>
      </c>
      <c r="AD1671" s="8">
        <f t="shared" si="889"/>
        <v>7.2501515480996312E-8</v>
      </c>
      <c r="AE1671" s="8">
        <f t="shared" si="882"/>
        <v>-7.3833222726105458E-5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2742.054967117157</v>
      </c>
      <c r="M1672" s="14">
        <f t="shared" si="875"/>
        <v>769177</v>
      </c>
      <c r="N1672" s="13"/>
      <c r="O1672" s="12" t="e">
        <f>1000*(IF(I61&lt;18,VLOOKUP(I61,'[1]Mortality (No Interventions) L'!$B$10:$O$129,10),VLOOKUP(I61,'[1]Mortality (Interventions) L'!$B$264:$AV$384,40)))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2742.054967117157</v>
      </c>
      <c r="M1673" s="14">
        <f t="shared" si="875"/>
        <v>769177</v>
      </c>
      <c r="N1673" s="13"/>
      <c r="O1673" s="12" t="e">
        <f>1000*(IF(I62&lt;18,VLOOKUP(I62,'[1]Mortality (No Interventions) L'!$B$10:$O$129,10),VLOOKUP(I62,'[1]Mortality (Interventions) L'!$B$264:$AV$384,40)))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2742.054967117157</v>
      </c>
      <c r="M1674" s="14">
        <f t="shared" si="875"/>
        <v>769177</v>
      </c>
      <c r="N1674" s="13"/>
      <c r="O1674" s="12" t="e">
        <f>1000*(IF(I63&lt;18,VLOOKUP(I63,'[1]Mortality (No Interventions) L'!$B$10:$O$129,10),VLOOKUP(I63,'[1]Mortality (Interventions) L'!$B$264:$AV$384,40)))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2742.054967117157</v>
      </c>
      <c r="M1675" s="14">
        <f t="shared" si="875"/>
        <v>769177</v>
      </c>
      <c r="N1675" s="13"/>
      <c r="O1675" s="12" t="e">
        <f>1000*(IF(I64&lt;18,VLOOKUP(I64,'[1]Mortality (No Interventions) L'!$B$10:$O$129,10),VLOOKUP(I64,'[1]Mortality (Interventions) L'!$B$264:$AV$384,40)))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2742.054967117157</v>
      </c>
      <c r="M1676" s="14">
        <f t="shared" si="875"/>
        <v>769177</v>
      </c>
      <c r="N1676" s="13"/>
      <c r="O1676" s="12" t="e">
        <f>1000*(IF(I65&lt;18,VLOOKUP(I65,'[1]Mortality (No Interventions) L'!$B$10:$O$129,10),VLOOKUP(I65,'[1]Mortality (Interventions) L'!$B$264:$AV$384,40)))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2742.054967117157</v>
      </c>
      <c r="M1677" s="14">
        <f t="shared" si="875"/>
        <v>769177</v>
      </c>
      <c r="N1677" s="13"/>
      <c r="O1677" s="12" t="e">
        <f>1000*(IF(I66&lt;18,VLOOKUP(I66,'[1]Mortality (No Interventions) L'!$B$10:$O$129,10),VLOOKUP(I66,'[1]Mortality (Interventions) L'!$B$264:$AV$384,40)))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2742.054967117157</v>
      </c>
      <c r="M1678" s="14">
        <f t="shared" si="875"/>
        <v>769177</v>
      </c>
      <c r="N1678" s="13"/>
      <c r="O1678" s="12" t="e">
        <f>1000*(IF(I67&lt;18,VLOOKUP(I67,'[1]Mortality (No Interventions) L'!$B$10:$O$129,10),VLOOKUP(I67,'[1]Mortality (Interventions) L'!$B$264:$AV$384,40)))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2742.054967117157</v>
      </c>
      <c r="M1679" s="14">
        <f t="shared" ref="M1679:M1710" si="892">$E$11</f>
        <v>769177</v>
      </c>
      <c r="N1679" s="13"/>
      <c r="O1679" s="12" t="e">
        <f>1000*(IF(I68&lt;18,VLOOKUP(I68,'[1]Mortality (No Interventions) L'!$B$10:$O$129,10),VLOOKUP(I68,'[1]Mortality (Interventions) L'!$B$264:$AV$384,40)))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2742.054967117157</v>
      </c>
      <c r="M1680" s="14">
        <f t="shared" si="892"/>
        <v>769177</v>
      </c>
      <c r="N1680" s="13"/>
      <c r="O1680" s="12" t="e">
        <f>1000*(IF(I69&lt;18,VLOOKUP(I69,'[1]Mortality (No Interventions) L'!$B$10:$O$129,10),VLOOKUP(I69,'[1]Mortality (Interventions) L'!$B$264:$AV$384,40)))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2742.054967117157</v>
      </c>
      <c r="M1681" s="14">
        <f t="shared" si="892"/>
        <v>769177</v>
      </c>
      <c r="N1681" s="13"/>
      <c r="O1681" s="12" t="e">
        <f>1000*(IF(I70&lt;18,VLOOKUP(I70,'[1]Mortality (No Interventions) L'!$B$10:$O$129,10),VLOOKUP(I70,'[1]Mortality (Interventions) L'!$B$264:$AV$384,40)))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2742.054967117157</v>
      </c>
      <c r="M1682" s="14">
        <f t="shared" si="892"/>
        <v>769177</v>
      </c>
      <c r="N1682" s="13"/>
      <c r="O1682" s="12" t="e">
        <f>1000*(IF(I71&lt;18,VLOOKUP(I71,'[1]Mortality (No Interventions) L'!$B$10:$O$129,10),VLOOKUP(I71,'[1]Mortality (Interventions) L'!$B$264:$AV$384,40)))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2742.054967117157</v>
      </c>
      <c r="M1683" s="14">
        <f t="shared" si="892"/>
        <v>769177</v>
      </c>
      <c r="N1683" s="13"/>
      <c r="O1683" s="12" t="e">
        <f>1000*(IF(I72&lt;18,VLOOKUP(I72,'[1]Mortality (No Interventions) L'!$B$10:$O$129,10),VLOOKUP(I72,'[1]Mortality (Interventions) L'!$B$264:$AV$384,40)))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2742.054967117157</v>
      </c>
      <c r="M1684" s="14">
        <f t="shared" si="892"/>
        <v>769177</v>
      </c>
      <c r="N1684" s="13"/>
      <c r="O1684" s="12" t="e">
        <f>1000*(IF(I73&lt;18,VLOOKUP(I73,'[1]Mortality (No Interventions) L'!$B$10:$O$129,10),VLOOKUP(I73,'[1]Mortality (Interventions) L'!$B$264:$AV$384,40)))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2742.054967117157</v>
      </c>
      <c r="M1685" s="14">
        <f t="shared" si="892"/>
        <v>769177</v>
      </c>
      <c r="N1685" s="13"/>
      <c r="O1685" s="12" t="e">
        <f>1000*(IF(I74&lt;18,VLOOKUP(I74,'[1]Mortality (No Interventions) L'!$B$10:$O$129,10),VLOOKUP(I74,'[1]Mortality (Interventions) L'!$B$264:$AV$384,40)))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2742.054967117157</v>
      </c>
      <c r="M1686" s="14">
        <f t="shared" si="892"/>
        <v>769177</v>
      </c>
      <c r="N1686" s="13"/>
      <c r="O1686" s="12" t="e">
        <f>1000*(IF(I75&lt;18,VLOOKUP(I75,'[1]Mortality (No Interventions) L'!$B$10:$O$129,10),VLOOKUP(I75,'[1]Mortality (Interventions) L'!$B$264:$AV$384,40)))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2742.054967117157</v>
      </c>
      <c r="M1687" s="14">
        <f t="shared" si="892"/>
        <v>769177</v>
      </c>
      <c r="N1687" s="13"/>
      <c r="O1687" s="12" t="e">
        <f>1000*(IF(I76&lt;18,VLOOKUP(I76,'[1]Mortality (No Interventions) L'!$B$10:$O$129,10),VLOOKUP(I76,'[1]Mortality (Interventions) L'!$B$264:$AV$384,40)))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2742.054967117157</v>
      </c>
      <c r="M1688" s="14">
        <f t="shared" si="892"/>
        <v>769177</v>
      </c>
      <c r="N1688" s="13"/>
      <c r="O1688" s="12" t="e">
        <f>1000*(IF(I77&lt;18,VLOOKUP(I77,'[1]Mortality (No Interventions) L'!$B$10:$O$129,10),VLOOKUP(I77,'[1]Mortality (Interventions) L'!$B$264:$AV$384,40)))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2742.054967117157</v>
      </c>
      <c r="M1689" s="14">
        <f t="shared" si="892"/>
        <v>769177</v>
      </c>
      <c r="N1689" s="13"/>
      <c r="O1689" s="12" t="e">
        <f>1000*(IF(I78&lt;18,VLOOKUP(I78,'[1]Mortality (No Interventions) L'!$B$10:$O$129,10),VLOOKUP(I78,'[1]Mortality (Interventions) L'!$B$264:$AV$384,40)))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2742.054967117157</v>
      </c>
      <c r="M1690" s="14">
        <f t="shared" si="892"/>
        <v>769177</v>
      </c>
      <c r="N1690" s="13"/>
      <c r="O1690" s="12" t="e">
        <f>1000*(IF(I79&lt;18,VLOOKUP(I79,'[1]Mortality (No Interventions) L'!$B$10:$O$129,10),VLOOKUP(I79,'[1]Mortality (Interventions) L'!$B$264:$AV$384,40)))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2742.054967117157</v>
      </c>
      <c r="M1691" s="14">
        <f t="shared" si="892"/>
        <v>769177</v>
      </c>
      <c r="O1691" s="12" t="e">
        <f>1000*(IF(I80&lt;18,VLOOKUP(I80,'[1]Mortality (No Interventions) L'!$B$10:$O$129,10),VLOOKUP(I80,'[1]Mortality (Interventions) L'!$B$264:$AV$384,40)))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2742.054967117157</v>
      </c>
      <c r="M1692" s="14">
        <f t="shared" si="892"/>
        <v>769177</v>
      </c>
      <c r="O1692" s="12" t="e">
        <f>1000*(IF(I81&lt;18,VLOOKUP(I81,'[1]Mortality (No Interventions) L'!$B$10:$O$129,10),VLOOKUP(I81,'[1]Mortality (Interventions) L'!$B$264:$AV$384,40)))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2742.054967117157</v>
      </c>
      <c r="M1693" s="14">
        <f t="shared" si="892"/>
        <v>769177</v>
      </c>
      <c r="O1693" s="12" t="e">
        <f>1000*(IF(I82&lt;18,VLOOKUP(I82,'[1]Mortality (No Interventions) L'!$B$10:$O$129,10),VLOOKUP(I82,'[1]Mortality (Interventions) L'!$B$264:$AV$384,40)))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2742.054967117157</v>
      </c>
      <c r="M1694" s="14">
        <f t="shared" si="892"/>
        <v>769177</v>
      </c>
      <c r="O1694" s="12" t="e">
        <f>1000*(IF(I83&lt;18,VLOOKUP(I83,'[1]Mortality (No Interventions) L'!$B$10:$O$129,10),VLOOKUP(I83,'[1]Mortality (Interventions) L'!$B$264:$AV$384,40)))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2742.054967117157</v>
      </c>
      <c r="M1695" s="14">
        <f t="shared" si="892"/>
        <v>769177</v>
      </c>
      <c r="O1695" s="12" t="e">
        <f>1000*(IF(I84&lt;18,VLOOKUP(I84,'[1]Mortality (No Interventions) L'!$B$10:$O$129,10),VLOOKUP(I84,'[1]Mortality (Interventions) L'!$B$264:$AV$384,40)))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2742.054967117157</v>
      </c>
      <c r="M1696" s="14">
        <f t="shared" si="892"/>
        <v>769177</v>
      </c>
      <c r="O1696" s="12" t="e">
        <f>1000*(IF(I85&lt;18,VLOOKUP(I85,'[1]Mortality (No Interventions) L'!$B$10:$O$129,10),VLOOKUP(I85,'[1]Mortality (Interventions) L'!$B$264:$AV$384,40)))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2742.054967117157</v>
      </c>
      <c r="M1697" s="14">
        <f t="shared" si="892"/>
        <v>769177</v>
      </c>
      <c r="O1697" s="12" t="e">
        <f>1000*(IF(I86&lt;18,VLOOKUP(I86,'[1]Mortality (No Interventions) L'!$B$10:$O$129,10),VLOOKUP(I86,'[1]Mortality (Interventions) L'!$B$264:$AV$384,40)))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2742.054967117157</v>
      </c>
      <c r="M1698" s="14">
        <f t="shared" si="892"/>
        <v>769177</v>
      </c>
      <c r="O1698" s="12" t="e">
        <f>1000*(IF(I87&lt;18,VLOOKUP(I87,'[1]Mortality (No Interventions) L'!$B$10:$O$129,10),VLOOKUP(I87,'[1]Mortality (Interventions) L'!$B$264:$AV$384,40)))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2742.054967117157</v>
      </c>
      <c r="M1699" s="14">
        <f t="shared" si="892"/>
        <v>769177</v>
      </c>
      <c r="O1699" s="12" t="e">
        <f>1000*(IF(I88&lt;18,VLOOKUP(I88,'[1]Mortality (No Interventions) L'!$B$10:$O$129,10),VLOOKUP(I88,'[1]Mortality (Interventions) L'!$B$264:$AV$384,40)))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2742.054967117157</v>
      </c>
      <c r="M1700" s="14">
        <f t="shared" si="892"/>
        <v>769177</v>
      </c>
      <c r="O1700" s="12" t="e">
        <f>1000*(IF(I89&lt;18,VLOOKUP(I89,'[1]Mortality (No Interventions) L'!$B$10:$O$129,10),VLOOKUP(I89,'[1]Mortality (Interventions) L'!$B$264:$AV$384,40)))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2742.054967117157</v>
      </c>
      <c r="M1701" s="14">
        <f t="shared" si="892"/>
        <v>769177</v>
      </c>
      <c r="O1701" s="12" t="e">
        <f>1000*(IF(I90&lt;18,VLOOKUP(I90,'[1]Mortality (No Interventions) L'!$B$10:$O$129,10),VLOOKUP(I90,'[1]Mortality (Interventions) L'!$B$264:$AV$384,40)))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2742.054967117157</v>
      </c>
      <c r="M1702" s="14">
        <f t="shared" si="892"/>
        <v>769177</v>
      </c>
      <c r="O1702" s="12" t="e">
        <f>1000*(IF(I91&lt;18,VLOOKUP(I91,'[1]Mortality (No Interventions) L'!$B$10:$O$129,10),VLOOKUP(I91,'[1]Mortality (Interventions) L'!$B$264:$AV$384,40)))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2742.054967117157</v>
      </c>
      <c r="M1703" s="14">
        <f t="shared" si="892"/>
        <v>769177</v>
      </c>
      <c r="O1703" s="12" t="e">
        <f>1000*(IF(I92&lt;18,VLOOKUP(I92,'[1]Mortality (No Interventions) L'!$B$10:$O$129,10),VLOOKUP(I92,'[1]Mortality (Interventions) L'!$B$264:$AV$384,40)))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2742.054967117157</v>
      </c>
      <c r="M1704" s="14">
        <f t="shared" si="892"/>
        <v>769177</v>
      </c>
      <c r="O1704" s="12" t="e">
        <f>1000*(IF(I93&lt;18,VLOOKUP(I93,'[1]Mortality (No Interventions) L'!$B$10:$O$129,10),VLOOKUP(I93,'[1]Mortality (Interventions) L'!$B$264:$AV$384,40)))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2742.054967117157</v>
      </c>
      <c r="M1705" s="14">
        <f t="shared" si="892"/>
        <v>769177</v>
      </c>
      <c r="O1705" s="12" t="e">
        <f>1000*(IF(I94&lt;18,VLOOKUP(I94,'[1]Mortality (No Interventions) L'!$B$10:$O$129,10),VLOOKUP(I94,'[1]Mortality (Interventions) L'!$B$264:$AV$384,40)))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2742.054967117157</v>
      </c>
      <c r="M1706" s="14">
        <f t="shared" si="892"/>
        <v>769177</v>
      </c>
      <c r="O1706" s="12" t="e">
        <f>1000*(IF(I95&lt;18,VLOOKUP(I95,'[1]Mortality (No Interventions) L'!$B$10:$O$129,10),VLOOKUP(I95,'[1]Mortality (Interventions) L'!$B$264:$AV$384,40)))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2742.054967117157</v>
      </c>
      <c r="M1707" s="14">
        <f t="shared" si="892"/>
        <v>769177</v>
      </c>
      <c r="O1707" s="12" t="e">
        <f>1000*(IF(I96&lt;18,VLOOKUP(I96,'[1]Mortality (No Interventions) L'!$B$10:$O$129,10),VLOOKUP(I96,'[1]Mortality (Interventions) L'!$B$264:$AV$384,40)))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2742.054967117157</v>
      </c>
      <c r="M1708" s="14">
        <f t="shared" si="892"/>
        <v>769177</v>
      </c>
      <c r="O1708" s="12" t="e">
        <f>1000*(IF(I97&lt;18,VLOOKUP(I97,'[1]Mortality (No Interventions) L'!$B$10:$O$129,10),VLOOKUP(I97,'[1]Mortality (Interventions) L'!$B$264:$AV$384,40)))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2742.054967117157</v>
      </c>
      <c r="M1709" s="14">
        <f t="shared" si="892"/>
        <v>769177</v>
      </c>
      <c r="O1709" s="12" t="e">
        <f>1000*(IF(I98&lt;18,VLOOKUP(I98,'[1]Mortality (No Interventions) L'!$B$10:$O$129,10),VLOOKUP(I98,'[1]Mortality (Interventions) L'!$B$264:$AV$384,40)))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2742.054967117157</v>
      </c>
      <c r="M1710" s="14">
        <f t="shared" si="892"/>
        <v>769177</v>
      </c>
      <c r="O1710" s="12" t="e">
        <f>1000*(IF(I99&lt;18,VLOOKUP(I99,'[1]Mortality (No Interventions) L'!$B$10:$O$129,10),VLOOKUP(I99,'[1]Mortality (Interventions) L'!$B$264:$AV$384,40)))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2742.054967117157</v>
      </c>
      <c r="M1711" s="14">
        <f t="shared" ref="M1711:M1735" si="909">$E$11</f>
        <v>769177</v>
      </c>
      <c r="O1711" s="12" t="e">
        <f>1000*(IF(I100&lt;18,VLOOKUP(I100,'[1]Mortality (No Interventions) L'!$B$10:$O$129,10),VLOOKUP(I100,'[1]Mortality (Interventions) L'!$B$264:$AV$384,40)))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2742.054967117157</v>
      </c>
      <c r="M1712" s="14">
        <f t="shared" si="909"/>
        <v>769177</v>
      </c>
      <c r="O1712" s="12" t="e">
        <f>1000*(IF(I101&lt;18,VLOOKUP(I101,'[1]Mortality (No Interventions) L'!$B$10:$O$129,10),VLOOKUP(I101,'[1]Mortality (Interventions) L'!$B$264:$AV$384,40)))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2742.054967117157</v>
      </c>
      <c r="M1713" s="14">
        <f t="shared" si="909"/>
        <v>769177</v>
      </c>
      <c r="O1713" s="12" t="e">
        <f>1000*(IF(I102&lt;18,VLOOKUP(I102,'[1]Mortality (No Interventions) L'!$B$10:$O$129,10),VLOOKUP(I102,'[1]Mortality (Interventions) L'!$B$264:$AV$384,40)))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2742.054967117157</v>
      </c>
      <c r="M1714" s="14">
        <f t="shared" si="909"/>
        <v>769177</v>
      </c>
      <c r="O1714" s="12" t="e">
        <f>1000*(IF(I103&lt;18,VLOOKUP(I103,'[1]Mortality (No Interventions) L'!$B$10:$O$129,10),VLOOKUP(I103,'[1]Mortality (Interventions) L'!$B$264:$AV$384,40)))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2742.054967117157</v>
      </c>
      <c r="M1715" s="14">
        <f t="shared" si="909"/>
        <v>769177</v>
      </c>
      <c r="O1715" s="12" t="e">
        <f>1000*(IF(I104&lt;18,VLOOKUP(I104,'[1]Mortality (No Interventions) L'!$B$10:$O$129,10),VLOOKUP(I104,'[1]Mortality (Interventions) L'!$B$264:$AV$384,40)))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2742.054967117157</v>
      </c>
      <c r="M1716" s="14">
        <f t="shared" si="909"/>
        <v>769177</v>
      </c>
      <c r="O1716" s="12" t="e">
        <f>1000*(IF(I105&lt;18,VLOOKUP(I105,'[1]Mortality (No Interventions) L'!$B$10:$O$129,10),VLOOKUP(I105,'[1]Mortality (Interventions) L'!$B$264:$AV$384,40)))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2742.054967117157</v>
      </c>
      <c r="M1717" s="14">
        <f t="shared" si="909"/>
        <v>769177</v>
      </c>
      <c r="O1717" s="12" t="e">
        <f>1000*(IF(I106&lt;18,VLOOKUP(I106,'[1]Mortality (No Interventions) L'!$B$10:$O$129,10),VLOOKUP(I106,'[1]Mortality (Interventions) L'!$B$264:$AV$384,40)))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2742.054967117157</v>
      </c>
      <c r="M1718" s="14">
        <f t="shared" si="909"/>
        <v>769177</v>
      </c>
      <c r="O1718" s="12" t="e">
        <f>1000*(IF(I107&lt;18,VLOOKUP(I107,'[1]Mortality (No Interventions) L'!$B$10:$O$129,10),VLOOKUP(I107,'[1]Mortality (Interventions) L'!$B$264:$AV$384,40)))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2742.054967117157</v>
      </c>
      <c r="M1719" s="14">
        <f t="shared" si="909"/>
        <v>769177</v>
      </c>
      <c r="O1719" s="12" t="e">
        <f>1000*(IF(I108&lt;18,VLOOKUP(I108,'[1]Mortality (No Interventions) L'!$B$10:$O$129,10),VLOOKUP(I108,'[1]Mortality (Interventions) L'!$B$264:$AV$384,40)))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2742.054967117157</v>
      </c>
      <c r="M1720" s="14">
        <f t="shared" si="909"/>
        <v>769177</v>
      </c>
      <c r="O1720" s="12" t="e">
        <f>1000*(IF(I109&lt;18,VLOOKUP(I109,'[1]Mortality (No Interventions) L'!$B$10:$O$129,10),VLOOKUP(I109,'[1]Mortality (Interventions) L'!$B$264:$AV$384,40)))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2742.054967117157</v>
      </c>
      <c r="M1721" s="14">
        <f t="shared" si="909"/>
        <v>769177</v>
      </c>
      <c r="O1721" s="12" t="e">
        <f>1000*(IF(I110&lt;18,VLOOKUP(I110,'[1]Mortality (No Interventions) L'!$B$10:$O$129,10),VLOOKUP(I110,'[1]Mortality (Interventions) L'!$B$264:$AV$384,40)))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2742.054967117157</v>
      </c>
      <c r="M1722" s="14">
        <f t="shared" si="909"/>
        <v>769177</v>
      </c>
      <c r="O1722" s="12" t="e">
        <f>1000*(IF(I111&lt;18,VLOOKUP(I111,'[1]Mortality (No Interventions) L'!$B$10:$O$129,10),VLOOKUP(I111,'[1]Mortality (Interventions) L'!$B$264:$AV$384,40)))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2742.054967117157</v>
      </c>
      <c r="M1723" s="14">
        <f t="shared" si="909"/>
        <v>769177</v>
      </c>
      <c r="O1723" s="12" t="e">
        <f>1000*(IF(I112&lt;18,VLOOKUP(I112,'[1]Mortality (No Interventions) L'!$B$10:$O$129,10),VLOOKUP(I112,'[1]Mortality (Interventions) L'!$B$264:$AV$384,40)))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2742.054967117157</v>
      </c>
      <c r="M1724" s="14">
        <f t="shared" si="909"/>
        <v>769177</v>
      </c>
      <c r="O1724" s="12" t="e">
        <f>1000*(IF(I113&lt;18,VLOOKUP(I113,'[1]Mortality (No Interventions) L'!$B$10:$O$129,10),VLOOKUP(I113,'[1]Mortality (Interventions) L'!$B$264:$AV$384,40)))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2742.054967117157</v>
      </c>
      <c r="M1725" s="14">
        <f t="shared" si="909"/>
        <v>769177</v>
      </c>
      <c r="O1725" s="12" t="e">
        <f>1000*(IF(I114&lt;18,VLOOKUP(I114,'[1]Mortality (No Interventions) L'!$B$10:$O$129,10),VLOOKUP(I114,'[1]Mortality (Interventions) L'!$B$264:$AV$384,40)))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2742.054967117157</v>
      </c>
      <c r="M1726" s="14">
        <f t="shared" si="909"/>
        <v>769177</v>
      </c>
      <c r="O1726" s="12" t="e">
        <f>1000*(IF(I115&lt;18,VLOOKUP(I115,'[1]Mortality (No Interventions) L'!$B$10:$O$129,10),VLOOKUP(I115,'[1]Mortality (Interventions) L'!$B$264:$AV$384,40)))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2742.054967117157</v>
      </c>
      <c r="M1727" s="14">
        <f t="shared" si="909"/>
        <v>769177</v>
      </c>
      <c r="O1727" s="12" t="e">
        <f>1000*(IF(I116&lt;18,VLOOKUP(I116,'[1]Mortality (No Interventions) L'!$B$10:$O$129,10),VLOOKUP(I116,'[1]Mortality (Interventions) L'!$B$264:$AV$384,40)))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2742.054967117157</v>
      </c>
      <c r="M1728" s="14">
        <f t="shared" si="909"/>
        <v>769177</v>
      </c>
      <c r="O1728" s="12" t="e">
        <f>1000*(IF(I117&lt;18,VLOOKUP(I117,'[1]Mortality (No Interventions) L'!$B$10:$O$129,10),VLOOKUP(I117,'[1]Mortality (Interventions) L'!$B$264:$AV$384,40)))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2742.054967117157</v>
      </c>
      <c r="M1729" s="14">
        <f t="shared" si="909"/>
        <v>769177</v>
      </c>
      <c r="O1729" s="12" t="e">
        <f>1000*(IF(I118&lt;18,VLOOKUP(I118,'[1]Mortality (No Interventions) L'!$B$10:$O$129,10),VLOOKUP(I118,'[1]Mortality (Interventions) L'!$B$264:$AV$384,40)))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2742.054967117157</v>
      </c>
      <c r="M1730" s="14">
        <f t="shared" si="909"/>
        <v>769177</v>
      </c>
      <c r="O1730" s="12" t="e">
        <f>1000*(IF(I119&lt;18,VLOOKUP(I119,'[1]Mortality (No Interventions) L'!$B$10:$O$129,10),VLOOKUP(I119,'[1]Mortality (Interventions) L'!$B$264:$AV$384,40)))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2742.054967117157</v>
      </c>
      <c r="M1731" s="14">
        <f t="shared" si="909"/>
        <v>769177</v>
      </c>
      <c r="O1731" s="12" t="e">
        <f>1000*(IF(I120&lt;18,VLOOKUP(I120,'[1]Mortality (No Interventions) L'!$B$10:$O$129,10),VLOOKUP(I120,'[1]Mortality (Interventions) L'!$B$264:$AV$384,40)))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2742.054967117157</v>
      </c>
      <c r="M1732" s="14">
        <f t="shared" si="909"/>
        <v>769177</v>
      </c>
      <c r="O1732" s="12" t="e">
        <f>1000*(IF(I121&lt;18,VLOOKUP(I121,'[1]Mortality (No Interventions) L'!$B$10:$O$129,10),VLOOKUP(I121,'[1]Mortality (Interventions) L'!$B$264:$AV$384,40)))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2742.054967117157</v>
      </c>
      <c r="M1733" s="14">
        <f t="shared" si="909"/>
        <v>769177</v>
      </c>
      <c r="O1733" s="12" t="e">
        <f>1000*(IF(I122&lt;18,VLOOKUP(I122,'[1]Mortality (No Interventions) L'!$B$10:$O$129,10),VLOOKUP(I122,'[1]Mortality (Interventions) L'!$B$264:$AV$384,40)))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2742.054967117157</v>
      </c>
      <c r="M1734" s="14">
        <f t="shared" si="909"/>
        <v>769177</v>
      </c>
      <c r="O1734" s="12" t="e">
        <f>1000*(IF(I123&lt;18,VLOOKUP(I123,'[1]Mortality (No Interventions) L'!$B$10:$O$129,10),VLOOKUP(I123,'[1]Mortality (Interventions) L'!$B$264:$AV$384,40)))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2742.054967117157</v>
      </c>
      <c r="M1735" s="14">
        <f t="shared" si="909"/>
        <v>769177</v>
      </c>
      <c r="O1735" s="12" t="e">
        <f>1000*(IF(I124&lt;18,VLOOKUP(I124,'[1]Mortality (No Interventions) L'!$B$10:$O$129,10),VLOOKUP(I124,'[1]Mortality (Interventions) L'!$B$264:$AV$384,40)))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508544.84765233897</v>
      </c>
      <c r="Z1740" s="2">
        <f t="shared" si="926"/>
        <v>-12713.621191308475</v>
      </c>
      <c r="AA1740" s="2">
        <f t="shared" si="926"/>
        <v>-53415.650243095493</v>
      </c>
      <c r="AB1740" s="2">
        <f t="shared" si="926"/>
        <v>-769176.99999999977</v>
      </c>
      <c r="AC1740" s="2">
        <f t="shared" si="926"/>
        <v>-326761.42378206475</v>
      </c>
      <c r="AD1740" s="2">
        <f t="shared" si="926"/>
        <v>14745.604035077633</v>
      </c>
      <c r="AE1740" s="2">
        <f t="shared" si="926"/>
        <v>-312015.81974698737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508544.84765233897</v>
      </c>
      <c r="Z1742" s="2">
        <f t="shared" si="927"/>
        <v>-12713.621191308475</v>
      </c>
      <c r="AA1742" s="2">
        <f t="shared" si="927"/>
        <v>-24044.99436842712</v>
      </c>
      <c r="AB1742" s="2">
        <f t="shared" si="927"/>
        <v>-168441.96803159625</v>
      </c>
      <c r="AC1742" s="2">
        <f t="shared" si="927"/>
        <v>303344.26406100718</v>
      </c>
      <c r="AD1742" s="2">
        <f t="shared" si="927"/>
        <v>6007.3503196840329</v>
      </c>
      <c r="AE1742" s="2">
        <f t="shared" si="927"/>
        <v>309351.6143806912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508544.84765233897</v>
      </c>
      <c r="Z1744" s="2">
        <f t="shared" si="928"/>
        <v>-12713.621191308475</v>
      </c>
      <c r="AA1744" s="2">
        <f t="shared" si="928"/>
        <v>-37373.783840051015</v>
      </c>
      <c r="AB1744" s="2">
        <f t="shared" si="928"/>
        <v>-399992.25039704813</v>
      </c>
      <c r="AC1744" s="2">
        <f t="shared" si="928"/>
        <v>58465.192223931372</v>
      </c>
      <c r="AD1744" s="2">
        <f t="shared" si="928"/>
        <v>9942.7803045768815</v>
      </c>
      <c r="AE1744" s="2">
        <f t="shared" si="928"/>
        <v>68407.972528508224</v>
      </c>
    </row>
    <row r="1748" spans="1:40" ht="19" customHeight="1" x14ac:dyDescent="0.15">
      <c r="A1748" s="1"/>
      <c r="G1748" s="1" t="s">
        <v>11</v>
      </c>
      <c r="H1748" s="50">
        <v>520787.68488345324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520787.68488345324</v>
      </c>
      <c r="K1749" s="14">
        <f>J1749*$C$10</f>
        <v>13019.692122086331</v>
      </c>
      <c r="L1749" s="15">
        <f>$C$1759</f>
        <v>5201.2353567207047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520787.68488345324</v>
      </c>
      <c r="Z1749" s="8">
        <f t="shared" ref="Z1749:Z1780" si="933">IFERROR(_xlfn.IFNA(-$T1749*K1749,0),0)</f>
        <v>-13019.692122086331</v>
      </c>
      <c r="AA1749" s="8">
        <f t="shared" ref="AA1749:AA1780" si="934">IFERROR(_xlfn.IFNA(-$T1749*L1749,0),0)</f>
        <v>-5201.2353567207047</v>
      </c>
      <c r="AB1749" s="8"/>
      <c r="AC1749" s="8">
        <f t="shared" ref="AC1749:AC1780" si="935">IFERROR(_xlfn.IFNA(SUM(Y1749:AB1749),0),0)</f>
        <v>502566.7574046462</v>
      </c>
      <c r="AD1749" s="8"/>
      <c r="AE1749" s="8">
        <f t="shared" ref="AE1749:AE1780" si="936">IFERROR(_xlfn.IFNA(SUM(AC1749:AD1749),0),0)</f>
        <v>502566.7574046462</v>
      </c>
      <c r="AG1749" s="46">
        <f>AE1878</f>
        <v>70430.532784221286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L'!$B$10:$O$129,10),VLOOKUP(I5,'[1]Mortality (Interventions) L'!$B$264:$AV$384,43)))</f>
        <v>12.995277979409762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1.2995277979409761E-2</v>
      </c>
      <c r="S1750" s="10">
        <f t="shared" ref="S1750:S1781" si="940">MIN(P1750*Q1750,Q1750-R1750)</f>
        <v>0</v>
      </c>
      <c r="T1750" s="9">
        <f t="shared" si="930"/>
        <v>0.9870047220205902</v>
      </c>
      <c r="U1750" s="18"/>
      <c r="V1750" s="8">
        <f t="shared" ref="V1750:V1781" si="941">W1749</f>
        <v>7691.77</v>
      </c>
      <c r="W1750" s="8">
        <f t="shared" si="931"/>
        <v>7591.8133106963151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-9995.6689303684616</v>
      </c>
      <c r="AC1750" s="8">
        <f t="shared" si="935"/>
        <v>-9995.6689303684616</v>
      </c>
      <c r="AD1750" s="8">
        <f t="shared" ref="AD1750:AD1781" si="943">IFERROR(_xlfn.IFNA($D$6*SUM(V1750:V1750,Y1750:Z1750),0),0)</f>
        <v>754.56263700000011</v>
      </c>
      <c r="AE1750" s="8">
        <f t="shared" si="936"/>
        <v>-9241.1062933684607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2597.2969323034381</v>
      </c>
      <c r="M1751" s="14">
        <f t="shared" si="929"/>
        <v>769177</v>
      </c>
      <c r="N1751" s="13"/>
      <c r="O1751" s="12">
        <f>1000*(IF(I6&lt;18,VLOOKUP(I6,'[1]Mortality (No Interventions) L'!$B$10:$O$129,10),VLOOKUP(I6,'[1]Mortality (Interventions) L'!$B$264:$AV$384,43)))</f>
        <v>14.208887845370507</v>
      </c>
      <c r="P1751" s="11">
        <v>0</v>
      </c>
      <c r="Q1751" s="10">
        <f t="shared" si="938"/>
        <v>0.9870047220205902</v>
      </c>
      <c r="R1751" s="10">
        <f t="shared" si="939"/>
        <v>1.402423939804166E-2</v>
      </c>
      <c r="S1751" s="10">
        <f t="shared" si="940"/>
        <v>0</v>
      </c>
      <c r="T1751" s="9">
        <f t="shared" si="930"/>
        <v>0.97298048262254855</v>
      </c>
      <c r="U1751" s="18"/>
      <c r="V1751" s="8">
        <f t="shared" si="941"/>
        <v>7591.8133106963151</v>
      </c>
      <c r="W1751" s="8">
        <f t="shared" si="931"/>
        <v>7483.9420868216403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-2527.119222706664</v>
      </c>
      <c r="AB1751" s="8">
        <f t="shared" si="942"/>
        <v>-10787.122387467489</v>
      </c>
      <c r="AC1751" s="8">
        <f t="shared" si="935"/>
        <v>-13314.241610174153</v>
      </c>
      <c r="AD1751" s="8">
        <f t="shared" si="943"/>
        <v>744.7568857793085</v>
      </c>
      <c r="AE1751" s="8">
        <f t="shared" si="936"/>
        <v>-12569.484724394844</v>
      </c>
      <c r="AF1751" s="1" t="s">
        <v>34</v>
      </c>
      <c r="AG1751" s="44">
        <f>AE1878/Y1878</f>
        <v>0.1352384759251419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2597.2969323034381</v>
      </c>
      <c r="M1752" s="14">
        <f t="shared" si="929"/>
        <v>769177</v>
      </c>
      <c r="N1752" s="13"/>
      <c r="O1752" s="12">
        <f>1000*(IF(I7&lt;18,VLOOKUP(I7,'[1]Mortality (No Interventions) L'!$B$10:$O$129,10),VLOOKUP(I7,'[1]Mortality (Interventions) L'!$B$264:$AV$384,43)))</f>
        <v>15.497187373462674</v>
      </c>
      <c r="P1752" s="11">
        <v>0</v>
      </c>
      <c r="Q1752" s="10">
        <f t="shared" si="938"/>
        <v>0.97298048262254855</v>
      </c>
      <c r="R1752" s="10">
        <f t="shared" si="939"/>
        <v>1.5078460849923779E-2</v>
      </c>
      <c r="S1752" s="10">
        <f t="shared" si="940"/>
        <v>0</v>
      </c>
      <c r="T1752" s="9">
        <f t="shared" si="930"/>
        <v>0.95790202177262473</v>
      </c>
      <c r="U1752" s="18"/>
      <c r="V1752" s="8">
        <f t="shared" si="941"/>
        <v>7483.9420868216403</v>
      </c>
      <c r="W1752" s="8">
        <f t="shared" si="931"/>
        <v>7367.9620340100219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-2487.9559825972992</v>
      </c>
      <c r="AB1752" s="8">
        <f t="shared" si="942"/>
        <v>-11598.005281161822</v>
      </c>
      <c r="AC1752" s="8">
        <f t="shared" si="935"/>
        <v>-14085.961263759122</v>
      </c>
      <c r="AD1752" s="8">
        <f t="shared" si="943"/>
        <v>734.17471871720295</v>
      </c>
      <c r="AE1752" s="8">
        <f t="shared" si="936"/>
        <v>-13351.786545041919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2597.2969323034381</v>
      </c>
      <c r="M1753" s="14">
        <f t="shared" si="929"/>
        <v>769177</v>
      </c>
      <c r="N1753" s="13"/>
      <c r="O1753" s="12">
        <f>1000*(IF(I8&lt;18,VLOOKUP(I8,'[1]Mortality (No Interventions) L'!$B$10:$O$129,10),VLOOKUP(I8,'[1]Mortality (Interventions) L'!$B$264:$AV$384,43)))</f>
        <v>16.859273540383345</v>
      </c>
      <c r="P1753" s="11">
        <v>0</v>
      </c>
      <c r="Q1753" s="10">
        <f t="shared" si="938"/>
        <v>0.95790202177262473</v>
      </c>
      <c r="R1753" s="10">
        <f t="shared" si="939"/>
        <v>1.6149532209950922E-2</v>
      </c>
      <c r="S1753" s="10">
        <f t="shared" si="940"/>
        <v>0</v>
      </c>
      <c r="T1753" s="9">
        <f t="shared" si="930"/>
        <v>0.94175248956267377</v>
      </c>
      <c r="U1753" s="18"/>
      <c r="V1753" s="8">
        <f t="shared" si="941"/>
        <v>7367.9620340100219</v>
      </c>
      <c r="W1753" s="8">
        <f t="shared" si="931"/>
        <v>7243.7435466434872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-2446.0108521302582</v>
      </c>
      <c r="AB1753" s="8">
        <f t="shared" si="942"/>
        <v>-12421.848736653421</v>
      </c>
      <c r="AC1753" s="8">
        <f t="shared" si="935"/>
        <v>-14867.859588783678</v>
      </c>
      <c r="AD1753" s="8">
        <f t="shared" si="943"/>
        <v>722.7970755363832</v>
      </c>
      <c r="AE1753" s="8">
        <f t="shared" si="936"/>
        <v>-14145.062513247294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2597.2969323034381</v>
      </c>
      <c r="M1754" s="14">
        <f t="shared" si="929"/>
        <v>769177</v>
      </c>
      <c r="N1754" s="13"/>
      <c r="O1754" s="12">
        <f>1000*(IF(I9&lt;18,VLOOKUP(I9,'[1]Mortality (No Interventions) L'!$B$10:$O$129,10),VLOOKUP(I9,'[1]Mortality (Interventions) L'!$B$264:$AV$384,43)))</f>
        <v>18.387495475259083</v>
      </c>
      <c r="P1754" s="11">
        <v>0</v>
      </c>
      <c r="Q1754" s="10">
        <f t="shared" si="938"/>
        <v>0.94175248956267377</v>
      </c>
      <c r="R1754" s="10">
        <f t="shared" si="939"/>
        <v>1.731646964064764E-2</v>
      </c>
      <c r="S1754" s="10">
        <f t="shared" si="940"/>
        <v>0</v>
      </c>
      <c r="T1754" s="9">
        <f t="shared" si="930"/>
        <v>0.92443601992202618</v>
      </c>
      <c r="U1754" s="18"/>
      <c r="V1754" s="8">
        <f t="shared" si="941"/>
        <v>7243.7435466434872</v>
      </c>
      <c r="W1754" s="8">
        <f t="shared" si="931"/>
        <v>7110.5492449556441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-2401.0348386542787</v>
      </c>
      <c r="AB1754" s="8">
        <f t="shared" si="942"/>
        <v>-13319.430168784429</v>
      </c>
      <c r="AC1754" s="8">
        <f t="shared" si="935"/>
        <v>-15720.465007438708</v>
      </c>
      <c r="AD1754" s="8">
        <f t="shared" si="943"/>
        <v>710.61124192572618</v>
      </c>
      <c r="AE1754" s="8">
        <f t="shared" si="936"/>
        <v>-15009.853765512982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2597.2969323034381</v>
      </c>
      <c r="M1755" s="14">
        <f t="shared" si="929"/>
        <v>769177</v>
      </c>
      <c r="N1755" s="13"/>
      <c r="O1755" s="12">
        <f>1000*(IF(I10&lt;18,VLOOKUP(I10,'[1]Mortality (No Interventions) L'!$B$10:$O$129,10),VLOOKUP(I10,'[1]Mortality (Interventions) L'!$B$264:$AV$384,43)))</f>
        <v>20.318554139897266</v>
      </c>
      <c r="P1755" s="11">
        <v>0</v>
      </c>
      <c r="Q1755" s="10">
        <f t="shared" si="938"/>
        <v>0.92443601992202618</v>
      </c>
      <c r="R1755" s="10">
        <f t="shared" si="939"/>
        <v>1.8783203319656834E-2</v>
      </c>
      <c r="S1755" s="10">
        <f t="shared" si="940"/>
        <v>0</v>
      </c>
      <c r="T1755" s="9">
        <f t="shared" si="930"/>
        <v>0.90565281660236929</v>
      </c>
      <c r="U1755" s="18"/>
      <c r="V1755" s="8">
        <f t="shared" si="941"/>
        <v>7110.5492449556441</v>
      </c>
      <c r="W1755" s="8">
        <f t="shared" si="931"/>
        <v>6966.0731651576061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-2352.2492822933018</v>
      </c>
      <c r="AB1755" s="8">
        <f t="shared" si="942"/>
        <v>-14447.607979803684</v>
      </c>
      <c r="AC1755" s="8">
        <f t="shared" si="935"/>
        <v>-16799.857262096986</v>
      </c>
      <c r="AD1755" s="8">
        <f t="shared" si="943"/>
        <v>697.54488093014868</v>
      </c>
      <c r="AE1755" s="8">
        <f t="shared" si="936"/>
        <v>-16102.312381166837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2597.2969323034381</v>
      </c>
      <c r="M1756" s="14">
        <f t="shared" si="929"/>
        <v>769177</v>
      </c>
      <c r="N1756" s="13"/>
      <c r="O1756" s="12">
        <f>1000*(IF(I11&lt;18,VLOOKUP(I11,'[1]Mortality (No Interventions) L'!$B$10:$O$129,10),VLOOKUP(I11,'[1]Mortality (Interventions) L'!$B$264:$AV$384,43)))</f>
        <v>22.300761789932686</v>
      </c>
      <c r="P1756" s="11">
        <v>0</v>
      </c>
      <c r="Q1756" s="10">
        <f t="shared" si="938"/>
        <v>0.90565281660236929</v>
      </c>
      <c r="R1756" s="10">
        <f t="shared" si="939"/>
        <v>2.019674772743103E-2</v>
      </c>
      <c r="S1756" s="10">
        <f t="shared" si="940"/>
        <v>0</v>
      </c>
      <c r="T1756" s="9">
        <f t="shared" si="930"/>
        <v>0.88545606887493822</v>
      </c>
      <c r="U1756" s="18"/>
      <c r="V1756" s="8">
        <f t="shared" si="941"/>
        <v>6966.0731651576061</v>
      </c>
      <c r="W1756" s="8">
        <f t="shared" si="931"/>
        <v>6810.7244268901841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-2299.792331378339</v>
      </c>
      <c r="AB1756" s="8">
        <f t="shared" si="942"/>
        <v>-15534.873826742218</v>
      </c>
      <c r="AC1756" s="8">
        <f t="shared" si="935"/>
        <v>-17834.666158120555</v>
      </c>
      <c r="AD1756" s="8">
        <f t="shared" si="943"/>
        <v>683.37177750196122</v>
      </c>
      <c r="AE1756" s="8">
        <f t="shared" si="936"/>
        <v>-17151.294380618594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2597.2969323034381</v>
      </c>
      <c r="M1757" s="14">
        <f t="shared" si="929"/>
        <v>769177</v>
      </c>
      <c r="N1757" s="13"/>
      <c r="O1757" s="12">
        <f>1000*(IF(I12&lt;18,VLOOKUP(I12,'[1]Mortality (No Interventions) L'!$B$10:$O$129,10),VLOOKUP(I12,'[1]Mortality (Interventions) L'!$B$264:$AV$384,43)))</f>
        <v>24.580390504432469</v>
      </c>
      <c r="P1757" s="11">
        <v>0</v>
      </c>
      <c r="Q1757" s="10">
        <f t="shared" si="938"/>
        <v>0.88545606887493822</v>
      </c>
      <c r="R1757" s="10">
        <f t="shared" si="939"/>
        <v>2.1764855947465633E-2</v>
      </c>
      <c r="S1757" s="10">
        <f t="shared" si="940"/>
        <v>0</v>
      </c>
      <c r="T1757" s="9">
        <f t="shared" si="930"/>
        <v>0.86369121292747253</v>
      </c>
      <c r="U1757" s="18"/>
      <c r="V1757" s="8">
        <f t="shared" si="941"/>
        <v>6810.7244268901841</v>
      </c>
      <c r="W1757" s="8">
        <f t="shared" si="931"/>
        <v>6643.3141608591459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-2243.2625377939598</v>
      </c>
      <c r="AB1757" s="8">
        <f t="shared" si="942"/>
        <v>-16741.026603103772</v>
      </c>
      <c r="AC1757" s="8">
        <f t="shared" si="935"/>
        <v>-18984.28914089773</v>
      </c>
      <c r="AD1757" s="8">
        <f t="shared" si="943"/>
        <v>668.13206627792715</v>
      </c>
      <c r="AE1757" s="8">
        <f t="shared" si="936"/>
        <v>-18316.157074619805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2597.2969323034381</v>
      </c>
      <c r="M1758" s="14">
        <f t="shared" si="929"/>
        <v>769177</v>
      </c>
      <c r="N1758" s="13"/>
      <c r="O1758" s="12">
        <f>1000*(IF(I13&lt;18,VLOOKUP(I13,'[1]Mortality (No Interventions) L'!$B$10:$O$129,10),VLOOKUP(I13,'[1]Mortality (Interventions) L'!$B$264:$AV$384,43)))</f>
        <v>27.202389742231126</v>
      </c>
      <c r="P1758" s="11">
        <v>0</v>
      </c>
      <c r="Q1758" s="10">
        <f t="shared" si="938"/>
        <v>0.86369121292747253</v>
      </c>
      <c r="R1758" s="10">
        <f t="shared" si="939"/>
        <v>2.349446499099344E-2</v>
      </c>
      <c r="S1758" s="10">
        <f t="shared" si="940"/>
        <v>0</v>
      </c>
      <c r="T1758" s="9">
        <f t="shared" si="930"/>
        <v>0.84019674793647914</v>
      </c>
      <c r="U1758" s="18"/>
      <c r="V1758" s="8">
        <f t="shared" si="941"/>
        <v>6643.3141608591459</v>
      </c>
      <c r="W1758" s="8">
        <f t="shared" si="931"/>
        <v>6462.6001398753724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-2182.2404359467423</v>
      </c>
      <c r="AB1758" s="8">
        <f t="shared" si="942"/>
        <v>-18071.402098377363</v>
      </c>
      <c r="AC1758" s="8">
        <f t="shared" si="935"/>
        <v>-20253.642534324106</v>
      </c>
      <c r="AD1758" s="8">
        <f t="shared" si="943"/>
        <v>651.7091191802823</v>
      </c>
      <c r="AE1758" s="8">
        <f t="shared" si="936"/>
        <v>-19601.933415143823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5201.2353567207047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2597.2969323034381</v>
      </c>
      <c r="M1759" s="14">
        <f t="shared" si="929"/>
        <v>769177</v>
      </c>
      <c r="N1759" s="13"/>
      <c r="O1759" s="12">
        <f>1000*(IF(I14&lt;18,VLOOKUP(I14,'[1]Mortality (No Interventions) L'!$B$10:$O$129,10),VLOOKUP(I14,'[1]Mortality (Interventions) L'!$B$264:$AV$384,43)))</f>
        <v>30.31916366419895</v>
      </c>
      <c r="P1759" s="11">
        <v>0</v>
      </c>
      <c r="Q1759" s="10">
        <f t="shared" si="938"/>
        <v>0.84019674793647914</v>
      </c>
      <c r="R1759" s="10">
        <f t="shared" si="939"/>
        <v>2.5474062710813823E-2</v>
      </c>
      <c r="S1759" s="10">
        <f t="shared" si="940"/>
        <v>0</v>
      </c>
      <c r="T1759" s="9">
        <f t="shared" si="930"/>
        <v>0.81472268522566527</v>
      </c>
      <c r="U1759" s="18"/>
      <c r="V1759" s="8">
        <f t="shared" si="941"/>
        <v>6462.6001398753724</v>
      </c>
      <c r="W1759" s="8">
        <f t="shared" si="931"/>
        <v>6266.659508538216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-2116.0767310146402</v>
      </c>
      <c r="AB1759" s="8">
        <f t="shared" si="942"/>
        <v>-19594.063133715645</v>
      </c>
      <c r="AC1759" s="8">
        <f t="shared" si="935"/>
        <v>-21710.139864730285</v>
      </c>
      <c r="AD1759" s="8">
        <f t="shared" si="943"/>
        <v>633.98107372177412</v>
      </c>
      <c r="AE1759" s="8">
        <f t="shared" si="936"/>
        <v>-21076.158791008511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2597.2969323034381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2597.2969323034381</v>
      </c>
      <c r="M1760" s="14">
        <f t="shared" si="929"/>
        <v>769177</v>
      </c>
      <c r="N1760" s="13"/>
      <c r="O1760" s="12">
        <f>1000*(IF(I15&lt;18,VLOOKUP(I15,'[1]Mortality (No Interventions) L'!$B$10:$O$129,10),VLOOKUP(I15,'[1]Mortality (Interventions) L'!$B$264:$AV$384,43)))</f>
        <v>33.900663065190372</v>
      </c>
      <c r="P1760" s="11">
        <v>0</v>
      </c>
      <c r="Q1760" s="10">
        <f t="shared" si="938"/>
        <v>0.81472268522566527</v>
      </c>
      <c r="R1760" s="10">
        <f t="shared" si="939"/>
        <v>2.7619639243402432E-2</v>
      </c>
      <c r="S1760" s="10">
        <f t="shared" si="940"/>
        <v>0</v>
      </c>
      <c r="T1760" s="9">
        <f t="shared" si="930"/>
        <v>0.78710304598226288</v>
      </c>
      <c r="U1760" s="18"/>
      <c r="V1760" s="8">
        <f t="shared" si="941"/>
        <v>6266.659508538216</v>
      </c>
      <c r="W1760" s="8">
        <f t="shared" si="931"/>
        <v>6054.2155959949905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-2044.3403267364233</v>
      </c>
      <c r="AB1760" s="8">
        <f t="shared" si="942"/>
        <v>-21244.391254322552</v>
      </c>
      <c r="AC1760" s="8">
        <f t="shared" si="935"/>
        <v>-23288.731581058975</v>
      </c>
      <c r="AD1760" s="8">
        <f t="shared" si="943"/>
        <v>614.75929778759905</v>
      </c>
      <c r="AE1760" s="8">
        <f t="shared" si="936"/>
        <v>-22673.972283271378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2597.2969323034381</v>
      </c>
      <c r="M1761" s="14">
        <f t="shared" si="929"/>
        <v>769177</v>
      </c>
      <c r="N1761" s="13"/>
      <c r="O1761" s="12">
        <f>1000*(IF(I16&lt;18,VLOOKUP(I16,'[1]Mortality (No Interventions) L'!$B$10:$O$129,10),VLOOKUP(I16,'[1]Mortality (Interventions) L'!$B$264:$AV$384,43)))</f>
        <v>37.99824666946882</v>
      </c>
      <c r="P1761" s="11">
        <v>0</v>
      </c>
      <c r="Q1761" s="10">
        <f t="shared" si="938"/>
        <v>0.78710304598226288</v>
      </c>
      <c r="R1761" s="10">
        <f t="shared" si="939"/>
        <v>2.9908535695524284E-2</v>
      </c>
      <c r="S1761" s="10">
        <f t="shared" si="940"/>
        <v>0</v>
      </c>
      <c r="T1761" s="9">
        <f t="shared" si="930"/>
        <v>0.75719451028673856</v>
      </c>
      <c r="U1761" s="18"/>
      <c r="V1761" s="8">
        <f t="shared" si="941"/>
        <v>6054.2155959949905</v>
      </c>
      <c r="W1761" s="8">
        <f t="shared" si="931"/>
        <v>5824.1660183882277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-1966.6589787247501</v>
      </c>
      <c r="AB1761" s="8">
        <f t="shared" si="942"/>
        <v>-23004.957760676283</v>
      </c>
      <c r="AC1761" s="8">
        <f t="shared" si="935"/>
        <v>-24971.616739401034</v>
      </c>
      <c r="AD1761" s="8">
        <f t="shared" si="943"/>
        <v>593.91854996710856</v>
      </c>
      <c r="AE1761" s="8">
        <f t="shared" si="936"/>
        <v>-24377.698189433926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2597.2969323034381</v>
      </c>
      <c r="M1762" s="14">
        <f t="shared" si="929"/>
        <v>769177</v>
      </c>
      <c r="N1762" s="13"/>
      <c r="O1762" s="12">
        <f>1000*(IF(I17&lt;18,VLOOKUP(I17,'[1]Mortality (No Interventions) L'!$B$10:$O$129,10),VLOOKUP(I17,'[1]Mortality (Interventions) L'!$B$264:$AV$384,43)))</f>
        <v>42.713701322119292</v>
      </c>
      <c r="P1762" s="11">
        <v>0</v>
      </c>
      <c r="Q1762" s="10">
        <f t="shared" si="938"/>
        <v>0.75719451028673856</v>
      </c>
      <c r="R1762" s="10">
        <f t="shared" si="939"/>
        <v>3.2342580155136136E-2</v>
      </c>
      <c r="S1762" s="10">
        <f t="shared" si="940"/>
        <v>0</v>
      </c>
      <c r="T1762" s="9">
        <f t="shared" si="930"/>
        <v>0.72485193013160243</v>
      </c>
      <c r="U1762" s="18"/>
      <c r="V1762" s="8">
        <f t="shared" si="941"/>
        <v>5824.1660183882277</v>
      </c>
      <c r="W1762" s="8">
        <f t="shared" si="931"/>
        <v>5575.3943306283563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-1882.655694505037</v>
      </c>
      <c r="AB1762" s="8">
        <f t="shared" si="942"/>
        <v>-24877.168775987149</v>
      </c>
      <c r="AC1762" s="8">
        <f t="shared" si="935"/>
        <v>-26759.824470492185</v>
      </c>
      <c r="AD1762" s="8">
        <f t="shared" si="943"/>
        <v>571.35068640388522</v>
      </c>
      <c r="AE1762" s="8">
        <f t="shared" si="936"/>
        <v>-26188.473784088299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2597.2969323034381</v>
      </c>
      <c r="M1763" s="14">
        <f t="shared" si="929"/>
        <v>769177</v>
      </c>
      <c r="N1763" s="13"/>
      <c r="O1763" s="12">
        <f>1000*(IF(I18&lt;18,VLOOKUP(I18,'[1]Mortality (No Interventions) L'!$B$10:$O$129,10),VLOOKUP(I18,'[1]Mortality (Interventions) L'!$B$264:$AV$384,43)))</f>
        <v>47.959481428291824</v>
      </c>
      <c r="P1763" s="11">
        <v>0</v>
      </c>
      <c r="Q1763" s="10">
        <f t="shared" si="938"/>
        <v>0.72485193013160243</v>
      </c>
      <c r="R1763" s="10">
        <f t="shared" si="939"/>
        <v>3.4763522681408067E-2</v>
      </c>
      <c r="S1763" s="10">
        <f t="shared" si="940"/>
        <v>0</v>
      </c>
      <c r="T1763" s="9">
        <f t="shared" si="930"/>
        <v>0.6900884074501944</v>
      </c>
      <c r="U1763" s="18"/>
      <c r="V1763" s="8">
        <f t="shared" si="941"/>
        <v>5575.3943306283563</v>
      </c>
      <c r="W1763" s="8">
        <f t="shared" si="931"/>
        <v>5308.0013097731817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-1792.364503688555</v>
      </c>
      <c r="AB1763" s="8">
        <f t="shared" si="942"/>
        <v>-26739.302085517415</v>
      </c>
      <c r="AC1763" s="8">
        <f t="shared" si="935"/>
        <v>-28531.666589205968</v>
      </c>
      <c r="AD1763" s="8">
        <f t="shared" si="943"/>
        <v>546.94618383464183</v>
      </c>
      <c r="AE1763" s="8">
        <f t="shared" si="936"/>
        <v>-27984.720405371325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2597.2969323034381</v>
      </c>
      <c r="M1764" s="14">
        <f t="shared" si="929"/>
        <v>769177</v>
      </c>
      <c r="N1764" s="13"/>
      <c r="O1764" s="12">
        <f>1000*(IF(I19&lt;18,VLOOKUP(I19,'[1]Mortality (No Interventions) L'!$B$10:$O$129,10),VLOOKUP(I19,'[1]Mortality (Interventions) L'!$B$264:$AV$384,43)))</f>
        <v>53.766305648102907</v>
      </c>
      <c r="P1764" s="11">
        <v>0</v>
      </c>
      <c r="Q1764" s="10">
        <f t="shared" si="938"/>
        <v>0.6900884074501944</v>
      </c>
      <c r="R1764" s="10">
        <f t="shared" si="939"/>
        <v>3.7103504239179727E-2</v>
      </c>
      <c r="S1764" s="10">
        <f t="shared" si="940"/>
        <v>0</v>
      </c>
      <c r="T1764" s="9">
        <f t="shared" si="930"/>
        <v>0.65298490321101466</v>
      </c>
      <c r="U1764" s="18"/>
      <c r="V1764" s="8">
        <f t="shared" si="941"/>
        <v>5308.0013097731817</v>
      </c>
      <c r="W1764" s="8">
        <f t="shared" si="931"/>
        <v>5022.6096889713863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-1695.9956859504259</v>
      </c>
      <c r="AB1764" s="8">
        <f t="shared" si="942"/>
        <v>-28539.162080179543</v>
      </c>
      <c r="AC1764" s="8">
        <f t="shared" si="935"/>
        <v>-30235.157766129971</v>
      </c>
      <c r="AD1764" s="8">
        <f t="shared" si="943"/>
        <v>520.71492848874914</v>
      </c>
      <c r="AE1764" s="8">
        <f t="shared" si="936"/>
        <v>-29714.442837641222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2597.2969323034381</v>
      </c>
      <c r="M1765" s="14">
        <f t="shared" si="929"/>
        <v>769177</v>
      </c>
      <c r="N1765" s="13"/>
      <c r="O1765" s="12">
        <f>1000*(IF(I20&lt;18,VLOOKUP(I20,'[1]Mortality (No Interventions) L'!$B$10:$O$129,10),VLOOKUP(I20,'[1]Mortality (Interventions) L'!$B$264:$AV$384,43)))</f>
        <v>60.066373682016959</v>
      </c>
      <c r="P1765" s="11">
        <v>0</v>
      </c>
      <c r="Q1765" s="10">
        <f t="shared" si="938"/>
        <v>0.65298490321101466</v>
      </c>
      <c r="R1765" s="10">
        <f t="shared" si="939"/>
        <v>3.9222435204988478E-2</v>
      </c>
      <c r="S1765" s="10">
        <f t="shared" si="940"/>
        <v>0</v>
      </c>
      <c r="T1765" s="9">
        <f t="shared" si="930"/>
        <v>0.61376246800602619</v>
      </c>
      <c r="U1765" s="18"/>
      <c r="V1765" s="8">
        <f t="shared" si="941"/>
        <v>5022.6096889713863</v>
      </c>
      <c r="W1765" s="8">
        <f t="shared" si="931"/>
        <v>4720.9197385347125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-1594.1233753150389</v>
      </c>
      <c r="AB1765" s="8">
        <f t="shared" si="942"/>
        <v>-30168.995043667423</v>
      </c>
      <c r="AC1765" s="8">
        <f t="shared" si="935"/>
        <v>-31763.11841898246</v>
      </c>
      <c r="AD1765" s="8">
        <f t="shared" si="943"/>
        <v>492.718010488093</v>
      </c>
      <c r="AE1765" s="8">
        <f t="shared" si="936"/>
        <v>-31270.400408494366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2597.2969323034381</v>
      </c>
      <c r="M1766" s="14">
        <f t="shared" si="929"/>
        <v>769177</v>
      </c>
      <c r="N1766" s="13"/>
      <c r="O1766" s="12">
        <f>1000*(IF(I21&lt;18,VLOOKUP(I21,'[1]Mortality (No Interventions) L'!$B$10:$O$129,10),VLOOKUP(I21,'[1]Mortality (Interventions) L'!$B$264:$AV$384,43)))</f>
        <v>66.952562285810572</v>
      </c>
      <c r="P1766" s="11">
        <v>0</v>
      </c>
      <c r="Q1766" s="10">
        <f t="shared" si="938"/>
        <v>0.61376246800602619</v>
      </c>
      <c r="R1766" s="10">
        <f t="shared" si="939"/>
        <v>4.1092969867866286E-2</v>
      </c>
      <c r="S1766" s="10">
        <f t="shared" si="940"/>
        <v>0</v>
      </c>
      <c r="T1766" s="9">
        <f t="shared" si="930"/>
        <v>0.57266949813815993</v>
      </c>
      <c r="U1766" s="18"/>
      <c r="V1766" s="8">
        <f t="shared" si="941"/>
        <v>4720.9197385347125</v>
      </c>
      <c r="W1766" s="8">
        <f t="shared" si="931"/>
        <v>4404.8420656941544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-1487.3927307379922</v>
      </c>
      <c r="AB1766" s="8">
        <f t="shared" si="942"/>
        <v>-31607.767284055786</v>
      </c>
      <c r="AC1766" s="8">
        <f t="shared" si="935"/>
        <v>-33095.160014793779</v>
      </c>
      <c r="AD1766" s="8">
        <f t="shared" si="943"/>
        <v>463.12222635025535</v>
      </c>
      <c r="AE1766" s="8">
        <f t="shared" si="936"/>
        <v>-32632.037788443522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2597.2969323034381</v>
      </c>
      <c r="M1767" s="14">
        <f t="shared" si="929"/>
        <v>769177</v>
      </c>
      <c r="N1767" s="13"/>
      <c r="O1767" s="12">
        <f>1000*(IF(I22&lt;18,VLOOKUP(I22,'[1]Mortality (No Interventions) L'!$B$10:$O$129,10),VLOOKUP(I22,'[1]Mortality (Interventions) L'!$B$264:$AV$384,43)))</f>
        <v>74.66381350352691</v>
      </c>
      <c r="P1767" s="11">
        <v>0</v>
      </c>
      <c r="Q1767" s="10">
        <f t="shared" si="938"/>
        <v>0.57266949813815993</v>
      </c>
      <c r="R1767" s="10">
        <f t="shared" si="939"/>
        <v>4.2757688608145925E-2</v>
      </c>
      <c r="S1767" s="10">
        <f t="shared" si="940"/>
        <v>0</v>
      </c>
      <c r="T1767" s="9">
        <f t="shared" si="930"/>
        <v>0.52991180953001404</v>
      </c>
      <c r="U1767" s="18"/>
      <c r="V1767" s="8">
        <f t="shared" si="941"/>
        <v>4404.8420656941544</v>
      </c>
      <c r="W1767" s="8">
        <f t="shared" si="931"/>
        <v>4075.9597591886763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-1376.3383172836693</v>
      </c>
      <c r="AB1767" s="8">
        <f t="shared" si="942"/>
        <v>-32888.230650547855</v>
      </c>
      <c r="AC1767" s="8">
        <f t="shared" si="935"/>
        <v>-34264.568967831525</v>
      </c>
      <c r="AD1767" s="8">
        <f t="shared" si="943"/>
        <v>432.11500664459658</v>
      </c>
      <c r="AE1767" s="8">
        <f t="shared" si="936"/>
        <v>-33832.453961186926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2597.2969323034381</v>
      </c>
      <c r="M1768" s="14">
        <f t="shared" si="929"/>
        <v>769177</v>
      </c>
      <c r="N1768" s="13"/>
      <c r="O1768" s="12">
        <f>1000*(IF(I23&lt;18,VLOOKUP(I23,'[1]Mortality (No Interventions) L'!$B$10:$O$129,10),VLOOKUP(I23,'[1]Mortality (Interventions) L'!$B$264:$AV$384,43)))</f>
        <v>83.287514397454501</v>
      </c>
      <c r="P1768" s="11">
        <v>0</v>
      </c>
      <c r="Q1768" s="10">
        <f t="shared" si="938"/>
        <v>0.52991180953001404</v>
      </c>
      <c r="R1768" s="10">
        <f t="shared" si="939"/>
        <v>4.4135037465612217E-2</v>
      </c>
      <c r="S1768" s="10">
        <f t="shared" si="940"/>
        <v>0</v>
      </c>
      <c r="T1768" s="9">
        <f t="shared" si="930"/>
        <v>0.48577677206440184</v>
      </c>
      <c r="U1768" s="18"/>
      <c r="V1768" s="8">
        <f t="shared" si="941"/>
        <v>4075.9597591886763</v>
      </c>
      <c r="W1768" s="8">
        <f t="shared" si="931"/>
        <v>3736.4832020618041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-1261.7065198671373</v>
      </c>
      <c r="AB1768" s="8">
        <f t="shared" si="942"/>
        <v>-33947.655712687207</v>
      </c>
      <c r="AC1768" s="8">
        <f t="shared" si="935"/>
        <v>-35209.362232554347</v>
      </c>
      <c r="AD1768" s="8">
        <f t="shared" si="943"/>
        <v>399.85165237640916</v>
      </c>
      <c r="AE1768" s="8">
        <f t="shared" si="936"/>
        <v>-34809.510580177935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2597.2969323034381</v>
      </c>
      <c r="M1769" s="14">
        <f t="shared" si="929"/>
        <v>769177</v>
      </c>
      <c r="N1769" s="13"/>
      <c r="O1769" s="12">
        <f>1000*(IF(I24&lt;18,VLOOKUP(I24,'[1]Mortality (No Interventions) L'!$B$10:$O$129,10),VLOOKUP(I24,'[1]Mortality (Interventions) L'!$B$264:$AV$384,43)))</f>
        <v>92.968206702474987</v>
      </c>
      <c r="P1769" s="11">
        <v>0</v>
      </c>
      <c r="Q1769" s="10">
        <f t="shared" si="938"/>
        <v>0.48577677206440184</v>
      </c>
      <c r="R1769" s="10">
        <f t="shared" si="939"/>
        <v>4.5161795356544389E-2</v>
      </c>
      <c r="S1769" s="10">
        <f t="shared" si="940"/>
        <v>0</v>
      </c>
      <c r="T1769" s="9">
        <f t="shared" si="930"/>
        <v>0.44061497670785743</v>
      </c>
      <c r="U1769" s="18"/>
      <c r="V1769" s="8">
        <f t="shared" si="941"/>
        <v>3736.4832020618041</v>
      </c>
      <c r="W1769" s="8">
        <f t="shared" si="931"/>
        <v>3389.1090593921967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-1144.4079273302689</v>
      </c>
      <c r="AB1769" s="8">
        <f t="shared" si="942"/>
        <v>-34737.414266960746</v>
      </c>
      <c r="AC1769" s="8">
        <f t="shared" si="935"/>
        <v>-35881.822194291017</v>
      </c>
      <c r="AD1769" s="8">
        <f t="shared" si="943"/>
        <v>366.549002122263</v>
      </c>
      <c r="AE1769" s="8">
        <f t="shared" si="936"/>
        <v>-35515.273192168752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2597.2969323034381</v>
      </c>
      <c r="M1770" s="14">
        <f t="shared" si="929"/>
        <v>769177</v>
      </c>
      <c r="N1770" s="13"/>
      <c r="O1770" s="12">
        <f>1000*(IF(I25&lt;18,VLOOKUP(I25,'[1]Mortality (No Interventions) L'!$B$10:$O$129,10),VLOOKUP(I25,'[1]Mortality (Interventions) L'!$B$264:$AV$384,43)))</f>
        <v>103.35865457344053</v>
      </c>
      <c r="P1770" s="11">
        <v>0</v>
      </c>
      <c r="Q1770" s="10">
        <f t="shared" si="938"/>
        <v>0.44061497670785743</v>
      </c>
      <c r="R1770" s="10">
        <f t="shared" si="939"/>
        <v>4.5541371177431983E-2</v>
      </c>
      <c r="S1770" s="10">
        <f t="shared" si="940"/>
        <v>0</v>
      </c>
      <c r="T1770" s="9">
        <f t="shared" si="930"/>
        <v>0.39507360553042548</v>
      </c>
      <c r="U1770" s="18"/>
      <c r="V1770" s="8">
        <f t="shared" si="941"/>
        <v>3389.1090593921967</v>
      </c>
      <c r="W1770" s="8">
        <f t="shared" si="931"/>
        <v>3038.8153068107608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-1026.1234636782326</v>
      </c>
      <c r="AB1770" s="8">
        <f t="shared" si="942"/>
        <v>-35029.375258143598</v>
      </c>
      <c r="AC1770" s="8">
        <f t="shared" si="935"/>
        <v>-36055.49872182183</v>
      </c>
      <c r="AD1770" s="8">
        <f t="shared" si="943"/>
        <v>332.47159872637451</v>
      </c>
      <c r="AE1770" s="8">
        <f t="shared" si="936"/>
        <v>-35723.027123095453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2597.2969323034381</v>
      </c>
      <c r="M1771" s="14">
        <f t="shared" si="929"/>
        <v>769177</v>
      </c>
      <c r="N1771" s="13"/>
      <c r="O1771" s="12">
        <f>1000*(IF(I26&lt;18,VLOOKUP(I26,'[1]Mortality (No Interventions) L'!$B$10:$O$129,10),VLOOKUP(I26,'[1]Mortality (Interventions) L'!$B$264:$AV$384,43)))</f>
        <v>114.13071098270758</v>
      </c>
      <c r="P1771" s="11">
        <v>0</v>
      </c>
      <c r="Q1771" s="10">
        <f t="shared" si="938"/>
        <v>0.39507360553042548</v>
      </c>
      <c r="R1771" s="10">
        <f t="shared" si="939"/>
        <v>4.5090031489689215E-2</v>
      </c>
      <c r="S1771" s="10">
        <f t="shared" si="940"/>
        <v>0</v>
      </c>
      <c r="T1771" s="9">
        <f t="shared" si="930"/>
        <v>0.34998357404073627</v>
      </c>
      <c r="U1771" s="18"/>
      <c r="V1771" s="8">
        <f t="shared" si="941"/>
        <v>3038.8153068107608</v>
      </c>
      <c r="W1771" s="8">
        <f t="shared" si="931"/>
        <v>2691.9931552993144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-909.01126321259756</v>
      </c>
      <c r="AB1771" s="8">
        <f t="shared" si="942"/>
        <v>-34682.215151144679</v>
      </c>
      <c r="AC1771" s="8">
        <f t="shared" si="935"/>
        <v>-35591.226414357276</v>
      </c>
      <c r="AD1771" s="8">
        <f t="shared" si="943"/>
        <v>298.10778159813566</v>
      </c>
      <c r="AE1771" s="8">
        <f t="shared" si="936"/>
        <v>-35293.118632759142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2597.2969323034381</v>
      </c>
      <c r="M1772" s="14">
        <f t="shared" si="929"/>
        <v>769177</v>
      </c>
      <c r="N1772" s="13"/>
      <c r="O1772" s="12">
        <f>1000*(IF(I27&lt;18,VLOOKUP(I27,'[1]Mortality (No Interventions) L'!$B$10:$O$129,10),VLOOKUP(I27,'[1]Mortality (Interventions) L'!$B$264:$AV$384,43)))</f>
        <v>125.82122555360412</v>
      </c>
      <c r="P1772" s="11">
        <v>0</v>
      </c>
      <c r="Q1772" s="10">
        <f t="shared" si="938"/>
        <v>0.34998357404073627</v>
      </c>
      <c r="R1772" s="10">
        <f t="shared" si="939"/>
        <v>4.4035362209435991E-2</v>
      </c>
      <c r="S1772" s="10">
        <f t="shared" si="940"/>
        <v>0</v>
      </c>
      <c r="T1772" s="9">
        <f t="shared" si="930"/>
        <v>0.30594821183130028</v>
      </c>
      <c r="U1772" s="18"/>
      <c r="V1772" s="8">
        <f t="shared" si="941"/>
        <v>2691.9931552993144</v>
      </c>
      <c r="W1772" s="8">
        <f t="shared" si="931"/>
        <v>2353.2832773176406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-794.63835203315864</v>
      </c>
      <c r="AB1772" s="8">
        <f t="shared" si="942"/>
        <v>-33870.987798167349</v>
      </c>
      <c r="AC1772" s="8">
        <f t="shared" si="935"/>
        <v>-34665.626150200507</v>
      </c>
      <c r="AD1772" s="8">
        <f t="shared" si="943"/>
        <v>264.08452853486278</v>
      </c>
      <c r="AE1772" s="8">
        <f t="shared" si="936"/>
        <v>-34401.541621665645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2597.2969323034381</v>
      </c>
      <c r="M1773" s="14">
        <f t="shared" si="929"/>
        <v>769177</v>
      </c>
      <c r="N1773" s="13"/>
      <c r="O1773" s="12">
        <f>1000*(IF(I28&lt;18,VLOOKUP(I28,'[1]Mortality (No Interventions) L'!$B$10:$O$129,10),VLOOKUP(I28,'[1]Mortality (Interventions) L'!$B$264:$AV$384,43)))</f>
        <v>138.37227399406925</v>
      </c>
      <c r="P1773" s="11">
        <v>0</v>
      </c>
      <c r="Q1773" s="10">
        <f t="shared" si="938"/>
        <v>0.30594821183130028</v>
      </c>
      <c r="R1773" s="10">
        <f t="shared" si="939"/>
        <v>4.233474979551622E-2</v>
      </c>
      <c r="S1773" s="10">
        <f t="shared" si="940"/>
        <v>0</v>
      </c>
      <c r="T1773" s="9">
        <f t="shared" si="930"/>
        <v>0.26361346203578406</v>
      </c>
      <c r="U1773" s="18"/>
      <c r="V1773" s="8">
        <f t="shared" si="941"/>
        <v>2353.2832773176406</v>
      </c>
      <c r="W1773" s="8">
        <f t="shared" si="931"/>
        <v>2027.6541188829829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-684.6824362594308</v>
      </c>
      <c r="AB1773" s="8">
        <f t="shared" si="942"/>
        <v>-32562.91584346578</v>
      </c>
      <c r="AC1773" s="8">
        <f t="shared" si="935"/>
        <v>-33247.598279725215</v>
      </c>
      <c r="AD1773" s="8">
        <f t="shared" si="943"/>
        <v>230.85708950486057</v>
      </c>
      <c r="AE1773" s="8">
        <f t="shared" si="936"/>
        <v>-33016.741190220353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2597.2969323034381</v>
      </c>
      <c r="M1774" s="14">
        <f t="shared" si="929"/>
        <v>769177</v>
      </c>
      <c r="N1774" s="13"/>
      <c r="O1774" s="12">
        <f>1000*(IF(I29&lt;18,VLOOKUP(I29,'[1]Mortality (No Interventions) L'!$B$10:$O$129,10),VLOOKUP(I29,'[1]Mortality (Interventions) L'!$B$264:$AV$384,43)))</f>
        <v>152.13008014745822</v>
      </c>
      <c r="P1774" s="11">
        <v>0</v>
      </c>
      <c r="Q1774" s="10">
        <f t="shared" si="938"/>
        <v>0.26361346203578406</v>
      </c>
      <c r="R1774" s="10">
        <f t="shared" si="939"/>
        <v>4.0103537107452764E-2</v>
      </c>
      <c r="S1774" s="10">
        <f t="shared" si="940"/>
        <v>0</v>
      </c>
      <c r="T1774" s="9">
        <f t="shared" si="930"/>
        <v>0.2235099249283313</v>
      </c>
      <c r="U1774" s="18"/>
      <c r="V1774" s="8">
        <f t="shared" si="941"/>
        <v>2027.6541188829829</v>
      </c>
      <c r="W1774" s="8">
        <f t="shared" si="931"/>
        <v>1719.186935265991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-580.52164235572661</v>
      </c>
      <c r="AB1774" s="8">
        <f t="shared" si="942"/>
        <v>-30846.718361699193</v>
      </c>
      <c r="AC1774" s="8">
        <f t="shared" si="935"/>
        <v>-31427.240004054918</v>
      </c>
      <c r="AD1774" s="8">
        <f t="shared" si="943"/>
        <v>198.91286906242064</v>
      </c>
      <c r="AE1774" s="8">
        <f t="shared" si="936"/>
        <v>-31228.327134992498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2597.2969323034381</v>
      </c>
      <c r="M1775" s="14">
        <f t="shared" si="929"/>
        <v>769177</v>
      </c>
      <c r="N1775" s="13"/>
      <c r="O1775" s="12">
        <f>1000*(IF(I30&lt;18,VLOOKUP(I30,'[1]Mortality (No Interventions) L'!$B$10:$O$129,10),VLOOKUP(I30,'[1]Mortality (Interventions) L'!$B$264:$AV$384,43)))</f>
        <v>176.07089769867142</v>
      </c>
      <c r="P1775" s="11">
        <v>0</v>
      </c>
      <c r="Q1775" s="10">
        <f t="shared" si="938"/>
        <v>0.2235099249283313</v>
      </c>
      <c r="R1775" s="10">
        <f t="shared" si="939"/>
        <v>3.9353593126693953E-2</v>
      </c>
      <c r="S1775" s="10">
        <f t="shared" si="940"/>
        <v>0</v>
      </c>
      <c r="T1775" s="9">
        <f t="shared" si="930"/>
        <v>0.18415633180163735</v>
      </c>
      <c r="U1775" s="18"/>
      <c r="V1775" s="8">
        <f t="shared" si="941"/>
        <v>1719.186935265991</v>
      </c>
      <c r="W1775" s="8">
        <f t="shared" si="931"/>
        <v>1416.4881482618803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-478.30867565264674</v>
      </c>
      <c r="AB1775" s="8">
        <f t="shared" si="942"/>
        <v>-30269.878700411075</v>
      </c>
      <c r="AC1775" s="8">
        <f t="shared" si="935"/>
        <v>-30748.187376063721</v>
      </c>
      <c r="AD1775" s="8">
        <f t="shared" si="943"/>
        <v>168.65223834959372</v>
      </c>
      <c r="AE1775" s="8">
        <f t="shared" si="936"/>
        <v>-30579.535137714127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2597.2969323034381</v>
      </c>
      <c r="M1776" s="14">
        <f t="shared" si="929"/>
        <v>769177</v>
      </c>
      <c r="N1776" s="13"/>
      <c r="O1776" s="12">
        <f>1000*(IF(I31&lt;18,VLOOKUP(I31,'[1]Mortality (No Interventions) L'!$B$10:$O$129,10),VLOOKUP(I31,'[1]Mortality (Interventions) L'!$B$264:$AV$384,43)))</f>
        <v>191.72983286054833</v>
      </c>
      <c r="P1776" s="11">
        <v>0</v>
      </c>
      <c r="Q1776" s="10">
        <f t="shared" si="938"/>
        <v>0.18415633180163735</v>
      </c>
      <c r="R1776" s="10">
        <f t="shared" si="939"/>
        <v>3.5308262716539612E-2</v>
      </c>
      <c r="S1776" s="10">
        <f t="shared" si="940"/>
        <v>0</v>
      </c>
      <c r="T1776" s="9">
        <f t="shared" si="930"/>
        <v>0.14884806908509773</v>
      </c>
      <c r="U1776" s="18"/>
      <c r="V1776" s="8">
        <f t="shared" si="941"/>
        <v>1416.4881482618803</v>
      </c>
      <c r="W1776" s="8">
        <f t="shared" si="931"/>
        <v>1144.9051123466822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-386.60263321401459</v>
      </c>
      <c r="AB1776" s="8">
        <f t="shared" si="942"/>
        <v>-27158.303591519791</v>
      </c>
      <c r="AC1776" s="8">
        <f t="shared" si="935"/>
        <v>-27544.906224733804</v>
      </c>
      <c r="AD1776" s="8">
        <f t="shared" si="943"/>
        <v>138.95748734449046</v>
      </c>
      <c r="AE1776" s="8">
        <f t="shared" si="936"/>
        <v>-27405.948737389313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2597.2969323034381</v>
      </c>
      <c r="M1777" s="14">
        <f t="shared" si="929"/>
        <v>769177</v>
      </c>
      <c r="N1777" s="13"/>
      <c r="O1777" s="12">
        <f>1000*(IF(I32&lt;18,VLOOKUP(I32,'[1]Mortality (No Interventions) L'!$B$10:$O$129,10),VLOOKUP(I32,'[1]Mortality (Interventions) L'!$B$264:$AV$384,43)))</f>
        <v>208.54153308862857</v>
      </c>
      <c r="P1777" s="11">
        <v>0</v>
      </c>
      <c r="Q1777" s="10">
        <f t="shared" si="938"/>
        <v>0.14884806908509773</v>
      </c>
      <c r="R1777" s="10">
        <f t="shared" si="939"/>
        <v>3.1041004524288381E-2</v>
      </c>
      <c r="S1777" s="10">
        <f t="shared" si="940"/>
        <v>0</v>
      </c>
      <c r="T1777" s="9">
        <f t="shared" si="930"/>
        <v>0.11780706456080936</v>
      </c>
      <c r="U1777" s="18"/>
      <c r="V1777" s="8">
        <f t="shared" si="941"/>
        <v>1144.9051123466822</v>
      </c>
      <c r="W1777" s="8">
        <f t="shared" si="931"/>
        <v>906.14484497689671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-305.97992738746325</v>
      </c>
      <c r="AB1777" s="8">
        <f t="shared" si="942"/>
        <v>-23876.026736978565</v>
      </c>
      <c r="AC1777" s="8">
        <f t="shared" si="935"/>
        <v>-24182.006664366028</v>
      </c>
      <c r="AD1777" s="8">
        <f t="shared" si="943"/>
        <v>112.31519152120954</v>
      </c>
      <c r="AE1777" s="8">
        <f t="shared" si="936"/>
        <v>-24069.691472844817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2597.2969323034381</v>
      </c>
      <c r="M1778" s="14">
        <f t="shared" si="929"/>
        <v>769177</v>
      </c>
      <c r="N1778" s="13"/>
      <c r="O1778" s="12">
        <f>1000*(IF(I33&lt;18,VLOOKUP(I33,'[1]Mortality (No Interventions) L'!$B$10:$O$129,10),VLOOKUP(I33,'[1]Mortality (Interventions) L'!$B$264:$AV$384,43)))</f>
        <v>226.02405697159693</v>
      </c>
      <c r="P1778" s="11">
        <v>0</v>
      </c>
      <c r="Q1778" s="10">
        <f t="shared" si="938"/>
        <v>0.11780706456080936</v>
      </c>
      <c r="R1778" s="10">
        <f t="shared" si="939"/>
        <v>2.662723067194897E-2</v>
      </c>
      <c r="S1778" s="10">
        <f t="shared" si="940"/>
        <v>0</v>
      </c>
      <c r="T1778" s="9">
        <f t="shared" si="930"/>
        <v>9.117983388886039E-2</v>
      </c>
      <c r="U1778" s="18"/>
      <c r="V1778" s="8">
        <f t="shared" si="941"/>
        <v>906.14484497689671</v>
      </c>
      <c r="W1778" s="8">
        <f t="shared" si="931"/>
        <v>701.33431091131968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-236.82110284747415</v>
      </c>
      <c r="AB1778" s="8">
        <f t="shared" si="942"/>
        <v>-20481.053406557694</v>
      </c>
      <c r="AC1778" s="8">
        <f t="shared" si="935"/>
        <v>-20717.874509405166</v>
      </c>
      <c r="AD1778" s="8">
        <f t="shared" si="943"/>
        <v>88.892809292233579</v>
      </c>
      <c r="AE1778" s="8">
        <f t="shared" si="936"/>
        <v>-20628.981700112934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2597.2969323034381</v>
      </c>
      <c r="M1779" s="14">
        <f t="shared" si="929"/>
        <v>769177</v>
      </c>
      <c r="N1779" s="13"/>
      <c r="O1779" s="12">
        <f>1000*(IF(I34&lt;18,VLOOKUP(I34,'[1]Mortality (No Interventions) L'!$B$10:$O$129,10),VLOOKUP(I34,'[1]Mortality (Interventions) L'!$B$264:$AV$384,43)))</f>
        <v>243.93538778579318</v>
      </c>
      <c r="P1779" s="11">
        <v>0</v>
      </c>
      <c r="Q1779" s="10">
        <f t="shared" si="938"/>
        <v>9.117983388886039E-2</v>
      </c>
      <c r="R1779" s="10">
        <f t="shared" si="939"/>
        <v>2.2241988137923364E-2</v>
      </c>
      <c r="S1779" s="10">
        <f t="shared" si="940"/>
        <v>0</v>
      </c>
      <c r="T1779" s="9">
        <f t="shared" si="930"/>
        <v>6.8937845750937032E-2</v>
      </c>
      <c r="U1779" s="18"/>
      <c r="V1779" s="8">
        <f t="shared" si="941"/>
        <v>701.33431091131968</v>
      </c>
      <c r="W1779" s="8">
        <f t="shared" si="931"/>
        <v>530.25405381168491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-179.05205528851636</v>
      </c>
      <c r="AB1779" s="8">
        <f t="shared" si="942"/>
        <v>-17108.02570996348</v>
      </c>
      <c r="AC1779" s="8">
        <f t="shared" si="935"/>
        <v>-17287.077765251997</v>
      </c>
      <c r="AD1779" s="8">
        <f t="shared" si="943"/>
        <v>68.800895900400462</v>
      </c>
      <c r="AE1779" s="8">
        <f t="shared" si="936"/>
        <v>-17218.276869351597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2597.2969323034381</v>
      </c>
      <c r="M1780" s="14">
        <f t="shared" si="929"/>
        <v>769177</v>
      </c>
      <c r="N1780" s="13"/>
      <c r="O1780" s="12">
        <f>1000*(IF(I35&lt;18,VLOOKUP(I35,'[1]Mortality (No Interventions) L'!$B$10:$O$129,10),VLOOKUP(I35,'[1]Mortality (Interventions) L'!$B$264:$AV$384,43)))</f>
        <v>263.03859454878915</v>
      </c>
      <c r="P1780" s="11">
        <v>0</v>
      </c>
      <c r="Q1780" s="10">
        <f t="shared" si="938"/>
        <v>6.8937845750937032E-2</v>
      </c>
      <c r="R1780" s="10">
        <f t="shared" si="939"/>
        <v>1.8133314057547693E-2</v>
      </c>
      <c r="S1780" s="10">
        <f t="shared" si="940"/>
        <v>0</v>
      </c>
      <c r="T1780" s="9">
        <f t="shared" si="930"/>
        <v>5.0804531693389339E-2</v>
      </c>
      <c r="U1780" s="18"/>
      <c r="V1780" s="8">
        <f t="shared" si="941"/>
        <v>530.25405381168491</v>
      </c>
      <c r="W1780" s="8">
        <f t="shared" si="931"/>
        <v>390.77677274326135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-131.95445431435292</v>
      </c>
      <c r="AB1780" s="8">
        <f t="shared" si="942"/>
        <v>-13947.728106842362</v>
      </c>
      <c r="AC1780" s="8">
        <f t="shared" si="935"/>
        <v>-14079.682561156715</v>
      </c>
      <c r="AD1780" s="8">
        <f t="shared" si="943"/>
        <v>52.01792267892629</v>
      </c>
      <c r="AE1780" s="8">
        <f t="shared" si="936"/>
        <v>-14027.664638477789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2597.2969323034381</v>
      </c>
      <c r="M1781" s="14">
        <f t="shared" ref="M1781:M1812" si="946">$E$11</f>
        <v>769177</v>
      </c>
      <c r="N1781" s="13"/>
      <c r="O1781" s="12">
        <f>1000*(IF(I36&lt;18,VLOOKUP(I36,'[1]Mortality (No Interventions) L'!$B$10:$O$129,10),VLOOKUP(I36,'[1]Mortality (Interventions) L'!$B$264:$AV$384,43)))</f>
        <v>282.51536627028707</v>
      </c>
      <c r="P1781" s="11">
        <v>0</v>
      </c>
      <c r="Q1781" s="10">
        <f t="shared" si="938"/>
        <v>5.0804531693389339E-2</v>
      </c>
      <c r="R1781" s="10">
        <f t="shared" si="939"/>
        <v>1.4353060879548296E-2</v>
      </c>
      <c r="S1781" s="10">
        <f t="shared" si="940"/>
        <v>0</v>
      </c>
      <c r="T1781" s="9">
        <f t="shared" ref="T1781:T1812" si="947">Q1781-SUM(R1781:S1781)</f>
        <v>3.6451470813841043E-2</v>
      </c>
      <c r="U1781" s="18"/>
      <c r="V1781" s="8">
        <f t="shared" si="941"/>
        <v>390.77677274326135</v>
      </c>
      <c r="W1781" s="8">
        <f t="shared" ref="W1781:W1812" si="948">$G$14*M1781*T1781</f>
        <v>280.37632966177813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-94.675293322737645</v>
      </c>
      <c r="AB1781" s="8">
        <f t="shared" si="942"/>
        <v>-11040.044308148319</v>
      </c>
      <c r="AC1781" s="8">
        <f t="shared" ref="AC1781:AC1812" si="952">IFERROR(_xlfn.IFNA(SUM(Y1781:AB1781),0),0)</f>
        <v>-11134.719601471057</v>
      </c>
      <c r="AD1781" s="8">
        <f t="shared" si="943"/>
        <v>38.335201406113939</v>
      </c>
      <c r="AE1781" s="8">
        <f t="shared" ref="AE1781:AE1812" si="953">IFERROR(_xlfn.IFNA(SUM(AC1781:AD1781),0),0)</f>
        <v>-11096.384400064942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2597.2969323034381</v>
      </c>
      <c r="M1782" s="14">
        <f t="shared" si="946"/>
        <v>769177</v>
      </c>
      <c r="N1782" s="13"/>
      <c r="O1782" s="12">
        <f>1000*(IF(I37&lt;18,VLOOKUP(I37,'[1]Mortality (No Interventions) L'!$B$10:$O$129,10),VLOOKUP(I37,'[1]Mortality (Interventions) L'!$B$264:$AV$384,43)))</f>
        <v>303.00620973298055</v>
      </c>
      <c r="P1782" s="11">
        <v>0</v>
      </c>
      <c r="Q1782" s="10">
        <f t="shared" ref="Q1782:Q1813" si="955">T1781</f>
        <v>3.6451470813841043E-2</v>
      </c>
      <c r="R1782" s="10">
        <f t="shared" ref="R1782:R1813" si="956">O1782*Q1782/1000</f>
        <v>1.104502201049434E-2</v>
      </c>
      <c r="S1782" s="10">
        <f t="shared" ref="S1782:S1813" si="957">MIN(P1782*Q1782,Q1782-R1782)</f>
        <v>0</v>
      </c>
      <c r="T1782" s="9">
        <f t="shared" si="947"/>
        <v>2.5406448803346703E-2</v>
      </c>
      <c r="U1782" s="18"/>
      <c r="V1782" s="8">
        <f t="shared" ref="V1782:V1813" si="958">W1781</f>
        <v>280.37632966177813</v>
      </c>
      <c r="W1782" s="8">
        <f t="shared" si="948"/>
        <v>195.42056071211809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-65.988091537656743</v>
      </c>
      <c r="AB1782" s="8">
        <f t="shared" ref="AB1782:AB1813" si="959">IFERROR(_xlfn.IFNA(-M1782*R1782,0),0)</f>
        <v>-8495.5768949660051</v>
      </c>
      <c r="AC1782" s="8">
        <f t="shared" si="952"/>
        <v>-8561.5649865036612</v>
      </c>
      <c r="AD1782" s="8">
        <f t="shared" ref="AD1782:AD1813" si="960">IFERROR(_xlfn.IFNA($D$6*SUM(V1782:V1782,Y1782:Z1782),0),0)</f>
        <v>27.504917939820437</v>
      </c>
      <c r="AE1782" s="8">
        <f t="shared" si="953"/>
        <v>-8534.0600685638401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2597.2969323034381</v>
      </c>
      <c r="M1783" s="14">
        <f t="shared" si="946"/>
        <v>769177</v>
      </c>
      <c r="N1783" s="13"/>
      <c r="O1783" s="12">
        <f>1000*(IF(I38&lt;18,VLOOKUP(I38,'[1]Mortality (No Interventions) L'!$B$10:$O$129,10),VLOOKUP(I38,'[1]Mortality (Interventions) L'!$B$264:$AV$384,43)))</f>
        <v>324.55412094444227</v>
      </c>
      <c r="P1783" s="11">
        <v>0</v>
      </c>
      <c r="Q1783" s="10">
        <f t="shared" si="955"/>
        <v>2.5406448803346703E-2</v>
      </c>
      <c r="R1783" s="10">
        <f t="shared" si="956"/>
        <v>8.2457676576901656E-3</v>
      </c>
      <c r="S1783" s="10">
        <f t="shared" si="957"/>
        <v>0</v>
      </c>
      <c r="T1783" s="9">
        <f t="shared" si="947"/>
        <v>1.7160681145656539E-2</v>
      </c>
      <c r="U1783" s="18"/>
      <c r="V1783" s="8">
        <f t="shared" si="958"/>
        <v>195.42056071211809</v>
      </c>
      <c r="W1783" s="8">
        <f t="shared" si="948"/>
        <v>131.9960124157266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-44.571384495851177</v>
      </c>
      <c r="AB1783" s="8">
        <f t="shared" si="959"/>
        <v>-6342.4548296391486</v>
      </c>
      <c r="AC1783" s="8">
        <f t="shared" si="952"/>
        <v>-6387.0262141349995</v>
      </c>
      <c r="AD1783" s="8">
        <f t="shared" si="960"/>
        <v>19.170757005858786</v>
      </c>
      <c r="AE1783" s="8">
        <f t="shared" si="953"/>
        <v>-6367.8554571291406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2597.2969323034381</v>
      </c>
      <c r="M1784" s="14">
        <f t="shared" si="946"/>
        <v>769177</v>
      </c>
      <c r="N1784" s="13"/>
      <c r="O1784" s="12">
        <f>1000*(IF(I39&lt;18,VLOOKUP(I39,'[1]Mortality (No Interventions) L'!$B$10:$O$129,10),VLOOKUP(I39,'[1]Mortality (Interventions) L'!$B$264:$AV$384,43)))</f>
        <v>346.29278392533519</v>
      </c>
      <c r="P1784" s="11">
        <v>0</v>
      </c>
      <c r="Q1784" s="10">
        <f t="shared" si="955"/>
        <v>1.7160681145656539E-2</v>
      </c>
      <c r="R1784" s="10">
        <f t="shared" si="956"/>
        <v>5.9426200479844133E-3</v>
      </c>
      <c r="S1784" s="10">
        <f t="shared" si="957"/>
        <v>0</v>
      </c>
      <c r="T1784" s="9">
        <f t="shared" si="947"/>
        <v>1.1218061097672125E-2</v>
      </c>
      <c r="U1784" s="18"/>
      <c r="V1784" s="8">
        <f t="shared" si="958"/>
        <v>131.9960124157266</v>
      </c>
      <c r="W1784" s="8">
        <f t="shared" si="948"/>
        <v>86.286745809241523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-29.13663567537635</v>
      </c>
      <c r="AB1784" s="8">
        <f t="shared" si="959"/>
        <v>-4570.9266606485071</v>
      </c>
      <c r="AC1784" s="8">
        <f t="shared" si="952"/>
        <v>-4600.0632963238832</v>
      </c>
      <c r="AD1784" s="8">
        <f t="shared" si="960"/>
        <v>12.94880881798278</v>
      </c>
      <c r="AE1784" s="8">
        <f t="shared" si="953"/>
        <v>-4587.1144875059008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2597.2969323034381</v>
      </c>
      <c r="M1785" s="14">
        <f t="shared" si="946"/>
        <v>769177</v>
      </c>
      <c r="N1785" s="13"/>
      <c r="O1785" s="12">
        <f>1000*(IF(I40&lt;18,VLOOKUP(I40,'[1]Mortality (No Interventions) L'!$B$10:$O$129,10),VLOOKUP(I40,'[1]Mortality (Interventions) L'!$B$264:$AV$384,43)))</f>
        <v>368.84195757175513</v>
      </c>
      <c r="P1785" s="11">
        <v>0</v>
      </c>
      <c r="Q1785" s="10">
        <f t="shared" si="955"/>
        <v>1.1218061097672125E-2</v>
      </c>
      <c r="R1785" s="10">
        <f t="shared" si="956"/>
        <v>4.1376916154249391E-3</v>
      </c>
      <c r="S1785" s="10">
        <f t="shared" si="957"/>
        <v>0</v>
      </c>
      <c r="T1785" s="9">
        <f t="shared" si="947"/>
        <v>7.0803694822471862E-3</v>
      </c>
      <c r="U1785" s="18"/>
      <c r="V1785" s="8">
        <f t="shared" si="958"/>
        <v>86.286745809241523</v>
      </c>
      <c r="W1785" s="8">
        <f t="shared" si="948"/>
        <v>54.46057357246444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-18.389821935815498</v>
      </c>
      <c r="AB1785" s="8">
        <f t="shared" si="959"/>
        <v>-3182.6172236777084</v>
      </c>
      <c r="AC1785" s="8">
        <f t="shared" si="952"/>
        <v>-3201.007045613524</v>
      </c>
      <c r="AD1785" s="8">
        <f t="shared" si="960"/>
        <v>8.4647297638865933</v>
      </c>
      <c r="AE1785" s="8">
        <f t="shared" si="953"/>
        <v>-3192.5423158496374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2597.2969323034381</v>
      </c>
      <c r="M1786" s="14">
        <f t="shared" si="946"/>
        <v>769177</v>
      </c>
      <c r="N1786" s="13"/>
      <c r="O1786" s="12">
        <f>1000*(IF(I41&lt;18,VLOOKUP(I41,'[1]Mortality (No Interventions) L'!$B$10:$O$129,10),VLOOKUP(I41,'[1]Mortality (Interventions) L'!$B$264:$AV$384,43)))</f>
        <v>391.30494561296865</v>
      </c>
      <c r="P1786" s="11">
        <v>0</v>
      </c>
      <c r="Q1786" s="10">
        <f t="shared" si="955"/>
        <v>7.0803694822471862E-3</v>
      </c>
      <c r="R1786" s="10">
        <f t="shared" si="956"/>
        <v>2.7705835951704581E-3</v>
      </c>
      <c r="S1786" s="10">
        <f t="shared" si="957"/>
        <v>0</v>
      </c>
      <c r="T1786" s="9">
        <f t="shared" si="947"/>
        <v>4.3097858870767281E-3</v>
      </c>
      <c r="U1786" s="18"/>
      <c r="V1786" s="8">
        <f t="shared" si="958"/>
        <v>54.46057357246444</v>
      </c>
      <c r="W1786" s="8">
        <f t="shared" si="948"/>
        <v>33.149881792640166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-11.193793663389037</v>
      </c>
      <c r="AB1786" s="8">
        <f t="shared" si="959"/>
        <v>-2131.0691779824274</v>
      </c>
      <c r="AC1786" s="8">
        <f t="shared" si="952"/>
        <v>-2142.2629716458164</v>
      </c>
      <c r="AD1786" s="8">
        <f t="shared" si="960"/>
        <v>5.342582267458762</v>
      </c>
      <c r="AE1786" s="8">
        <f t="shared" si="953"/>
        <v>-2136.9203893783574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2597.2969323034381</v>
      </c>
      <c r="M1787" s="14">
        <f t="shared" si="946"/>
        <v>769177</v>
      </c>
      <c r="N1787" s="13"/>
      <c r="O1787" s="12">
        <f>1000*(IF(I42&lt;18,VLOOKUP(I42,'[1]Mortality (No Interventions) L'!$B$10:$O$129,10),VLOOKUP(I42,'[1]Mortality (Interventions) L'!$B$264:$AV$384,43)))</f>
        <v>413.1220892232281</v>
      </c>
      <c r="P1787" s="11">
        <v>0</v>
      </c>
      <c r="Q1787" s="10">
        <f t="shared" si="955"/>
        <v>4.3097858870767281E-3</v>
      </c>
      <c r="R1787" s="10">
        <f t="shared" si="956"/>
        <v>1.7804677497739213E-3</v>
      </c>
      <c r="S1787" s="10">
        <f t="shared" si="957"/>
        <v>0</v>
      </c>
      <c r="T1787" s="9">
        <f t="shared" si="947"/>
        <v>2.5293181373028067E-3</v>
      </c>
      <c r="U1787" s="18"/>
      <c r="V1787" s="8">
        <f t="shared" si="958"/>
        <v>33.149881792640166</v>
      </c>
      <c r="W1787" s="8">
        <f t="shared" si="948"/>
        <v>19.454933368961612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-6.5693902388360259</v>
      </c>
      <c r="AB1787" s="8">
        <f t="shared" si="959"/>
        <v>-1369.4948423678554</v>
      </c>
      <c r="AC1787" s="8">
        <f t="shared" si="952"/>
        <v>-1376.0642326066913</v>
      </c>
      <c r="AD1787" s="8">
        <f t="shared" si="960"/>
        <v>3.2520034038580006</v>
      </c>
      <c r="AE1787" s="8">
        <f t="shared" si="953"/>
        <v>-1372.8122292028334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2597.2969323034381</v>
      </c>
      <c r="M1788" s="14">
        <f t="shared" si="946"/>
        <v>769177</v>
      </c>
      <c r="N1788" s="13"/>
      <c r="O1788" s="12">
        <f>1000*(IF(I43&lt;18,VLOOKUP(I43,'[1]Mortality (No Interventions) L'!$B$10:$O$129,10),VLOOKUP(I43,'[1]Mortality (Interventions) L'!$B$264:$AV$384,43)))</f>
        <v>435.25924944015549</v>
      </c>
      <c r="P1788" s="11">
        <v>0</v>
      </c>
      <c r="Q1788" s="10">
        <f t="shared" si="955"/>
        <v>2.5293181373028067E-3</v>
      </c>
      <c r="R1788" s="10">
        <f t="shared" si="956"/>
        <v>1.1009091140377918E-3</v>
      </c>
      <c r="S1788" s="10">
        <f t="shared" si="957"/>
        <v>0</v>
      </c>
      <c r="T1788" s="9">
        <f t="shared" si="947"/>
        <v>1.428409023265015E-3</v>
      </c>
      <c r="U1788" s="18"/>
      <c r="V1788" s="8">
        <f t="shared" si="958"/>
        <v>19.454933368961612</v>
      </c>
      <c r="W1788" s="8">
        <f t="shared" si="948"/>
        <v>10.986993672879144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-3.7100023742007737</v>
      </c>
      <c r="AB1788" s="8">
        <f t="shared" si="959"/>
        <v>-846.79396960824658</v>
      </c>
      <c r="AC1788" s="8">
        <f t="shared" si="952"/>
        <v>-850.50397198244741</v>
      </c>
      <c r="AD1788" s="8">
        <f t="shared" si="960"/>
        <v>1.9085289634951343</v>
      </c>
      <c r="AE1788" s="8">
        <f t="shared" si="953"/>
        <v>-848.59544301895232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2597.2969323034381</v>
      </c>
      <c r="M1789" s="14">
        <f t="shared" si="946"/>
        <v>769177</v>
      </c>
      <c r="N1789" s="13"/>
      <c r="O1789" s="12">
        <f>1000*(IF(I44&lt;18,VLOOKUP(I44,'[1]Mortality (No Interventions) L'!$B$10:$O$129,10),VLOOKUP(I44,'[1]Mortality (Interventions) L'!$B$264:$AV$384,43)))</f>
        <v>457.56703457765866</v>
      </c>
      <c r="P1789" s="11">
        <v>0</v>
      </c>
      <c r="Q1789" s="10">
        <f t="shared" si="955"/>
        <v>1.428409023265015E-3</v>
      </c>
      <c r="R1789" s="10">
        <f t="shared" si="956"/>
        <v>6.5359288093934278E-4</v>
      </c>
      <c r="S1789" s="10">
        <f t="shared" si="957"/>
        <v>0</v>
      </c>
      <c r="T1789" s="9">
        <f t="shared" si="947"/>
        <v>7.7481614232567219E-4</v>
      </c>
      <c r="U1789" s="18"/>
      <c r="V1789" s="8">
        <f t="shared" si="958"/>
        <v>10.986993672879144</v>
      </c>
      <c r="W1789" s="8">
        <f t="shared" si="948"/>
        <v>5.9597075590563362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-2.0124275895616526</v>
      </c>
      <c r="AB1789" s="8">
        <f t="shared" si="959"/>
        <v>-502.72861138228086</v>
      </c>
      <c r="AC1789" s="8">
        <f t="shared" si="952"/>
        <v>-504.7410389718425</v>
      </c>
      <c r="AD1789" s="8">
        <f t="shared" si="960"/>
        <v>1.0778240793094442</v>
      </c>
      <c r="AE1789" s="8">
        <f t="shared" si="953"/>
        <v>-503.66321489253306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2597.2969323034381</v>
      </c>
      <c r="M1790" s="14">
        <f t="shared" si="946"/>
        <v>769177</v>
      </c>
      <c r="N1790" s="13"/>
      <c r="O1790" s="12">
        <f>1000*(IF(I45&lt;18,VLOOKUP(I45,'[1]Mortality (No Interventions) L'!$B$10:$O$129,10),VLOOKUP(I45,'[1]Mortality (Interventions) L'!$B$264:$AV$384,43)))</f>
        <v>479.8817742540549</v>
      </c>
      <c r="P1790" s="11">
        <v>0</v>
      </c>
      <c r="Q1790" s="10">
        <f t="shared" si="955"/>
        <v>7.7481614232567219E-4</v>
      </c>
      <c r="R1790" s="10">
        <f t="shared" si="956"/>
        <v>3.7182014509992592E-4</v>
      </c>
      <c r="S1790" s="10">
        <f t="shared" si="957"/>
        <v>0</v>
      </c>
      <c r="T1790" s="9">
        <f t="shared" si="947"/>
        <v>4.0299599722574627E-4</v>
      </c>
      <c r="U1790" s="18"/>
      <c r="V1790" s="8">
        <f t="shared" si="958"/>
        <v>5.9597075590563362</v>
      </c>
      <c r="W1790" s="8">
        <f t="shared" si="948"/>
        <v>3.0997525215810784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-1.0467002673249957</v>
      </c>
      <c r="AB1790" s="8">
        <f t="shared" si="959"/>
        <v>-285.99550374752573</v>
      </c>
      <c r="AC1790" s="8">
        <f t="shared" si="952"/>
        <v>-287.04220401485071</v>
      </c>
      <c r="AD1790" s="8">
        <f t="shared" si="960"/>
        <v>0.58464731154342664</v>
      </c>
      <c r="AE1790" s="8">
        <f t="shared" si="953"/>
        <v>-286.45755670330726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2597.2969323034381</v>
      </c>
      <c r="M1791" s="14">
        <f t="shared" si="946"/>
        <v>769177</v>
      </c>
      <c r="N1791" s="13"/>
      <c r="O1791" s="12">
        <f>1000*(IF(I46&lt;18,VLOOKUP(I46,'[1]Mortality (No Interventions) L'!$B$10:$O$129,10),VLOOKUP(I46,'[1]Mortality (Interventions) L'!$B$264:$AV$384,43)))</f>
        <v>502.04309303857406</v>
      </c>
      <c r="P1791" s="11">
        <v>0</v>
      </c>
      <c r="Q1791" s="10">
        <f t="shared" si="955"/>
        <v>4.0299599722574627E-4</v>
      </c>
      <c r="R1791" s="10">
        <f t="shared" si="956"/>
        <v>2.0232135692937827E-4</v>
      </c>
      <c r="S1791" s="10">
        <f t="shared" si="957"/>
        <v>0</v>
      </c>
      <c r="T1791" s="9">
        <f t="shared" si="947"/>
        <v>2.0067464029636801E-4</v>
      </c>
      <c r="U1791" s="18"/>
      <c r="V1791" s="8">
        <f t="shared" si="958"/>
        <v>3.0997525215810784</v>
      </c>
      <c r="W1791" s="8">
        <f t="shared" si="948"/>
        <v>1.5435431779923947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-0.52121162763285256</v>
      </c>
      <c r="AB1791" s="8">
        <f t="shared" si="959"/>
        <v>-155.6209343588684</v>
      </c>
      <c r="AC1791" s="8">
        <f t="shared" si="952"/>
        <v>-156.14214598650125</v>
      </c>
      <c r="AD1791" s="8">
        <f t="shared" si="960"/>
        <v>0.30408572236710379</v>
      </c>
      <c r="AE1791" s="8">
        <f t="shared" si="953"/>
        <v>-155.83806026413416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2597.2969323034381</v>
      </c>
      <c r="M1792" s="14">
        <f t="shared" si="946"/>
        <v>769177</v>
      </c>
      <c r="N1792" s="13"/>
      <c r="O1792" s="12">
        <f>1000*(IF(I47&lt;18,VLOOKUP(I47,'[1]Mortality (No Interventions) L'!$B$10:$O$129,10),VLOOKUP(I47,'[1]Mortality (Interventions) L'!$B$264:$AV$384,43)))</f>
        <v>524.0740774271502</v>
      </c>
      <c r="P1792" s="11">
        <v>0</v>
      </c>
      <c r="Q1792" s="10">
        <f t="shared" si="955"/>
        <v>2.0067464029636801E-4</v>
      </c>
      <c r="R1792" s="10">
        <f t="shared" si="956"/>
        <v>1.0516837697634427E-4</v>
      </c>
      <c r="S1792" s="10">
        <f t="shared" si="957"/>
        <v>0</v>
      </c>
      <c r="T1792" s="9">
        <f t="shared" si="947"/>
        <v>9.5506263320023734E-5</v>
      </c>
      <c r="U1792" s="18"/>
      <c r="V1792" s="8">
        <f t="shared" si="958"/>
        <v>1.5435431779923947</v>
      </c>
      <c r="W1792" s="8">
        <f t="shared" si="948"/>
        <v>0.73461221101705898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-0.24805812473686201</v>
      </c>
      <c r="AB1792" s="8">
        <f t="shared" si="959"/>
        <v>-80.893096697533565</v>
      </c>
      <c r="AC1792" s="8">
        <f t="shared" si="952"/>
        <v>-81.141154822270423</v>
      </c>
      <c r="AD1792" s="8">
        <f t="shared" si="960"/>
        <v>0.15142158576105394</v>
      </c>
      <c r="AE1792" s="8">
        <f t="shared" si="953"/>
        <v>-80.989733236509366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2597.2969323034381</v>
      </c>
      <c r="M1793" s="14">
        <f t="shared" si="946"/>
        <v>769177</v>
      </c>
      <c r="N1793" s="13"/>
      <c r="O1793" s="12">
        <f>1000*(IF(I48&lt;18,VLOOKUP(I48,'[1]Mortality (No Interventions) L'!$B$10:$O$129,10),VLOOKUP(I48,'[1]Mortality (Interventions) L'!$B$264:$AV$384,43)))</f>
        <v>546.01887448984894</v>
      </c>
      <c r="P1793" s="11">
        <v>0</v>
      </c>
      <c r="Q1793" s="10">
        <f t="shared" si="955"/>
        <v>9.5506263320023734E-5</v>
      </c>
      <c r="R1793" s="10">
        <f t="shared" si="956"/>
        <v>5.2148222404730499E-5</v>
      </c>
      <c r="S1793" s="10">
        <f t="shared" si="957"/>
        <v>0</v>
      </c>
      <c r="T1793" s="9">
        <f t="shared" si="947"/>
        <v>4.3358040915293235E-5</v>
      </c>
      <c r="U1793" s="18"/>
      <c r="V1793" s="8">
        <f t="shared" si="958"/>
        <v>0.73461221101705898</v>
      </c>
      <c r="W1793" s="8">
        <f t="shared" si="948"/>
        <v>0.33350007837102508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-0.11261370665997808</v>
      </c>
      <c r="AB1793" s="8">
        <f t="shared" si="959"/>
        <v>-40.111213264603393</v>
      </c>
      <c r="AC1793" s="8">
        <f t="shared" si="952"/>
        <v>-40.223826971263371</v>
      </c>
      <c r="AD1793" s="8">
        <f t="shared" si="960"/>
        <v>7.2065457900773497E-2</v>
      </c>
      <c r="AE1793" s="8">
        <f t="shared" si="953"/>
        <v>-40.151761513362601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2597.2969323034381</v>
      </c>
      <c r="M1794" s="14">
        <f t="shared" si="946"/>
        <v>769177</v>
      </c>
      <c r="N1794" s="13"/>
      <c r="O1794" s="12">
        <f>1000*(IF(I49&lt;18,VLOOKUP(I49,'[1]Mortality (No Interventions) L'!$B$10:$O$129,10),VLOOKUP(I49,'[1]Mortality (Interventions) L'!$B$264:$AV$384,43)))</f>
        <v>567.73329786533441</v>
      </c>
      <c r="P1794" s="11">
        <v>0</v>
      </c>
      <c r="Q1794" s="10">
        <f t="shared" si="955"/>
        <v>4.3358040915293235E-5</v>
      </c>
      <c r="R1794" s="10">
        <f t="shared" si="956"/>
        <v>2.4615803557819531E-5</v>
      </c>
      <c r="S1794" s="10">
        <f t="shared" si="957"/>
        <v>0</v>
      </c>
      <c r="T1794" s="9">
        <f t="shared" si="947"/>
        <v>1.8742237357473704E-5</v>
      </c>
      <c r="U1794" s="18"/>
      <c r="V1794" s="8">
        <f t="shared" si="958"/>
        <v>0.33350007837102508</v>
      </c>
      <c r="W1794" s="8">
        <f t="shared" si="948"/>
        <v>0.14416097903909553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-4.8679155593069345E-2</v>
      </c>
      <c r="AB1794" s="8">
        <f t="shared" si="959"/>
        <v>-18.933909933192954</v>
      </c>
      <c r="AC1794" s="8">
        <f t="shared" si="952"/>
        <v>-18.982589088786025</v>
      </c>
      <c r="AD1794" s="8">
        <f t="shared" si="960"/>
        <v>3.2716357688197563E-2</v>
      </c>
      <c r="AE1794" s="8">
        <f t="shared" si="953"/>
        <v>-18.949872731097827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2597.2969323034381</v>
      </c>
      <c r="M1795" s="14">
        <f t="shared" si="946"/>
        <v>769177</v>
      </c>
      <c r="N1795" s="13"/>
      <c r="O1795" s="12">
        <f>1000*(IF(I50&lt;18,VLOOKUP(I50,'[1]Mortality (No Interventions) L'!$B$10:$O$129,10),VLOOKUP(I50,'[1]Mortality (Interventions) L'!$B$264:$AV$384,43)))</f>
        <v>589.076356595584</v>
      </c>
      <c r="P1795" s="11">
        <v>0</v>
      </c>
      <c r="Q1795" s="10">
        <f t="shared" si="955"/>
        <v>1.8742237357473704E-5</v>
      </c>
      <c r="R1795" s="10">
        <f t="shared" si="956"/>
        <v>1.1040608896990255E-5</v>
      </c>
      <c r="S1795" s="10">
        <f t="shared" si="957"/>
        <v>0</v>
      </c>
      <c r="T1795" s="9">
        <f t="shared" si="947"/>
        <v>7.7016284604834487E-6</v>
      </c>
      <c r="U1795" s="18"/>
      <c r="V1795" s="8">
        <f t="shared" si="958"/>
        <v>0.14416097903909553</v>
      </c>
      <c r="W1795" s="8">
        <f t="shared" si="948"/>
        <v>5.9239154743492776E-2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-2.0003415974154511E-2</v>
      </c>
      <c r="AB1795" s="8">
        <f t="shared" si="959"/>
        <v>-8.4921824295602732</v>
      </c>
      <c r="AC1795" s="8">
        <f t="shared" si="952"/>
        <v>-8.512185845534427</v>
      </c>
      <c r="AD1795" s="8">
        <f t="shared" si="960"/>
        <v>1.4142192043735272E-2</v>
      </c>
      <c r="AE1795" s="8">
        <f t="shared" si="953"/>
        <v>-8.4980436534906918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2597.2969323034381</v>
      </c>
      <c r="M1796" s="14">
        <f t="shared" si="946"/>
        <v>769177</v>
      </c>
      <c r="N1796" s="13"/>
      <c r="O1796" s="12">
        <f>1000*(IF(I51&lt;18,VLOOKUP(I51,'[1]Mortality (No Interventions) L'!$B$10:$O$129,10),VLOOKUP(I51,'[1]Mortality (Interventions) L'!$B$264:$AV$384,43)))</f>
        <v>614.06080340098219</v>
      </c>
      <c r="P1796" s="11">
        <v>0</v>
      </c>
      <c r="Q1796" s="10">
        <f t="shared" si="955"/>
        <v>7.7016284604834487E-6</v>
      </c>
      <c r="R1796" s="10">
        <f t="shared" si="956"/>
        <v>4.7292681599403362E-6</v>
      </c>
      <c r="S1796" s="10">
        <f t="shared" si="957"/>
        <v>0</v>
      </c>
      <c r="T1796" s="9">
        <f t="shared" si="947"/>
        <v>2.9723603005431125E-6</v>
      </c>
      <c r="U1796" s="18"/>
      <c r="V1796" s="8">
        <f t="shared" si="958"/>
        <v>5.9239154743492776E-2</v>
      </c>
      <c r="W1796" s="8">
        <f t="shared" si="948"/>
        <v>2.2862711788908498E-2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-7.7201022903011516E-3</v>
      </c>
      <c r="AB1796" s="8">
        <f t="shared" si="959"/>
        <v>-3.6376442954584278</v>
      </c>
      <c r="AC1796" s="8">
        <f t="shared" si="952"/>
        <v>-3.6453643977487289</v>
      </c>
      <c r="AD1796" s="8">
        <f t="shared" si="960"/>
        <v>5.811361080336642E-3</v>
      </c>
      <c r="AE1796" s="8">
        <f t="shared" si="953"/>
        <v>-3.6395530366683921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2597.2969323034381</v>
      </c>
      <c r="M1797" s="14">
        <f t="shared" si="946"/>
        <v>769177</v>
      </c>
      <c r="N1797" s="13"/>
      <c r="O1797" s="12">
        <f>1000*(IF(I52&lt;18,VLOOKUP(I52,'[1]Mortality (No Interventions) L'!$B$10:$O$129,10),VLOOKUP(I52,'[1]Mortality (Interventions) L'!$B$264:$AV$384,43)))</f>
        <v>638.587991782926</v>
      </c>
      <c r="P1797" s="11">
        <v>0</v>
      </c>
      <c r="Q1797" s="10">
        <f t="shared" si="955"/>
        <v>2.9723603005431125E-6</v>
      </c>
      <c r="R1797" s="10">
        <f t="shared" si="956"/>
        <v>1.8981135951791205E-6</v>
      </c>
      <c r="S1797" s="10">
        <f t="shared" si="957"/>
        <v>0</v>
      </c>
      <c r="T1797" s="9">
        <f t="shared" si="947"/>
        <v>1.074246705363992E-6</v>
      </c>
      <c r="U1797" s="18"/>
      <c r="V1797" s="8">
        <f t="shared" si="958"/>
        <v>2.2862711788908498E-2</v>
      </c>
      <c r="W1797" s="8">
        <f t="shared" si="948"/>
        <v>8.2628585809175932E-3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-2.7901376723789718E-3</v>
      </c>
      <c r="AB1797" s="8">
        <f t="shared" si="959"/>
        <v>-1.4599853207990905</v>
      </c>
      <c r="AC1797" s="8">
        <f t="shared" si="952"/>
        <v>-1.4627754584714694</v>
      </c>
      <c r="AD1797" s="8">
        <f t="shared" si="960"/>
        <v>2.2428320264919238E-3</v>
      </c>
      <c r="AE1797" s="8">
        <f t="shared" si="953"/>
        <v>-1.4605326264449774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2597.2969323034381</v>
      </c>
      <c r="M1798" s="14">
        <f t="shared" si="946"/>
        <v>769177</v>
      </c>
      <c r="N1798" s="13"/>
      <c r="O1798" s="12">
        <f>1000*(IF(I53&lt;18,VLOOKUP(I53,'[1]Mortality (No Interventions) L'!$B$10:$O$129,10),VLOOKUP(I53,'[1]Mortality (Interventions) L'!$B$264:$AV$384,43)))</f>
        <v>662.62616967424174</v>
      </c>
      <c r="P1798" s="11">
        <v>0</v>
      </c>
      <c r="Q1798" s="10">
        <f t="shared" si="955"/>
        <v>1.074246705363992E-6</v>
      </c>
      <c r="R1798" s="10">
        <f t="shared" si="956"/>
        <v>7.1182397966051583E-7</v>
      </c>
      <c r="S1798" s="10">
        <f t="shared" si="957"/>
        <v>0</v>
      </c>
      <c r="T1798" s="9">
        <f t="shared" si="947"/>
        <v>3.6242272570347619E-7</v>
      </c>
      <c r="U1798" s="18"/>
      <c r="V1798" s="8">
        <f t="shared" si="958"/>
        <v>8.2628585809175932E-3</v>
      </c>
      <c r="W1798" s="8">
        <f t="shared" si="948"/>
        <v>2.7876722488842272E-3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-9.4131943366668907E-4</v>
      </c>
      <c r="AB1798" s="8">
        <f t="shared" si="959"/>
        <v>-0.5475186332033366</v>
      </c>
      <c r="AC1798" s="8">
        <f t="shared" si="952"/>
        <v>-0.54845995263700331</v>
      </c>
      <c r="AD1798" s="8">
        <f t="shared" si="960"/>
        <v>8.1058642678801592E-4</v>
      </c>
      <c r="AE1798" s="8">
        <f t="shared" si="953"/>
        <v>-0.54764936621021532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2597.2969323034381</v>
      </c>
      <c r="M1799" s="14">
        <f t="shared" si="946"/>
        <v>769177</v>
      </c>
      <c r="N1799" s="13"/>
      <c r="O1799" s="12">
        <f>1000*(IF(I54&lt;18,VLOOKUP(I54,'[1]Mortality (No Interventions) L'!$B$10:$O$129,10),VLOOKUP(I54,'[1]Mortality (Interventions) L'!$B$264:$AV$384,43)))</f>
        <v>686.14482126166843</v>
      </c>
      <c r="P1799" s="11">
        <v>0</v>
      </c>
      <c r="Q1799" s="10">
        <f t="shared" si="955"/>
        <v>3.6242272570347619E-7</v>
      </c>
      <c r="R1799" s="10">
        <f t="shared" si="956"/>
        <v>2.4867447634897832E-7</v>
      </c>
      <c r="S1799" s="10">
        <f t="shared" si="957"/>
        <v>0</v>
      </c>
      <c r="T1799" s="9">
        <f t="shared" si="947"/>
        <v>1.1374824935449787E-7</v>
      </c>
      <c r="U1799" s="18"/>
      <c r="V1799" s="8">
        <f t="shared" si="958"/>
        <v>2.7876722488842272E-3</v>
      </c>
      <c r="W1799" s="8">
        <f t="shared" si="948"/>
        <v>8.7492537193744615E-4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-2.9543797910332387E-4</v>
      </c>
      <c r="AB1799" s="8">
        <f t="shared" si="959"/>
        <v>-0.19127468769467809</v>
      </c>
      <c r="AC1799" s="8">
        <f t="shared" si="952"/>
        <v>-0.19157012567378143</v>
      </c>
      <c r="AD1799" s="8">
        <f t="shared" si="960"/>
        <v>2.7347064761554273E-4</v>
      </c>
      <c r="AE1799" s="8">
        <f t="shared" si="953"/>
        <v>-0.19129665502616588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2597.2969323034381</v>
      </c>
      <c r="M1800" s="14">
        <f t="shared" si="946"/>
        <v>769177</v>
      </c>
      <c r="N1800" s="13"/>
      <c r="O1800" s="12">
        <f>1000*(IF(I55&lt;18,VLOOKUP(I55,'[1]Mortality (No Interventions) L'!$B$10:$O$129,10),VLOOKUP(I55,'[1]Mortality (Interventions) L'!$B$264:$AV$384,43)))</f>
        <v>709.11400855148702</v>
      </c>
      <c r="P1800" s="11">
        <v>0</v>
      </c>
      <c r="Q1800" s="10">
        <f t="shared" si="955"/>
        <v>1.1374824935449787E-7</v>
      </c>
      <c r="R1800" s="10">
        <f t="shared" si="956"/>
        <v>8.0660477065482084E-8</v>
      </c>
      <c r="S1800" s="10">
        <f t="shared" si="957"/>
        <v>0</v>
      </c>
      <c r="T1800" s="9">
        <f t="shared" si="947"/>
        <v>3.3087772289015786E-8</v>
      </c>
      <c r="U1800" s="18"/>
      <c r="V1800" s="8">
        <f t="shared" si="958"/>
        <v>8.7492537193744615E-4</v>
      </c>
      <c r="W1800" s="8">
        <f t="shared" si="948"/>
        <v>2.5450353425948295E-4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-8.5938769463015415E-5</v>
      </c>
      <c r="AB1800" s="8">
        <f t="shared" si="959"/>
        <v>-6.2042183767796313E-2</v>
      </c>
      <c r="AC1800" s="8">
        <f t="shared" si="952"/>
        <v>-6.2128122537259328E-2</v>
      </c>
      <c r="AD1800" s="8">
        <f t="shared" si="960"/>
        <v>8.5830178987063475E-5</v>
      </c>
      <c r="AE1800" s="8">
        <f t="shared" si="953"/>
        <v>-6.2042292358272265E-2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2597.2969323034381</v>
      </c>
      <c r="M1801" s="14">
        <f t="shared" si="946"/>
        <v>769177</v>
      </c>
      <c r="N1801" s="13"/>
      <c r="O1801" s="12">
        <f>1000*(IF(I56&lt;18,VLOOKUP(I56,'[1]Mortality (No Interventions) L'!$B$10:$O$129,10),VLOOKUP(I56,'[1]Mortality (Interventions) L'!$B$264:$AV$384,43)))</f>
        <v>731.65143392758023</v>
      </c>
      <c r="P1801" s="11">
        <v>0</v>
      </c>
      <c r="Q1801" s="10">
        <f t="shared" si="955"/>
        <v>3.3087772289015786E-8</v>
      </c>
      <c r="R1801" s="10">
        <f t="shared" si="956"/>
        <v>2.4208716040727654E-8</v>
      </c>
      <c r="S1801" s="10">
        <f t="shared" si="957"/>
        <v>0</v>
      </c>
      <c r="T1801" s="9">
        <f t="shared" si="947"/>
        <v>8.8790562482881317E-9</v>
      </c>
      <c r="U1801" s="18"/>
      <c r="V1801" s="8">
        <f t="shared" si="958"/>
        <v>2.5450353425948295E-4</v>
      </c>
      <c r="W1801" s="8">
        <f t="shared" si="948"/>
        <v>6.8295658478895212E-5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-2.3061545555428437E-5</v>
      </c>
      <c r="AB1801" s="8">
        <f t="shared" si="959"/>
        <v>-1.8620787578058774E-2</v>
      </c>
      <c r="AC1801" s="8">
        <f t="shared" si="952"/>
        <v>-1.8643849123614203E-2</v>
      </c>
      <c r="AD1801" s="8">
        <f t="shared" si="960"/>
        <v>2.4966796710855279E-5</v>
      </c>
      <c r="AE1801" s="8">
        <f t="shared" si="953"/>
        <v>-1.8618882326903348E-2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2597.2969323034381</v>
      </c>
      <c r="M1802" s="14">
        <f t="shared" si="946"/>
        <v>769177</v>
      </c>
      <c r="N1802" s="13"/>
      <c r="O1802" s="12">
        <f>1000*(IF(I57&lt;18,VLOOKUP(I57,'[1]Mortality (No Interventions) L'!$B$10:$O$129,10),VLOOKUP(I57,'[1]Mortality (Interventions) L'!$B$264:$AV$384,43)))</f>
        <v>753.89427960312946</v>
      </c>
      <c r="P1802" s="11">
        <v>0</v>
      </c>
      <c r="Q1802" s="10">
        <f t="shared" si="955"/>
        <v>8.8790562482881317E-9</v>
      </c>
      <c r="R1802" s="10">
        <f t="shared" si="956"/>
        <v>6.6938697138588463E-9</v>
      </c>
      <c r="S1802" s="10">
        <f t="shared" si="957"/>
        <v>0</v>
      </c>
      <c r="T1802" s="9">
        <f t="shared" si="947"/>
        <v>2.1851865344292854E-9</v>
      </c>
      <c r="U1802" s="18"/>
      <c r="V1802" s="8">
        <f t="shared" si="958"/>
        <v>6.8295658478895212E-5</v>
      </c>
      <c r="W1802" s="8">
        <f t="shared" si="948"/>
        <v>1.6807952229927145E-5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-5.6755782823839644E-6</v>
      </c>
      <c r="AB1802" s="8">
        <f t="shared" si="959"/>
        <v>-5.1487706248968057E-3</v>
      </c>
      <c r="AC1802" s="8">
        <f t="shared" si="952"/>
        <v>-5.1544462031791896E-3</v>
      </c>
      <c r="AD1802" s="8">
        <f t="shared" si="960"/>
        <v>6.6998040967796204E-6</v>
      </c>
      <c r="AE1802" s="8">
        <f t="shared" si="953"/>
        <v>-5.1477463990824103E-3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2597.2969323034381</v>
      </c>
      <c r="M1803" s="14">
        <f t="shared" si="946"/>
        <v>769177</v>
      </c>
      <c r="N1803" s="13"/>
      <c r="O1803" s="12">
        <f>1000*(IF(I58&lt;18,VLOOKUP(I58,'[1]Mortality (No Interventions) L'!$B$10:$O$129,10),VLOOKUP(I58,'[1]Mortality (Interventions) L'!$B$264:$AV$384,43)))</f>
        <v>775.84254557813506</v>
      </c>
      <c r="P1803" s="11">
        <v>0</v>
      </c>
      <c r="Q1803" s="10">
        <f t="shared" si="955"/>
        <v>2.1851865344292854E-9</v>
      </c>
      <c r="R1803" s="10">
        <f t="shared" si="956"/>
        <v>1.6953606834346799E-9</v>
      </c>
      <c r="S1803" s="10">
        <f t="shared" si="957"/>
        <v>0</v>
      </c>
      <c r="T1803" s="9">
        <f t="shared" si="947"/>
        <v>4.8982585099460556E-10</v>
      </c>
      <c r="U1803" s="18"/>
      <c r="V1803" s="8">
        <f t="shared" si="958"/>
        <v>1.6807952229927145E-5</v>
      </c>
      <c r="W1803" s="8">
        <f t="shared" si="948"/>
        <v>3.7676277859047773E-6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-1.2722231801512101E-6</v>
      </c>
      <c r="AB1803" s="8">
        <f t="shared" si="959"/>
        <v>-1.3040324444022367E-3</v>
      </c>
      <c r="AC1803" s="8">
        <f t="shared" si="952"/>
        <v>-1.305304667582388E-3</v>
      </c>
      <c r="AD1803" s="8">
        <f t="shared" si="960"/>
        <v>1.6488601137558531E-6</v>
      </c>
      <c r="AE1803" s="8">
        <f t="shared" si="953"/>
        <v>-1.3036558074686322E-3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2597.2969323034381</v>
      </c>
      <c r="M1804" s="14">
        <f t="shared" si="946"/>
        <v>769177</v>
      </c>
      <c r="N1804" s="13"/>
      <c r="O1804" s="12">
        <f>1000*(IF(I59&lt;18,VLOOKUP(I59,'[1]Mortality (No Interventions) L'!$B$10:$O$129,10),VLOOKUP(I59,'[1]Mortality (Interventions) L'!$B$264:$AV$384,43)))</f>
        <v>797.49623185259668</v>
      </c>
      <c r="P1804" s="11">
        <v>0</v>
      </c>
      <c r="Q1804" s="10">
        <f t="shared" si="955"/>
        <v>4.8982585099460556E-10</v>
      </c>
      <c r="R1804" s="10">
        <f t="shared" si="956"/>
        <v>3.9063427043218943E-10</v>
      </c>
      <c r="S1804" s="10">
        <f t="shared" si="957"/>
        <v>0</v>
      </c>
      <c r="T1804" s="9">
        <f t="shared" si="947"/>
        <v>9.9191580562416128E-11</v>
      </c>
      <c r="U1804" s="18"/>
      <c r="V1804" s="8">
        <f t="shared" si="958"/>
        <v>3.7676277859047773E-6</v>
      </c>
      <c r="W1804" s="8">
        <f t="shared" si="948"/>
        <v>7.6295882362257553E-7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-2.5762998790509273E-7</v>
      </c>
      <c r="AB1804" s="8">
        <f t="shared" si="959"/>
        <v>-3.0046689622822016E-4</v>
      </c>
      <c r="AC1804" s="8">
        <f t="shared" si="952"/>
        <v>-3.0072452621612524E-4</v>
      </c>
      <c r="AD1804" s="8">
        <f t="shared" si="960"/>
        <v>3.696042857972587E-7</v>
      </c>
      <c r="AE1804" s="8">
        <f t="shared" si="953"/>
        <v>-3.00354921930328E-4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2597.2969323034381</v>
      </c>
      <c r="M1805" s="14">
        <f t="shared" si="946"/>
        <v>769177</v>
      </c>
      <c r="N1805" s="13"/>
      <c r="O1805" s="12">
        <f>1000*(IF(I60&lt;18,VLOOKUP(I60,'[1]Mortality (No Interventions) L'!$B$10:$O$129,10),VLOOKUP(I60,'[1]Mortality (Interventions) L'!$B$264:$AV$384,43)))</f>
        <v>1000</v>
      </c>
      <c r="P1805" s="11">
        <v>0</v>
      </c>
      <c r="Q1805" s="10">
        <f t="shared" si="955"/>
        <v>9.9191580562416128E-11</v>
      </c>
      <c r="R1805" s="10">
        <f t="shared" si="956"/>
        <v>9.9191580562416128E-11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7.6295882362257553E-7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-7.6295882362257546E-5</v>
      </c>
      <c r="AC1805" s="8">
        <f t="shared" si="952"/>
        <v>-7.6295882362257546E-5</v>
      </c>
      <c r="AD1805" s="8">
        <f t="shared" si="960"/>
        <v>7.4846260597374669E-8</v>
      </c>
      <c r="AE1805" s="8">
        <f t="shared" si="953"/>
        <v>-7.6221036101660169E-5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2597.2969323034381</v>
      </c>
      <c r="M1806" s="14">
        <f t="shared" si="946"/>
        <v>769177</v>
      </c>
      <c r="N1806" s="13"/>
      <c r="O1806" s="12" t="e">
        <f>1000*(IF(I61&lt;18,VLOOKUP(I61,'[1]Mortality (No Interventions) L'!$B$10:$O$129,10),VLOOKUP(I61,'[1]Mortality (Interventions) L'!$B$264:$AV$384,43)))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2597.2969323034381</v>
      </c>
      <c r="M1807" s="14">
        <f t="shared" si="946"/>
        <v>769177</v>
      </c>
      <c r="N1807" s="13"/>
      <c r="O1807" s="12" t="e">
        <f>1000*(IF(I62&lt;18,VLOOKUP(I62,'[1]Mortality (No Interventions) L'!$B$10:$O$129,10),VLOOKUP(I62,'[1]Mortality (Interventions) L'!$B$264:$AV$384,43)))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2597.2969323034381</v>
      </c>
      <c r="M1808" s="14">
        <f t="shared" si="946"/>
        <v>769177</v>
      </c>
      <c r="N1808" s="13"/>
      <c r="O1808" s="12" t="e">
        <f>1000*(IF(I63&lt;18,VLOOKUP(I63,'[1]Mortality (No Interventions) L'!$B$10:$O$129,10),VLOOKUP(I63,'[1]Mortality (Interventions) L'!$B$264:$AV$384,43)))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2597.2969323034381</v>
      </c>
      <c r="M1809" s="14">
        <f t="shared" si="946"/>
        <v>769177</v>
      </c>
      <c r="N1809" s="13"/>
      <c r="O1809" s="12" t="e">
        <f>1000*(IF(I64&lt;18,VLOOKUP(I64,'[1]Mortality (No Interventions) L'!$B$10:$O$129,10),VLOOKUP(I64,'[1]Mortality (Interventions) L'!$B$264:$AV$384,43)))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2597.2969323034381</v>
      </c>
      <c r="M1810" s="14">
        <f t="shared" si="946"/>
        <v>769177</v>
      </c>
      <c r="N1810" s="13"/>
      <c r="O1810" s="12" t="e">
        <f>1000*(IF(I65&lt;18,VLOOKUP(I65,'[1]Mortality (No Interventions) L'!$B$10:$O$129,10),VLOOKUP(I65,'[1]Mortality (Interventions) L'!$B$264:$AV$384,43)))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2597.2969323034381</v>
      </c>
      <c r="M1811" s="14">
        <f t="shared" si="946"/>
        <v>769177</v>
      </c>
      <c r="N1811" s="13"/>
      <c r="O1811" s="12" t="e">
        <f>1000*(IF(I66&lt;18,VLOOKUP(I66,'[1]Mortality (No Interventions) L'!$B$10:$O$129,10),VLOOKUP(I66,'[1]Mortality (Interventions) L'!$B$264:$AV$384,43)))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2597.2969323034381</v>
      </c>
      <c r="M1812" s="14">
        <f t="shared" si="946"/>
        <v>769177</v>
      </c>
      <c r="N1812" s="13"/>
      <c r="O1812" s="12" t="e">
        <f>1000*(IF(I67&lt;18,VLOOKUP(I67,'[1]Mortality (No Interventions) L'!$B$10:$O$129,10),VLOOKUP(I67,'[1]Mortality (Interventions) L'!$B$264:$AV$384,43)))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2597.2969323034381</v>
      </c>
      <c r="M1813" s="14">
        <f t="shared" ref="M1813:M1844" si="963">$E$11</f>
        <v>769177</v>
      </c>
      <c r="N1813" s="13"/>
      <c r="O1813" s="12" t="e">
        <f>1000*(IF(I68&lt;18,VLOOKUP(I68,'[1]Mortality (No Interventions) L'!$B$10:$O$129,10),VLOOKUP(I68,'[1]Mortality (Interventions) L'!$B$264:$AV$384,43)))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2597.2969323034381</v>
      </c>
      <c r="M1814" s="14">
        <f t="shared" si="963"/>
        <v>769177</v>
      </c>
      <c r="N1814" s="13"/>
      <c r="O1814" s="12" t="e">
        <f>1000*(IF(I69&lt;18,VLOOKUP(I69,'[1]Mortality (No Interventions) L'!$B$10:$O$129,10),VLOOKUP(I69,'[1]Mortality (Interventions) L'!$B$264:$AV$384,43)))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2597.2969323034381</v>
      </c>
      <c r="M1815" s="14">
        <f t="shared" si="963"/>
        <v>769177</v>
      </c>
      <c r="N1815" s="13"/>
      <c r="O1815" s="12" t="e">
        <f>1000*(IF(I70&lt;18,VLOOKUP(I70,'[1]Mortality (No Interventions) L'!$B$10:$O$129,10),VLOOKUP(I70,'[1]Mortality (Interventions) L'!$B$264:$AV$384,43)))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2597.2969323034381</v>
      </c>
      <c r="M1816" s="14">
        <f t="shared" si="963"/>
        <v>769177</v>
      </c>
      <c r="N1816" s="13"/>
      <c r="O1816" s="12" t="e">
        <f>1000*(IF(I71&lt;18,VLOOKUP(I71,'[1]Mortality (No Interventions) L'!$B$10:$O$129,10),VLOOKUP(I71,'[1]Mortality (Interventions) L'!$B$264:$AV$384,43)))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2597.2969323034381</v>
      </c>
      <c r="M1817" s="14">
        <f t="shared" si="963"/>
        <v>769177</v>
      </c>
      <c r="N1817" s="13"/>
      <c r="O1817" s="12" t="e">
        <f>1000*(IF(I72&lt;18,VLOOKUP(I72,'[1]Mortality (No Interventions) L'!$B$10:$O$129,10),VLOOKUP(I72,'[1]Mortality (Interventions) L'!$B$264:$AV$384,43)))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2597.2969323034381</v>
      </c>
      <c r="M1818" s="14">
        <f t="shared" si="963"/>
        <v>769177</v>
      </c>
      <c r="N1818" s="13"/>
      <c r="O1818" s="12" t="e">
        <f>1000*(IF(I73&lt;18,VLOOKUP(I73,'[1]Mortality (No Interventions) L'!$B$10:$O$129,10),VLOOKUP(I73,'[1]Mortality (Interventions) L'!$B$264:$AV$384,43)))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2597.2969323034381</v>
      </c>
      <c r="M1819" s="14">
        <f t="shared" si="963"/>
        <v>769177</v>
      </c>
      <c r="N1819" s="13"/>
      <c r="O1819" s="12" t="e">
        <f>1000*(IF(I74&lt;18,VLOOKUP(I74,'[1]Mortality (No Interventions) L'!$B$10:$O$129,10),VLOOKUP(I74,'[1]Mortality (Interventions) L'!$B$264:$AV$384,43)))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2597.2969323034381</v>
      </c>
      <c r="M1820" s="14">
        <f t="shared" si="963"/>
        <v>769177</v>
      </c>
      <c r="N1820" s="13"/>
      <c r="O1820" s="12" t="e">
        <f>1000*(IF(I75&lt;18,VLOOKUP(I75,'[1]Mortality (No Interventions) L'!$B$10:$O$129,10),VLOOKUP(I75,'[1]Mortality (Interventions) L'!$B$264:$AV$384,43)))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2597.2969323034381</v>
      </c>
      <c r="M1821" s="14">
        <f t="shared" si="963"/>
        <v>769177</v>
      </c>
      <c r="N1821" s="13"/>
      <c r="O1821" s="12" t="e">
        <f>1000*(IF(I76&lt;18,VLOOKUP(I76,'[1]Mortality (No Interventions) L'!$B$10:$O$129,10),VLOOKUP(I76,'[1]Mortality (Interventions) L'!$B$264:$AV$384,43)))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2597.2969323034381</v>
      </c>
      <c r="M1822" s="14">
        <f t="shared" si="963"/>
        <v>769177</v>
      </c>
      <c r="N1822" s="13"/>
      <c r="O1822" s="12" t="e">
        <f>1000*(IF(I77&lt;18,VLOOKUP(I77,'[1]Mortality (No Interventions) L'!$B$10:$O$129,10),VLOOKUP(I77,'[1]Mortality (Interventions) L'!$B$264:$AV$384,43)))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2597.2969323034381</v>
      </c>
      <c r="M1823" s="14">
        <f t="shared" si="963"/>
        <v>769177</v>
      </c>
      <c r="N1823" s="13"/>
      <c r="O1823" s="12" t="e">
        <f>1000*(IF(I78&lt;18,VLOOKUP(I78,'[1]Mortality (No Interventions) L'!$B$10:$O$129,10),VLOOKUP(I78,'[1]Mortality (Interventions) L'!$B$264:$AV$384,43)))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2597.2969323034381</v>
      </c>
      <c r="M1824" s="14">
        <f t="shared" si="963"/>
        <v>769177</v>
      </c>
      <c r="N1824" s="13"/>
      <c r="O1824" s="12" t="e">
        <f>1000*(IF(I79&lt;18,VLOOKUP(I79,'[1]Mortality (No Interventions) L'!$B$10:$O$129,10),VLOOKUP(I79,'[1]Mortality (Interventions) L'!$B$264:$AV$384,43)))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2597.2969323034381</v>
      </c>
      <c r="M1825" s="14">
        <f t="shared" si="963"/>
        <v>769177</v>
      </c>
      <c r="O1825" s="12" t="e">
        <f>1000*(IF(I80&lt;18,VLOOKUP(I80,'[1]Mortality (No Interventions) L'!$B$10:$O$129,10),VLOOKUP(I80,'[1]Mortality (Interventions) L'!$B$264:$AV$384,43)))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2597.2969323034381</v>
      </c>
      <c r="M1826" s="14">
        <f t="shared" si="963"/>
        <v>769177</v>
      </c>
      <c r="O1826" s="12" t="e">
        <f>1000*(IF(I81&lt;18,VLOOKUP(I81,'[1]Mortality (No Interventions) L'!$B$10:$O$129,10),VLOOKUP(I81,'[1]Mortality (Interventions) L'!$B$264:$AV$384,43)))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2597.2969323034381</v>
      </c>
      <c r="M1827" s="14">
        <f t="shared" si="963"/>
        <v>769177</v>
      </c>
      <c r="O1827" s="12" t="e">
        <f>1000*(IF(I82&lt;18,VLOOKUP(I82,'[1]Mortality (No Interventions) L'!$B$10:$O$129,10),VLOOKUP(I82,'[1]Mortality (Interventions) L'!$B$264:$AV$384,43)))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2597.2969323034381</v>
      </c>
      <c r="M1828" s="14">
        <f t="shared" si="963"/>
        <v>769177</v>
      </c>
      <c r="O1828" s="12" t="e">
        <f>1000*(IF(I83&lt;18,VLOOKUP(I83,'[1]Mortality (No Interventions) L'!$B$10:$O$129,10),VLOOKUP(I83,'[1]Mortality (Interventions) L'!$B$264:$AV$384,43)))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2597.2969323034381</v>
      </c>
      <c r="M1829" s="14">
        <f t="shared" si="963"/>
        <v>769177</v>
      </c>
      <c r="O1829" s="12" t="e">
        <f>1000*(IF(I84&lt;18,VLOOKUP(I84,'[1]Mortality (No Interventions) L'!$B$10:$O$129,10),VLOOKUP(I84,'[1]Mortality (Interventions) L'!$B$264:$AV$384,43)))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2597.2969323034381</v>
      </c>
      <c r="M1830" s="14">
        <f t="shared" si="963"/>
        <v>769177</v>
      </c>
      <c r="O1830" s="12" t="e">
        <f>1000*(IF(I85&lt;18,VLOOKUP(I85,'[1]Mortality (No Interventions) L'!$B$10:$O$129,10),VLOOKUP(I85,'[1]Mortality (Interventions) L'!$B$264:$AV$384,43)))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2597.2969323034381</v>
      </c>
      <c r="M1831" s="14">
        <f t="shared" si="963"/>
        <v>769177</v>
      </c>
      <c r="O1831" s="12" t="e">
        <f>1000*(IF(I86&lt;18,VLOOKUP(I86,'[1]Mortality (No Interventions) L'!$B$10:$O$129,10),VLOOKUP(I86,'[1]Mortality (Interventions) L'!$B$264:$AV$384,43)))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2597.2969323034381</v>
      </c>
      <c r="M1832" s="14">
        <f t="shared" si="963"/>
        <v>769177</v>
      </c>
      <c r="O1832" s="12" t="e">
        <f>1000*(IF(I87&lt;18,VLOOKUP(I87,'[1]Mortality (No Interventions) L'!$B$10:$O$129,10),VLOOKUP(I87,'[1]Mortality (Interventions) L'!$B$264:$AV$384,43)))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2597.2969323034381</v>
      </c>
      <c r="M1833" s="14">
        <f t="shared" si="963"/>
        <v>769177</v>
      </c>
      <c r="O1833" s="12" t="e">
        <f>1000*(IF(I88&lt;18,VLOOKUP(I88,'[1]Mortality (No Interventions) L'!$B$10:$O$129,10),VLOOKUP(I88,'[1]Mortality (Interventions) L'!$B$264:$AV$384,43)))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2597.2969323034381</v>
      </c>
      <c r="M1834" s="14">
        <f t="shared" si="963"/>
        <v>769177</v>
      </c>
      <c r="O1834" s="12" t="e">
        <f>1000*(IF(I89&lt;18,VLOOKUP(I89,'[1]Mortality (No Interventions) L'!$B$10:$O$129,10),VLOOKUP(I89,'[1]Mortality (Interventions) L'!$B$264:$AV$384,43)))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2597.2969323034381</v>
      </c>
      <c r="M1835" s="14">
        <f t="shared" si="963"/>
        <v>769177</v>
      </c>
      <c r="O1835" s="12" t="e">
        <f>1000*(IF(I90&lt;18,VLOOKUP(I90,'[1]Mortality (No Interventions) L'!$B$10:$O$129,10),VLOOKUP(I90,'[1]Mortality (Interventions) L'!$B$264:$AV$384,43)))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2597.2969323034381</v>
      </c>
      <c r="M1836" s="14">
        <f t="shared" si="963"/>
        <v>769177</v>
      </c>
      <c r="O1836" s="12" t="e">
        <f>1000*(IF(I91&lt;18,VLOOKUP(I91,'[1]Mortality (No Interventions) L'!$B$10:$O$129,10),VLOOKUP(I91,'[1]Mortality (Interventions) L'!$B$264:$AV$384,43)))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2597.2969323034381</v>
      </c>
      <c r="M1837" s="14">
        <f t="shared" si="963"/>
        <v>769177</v>
      </c>
      <c r="O1837" s="12" t="e">
        <f>1000*(IF(I92&lt;18,VLOOKUP(I92,'[1]Mortality (No Interventions) L'!$B$10:$O$129,10),VLOOKUP(I92,'[1]Mortality (Interventions) L'!$B$264:$AV$384,43)))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2597.2969323034381</v>
      </c>
      <c r="M1838" s="14">
        <f t="shared" si="963"/>
        <v>769177</v>
      </c>
      <c r="O1838" s="12" t="e">
        <f>1000*(IF(I93&lt;18,VLOOKUP(I93,'[1]Mortality (No Interventions) L'!$B$10:$O$129,10),VLOOKUP(I93,'[1]Mortality (Interventions) L'!$B$264:$AV$384,43)))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2597.2969323034381</v>
      </c>
      <c r="M1839" s="14">
        <f t="shared" si="963"/>
        <v>769177</v>
      </c>
      <c r="O1839" s="12" t="e">
        <f>1000*(IF(I94&lt;18,VLOOKUP(I94,'[1]Mortality (No Interventions) L'!$B$10:$O$129,10),VLOOKUP(I94,'[1]Mortality (Interventions) L'!$B$264:$AV$384,43)))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2597.2969323034381</v>
      </c>
      <c r="M1840" s="14">
        <f t="shared" si="963"/>
        <v>769177</v>
      </c>
      <c r="O1840" s="12" t="e">
        <f>1000*(IF(I95&lt;18,VLOOKUP(I95,'[1]Mortality (No Interventions) L'!$B$10:$O$129,10),VLOOKUP(I95,'[1]Mortality (Interventions) L'!$B$264:$AV$384,43)))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2597.2969323034381</v>
      </c>
      <c r="M1841" s="14">
        <f t="shared" si="963"/>
        <v>769177</v>
      </c>
      <c r="O1841" s="12" t="e">
        <f>1000*(IF(I96&lt;18,VLOOKUP(I96,'[1]Mortality (No Interventions) L'!$B$10:$O$129,10),VLOOKUP(I96,'[1]Mortality (Interventions) L'!$B$264:$AV$384,43)))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2597.2969323034381</v>
      </c>
      <c r="M1842" s="14">
        <f t="shared" si="963"/>
        <v>769177</v>
      </c>
      <c r="O1842" s="12" t="e">
        <f>1000*(IF(I97&lt;18,VLOOKUP(I97,'[1]Mortality (No Interventions) L'!$B$10:$O$129,10),VLOOKUP(I97,'[1]Mortality (Interventions) L'!$B$264:$AV$384,43)))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2597.2969323034381</v>
      </c>
      <c r="M1843" s="14">
        <f t="shared" si="963"/>
        <v>769177</v>
      </c>
      <c r="O1843" s="12" t="e">
        <f>1000*(IF(I98&lt;18,VLOOKUP(I98,'[1]Mortality (No Interventions) L'!$B$10:$O$129,10),VLOOKUP(I98,'[1]Mortality (Interventions) L'!$B$264:$AV$384,43)))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2597.2969323034381</v>
      </c>
      <c r="M1844" s="14">
        <f t="shared" si="963"/>
        <v>769177</v>
      </c>
      <c r="O1844" s="12" t="e">
        <f>1000*(IF(I99&lt;18,VLOOKUP(I99,'[1]Mortality (No Interventions) L'!$B$10:$O$129,10),VLOOKUP(I99,'[1]Mortality (Interventions) L'!$B$264:$AV$384,43)))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2597.2969323034381</v>
      </c>
      <c r="M1845" s="14">
        <f t="shared" ref="M1845:M1869" si="980">$E$11</f>
        <v>769177</v>
      </c>
      <c r="O1845" s="12" t="e">
        <f>1000*(IF(I100&lt;18,VLOOKUP(I100,'[1]Mortality (No Interventions) L'!$B$10:$O$129,10),VLOOKUP(I100,'[1]Mortality (Interventions) L'!$B$264:$AV$384,43)))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2597.2969323034381</v>
      </c>
      <c r="M1846" s="14">
        <f t="shared" si="980"/>
        <v>769177</v>
      </c>
      <c r="O1846" s="12" t="e">
        <f>1000*(IF(I101&lt;18,VLOOKUP(I101,'[1]Mortality (No Interventions) L'!$B$10:$O$129,10),VLOOKUP(I101,'[1]Mortality (Interventions) L'!$B$264:$AV$384,43)))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2597.2969323034381</v>
      </c>
      <c r="M1847" s="14">
        <f t="shared" si="980"/>
        <v>769177</v>
      </c>
      <c r="O1847" s="12" t="e">
        <f>1000*(IF(I102&lt;18,VLOOKUP(I102,'[1]Mortality (No Interventions) L'!$B$10:$O$129,10),VLOOKUP(I102,'[1]Mortality (Interventions) L'!$B$264:$AV$384,43)))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2597.2969323034381</v>
      </c>
      <c r="M1848" s="14">
        <f t="shared" si="980"/>
        <v>769177</v>
      </c>
      <c r="O1848" s="12" t="e">
        <f>1000*(IF(I103&lt;18,VLOOKUP(I103,'[1]Mortality (No Interventions) L'!$B$10:$O$129,10),VLOOKUP(I103,'[1]Mortality (Interventions) L'!$B$264:$AV$384,43)))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2597.2969323034381</v>
      </c>
      <c r="M1849" s="14">
        <f t="shared" si="980"/>
        <v>769177</v>
      </c>
      <c r="O1849" s="12" t="e">
        <f>1000*(IF(I104&lt;18,VLOOKUP(I104,'[1]Mortality (No Interventions) L'!$B$10:$O$129,10),VLOOKUP(I104,'[1]Mortality (Interventions) L'!$B$264:$AV$384,43)))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2597.2969323034381</v>
      </c>
      <c r="M1850" s="14">
        <f t="shared" si="980"/>
        <v>769177</v>
      </c>
      <c r="O1850" s="12" t="e">
        <f>1000*(IF(I105&lt;18,VLOOKUP(I105,'[1]Mortality (No Interventions) L'!$B$10:$O$129,10),VLOOKUP(I105,'[1]Mortality (Interventions) L'!$B$264:$AV$384,43)))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2597.2969323034381</v>
      </c>
      <c r="M1851" s="14">
        <f t="shared" si="980"/>
        <v>769177</v>
      </c>
      <c r="O1851" s="12" t="e">
        <f>1000*(IF(I106&lt;18,VLOOKUP(I106,'[1]Mortality (No Interventions) L'!$B$10:$O$129,10),VLOOKUP(I106,'[1]Mortality (Interventions) L'!$B$264:$AV$384,43)))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2597.2969323034381</v>
      </c>
      <c r="M1852" s="14">
        <f t="shared" si="980"/>
        <v>769177</v>
      </c>
      <c r="O1852" s="12" t="e">
        <f>1000*(IF(I107&lt;18,VLOOKUP(I107,'[1]Mortality (No Interventions) L'!$B$10:$O$129,10),VLOOKUP(I107,'[1]Mortality (Interventions) L'!$B$264:$AV$384,43)))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2597.2969323034381</v>
      </c>
      <c r="M1853" s="14">
        <f t="shared" si="980"/>
        <v>769177</v>
      </c>
      <c r="O1853" s="12" t="e">
        <f>1000*(IF(I108&lt;18,VLOOKUP(I108,'[1]Mortality (No Interventions) L'!$B$10:$O$129,10),VLOOKUP(I108,'[1]Mortality (Interventions) L'!$B$264:$AV$384,43)))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2597.2969323034381</v>
      </c>
      <c r="M1854" s="14">
        <f t="shared" si="980"/>
        <v>769177</v>
      </c>
      <c r="O1854" s="12" t="e">
        <f>1000*(IF(I109&lt;18,VLOOKUP(I109,'[1]Mortality (No Interventions) L'!$B$10:$O$129,10),VLOOKUP(I109,'[1]Mortality (Interventions) L'!$B$264:$AV$384,43)))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2597.2969323034381</v>
      </c>
      <c r="M1855" s="14">
        <f t="shared" si="980"/>
        <v>769177</v>
      </c>
      <c r="O1855" s="12" t="e">
        <f>1000*(IF(I110&lt;18,VLOOKUP(I110,'[1]Mortality (No Interventions) L'!$B$10:$O$129,10),VLOOKUP(I110,'[1]Mortality (Interventions) L'!$B$264:$AV$384,43)))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2597.2969323034381</v>
      </c>
      <c r="M1856" s="14">
        <f t="shared" si="980"/>
        <v>769177</v>
      </c>
      <c r="O1856" s="12" t="e">
        <f>1000*(IF(I111&lt;18,VLOOKUP(I111,'[1]Mortality (No Interventions) L'!$B$10:$O$129,10),VLOOKUP(I111,'[1]Mortality (Interventions) L'!$B$264:$AV$384,43)))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2597.2969323034381</v>
      </c>
      <c r="M1857" s="14">
        <f t="shared" si="980"/>
        <v>769177</v>
      </c>
      <c r="O1857" s="12" t="e">
        <f>1000*(IF(I112&lt;18,VLOOKUP(I112,'[1]Mortality (No Interventions) L'!$B$10:$O$129,10),VLOOKUP(I112,'[1]Mortality (Interventions) L'!$B$264:$AV$384,43)))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2597.2969323034381</v>
      </c>
      <c r="M1858" s="14">
        <f t="shared" si="980"/>
        <v>769177</v>
      </c>
      <c r="O1858" s="12" t="e">
        <f>1000*(IF(I113&lt;18,VLOOKUP(I113,'[1]Mortality (No Interventions) L'!$B$10:$O$129,10),VLOOKUP(I113,'[1]Mortality (Interventions) L'!$B$264:$AV$384,43)))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2597.2969323034381</v>
      </c>
      <c r="M1859" s="14">
        <f t="shared" si="980"/>
        <v>769177</v>
      </c>
      <c r="O1859" s="12" t="e">
        <f>1000*(IF(I114&lt;18,VLOOKUP(I114,'[1]Mortality (No Interventions) L'!$B$10:$O$129,10),VLOOKUP(I114,'[1]Mortality (Interventions) L'!$B$264:$AV$384,43)))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2597.2969323034381</v>
      </c>
      <c r="M1860" s="14">
        <f t="shared" si="980"/>
        <v>769177</v>
      </c>
      <c r="O1860" s="12" t="e">
        <f>1000*(IF(I115&lt;18,VLOOKUP(I115,'[1]Mortality (No Interventions) L'!$B$10:$O$129,10),VLOOKUP(I115,'[1]Mortality (Interventions) L'!$B$264:$AV$384,43)))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2597.2969323034381</v>
      </c>
      <c r="M1861" s="14">
        <f t="shared" si="980"/>
        <v>769177</v>
      </c>
      <c r="O1861" s="12" t="e">
        <f>1000*(IF(I116&lt;18,VLOOKUP(I116,'[1]Mortality (No Interventions) L'!$B$10:$O$129,10),VLOOKUP(I116,'[1]Mortality (Interventions) L'!$B$264:$AV$384,43)))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2597.2969323034381</v>
      </c>
      <c r="M1862" s="14">
        <f t="shared" si="980"/>
        <v>769177</v>
      </c>
      <c r="O1862" s="12" t="e">
        <f>1000*(IF(I117&lt;18,VLOOKUP(I117,'[1]Mortality (No Interventions) L'!$B$10:$O$129,10),VLOOKUP(I117,'[1]Mortality (Interventions) L'!$B$264:$AV$384,43)))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2597.2969323034381</v>
      </c>
      <c r="M1863" s="14">
        <f t="shared" si="980"/>
        <v>769177</v>
      </c>
      <c r="O1863" s="12" t="e">
        <f>1000*(IF(I118&lt;18,VLOOKUP(I118,'[1]Mortality (No Interventions) L'!$B$10:$O$129,10),VLOOKUP(I118,'[1]Mortality (Interventions) L'!$B$264:$AV$384,43)))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2597.2969323034381</v>
      </c>
      <c r="M1864" s="14">
        <f t="shared" si="980"/>
        <v>769177</v>
      </c>
      <c r="O1864" s="12" t="e">
        <f>1000*(IF(I119&lt;18,VLOOKUP(I119,'[1]Mortality (No Interventions) L'!$B$10:$O$129,10),VLOOKUP(I119,'[1]Mortality (Interventions) L'!$B$264:$AV$384,43)))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2597.2969323034381</v>
      </c>
      <c r="M1865" s="14">
        <f t="shared" si="980"/>
        <v>769177</v>
      </c>
      <c r="O1865" s="12" t="e">
        <f>1000*(IF(I120&lt;18,VLOOKUP(I120,'[1]Mortality (No Interventions) L'!$B$10:$O$129,10),VLOOKUP(I120,'[1]Mortality (Interventions) L'!$B$264:$AV$384,43)))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2597.2969323034381</v>
      </c>
      <c r="M1866" s="14">
        <f t="shared" si="980"/>
        <v>769177</v>
      </c>
      <c r="O1866" s="12" t="e">
        <f>1000*(IF(I121&lt;18,VLOOKUP(I121,'[1]Mortality (No Interventions) L'!$B$10:$O$129,10),VLOOKUP(I121,'[1]Mortality (Interventions) L'!$B$264:$AV$384,43)))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2597.2969323034381</v>
      </c>
      <c r="M1867" s="14">
        <f t="shared" si="980"/>
        <v>769177</v>
      </c>
      <c r="O1867" s="12" t="e">
        <f>1000*(IF(I122&lt;18,VLOOKUP(I122,'[1]Mortality (No Interventions) L'!$B$10:$O$129,10),VLOOKUP(I122,'[1]Mortality (Interventions) L'!$B$264:$AV$384,43)))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2597.2969323034381</v>
      </c>
      <c r="M1868" s="14">
        <f t="shared" si="980"/>
        <v>769177</v>
      </c>
      <c r="O1868" s="12" t="e">
        <f>1000*(IF(I123&lt;18,VLOOKUP(I123,'[1]Mortality (No Interventions) L'!$B$10:$O$129,10),VLOOKUP(I123,'[1]Mortality (Interventions) L'!$B$264:$AV$384,43)))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2597.2969323034381</v>
      </c>
      <c r="M1869" s="14">
        <f t="shared" si="980"/>
        <v>769177</v>
      </c>
      <c r="O1869" s="12" t="e">
        <f>1000*(IF(I124&lt;18,VLOOKUP(I124,'[1]Mortality (No Interventions) L'!$B$10:$O$129,10),VLOOKUP(I124,'[1]Mortality (Interventions) L'!$B$264:$AV$384,43)))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520787.68488345324</v>
      </c>
      <c r="Z1874" s="2">
        <f t="shared" si="997"/>
        <v>-13019.692122086331</v>
      </c>
      <c r="AA1874" s="2">
        <f t="shared" si="997"/>
        <v>-48494.913607953597</v>
      </c>
      <c r="AB1874" s="2">
        <f t="shared" si="997"/>
        <v>-769176.99999999988</v>
      </c>
      <c r="AC1874" s="2">
        <f t="shared" si="997"/>
        <v>-309903.92084658646</v>
      </c>
      <c r="AD1874" s="2">
        <f t="shared" si="997"/>
        <v>14076.93112366318</v>
      </c>
      <c r="AE1874" s="2">
        <f t="shared" si="997"/>
        <v>-295826.98972292355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520787.68488345324</v>
      </c>
      <c r="Z1876" s="2">
        <f t="shared" si="998"/>
        <v>-13019.692122086331</v>
      </c>
      <c r="AA1876" s="2">
        <f t="shared" si="998"/>
        <v>-22483.151080428528</v>
      </c>
      <c r="AB1876" s="2">
        <f t="shared" si="998"/>
        <v>-181479.98537139487</v>
      </c>
      <c r="AC1876" s="2">
        <f t="shared" si="998"/>
        <v>303804.85630954348</v>
      </c>
      <c r="AD1876" s="2">
        <f t="shared" si="998"/>
        <v>5876.9701462860476</v>
      </c>
      <c r="AE1876" s="2">
        <f t="shared" si="998"/>
        <v>309681.82645582949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520787.68488345324</v>
      </c>
      <c r="Z1878" s="2">
        <f t="shared" si="999"/>
        <v>-13019.692122086331</v>
      </c>
      <c r="AA1878" s="2">
        <f t="shared" si="999"/>
        <v>-34395.146071720766</v>
      </c>
      <c r="AB1878" s="2">
        <f t="shared" si="999"/>
        <v>-412546.97391162982</v>
      </c>
      <c r="AC1878" s="2">
        <f t="shared" si="999"/>
        <v>60825.872778016434</v>
      </c>
      <c r="AD1878" s="2">
        <f t="shared" si="999"/>
        <v>9604.6600062047546</v>
      </c>
      <c r="AE1878" s="2">
        <f t="shared" si="999"/>
        <v>70430.532784221286</v>
      </c>
    </row>
    <row r="1883" spans="1:40" ht="19" customHeight="1" x14ac:dyDescent="0.15">
      <c r="A1883" s="1"/>
      <c r="G1883" s="1" t="s">
        <v>11</v>
      </c>
      <c r="H1883" s="50">
        <v>504356.94068682299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504356.94068682299</v>
      </c>
      <c r="K1884" s="14">
        <f>J1884*$C$10</f>
        <v>12608.923517170575</v>
      </c>
      <c r="L1884" s="15">
        <f>$C$1894</f>
        <v>5241.9500397544016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504356.94068682299</v>
      </c>
      <c r="Z1884" s="8">
        <f t="shared" ref="Z1884:Z1915" si="1004">IFERROR(_xlfn.IFNA(-$T1884*K1884,0),0)</f>
        <v>-12608.923517170575</v>
      </c>
      <c r="AA1884" s="8">
        <f t="shared" ref="AA1884:AA1915" si="1005">IFERROR(_xlfn.IFNA(-$T1884*L1884,0),0)</f>
        <v>-5241.9500397544016</v>
      </c>
      <c r="AB1884" s="8"/>
      <c r="AC1884" s="8">
        <f t="shared" ref="AC1884:AC1915" si="1006">IFERROR(_xlfn.IFNA(SUM(Y1884:AB1884),0),0)</f>
        <v>486506.067129898</v>
      </c>
      <c r="AD1884" s="8"/>
      <c r="AE1884" s="8">
        <f t="shared" ref="AE1884:AE1915" si="1007">IFERROR(_xlfn.IFNA(SUM(AC1884:AD1884),0),0)</f>
        <v>486506.067129898</v>
      </c>
      <c r="AG1884" s="46">
        <f>AE2013</f>
        <v>67923.042564599658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L'!$B$10:$O$129,10),VLOOKUP(I5,'[1]Mortality (Interventions) L'!$B$264:$AV$384,46)))</f>
        <v>10.542737772511343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1.0542737772511343E-2</v>
      </c>
      <c r="S1885" s="10">
        <f t="shared" ref="S1885:S1916" si="1011">MIN(P1885*Q1885,Q1885-R1885)</f>
        <v>0</v>
      </c>
      <c r="T1885" s="9">
        <f t="shared" si="1001"/>
        <v>0.98945726222748864</v>
      </c>
      <c r="U1885" s="18"/>
      <c r="V1885" s="8">
        <f t="shared" ref="V1885:V1916" si="1012">W1884</f>
        <v>7691.77</v>
      </c>
      <c r="W1885" s="8">
        <f t="shared" si="1002"/>
        <v>7610.677685883531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-8109.231411646957</v>
      </c>
      <c r="AC1885" s="8">
        <f t="shared" si="1006"/>
        <v>-8109.231411646957</v>
      </c>
      <c r="AD1885" s="8">
        <f t="shared" ref="AD1885:AD1916" si="1014">IFERROR(_xlfn.IFNA($D$6*SUM(V1885:V1885,Y1885:Z1885),0),0)</f>
        <v>754.56263700000011</v>
      </c>
      <c r="AE1885" s="8">
        <f t="shared" si="1007"/>
        <v>-7354.668774646957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2720.1653363202868</v>
      </c>
      <c r="M1886" s="14">
        <f t="shared" si="1000"/>
        <v>769177</v>
      </c>
      <c r="N1886" s="13"/>
      <c r="O1886" s="12">
        <f>1000*(IF(I6&lt;18,VLOOKUP(I6,'[1]Mortality (No Interventions) L'!$B$10:$O$129,10),VLOOKUP(I6,'[1]Mortality (Interventions) L'!$B$264:$AV$384,46)))</f>
        <v>11.57606450931655</v>
      </c>
      <c r="P1886" s="11">
        <v>0</v>
      </c>
      <c r="Q1886" s="10">
        <f t="shared" si="1009"/>
        <v>0.98945726222748864</v>
      </c>
      <c r="R1886" s="10">
        <f t="shared" si="1010"/>
        <v>1.1454021096757151E-2</v>
      </c>
      <c r="S1886" s="10">
        <f t="shared" si="1011"/>
        <v>0</v>
      </c>
      <c r="T1886" s="9">
        <f t="shared" si="1001"/>
        <v>0.97800324113073145</v>
      </c>
      <c r="U1886" s="18"/>
      <c r="V1886" s="8">
        <f t="shared" si="1012"/>
        <v>7610.677685883531</v>
      </c>
      <c r="W1886" s="8">
        <f t="shared" si="1002"/>
        <v>7522.5759900321264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-2660.3305153327065</v>
      </c>
      <c r="AB1886" s="8">
        <f t="shared" si="1013"/>
        <v>-8810.1695851403747</v>
      </c>
      <c r="AC1886" s="8">
        <f t="shared" si="1006"/>
        <v>-11470.50010047308</v>
      </c>
      <c r="AD1886" s="8">
        <f t="shared" si="1014"/>
        <v>746.60748098517445</v>
      </c>
      <c r="AE1886" s="8">
        <f t="shared" si="1007"/>
        <v>-10723.892619487906</v>
      </c>
      <c r="AF1886" s="1" t="s">
        <v>34</v>
      </c>
      <c r="AG1886" s="44">
        <f>AE2013/Y2013</f>
        <v>0.13467256437891673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2720.1653363202868</v>
      </c>
      <c r="M1887" s="14">
        <f t="shared" si="1000"/>
        <v>769177</v>
      </c>
      <c r="N1887" s="13"/>
      <c r="O1887" s="12">
        <f>1000*(IF(I7&lt;18,VLOOKUP(I7,'[1]Mortality (No Interventions) L'!$B$10:$O$129,10),VLOOKUP(I7,'[1]Mortality (Interventions) L'!$B$264:$AV$384,46)))</f>
        <v>12.678826336426072</v>
      </c>
      <c r="P1887" s="11">
        <v>0</v>
      </c>
      <c r="Q1887" s="10">
        <f t="shared" si="1009"/>
        <v>0.97800324113073145</v>
      </c>
      <c r="R1887" s="10">
        <f t="shared" si="1010"/>
        <v>1.2399933250758376E-2</v>
      </c>
      <c r="S1887" s="10">
        <f t="shared" si="1011"/>
        <v>0</v>
      </c>
      <c r="T1887" s="9">
        <f t="shared" si="1001"/>
        <v>0.96560330787997306</v>
      </c>
      <c r="U1887" s="18"/>
      <c r="V1887" s="8">
        <f t="shared" si="1012"/>
        <v>7522.5759900321264</v>
      </c>
      <c r="W1887" s="8">
        <f t="shared" si="1002"/>
        <v>7427.1985554519406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-2626.6006467313082</v>
      </c>
      <c r="AB1887" s="8">
        <f t="shared" si="1013"/>
        <v>-9537.7434580185745</v>
      </c>
      <c r="AC1887" s="8">
        <f t="shared" si="1006"/>
        <v>-12164.344104749882</v>
      </c>
      <c r="AD1887" s="8">
        <f t="shared" si="1014"/>
        <v>737.96470462215166</v>
      </c>
      <c r="AE1887" s="8">
        <f t="shared" si="1007"/>
        <v>-11426.379400127731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2720.1653363202868</v>
      </c>
      <c r="M1888" s="14">
        <f t="shared" si="1000"/>
        <v>769177</v>
      </c>
      <c r="N1888" s="13"/>
      <c r="O1888" s="12">
        <f>1000*(IF(I8&lt;18,VLOOKUP(I8,'[1]Mortality (No Interventions) L'!$B$10:$O$129,10),VLOOKUP(I8,'[1]Mortality (Interventions) L'!$B$264:$AV$384,46)))</f>
        <v>13.851050222393367</v>
      </c>
      <c r="P1888" s="11">
        <v>0</v>
      </c>
      <c r="Q1888" s="10">
        <f t="shared" si="1009"/>
        <v>0.96560330787997306</v>
      </c>
      <c r="R1888" s="10">
        <f t="shared" si="1010"/>
        <v>1.3374619912354672E-2</v>
      </c>
      <c r="S1888" s="10">
        <f t="shared" si="1011"/>
        <v>0</v>
      </c>
      <c r="T1888" s="9">
        <f t="shared" si="1001"/>
        <v>0.95222868796761839</v>
      </c>
      <c r="U1888" s="18"/>
      <c r="V1888" s="8">
        <f t="shared" si="1012"/>
        <v>7427.1985554519406</v>
      </c>
      <c r="W1888" s="8">
        <f t="shared" si="1002"/>
        <v>7324.3240552486886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-2590.219469259262</v>
      </c>
      <c r="AB1888" s="8">
        <f t="shared" si="1013"/>
        <v>-10287.45002032523</v>
      </c>
      <c r="AC1888" s="8">
        <f t="shared" si="1006"/>
        <v>-12877.669489584492</v>
      </c>
      <c r="AD1888" s="8">
        <f t="shared" si="1014"/>
        <v>728.60817828983545</v>
      </c>
      <c r="AE1888" s="8">
        <f t="shared" si="1007"/>
        <v>-12149.061311294656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2720.1653363202868</v>
      </c>
      <c r="M1889" s="14">
        <f t="shared" si="1000"/>
        <v>769177</v>
      </c>
      <c r="N1889" s="13"/>
      <c r="O1889" s="12">
        <f>1000*(IF(I9&lt;18,VLOOKUP(I9,'[1]Mortality (No Interventions) L'!$B$10:$O$129,10),VLOOKUP(I9,'[1]Mortality (Interventions) L'!$B$264:$AV$384,46)))</f>
        <v>15.169683767088735</v>
      </c>
      <c r="P1889" s="11">
        <v>0</v>
      </c>
      <c r="Q1889" s="10">
        <f t="shared" si="1009"/>
        <v>0.95222868796761839</v>
      </c>
      <c r="R1889" s="10">
        <f t="shared" si="1010"/>
        <v>1.4445008070418585E-2</v>
      </c>
      <c r="S1889" s="10">
        <f t="shared" si="1011"/>
        <v>0</v>
      </c>
      <c r="T1889" s="9">
        <f t="shared" si="1001"/>
        <v>0.9377836798971998</v>
      </c>
      <c r="U1889" s="18"/>
      <c r="V1889" s="8">
        <f t="shared" si="1012"/>
        <v>7324.3240552486886</v>
      </c>
      <c r="W1889" s="8">
        <f t="shared" si="1002"/>
        <v>7213.2163755228848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-2550.9266590232428</v>
      </c>
      <c r="AB1889" s="8">
        <f t="shared" si="1013"/>
        <v>-11110.767972580355</v>
      </c>
      <c r="AC1889" s="8">
        <f t="shared" si="1006"/>
        <v>-13661.694631603597</v>
      </c>
      <c r="AD1889" s="8">
        <f t="shared" si="1014"/>
        <v>718.51618981989645</v>
      </c>
      <c r="AE1889" s="8">
        <f t="shared" si="1007"/>
        <v>-12943.178441783701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2720.1653363202868</v>
      </c>
      <c r="M1890" s="14">
        <f t="shared" si="1000"/>
        <v>769177</v>
      </c>
      <c r="N1890" s="13"/>
      <c r="O1890" s="12">
        <f>1000*(IF(I10&lt;18,VLOOKUP(I10,'[1]Mortality (No Interventions) L'!$B$10:$O$129,10),VLOOKUP(I10,'[1]Mortality (Interventions) L'!$B$264:$AV$384,46)))</f>
        <v>16.83252769432664</v>
      </c>
      <c r="P1890" s="11">
        <v>0</v>
      </c>
      <c r="Q1890" s="10">
        <f t="shared" si="1009"/>
        <v>0.9377836798971998</v>
      </c>
      <c r="R1890" s="10">
        <f t="shared" si="1010"/>
        <v>1.5785269763157164E-2</v>
      </c>
      <c r="S1890" s="10">
        <f t="shared" si="1011"/>
        <v>0</v>
      </c>
      <c r="T1890" s="9">
        <f t="shared" si="1001"/>
        <v>0.9219984101340426</v>
      </c>
      <c r="U1890" s="18"/>
      <c r="V1890" s="8">
        <f t="shared" si="1012"/>
        <v>7213.2163755228848</v>
      </c>
      <c r="W1890" s="8">
        <f t="shared" si="1002"/>
        <v>7091.7997111167251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-2507.9881153890378</v>
      </c>
      <c r="AB1890" s="8">
        <f t="shared" si="1013"/>
        <v>-12141.666440615938</v>
      </c>
      <c r="AC1890" s="8">
        <f t="shared" si="1006"/>
        <v>-14649.654556004976</v>
      </c>
      <c r="AD1890" s="8">
        <f t="shared" si="1014"/>
        <v>707.61652643879506</v>
      </c>
      <c r="AE1890" s="8">
        <f t="shared" si="1007"/>
        <v>-13942.038029566182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2720.1653363202868</v>
      </c>
      <c r="M1891" s="14">
        <f t="shared" si="1000"/>
        <v>769177</v>
      </c>
      <c r="N1891" s="13"/>
      <c r="O1891" s="12">
        <f>1000*(IF(I11&lt;18,VLOOKUP(I11,'[1]Mortality (No Interventions) L'!$B$10:$O$129,10),VLOOKUP(I11,'[1]Mortality (Interventions) L'!$B$264:$AV$384,46)))</f>
        <v>18.551172920350851</v>
      </c>
      <c r="P1891" s="11">
        <v>0</v>
      </c>
      <c r="Q1891" s="10">
        <f t="shared" si="1009"/>
        <v>0.9219984101340426</v>
      </c>
      <c r="R1891" s="10">
        <f t="shared" si="1010"/>
        <v>1.7104151938685187E-2</v>
      </c>
      <c r="S1891" s="10">
        <f t="shared" si="1011"/>
        <v>0</v>
      </c>
      <c r="T1891" s="9">
        <f t="shared" si="1001"/>
        <v>0.9048942581953574</v>
      </c>
      <c r="U1891" s="18"/>
      <c r="V1891" s="8">
        <f t="shared" si="1012"/>
        <v>7091.7997111167251</v>
      </c>
      <c r="W1891" s="8">
        <f t="shared" si="1002"/>
        <v>6960.2385083593044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-2461.4619941782707</v>
      </c>
      <c r="AB1891" s="8">
        <f t="shared" si="1013"/>
        <v>-13156.120275742056</v>
      </c>
      <c r="AC1891" s="8">
        <f t="shared" si="1006"/>
        <v>-15617.582269920327</v>
      </c>
      <c r="AD1891" s="8">
        <f t="shared" si="1014"/>
        <v>695.70555166055078</v>
      </c>
      <c r="AE1891" s="8">
        <f t="shared" si="1007"/>
        <v>-14921.876718259777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2720.1653363202868</v>
      </c>
      <c r="M1892" s="14">
        <f t="shared" si="1000"/>
        <v>769177</v>
      </c>
      <c r="N1892" s="13"/>
      <c r="O1892" s="12">
        <f>1000*(IF(I12&lt;18,VLOOKUP(I12,'[1]Mortality (No Interventions) L'!$B$10:$O$129,10),VLOOKUP(I12,'[1]Mortality (Interventions) L'!$B$264:$AV$384,46)))</f>
        <v>20.531855597820044</v>
      </c>
      <c r="P1892" s="11">
        <v>0</v>
      </c>
      <c r="Q1892" s="10">
        <f t="shared" si="1009"/>
        <v>0.9048942581953574</v>
      </c>
      <c r="R1892" s="10">
        <f t="shared" si="1010"/>
        <v>1.8579158240563564E-2</v>
      </c>
      <c r="S1892" s="10">
        <f t="shared" si="1011"/>
        <v>0</v>
      </c>
      <c r="T1892" s="9">
        <f t="shared" si="1001"/>
        <v>0.88631509995479385</v>
      </c>
      <c r="U1892" s="18"/>
      <c r="V1892" s="8">
        <f t="shared" si="1012"/>
        <v>6960.2385083593044</v>
      </c>
      <c r="W1892" s="8">
        <f t="shared" si="1002"/>
        <v>6817.3318963792854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-2410.9236119542802</v>
      </c>
      <c r="AB1892" s="8">
        <f t="shared" si="1013"/>
        <v>-14290.661198001961</v>
      </c>
      <c r="AC1892" s="8">
        <f t="shared" si="1006"/>
        <v>-16701.584809956243</v>
      </c>
      <c r="AD1892" s="8">
        <f t="shared" si="1014"/>
        <v>682.79939767004782</v>
      </c>
      <c r="AE1892" s="8">
        <f t="shared" si="1007"/>
        <v>-16018.785412286195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2720.1653363202868</v>
      </c>
      <c r="M1893" s="14">
        <f t="shared" si="1000"/>
        <v>769177</v>
      </c>
      <c r="N1893" s="13"/>
      <c r="O1893" s="12">
        <f>1000*(IF(I13&lt;18,VLOOKUP(I13,'[1]Mortality (No Interventions) L'!$B$10:$O$129,10),VLOOKUP(I13,'[1]Mortality (Interventions) L'!$B$264:$AV$384,46)))</f>
        <v>22.815337671057559</v>
      </c>
      <c r="P1893" s="11">
        <v>0</v>
      </c>
      <c r="Q1893" s="10">
        <f t="shared" si="1009"/>
        <v>0.88631509995479385</v>
      </c>
      <c r="R1893" s="10">
        <f t="shared" si="1010"/>
        <v>2.0221578288425753E-2</v>
      </c>
      <c r="S1893" s="10">
        <f t="shared" si="1011"/>
        <v>0</v>
      </c>
      <c r="T1893" s="9">
        <f t="shared" si="1001"/>
        <v>0.8660935216663681</v>
      </c>
      <c r="U1893" s="18"/>
      <c r="V1893" s="8">
        <f t="shared" si="1012"/>
        <v>6817.3318963792854</v>
      </c>
      <c r="W1893" s="8">
        <f t="shared" si="1002"/>
        <v>6661.7921671477206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-2355.9175756484178</v>
      </c>
      <c r="AB1893" s="8">
        <f t="shared" si="1013"/>
        <v>-15553.972923156454</v>
      </c>
      <c r="AC1893" s="8">
        <f t="shared" si="1006"/>
        <v>-17909.890498804871</v>
      </c>
      <c r="AD1893" s="8">
        <f t="shared" si="1014"/>
        <v>668.78025903480795</v>
      </c>
      <c r="AE1893" s="8">
        <f t="shared" si="1007"/>
        <v>-17241.110239770063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5241.9500397544016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2720.1653363202868</v>
      </c>
      <c r="M1894" s="14">
        <f t="shared" si="1000"/>
        <v>769177</v>
      </c>
      <c r="N1894" s="13"/>
      <c r="O1894" s="12">
        <f>1000*(IF(I14&lt;18,VLOOKUP(I14,'[1]Mortality (No Interventions) L'!$B$10:$O$129,10),VLOOKUP(I14,'[1]Mortality (Interventions) L'!$B$264:$AV$384,46)))</f>
        <v>25.533491752496939</v>
      </c>
      <c r="P1894" s="11">
        <v>0</v>
      </c>
      <c r="Q1894" s="10">
        <f t="shared" si="1009"/>
        <v>0.8660935216663681</v>
      </c>
      <c r="R1894" s="10">
        <f t="shared" si="1010"/>
        <v>2.2114391792359238E-2</v>
      </c>
      <c r="S1894" s="10">
        <f t="shared" si="1011"/>
        <v>0</v>
      </c>
      <c r="T1894" s="9">
        <f t="shared" si="1001"/>
        <v>0.84397912987400892</v>
      </c>
      <c r="U1894" s="18"/>
      <c r="V1894" s="8">
        <f t="shared" si="1012"/>
        <v>6661.7921671477206</v>
      </c>
      <c r="W1894" s="8">
        <f t="shared" si="1002"/>
        <v>6491.6933517910056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-2295.7627736610366</v>
      </c>
      <c r="AB1894" s="8">
        <f t="shared" si="1013"/>
        <v>-17009.881535671502</v>
      </c>
      <c r="AC1894" s="8">
        <f t="shared" si="1006"/>
        <v>-19305.64430933254</v>
      </c>
      <c r="AD1894" s="8">
        <f t="shared" si="1014"/>
        <v>653.52181159719146</v>
      </c>
      <c r="AE1894" s="8">
        <f t="shared" si="1007"/>
        <v>-18652.122497735349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2720.1653363202868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2720.1653363202868</v>
      </c>
      <c r="M1895" s="14">
        <f t="shared" si="1000"/>
        <v>769177</v>
      </c>
      <c r="N1895" s="13"/>
      <c r="O1895" s="12">
        <f>1000*(IF(I15&lt;18,VLOOKUP(I15,'[1]Mortality (No Interventions) L'!$B$10:$O$129,10),VLOOKUP(I15,'[1]Mortality (Interventions) L'!$B$264:$AV$384,46)))</f>
        <v>28.666001856594779</v>
      </c>
      <c r="P1895" s="11">
        <v>0</v>
      </c>
      <c r="Q1895" s="10">
        <f t="shared" si="1009"/>
        <v>0.84397912987400892</v>
      </c>
      <c r="R1895" s="10">
        <f t="shared" si="1010"/>
        <v>2.4193507303895585E-2</v>
      </c>
      <c r="S1895" s="10">
        <f t="shared" si="1011"/>
        <v>0</v>
      </c>
      <c r="T1895" s="9">
        <f t="shared" si="1001"/>
        <v>0.81978562257011334</v>
      </c>
      <c r="U1895" s="18"/>
      <c r="V1895" s="8">
        <f t="shared" si="1012"/>
        <v>6491.6933517910056</v>
      </c>
      <c r="W1895" s="8">
        <f t="shared" si="1002"/>
        <v>6305.6024581161209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-2229.9524337289681</v>
      </c>
      <c r="AB1895" s="8">
        <f t="shared" si="1013"/>
        <v>-18609.089367488494</v>
      </c>
      <c r="AC1895" s="8">
        <f t="shared" si="1006"/>
        <v>-20839.041801217463</v>
      </c>
      <c r="AD1895" s="8">
        <f t="shared" si="1014"/>
        <v>636.83511781069774</v>
      </c>
      <c r="AE1895" s="8">
        <f t="shared" si="1007"/>
        <v>-20202.206683406766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2720.1653363202868</v>
      </c>
      <c r="M1896" s="14">
        <f t="shared" si="1000"/>
        <v>769177</v>
      </c>
      <c r="N1896" s="13"/>
      <c r="O1896" s="12">
        <f>1000*(IF(I16&lt;18,VLOOKUP(I16,'[1]Mortality (No Interventions) L'!$B$10:$O$129,10),VLOOKUP(I16,'[1]Mortality (Interventions) L'!$B$264:$AV$384,46)))</f>
        <v>32.26125648603918</v>
      </c>
      <c r="P1896" s="11">
        <v>0</v>
      </c>
      <c r="Q1896" s="10">
        <f t="shared" si="1009"/>
        <v>0.81978562257011334</v>
      </c>
      <c r="R1896" s="10">
        <f t="shared" si="1010"/>
        <v>2.6447314233301735E-2</v>
      </c>
      <c r="S1896" s="10">
        <f t="shared" si="1011"/>
        <v>0</v>
      </c>
      <c r="T1896" s="9">
        <f t="shared" si="1001"/>
        <v>0.79333830833681163</v>
      </c>
      <c r="U1896" s="18"/>
      <c r="V1896" s="8">
        <f t="shared" si="1012"/>
        <v>6305.6024581161209</v>
      </c>
      <c r="W1896" s="8">
        <f t="shared" si="1002"/>
        <v>6102.1757999158381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-2158.0113663127704</v>
      </c>
      <c r="AB1896" s="8">
        <f t="shared" si="1013"/>
        <v>-20342.665820028327</v>
      </c>
      <c r="AC1896" s="8">
        <f t="shared" si="1006"/>
        <v>-22500.677186341098</v>
      </c>
      <c r="AD1896" s="8">
        <f t="shared" si="1014"/>
        <v>618.57960114119146</v>
      </c>
      <c r="AE1896" s="8">
        <f t="shared" si="1007"/>
        <v>-21882.097585199906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2720.1653363202868</v>
      </c>
      <c r="M1897" s="14">
        <f t="shared" si="1000"/>
        <v>769177</v>
      </c>
      <c r="N1897" s="13"/>
      <c r="O1897" s="12">
        <f>1000*(IF(I17&lt;18,VLOOKUP(I17,'[1]Mortality (No Interventions) L'!$B$10:$O$129,10),VLOOKUP(I17,'[1]Mortality (Interventions) L'!$B$264:$AV$384,46)))</f>
        <v>36.411336568218331</v>
      </c>
      <c r="P1897" s="11">
        <v>0</v>
      </c>
      <c r="Q1897" s="10">
        <f t="shared" si="1009"/>
        <v>0.79333830833681163</v>
      </c>
      <c r="R1897" s="10">
        <f t="shared" si="1010"/>
        <v>2.888650815731262E-2</v>
      </c>
      <c r="S1897" s="10">
        <f t="shared" si="1011"/>
        <v>0</v>
      </c>
      <c r="T1897" s="9">
        <f t="shared" si="1001"/>
        <v>0.76445180017949899</v>
      </c>
      <c r="U1897" s="18"/>
      <c r="V1897" s="8">
        <f t="shared" si="1012"/>
        <v>6102.1757999158381</v>
      </c>
      <c r="W1897" s="8">
        <f t="shared" si="1002"/>
        <v>5879.9874230666655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-2079.4352881359155</v>
      </c>
      <c r="AB1897" s="8">
        <f t="shared" si="1013"/>
        <v>-22218.837684917249</v>
      </c>
      <c r="AC1897" s="8">
        <f t="shared" si="1006"/>
        <v>-24298.272973053165</v>
      </c>
      <c r="AD1897" s="8">
        <f t="shared" si="1014"/>
        <v>598.62344597174376</v>
      </c>
      <c r="AE1897" s="8">
        <f t="shared" si="1007"/>
        <v>-23699.649527081419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2720.1653363202868</v>
      </c>
      <c r="M1898" s="14">
        <f t="shared" si="1000"/>
        <v>769177</v>
      </c>
      <c r="N1898" s="13"/>
      <c r="O1898" s="12">
        <f>1000*(IF(I18&lt;18,VLOOKUP(I18,'[1]Mortality (No Interventions) L'!$B$10:$O$129,10),VLOOKUP(I18,'[1]Mortality (Interventions) L'!$B$264:$AV$384,46)))</f>
        <v>41.047673810685019</v>
      </c>
      <c r="P1898" s="11">
        <v>0</v>
      </c>
      <c r="Q1898" s="10">
        <f t="shared" si="1009"/>
        <v>0.76445180017949899</v>
      </c>
      <c r="R1898" s="10">
        <f t="shared" si="1010"/>
        <v>3.137896813775904E-2</v>
      </c>
      <c r="S1898" s="10">
        <f t="shared" si="1011"/>
        <v>0</v>
      </c>
      <c r="T1898" s="9">
        <f t="shared" si="1001"/>
        <v>0.7330728320417399</v>
      </c>
      <c r="U1898" s="18"/>
      <c r="V1898" s="8">
        <f t="shared" si="1012"/>
        <v>5879.9874230666655</v>
      </c>
      <c r="W1898" s="8">
        <f t="shared" si="1002"/>
        <v>5638.6276173136939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-1994.0793067180846</v>
      </c>
      <c r="AB1898" s="8">
        <f t="shared" si="1013"/>
        <v>-24135.980575297086</v>
      </c>
      <c r="AC1898" s="8">
        <f t="shared" si="1006"/>
        <v>-26130.059882015172</v>
      </c>
      <c r="AD1898" s="8">
        <f t="shared" si="1014"/>
        <v>576.82676620283996</v>
      </c>
      <c r="AE1898" s="8">
        <f t="shared" si="1007"/>
        <v>-25553.233115812331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2720.1653363202868</v>
      </c>
      <c r="M1899" s="14">
        <f t="shared" si="1000"/>
        <v>769177</v>
      </c>
      <c r="N1899" s="13"/>
      <c r="O1899" s="12">
        <f>1000*(IF(I19&lt;18,VLOOKUP(I19,'[1]Mortality (No Interventions) L'!$B$10:$O$129,10),VLOOKUP(I19,'[1]Mortality (Interventions) L'!$B$264:$AV$384,46)))</f>
        <v>46.20212441231584</v>
      </c>
      <c r="P1899" s="11">
        <v>0</v>
      </c>
      <c r="Q1899" s="10">
        <f t="shared" si="1009"/>
        <v>0.7330728320417399</v>
      </c>
      <c r="R1899" s="10">
        <f t="shared" si="1010"/>
        <v>3.386952218928118E-2</v>
      </c>
      <c r="S1899" s="10">
        <f t="shared" si="1011"/>
        <v>0</v>
      </c>
      <c r="T1899" s="9">
        <f t="shared" si="1001"/>
        <v>0.69920330985245871</v>
      </c>
      <c r="U1899" s="18"/>
      <c r="V1899" s="8">
        <f t="shared" si="1012"/>
        <v>5638.6276173136939</v>
      </c>
      <c r="W1899" s="8">
        <f t="shared" si="1002"/>
        <v>5378.1110426238465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-1901.948606501071</v>
      </c>
      <c r="AB1899" s="8">
        <f t="shared" si="1013"/>
        <v>-26051.657468984729</v>
      </c>
      <c r="AC1899" s="8">
        <f t="shared" si="1006"/>
        <v>-27953.606075485801</v>
      </c>
      <c r="AD1899" s="8">
        <f t="shared" si="1014"/>
        <v>553.14936925847337</v>
      </c>
      <c r="AE1899" s="8">
        <f t="shared" si="1007"/>
        <v>-27400.456706227327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2720.1653363202868</v>
      </c>
      <c r="M1900" s="14">
        <f t="shared" si="1000"/>
        <v>769177</v>
      </c>
      <c r="N1900" s="13"/>
      <c r="O1900" s="12">
        <f>1000*(IF(I20&lt;18,VLOOKUP(I20,'[1]Mortality (No Interventions) L'!$B$10:$O$129,10),VLOOKUP(I20,'[1]Mortality (Interventions) L'!$B$264:$AV$384,46)))</f>
        <v>51.821969451151844</v>
      </c>
      <c r="P1900" s="11">
        <v>0</v>
      </c>
      <c r="Q1900" s="10">
        <f t="shared" si="1009"/>
        <v>0.69920330985245871</v>
      </c>
      <c r="R1900" s="10">
        <f t="shared" si="1010"/>
        <v>3.6234092563318374E-2</v>
      </c>
      <c r="S1900" s="10">
        <f t="shared" si="1011"/>
        <v>0</v>
      </c>
      <c r="T1900" s="9">
        <f t="shared" si="1001"/>
        <v>0.66296921728914038</v>
      </c>
      <c r="U1900" s="18"/>
      <c r="V1900" s="8">
        <f t="shared" si="1012"/>
        <v>5378.1110426238465</v>
      </c>
      <c r="W1900" s="8">
        <f t="shared" si="1002"/>
        <v>5099.4067364680914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-1803.3858839173117</v>
      </c>
      <c r="AB1900" s="8">
        <f t="shared" si="1013"/>
        <v>-27870.430615575537</v>
      </c>
      <c r="AC1900" s="8">
        <f t="shared" si="1006"/>
        <v>-29673.816499492848</v>
      </c>
      <c r="AD1900" s="8">
        <f t="shared" si="1014"/>
        <v>527.59269328139942</v>
      </c>
      <c r="AE1900" s="8">
        <f t="shared" si="1007"/>
        <v>-29146.223806211448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2720.1653363202868</v>
      </c>
      <c r="M1901" s="14">
        <f t="shared" si="1000"/>
        <v>769177</v>
      </c>
      <c r="N1901" s="13"/>
      <c r="O1901" s="12">
        <f>1000*(IF(I21&lt;18,VLOOKUP(I21,'[1]Mortality (No Interventions) L'!$B$10:$O$129,10),VLOOKUP(I21,'[1]Mortality (Interventions) L'!$B$264:$AV$384,46)))</f>
        <v>57.992734097562341</v>
      </c>
      <c r="P1901" s="11">
        <v>0</v>
      </c>
      <c r="Q1901" s="10">
        <f t="shared" si="1009"/>
        <v>0.66296921728914038</v>
      </c>
      <c r="R1901" s="10">
        <f t="shared" si="1010"/>
        <v>3.8447397533118148E-2</v>
      </c>
      <c r="S1901" s="10">
        <f t="shared" si="1011"/>
        <v>0</v>
      </c>
      <c r="T1901" s="9">
        <f t="shared" si="1001"/>
        <v>0.62452181975602228</v>
      </c>
      <c r="U1901" s="18"/>
      <c r="V1901" s="8">
        <f t="shared" si="1012"/>
        <v>5099.4067364680914</v>
      </c>
      <c r="W1901" s="8">
        <f t="shared" si="1002"/>
        <v>4803.6781975447793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-1698.8026058759979</v>
      </c>
      <c r="AB1901" s="8">
        <f t="shared" si="1013"/>
        <v>-29572.853892331219</v>
      </c>
      <c r="AC1901" s="8">
        <f t="shared" si="1006"/>
        <v>-31271.656498207216</v>
      </c>
      <c r="AD1901" s="8">
        <f t="shared" si="1014"/>
        <v>500.2518008475198</v>
      </c>
      <c r="AE1901" s="8">
        <f t="shared" si="1007"/>
        <v>-30771.404697359696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2720.1653363202868</v>
      </c>
      <c r="M1902" s="14">
        <f t="shared" si="1000"/>
        <v>769177</v>
      </c>
      <c r="N1902" s="13"/>
      <c r="O1902" s="12">
        <f>1000*(IF(I22&lt;18,VLOOKUP(I22,'[1]Mortality (No Interventions) L'!$B$10:$O$129,10),VLOOKUP(I22,'[1]Mortality (Interventions) L'!$B$264:$AV$384,46)))</f>
        <v>64.928237821204235</v>
      </c>
      <c r="P1902" s="11">
        <v>0</v>
      </c>
      <c r="Q1902" s="10">
        <f t="shared" si="1009"/>
        <v>0.62452181975602228</v>
      </c>
      <c r="R1902" s="10">
        <f t="shared" si="1010"/>
        <v>4.0549101237650265E-2</v>
      </c>
      <c r="S1902" s="10">
        <f t="shared" si="1011"/>
        <v>0</v>
      </c>
      <c r="T1902" s="9">
        <f t="shared" si="1001"/>
        <v>0.58397271851837207</v>
      </c>
      <c r="U1902" s="18"/>
      <c r="V1902" s="8">
        <f t="shared" si="1012"/>
        <v>4803.6781975447793</v>
      </c>
      <c r="W1902" s="8">
        <f t="shared" si="1002"/>
        <v>4491.7838371180587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-1588.5023462703998</v>
      </c>
      <c r="AB1902" s="8">
        <f t="shared" si="1013"/>
        <v>-31189.436042672118</v>
      </c>
      <c r="AC1902" s="8">
        <f t="shared" si="1006"/>
        <v>-32777.938388942515</v>
      </c>
      <c r="AD1902" s="8">
        <f t="shared" si="1014"/>
        <v>471.2408311791429</v>
      </c>
      <c r="AE1902" s="8">
        <f t="shared" si="1007"/>
        <v>-32306.697557763371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2720.1653363202868</v>
      </c>
      <c r="M1903" s="14">
        <f t="shared" si="1000"/>
        <v>769177</v>
      </c>
      <c r="N1903" s="13"/>
      <c r="O1903" s="12">
        <f>1000*(IF(I23&lt;18,VLOOKUP(I23,'[1]Mortality (No Interventions) L'!$B$10:$O$129,10),VLOOKUP(I23,'[1]Mortality (Interventions) L'!$B$264:$AV$384,46)))</f>
        <v>72.713266246012921</v>
      </c>
      <c r="P1903" s="11">
        <v>0</v>
      </c>
      <c r="Q1903" s="10">
        <f t="shared" si="1009"/>
        <v>0.58397271851837207</v>
      </c>
      <c r="R1903" s="10">
        <f t="shared" si="1010"/>
        <v>4.2462563762034347E-2</v>
      </c>
      <c r="S1903" s="10">
        <f t="shared" si="1011"/>
        <v>0</v>
      </c>
      <c r="T1903" s="9">
        <f t="shared" si="1001"/>
        <v>0.54151015475633768</v>
      </c>
      <c r="U1903" s="18"/>
      <c r="V1903" s="8">
        <f t="shared" si="1012"/>
        <v>4491.7838371180587</v>
      </c>
      <c r="W1903" s="8">
        <f t="shared" si="1002"/>
        <v>4165.1715630501558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-1472.9971522336239</v>
      </c>
      <c r="AB1903" s="8">
        <f t="shared" si="1013"/>
        <v>-32661.227406790294</v>
      </c>
      <c r="AC1903" s="8">
        <f t="shared" si="1006"/>
        <v>-34134.224559023918</v>
      </c>
      <c r="AD1903" s="8">
        <f t="shared" si="1014"/>
        <v>440.6439944212816</v>
      </c>
      <c r="AE1903" s="8">
        <f t="shared" si="1007"/>
        <v>-33693.580564602635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2720.1653363202868</v>
      </c>
      <c r="M1904" s="14">
        <f t="shared" si="1000"/>
        <v>769177</v>
      </c>
      <c r="N1904" s="13"/>
      <c r="O1904" s="12">
        <f>1000*(IF(I24&lt;18,VLOOKUP(I24,'[1]Mortality (No Interventions) L'!$B$10:$O$129,10),VLOOKUP(I24,'[1]Mortality (Interventions) L'!$B$264:$AV$384,46)))</f>
        <v>81.483898815698609</v>
      </c>
      <c r="P1904" s="11">
        <v>0</v>
      </c>
      <c r="Q1904" s="10">
        <f t="shared" si="1009"/>
        <v>0.54151015475633768</v>
      </c>
      <c r="R1904" s="10">
        <f t="shared" si="1010"/>
        <v>4.412435865783871E-2</v>
      </c>
      <c r="S1904" s="10">
        <f t="shared" si="1011"/>
        <v>0</v>
      </c>
      <c r="T1904" s="9">
        <f t="shared" si="1001"/>
        <v>0.49738579609849898</v>
      </c>
      <c r="U1904" s="18"/>
      <c r="V1904" s="8">
        <f t="shared" si="1012"/>
        <v>4165.1715630501558</v>
      </c>
      <c r="W1904" s="8">
        <f t="shared" si="1002"/>
        <v>3825.7771448565518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-1352.9716013252071</v>
      </c>
      <c r="AB1904" s="8">
        <f t="shared" si="1013"/>
        <v>-33939.441819360407</v>
      </c>
      <c r="AC1904" s="8">
        <f t="shared" si="1006"/>
        <v>-35292.413420685611</v>
      </c>
      <c r="AD1904" s="8">
        <f t="shared" si="1014"/>
        <v>408.60333033522033</v>
      </c>
      <c r="AE1904" s="8">
        <f t="shared" si="1007"/>
        <v>-34883.810090350387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2720.1653363202868</v>
      </c>
      <c r="M1905" s="14">
        <f t="shared" si="1000"/>
        <v>769177</v>
      </c>
      <c r="N1905" s="13"/>
      <c r="O1905" s="12">
        <f>1000*(IF(I25&lt;18,VLOOKUP(I25,'[1]Mortality (No Interventions) L'!$B$10:$O$129,10),VLOOKUP(I25,'[1]Mortality (Interventions) L'!$B$264:$AV$384,46)))</f>
        <v>90.945482823198802</v>
      </c>
      <c r="P1905" s="11">
        <v>0</v>
      </c>
      <c r="Q1905" s="10">
        <f t="shared" si="1009"/>
        <v>0.49738579609849898</v>
      </c>
      <c r="R1905" s="10">
        <f t="shared" si="1010"/>
        <v>4.5234991375579098E-2</v>
      </c>
      <c r="S1905" s="10">
        <f t="shared" si="1011"/>
        <v>0</v>
      </c>
      <c r="T1905" s="9">
        <f t="shared" si="1001"/>
        <v>0.45215080472291991</v>
      </c>
      <c r="U1905" s="18"/>
      <c r="V1905" s="8">
        <f t="shared" si="1012"/>
        <v>3825.7771448565518</v>
      </c>
      <c r="W1905" s="8">
        <f t="shared" si="1002"/>
        <v>3477.8399952436139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-1229.9249457966098</v>
      </c>
      <c r="AB1905" s="8">
        <f t="shared" si="1013"/>
        <v>-34793.714961293801</v>
      </c>
      <c r="AC1905" s="8">
        <f t="shared" si="1006"/>
        <v>-36023.639907090408</v>
      </c>
      <c r="AD1905" s="8">
        <f t="shared" si="1014"/>
        <v>375.30873791042774</v>
      </c>
      <c r="AE1905" s="8">
        <f t="shared" si="1007"/>
        <v>-35648.331169179983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2720.1653363202868</v>
      </c>
      <c r="M1906" s="14">
        <f t="shared" si="1000"/>
        <v>769177</v>
      </c>
      <c r="N1906" s="13"/>
      <c r="O1906" s="12">
        <f>1000*(IF(I26&lt;18,VLOOKUP(I26,'[1]Mortality (No Interventions) L'!$B$10:$O$129,10),VLOOKUP(I26,'[1]Mortality (Interventions) L'!$B$264:$AV$384,46)))</f>
        <v>100.81546136805827</v>
      </c>
      <c r="P1906" s="11">
        <v>0</v>
      </c>
      <c r="Q1906" s="10">
        <f t="shared" si="1009"/>
        <v>0.45215080472291991</v>
      </c>
      <c r="R1906" s="10">
        <f t="shared" si="1010"/>
        <v>4.5583791986079987E-2</v>
      </c>
      <c r="S1906" s="10">
        <f t="shared" si="1011"/>
        <v>0</v>
      </c>
      <c r="T1906" s="9">
        <f t="shared" si="1001"/>
        <v>0.40656701273683993</v>
      </c>
      <c r="U1906" s="18"/>
      <c r="V1906" s="8">
        <f t="shared" si="1012"/>
        <v>3477.8399952436139</v>
      </c>
      <c r="W1906" s="8">
        <f t="shared" si="1002"/>
        <v>3127.2199515588436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-1105.9294949380405</v>
      </c>
      <c r="AB1906" s="8">
        <f t="shared" si="1013"/>
        <v>-35062.004368477043</v>
      </c>
      <c r="AC1906" s="8">
        <f t="shared" si="1006"/>
        <v>-36167.933863415084</v>
      </c>
      <c r="AD1906" s="8">
        <f t="shared" si="1014"/>
        <v>341.17610353339853</v>
      </c>
      <c r="AE1906" s="8">
        <f t="shared" si="1007"/>
        <v>-35826.757759881686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2720.1653363202868</v>
      </c>
      <c r="M1907" s="14">
        <f t="shared" si="1000"/>
        <v>769177</v>
      </c>
      <c r="N1907" s="13"/>
      <c r="O1907" s="12">
        <f>1000*(IF(I27&lt;18,VLOOKUP(I27,'[1]Mortality (No Interventions) L'!$B$10:$O$129,10),VLOOKUP(I27,'[1]Mortality (Interventions) L'!$B$264:$AV$384,46)))</f>
        <v>111.57382207179884</v>
      </c>
      <c r="P1907" s="11">
        <v>0</v>
      </c>
      <c r="Q1907" s="10">
        <f t="shared" si="1009"/>
        <v>0.40656701273683993</v>
      </c>
      <c r="R1907" s="10">
        <f t="shared" si="1010"/>
        <v>4.5362235539362951E-2</v>
      </c>
      <c r="S1907" s="10">
        <f t="shared" si="1011"/>
        <v>0</v>
      </c>
      <c r="T1907" s="9">
        <f t="shared" si="1001"/>
        <v>0.36120477719747696</v>
      </c>
      <c r="U1907" s="18"/>
      <c r="V1907" s="8">
        <f t="shared" si="1012"/>
        <v>3127.2199515588436</v>
      </c>
      <c r="W1907" s="8">
        <f t="shared" si="1002"/>
        <v>2778.3040691042374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-982.53671424586912</v>
      </c>
      <c r="AB1907" s="8">
        <f t="shared" si="1013"/>
        <v>-34891.588245460574</v>
      </c>
      <c r="AC1907" s="8">
        <f t="shared" si="1006"/>
        <v>-35874.124959706445</v>
      </c>
      <c r="AD1907" s="8">
        <f t="shared" si="1014"/>
        <v>306.78027724792258</v>
      </c>
      <c r="AE1907" s="8">
        <f t="shared" si="1007"/>
        <v>-35567.344682458526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2720.1653363202868</v>
      </c>
      <c r="M1908" s="14">
        <f t="shared" si="1000"/>
        <v>769177</v>
      </c>
      <c r="N1908" s="13"/>
      <c r="O1908" s="12">
        <f>1000*(IF(I28&lt;18,VLOOKUP(I28,'[1]Mortality (No Interventions) L'!$B$10:$O$129,10),VLOOKUP(I28,'[1]Mortality (Interventions) L'!$B$264:$AV$384,46)))</f>
        <v>123.17845567315172</v>
      </c>
      <c r="P1908" s="11">
        <v>0</v>
      </c>
      <c r="Q1908" s="10">
        <f t="shared" si="1009"/>
        <v>0.36120477719747696</v>
      </c>
      <c r="R1908" s="10">
        <f t="shared" si="1010"/>
        <v>4.4492646636950059E-2</v>
      </c>
      <c r="S1908" s="10">
        <f t="shared" si="1011"/>
        <v>0</v>
      </c>
      <c r="T1908" s="9">
        <f t="shared" si="1001"/>
        <v>0.31671213056052688</v>
      </c>
      <c r="U1908" s="18"/>
      <c r="V1908" s="8">
        <f t="shared" si="1012"/>
        <v>2778.3040691042374</v>
      </c>
      <c r="W1908" s="8">
        <f t="shared" si="1002"/>
        <v>2436.0768644815439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-861.50935914289016</v>
      </c>
      <c r="AB1908" s="8">
        <f t="shared" si="1013"/>
        <v>-34222.720462269339</v>
      </c>
      <c r="AC1908" s="8">
        <f t="shared" si="1006"/>
        <v>-35084.229821412227</v>
      </c>
      <c r="AD1908" s="8">
        <f t="shared" si="1014"/>
        <v>272.55162917912571</v>
      </c>
      <c r="AE1908" s="8">
        <f t="shared" si="1007"/>
        <v>-34811.678192233099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2720.1653363202868</v>
      </c>
      <c r="M1909" s="14">
        <f t="shared" si="1000"/>
        <v>769177</v>
      </c>
      <c r="N1909" s="13"/>
      <c r="O1909" s="12">
        <f>1000*(IF(I29&lt;18,VLOOKUP(I29,'[1]Mortality (No Interventions) L'!$B$10:$O$129,10),VLOOKUP(I29,'[1]Mortality (Interventions) L'!$B$264:$AV$384,46)))</f>
        <v>135.94761573961571</v>
      </c>
      <c r="P1909" s="11">
        <v>0</v>
      </c>
      <c r="Q1909" s="10">
        <f t="shared" si="1009"/>
        <v>0.31671213056052688</v>
      </c>
      <c r="R1909" s="10">
        <f t="shared" si="1010"/>
        <v>4.3056259025517511E-2</v>
      </c>
      <c r="S1909" s="10">
        <f t="shared" si="1011"/>
        <v>0</v>
      </c>
      <c r="T1909" s="9">
        <f t="shared" si="1001"/>
        <v>0.27365587153500937</v>
      </c>
      <c r="U1909" s="18"/>
      <c r="V1909" s="8">
        <f t="shared" si="1012"/>
        <v>2436.0768644815439</v>
      </c>
      <c r="W1909" s="8">
        <f t="shared" si="1002"/>
        <v>2104.8980229968392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-744.38921583004992</v>
      </c>
      <c r="AB1909" s="8">
        <f t="shared" si="1013"/>
        <v>-33117.884148470483</v>
      </c>
      <c r="AC1909" s="8">
        <f t="shared" si="1006"/>
        <v>-33862.273364300534</v>
      </c>
      <c r="AD1909" s="8">
        <f t="shared" si="1014"/>
        <v>238.97914040563947</v>
      </c>
      <c r="AE1909" s="8">
        <f t="shared" si="1007"/>
        <v>-33623.294223894896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2720.1653363202868</v>
      </c>
      <c r="M1910" s="14">
        <f t="shared" si="1000"/>
        <v>769177</v>
      </c>
      <c r="N1910" s="13"/>
      <c r="O1910" s="12">
        <f>1000*(IF(I30&lt;18,VLOOKUP(I30,'[1]Mortality (No Interventions) L'!$B$10:$O$129,10),VLOOKUP(I30,'[1]Mortality (Interventions) L'!$B$264:$AV$384,46)))</f>
        <v>157.94595234733742</v>
      </c>
      <c r="P1910" s="11">
        <v>0</v>
      </c>
      <c r="Q1910" s="10">
        <f t="shared" si="1009"/>
        <v>0.27365587153500937</v>
      </c>
      <c r="R1910" s="10">
        <f t="shared" si="1010"/>
        <v>4.3222837245037678E-2</v>
      </c>
      <c r="S1910" s="10">
        <f t="shared" si="1011"/>
        <v>0</v>
      </c>
      <c r="T1910" s="9">
        <f t="shared" si="1001"/>
        <v>0.23043303428997169</v>
      </c>
      <c r="U1910" s="18"/>
      <c r="V1910" s="8">
        <f t="shared" si="1012"/>
        <v>2104.8980229968392</v>
      </c>
      <c r="W1910" s="8">
        <f t="shared" si="1002"/>
        <v>1772.4379001605757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-626.81595221868508</v>
      </c>
      <c r="AB1910" s="8">
        <f t="shared" si="1013"/>
        <v>-33246.012283626347</v>
      </c>
      <c r="AC1910" s="8">
        <f t="shared" si="1006"/>
        <v>-33872.828235845031</v>
      </c>
      <c r="AD1910" s="8">
        <f t="shared" si="1014"/>
        <v>206.49049605598995</v>
      </c>
      <c r="AE1910" s="8">
        <f t="shared" si="1007"/>
        <v>-33666.337739789044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2720.1653363202868</v>
      </c>
      <c r="M1911" s="14">
        <f t="shared" si="1000"/>
        <v>769177</v>
      </c>
      <c r="N1911" s="13"/>
      <c r="O1911" s="12">
        <f>1000*(IF(I31&lt;18,VLOOKUP(I31,'[1]Mortality (No Interventions) L'!$B$10:$O$129,10),VLOOKUP(I31,'[1]Mortality (Interventions) L'!$B$264:$AV$384,46)))</f>
        <v>172.65083478667987</v>
      </c>
      <c r="P1911" s="11">
        <v>0</v>
      </c>
      <c r="Q1911" s="10">
        <f t="shared" si="1009"/>
        <v>0.23043303428997169</v>
      </c>
      <c r="R1911" s="10">
        <f t="shared" si="1010"/>
        <v>3.9784455732591241E-2</v>
      </c>
      <c r="S1911" s="10">
        <f t="shared" si="1011"/>
        <v>0</v>
      </c>
      <c r="T1911" s="9">
        <f t="shared" si="1001"/>
        <v>0.19064857855738046</v>
      </c>
      <c r="U1911" s="18"/>
      <c r="V1911" s="8">
        <f t="shared" si="1012"/>
        <v>1772.4379001605757</v>
      </c>
      <c r="W1911" s="8">
        <f t="shared" si="1002"/>
        <v>1466.4250170903024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-518.59565481052141</v>
      </c>
      <c r="AB1911" s="8">
        <f t="shared" si="1013"/>
        <v>-30601.288307027335</v>
      </c>
      <c r="AC1911" s="8">
        <f t="shared" si="1006"/>
        <v>-31119.883961837855</v>
      </c>
      <c r="AD1911" s="8">
        <f t="shared" si="1014"/>
        <v>173.8761580057525</v>
      </c>
      <c r="AE1911" s="8">
        <f t="shared" si="1007"/>
        <v>-30946.007803832104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2720.1653363202868</v>
      </c>
      <c r="M1912" s="14">
        <f t="shared" si="1000"/>
        <v>769177</v>
      </c>
      <c r="N1912" s="13"/>
      <c r="O1912" s="12">
        <f>1000*(IF(I32&lt;18,VLOOKUP(I32,'[1]Mortality (No Interventions) L'!$B$10:$O$129,10),VLOOKUP(I32,'[1]Mortality (Interventions) L'!$B$264:$AV$384,46)))</f>
        <v>188.50518971344644</v>
      </c>
      <c r="P1912" s="11">
        <v>0</v>
      </c>
      <c r="Q1912" s="10">
        <f t="shared" si="1009"/>
        <v>0.19064857855738046</v>
      </c>
      <c r="R1912" s="10">
        <f t="shared" si="1010"/>
        <v>3.5938246469557907E-2</v>
      </c>
      <c r="S1912" s="10">
        <f t="shared" si="1011"/>
        <v>0</v>
      </c>
      <c r="T1912" s="9">
        <f t="shared" si="1001"/>
        <v>0.15471033208782256</v>
      </c>
      <c r="U1912" s="18"/>
      <c r="V1912" s="8">
        <f t="shared" si="1012"/>
        <v>1466.4250170903024</v>
      </c>
      <c r="W1912" s="8">
        <f t="shared" si="1002"/>
        <v>1189.9962910431509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-420.8376825158951</v>
      </c>
      <c r="AB1912" s="8">
        <f t="shared" si="1013"/>
        <v>-27642.872604715143</v>
      </c>
      <c r="AC1912" s="8">
        <f t="shared" si="1006"/>
        <v>-28063.710287231039</v>
      </c>
      <c r="AD1912" s="8">
        <f t="shared" si="1014"/>
        <v>143.85629417655866</v>
      </c>
      <c r="AE1912" s="8">
        <f t="shared" si="1007"/>
        <v>-27919.853993054479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2720.1653363202868</v>
      </c>
      <c r="M1913" s="14">
        <f t="shared" si="1000"/>
        <v>769177</v>
      </c>
      <c r="N1913" s="13"/>
      <c r="O1913" s="12">
        <f>1000*(IF(I33&lt;18,VLOOKUP(I33,'[1]Mortality (No Interventions) L'!$B$10:$O$129,10),VLOOKUP(I33,'[1]Mortality (Interventions) L'!$B$264:$AV$384,46)))</f>
        <v>205.08359286981644</v>
      </c>
      <c r="P1913" s="11">
        <v>0</v>
      </c>
      <c r="Q1913" s="10">
        <f t="shared" si="1009"/>
        <v>0.15471033208782256</v>
      </c>
      <c r="R1913" s="10">
        <f t="shared" si="1010"/>
        <v>3.17285507586531E-2</v>
      </c>
      <c r="S1913" s="10">
        <f t="shared" si="1011"/>
        <v>0</v>
      </c>
      <c r="T1913" s="9">
        <f t="shared" si="1001"/>
        <v>0.12298178132916945</v>
      </c>
      <c r="U1913" s="18"/>
      <c r="V1913" s="8">
        <f t="shared" si="1012"/>
        <v>1189.9962910431509</v>
      </c>
      <c r="W1913" s="8">
        <f t="shared" si="1002"/>
        <v>945.94757617426581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-334.53077857052818</v>
      </c>
      <c r="AB1913" s="8">
        <f t="shared" si="1013"/>
        <v>-24404.871486888514</v>
      </c>
      <c r="AC1913" s="8">
        <f t="shared" si="1006"/>
        <v>-24739.402265459044</v>
      </c>
      <c r="AD1913" s="8">
        <f t="shared" si="1014"/>
        <v>116.73863615133311</v>
      </c>
      <c r="AE1913" s="8">
        <f t="shared" si="1007"/>
        <v>-24622.66362930771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2720.1653363202868</v>
      </c>
      <c r="M1914" s="14">
        <f t="shared" si="1000"/>
        <v>769177</v>
      </c>
      <c r="N1914" s="13"/>
      <c r="O1914" s="12">
        <f>1000*(IF(I34&lt;18,VLOOKUP(I34,'[1]Mortality (No Interventions) L'!$B$10:$O$129,10),VLOOKUP(I34,'[1]Mortality (Interventions) L'!$B$264:$AV$384,46)))</f>
        <v>222.17252475784474</v>
      </c>
      <c r="P1914" s="11">
        <v>0</v>
      </c>
      <c r="Q1914" s="10">
        <f t="shared" si="1009"/>
        <v>0.12298178132916945</v>
      </c>
      <c r="R1914" s="10">
        <f t="shared" si="1010"/>
        <v>2.7323172857118747E-2</v>
      </c>
      <c r="S1914" s="10">
        <f t="shared" si="1011"/>
        <v>0</v>
      </c>
      <c r="T1914" s="9">
        <f t="shared" si="1001"/>
        <v>9.565860847205071E-2</v>
      </c>
      <c r="U1914" s="18"/>
      <c r="V1914" s="8">
        <f t="shared" si="1012"/>
        <v>945.94757617426581</v>
      </c>
      <c r="W1914" s="8">
        <f t="shared" si="1002"/>
        <v>735.7840148870655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-260.20723088630643</v>
      </c>
      <c r="AB1914" s="8">
        <f t="shared" si="1013"/>
        <v>-21016.356128720028</v>
      </c>
      <c r="AC1914" s="8">
        <f t="shared" si="1006"/>
        <v>-21276.563359606334</v>
      </c>
      <c r="AD1914" s="8">
        <f t="shared" si="1014"/>
        <v>92.797457222695485</v>
      </c>
      <c r="AE1914" s="8">
        <f t="shared" si="1007"/>
        <v>-21183.765902383639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2720.1653363202868</v>
      </c>
      <c r="M1915" s="14">
        <f t="shared" si="1000"/>
        <v>769177</v>
      </c>
      <c r="N1915" s="13"/>
      <c r="O1915" s="12">
        <f>1000*(IF(I35&lt;18,VLOOKUP(I35,'[1]Mortality (No Interventions) L'!$B$10:$O$129,10),VLOOKUP(I35,'[1]Mortality (Interventions) L'!$B$264:$AV$384,46)))</f>
        <v>240.47400923210358</v>
      </c>
      <c r="P1915" s="11">
        <v>0</v>
      </c>
      <c r="Q1915" s="10">
        <f t="shared" si="1009"/>
        <v>9.565860847205071E-2</v>
      </c>
      <c r="R1915" s="10">
        <f t="shared" si="1010"/>
        <v>2.3003409096838106E-2</v>
      </c>
      <c r="S1915" s="10">
        <f t="shared" si="1011"/>
        <v>0</v>
      </c>
      <c r="T1915" s="9">
        <f t="shared" si="1001"/>
        <v>7.2655199375212601E-2</v>
      </c>
      <c r="U1915" s="18"/>
      <c r="V1915" s="8">
        <f t="shared" si="1012"/>
        <v>735.7840148870655</v>
      </c>
      <c r="W1915" s="8">
        <f t="shared" si="1002"/>
        <v>558.84708289827904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-197.63415484389267</v>
      </c>
      <c r="AB1915" s="8">
        <f t="shared" si="1013"/>
        <v>-17693.693198878645</v>
      </c>
      <c r="AC1915" s="8">
        <f t="shared" si="1006"/>
        <v>-17891.32735372254</v>
      </c>
      <c r="AD1915" s="8">
        <f t="shared" si="1014"/>
        <v>72.180411860421131</v>
      </c>
      <c r="AE1915" s="8">
        <f t="shared" si="1007"/>
        <v>-17819.14694186212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2720.1653363202868</v>
      </c>
      <c r="M1916" s="14">
        <f t="shared" ref="M1916:M1947" si="1017">$E$11</f>
        <v>769177</v>
      </c>
      <c r="N1916" s="13"/>
      <c r="O1916" s="12">
        <f>1000*(IF(I36&lt;18,VLOOKUP(I36,'[1]Mortality (No Interventions) L'!$B$10:$O$129,10),VLOOKUP(I36,'[1]Mortality (Interventions) L'!$B$264:$AV$384,46)))</f>
        <v>259.24939493038079</v>
      </c>
      <c r="P1916" s="11">
        <v>0</v>
      </c>
      <c r="Q1916" s="10">
        <f t="shared" si="1009"/>
        <v>7.2655199375212601E-2</v>
      </c>
      <c r="R1916" s="10">
        <f t="shared" si="1010"/>
        <v>1.8835816476570049E-2</v>
      </c>
      <c r="S1916" s="10">
        <f t="shared" si="1011"/>
        <v>0</v>
      </c>
      <c r="T1916" s="9">
        <f t="shared" ref="T1916:T1947" si="1018">Q1916-SUM(R1916:S1916)</f>
        <v>5.3819382898642548E-2</v>
      </c>
      <c r="U1916" s="18"/>
      <c r="V1916" s="8">
        <f t="shared" si="1012"/>
        <v>558.84708289827904</v>
      </c>
      <c r="W1916" s="8">
        <f t="shared" ref="W1916:W1947" si="1019">$G$14*M1916*T1916</f>
        <v>413.96631479829182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-146.3976197830363</v>
      </c>
      <c r="AB1916" s="8">
        <f t="shared" si="1013"/>
        <v>-14488.07680999872</v>
      </c>
      <c r="AC1916" s="8">
        <f t="shared" ref="AC1916:AC1947" si="1023">IFERROR(_xlfn.IFNA(SUM(Y1916:AB1916),0),0)</f>
        <v>-14634.474429781756</v>
      </c>
      <c r="AD1916" s="8">
        <f t="shared" si="1014"/>
        <v>54.822898832321179</v>
      </c>
      <c r="AE1916" s="8">
        <f t="shared" ref="AE1916:AE1947" si="1024">IFERROR(_xlfn.IFNA(SUM(AC1916:AD1916),0),0)</f>
        <v>-14579.651530949435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2720.1653363202868</v>
      </c>
      <c r="M1917" s="14">
        <f t="shared" si="1017"/>
        <v>769177</v>
      </c>
      <c r="N1917" s="13"/>
      <c r="O1917" s="12">
        <f>1000*(IF(I37&lt;18,VLOOKUP(I37,'[1]Mortality (No Interventions) L'!$B$10:$O$129,10),VLOOKUP(I37,'[1]Mortality (Interventions) L'!$B$264:$AV$384,46)))</f>
        <v>279.09248435699504</v>
      </c>
      <c r="P1917" s="11">
        <v>0</v>
      </c>
      <c r="Q1917" s="10">
        <f t="shared" ref="Q1917:Q1948" si="1026">T1916</f>
        <v>5.3819382898642548E-2</v>
      </c>
      <c r="R1917" s="10">
        <f t="shared" ref="R1917:R1948" si="1027">O1917*Q1917/1000</f>
        <v>1.5020585279742522E-2</v>
      </c>
      <c r="S1917" s="10">
        <f t="shared" ref="S1917:S1948" si="1028">MIN(P1917*Q1917,Q1917-R1917)</f>
        <v>0</v>
      </c>
      <c r="T1917" s="9">
        <f t="shared" si="1018"/>
        <v>3.8798797618900024E-2</v>
      </c>
      <c r="U1917" s="18"/>
      <c r="V1917" s="8">
        <f t="shared" ref="V1917:V1948" si="1029">W1916</f>
        <v>413.96631479829182</v>
      </c>
      <c r="W1917" s="8">
        <f t="shared" si="1019"/>
        <v>298.43142756112667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-105.53914437383793</v>
      </c>
      <c r="AB1917" s="8">
        <f t="shared" ref="AB1917:AB1948" si="1030">IFERROR(_xlfn.IFNA(-M1917*R1917,0),0)</f>
        <v>-11553.488723716513</v>
      </c>
      <c r="AC1917" s="8">
        <f t="shared" si="1023"/>
        <v>-11659.02786809035</v>
      </c>
      <c r="AD1917" s="8">
        <f t="shared" ref="AD1917:AD1948" si="1031">IFERROR(_xlfn.IFNA($D$6*SUM(V1917:V1917,Y1917:Z1917),0),0)</f>
        <v>40.610095481712428</v>
      </c>
      <c r="AE1917" s="8">
        <f t="shared" si="1024"/>
        <v>-11618.417772608638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2720.1653363202868</v>
      </c>
      <c r="M1918" s="14">
        <f t="shared" si="1017"/>
        <v>769177</v>
      </c>
      <c r="N1918" s="13"/>
      <c r="O1918" s="12">
        <f>1000*(IF(I38&lt;18,VLOOKUP(I38,'[1]Mortality (No Interventions) L'!$B$10:$O$129,10),VLOOKUP(I38,'[1]Mortality (Interventions) L'!$B$264:$AV$384,46)))</f>
        <v>300.05346671628308</v>
      </c>
      <c r="P1918" s="11">
        <v>0</v>
      </c>
      <c r="Q1918" s="10">
        <f t="shared" si="1026"/>
        <v>3.8798797618900024E-2</v>
      </c>
      <c r="R1918" s="10">
        <f t="shared" si="1027"/>
        <v>1.1641713729974421E-2</v>
      </c>
      <c r="S1918" s="10">
        <f t="shared" si="1028"/>
        <v>0</v>
      </c>
      <c r="T1918" s="9">
        <f t="shared" si="1018"/>
        <v>2.7157083888925605E-2</v>
      </c>
      <c r="U1918" s="18"/>
      <c r="V1918" s="8">
        <f t="shared" si="1029"/>
        <v>298.43142756112667</v>
      </c>
      <c r="W1918" s="8">
        <f t="shared" si="1019"/>
        <v>208.88604314432132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-73.871758230197557</v>
      </c>
      <c r="AB1918" s="8">
        <f t="shared" si="1030"/>
        <v>-8954.5384416805355</v>
      </c>
      <c r="AC1918" s="8">
        <f t="shared" si="1023"/>
        <v>-9028.4101999107334</v>
      </c>
      <c r="AD1918" s="8">
        <f t="shared" si="1031"/>
        <v>29.276123043746527</v>
      </c>
      <c r="AE1918" s="8">
        <f t="shared" si="1024"/>
        <v>-8999.134076866987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2720.1653363202868</v>
      </c>
      <c r="M1919" s="14">
        <f t="shared" si="1017"/>
        <v>769177</v>
      </c>
      <c r="N1919" s="13"/>
      <c r="O1919" s="12">
        <f>1000*(IF(I39&lt;18,VLOOKUP(I39,'[1]Mortality (No Interventions) L'!$B$10:$O$129,10),VLOOKUP(I39,'[1]Mortality (Interventions) L'!$B$264:$AV$384,46)))</f>
        <v>321.33933331895037</v>
      </c>
      <c r="P1919" s="11">
        <v>0</v>
      </c>
      <c r="Q1919" s="10">
        <f t="shared" si="1026"/>
        <v>2.7157083888925605E-2</v>
      </c>
      <c r="R1919" s="10">
        <f t="shared" si="1027"/>
        <v>8.7266392317541606E-3</v>
      </c>
      <c r="S1919" s="10">
        <f t="shared" si="1028"/>
        <v>0</v>
      </c>
      <c r="T1919" s="9">
        <f t="shared" si="1018"/>
        <v>1.8430444657171446E-2</v>
      </c>
      <c r="U1919" s="18"/>
      <c r="V1919" s="8">
        <f t="shared" si="1029"/>
        <v>208.88604314432132</v>
      </c>
      <c r="W1919" s="8">
        <f t="shared" si="1019"/>
        <v>141.76274130069163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-50.133856689407203</v>
      </c>
      <c r="AB1919" s="8">
        <f t="shared" si="1030"/>
        <v>-6712.3301843629697</v>
      </c>
      <c r="AC1919" s="8">
        <f t="shared" si="1023"/>
        <v>-6762.4640410523771</v>
      </c>
      <c r="AD1919" s="8">
        <f t="shared" si="1031"/>
        <v>20.491720832457922</v>
      </c>
      <c r="AE1919" s="8">
        <f t="shared" si="1024"/>
        <v>-6741.9723202199193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2720.1653363202868</v>
      </c>
      <c r="M1920" s="14">
        <f t="shared" si="1017"/>
        <v>769177</v>
      </c>
      <c r="N1920" s="13"/>
      <c r="O1920" s="12">
        <f>1000*(IF(I40&lt;18,VLOOKUP(I40,'[1]Mortality (No Interventions) L'!$B$10:$O$129,10),VLOOKUP(I40,'[1]Mortality (Interventions) L'!$B$264:$AV$384,46)))</f>
        <v>343.52927420898726</v>
      </c>
      <c r="P1920" s="11">
        <v>0</v>
      </c>
      <c r="Q1920" s="10">
        <f t="shared" si="1026"/>
        <v>1.8430444657171446E-2</v>
      </c>
      <c r="R1920" s="10">
        <f t="shared" si="1027"/>
        <v>6.331397276427014E-3</v>
      </c>
      <c r="S1920" s="10">
        <f t="shared" si="1028"/>
        <v>0</v>
      </c>
      <c r="T1920" s="9">
        <f t="shared" si="1018"/>
        <v>1.2099047380744432E-2</v>
      </c>
      <c r="U1920" s="18"/>
      <c r="V1920" s="8">
        <f t="shared" si="1029"/>
        <v>141.76274130069163</v>
      </c>
      <c r="W1920" s="8">
        <f t="shared" si="1019"/>
        <v>93.063089671788603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-32.911409287597763</v>
      </c>
      <c r="AB1920" s="8">
        <f t="shared" si="1030"/>
        <v>-4869.9651628903011</v>
      </c>
      <c r="AC1920" s="8">
        <f t="shared" si="1023"/>
        <v>-4902.8765721778991</v>
      </c>
      <c r="AD1920" s="8">
        <f t="shared" si="1031"/>
        <v>13.906924921597851</v>
      </c>
      <c r="AE1920" s="8">
        <f t="shared" si="1024"/>
        <v>-4888.969647256301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2720.1653363202868</v>
      </c>
      <c r="M1921" s="14">
        <f t="shared" si="1017"/>
        <v>769177</v>
      </c>
      <c r="N1921" s="13"/>
      <c r="O1921" s="12">
        <f>1000*(IF(I41&lt;18,VLOOKUP(I41,'[1]Mortality (No Interventions) L'!$B$10:$O$129,10),VLOOKUP(I41,'[1]Mortality (Interventions) L'!$B$264:$AV$384,46)))</f>
        <v>365.7933976882012</v>
      </c>
      <c r="P1921" s="11">
        <v>0</v>
      </c>
      <c r="Q1921" s="10">
        <f t="shared" si="1026"/>
        <v>1.2099047380744432E-2</v>
      </c>
      <c r="R1921" s="10">
        <f t="shared" si="1027"/>
        <v>4.4257516501930369E-3</v>
      </c>
      <c r="S1921" s="10">
        <f t="shared" si="1028"/>
        <v>0</v>
      </c>
      <c r="T1921" s="9">
        <f t="shared" si="1018"/>
        <v>7.6732957305513955E-3</v>
      </c>
      <c r="U1921" s="18"/>
      <c r="V1921" s="8">
        <f t="shared" si="1029"/>
        <v>93.063089671788603</v>
      </c>
      <c r="W1921" s="8">
        <f t="shared" si="1019"/>
        <v>59.02122590138331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-20.872633061580359</v>
      </c>
      <c r="AB1921" s="8">
        <f t="shared" si="1030"/>
        <v>-3404.1863770405294</v>
      </c>
      <c r="AC1921" s="8">
        <f t="shared" si="1023"/>
        <v>-3425.0590101021098</v>
      </c>
      <c r="AD1921" s="8">
        <f t="shared" si="1031"/>
        <v>9.1294890968024625</v>
      </c>
      <c r="AE1921" s="8">
        <f t="shared" si="1024"/>
        <v>-3415.9295210053074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2720.1653363202868</v>
      </c>
      <c r="M1922" s="14">
        <f t="shared" si="1017"/>
        <v>769177</v>
      </c>
      <c r="N1922" s="13"/>
      <c r="O1922" s="12">
        <f>1000*(IF(I42&lt;18,VLOOKUP(I42,'[1]Mortality (No Interventions) L'!$B$10:$O$129,10),VLOOKUP(I42,'[1]Mortality (Interventions) L'!$B$264:$AV$384,46)))</f>
        <v>387.60572488885185</v>
      </c>
      <c r="P1922" s="11">
        <v>0</v>
      </c>
      <c r="Q1922" s="10">
        <f t="shared" si="1026"/>
        <v>7.6732957305513955E-3</v>
      </c>
      <c r="R1922" s="10">
        <f t="shared" si="1027"/>
        <v>2.9742133539269059E-3</v>
      </c>
      <c r="S1922" s="10">
        <f t="shared" si="1028"/>
        <v>0</v>
      </c>
      <c r="T1922" s="9">
        <f t="shared" si="1018"/>
        <v>4.6990823766244897E-3</v>
      </c>
      <c r="U1922" s="18"/>
      <c r="V1922" s="8">
        <f t="shared" si="1029"/>
        <v>59.02122590138331</v>
      </c>
      <c r="W1922" s="8">
        <f t="shared" si="1019"/>
        <v>36.144260852048951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-12.782280993407488</v>
      </c>
      <c r="AB1922" s="8">
        <f t="shared" si="1030"/>
        <v>-2287.6965049334358</v>
      </c>
      <c r="AC1922" s="8">
        <f t="shared" si="1023"/>
        <v>-2300.4787859268431</v>
      </c>
      <c r="AD1922" s="8">
        <f t="shared" si="1031"/>
        <v>5.7899822609257035</v>
      </c>
      <c r="AE1922" s="8">
        <f t="shared" si="1024"/>
        <v>-2294.6888036659175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2720.1653363202868</v>
      </c>
      <c r="M1923" s="14">
        <f t="shared" si="1017"/>
        <v>769177</v>
      </c>
      <c r="N1923" s="13"/>
      <c r="O1923" s="12">
        <f>1000*(IF(I43&lt;18,VLOOKUP(I43,'[1]Mortality (No Interventions) L'!$B$10:$O$129,10),VLOOKUP(I43,'[1]Mortality (Interventions) L'!$B$264:$AV$384,46)))</f>
        <v>409.86912655614594</v>
      </c>
      <c r="P1923" s="11">
        <v>0</v>
      </c>
      <c r="Q1923" s="10">
        <f t="shared" si="1026"/>
        <v>4.6990823766244897E-3</v>
      </c>
      <c r="R1923" s="10">
        <f t="shared" si="1027"/>
        <v>1.926008789322458E-3</v>
      </c>
      <c r="S1923" s="10">
        <f t="shared" si="1028"/>
        <v>0</v>
      </c>
      <c r="T1923" s="9">
        <f t="shared" si="1018"/>
        <v>2.7730735873020317E-3</v>
      </c>
      <c r="U1923" s="18"/>
      <c r="V1923" s="8">
        <f t="shared" si="1029"/>
        <v>36.144260852048951</v>
      </c>
      <c r="W1923" s="8">
        <f t="shared" si="1019"/>
        <v>21.329844226602148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-7.543218647244335</v>
      </c>
      <c r="AB1923" s="8">
        <f t="shared" si="1030"/>
        <v>-1481.4416625446802</v>
      </c>
      <c r="AC1923" s="8">
        <f t="shared" si="1023"/>
        <v>-1488.9848811919246</v>
      </c>
      <c r="AD1923" s="8">
        <f t="shared" si="1031"/>
        <v>3.5457519895860026</v>
      </c>
      <c r="AE1923" s="8">
        <f t="shared" si="1024"/>
        <v>-1485.4391292023386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2720.1653363202868</v>
      </c>
      <c r="M1924" s="14">
        <f t="shared" si="1017"/>
        <v>769177</v>
      </c>
      <c r="N1924" s="13"/>
      <c r="O1924" s="12">
        <f>1000*(IF(I44&lt;18,VLOOKUP(I44,'[1]Mortality (No Interventions) L'!$B$10:$O$129,10),VLOOKUP(I44,'[1]Mortality (Interventions) L'!$B$264:$AV$384,46)))</f>
        <v>432.44570718908085</v>
      </c>
      <c r="P1924" s="11">
        <v>0</v>
      </c>
      <c r="Q1924" s="10">
        <f t="shared" si="1026"/>
        <v>2.7730735873020317E-3</v>
      </c>
      <c r="R1924" s="10">
        <f t="shared" si="1027"/>
        <v>1.1992037685481884E-3</v>
      </c>
      <c r="S1924" s="10">
        <f t="shared" si="1028"/>
        <v>0</v>
      </c>
      <c r="T1924" s="9">
        <f t="shared" si="1018"/>
        <v>1.5738698187538432E-3</v>
      </c>
      <c r="U1924" s="18"/>
      <c r="V1924" s="8">
        <f t="shared" si="1029"/>
        <v>21.329844226602148</v>
      </c>
      <c r="W1924" s="8">
        <f t="shared" si="1019"/>
        <v>12.105844655796249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-4.281186124854897</v>
      </c>
      <c r="AB1924" s="8">
        <f t="shared" si="1030"/>
        <v>-922.39995708058996</v>
      </c>
      <c r="AC1924" s="8">
        <f t="shared" si="1023"/>
        <v>-926.68114320544487</v>
      </c>
      <c r="AD1924" s="8">
        <f t="shared" si="1031"/>
        <v>2.0924577186296709</v>
      </c>
      <c r="AE1924" s="8">
        <f t="shared" si="1024"/>
        <v>-924.58868548681517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2720.1653363202868</v>
      </c>
      <c r="M1925" s="14">
        <f t="shared" si="1017"/>
        <v>769177</v>
      </c>
      <c r="N1925" s="13"/>
      <c r="O1925" s="12">
        <f>1000*(IF(I45&lt;18,VLOOKUP(I45,'[1]Mortality (No Interventions) L'!$B$10:$O$129,10),VLOOKUP(I45,'[1]Mortality (Interventions) L'!$B$264:$AV$384,46)))</f>
        <v>455.18197704980156</v>
      </c>
      <c r="P1925" s="11">
        <v>0</v>
      </c>
      <c r="Q1925" s="10">
        <f t="shared" si="1026"/>
        <v>1.5738698187538432E-3</v>
      </c>
      <c r="R1925" s="10">
        <f t="shared" si="1027"/>
        <v>7.1639717571938719E-4</v>
      </c>
      <c r="S1925" s="10">
        <f t="shared" si="1028"/>
        <v>0</v>
      </c>
      <c r="T1925" s="9">
        <f t="shared" si="1018"/>
        <v>8.5747264303445605E-4</v>
      </c>
      <c r="U1925" s="18"/>
      <c r="V1925" s="8">
        <f t="shared" si="1029"/>
        <v>12.105844655796249</v>
      </c>
      <c r="W1925" s="8">
        <f t="shared" si="1019"/>
        <v>6.5954823515131382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-2.3324673604252664</v>
      </c>
      <c r="AB1925" s="8">
        <f t="shared" si="1030"/>
        <v>-551.03623042831111</v>
      </c>
      <c r="AC1925" s="8">
        <f t="shared" si="1023"/>
        <v>-553.36869778873643</v>
      </c>
      <c r="AD1925" s="8">
        <f t="shared" si="1031"/>
        <v>1.1875833607336121</v>
      </c>
      <c r="AE1925" s="8">
        <f t="shared" si="1024"/>
        <v>-552.18111442800284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2720.1653363202868</v>
      </c>
      <c r="M1926" s="14">
        <f t="shared" si="1017"/>
        <v>769177</v>
      </c>
      <c r="N1926" s="13"/>
      <c r="O1926" s="12">
        <f>1000*(IF(I46&lt;18,VLOOKUP(I46,'[1]Mortality (No Interventions) L'!$B$10:$O$129,10),VLOOKUP(I46,'[1]Mortality (Interventions) L'!$B$264:$AV$384,46)))</f>
        <v>477.92533660828917</v>
      </c>
      <c r="P1926" s="11">
        <v>0</v>
      </c>
      <c r="Q1926" s="10">
        <f t="shared" si="1026"/>
        <v>8.5747264303445605E-4</v>
      </c>
      <c r="R1926" s="10">
        <f t="shared" si="1027"/>
        <v>4.098079015546418E-4</v>
      </c>
      <c r="S1926" s="10">
        <f t="shared" si="1028"/>
        <v>0</v>
      </c>
      <c r="T1926" s="9">
        <f t="shared" si="1018"/>
        <v>4.4766474147981425E-4</v>
      </c>
      <c r="U1926" s="18"/>
      <c r="V1926" s="8">
        <f t="shared" si="1029"/>
        <v>6.5954823515131382</v>
      </c>
      <c r="W1926" s="8">
        <f t="shared" si="1019"/>
        <v>3.4433342285721911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-1.2177221120661732</v>
      </c>
      <c r="AB1926" s="8">
        <f t="shared" si="1030"/>
        <v>-315.21481229409471</v>
      </c>
      <c r="AC1926" s="8">
        <f t="shared" si="1023"/>
        <v>-316.43253440616087</v>
      </c>
      <c r="AD1926" s="8">
        <f t="shared" si="1031"/>
        <v>0.64701681868343885</v>
      </c>
      <c r="AE1926" s="8">
        <f t="shared" si="1024"/>
        <v>-315.78551758747744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2720.1653363202868</v>
      </c>
      <c r="M1927" s="14">
        <f t="shared" si="1017"/>
        <v>769177</v>
      </c>
      <c r="N1927" s="13"/>
      <c r="O1927" s="12">
        <f>1000*(IF(I47&lt;18,VLOOKUP(I47,'[1]Mortality (No Interventions) L'!$B$10:$O$129,10),VLOOKUP(I47,'[1]Mortality (Interventions) L'!$B$264:$AV$384,46)))</f>
        <v>500.69626318897775</v>
      </c>
      <c r="P1927" s="11">
        <v>0</v>
      </c>
      <c r="Q1927" s="10">
        <f t="shared" si="1026"/>
        <v>4.4766474147981425E-4</v>
      </c>
      <c r="R1927" s="10">
        <f t="shared" si="1027"/>
        <v>2.2414406322040275E-4</v>
      </c>
      <c r="S1927" s="10">
        <f t="shared" si="1028"/>
        <v>0</v>
      </c>
      <c r="T1927" s="9">
        <f t="shared" si="1018"/>
        <v>2.235206782594115E-4</v>
      </c>
      <c r="U1927" s="18"/>
      <c r="V1927" s="8">
        <f t="shared" si="1029"/>
        <v>3.4433342285721911</v>
      </c>
      <c r="W1927" s="8">
        <f t="shared" si="1019"/>
        <v>1.7192696474153937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-0.60801320095205069</v>
      </c>
      <c r="AB1927" s="8">
        <f t="shared" si="1030"/>
        <v>-172.40645811567973</v>
      </c>
      <c r="AC1927" s="8">
        <f t="shared" si="1023"/>
        <v>-173.01447131663178</v>
      </c>
      <c r="AD1927" s="8">
        <f t="shared" si="1031"/>
        <v>0.33779108782293199</v>
      </c>
      <c r="AE1927" s="8">
        <f t="shared" si="1024"/>
        <v>-172.67668022880886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2720.1653363202868</v>
      </c>
      <c r="M1928" s="14">
        <f t="shared" si="1017"/>
        <v>769177</v>
      </c>
      <c r="N1928" s="13"/>
      <c r="O1928" s="12">
        <f>1000*(IF(I48&lt;18,VLOOKUP(I48,'[1]Mortality (No Interventions) L'!$B$10:$O$129,10),VLOOKUP(I48,'[1]Mortality (Interventions) L'!$B$264:$AV$384,46)))</f>
        <v>523.53574436379586</v>
      </c>
      <c r="P1928" s="11">
        <v>0</v>
      </c>
      <c r="Q1928" s="10">
        <f t="shared" si="1026"/>
        <v>2.235206782594115E-4</v>
      </c>
      <c r="R1928" s="10">
        <f t="shared" si="1027"/>
        <v>1.1702106467324152E-4</v>
      </c>
      <c r="S1928" s="10">
        <f t="shared" si="1028"/>
        <v>0</v>
      </c>
      <c r="T1928" s="9">
        <f t="shared" si="1018"/>
        <v>1.0649961358616998E-4</v>
      </c>
      <c r="U1928" s="18"/>
      <c r="V1928" s="8">
        <f t="shared" si="1029"/>
        <v>1.7192696474153937</v>
      </c>
      <c r="W1928" s="8">
        <f t="shared" si="1019"/>
        <v>0.81917053279369467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-0.28969655720860465</v>
      </c>
      <c r="AB1928" s="8">
        <f t="shared" si="1030"/>
        <v>-90.009911462169896</v>
      </c>
      <c r="AC1928" s="8">
        <f t="shared" si="1023"/>
        <v>-90.299608019378496</v>
      </c>
      <c r="AD1928" s="8">
        <f t="shared" si="1031"/>
        <v>0.16866035241145014</v>
      </c>
      <c r="AE1928" s="8">
        <f t="shared" si="1024"/>
        <v>-90.130947666967046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2720.1653363202868</v>
      </c>
      <c r="M1929" s="14">
        <f t="shared" si="1017"/>
        <v>769177</v>
      </c>
      <c r="N1929" s="13"/>
      <c r="O1929" s="12">
        <f>1000*(IF(I49&lt;18,VLOOKUP(I49,'[1]Mortality (No Interventions) L'!$B$10:$O$129,10),VLOOKUP(I49,'[1]Mortality (Interventions) L'!$B$264:$AV$384,46)))</f>
        <v>546.30414887727954</v>
      </c>
      <c r="P1929" s="11">
        <v>0</v>
      </c>
      <c r="Q1929" s="10">
        <f t="shared" si="1026"/>
        <v>1.0649961358616998E-4</v>
      </c>
      <c r="R1929" s="10">
        <f t="shared" si="1027"/>
        <v>5.8181180755951742E-5</v>
      </c>
      <c r="S1929" s="10">
        <f t="shared" si="1028"/>
        <v>0</v>
      </c>
      <c r="T1929" s="9">
        <f t="shared" si="1018"/>
        <v>4.8318432830218234E-5</v>
      </c>
      <c r="U1929" s="18"/>
      <c r="V1929" s="8">
        <f t="shared" si="1029"/>
        <v>0.81917053279369467</v>
      </c>
      <c r="W1929" s="8">
        <f t="shared" si="1019"/>
        <v>0.37165427209048774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-0.13143412609007976</v>
      </c>
      <c r="AB1929" s="8">
        <f t="shared" si="1030"/>
        <v>-44.75162607032069</v>
      </c>
      <c r="AC1929" s="8">
        <f t="shared" si="1023"/>
        <v>-44.883060196410767</v>
      </c>
      <c r="AD1929" s="8">
        <f t="shared" si="1031"/>
        <v>8.0360629267061459E-2</v>
      </c>
      <c r="AE1929" s="8">
        <f t="shared" si="1024"/>
        <v>-44.802699567143705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2720.1653363202868</v>
      </c>
      <c r="M1930" s="14">
        <f t="shared" si="1017"/>
        <v>769177</v>
      </c>
      <c r="N1930" s="13"/>
      <c r="O1930" s="12">
        <f>1000*(IF(I50&lt;18,VLOOKUP(I50,'[1]Mortality (No Interventions) L'!$B$10:$O$129,10),VLOOKUP(I50,'[1]Mortality (Interventions) L'!$B$264:$AV$384,46)))</f>
        <v>568.86295220259763</v>
      </c>
      <c r="P1930" s="11">
        <v>0</v>
      </c>
      <c r="Q1930" s="10">
        <f t="shared" si="1026"/>
        <v>4.8318432830218234E-5</v>
      </c>
      <c r="R1930" s="10">
        <f t="shared" si="1027"/>
        <v>2.748656634560086E-5</v>
      </c>
      <c r="S1930" s="10">
        <f t="shared" si="1028"/>
        <v>0</v>
      </c>
      <c r="T1930" s="9">
        <f t="shared" si="1018"/>
        <v>2.0831866484617375E-5</v>
      </c>
      <c r="U1930" s="18"/>
      <c r="V1930" s="8">
        <f t="shared" si="1029"/>
        <v>0.37165427209048774</v>
      </c>
      <c r="W1930" s="8">
        <f t="shared" si="1019"/>
        <v>0.16023392567038539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-5.666612110230853E-2</v>
      </c>
      <c r="AB1930" s="8">
        <f t="shared" si="1030"/>
        <v>-21.142034642010234</v>
      </c>
      <c r="AC1930" s="8">
        <f t="shared" si="1023"/>
        <v>-21.198700763112544</v>
      </c>
      <c r="AD1930" s="8">
        <f t="shared" si="1031"/>
        <v>3.6459284092076848E-2</v>
      </c>
      <c r="AE1930" s="8">
        <f t="shared" si="1024"/>
        <v>-21.162241479020466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2720.1653363202868</v>
      </c>
      <c r="M1931" s="14">
        <f t="shared" si="1017"/>
        <v>769177</v>
      </c>
      <c r="N1931" s="13"/>
      <c r="O1931" s="12">
        <f>1000*(IF(I51&lt;18,VLOOKUP(I51,'[1]Mortality (No Interventions) L'!$B$10:$O$129,10),VLOOKUP(I51,'[1]Mortality (Interventions) L'!$B$264:$AV$384,46)))</f>
        <v>595.09716094301007</v>
      </c>
      <c r="P1931" s="11">
        <v>0</v>
      </c>
      <c r="Q1931" s="10">
        <f t="shared" si="1026"/>
        <v>2.0831866484617375E-5</v>
      </c>
      <c r="R1931" s="10">
        <f t="shared" si="1027"/>
        <v>1.2396984602139643E-5</v>
      </c>
      <c r="S1931" s="10">
        <f t="shared" si="1028"/>
        <v>0</v>
      </c>
      <c r="T1931" s="9">
        <f t="shared" si="1018"/>
        <v>8.4348818824777313E-6</v>
      </c>
      <c r="U1931" s="18"/>
      <c r="V1931" s="8">
        <f t="shared" si="1029"/>
        <v>0.16023392567038539</v>
      </c>
      <c r="W1931" s="8">
        <f t="shared" si="1019"/>
        <v>6.4879171417185744E-2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-2.2944273312671931E-2</v>
      </c>
      <c r="AB1931" s="8">
        <f t="shared" si="1030"/>
        <v>-9.5354754253199641</v>
      </c>
      <c r="AC1931" s="8">
        <f t="shared" si="1023"/>
        <v>-9.5584196986326369</v>
      </c>
      <c r="AD1931" s="8">
        <f t="shared" si="1031"/>
        <v>1.5718948108264807E-2</v>
      </c>
      <c r="AE1931" s="8">
        <f t="shared" si="1024"/>
        <v>-9.5427007505243715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2720.1653363202868</v>
      </c>
      <c r="M1932" s="14">
        <f t="shared" si="1017"/>
        <v>769177</v>
      </c>
      <c r="N1932" s="13"/>
      <c r="O1932" s="12">
        <f>1000*(IF(I52&lt;18,VLOOKUP(I52,'[1]Mortality (No Interventions) L'!$B$10:$O$129,10),VLOOKUP(I52,'[1]Mortality (Interventions) L'!$B$264:$AV$384,46)))</f>
        <v>621.05812534182542</v>
      </c>
      <c r="P1932" s="11">
        <v>0</v>
      </c>
      <c r="Q1932" s="10">
        <f t="shared" si="1026"/>
        <v>8.4348818824777313E-6</v>
      </c>
      <c r="R1932" s="10">
        <f t="shared" si="1027"/>
        <v>5.2385519294113477E-6</v>
      </c>
      <c r="S1932" s="10">
        <f t="shared" si="1028"/>
        <v>0</v>
      </c>
      <c r="T1932" s="9">
        <f t="shared" si="1018"/>
        <v>3.1963299530663836E-6</v>
      </c>
      <c r="U1932" s="18"/>
      <c r="V1932" s="8">
        <f t="shared" si="1029"/>
        <v>6.4879171417185744E-2</v>
      </c>
      <c r="W1932" s="8">
        <f t="shared" si="1019"/>
        <v>2.4585434843097418E-2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-8.6945459417734263E-3</v>
      </c>
      <c r="AB1932" s="8">
        <f t="shared" si="1030"/>
        <v>-4.0293736574088319</v>
      </c>
      <c r="AC1932" s="8">
        <f t="shared" si="1023"/>
        <v>-4.0380682033506057</v>
      </c>
      <c r="AD1932" s="8">
        <f t="shared" si="1031"/>
        <v>6.3646467160259216E-3</v>
      </c>
      <c r="AE1932" s="8">
        <f t="shared" si="1024"/>
        <v>-4.0317035566345796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2720.1653363202868</v>
      </c>
      <c r="M1933" s="14">
        <f t="shared" si="1017"/>
        <v>769177</v>
      </c>
      <c r="N1933" s="13"/>
      <c r="O1933" s="12">
        <f>1000*(IF(I53&lt;18,VLOOKUP(I53,'[1]Mortality (No Interventions) L'!$B$10:$O$129,10),VLOOKUP(I53,'[1]Mortality (Interventions) L'!$B$264:$AV$384,46)))</f>
        <v>646.71014893206552</v>
      </c>
      <c r="P1933" s="11">
        <v>0</v>
      </c>
      <c r="Q1933" s="10">
        <f t="shared" si="1026"/>
        <v>3.1963299530663836E-6</v>
      </c>
      <c r="R1933" s="10">
        <f t="shared" si="1027"/>
        <v>2.0670990199835831E-6</v>
      </c>
      <c r="S1933" s="10">
        <f t="shared" si="1028"/>
        <v>0</v>
      </c>
      <c r="T1933" s="9">
        <f t="shared" si="1018"/>
        <v>1.1292309330828004E-6</v>
      </c>
      <c r="U1933" s="18"/>
      <c r="V1933" s="8">
        <f t="shared" si="1029"/>
        <v>2.4585434843097418E-2</v>
      </c>
      <c r="W1933" s="8">
        <f t="shared" si="1019"/>
        <v>8.6857846141582921E-3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-3.071694840872447E-3</v>
      </c>
      <c r="AB1933" s="8">
        <f t="shared" si="1030"/>
        <v>-1.5899650228939126</v>
      </c>
      <c r="AC1933" s="8">
        <f t="shared" si="1023"/>
        <v>-1.5930367177347851</v>
      </c>
      <c r="AD1933" s="8">
        <f t="shared" si="1031"/>
        <v>2.4118311581078568E-3</v>
      </c>
      <c r="AE1933" s="8">
        <f t="shared" si="1024"/>
        <v>-1.5906248865766772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2720.1653363202868</v>
      </c>
      <c r="M1934" s="14">
        <f t="shared" si="1017"/>
        <v>769177</v>
      </c>
      <c r="N1934" s="13"/>
      <c r="O1934" s="12">
        <f>1000*(IF(I54&lt;18,VLOOKUP(I54,'[1]Mortality (No Interventions) L'!$B$10:$O$129,10),VLOOKUP(I54,'[1]Mortality (Interventions) L'!$B$264:$AV$384,46)))</f>
        <v>672.0183102356923</v>
      </c>
      <c r="P1934" s="11">
        <v>0</v>
      </c>
      <c r="Q1934" s="10">
        <f t="shared" si="1026"/>
        <v>1.1292309330828004E-6</v>
      </c>
      <c r="R1934" s="10">
        <f t="shared" si="1027"/>
        <v>7.5886386351617769E-7</v>
      </c>
      <c r="S1934" s="10">
        <f t="shared" si="1028"/>
        <v>0</v>
      </c>
      <c r="T1934" s="9">
        <f t="shared" si="1018"/>
        <v>3.7036706956662275E-7</v>
      </c>
      <c r="U1934" s="18"/>
      <c r="V1934" s="8">
        <f t="shared" si="1029"/>
        <v>8.6857846141582921E-3</v>
      </c>
      <c r="W1934" s="8">
        <f t="shared" si="1019"/>
        <v>2.848778314680462E-3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-1.0074596643496515E-3</v>
      </c>
      <c r="AB1934" s="8">
        <f t="shared" si="1030"/>
        <v>-0.58370062994778305</v>
      </c>
      <c r="AC1934" s="8">
        <f t="shared" si="1023"/>
        <v>-0.58470808961213272</v>
      </c>
      <c r="AD1934" s="8">
        <f t="shared" si="1031"/>
        <v>8.5207547064892857E-4</v>
      </c>
      <c r="AE1934" s="8">
        <f t="shared" si="1024"/>
        <v>-0.5838560141414838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2720.1653363202868</v>
      </c>
      <c r="M1935" s="14">
        <f t="shared" si="1017"/>
        <v>769177</v>
      </c>
      <c r="N1935" s="13"/>
      <c r="O1935" s="12">
        <f>1000*(IF(I55&lt;18,VLOOKUP(I55,'[1]Mortality (No Interventions) L'!$B$10:$O$129,10),VLOOKUP(I55,'[1]Mortality (Interventions) L'!$B$264:$AV$384,46)))</f>
        <v>696.94783683614219</v>
      </c>
      <c r="P1935" s="11">
        <v>0</v>
      </c>
      <c r="Q1935" s="10">
        <f t="shared" si="1026"/>
        <v>3.7036706956662275E-7</v>
      </c>
      <c r="R1935" s="10">
        <f t="shared" si="1027"/>
        <v>2.5812652796979872E-7</v>
      </c>
      <c r="S1935" s="10">
        <f t="shared" si="1028"/>
        <v>0</v>
      </c>
      <c r="T1935" s="9">
        <f t="shared" si="1018"/>
        <v>1.1224054159682403E-7</v>
      </c>
      <c r="U1935" s="18"/>
      <c r="V1935" s="8">
        <f t="shared" si="1029"/>
        <v>2.848778314680462E-3</v>
      </c>
      <c r="W1935" s="8">
        <f t="shared" si="1019"/>
        <v>8.6332843063820317E-4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-3.0531283058149596E-4</v>
      </c>
      <c r="AB1935" s="8">
        <f t="shared" si="1030"/>
        <v>-0.19854498840422588</v>
      </c>
      <c r="AC1935" s="8">
        <f t="shared" si="1023"/>
        <v>-0.19885030123480738</v>
      </c>
      <c r="AD1935" s="8">
        <f t="shared" si="1031"/>
        <v>2.7946515267015333E-4</v>
      </c>
      <c r="AE1935" s="8">
        <f t="shared" si="1024"/>
        <v>-0.19857083608213721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2720.1653363202868</v>
      </c>
      <c r="M1936" s="14">
        <f t="shared" si="1017"/>
        <v>769177</v>
      </c>
      <c r="N1936" s="13"/>
      <c r="O1936" s="12">
        <f>1000*(IF(I56&lt;18,VLOOKUP(I56,'[1]Mortality (No Interventions) L'!$B$10:$O$129,10),VLOOKUP(I56,'[1]Mortality (Interventions) L'!$B$264:$AV$384,46)))</f>
        <v>721.60915934425975</v>
      </c>
      <c r="P1936" s="11">
        <v>0</v>
      </c>
      <c r="Q1936" s="10">
        <f t="shared" si="1026"/>
        <v>1.1224054159682403E-7</v>
      </c>
      <c r="R1936" s="10">
        <f t="shared" si="1027"/>
        <v>8.0993802866028601E-8</v>
      </c>
      <c r="S1936" s="10">
        <f t="shared" si="1028"/>
        <v>0</v>
      </c>
      <c r="T1936" s="9">
        <f t="shared" si="1018"/>
        <v>3.1246738730795428E-8</v>
      </c>
      <c r="U1936" s="18"/>
      <c r="V1936" s="8">
        <f t="shared" si="1029"/>
        <v>8.6332843063820317E-4</v>
      </c>
      <c r="W1936" s="8">
        <f t="shared" si="1019"/>
        <v>2.4034272756737036E-4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-8.4996295568566269E-5</v>
      </c>
      <c r="AB1936" s="8">
        <f t="shared" si="1030"/>
        <v>-6.229857030708328E-2</v>
      </c>
      <c r="AC1936" s="8">
        <f t="shared" si="1023"/>
        <v>-6.2383566602651846E-2</v>
      </c>
      <c r="AD1936" s="8">
        <f t="shared" si="1031"/>
        <v>8.4692519045607731E-5</v>
      </c>
      <c r="AE1936" s="8">
        <f t="shared" si="1024"/>
        <v>-6.2298874083606237E-2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2720.1653363202868</v>
      </c>
      <c r="M1937" s="14">
        <f t="shared" si="1017"/>
        <v>769177</v>
      </c>
      <c r="N1937" s="13"/>
      <c r="O1937" s="12">
        <f>1000*(IF(I57&lt;18,VLOOKUP(I57,'[1]Mortality (No Interventions) L'!$B$10:$O$129,10),VLOOKUP(I57,'[1]Mortality (Interventions) L'!$B$264:$AV$384,46)))</f>
        <v>746.13360319544938</v>
      </c>
      <c r="P1937" s="11">
        <v>0</v>
      </c>
      <c r="Q1937" s="10">
        <f t="shared" si="1026"/>
        <v>3.1246738730795428E-8</v>
      </c>
      <c r="R1937" s="10">
        <f t="shared" si="1027"/>
        <v>2.3314241757315195E-8</v>
      </c>
      <c r="S1937" s="10">
        <f t="shared" si="1028"/>
        <v>0</v>
      </c>
      <c r="T1937" s="9">
        <f t="shared" si="1018"/>
        <v>7.932496973480233E-9</v>
      </c>
      <c r="U1937" s="18"/>
      <c r="V1937" s="8">
        <f t="shared" si="1029"/>
        <v>2.4034272756737036E-4</v>
      </c>
      <c r="W1937" s="8">
        <f t="shared" si="1019"/>
        <v>6.1014942245706056E-5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-2.1577703297726514E-5</v>
      </c>
      <c r="AB1937" s="8">
        <f t="shared" si="1030"/>
        <v>-1.7932778532166429E-2</v>
      </c>
      <c r="AC1937" s="8">
        <f t="shared" si="1023"/>
        <v>-1.7954356235464156E-2</v>
      </c>
      <c r="AD1937" s="8">
        <f t="shared" si="1031"/>
        <v>2.3577621574359035E-5</v>
      </c>
      <c r="AE1937" s="8">
        <f t="shared" si="1024"/>
        <v>-1.7930778613889798E-2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2720.1653363202868</v>
      </c>
      <c r="M1938" s="14">
        <f t="shared" si="1017"/>
        <v>769177</v>
      </c>
      <c r="N1938" s="13"/>
      <c r="O1938" s="12">
        <f>1000*(IF(I58&lt;18,VLOOKUP(I58,'[1]Mortality (No Interventions) L'!$B$10:$O$129,10),VLOOKUP(I58,'[1]Mortality (Interventions) L'!$B$264:$AV$384,46)))</f>
        <v>770.51813595161741</v>
      </c>
      <c r="P1938" s="11">
        <v>0</v>
      </c>
      <c r="Q1938" s="10">
        <f t="shared" si="1026"/>
        <v>7.932496973480233E-9</v>
      </c>
      <c r="R1938" s="10">
        <f t="shared" si="1027"/>
        <v>6.1121327814478358E-9</v>
      </c>
      <c r="S1938" s="10">
        <f t="shared" si="1028"/>
        <v>0</v>
      </c>
      <c r="T1938" s="9">
        <f t="shared" si="1018"/>
        <v>1.8203641920323972E-9</v>
      </c>
      <c r="U1938" s="18"/>
      <c r="V1938" s="8">
        <f t="shared" si="1029"/>
        <v>6.1014942245706056E-5</v>
      </c>
      <c r="W1938" s="8">
        <f t="shared" si="1019"/>
        <v>1.4001822681349033E-5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-4.9516915746452126E-6</v>
      </c>
      <c r="AB1938" s="8">
        <f t="shared" si="1030"/>
        <v>-4.701311956435702E-3</v>
      </c>
      <c r="AC1938" s="8">
        <f t="shared" si="1023"/>
        <v>-4.7062636480103472E-3</v>
      </c>
      <c r="AD1938" s="8">
        <f t="shared" si="1031"/>
        <v>5.9855658343037641E-6</v>
      </c>
      <c r="AE1938" s="8">
        <f t="shared" si="1024"/>
        <v>-4.7002780821760433E-3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2720.1653363202868</v>
      </c>
      <c r="M1939" s="14">
        <f t="shared" si="1017"/>
        <v>769177</v>
      </c>
      <c r="N1939" s="13"/>
      <c r="O1939" s="12">
        <f>1000*(IF(I59&lt;18,VLOOKUP(I59,'[1]Mortality (No Interventions) L'!$B$10:$O$129,10),VLOOKUP(I59,'[1]Mortality (Interventions) L'!$B$264:$AV$384,46)))</f>
        <v>794.75972517467005</v>
      </c>
      <c r="P1939" s="11">
        <v>0</v>
      </c>
      <c r="Q1939" s="10">
        <f t="shared" si="1026"/>
        <v>1.8203641920323972E-9</v>
      </c>
      <c r="R1939" s="10">
        <f t="shared" si="1027"/>
        <v>1.4467521449774783E-9</v>
      </c>
      <c r="S1939" s="10">
        <f t="shared" si="1028"/>
        <v>0</v>
      </c>
      <c r="T1939" s="9">
        <f t="shared" si="1018"/>
        <v>3.7361204705491891E-10</v>
      </c>
      <c r="U1939" s="18"/>
      <c r="V1939" s="8">
        <f t="shared" si="1029"/>
        <v>1.4001822681349033E-5</v>
      </c>
      <c r="W1939" s="8">
        <f t="shared" si="1019"/>
        <v>2.8737379351756138E-6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-1.0162865396304543E-6</v>
      </c>
      <c r="AB1939" s="8">
        <f t="shared" si="1030"/>
        <v>-1.1128084746173418E-3</v>
      </c>
      <c r="AC1939" s="8">
        <f t="shared" si="1023"/>
        <v>-1.1138247611569723E-3</v>
      </c>
      <c r="AD1939" s="8">
        <f t="shared" si="1031"/>
        <v>1.3735788050403401E-6</v>
      </c>
      <c r="AE1939" s="8">
        <f t="shared" si="1024"/>
        <v>-1.1124511823519319E-3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2720.1653363202868</v>
      </c>
      <c r="M1940" s="14">
        <f t="shared" si="1017"/>
        <v>769177</v>
      </c>
      <c r="N1940" s="13"/>
      <c r="O1940" s="12">
        <f>1000*(IF(I60&lt;18,VLOOKUP(I60,'[1]Mortality (No Interventions) L'!$B$10:$O$129,10),VLOOKUP(I60,'[1]Mortality (Interventions) L'!$B$264:$AV$384,46)))</f>
        <v>1000</v>
      </c>
      <c r="P1940" s="11">
        <v>0</v>
      </c>
      <c r="Q1940" s="10">
        <f t="shared" si="1026"/>
        <v>3.7361204705491891E-10</v>
      </c>
      <c r="R1940" s="10">
        <f t="shared" si="1027"/>
        <v>3.7361204705491891E-10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2.8737379351756138E-6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-2.8737379351756134E-4</v>
      </c>
      <c r="AC1940" s="8">
        <f t="shared" si="1023"/>
        <v>-2.8737379351756134E-4</v>
      </c>
      <c r="AD1940" s="8">
        <f t="shared" si="1031"/>
        <v>2.8191369144072772E-7</v>
      </c>
      <c r="AE1940" s="8">
        <f t="shared" si="1024"/>
        <v>-2.870918798261206E-4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2720.1653363202868</v>
      </c>
      <c r="M1941" s="14">
        <f t="shared" si="1017"/>
        <v>769177</v>
      </c>
      <c r="N1941" s="13"/>
      <c r="O1941" s="12" t="e">
        <f>1000*(IF(I61&lt;18,VLOOKUP(I61,'[1]Mortality (No Interventions) L'!$B$10:$O$129,10),VLOOKUP(I61,'[1]Mortality (Interventions) L'!$B$264:$AV$384,46)))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2720.1653363202868</v>
      </c>
      <c r="M1942" s="14">
        <f t="shared" si="1017"/>
        <v>769177</v>
      </c>
      <c r="N1942" s="13"/>
      <c r="O1942" s="12" t="e">
        <f>1000*(IF(I62&lt;18,VLOOKUP(I62,'[1]Mortality (No Interventions) L'!$B$10:$O$129,10),VLOOKUP(I62,'[1]Mortality (Interventions) L'!$B$264:$AV$384,46)))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2720.1653363202868</v>
      </c>
      <c r="M1943" s="14">
        <f t="shared" si="1017"/>
        <v>769177</v>
      </c>
      <c r="N1943" s="13"/>
      <c r="O1943" s="12" t="e">
        <f>1000*(IF(I63&lt;18,VLOOKUP(I63,'[1]Mortality (No Interventions) L'!$B$10:$O$129,10),VLOOKUP(I63,'[1]Mortality (Interventions) L'!$B$264:$AV$384,46)))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2720.1653363202868</v>
      </c>
      <c r="M1944" s="14">
        <f t="shared" si="1017"/>
        <v>769177</v>
      </c>
      <c r="N1944" s="13"/>
      <c r="O1944" s="12" t="e">
        <f>1000*(IF(I64&lt;18,VLOOKUP(I64,'[1]Mortality (No Interventions) L'!$B$10:$O$129,10),VLOOKUP(I64,'[1]Mortality (Interventions) L'!$B$264:$AV$384,46)))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2720.1653363202868</v>
      </c>
      <c r="M1945" s="14">
        <f t="shared" si="1017"/>
        <v>769177</v>
      </c>
      <c r="N1945" s="13"/>
      <c r="O1945" s="12" t="e">
        <f>1000*(IF(I65&lt;18,VLOOKUP(I65,'[1]Mortality (No Interventions) L'!$B$10:$O$129,10),VLOOKUP(I65,'[1]Mortality (Interventions) L'!$B$264:$AV$384,46)))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2720.1653363202868</v>
      </c>
      <c r="M1946" s="14">
        <f t="shared" si="1017"/>
        <v>769177</v>
      </c>
      <c r="N1946" s="13"/>
      <c r="O1946" s="12" t="e">
        <f>1000*(IF(I66&lt;18,VLOOKUP(I66,'[1]Mortality (No Interventions) L'!$B$10:$O$129,10),VLOOKUP(I66,'[1]Mortality (Interventions) L'!$B$264:$AV$384,46)))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2720.1653363202868</v>
      </c>
      <c r="M1947" s="14">
        <f t="shared" si="1017"/>
        <v>769177</v>
      </c>
      <c r="N1947" s="13"/>
      <c r="O1947" s="12" t="e">
        <f>1000*(IF(I67&lt;18,VLOOKUP(I67,'[1]Mortality (No Interventions) L'!$B$10:$O$129,10),VLOOKUP(I67,'[1]Mortality (Interventions) L'!$B$264:$AV$384,46)))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2720.1653363202868</v>
      </c>
      <c r="M1948" s="14">
        <f t="shared" ref="M1948:M1979" si="1034">$E$11</f>
        <v>769177</v>
      </c>
      <c r="N1948" s="13"/>
      <c r="O1948" s="12" t="e">
        <f>1000*(IF(I68&lt;18,VLOOKUP(I68,'[1]Mortality (No Interventions) L'!$B$10:$O$129,10),VLOOKUP(I68,'[1]Mortality (Interventions) L'!$B$264:$AV$384,46)))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2720.1653363202868</v>
      </c>
      <c r="M1949" s="14">
        <f t="shared" si="1034"/>
        <v>769177</v>
      </c>
      <c r="N1949" s="13"/>
      <c r="O1949" s="12" t="e">
        <f>1000*(IF(I69&lt;18,VLOOKUP(I69,'[1]Mortality (No Interventions) L'!$B$10:$O$129,10),VLOOKUP(I69,'[1]Mortality (Interventions) L'!$B$264:$AV$384,46)))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2720.1653363202868</v>
      </c>
      <c r="M1950" s="14">
        <f t="shared" si="1034"/>
        <v>769177</v>
      </c>
      <c r="N1950" s="13"/>
      <c r="O1950" s="12" t="e">
        <f>1000*(IF(I70&lt;18,VLOOKUP(I70,'[1]Mortality (No Interventions) L'!$B$10:$O$129,10),VLOOKUP(I70,'[1]Mortality (Interventions) L'!$B$264:$AV$384,46)))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2720.1653363202868</v>
      </c>
      <c r="M1951" s="14">
        <f t="shared" si="1034"/>
        <v>769177</v>
      </c>
      <c r="N1951" s="13"/>
      <c r="O1951" s="12" t="e">
        <f>1000*(IF(I71&lt;18,VLOOKUP(I71,'[1]Mortality (No Interventions) L'!$B$10:$O$129,10),VLOOKUP(I71,'[1]Mortality (Interventions) L'!$B$264:$AV$384,46)))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2720.1653363202868</v>
      </c>
      <c r="M1952" s="14">
        <f t="shared" si="1034"/>
        <v>769177</v>
      </c>
      <c r="N1952" s="13"/>
      <c r="O1952" s="12" t="e">
        <f>1000*(IF(I72&lt;18,VLOOKUP(I72,'[1]Mortality (No Interventions) L'!$B$10:$O$129,10),VLOOKUP(I72,'[1]Mortality (Interventions) L'!$B$264:$AV$384,46)))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2720.1653363202868</v>
      </c>
      <c r="M1953" s="14">
        <f t="shared" si="1034"/>
        <v>769177</v>
      </c>
      <c r="N1953" s="13"/>
      <c r="O1953" s="12" t="e">
        <f>1000*(IF(I73&lt;18,VLOOKUP(I73,'[1]Mortality (No Interventions) L'!$B$10:$O$129,10),VLOOKUP(I73,'[1]Mortality (Interventions) L'!$B$264:$AV$384,46)))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2720.1653363202868</v>
      </c>
      <c r="M1954" s="14">
        <f t="shared" si="1034"/>
        <v>769177</v>
      </c>
      <c r="N1954" s="13"/>
      <c r="O1954" s="12" t="e">
        <f>1000*(IF(I74&lt;18,VLOOKUP(I74,'[1]Mortality (No Interventions) L'!$B$10:$O$129,10),VLOOKUP(I74,'[1]Mortality (Interventions) L'!$B$264:$AV$384,46)))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2720.1653363202868</v>
      </c>
      <c r="M1955" s="14">
        <f t="shared" si="1034"/>
        <v>769177</v>
      </c>
      <c r="N1955" s="13"/>
      <c r="O1955" s="12" t="e">
        <f>1000*(IF(I75&lt;18,VLOOKUP(I75,'[1]Mortality (No Interventions) L'!$B$10:$O$129,10),VLOOKUP(I75,'[1]Mortality (Interventions) L'!$B$264:$AV$384,46)))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2720.1653363202868</v>
      </c>
      <c r="M1956" s="14">
        <f t="shared" si="1034"/>
        <v>769177</v>
      </c>
      <c r="N1956" s="13"/>
      <c r="O1956" s="12" t="e">
        <f>1000*(IF(I76&lt;18,VLOOKUP(I76,'[1]Mortality (No Interventions) L'!$B$10:$O$129,10),VLOOKUP(I76,'[1]Mortality (Interventions) L'!$B$264:$AV$384,46)))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2720.1653363202868</v>
      </c>
      <c r="M1957" s="14">
        <f t="shared" si="1034"/>
        <v>769177</v>
      </c>
      <c r="N1957" s="13"/>
      <c r="O1957" s="12" t="e">
        <f>1000*(IF(I77&lt;18,VLOOKUP(I77,'[1]Mortality (No Interventions) L'!$B$10:$O$129,10),VLOOKUP(I77,'[1]Mortality (Interventions) L'!$B$264:$AV$384,46)))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2720.1653363202868</v>
      </c>
      <c r="M1958" s="14">
        <f t="shared" si="1034"/>
        <v>769177</v>
      </c>
      <c r="N1958" s="13"/>
      <c r="O1958" s="12" t="e">
        <f>1000*(IF(I78&lt;18,VLOOKUP(I78,'[1]Mortality (No Interventions) L'!$B$10:$O$129,10),VLOOKUP(I78,'[1]Mortality (Interventions) L'!$B$264:$AV$384,46)))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2720.1653363202868</v>
      </c>
      <c r="M1959" s="14">
        <f t="shared" si="1034"/>
        <v>769177</v>
      </c>
      <c r="N1959" s="13"/>
      <c r="O1959" s="12" t="e">
        <f>1000*(IF(I79&lt;18,VLOOKUP(I79,'[1]Mortality (No Interventions) L'!$B$10:$O$129,10),VLOOKUP(I79,'[1]Mortality (Interventions) L'!$B$264:$AV$384,46)))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2720.1653363202868</v>
      </c>
      <c r="M1960" s="14">
        <f t="shared" si="1034"/>
        <v>769177</v>
      </c>
      <c r="O1960" s="12" t="e">
        <f>1000*(IF(I80&lt;18,VLOOKUP(I80,'[1]Mortality (No Interventions) L'!$B$10:$O$129,10),VLOOKUP(I80,'[1]Mortality (Interventions) L'!$B$264:$AV$384,46)))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2720.1653363202868</v>
      </c>
      <c r="M1961" s="14">
        <f t="shared" si="1034"/>
        <v>769177</v>
      </c>
      <c r="O1961" s="12" t="e">
        <f>1000*(IF(I81&lt;18,VLOOKUP(I81,'[1]Mortality (No Interventions) L'!$B$10:$O$129,10),VLOOKUP(I81,'[1]Mortality (Interventions) L'!$B$264:$AV$384,46)))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2720.1653363202868</v>
      </c>
      <c r="M1962" s="14">
        <f t="shared" si="1034"/>
        <v>769177</v>
      </c>
      <c r="O1962" s="12" t="e">
        <f>1000*(IF(I82&lt;18,VLOOKUP(I82,'[1]Mortality (No Interventions) L'!$B$10:$O$129,10),VLOOKUP(I82,'[1]Mortality (Interventions) L'!$B$264:$AV$384,46)))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2720.1653363202868</v>
      </c>
      <c r="M1963" s="14">
        <f t="shared" si="1034"/>
        <v>769177</v>
      </c>
      <c r="O1963" s="12" t="e">
        <f>1000*(IF(I83&lt;18,VLOOKUP(I83,'[1]Mortality (No Interventions) L'!$B$10:$O$129,10),VLOOKUP(I83,'[1]Mortality (Interventions) L'!$B$264:$AV$384,46)))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2720.1653363202868</v>
      </c>
      <c r="M1964" s="14">
        <f t="shared" si="1034"/>
        <v>769177</v>
      </c>
      <c r="O1964" s="12" t="e">
        <f>1000*(IF(I84&lt;18,VLOOKUP(I84,'[1]Mortality (No Interventions) L'!$B$10:$O$129,10),VLOOKUP(I84,'[1]Mortality (Interventions) L'!$B$264:$AV$384,46)))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2720.1653363202868</v>
      </c>
      <c r="M1965" s="14">
        <f t="shared" si="1034"/>
        <v>769177</v>
      </c>
      <c r="O1965" s="12" t="e">
        <f>1000*(IF(I85&lt;18,VLOOKUP(I85,'[1]Mortality (No Interventions) L'!$B$10:$O$129,10),VLOOKUP(I85,'[1]Mortality (Interventions) L'!$B$264:$AV$384,46)))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2720.1653363202868</v>
      </c>
      <c r="M1966" s="14">
        <f t="shared" si="1034"/>
        <v>769177</v>
      </c>
      <c r="O1966" s="12" t="e">
        <f>1000*(IF(I86&lt;18,VLOOKUP(I86,'[1]Mortality (No Interventions) L'!$B$10:$O$129,10),VLOOKUP(I86,'[1]Mortality (Interventions) L'!$B$264:$AV$384,46)))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2720.1653363202868</v>
      </c>
      <c r="M1967" s="14">
        <f t="shared" si="1034"/>
        <v>769177</v>
      </c>
      <c r="O1967" s="12" t="e">
        <f>1000*(IF(I87&lt;18,VLOOKUP(I87,'[1]Mortality (No Interventions) L'!$B$10:$O$129,10),VLOOKUP(I87,'[1]Mortality (Interventions) L'!$B$264:$AV$384,46)))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2720.1653363202868</v>
      </c>
      <c r="M1968" s="14">
        <f t="shared" si="1034"/>
        <v>769177</v>
      </c>
      <c r="O1968" s="12" t="e">
        <f>1000*(IF(I88&lt;18,VLOOKUP(I88,'[1]Mortality (No Interventions) L'!$B$10:$O$129,10),VLOOKUP(I88,'[1]Mortality (Interventions) L'!$B$264:$AV$384,46)))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2720.1653363202868</v>
      </c>
      <c r="M1969" s="14">
        <f t="shared" si="1034"/>
        <v>769177</v>
      </c>
      <c r="O1969" s="12" t="e">
        <f>1000*(IF(I89&lt;18,VLOOKUP(I89,'[1]Mortality (No Interventions) L'!$B$10:$O$129,10),VLOOKUP(I89,'[1]Mortality (Interventions) L'!$B$264:$AV$384,46)))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2720.1653363202868</v>
      </c>
      <c r="M1970" s="14">
        <f t="shared" si="1034"/>
        <v>769177</v>
      </c>
      <c r="O1970" s="12" t="e">
        <f>1000*(IF(I90&lt;18,VLOOKUP(I90,'[1]Mortality (No Interventions) L'!$B$10:$O$129,10),VLOOKUP(I90,'[1]Mortality (Interventions) L'!$B$264:$AV$384,46)))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2720.1653363202868</v>
      </c>
      <c r="M1971" s="14">
        <f t="shared" si="1034"/>
        <v>769177</v>
      </c>
      <c r="O1971" s="12" t="e">
        <f>1000*(IF(I91&lt;18,VLOOKUP(I91,'[1]Mortality (No Interventions) L'!$B$10:$O$129,10),VLOOKUP(I91,'[1]Mortality (Interventions) L'!$B$264:$AV$384,46)))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2720.1653363202868</v>
      </c>
      <c r="M1972" s="14">
        <f t="shared" si="1034"/>
        <v>769177</v>
      </c>
      <c r="O1972" s="12" t="e">
        <f>1000*(IF(I92&lt;18,VLOOKUP(I92,'[1]Mortality (No Interventions) L'!$B$10:$O$129,10),VLOOKUP(I92,'[1]Mortality (Interventions) L'!$B$264:$AV$384,46)))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2720.1653363202868</v>
      </c>
      <c r="M1973" s="14">
        <f t="shared" si="1034"/>
        <v>769177</v>
      </c>
      <c r="O1973" s="12" t="e">
        <f>1000*(IF(I93&lt;18,VLOOKUP(I93,'[1]Mortality (No Interventions) L'!$B$10:$O$129,10),VLOOKUP(I93,'[1]Mortality (Interventions) L'!$B$264:$AV$384,46)))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2720.1653363202868</v>
      </c>
      <c r="M1974" s="14">
        <f t="shared" si="1034"/>
        <v>769177</v>
      </c>
      <c r="O1974" s="12" t="e">
        <f>1000*(IF(I94&lt;18,VLOOKUP(I94,'[1]Mortality (No Interventions) L'!$B$10:$O$129,10),VLOOKUP(I94,'[1]Mortality (Interventions) L'!$B$264:$AV$384,46)))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2720.1653363202868</v>
      </c>
      <c r="M1975" s="14">
        <f t="shared" si="1034"/>
        <v>769177</v>
      </c>
      <c r="O1975" s="12" t="e">
        <f>1000*(IF(I95&lt;18,VLOOKUP(I95,'[1]Mortality (No Interventions) L'!$B$10:$O$129,10),VLOOKUP(I95,'[1]Mortality (Interventions) L'!$B$264:$AV$384,46)))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2720.1653363202868</v>
      </c>
      <c r="M1976" s="14">
        <f t="shared" si="1034"/>
        <v>769177</v>
      </c>
      <c r="O1976" s="12" t="e">
        <f>1000*(IF(I96&lt;18,VLOOKUP(I96,'[1]Mortality (No Interventions) L'!$B$10:$O$129,10),VLOOKUP(I96,'[1]Mortality (Interventions) L'!$B$264:$AV$384,46)))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2720.1653363202868</v>
      </c>
      <c r="M1977" s="14">
        <f t="shared" si="1034"/>
        <v>769177</v>
      </c>
      <c r="O1977" s="12" t="e">
        <f>1000*(IF(I97&lt;18,VLOOKUP(I97,'[1]Mortality (No Interventions) L'!$B$10:$O$129,10),VLOOKUP(I97,'[1]Mortality (Interventions) L'!$B$264:$AV$384,46)))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2720.1653363202868</v>
      </c>
      <c r="M1978" s="14">
        <f t="shared" si="1034"/>
        <v>769177</v>
      </c>
      <c r="O1978" s="12" t="e">
        <f>1000*(IF(I98&lt;18,VLOOKUP(I98,'[1]Mortality (No Interventions) L'!$B$10:$O$129,10),VLOOKUP(I98,'[1]Mortality (Interventions) L'!$B$264:$AV$384,46)))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2720.1653363202868</v>
      </c>
      <c r="M1979" s="14">
        <f t="shared" si="1034"/>
        <v>769177</v>
      </c>
      <c r="O1979" s="12" t="e">
        <f>1000*(IF(I99&lt;18,VLOOKUP(I99,'[1]Mortality (No Interventions) L'!$B$10:$O$129,10),VLOOKUP(I99,'[1]Mortality (Interventions) L'!$B$264:$AV$384,46)))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2720.1653363202868</v>
      </c>
      <c r="M1980" s="14">
        <f t="shared" ref="M1980:M2004" si="1051">$E$11</f>
        <v>769177</v>
      </c>
      <c r="O1980" s="12" t="e">
        <f>1000*(IF(I100&lt;18,VLOOKUP(I100,'[1]Mortality (No Interventions) L'!$B$10:$O$129,10),VLOOKUP(I100,'[1]Mortality (Interventions) L'!$B$264:$AV$384,46)))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2720.1653363202868</v>
      </c>
      <c r="M1981" s="14">
        <f t="shared" si="1051"/>
        <v>769177</v>
      </c>
      <c r="O1981" s="12" t="e">
        <f>1000*(IF(I101&lt;18,VLOOKUP(I101,'[1]Mortality (No Interventions) L'!$B$10:$O$129,10),VLOOKUP(I101,'[1]Mortality (Interventions) L'!$B$264:$AV$384,46)))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2720.1653363202868</v>
      </c>
      <c r="M1982" s="14">
        <f t="shared" si="1051"/>
        <v>769177</v>
      </c>
      <c r="O1982" s="12" t="e">
        <f>1000*(IF(I102&lt;18,VLOOKUP(I102,'[1]Mortality (No Interventions) L'!$B$10:$O$129,10),VLOOKUP(I102,'[1]Mortality (Interventions) L'!$B$264:$AV$384,46)))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2720.1653363202868</v>
      </c>
      <c r="M1983" s="14">
        <f t="shared" si="1051"/>
        <v>769177</v>
      </c>
      <c r="O1983" s="12" t="e">
        <f>1000*(IF(I103&lt;18,VLOOKUP(I103,'[1]Mortality (No Interventions) L'!$B$10:$O$129,10),VLOOKUP(I103,'[1]Mortality (Interventions) L'!$B$264:$AV$384,46)))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2720.1653363202868</v>
      </c>
      <c r="M1984" s="14">
        <f t="shared" si="1051"/>
        <v>769177</v>
      </c>
      <c r="O1984" s="12" t="e">
        <f>1000*(IF(I104&lt;18,VLOOKUP(I104,'[1]Mortality (No Interventions) L'!$B$10:$O$129,10),VLOOKUP(I104,'[1]Mortality (Interventions) L'!$B$264:$AV$384,46)))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2720.1653363202868</v>
      </c>
      <c r="M1985" s="14">
        <f t="shared" si="1051"/>
        <v>769177</v>
      </c>
      <c r="O1985" s="12" t="e">
        <f>1000*(IF(I105&lt;18,VLOOKUP(I105,'[1]Mortality (No Interventions) L'!$B$10:$O$129,10),VLOOKUP(I105,'[1]Mortality (Interventions) L'!$B$264:$AV$384,46)))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2720.1653363202868</v>
      </c>
      <c r="M1986" s="14">
        <f t="shared" si="1051"/>
        <v>769177</v>
      </c>
      <c r="O1986" s="12" t="e">
        <f>1000*(IF(I106&lt;18,VLOOKUP(I106,'[1]Mortality (No Interventions) L'!$B$10:$O$129,10),VLOOKUP(I106,'[1]Mortality (Interventions) L'!$B$264:$AV$384,46)))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2720.1653363202868</v>
      </c>
      <c r="M1987" s="14">
        <f t="shared" si="1051"/>
        <v>769177</v>
      </c>
      <c r="O1987" s="12" t="e">
        <f>1000*(IF(I107&lt;18,VLOOKUP(I107,'[1]Mortality (No Interventions) L'!$B$10:$O$129,10),VLOOKUP(I107,'[1]Mortality (Interventions) L'!$B$264:$AV$384,46)))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2720.1653363202868</v>
      </c>
      <c r="M1988" s="14">
        <f t="shared" si="1051"/>
        <v>769177</v>
      </c>
      <c r="O1988" s="12" t="e">
        <f>1000*(IF(I108&lt;18,VLOOKUP(I108,'[1]Mortality (No Interventions) L'!$B$10:$O$129,10),VLOOKUP(I108,'[1]Mortality (Interventions) L'!$B$264:$AV$384,46)))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2720.1653363202868</v>
      </c>
      <c r="M1989" s="14">
        <f t="shared" si="1051"/>
        <v>769177</v>
      </c>
      <c r="O1989" s="12" t="e">
        <f>1000*(IF(I109&lt;18,VLOOKUP(I109,'[1]Mortality (No Interventions) L'!$B$10:$O$129,10),VLOOKUP(I109,'[1]Mortality (Interventions) L'!$B$264:$AV$384,46)))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2720.1653363202868</v>
      </c>
      <c r="M1990" s="14">
        <f t="shared" si="1051"/>
        <v>769177</v>
      </c>
      <c r="O1990" s="12" t="e">
        <f>1000*(IF(I110&lt;18,VLOOKUP(I110,'[1]Mortality (No Interventions) L'!$B$10:$O$129,10),VLOOKUP(I110,'[1]Mortality (Interventions) L'!$B$264:$AV$384,46)))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2720.1653363202868</v>
      </c>
      <c r="M1991" s="14">
        <f t="shared" si="1051"/>
        <v>769177</v>
      </c>
      <c r="O1991" s="12" t="e">
        <f>1000*(IF(I111&lt;18,VLOOKUP(I111,'[1]Mortality (No Interventions) L'!$B$10:$O$129,10),VLOOKUP(I111,'[1]Mortality (Interventions) L'!$B$264:$AV$384,46)))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2720.1653363202868</v>
      </c>
      <c r="M1992" s="14">
        <f t="shared" si="1051"/>
        <v>769177</v>
      </c>
      <c r="O1992" s="12" t="e">
        <f>1000*(IF(I112&lt;18,VLOOKUP(I112,'[1]Mortality (No Interventions) L'!$B$10:$O$129,10),VLOOKUP(I112,'[1]Mortality (Interventions) L'!$B$264:$AV$384,46)))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2720.1653363202868</v>
      </c>
      <c r="M1993" s="14">
        <f t="shared" si="1051"/>
        <v>769177</v>
      </c>
      <c r="O1993" s="12" t="e">
        <f>1000*(IF(I113&lt;18,VLOOKUP(I113,'[1]Mortality (No Interventions) L'!$B$10:$O$129,10),VLOOKUP(I113,'[1]Mortality (Interventions) L'!$B$264:$AV$384,46)))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2720.1653363202868</v>
      </c>
      <c r="M1994" s="14">
        <f t="shared" si="1051"/>
        <v>769177</v>
      </c>
      <c r="O1994" s="12" t="e">
        <f>1000*(IF(I114&lt;18,VLOOKUP(I114,'[1]Mortality (No Interventions) L'!$B$10:$O$129,10),VLOOKUP(I114,'[1]Mortality (Interventions) L'!$B$264:$AV$384,46)))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2720.1653363202868</v>
      </c>
      <c r="M1995" s="14">
        <f t="shared" si="1051"/>
        <v>769177</v>
      </c>
      <c r="O1995" s="12" t="e">
        <f>1000*(IF(I115&lt;18,VLOOKUP(I115,'[1]Mortality (No Interventions) L'!$B$10:$O$129,10),VLOOKUP(I115,'[1]Mortality (Interventions) L'!$B$264:$AV$384,46)))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2720.1653363202868</v>
      </c>
      <c r="M1996" s="14">
        <f t="shared" si="1051"/>
        <v>769177</v>
      </c>
      <c r="O1996" s="12" t="e">
        <f>1000*(IF(I116&lt;18,VLOOKUP(I116,'[1]Mortality (No Interventions) L'!$B$10:$O$129,10),VLOOKUP(I116,'[1]Mortality (Interventions) L'!$B$264:$AV$384,46)))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2720.1653363202868</v>
      </c>
      <c r="M1997" s="14">
        <f t="shared" si="1051"/>
        <v>769177</v>
      </c>
      <c r="O1997" s="12" t="e">
        <f>1000*(IF(I117&lt;18,VLOOKUP(I117,'[1]Mortality (No Interventions) L'!$B$10:$O$129,10),VLOOKUP(I117,'[1]Mortality (Interventions) L'!$B$264:$AV$384,46)))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2720.1653363202868</v>
      </c>
      <c r="M1998" s="14">
        <f t="shared" si="1051"/>
        <v>769177</v>
      </c>
      <c r="O1998" s="12" t="e">
        <f>1000*(IF(I118&lt;18,VLOOKUP(I118,'[1]Mortality (No Interventions) L'!$B$10:$O$129,10),VLOOKUP(I118,'[1]Mortality (Interventions) L'!$B$264:$AV$384,46)))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2720.1653363202868</v>
      </c>
      <c r="M1999" s="14">
        <f t="shared" si="1051"/>
        <v>769177</v>
      </c>
      <c r="O1999" s="12" t="e">
        <f>1000*(IF(I119&lt;18,VLOOKUP(I119,'[1]Mortality (No Interventions) L'!$B$10:$O$129,10),VLOOKUP(I119,'[1]Mortality (Interventions) L'!$B$264:$AV$384,46)))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2720.1653363202868</v>
      </c>
      <c r="M2000" s="14">
        <f t="shared" si="1051"/>
        <v>769177</v>
      </c>
      <c r="O2000" s="12" t="e">
        <f>1000*(IF(I120&lt;18,VLOOKUP(I120,'[1]Mortality (No Interventions) L'!$B$10:$O$129,10),VLOOKUP(I120,'[1]Mortality (Interventions) L'!$B$264:$AV$384,46)))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2720.1653363202868</v>
      </c>
      <c r="M2001" s="14">
        <f t="shared" si="1051"/>
        <v>769177</v>
      </c>
      <c r="O2001" s="12" t="e">
        <f>1000*(IF(I121&lt;18,VLOOKUP(I121,'[1]Mortality (No Interventions) L'!$B$10:$O$129,10),VLOOKUP(I121,'[1]Mortality (Interventions) L'!$B$264:$AV$384,46)))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2720.1653363202868</v>
      </c>
      <c r="M2002" s="14">
        <f t="shared" si="1051"/>
        <v>769177</v>
      </c>
      <c r="O2002" s="12" t="e">
        <f>1000*(IF(I122&lt;18,VLOOKUP(I122,'[1]Mortality (No Interventions) L'!$B$10:$O$129,10),VLOOKUP(I122,'[1]Mortality (Interventions) L'!$B$264:$AV$384,46)))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2720.1653363202868</v>
      </c>
      <c r="M2003" s="14">
        <f t="shared" si="1051"/>
        <v>769177</v>
      </c>
      <c r="O2003" s="12" t="e">
        <f>1000*(IF(I123&lt;18,VLOOKUP(I123,'[1]Mortality (No Interventions) L'!$B$10:$O$129,10),VLOOKUP(I123,'[1]Mortality (Interventions) L'!$B$264:$AV$384,46)))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2720.1653363202868</v>
      </c>
      <c r="M2004" s="14">
        <f t="shared" si="1051"/>
        <v>769177</v>
      </c>
      <c r="O2004" s="12" t="e">
        <f>1000*(IF(I124&lt;18,VLOOKUP(I124,'[1]Mortality (No Interventions) L'!$B$10:$O$129,10),VLOOKUP(I124,'[1]Mortality (Interventions) L'!$B$264:$AV$384,46)))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504356.94068682299</v>
      </c>
      <c r="Z2009" s="2">
        <f t="shared" si="1068"/>
        <v>-12608.923517170575</v>
      </c>
      <c r="AA2009" s="2">
        <f t="shared" si="1068"/>
        <v>-53724.084418248174</v>
      </c>
      <c r="AB2009" s="2">
        <f t="shared" si="1068"/>
        <v>-769177.00000000012</v>
      </c>
      <c r="AC2009" s="2">
        <f t="shared" si="1068"/>
        <v>-331153.06724859576</v>
      </c>
      <c r="AD2009" s="2">
        <f t="shared" si="1068"/>
        <v>14949.914087905823</v>
      </c>
      <c r="AE2009" s="2">
        <f t="shared" si="1068"/>
        <v>-316203.15316068998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504356.94068682299</v>
      </c>
      <c r="Z2011" s="2">
        <f t="shared" si="1069"/>
        <v>-12608.923517170575</v>
      </c>
      <c r="AA2011" s="2">
        <f t="shared" si="1069"/>
        <v>-23982.966945468565</v>
      </c>
      <c r="AB2011" s="2">
        <f t="shared" si="1069"/>
        <v>-165119.82530261471</v>
      </c>
      <c r="AC2011" s="2">
        <f t="shared" si="1069"/>
        <v>302645.22492156905</v>
      </c>
      <c r="AD2011" s="2">
        <f t="shared" si="1069"/>
        <v>6040.5717469738502</v>
      </c>
      <c r="AE2011" s="2">
        <f t="shared" si="1069"/>
        <v>308685.79666854278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504356.94068682299</v>
      </c>
      <c r="Z2013" s="2">
        <f t="shared" si="1070"/>
        <v>-12608.923517170575</v>
      </c>
      <c r="AA2013" s="2">
        <f t="shared" si="1070"/>
        <v>-37432.076912776931</v>
      </c>
      <c r="AB2013" s="2">
        <f t="shared" si="1070"/>
        <v>-396431.57315923221</v>
      </c>
      <c r="AC2013" s="2">
        <f t="shared" si="1070"/>
        <v>57884.367097643437</v>
      </c>
      <c r="AD2013" s="2">
        <f t="shared" si="1070"/>
        <v>10038.675466956112</v>
      </c>
      <c r="AE2013" s="2">
        <f t="shared" si="1070"/>
        <v>67923.042564599658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F468E-B1D1-C347-98B1-ABCFD9A96B92}">
  <sheetPr codeName="Sheet26"/>
  <dimension ref="A1:R222"/>
  <sheetViews>
    <sheetView topLeftCell="B1"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8" bestFit="1" customWidth="1"/>
    <col min="4" max="4" width="13" style="68" customWidth="1"/>
    <col min="5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107895.65027350963</v>
      </c>
      <c r="C19" s="68">
        <v>110617.7383561412</v>
      </c>
      <c r="D19" s="68">
        <v>108896.60789295741</v>
      </c>
      <c r="E19" s="68">
        <v>108506.41024829763</v>
      </c>
      <c r="F19" s="68">
        <v>106291.31186206146</v>
      </c>
      <c r="G19" s="68">
        <v>104904.31493901359</v>
      </c>
      <c r="H19" s="68">
        <v>104440.18295347615</v>
      </c>
      <c r="I19" s="68">
        <v>107131.8163781027</v>
      </c>
      <c r="J19" s="68">
        <v>106728.47321496482</v>
      </c>
      <c r="K19" s="68">
        <v>105093.56775488815</v>
      </c>
      <c r="L19" s="68">
        <v>103351.88938834427</v>
      </c>
      <c r="M19" s="68">
        <v>102876.61131149203</v>
      </c>
      <c r="N19" s="68">
        <v>110451.98925874983</v>
      </c>
      <c r="O19" s="68">
        <v>113471.91406540807</v>
      </c>
      <c r="P19" s="68">
        <v>108843.80673889168</v>
      </c>
    </row>
    <row r="20" spans="1:16" s="68" customFormat="1" x14ac:dyDescent="0.15">
      <c r="A20">
        <f t="shared" si="0"/>
        <v>19</v>
      </c>
      <c r="B20" s="68">
        <v>112244.52236660353</v>
      </c>
      <c r="C20" s="68">
        <v>115225.23563565173</v>
      </c>
      <c r="D20" s="68">
        <v>113470.25583883656</v>
      </c>
      <c r="E20" s="68">
        <v>113053.5015161254</v>
      </c>
      <c r="F20" s="68">
        <v>110592.89105772131</v>
      </c>
      <c r="G20" s="68">
        <v>109176.28414588282</v>
      </c>
      <c r="H20" s="68">
        <v>108685.89579964675</v>
      </c>
      <c r="I20" s="68">
        <v>111655.41351655741</v>
      </c>
      <c r="J20" s="68">
        <v>111225.32136371652</v>
      </c>
      <c r="K20" s="68">
        <v>109558.20356039847</v>
      </c>
      <c r="L20" s="68">
        <v>107577.76291546722</v>
      </c>
      <c r="M20" s="68">
        <v>107075.87815812854</v>
      </c>
      <c r="N20" s="68">
        <v>114926.71951240014</v>
      </c>
      <c r="O20" s="68">
        <v>118231.93046902392</v>
      </c>
      <c r="P20" s="68">
        <v>113268.78071426354</v>
      </c>
    </row>
    <row r="21" spans="1:16" s="68" customFormat="1" x14ac:dyDescent="0.15">
      <c r="A21">
        <f t="shared" si="0"/>
        <v>20</v>
      </c>
      <c r="B21" s="68">
        <v>116707.32590258859</v>
      </c>
      <c r="C21" s="68">
        <v>119939.64456011991</v>
      </c>
      <c r="D21" s="68">
        <v>118153.14367171454</v>
      </c>
      <c r="E21" s="68">
        <v>117707.53531754923</v>
      </c>
      <c r="F21" s="68">
        <v>115008.05206868806</v>
      </c>
      <c r="G21" s="68">
        <v>113563.23091162705</v>
      </c>
      <c r="H21" s="68">
        <v>113044.74225670629</v>
      </c>
      <c r="I21" s="68">
        <v>116288.21090058629</v>
      </c>
      <c r="J21" s="68">
        <v>115829.10724384157</v>
      </c>
      <c r="K21" s="68">
        <v>114131.78050901821</v>
      </c>
      <c r="L21" s="68">
        <v>111918.06885283998</v>
      </c>
      <c r="M21" s="68">
        <v>111387.88385581266</v>
      </c>
      <c r="N21" s="68">
        <v>119517.57766837192</v>
      </c>
      <c r="O21" s="68">
        <v>123100.69003034121</v>
      </c>
      <c r="P21" s="68">
        <v>117809.43711370805</v>
      </c>
    </row>
    <row r="22" spans="1:16" s="68" customFormat="1" x14ac:dyDescent="0.15">
      <c r="A22">
        <f t="shared" si="0"/>
        <v>21</v>
      </c>
      <c r="B22" s="68">
        <v>121292.8919810973</v>
      </c>
      <c r="C22" s="68">
        <v>124772.47853548861</v>
      </c>
      <c r="D22" s="68">
        <v>122956.30594152132</v>
      </c>
      <c r="E22" s="68">
        <v>122479.68984294083</v>
      </c>
      <c r="F22" s="68">
        <v>119545.4306702075</v>
      </c>
      <c r="G22" s="68">
        <v>118073.48210744283</v>
      </c>
      <c r="H22" s="68">
        <v>117525.12627861921</v>
      </c>
      <c r="I22" s="68">
        <v>121040.9642120154</v>
      </c>
      <c r="J22" s="68">
        <v>120550.72639423584</v>
      </c>
      <c r="K22" s="68">
        <v>118824.89154350619</v>
      </c>
      <c r="L22" s="68">
        <v>116381.07030782847</v>
      </c>
      <c r="M22" s="68">
        <v>115820.8369540563</v>
      </c>
      <c r="N22" s="68">
        <v>124231.16987836831</v>
      </c>
      <c r="O22" s="68">
        <v>128086.48642751119</v>
      </c>
      <c r="P22" s="68">
        <v>122472.34116487735</v>
      </c>
    </row>
    <row r="23" spans="1:16" s="68" customFormat="1" x14ac:dyDescent="0.15">
      <c r="A23">
        <f t="shared" si="0"/>
        <v>22</v>
      </c>
      <c r="B23" s="68">
        <v>126003.39626827872</v>
      </c>
      <c r="C23" s="68">
        <v>129725.40672726615</v>
      </c>
      <c r="D23" s="68">
        <v>127881.61421689617</v>
      </c>
      <c r="E23" s="68">
        <v>127371.70478180176</v>
      </c>
      <c r="F23" s="68">
        <v>124207.24442850291</v>
      </c>
      <c r="G23" s="68">
        <v>122709.40915805868</v>
      </c>
      <c r="H23" s="68">
        <v>122129.31215782682</v>
      </c>
      <c r="I23" s="68">
        <v>125915.59869970872</v>
      </c>
      <c r="J23" s="68">
        <v>125391.97495178266</v>
      </c>
      <c r="K23" s="68">
        <v>123639.52228073537</v>
      </c>
      <c r="L23" s="68">
        <v>120969.17362428625</v>
      </c>
      <c r="M23" s="68">
        <v>120377.03873968586</v>
      </c>
      <c r="N23" s="68">
        <v>129068.56900685899</v>
      </c>
      <c r="O23" s="68">
        <v>133189.42484614137</v>
      </c>
      <c r="P23" s="68">
        <v>127258.64413815555</v>
      </c>
    </row>
    <row r="24" spans="1:16" s="68" customFormat="1" x14ac:dyDescent="0.15">
      <c r="A24">
        <f t="shared" si="0"/>
        <v>23</v>
      </c>
      <c r="B24" s="68">
        <v>130849.10439766137</v>
      </c>
      <c r="C24" s="68">
        <v>134811.77091331643</v>
      </c>
      <c r="D24" s="68">
        <v>132941.86565140454</v>
      </c>
      <c r="E24" s="68">
        <v>132396.55243792885</v>
      </c>
      <c r="F24" s="68">
        <v>129003.54217958151</v>
      </c>
      <c r="G24" s="68">
        <v>127480.71235570252</v>
      </c>
      <c r="H24" s="68">
        <v>126867.09827004635</v>
      </c>
      <c r="I24" s="68">
        <v>130924.61744660449</v>
      </c>
      <c r="J24" s="68">
        <v>130365.52420832735</v>
      </c>
      <c r="K24" s="68">
        <v>128587.83649856693</v>
      </c>
      <c r="L24" s="68">
        <v>125691.87932160629</v>
      </c>
      <c r="M24" s="68">
        <v>125066.08329859021</v>
      </c>
      <c r="N24" s="68">
        <v>134038.45201847825</v>
      </c>
      <c r="O24" s="68">
        <v>138420.60108596718</v>
      </c>
      <c r="P24" s="68">
        <v>132176.85838811178</v>
      </c>
    </row>
    <row r="25" spans="1:16" s="68" customFormat="1" x14ac:dyDescent="0.15">
      <c r="A25">
        <f t="shared" si="0"/>
        <v>24</v>
      </c>
      <c r="B25" s="68">
        <v>135837.04326357794</v>
      </c>
      <c r="C25" s="68">
        <v>140040.07204857751</v>
      </c>
      <c r="D25" s="68">
        <v>138145.34070266588</v>
      </c>
      <c r="E25" s="68">
        <v>137562.5547503682</v>
      </c>
      <c r="F25" s="68">
        <v>133941.24360145835</v>
      </c>
      <c r="G25" s="68">
        <v>132394.17684293853</v>
      </c>
      <c r="H25" s="68">
        <v>131745.27960029989</v>
      </c>
      <c r="I25" s="68">
        <v>136076.15726135627</v>
      </c>
      <c r="J25" s="68">
        <v>135479.54973129567</v>
      </c>
      <c r="K25" s="68">
        <v>133677.80443035322</v>
      </c>
      <c r="L25" s="68">
        <v>130555.87200790092</v>
      </c>
      <c r="M25" s="68">
        <v>129894.66337208504</v>
      </c>
      <c r="N25" s="68">
        <v>139146.88245968969</v>
      </c>
      <c r="O25" s="68">
        <v>143787.20636517991</v>
      </c>
      <c r="P25" s="68">
        <v>137232.97177319255</v>
      </c>
    </row>
    <row r="26" spans="1:16" s="68" customFormat="1" x14ac:dyDescent="0.15">
      <c r="A26">
        <f t="shared" si="0"/>
        <v>25</v>
      </c>
      <c r="B26" s="68">
        <v>140983.61096866796</v>
      </c>
      <c r="C26" s="68">
        <v>145432.07588639192</v>
      </c>
      <c r="D26" s="68">
        <v>143512.73655845071</v>
      </c>
      <c r="E26" s="68">
        <v>142890.80307975915</v>
      </c>
      <c r="F26" s="68">
        <v>139036.34237584079</v>
      </c>
      <c r="G26" s="68">
        <v>137465.0797779361</v>
      </c>
      <c r="H26" s="68">
        <v>136779.38357312375</v>
      </c>
      <c r="I26" s="68">
        <v>141390.38007976409</v>
      </c>
      <c r="J26" s="68">
        <v>140754.59385947214</v>
      </c>
      <c r="K26" s="68">
        <v>138928.97116754728</v>
      </c>
      <c r="L26" s="68">
        <v>135576.05850916132</v>
      </c>
      <c r="M26" s="68">
        <v>134877.92669625519</v>
      </c>
      <c r="N26" s="68">
        <v>144409.45833936558</v>
      </c>
      <c r="O26" s="68">
        <v>149309.94099859809</v>
      </c>
      <c r="P26" s="68">
        <v>142442.20436239504</v>
      </c>
    </row>
    <row r="27" spans="1:16" s="68" customFormat="1" x14ac:dyDescent="0.15">
      <c r="A27">
        <f t="shared" si="0"/>
        <v>26</v>
      </c>
      <c r="B27" s="68">
        <v>146293.50262812234</v>
      </c>
      <c r="C27" s="68">
        <v>150992.60525483149</v>
      </c>
      <c r="D27" s="68">
        <v>149048.91370803845</v>
      </c>
      <c r="E27" s="68">
        <v>148386.09306515363</v>
      </c>
      <c r="F27" s="68">
        <v>144293.51107694622</v>
      </c>
      <c r="G27" s="68">
        <v>142698.12505725413</v>
      </c>
      <c r="H27" s="68">
        <v>141974.05521319291</v>
      </c>
      <c r="I27" s="68">
        <v>146872.12258741586</v>
      </c>
      <c r="J27" s="68">
        <v>146195.42902998536</v>
      </c>
      <c r="K27" s="68">
        <v>144346.14440966278</v>
      </c>
      <c r="L27" s="68">
        <v>140757.11876802804</v>
      </c>
      <c r="M27" s="68">
        <v>140020.49478706351</v>
      </c>
      <c r="N27" s="68">
        <v>149830.68132673303</v>
      </c>
      <c r="O27" s="68">
        <v>154993.45106491455</v>
      </c>
      <c r="P27" s="68">
        <v>147809.04161448457</v>
      </c>
    </row>
    <row r="28" spans="1:16" s="68" customFormat="1" x14ac:dyDescent="0.15">
      <c r="A28">
        <f t="shared" si="0"/>
        <v>27</v>
      </c>
      <c r="B28" s="68">
        <v>151766.26133144915</v>
      </c>
      <c r="C28" s="68">
        <v>156719.17064512635</v>
      </c>
      <c r="D28" s="68">
        <v>154751.90256880125</v>
      </c>
      <c r="E28" s="68">
        <v>154046.1869135864</v>
      </c>
      <c r="F28" s="68">
        <v>149712.43882859522</v>
      </c>
      <c r="G28" s="68">
        <v>148093.36718011924</v>
      </c>
      <c r="H28" s="68">
        <v>147329.14980534065</v>
      </c>
      <c r="I28" s="68">
        <v>152519.61184979914</v>
      </c>
      <c r="J28" s="68">
        <v>151800.02098531666</v>
      </c>
      <c r="K28" s="68">
        <v>149927.77569885182</v>
      </c>
      <c r="L28" s="68">
        <v>146099.2363052697</v>
      </c>
      <c r="M28" s="68">
        <v>145322.35678137551</v>
      </c>
      <c r="N28" s="68">
        <v>155409.67512225511</v>
      </c>
      <c r="O28" s="68">
        <v>160834.76276539994</v>
      </c>
      <c r="P28" s="68">
        <v>153332.76655448828</v>
      </c>
    </row>
    <row r="29" spans="1:16" s="68" customFormat="1" x14ac:dyDescent="0.15">
      <c r="A29">
        <f t="shared" si="0"/>
        <v>28</v>
      </c>
      <c r="B29" s="68">
        <v>157418.07358962751</v>
      </c>
      <c r="C29" s="68">
        <v>162632.72981187701</v>
      </c>
      <c r="D29" s="68">
        <v>160641.67695003405</v>
      </c>
      <c r="E29" s="68">
        <v>159891.41942991517</v>
      </c>
      <c r="F29" s="68">
        <v>155308.93007294569</v>
      </c>
      <c r="G29" s="68">
        <v>153665.93694461745</v>
      </c>
      <c r="H29" s="68">
        <v>152860.03090259145</v>
      </c>
      <c r="I29" s="68">
        <v>164149.2322533463</v>
      </c>
      <c r="J29" s="68">
        <v>157588.19699068749</v>
      </c>
      <c r="K29" s="68">
        <v>155692.77322519879</v>
      </c>
      <c r="L29" s="68">
        <v>151617.19141969352</v>
      </c>
      <c r="M29" s="68">
        <v>150798.51691360591</v>
      </c>
      <c r="N29" s="68">
        <v>161170.90234055367</v>
      </c>
      <c r="O29" s="68">
        <v>166866.53904612199</v>
      </c>
      <c r="P29" s="68">
        <v>159037.19718751867</v>
      </c>
    </row>
    <row r="30" spans="1:16" s="68" customFormat="1" x14ac:dyDescent="0.15">
      <c r="A30">
        <f t="shared" si="0"/>
        <v>29</v>
      </c>
      <c r="B30" s="68">
        <v>163253.12253499875</v>
      </c>
      <c r="C30" s="68">
        <v>168737.17623086815</v>
      </c>
      <c r="D30" s="68">
        <v>166722.25817243889</v>
      </c>
      <c r="E30" s="68">
        <v>165925.70685686413</v>
      </c>
      <c r="F30" s="68">
        <v>161087.17415893849</v>
      </c>
      <c r="G30" s="68">
        <v>159420.11587046873</v>
      </c>
      <c r="H30" s="68">
        <v>158570.89322991422</v>
      </c>
      <c r="I30" s="68">
        <v>164405.59736641427</v>
      </c>
      <c r="J30" s="68">
        <v>163563.89062788611</v>
      </c>
      <c r="K30" s="68">
        <v>161645.19007644465</v>
      </c>
      <c r="L30" s="68">
        <v>157315.26757857177</v>
      </c>
      <c r="M30" s="68">
        <v>156453.17307614154</v>
      </c>
      <c r="N30" s="68">
        <v>167118.58532718595</v>
      </c>
      <c r="O30" s="68">
        <v>173092.70598347663</v>
      </c>
      <c r="P30" s="68">
        <v>164926.56249377382</v>
      </c>
    </row>
    <row r="31" spans="1:16" s="68" customFormat="1" x14ac:dyDescent="0.15">
      <c r="A31">
        <f t="shared" si="0"/>
        <v>30</v>
      </c>
      <c r="B31" s="68">
        <v>169276.58900885208</v>
      </c>
      <c r="C31" s="68">
        <v>175037.76915559295</v>
      </c>
      <c r="D31" s="68">
        <v>172998.96409684996</v>
      </c>
      <c r="E31" s="68">
        <v>172154.2844340872</v>
      </c>
      <c r="F31" s="68">
        <v>167052.33009296618</v>
      </c>
      <c r="G31" s="68">
        <v>165361.10929397523</v>
      </c>
      <c r="H31" s="68">
        <v>164466.86891659346</v>
      </c>
      <c r="I31" s="68">
        <v>172625.87723975224</v>
      </c>
      <c r="J31" s="68">
        <v>169732.31644712022</v>
      </c>
      <c r="K31" s="68">
        <v>167790.29540124035</v>
      </c>
      <c r="L31" s="68">
        <v>163198.64622855542</v>
      </c>
      <c r="M31" s="68">
        <v>162291.43435701125</v>
      </c>
      <c r="N31" s="68">
        <v>173257.98476049546</v>
      </c>
      <c r="O31" s="68">
        <v>179518.60974939811</v>
      </c>
      <c r="P31" s="68">
        <v>171006.10038219404</v>
      </c>
    </row>
    <row r="32" spans="1:16" s="68" customFormat="1" x14ac:dyDescent="0.15">
      <c r="A32">
        <f t="shared" si="0"/>
        <v>31</v>
      </c>
      <c r="B32" s="68">
        <v>175491.24692663297</v>
      </c>
      <c r="C32" s="68">
        <v>181536.40284032139</v>
      </c>
      <c r="D32" s="68">
        <v>179467.40052109881</v>
      </c>
      <c r="E32" s="68">
        <v>178579.15093327081</v>
      </c>
      <c r="F32" s="68">
        <v>173207.22954298559</v>
      </c>
      <c r="G32" s="68">
        <v>171487.34807789463</v>
      </c>
      <c r="H32" s="68">
        <v>170550.85430558739</v>
      </c>
      <c r="I32" s="68">
        <v>176997.82236307324</v>
      </c>
      <c r="J32" s="68">
        <v>176095.55710317308</v>
      </c>
      <c r="K32" s="68">
        <v>174124.30669967906</v>
      </c>
      <c r="L32" s="68">
        <v>169265.95252165725</v>
      </c>
      <c r="M32" s="68">
        <v>168316.24847821606</v>
      </c>
      <c r="N32" s="68">
        <v>179586.60926490751</v>
      </c>
      <c r="O32" s="68">
        <v>186138.86046253881</v>
      </c>
      <c r="P32" s="68">
        <v>177273.54435732076</v>
      </c>
    </row>
    <row r="33" spans="1:16" s="68" customFormat="1" x14ac:dyDescent="0.15">
      <c r="A33">
        <f t="shared" si="0"/>
        <v>32</v>
      </c>
      <c r="B33" s="68">
        <v>181896.01587945191</v>
      </c>
      <c r="C33" s="68">
        <v>188229.69582347409</v>
      </c>
      <c r="D33" s="68">
        <v>186130.8903368591</v>
      </c>
      <c r="E33" s="68">
        <v>185197.22631728888</v>
      </c>
      <c r="F33" s="68">
        <v>179550.9737993828</v>
      </c>
      <c r="G33" s="68">
        <v>177802.61833107853</v>
      </c>
      <c r="H33" s="68">
        <v>176822.15800491523</v>
      </c>
      <c r="I33" s="68">
        <v>183598.6424412273</v>
      </c>
      <c r="J33" s="68">
        <v>182650.77674022477</v>
      </c>
      <c r="K33" s="68">
        <v>180650.64292049108</v>
      </c>
      <c r="L33" s="68">
        <v>175520.99962188688</v>
      </c>
      <c r="M33" s="68">
        <v>174527.09144677233</v>
      </c>
      <c r="N33" s="68">
        <v>186108.06949153895</v>
      </c>
      <c r="O33" s="68">
        <v>192956.58195357199</v>
      </c>
      <c r="P33" s="68">
        <v>183732.53976595189</v>
      </c>
    </row>
    <row r="34" spans="1:16" s="68" customFormat="1" x14ac:dyDescent="0.15">
      <c r="A34">
        <f t="shared" si="0"/>
        <v>33</v>
      </c>
      <c r="B34" s="68">
        <v>188492.68542975865</v>
      </c>
      <c r="C34" s="68">
        <v>195118.29579253949</v>
      </c>
      <c r="D34" s="68">
        <v>192990.3856911718</v>
      </c>
      <c r="E34" s="68">
        <v>192009.3125983119</v>
      </c>
      <c r="F34" s="68">
        <v>186085.44594147283</v>
      </c>
      <c r="G34" s="68">
        <v>184309.03074027671</v>
      </c>
      <c r="H34" s="68">
        <v>183282.76905416136</v>
      </c>
      <c r="I34" s="68">
        <v>192778.57456328868</v>
      </c>
      <c r="J34" s="68">
        <v>189398.90200615852</v>
      </c>
      <c r="K34" s="68">
        <v>187370.51656013983</v>
      </c>
      <c r="L34" s="68">
        <v>181965.98120382352</v>
      </c>
      <c r="M34" s="68">
        <v>180926.03738681151</v>
      </c>
      <c r="N34" s="68">
        <v>192824.04885770369</v>
      </c>
      <c r="O34" s="68">
        <v>199972.27113998769</v>
      </c>
      <c r="P34" s="68">
        <v>190384.86797832357</v>
      </c>
    </row>
    <row r="35" spans="1:16" s="68" customFormat="1" x14ac:dyDescent="0.15">
      <c r="A35">
        <f t="shared" ref="A35:A66" si="1">A34+1</f>
        <v>34</v>
      </c>
      <c r="B35" s="68">
        <v>195287.7268142192</v>
      </c>
      <c r="C35" s="68">
        <v>202209.25321405564</v>
      </c>
      <c r="D35" s="68">
        <v>200052.90511212088</v>
      </c>
      <c r="E35" s="68">
        <v>199022.38284739127</v>
      </c>
      <c r="F35" s="68">
        <v>192817.06720658106</v>
      </c>
      <c r="G35" s="68">
        <v>191012.99566735933</v>
      </c>
      <c r="H35" s="68">
        <v>189939.04956847167</v>
      </c>
      <c r="I35" s="68">
        <v>197391.8747883187</v>
      </c>
      <c r="J35" s="68">
        <v>196346.84208843386</v>
      </c>
      <c r="K35" s="68">
        <v>194290.80790380333</v>
      </c>
      <c r="L35" s="68">
        <v>188607.25870839314</v>
      </c>
      <c r="M35" s="68">
        <v>187519.3992933874</v>
      </c>
      <c r="N35" s="68">
        <v>199741.11978205142</v>
      </c>
      <c r="O35" s="68">
        <v>207193.10770171066</v>
      </c>
      <c r="P35" s="68">
        <v>197237.04963763981</v>
      </c>
    </row>
    <row r="36" spans="1:16" s="68" customFormat="1" x14ac:dyDescent="0.15">
      <c r="A36">
        <f t="shared" si="1"/>
        <v>35</v>
      </c>
      <c r="B36" s="68">
        <v>202281.28597711731</v>
      </c>
      <c r="C36" s="68">
        <v>209501.014426473</v>
      </c>
      <c r="D36" s="68">
        <v>207317.33344417604</v>
      </c>
      <c r="E36" s="68">
        <v>206235.12305938805</v>
      </c>
      <c r="F36" s="68">
        <v>199746.13372058902</v>
      </c>
      <c r="G36" s="68">
        <v>197915.139227262</v>
      </c>
      <c r="H36" s="68">
        <v>196791.46699151074</v>
      </c>
      <c r="I36" s="68">
        <v>204590.34151729272</v>
      </c>
      <c r="J36" s="68">
        <v>203493.47726428008</v>
      </c>
      <c r="K36" s="68">
        <v>201410.80936027152</v>
      </c>
      <c r="L36" s="68">
        <v>195445.59351072361</v>
      </c>
      <c r="M36" s="68">
        <v>194307.78296925622</v>
      </c>
      <c r="N36" s="68">
        <v>206859.24399900055</v>
      </c>
      <c r="O36" s="68">
        <v>214617.28958146574</v>
      </c>
      <c r="P36" s="68">
        <v>204289.20314803478</v>
      </c>
    </row>
    <row r="37" spans="1:16" s="68" customFormat="1" x14ac:dyDescent="0.15">
      <c r="A37">
        <f t="shared" si="1"/>
        <v>36</v>
      </c>
      <c r="B37" s="68">
        <v>209478.53698803618</v>
      </c>
      <c r="C37" s="68">
        <v>216998.86686027423</v>
      </c>
      <c r="D37" s="68">
        <v>214789.03747253711</v>
      </c>
      <c r="E37" s="68">
        <v>213652.81352385099</v>
      </c>
      <c r="F37" s="68">
        <v>206877.81592666206</v>
      </c>
      <c r="G37" s="68">
        <v>205020.70565395241</v>
      </c>
      <c r="H37" s="68">
        <v>203845.18613126341</v>
      </c>
      <c r="I37" s="68">
        <v>220190.35505798628</v>
      </c>
      <c r="J37" s="68">
        <v>210844.08128491393</v>
      </c>
      <c r="K37" s="68">
        <v>208735.87064133777</v>
      </c>
      <c r="L37" s="68">
        <v>202486.22369777816</v>
      </c>
      <c r="M37" s="68">
        <v>201296.34770834475</v>
      </c>
      <c r="N37" s="68">
        <v>214183.63326633285</v>
      </c>
      <c r="O37" s="68">
        <v>222250.15348921836</v>
      </c>
      <c r="P37" s="68">
        <v>211546.53651470263</v>
      </c>
    </row>
    <row r="38" spans="1:16" s="68" customFormat="1" x14ac:dyDescent="0.15">
      <c r="A38">
        <f t="shared" si="1"/>
        <v>37</v>
      </c>
      <c r="B38" s="68">
        <v>216880.46691568737</v>
      </c>
      <c r="C38" s="68">
        <v>224702.47445085482</v>
      </c>
      <c r="D38" s="68">
        <v>222468.06955252253</v>
      </c>
      <c r="E38" s="68">
        <v>221275.31605645613</v>
      </c>
      <c r="F38" s="68">
        <v>214213.22883224138</v>
      </c>
      <c r="G38" s="68">
        <v>212331.11147683428</v>
      </c>
      <c r="H38" s="68">
        <v>211101.46797345101</v>
      </c>
      <c r="I38" s="68">
        <v>219673.79403178816</v>
      </c>
      <c r="J38" s="68">
        <v>218398.67650880574</v>
      </c>
      <c r="K38" s="68">
        <v>216266.38031193335</v>
      </c>
      <c r="L38" s="68">
        <v>209730.68087147429</v>
      </c>
      <c r="M38" s="68">
        <v>208486.47242464067</v>
      </c>
      <c r="N38" s="68">
        <v>221715.12656535779</v>
      </c>
      <c r="O38" s="68">
        <v>230091.17129177999</v>
      </c>
      <c r="P38" s="68">
        <v>219010.02172312691</v>
      </c>
    </row>
    <row r="39" spans="1:16" s="68" customFormat="1" x14ac:dyDescent="0.15">
      <c r="A39">
        <f t="shared" si="1"/>
        <v>38</v>
      </c>
      <c r="B39" s="68">
        <v>224479.84229688495</v>
      </c>
      <c r="C39" s="68">
        <v>232600.64251485709</v>
      </c>
      <c r="D39" s="68">
        <v>230344.21132862259</v>
      </c>
      <c r="E39" s="68">
        <v>229092.02200082273</v>
      </c>
      <c r="F39" s="68">
        <v>221745.51937136456</v>
      </c>
      <c r="G39" s="68">
        <v>219840.24364730428</v>
      </c>
      <c r="H39" s="68">
        <v>218553.89642884591</v>
      </c>
      <c r="I39" s="68">
        <v>230657.48373337756</v>
      </c>
      <c r="J39" s="68">
        <v>226147.13129172276</v>
      </c>
      <c r="K39" s="68">
        <v>223993.12530057511</v>
      </c>
      <c r="L39" s="68">
        <v>217173.19977535371</v>
      </c>
      <c r="M39" s="68">
        <v>215872.09599426031</v>
      </c>
      <c r="N39" s="68">
        <v>229445.98671280325</v>
      </c>
      <c r="O39" s="68">
        <v>238128.5008670027</v>
      </c>
      <c r="P39" s="68">
        <v>226672.31680692514</v>
      </c>
    </row>
    <row r="40" spans="1:16" s="68" customFormat="1" x14ac:dyDescent="0.15">
      <c r="A40">
        <f t="shared" si="1"/>
        <v>39</v>
      </c>
      <c r="B40" s="68">
        <v>232274.92065039219</v>
      </c>
      <c r="C40" s="68">
        <v>240689.68407442491</v>
      </c>
      <c r="D40" s="68">
        <v>238414.35837166666</v>
      </c>
      <c r="E40" s="68">
        <v>237099.55792574619</v>
      </c>
      <c r="F40" s="68">
        <v>229473.15615688992</v>
      </c>
      <c r="G40" s="68">
        <v>227547.03091422521</v>
      </c>
      <c r="H40" s="68">
        <v>226201.18233307617</v>
      </c>
      <c r="I40" s="68">
        <v>235416.15131162317</v>
      </c>
      <c r="J40" s="68">
        <v>234086.32754396796</v>
      </c>
      <c r="K40" s="68">
        <v>231913.53755590142</v>
      </c>
      <c r="L40" s="68">
        <v>224812.90131281773</v>
      </c>
      <c r="M40" s="68">
        <v>223452.12592602923</v>
      </c>
      <c r="N40" s="68">
        <v>237374.21280770187</v>
      </c>
      <c r="O40" s="68">
        <v>246358.13784624985</v>
      </c>
      <c r="P40" s="68">
        <v>234531.6393626199</v>
      </c>
    </row>
    <row r="41" spans="1:16" s="68" customFormat="1" x14ac:dyDescent="0.15">
      <c r="A41">
        <f t="shared" si="1"/>
        <v>40</v>
      </c>
      <c r="B41" s="68">
        <v>240271.12540053696</v>
      </c>
      <c r="C41" s="68">
        <v>248975.46208396245</v>
      </c>
      <c r="D41" s="68">
        <v>246684.48022583342</v>
      </c>
      <c r="E41" s="68">
        <v>245303.76077157634</v>
      </c>
      <c r="F41" s="68">
        <v>237401.55669388257</v>
      </c>
      <c r="G41" s="68">
        <v>235457.00481205588</v>
      </c>
      <c r="H41" s="68">
        <v>234048.73551737791</v>
      </c>
      <c r="I41" s="68">
        <v>243617.83348377852</v>
      </c>
      <c r="J41" s="68">
        <v>242222.08098081881</v>
      </c>
      <c r="K41" s="68">
        <v>240033.53556422604</v>
      </c>
      <c r="L41" s="68">
        <v>232655.30845536353</v>
      </c>
      <c r="M41" s="68">
        <v>231231.96538106614</v>
      </c>
      <c r="N41" s="68">
        <v>245505.30483153294</v>
      </c>
      <c r="O41" s="68">
        <v>254786.06210575817</v>
      </c>
      <c r="P41" s="68">
        <v>242593.48081716176</v>
      </c>
    </row>
    <row r="42" spans="1:16" s="68" customFormat="1" x14ac:dyDescent="0.15">
      <c r="A42">
        <f t="shared" si="1"/>
        <v>41</v>
      </c>
      <c r="B42" s="68">
        <v>248473.11369153118</v>
      </c>
      <c r="C42" s="68">
        <v>257462.81057957638</v>
      </c>
      <c r="D42" s="68">
        <v>255148.10679157969</v>
      </c>
      <c r="E42" s="68">
        <v>253709.47707258008</v>
      </c>
      <c r="F42" s="68">
        <v>245535.39764622174</v>
      </c>
      <c r="G42" s="68">
        <v>243566.49963059422</v>
      </c>
      <c r="H42" s="68">
        <v>242101.25441728812</v>
      </c>
      <c r="I42" s="68">
        <v>252013.22698169717</v>
      </c>
      <c r="J42" s="68">
        <v>250559.24840634558</v>
      </c>
      <c r="K42" s="68">
        <v>248347.39962206827</v>
      </c>
      <c r="L42" s="68">
        <v>240697.02780701671</v>
      </c>
      <c r="M42" s="68">
        <v>239216.33018696107</v>
      </c>
      <c r="N42" s="68">
        <v>253834.30085578296</v>
      </c>
      <c r="O42" s="68">
        <v>263404.56200456974</v>
      </c>
      <c r="P42" s="68">
        <v>250853.18668390013</v>
      </c>
    </row>
    <row r="43" spans="1:16" s="68" customFormat="1" x14ac:dyDescent="0.15">
      <c r="A43">
        <f t="shared" si="1"/>
        <v>42</v>
      </c>
      <c r="B43" s="68">
        <v>256877.75372079414</v>
      </c>
      <c r="C43" s="68">
        <v>266146.42832685274</v>
      </c>
      <c r="D43" s="68">
        <v>263810.81776474498</v>
      </c>
      <c r="E43" s="68">
        <v>262311.77410108061</v>
      </c>
      <c r="F43" s="68">
        <v>253871.80190030768</v>
      </c>
      <c r="G43" s="68">
        <v>251880.69609831533</v>
      </c>
      <c r="H43" s="68">
        <v>250356.15498950944</v>
      </c>
      <c r="I43" s="68">
        <v>264613.88833078207</v>
      </c>
      <c r="J43" s="68">
        <v>259093.19789066099</v>
      </c>
      <c r="K43" s="68">
        <v>256860.68633826289</v>
      </c>
      <c r="L43" s="68">
        <v>248943.24513851458</v>
      </c>
      <c r="M43" s="68">
        <v>247402.87488141312</v>
      </c>
      <c r="N43" s="68">
        <v>262366.28250516369</v>
      </c>
      <c r="O43" s="68">
        <v>272219.17587000184</v>
      </c>
      <c r="P43" s="68">
        <v>259315.84430299574</v>
      </c>
    </row>
    <row r="44" spans="1:16" s="68" customFormat="1" x14ac:dyDescent="0.15">
      <c r="A44">
        <f t="shared" si="1"/>
        <v>43</v>
      </c>
      <c r="B44" s="68">
        <v>265493.3400413295</v>
      </c>
      <c r="C44" s="68">
        <v>275035.95673906419</v>
      </c>
      <c r="D44" s="68">
        <v>272682.16395546455</v>
      </c>
      <c r="E44" s="68">
        <v>271120.13860014587</v>
      </c>
      <c r="F44" s="68">
        <v>262418.97686927632</v>
      </c>
      <c r="G44" s="68">
        <v>260407.76508508588</v>
      </c>
      <c r="H44" s="68">
        <v>258821.54374691559</v>
      </c>
      <c r="I44" s="68">
        <v>277844.58274732117</v>
      </c>
      <c r="J44" s="68">
        <v>267833.29042696214</v>
      </c>
      <c r="K44" s="68">
        <v>265582.67569147312</v>
      </c>
      <c r="L44" s="68">
        <v>257402.04905050938</v>
      </c>
      <c r="M44" s="68">
        <v>255799.62368056571</v>
      </c>
      <c r="N44" s="68">
        <v>271109.7117517626</v>
      </c>
      <c r="O44" s="68">
        <v>281239.79682231823</v>
      </c>
      <c r="P44" s="68">
        <v>267989.82280892413</v>
      </c>
    </row>
    <row r="45" spans="1:16" s="68" customFormat="1" x14ac:dyDescent="0.15">
      <c r="A45">
        <f t="shared" si="1"/>
        <v>44</v>
      </c>
      <c r="B45" s="68">
        <v>274317.64556394675</v>
      </c>
      <c r="C45" s="68">
        <v>284127.42053226515</v>
      </c>
      <c r="D45" s="68">
        <v>281758.66683832597</v>
      </c>
      <c r="E45" s="68">
        <v>280130.91369052627</v>
      </c>
      <c r="F45" s="68">
        <v>271174.92233569961</v>
      </c>
      <c r="G45" s="68">
        <v>269146.11838031339</v>
      </c>
      <c r="H45" s="68">
        <v>267495.68197806866</v>
      </c>
      <c r="I45" s="68">
        <v>291736.81188468722</v>
      </c>
      <c r="J45" s="68">
        <v>276776.12956796103</v>
      </c>
      <c r="K45" s="68">
        <v>274510.44380269496</v>
      </c>
      <c r="L45" s="68">
        <v>266072.06224379293</v>
      </c>
      <c r="M45" s="68">
        <v>264405.05112743058</v>
      </c>
      <c r="N45" s="68">
        <v>280061.96867143863</v>
      </c>
      <c r="O45" s="68">
        <v>290461.99540337862</v>
      </c>
      <c r="P45" s="68">
        <v>276872.73839534505</v>
      </c>
    </row>
    <row r="46" spans="1:16" s="68" customFormat="1" x14ac:dyDescent="0.15">
      <c r="A46">
        <f t="shared" si="1"/>
        <v>45</v>
      </c>
      <c r="B46" s="68">
        <v>283352.61738751555</v>
      </c>
      <c r="C46" s="68">
        <v>293422.33119004604</v>
      </c>
      <c r="D46" s="68">
        <v>291042.10746515967</v>
      </c>
      <c r="E46" s="68">
        <v>289345.73648380482</v>
      </c>
      <c r="F46" s="68">
        <v>280141.68729850126</v>
      </c>
      <c r="G46" s="68">
        <v>278098.04837124626</v>
      </c>
      <c r="H46" s="68">
        <v>276380.73629064613</v>
      </c>
      <c r="I46" s="68">
        <v>287636.36960860452</v>
      </c>
      <c r="J46" s="68">
        <v>285923.45581868221</v>
      </c>
      <c r="K46" s="68">
        <v>283645.99046121933</v>
      </c>
      <c r="L46" s="68">
        <v>274955.67167144304</v>
      </c>
      <c r="M46" s="68">
        <v>273221.42000290792</v>
      </c>
      <c r="N46" s="68">
        <v>289224.83252703812</v>
      </c>
      <c r="O46" s="68">
        <v>299887.11993541982</v>
      </c>
      <c r="P46" s="68">
        <v>285966.47485472762</v>
      </c>
    </row>
    <row r="47" spans="1:16" s="68" customFormat="1" x14ac:dyDescent="0.15">
      <c r="A47">
        <f t="shared" si="1"/>
        <v>46</v>
      </c>
      <c r="B47" s="68">
        <v>292598.87785967224</v>
      </c>
      <c r="C47" s="68">
        <v>302920.57301408704</v>
      </c>
      <c r="D47" s="68">
        <v>300532.7158295199</v>
      </c>
      <c r="E47" s="68">
        <v>298764.6701395468</v>
      </c>
      <c r="F47" s="68">
        <v>289320.03393742087</v>
      </c>
      <c r="G47" s="68">
        <v>287264.6229325186</v>
      </c>
      <c r="H47" s="68">
        <v>285477.63052821025</v>
      </c>
      <c r="I47" s="68">
        <v>297060.33446334867</v>
      </c>
      <c r="J47" s="68">
        <v>295275.47946126241</v>
      </c>
      <c r="K47" s="68">
        <v>292989.85765868938</v>
      </c>
      <c r="L47" s="68">
        <v>284054.07546232379</v>
      </c>
      <c r="M47" s="68">
        <v>282249.78647820448</v>
      </c>
      <c r="N47" s="68">
        <v>298598.69182554475</v>
      </c>
      <c r="O47" s="68">
        <v>309514.81491915684</v>
      </c>
      <c r="P47" s="68">
        <v>295271.5644044677</v>
      </c>
    </row>
    <row r="48" spans="1:16" s="68" customFormat="1" x14ac:dyDescent="0.15">
      <c r="A48">
        <f t="shared" si="1"/>
        <v>47</v>
      </c>
      <c r="B48" s="68">
        <v>302059.14431021834</v>
      </c>
      <c r="C48" s="68">
        <v>312624.76860443427</v>
      </c>
      <c r="D48" s="68">
        <v>310233.35092480044</v>
      </c>
      <c r="E48" s="68">
        <v>308390.41921563615</v>
      </c>
      <c r="F48" s="68">
        <v>298712.75638333242</v>
      </c>
      <c r="G48" s="68">
        <v>296648.86102333496</v>
      </c>
      <c r="H48" s="68">
        <v>294789.24805505393</v>
      </c>
      <c r="I48" s="68">
        <v>306694.93854449346</v>
      </c>
      <c r="J48" s="68">
        <v>304834.97332902218</v>
      </c>
      <c r="K48" s="68">
        <v>302545.04760579625</v>
      </c>
      <c r="L48" s="68">
        <v>293370.36425405211</v>
      </c>
      <c r="M48" s="68">
        <v>291493.10739712929</v>
      </c>
      <c r="N48" s="68">
        <v>308186.14433487767</v>
      </c>
      <c r="O48" s="68">
        <v>319347.61078507121</v>
      </c>
      <c r="P48" s="68">
        <v>304790.68191774865</v>
      </c>
    </row>
    <row r="49" spans="1:16" s="68" customFormat="1" x14ac:dyDescent="0.15">
      <c r="A49">
        <f t="shared" si="1"/>
        <v>48</v>
      </c>
      <c r="B49" s="68">
        <v>311725.65358672262</v>
      </c>
      <c r="C49" s="68">
        <v>322524.38164349884</v>
      </c>
      <c r="D49" s="68">
        <v>320134.27691059781</v>
      </c>
      <c r="E49" s="68">
        <v>318212.96619713213</v>
      </c>
      <c r="F49" s="68">
        <v>308312.46761157934</v>
      </c>
      <c r="G49" s="68">
        <v>306244.04487149749</v>
      </c>
      <c r="H49" s="68">
        <v>304308.63725618343</v>
      </c>
      <c r="I49" s="68">
        <v>322029.68547171814</v>
      </c>
      <c r="J49" s="68">
        <v>314592.34550221812</v>
      </c>
      <c r="K49" s="68">
        <v>312302.731166023</v>
      </c>
      <c r="L49" s="68">
        <v>302898.17215603718</v>
      </c>
      <c r="M49" s="68">
        <v>300944.78748274886</v>
      </c>
      <c r="N49" s="68">
        <v>317978.77694268961</v>
      </c>
      <c r="O49" s="68">
        <v>329374.23366340052</v>
      </c>
      <c r="P49" s="68">
        <v>314515.80365890573</v>
      </c>
    </row>
    <row r="50" spans="1:16" s="68" customFormat="1" x14ac:dyDescent="0.15">
      <c r="A50">
        <f t="shared" si="1"/>
        <v>49</v>
      </c>
      <c r="B50" s="68">
        <v>321590.79020805296</v>
      </c>
      <c r="C50" s="68">
        <v>332609.31486221903</v>
      </c>
      <c r="D50" s="68">
        <v>330226.18683204561</v>
      </c>
      <c r="E50" s="68">
        <v>328222.70589987712</v>
      </c>
      <c r="F50" s="68">
        <v>318111.91639293154</v>
      </c>
      <c r="G50" s="68">
        <v>316043.59395986091</v>
      </c>
      <c r="H50" s="68">
        <v>314028.96915433416</v>
      </c>
      <c r="I50" s="68">
        <v>338131.16974530404</v>
      </c>
      <c r="J50" s="68">
        <v>324538.39512634656</v>
      </c>
      <c r="K50" s="68">
        <v>322254.46191957721</v>
      </c>
      <c r="L50" s="68">
        <v>312631.25990936166</v>
      </c>
      <c r="M50" s="68">
        <v>310598.34383159858</v>
      </c>
      <c r="N50" s="68">
        <v>327968.34908547538</v>
      </c>
      <c r="O50" s="68">
        <v>339583.89472726767</v>
      </c>
      <c r="P50" s="68">
        <v>324439.064832217</v>
      </c>
    </row>
    <row r="51" spans="1:16" s="68" customFormat="1" x14ac:dyDescent="0.15">
      <c r="A51">
        <f t="shared" si="1"/>
        <v>50</v>
      </c>
      <c r="B51" s="68">
        <v>331656.67515634722</v>
      </c>
      <c r="C51" s="68">
        <v>342881.85365741234</v>
      </c>
      <c r="D51" s="68">
        <v>340511.72247621877</v>
      </c>
      <c r="E51" s="68">
        <v>338421.9951084879</v>
      </c>
      <c r="F51" s="68">
        <v>328113.30398519902</v>
      </c>
      <c r="G51" s="68">
        <v>326050.0481436663</v>
      </c>
      <c r="H51" s="68">
        <v>323952.53953556146</v>
      </c>
      <c r="I51" s="68">
        <v>336782.89102874411</v>
      </c>
      <c r="J51" s="68">
        <v>334675.53981068847</v>
      </c>
      <c r="K51" s="68">
        <v>332402.99958538479</v>
      </c>
      <c r="L51" s="68">
        <v>322572.24043606297</v>
      </c>
      <c r="M51" s="68">
        <v>320456.15106133802</v>
      </c>
      <c r="N51" s="68">
        <v>338156.94222171471</v>
      </c>
      <c r="O51" s="68">
        <v>349978.90800972178</v>
      </c>
      <c r="P51" s="68">
        <v>334562.62160693953</v>
      </c>
    </row>
    <row r="52" spans="1:16" s="68" customFormat="1" x14ac:dyDescent="0.15">
      <c r="A52">
        <f t="shared" si="1"/>
        <v>51</v>
      </c>
      <c r="B52" s="68">
        <v>341920.67002109933</v>
      </c>
      <c r="C52" s="68">
        <v>353338.43843125727</v>
      </c>
      <c r="D52" s="68">
        <v>350965.38689014449</v>
      </c>
      <c r="E52" s="68">
        <v>348807.53112473246</v>
      </c>
      <c r="F52" s="68">
        <v>338314.20232451521</v>
      </c>
      <c r="G52" s="68">
        <v>336243.86171074706</v>
      </c>
      <c r="H52" s="68">
        <v>334077.16567628586</v>
      </c>
      <c r="I52" s="68">
        <v>362462.58646968583</v>
      </c>
      <c r="J52" s="68">
        <v>345000.68978151632</v>
      </c>
      <c r="K52" s="68">
        <v>342724.6359356654</v>
      </c>
      <c r="L52" s="68">
        <v>332702.26299169566</v>
      </c>
      <c r="M52" s="68">
        <v>330516.22881851846</v>
      </c>
      <c r="N52" s="68">
        <v>348521.7152980828</v>
      </c>
      <c r="O52" s="68">
        <v>360530.78935729328</v>
      </c>
      <c r="P52" s="68">
        <v>344864.39952351374</v>
      </c>
    </row>
    <row r="53" spans="1:16" s="68" customFormat="1" x14ac:dyDescent="0.15">
      <c r="A53">
        <f t="shared" si="1"/>
        <v>52</v>
      </c>
      <c r="B53" s="68">
        <v>352383.14430259896</v>
      </c>
      <c r="C53" s="68">
        <v>363979.36562008312</v>
      </c>
      <c r="D53" s="68">
        <v>361607.93718068762</v>
      </c>
      <c r="E53" s="68">
        <v>359379.73106572853</v>
      </c>
      <c r="F53" s="68">
        <v>348715.09974278271</v>
      </c>
      <c r="G53" s="68">
        <v>346641.52146718238</v>
      </c>
      <c r="H53" s="68">
        <v>344403.4759567689</v>
      </c>
      <c r="I53" s="68">
        <v>357761.69675422367</v>
      </c>
      <c r="J53" s="68">
        <v>355514.36407771078</v>
      </c>
      <c r="K53" s="68">
        <v>353239.1382460554</v>
      </c>
      <c r="L53" s="68">
        <v>343037.48302022798</v>
      </c>
      <c r="M53" s="68">
        <v>340779.32220822491</v>
      </c>
      <c r="N53" s="68">
        <v>359080.50309549604</v>
      </c>
      <c r="O53" s="68">
        <v>371261.68342854199</v>
      </c>
      <c r="P53" s="68">
        <v>355361.8552551418</v>
      </c>
    </row>
    <row r="54" spans="1:16" s="68" customFormat="1" x14ac:dyDescent="0.15">
      <c r="A54">
        <f t="shared" si="1"/>
        <v>53</v>
      </c>
      <c r="B54" s="68">
        <v>363032.28808122157</v>
      </c>
      <c r="C54" s="68">
        <v>374790.07397143013</v>
      </c>
      <c r="D54" s="68">
        <v>372425.53832362941</v>
      </c>
      <c r="E54" s="68">
        <v>370124.62048411538</v>
      </c>
      <c r="F54" s="68">
        <v>359304.63400391117</v>
      </c>
      <c r="G54" s="68">
        <v>357232.30241900723</v>
      </c>
      <c r="H54" s="68">
        <v>354920.6293976836</v>
      </c>
      <c r="I54" s="68">
        <v>366705.7391730792</v>
      </c>
      <c r="J54" s="68">
        <v>366203.07228572597</v>
      </c>
      <c r="K54" s="68">
        <v>363933.71538471093</v>
      </c>
      <c r="L54" s="68">
        <v>353567.60305455141</v>
      </c>
      <c r="M54" s="68">
        <v>351235.01913881931</v>
      </c>
      <c r="N54" s="68">
        <v>369820.46200675418</v>
      </c>
      <c r="O54" s="68">
        <v>382155.89991376252</v>
      </c>
      <c r="P54" s="68">
        <v>366042.61021577514</v>
      </c>
    </row>
    <row r="55" spans="1:16" s="68" customFormat="1" x14ac:dyDescent="0.15">
      <c r="A55">
        <f t="shared" si="1"/>
        <v>54</v>
      </c>
      <c r="B55" s="68">
        <v>373855.53804495669</v>
      </c>
      <c r="C55" s="68">
        <v>385755.39533270401</v>
      </c>
      <c r="D55" s="68">
        <v>383403.77469073102</v>
      </c>
      <c r="E55" s="68">
        <v>381027.61637747462</v>
      </c>
      <c r="F55" s="68">
        <v>370070.69523251354</v>
      </c>
      <c r="G55" s="68">
        <v>368004.7617057449</v>
      </c>
      <c r="H55" s="68">
        <v>365617.04487575538</v>
      </c>
      <c r="I55" s="68">
        <v>385041.0261317332</v>
      </c>
      <c r="J55" s="68">
        <v>377052.71482432878</v>
      </c>
      <c r="K55" s="68">
        <v>374794.99345452397</v>
      </c>
      <c r="L55" s="68">
        <v>364281.61394466454</v>
      </c>
      <c r="M55" s="68">
        <v>361872.17417633149</v>
      </c>
      <c r="N55" s="68">
        <v>380727.97261078429</v>
      </c>
      <c r="O55" s="68">
        <v>393197.13437030144</v>
      </c>
      <c r="P55" s="68">
        <v>376893.51468495501</v>
      </c>
    </row>
    <row r="56" spans="1:16" s="68" customFormat="1" x14ac:dyDescent="0.15">
      <c r="A56">
        <f t="shared" si="1"/>
        <v>55</v>
      </c>
      <c r="B56" s="68">
        <v>384845.64361137187</v>
      </c>
      <c r="C56" s="68">
        <v>396866.92901026877</v>
      </c>
      <c r="D56" s="68">
        <v>394534.79470715526</v>
      </c>
      <c r="E56" s="68">
        <v>392080.66741299961</v>
      </c>
      <c r="F56" s="68">
        <v>381006.32572584768</v>
      </c>
      <c r="G56" s="68">
        <v>378952.45023128414</v>
      </c>
      <c r="H56" s="68">
        <v>376486.10835138842</v>
      </c>
      <c r="I56" s="68">
        <v>390531.01677304553</v>
      </c>
      <c r="J56" s="68">
        <v>388055.53130774642</v>
      </c>
      <c r="K56" s="68">
        <v>385815.74577441416</v>
      </c>
      <c r="L56" s="68">
        <v>375173.34869078395</v>
      </c>
      <c r="M56" s="68">
        <v>372684.45817524818</v>
      </c>
      <c r="N56" s="68">
        <v>391795.06853846833</v>
      </c>
      <c r="O56" s="68">
        <v>404376.30709743744</v>
      </c>
      <c r="P56" s="68">
        <v>387906.90176269034</v>
      </c>
    </row>
    <row r="57" spans="1:16" s="68" customFormat="1" x14ac:dyDescent="0.15">
      <c r="A57">
        <f t="shared" si="1"/>
        <v>56</v>
      </c>
      <c r="B57" s="68">
        <v>395986.93992463773</v>
      </c>
      <c r="C57" s="68">
        <v>408106.35385221214</v>
      </c>
      <c r="D57" s="68">
        <v>405801.1519858386</v>
      </c>
      <c r="E57" s="68">
        <v>403266.09250080964</v>
      </c>
      <c r="F57" s="68">
        <v>392096.36456824921</v>
      </c>
      <c r="G57" s="68">
        <v>390060.98828960297</v>
      </c>
      <c r="H57" s="68">
        <v>387513.24795994879</v>
      </c>
      <c r="I57" s="68">
        <v>401751.5851713228</v>
      </c>
      <c r="J57" s="68">
        <v>399194.37050677597</v>
      </c>
      <c r="K57" s="68">
        <v>396979.62844924268</v>
      </c>
      <c r="L57" s="68">
        <v>386228.91050347401</v>
      </c>
      <c r="M57" s="68">
        <v>383657.7856672217</v>
      </c>
      <c r="N57" s="68">
        <v>403004.92994480475</v>
      </c>
      <c r="O57" s="68">
        <v>415673.72485114483</v>
      </c>
      <c r="P57" s="68">
        <v>399066.43490121822</v>
      </c>
    </row>
    <row r="58" spans="1:16" s="68" customFormat="1" x14ac:dyDescent="0.15">
      <c r="A58">
        <f t="shared" si="1"/>
        <v>57</v>
      </c>
      <c r="B58" s="68">
        <v>407263.01076910185</v>
      </c>
      <c r="C58" s="68">
        <v>419454.64622769732</v>
      </c>
      <c r="D58" s="68">
        <v>417184.73397940199</v>
      </c>
      <c r="E58" s="68">
        <v>414565.50157156913</v>
      </c>
      <c r="F58" s="68">
        <v>403324.9020031995</v>
      </c>
      <c r="G58" s="68">
        <v>401315.24947023281</v>
      </c>
      <c r="H58" s="68">
        <v>398683.10965673294</v>
      </c>
      <c r="I58" s="68">
        <v>413093.52555327595</v>
      </c>
      <c r="J58" s="68">
        <v>410451.36755819415</v>
      </c>
      <c r="K58" s="68">
        <v>408269.76814231754</v>
      </c>
      <c r="L58" s="68">
        <v>397433.65845451033</v>
      </c>
      <c r="M58" s="68">
        <v>394777.29257551825</v>
      </c>
      <c r="N58" s="68">
        <v>414339.81597715727</v>
      </c>
      <c r="O58" s="68">
        <v>427069.20419397589</v>
      </c>
      <c r="P58" s="68">
        <v>410355.00494221202</v>
      </c>
    </row>
    <row r="59" spans="1:16" s="68" customFormat="1" x14ac:dyDescent="0.15">
      <c r="A59">
        <f t="shared" si="1"/>
        <v>58</v>
      </c>
      <c r="B59" s="68">
        <v>418677.57477353245</v>
      </c>
      <c r="C59" s="68">
        <v>430917.46305406076</v>
      </c>
      <c r="D59" s="68">
        <v>428691.36291591008</v>
      </c>
      <c r="E59" s="68">
        <v>425984.41164402384</v>
      </c>
      <c r="F59" s="68">
        <v>414695.61097599217</v>
      </c>
      <c r="G59" s="68">
        <v>421381.0119437445</v>
      </c>
      <c r="H59" s="68">
        <v>429082.69676805881</v>
      </c>
      <c r="I59" s="68">
        <v>424562.56102329178</v>
      </c>
      <c r="J59" s="68">
        <v>421831.93067694217</v>
      </c>
      <c r="K59" s="68">
        <v>419691.61298980878</v>
      </c>
      <c r="L59" s="68">
        <v>408791.54420526058</v>
      </c>
      <c r="M59" s="68">
        <v>406046.68305631145</v>
      </c>
      <c r="N59" s="68">
        <v>425803.54024864285</v>
      </c>
      <c r="O59" s="68">
        <v>438568.50456221058</v>
      </c>
      <c r="P59" s="68">
        <v>421776.25620505388</v>
      </c>
    </row>
    <row r="60" spans="1:16" s="68" customFormat="1" x14ac:dyDescent="0.15">
      <c r="A60">
        <f t="shared" si="1"/>
        <v>59</v>
      </c>
      <c r="B60" s="68">
        <v>430228.51312993583</v>
      </c>
      <c r="C60" s="68">
        <v>442493.34756681276</v>
      </c>
      <c r="D60" s="68">
        <v>440319.99103554909</v>
      </c>
      <c r="E60" s="68">
        <v>437521.4275492052</v>
      </c>
      <c r="F60" s="68">
        <v>426206.47202751937</v>
      </c>
      <c r="G60" s="68">
        <v>424271.155346082</v>
      </c>
      <c r="H60" s="68">
        <v>421460.16341563134</v>
      </c>
      <c r="I60" s="68">
        <v>436157.64528245025</v>
      </c>
      <c r="J60" s="68">
        <v>433334.72156572383</v>
      </c>
      <c r="K60" s="68">
        <v>431244.31235016312</v>
      </c>
      <c r="L60" s="68">
        <v>420300.9440224194</v>
      </c>
      <c r="M60" s="68">
        <v>417464.05344522872</v>
      </c>
      <c r="N60" s="68">
        <v>437393.59598841961</v>
      </c>
      <c r="O60" s="68">
        <v>450169.92018319684</v>
      </c>
      <c r="P60" s="68">
        <v>433327.81113391009</v>
      </c>
    </row>
    <row r="61" spans="1:16" s="68" customFormat="1" x14ac:dyDescent="0.15">
      <c r="A61">
        <f t="shared" si="1"/>
        <v>60</v>
      </c>
      <c r="B61" s="68">
        <v>441905.73914182984</v>
      </c>
      <c r="C61" s="68">
        <v>454171.54809697485</v>
      </c>
      <c r="D61" s="68">
        <v>452060.86151729431</v>
      </c>
      <c r="E61" s="68">
        <v>449166.11329305836</v>
      </c>
      <c r="F61" s="68">
        <v>437847.6832974896</v>
      </c>
      <c r="G61" s="68">
        <v>445484.71311338613</v>
      </c>
      <c r="H61" s="68">
        <v>433055.97198546206</v>
      </c>
      <c r="I61" s="68">
        <v>447869.40921796061</v>
      </c>
      <c r="J61" s="68">
        <v>444949.57028075645</v>
      </c>
      <c r="K61" s="68">
        <v>442918.57426080538</v>
      </c>
      <c r="L61" s="68">
        <v>431953.2610926184</v>
      </c>
      <c r="M61" s="68">
        <v>429020.26043101586</v>
      </c>
      <c r="N61" s="68">
        <v>449099.38001081999</v>
      </c>
      <c r="O61" s="68">
        <v>461862.26219461148</v>
      </c>
      <c r="P61" s="68">
        <v>444999.34093599347</v>
      </c>
    </row>
    <row r="62" spans="1:16" s="68" customFormat="1" x14ac:dyDescent="0.15">
      <c r="A62">
        <f t="shared" si="1"/>
        <v>61</v>
      </c>
      <c r="B62" s="68">
        <v>453669.13928146218</v>
      </c>
      <c r="C62" s="68">
        <v>465906.15493898658</v>
      </c>
      <c r="D62" s="68">
        <v>463824.47084702249</v>
      </c>
      <c r="E62" s="68">
        <v>460873.88607413444</v>
      </c>
      <c r="F62" s="68">
        <v>449580.15897601051</v>
      </c>
      <c r="G62" s="68">
        <v>447717.45674354659</v>
      </c>
      <c r="H62" s="68">
        <v>444748.89674257732</v>
      </c>
      <c r="I62" s="68">
        <v>470262.87967885868</v>
      </c>
      <c r="J62" s="68">
        <v>456632.99121805141</v>
      </c>
      <c r="K62" s="68">
        <v>454629.76290261582</v>
      </c>
      <c r="L62" s="68">
        <v>443675.43307446205</v>
      </c>
      <c r="M62" s="68">
        <v>440678.41198253498</v>
      </c>
      <c r="N62" s="68">
        <v>460836.22555923747</v>
      </c>
      <c r="O62" s="68">
        <v>473547.43083981442</v>
      </c>
      <c r="P62" s="68">
        <v>456708.30097835895</v>
      </c>
    </row>
    <row r="63" spans="1:16" s="68" customFormat="1" x14ac:dyDescent="0.15">
      <c r="A63">
        <f t="shared" si="1"/>
        <v>62</v>
      </c>
      <c r="B63" s="68">
        <v>465516.03408616839</v>
      </c>
      <c r="C63" s="68">
        <v>477695.84944892256</v>
      </c>
      <c r="D63" s="68">
        <v>475650.19531911588</v>
      </c>
      <c r="E63" s="68">
        <v>472643.41701408161</v>
      </c>
      <c r="F63" s="68">
        <v>461401.27370704309</v>
      </c>
      <c r="G63" s="68">
        <v>470103.32958072395</v>
      </c>
      <c r="H63" s="68">
        <v>456536.4182529829</v>
      </c>
      <c r="I63" s="68">
        <v>471419.12833814835</v>
      </c>
      <c r="J63" s="68">
        <v>468383.65420216334</v>
      </c>
      <c r="K63" s="68">
        <v>466415.0643443343</v>
      </c>
      <c r="L63" s="68">
        <v>455497.61649680248</v>
      </c>
      <c r="M63" s="68">
        <v>452436.01854252914</v>
      </c>
      <c r="N63" s="68">
        <v>472638.09577305184</v>
      </c>
      <c r="O63" s="68">
        <v>485267.57978669251</v>
      </c>
      <c r="P63" s="68">
        <v>468487.76994887495</v>
      </c>
    </row>
    <row r="64" spans="1:16" s="68" customFormat="1" x14ac:dyDescent="0.15">
      <c r="A64">
        <f t="shared" si="1"/>
        <v>63</v>
      </c>
      <c r="B64" s="68">
        <v>477470.32430087443</v>
      </c>
      <c r="C64" s="68">
        <v>489570.41973068437</v>
      </c>
      <c r="D64" s="68">
        <v>487567.44061751402</v>
      </c>
      <c r="E64" s="68">
        <v>484503.56974091649</v>
      </c>
      <c r="F64" s="68">
        <v>473334.30505129427</v>
      </c>
      <c r="G64" s="68">
        <v>471536.13982269843</v>
      </c>
      <c r="H64" s="68">
        <v>468490.18852655875</v>
      </c>
      <c r="I64" s="68">
        <v>483324.13527531602</v>
      </c>
      <c r="J64" s="68">
        <v>480229.67013449408</v>
      </c>
      <c r="K64" s="68">
        <v>478629.29864234052</v>
      </c>
      <c r="L64" s="68">
        <v>467442.22810956655</v>
      </c>
      <c r="M64" s="68">
        <v>464315.06105709303</v>
      </c>
      <c r="N64" s="68">
        <v>484530.01879997266</v>
      </c>
      <c r="O64" s="68">
        <v>497053.95323822537</v>
      </c>
      <c r="P64" s="68">
        <v>480362.11413960438</v>
      </c>
    </row>
    <row r="65" spans="1:16" s="68" customFormat="1" x14ac:dyDescent="0.15">
      <c r="A65">
        <f t="shared" si="1"/>
        <v>64</v>
      </c>
      <c r="B65" s="68">
        <v>489519.93665463629</v>
      </c>
      <c r="C65" s="68">
        <v>501517.56728979776</v>
      </c>
      <c r="D65" s="68">
        <v>499564.42270341225</v>
      </c>
      <c r="E65" s="68">
        <v>496442.31108329963</v>
      </c>
      <c r="F65" s="68">
        <v>485367.43299567641</v>
      </c>
      <c r="G65" s="68">
        <v>495112.94681383338</v>
      </c>
      <c r="H65" s="68">
        <v>491914.69795288669</v>
      </c>
      <c r="I65" s="68">
        <v>507490.34203908185</v>
      </c>
      <c r="J65" s="68">
        <v>492159.23190356721</v>
      </c>
      <c r="K65" s="68">
        <v>502560.76357445755</v>
      </c>
      <c r="L65" s="68">
        <v>479498.20288907801</v>
      </c>
      <c r="M65" s="68">
        <v>476304.2801715071</v>
      </c>
      <c r="N65" s="68">
        <v>496498.59742273792</v>
      </c>
      <c r="O65" s="68">
        <v>508892.90751121286</v>
      </c>
      <c r="P65" s="68">
        <v>492318.20224556839</v>
      </c>
    </row>
    <row r="66" spans="1:16" s="68" customFormat="1" x14ac:dyDescent="0.15">
      <c r="A66">
        <f t="shared" si="1"/>
        <v>65</v>
      </c>
      <c r="B66" s="68">
        <v>501666.3417522058</v>
      </c>
      <c r="C66" s="68">
        <v>513540.89590804838</v>
      </c>
      <c r="D66" s="68">
        <v>511644.95852294582</v>
      </c>
      <c r="E66" s="68">
        <v>508463.02877358533</v>
      </c>
      <c r="F66" s="68">
        <v>497502.02379071485</v>
      </c>
      <c r="G66" s="68">
        <v>495794.73551528563</v>
      </c>
      <c r="H66" s="68">
        <v>492568.56803528598</v>
      </c>
      <c r="I66" s="68">
        <v>507391.9439031338</v>
      </c>
      <c r="J66" s="68">
        <v>504175.5577486523</v>
      </c>
      <c r="K66" s="68">
        <v>502524.19510832452</v>
      </c>
      <c r="L66" s="68">
        <v>491667.05764504126</v>
      </c>
      <c r="M66" s="68">
        <v>488404.84712534596</v>
      </c>
      <c r="N66" s="68">
        <v>508544.84765233897</v>
      </c>
      <c r="O66" s="68">
        <v>520787.68488345324</v>
      </c>
      <c r="P66" s="68">
        <v>504356.94068682299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938E-ABD3-4C45-8E9B-CF972A8C43AA}">
  <sheetPr codeName="Sheet27"/>
  <dimension ref="A1:AN2013"/>
  <sheetViews>
    <sheetView topLeftCell="P1" zoomScale="106" workbookViewId="0">
      <pane ySplit="3" topLeftCell="A4" activePane="bottomLeft" state="frozen"/>
      <selection activeCell="F27" sqref="F27"/>
      <selection pane="bottomLeft" activeCell="AA18" sqref="AA18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254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507629.83994600165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507629.83994600165</v>
      </c>
      <c r="K4" s="14">
        <f>J4*$C$10</f>
        <v>12690.745998650042</v>
      </c>
      <c r="L4" s="15">
        <f>$C$14</f>
        <v>5281.3205244600167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507629.83994600165</v>
      </c>
      <c r="Z4" s="8">
        <f t="shared" ref="Z4:Z35" si="4">IFERROR(_xlfn.IFNA(-$T4*K4,0),0)</f>
        <v>-12690.745998650042</v>
      </c>
      <c r="AA4" s="8">
        <f t="shared" ref="AA4:AA35" si="5">IFERROR(_xlfn.IFNA(-$T4*L4,0),0)</f>
        <v>-5281.3205244600167</v>
      </c>
      <c r="AB4" s="8"/>
      <c r="AC4" s="8">
        <f t="shared" ref="AC4:AC35" si="6">IFERROR(_xlfn.IFNA(SUM(Y4:AB4),0),0)</f>
        <v>489657.77342289162</v>
      </c>
      <c r="AD4" s="8"/>
      <c r="AE4" s="8">
        <f t="shared" ref="AE4:AE35" si="7">IFERROR(_xlfn.IFNA(SUM(AC4:AD4),0),0)</f>
        <v>489657.77342289162</v>
      </c>
      <c r="AG4" s="46">
        <f>AE133</f>
        <v>50763.009962471901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L'!$B$10:$O$129,13),VLOOKUP(I5,'[1]Mortality (Interventions) L'!$B$392:$AV$512,4)))</f>
        <v>13.364007531395632</v>
      </c>
      <c r="P5" s="11">
        <v>0</v>
      </c>
      <c r="Q5" s="10">
        <f t="shared" ref="Q5:Q36" si="9">T4</f>
        <v>1</v>
      </c>
      <c r="R5" s="10">
        <f t="shared" ref="R5:R36" si="10">O5*Q5/1000</f>
        <v>1.3364007531395633E-2</v>
      </c>
      <c r="S5" s="10">
        <f t="shared" ref="S5:S36" si="11">MIN(P5*Q5,Q5-R5)</f>
        <v>0</v>
      </c>
      <c r="T5" s="9">
        <f t="shared" si="1"/>
        <v>0.98663599246860434</v>
      </c>
      <c r="U5" s="18"/>
      <c r="V5" s="8">
        <f t="shared" ref="V5:V36" si="12">W4</f>
        <v>7691.77</v>
      </c>
      <c r="W5" s="8">
        <f t="shared" si="2"/>
        <v>7588.9771277902373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-10279.287220976299</v>
      </c>
      <c r="AC5" s="8">
        <f t="shared" si="6"/>
        <v>-10279.287220976299</v>
      </c>
      <c r="AD5" s="8">
        <f t="shared" ref="AD5:AD36" si="14">IFERROR(_xlfn.IFNA($D$6*SUM(V5:V5,Y5:Z5),0),0)</f>
        <v>754.56263700000011</v>
      </c>
      <c r="AE5" s="8">
        <f t="shared" si="7"/>
        <v>-9524.7245839762982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2743.1713247300081</v>
      </c>
      <c r="M6" s="14">
        <f t="shared" si="0"/>
        <v>769177</v>
      </c>
      <c r="N6" s="13"/>
      <c r="O6" s="13">
        <f>1000*(IF(I6&lt;18,VLOOKUP(I6,'[1]Mortality (No Interventions) L'!$B$10:$O$129,13),VLOOKUP(I6,'[1]Mortality (Interventions) L'!$B$392:$AV$512,4)))</f>
        <v>14.661652402775893</v>
      </c>
      <c r="P6" s="11">
        <v>0</v>
      </c>
      <c r="Q6" s="10">
        <f t="shared" si="9"/>
        <v>0.98663599246860434</v>
      </c>
      <c r="R6" s="10">
        <f t="shared" si="10"/>
        <v>1.4465713969642489E-2</v>
      </c>
      <c r="S6" s="10">
        <f t="shared" si="11"/>
        <v>0</v>
      </c>
      <c r="T6" s="9">
        <f t="shared" si="1"/>
        <v>0.97217027849896187</v>
      </c>
      <c r="U6" s="18"/>
      <c r="V6" s="8">
        <f t="shared" si="12"/>
        <v>7588.9771277902373</v>
      </c>
      <c r="W6" s="8">
        <f t="shared" si="2"/>
        <v>7477.7101830499605</v>
      </c>
      <c r="X6" s="18"/>
      <c r="Y6" s="8">
        <f t="shared" si="3"/>
        <v>0</v>
      </c>
      <c r="Z6" s="8">
        <f t="shared" si="4"/>
        <v>0</v>
      </c>
      <c r="AA6" s="8">
        <f t="shared" si="5"/>
        <v>-2666.8296307331379</v>
      </c>
      <c r="AB6" s="8">
        <f t="shared" si="13"/>
        <v>-11126.694474027701</v>
      </c>
      <c r="AC6" s="8">
        <f t="shared" si="6"/>
        <v>-13793.52410476084</v>
      </c>
      <c r="AD6" s="8">
        <f t="shared" si="14"/>
        <v>744.47865623622238</v>
      </c>
      <c r="AE6" s="8">
        <f t="shared" si="7"/>
        <v>-13049.045448524617</v>
      </c>
      <c r="AF6" s="1" t="s">
        <v>34</v>
      </c>
      <c r="AG6" s="44">
        <f>AE133/Y133</f>
        <v>0.10000005115513252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2743.1713247300081</v>
      </c>
      <c r="M7" s="14">
        <f t="shared" si="0"/>
        <v>769177</v>
      </c>
      <c r="N7" s="13"/>
      <c r="O7" s="13">
        <f>1000*(IF(I7&lt;18,VLOOKUP(I7,'[1]Mortality (No Interventions) L'!$B$10:$O$129,13),VLOOKUP(I7,'[1]Mortality (Interventions) L'!$B$392:$AV$512,4)))</f>
        <v>16.044871471787427</v>
      </c>
      <c r="P7" s="11">
        <v>0</v>
      </c>
      <c r="Q7" s="10">
        <f t="shared" si="9"/>
        <v>0.97217027849896187</v>
      </c>
      <c r="R7" s="10">
        <f t="shared" si="10"/>
        <v>1.5598347167207632E-2</v>
      </c>
      <c r="S7" s="10">
        <f t="shared" si="11"/>
        <v>0</v>
      </c>
      <c r="T7" s="9">
        <f t="shared" si="1"/>
        <v>0.95657193133175422</v>
      </c>
      <c r="U7" s="18"/>
      <c r="V7" s="8">
        <f t="shared" si="12"/>
        <v>7477.7101830499605</v>
      </c>
      <c r="W7" s="8">
        <f t="shared" si="2"/>
        <v>7357.7312842596475</v>
      </c>
      <c r="X7" s="18"/>
      <c r="Y7" s="8">
        <f t="shared" si="3"/>
        <v>0</v>
      </c>
      <c r="Z7" s="8">
        <f t="shared" si="4"/>
        <v>0</v>
      </c>
      <c r="AA7" s="8">
        <f t="shared" si="5"/>
        <v>-2624.0406920708706</v>
      </c>
      <c r="AB7" s="8">
        <f t="shared" si="13"/>
        <v>-11997.889879031265</v>
      </c>
      <c r="AC7" s="8">
        <f t="shared" si="6"/>
        <v>-14621.930571102135</v>
      </c>
      <c r="AD7" s="8">
        <f t="shared" si="14"/>
        <v>733.56336895720119</v>
      </c>
      <c r="AE7" s="8">
        <f t="shared" si="7"/>
        <v>-13888.367202144935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2743.1713247300081</v>
      </c>
      <c r="M8" s="14">
        <f t="shared" si="0"/>
        <v>769177</v>
      </c>
      <c r="N8" s="13"/>
      <c r="O8" s="13">
        <f>1000*(IF(I8&lt;18,VLOOKUP(I8,'[1]Mortality (No Interventions) L'!$B$10:$O$129,13),VLOOKUP(I8,'[1]Mortality (Interventions) L'!$B$392:$AV$512,4)))</f>
        <v>17.513445137401565</v>
      </c>
      <c r="P8" s="11">
        <v>0</v>
      </c>
      <c r="Q8" s="10">
        <f t="shared" si="9"/>
        <v>0.95657193133175422</v>
      </c>
      <c r="R8" s="10">
        <f t="shared" si="10"/>
        <v>1.6752870039356934E-2</v>
      </c>
      <c r="S8" s="10">
        <f t="shared" si="11"/>
        <v>0</v>
      </c>
      <c r="T8" s="9">
        <f t="shared" si="1"/>
        <v>0.93981906129239734</v>
      </c>
      <c r="U8" s="18"/>
      <c r="V8" s="8">
        <f t="shared" si="12"/>
        <v>7357.7312842596475</v>
      </c>
      <c r="W8" s="8">
        <f t="shared" si="2"/>
        <v>7228.8720610770233</v>
      </c>
      <c r="X8" s="18"/>
      <c r="Y8" s="8">
        <f t="shared" si="3"/>
        <v>0</v>
      </c>
      <c r="Z8" s="8">
        <f t="shared" si="4"/>
        <v>0</v>
      </c>
      <c r="AA8" s="8">
        <f t="shared" si="5"/>
        <v>-2578.0846993719783</v>
      </c>
      <c r="AB8" s="8">
        <f t="shared" si="13"/>
        <v>-12885.922318262448</v>
      </c>
      <c r="AC8" s="8">
        <f t="shared" si="6"/>
        <v>-15464.007017634427</v>
      </c>
      <c r="AD8" s="8">
        <f t="shared" si="14"/>
        <v>721.79343898587149</v>
      </c>
      <c r="AE8" s="8">
        <f t="shared" si="7"/>
        <v>-14742.213578648556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2743.1713247300081</v>
      </c>
      <c r="M9" s="14">
        <f t="shared" si="0"/>
        <v>769177</v>
      </c>
      <c r="N9" s="13"/>
      <c r="O9" s="13">
        <f>1000*(IF(I9&lt;18,VLOOKUP(I9,'[1]Mortality (No Interventions) L'!$B$10:$O$129,13),VLOOKUP(I9,'[1]Mortality (Interventions) L'!$B$392:$AV$512,4)))</f>
        <v>19.164325390470786</v>
      </c>
      <c r="P9" s="11">
        <v>0</v>
      </c>
      <c r="Q9" s="10">
        <f t="shared" si="9"/>
        <v>0.93981906129239734</v>
      </c>
      <c r="R9" s="10">
        <f t="shared" si="10"/>
        <v>1.8010998298774311E-2</v>
      </c>
      <c r="S9" s="10">
        <f t="shared" si="11"/>
        <v>0</v>
      </c>
      <c r="T9" s="9">
        <f t="shared" si="1"/>
        <v>0.92180806299362306</v>
      </c>
      <c r="U9" s="18"/>
      <c r="V9" s="8">
        <f t="shared" si="12"/>
        <v>7228.8720610770233</v>
      </c>
      <c r="W9" s="8">
        <f t="shared" si="2"/>
        <v>7090.33560469246</v>
      </c>
      <c r="X9" s="18"/>
      <c r="Y9" s="8">
        <f t="shared" si="3"/>
        <v>0</v>
      </c>
      <c r="Z9" s="8">
        <f t="shared" si="4"/>
        <v>0</v>
      </c>
      <c r="AA9" s="8">
        <f t="shared" si="5"/>
        <v>-2528.6774453090197</v>
      </c>
      <c r="AB9" s="8">
        <f t="shared" si="13"/>
        <v>-13853.645638456328</v>
      </c>
      <c r="AC9" s="8">
        <f t="shared" si="6"/>
        <v>-16382.323083765348</v>
      </c>
      <c r="AD9" s="8">
        <f t="shared" si="14"/>
        <v>709.15234919165607</v>
      </c>
      <c r="AE9" s="8">
        <f t="shared" si="7"/>
        <v>-15673.170734573692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2743.1713247300081</v>
      </c>
      <c r="M10" s="14">
        <f t="shared" si="0"/>
        <v>769177</v>
      </c>
      <c r="N10" s="13"/>
      <c r="O10" s="13">
        <f>1000*(IF(I10&lt;18,VLOOKUP(I10,'[1]Mortality (No Interventions) L'!$B$10:$O$129,13),VLOOKUP(I10,'[1]Mortality (Interventions) L'!$B$392:$AV$512,4)))</f>
        <v>21.023019946565743</v>
      </c>
      <c r="P10" s="11">
        <v>0</v>
      </c>
      <c r="Q10" s="10">
        <f t="shared" si="9"/>
        <v>0.92180806299362306</v>
      </c>
      <c r="R10" s="10">
        <f t="shared" si="10"/>
        <v>1.9379189295220069E-2</v>
      </c>
      <c r="S10" s="10">
        <f t="shared" si="11"/>
        <v>0</v>
      </c>
      <c r="T10" s="9">
        <f t="shared" si="1"/>
        <v>0.90242887369840297</v>
      </c>
      <c r="U10" s="18"/>
      <c r="V10" s="8">
        <f t="shared" si="12"/>
        <v>7090.33560469246</v>
      </c>
      <c r="W10" s="8">
        <f t="shared" si="2"/>
        <v>6941.2753378471652</v>
      </c>
      <c r="X10" s="18"/>
      <c r="Y10" s="8">
        <f t="shared" si="3"/>
        <v>0</v>
      </c>
      <c r="Z10" s="8">
        <f t="shared" si="4"/>
        <v>0</v>
      </c>
      <c r="AA10" s="8">
        <f t="shared" si="5"/>
        <v>-2475.5170089378571</v>
      </c>
      <c r="AB10" s="8">
        <f t="shared" si="13"/>
        <v>-14906.026684529486</v>
      </c>
      <c r="AC10" s="8">
        <f t="shared" si="6"/>
        <v>-17381.543693467342</v>
      </c>
      <c r="AD10" s="8">
        <f t="shared" si="14"/>
        <v>695.56192282033032</v>
      </c>
      <c r="AE10" s="8">
        <f t="shared" si="7"/>
        <v>-16685.981770647013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2743.1713247300081</v>
      </c>
      <c r="M11" s="14">
        <f t="shared" si="0"/>
        <v>769177</v>
      </c>
      <c r="N11" s="13"/>
      <c r="O11" s="13">
        <f>1000*(IF(I11&lt;18,VLOOKUP(I11,'[1]Mortality (No Interventions) L'!$B$10:$O$129,13),VLOOKUP(I11,'[1]Mortality (Interventions) L'!$B$392:$AV$512,4)))</f>
        <v>23.149305907022288</v>
      </c>
      <c r="P11" s="11">
        <v>0</v>
      </c>
      <c r="Q11" s="10">
        <f t="shared" si="9"/>
        <v>0.90242887369840297</v>
      </c>
      <c r="R11" s="10">
        <f t="shared" si="10"/>
        <v>2.089060205657391E-2</v>
      </c>
      <c r="S11" s="10">
        <f t="shared" si="11"/>
        <v>0</v>
      </c>
      <c r="T11" s="9">
        <f t="shared" si="1"/>
        <v>0.88153827164182907</v>
      </c>
      <c r="U11" s="18"/>
      <c r="V11" s="8">
        <f t="shared" si="12"/>
        <v>6941.2753378471652</v>
      </c>
      <c r="W11" s="8">
        <f t="shared" si="2"/>
        <v>6780.5896316664721</v>
      </c>
      <c r="X11" s="18"/>
      <c r="Y11" s="8">
        <f t="shared" si="3"/>
        <v>0</v>
      </c>
      <c r="Z11" s="8">
        <f t="shared" si="4"/>
        <v>0</v>
      </c>
      <c r="AA11" s="8">
        <f t="shared" si="5"/>
        <v>-2418.2105084199179</v>
      </c>
      <c r="AB11" s="8">
        <f t="shared" si="13"/>
        <v>-16068.570618069351</v>
      </c>
      <c r="AC11" s="8">
        <f t="shared" si="6"/>
        <v>-18486.78112648927</v>
      </c>
      <c r="AD11" s="8">
        <f t="shared" si="14"/>
        <v>680.93911064280701</v>
      </c>
      <c r="AE11" s="8">
        <f t="shared" si="7"/>
        <v>-17805.842015846461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2743.1713247300081</v>
      </c>
      <c r="M12" s="14">
        <f t="shared" si="0"/>
        <v>769177</v>
      </c>
      <c r="N12" s="13"/>
      <c r="O12" s="13">
        <f>1000*(IF(I12&lt;18,VLOOKUP(I12,'[1]Mortality (No Interventions) L'!$B$10:$O$129,13),VLOOKUP(I12,'[1]Mortality (Interventions) L'!$B$392:$AV$512,4)))</f>
        <v>25.598346352982837</v>
      </c>
      <c r="P12" s="11">
        <v>0</v>
      </c>
      <c r="Q12" s="10">
        <f t="shared" si="9"/>
        <v>0.88153827164182907</v>
      </c>
      <c r="R12" s="10">
        <f t="shared" si="10"/>
        <v>2.2565922000897409E-2</v>
      </c>
      <c r="S12" s="10">
        <f t="shared" si="11"/>
        <v>0</v>
      </c>
      <c r="T12" s="9">
        <f t="shared" si="1"/>
        <v>0.85897234964093161</v>
      </c>
      <c r="U12" s="18"/>
      <c r="V12" s="8">
        <f t="shared" si="12"/>
        <v>6780.5896316664721</v>
      </c>
      <c r="W12" s="8">
        <f t="shared" si="2"/>
        <v>6607.0177497976292</v>
      </c>
      <c r="X12" s="18"/>
      <c r="Y12" s="8">
        <f t="shared" si="3"/>
        <v>0</v>
      </c>
      <c r="Z12" s="8">
        <f t="shared" si="4"/>
        <v>0</v>
      </c>
      <c r="AA12" s="8">
        <f t="shared" si="5"/>
        <v>-2356.308318270962</v>
      </c>
      <c r="AB12" s="8">
        <f t="shared" si="13"/>
        <v>-17357.188186884268</v>
      </c>
      <c r="AC12" s="8">
        <f t="shared" si="6"/>
        <v>-19713.496505155232</v>
      </c>
      <c r="AD12" s="8">
        <f t="shared" si="14"/>
        <v>665.17584286648093</v>
      </c>
      <c r="AE12" s="8">
        <f t="shared" si="7"/>
        <v>-19048.320662288752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2743.1713247300081</v>
      </c>
      <c r="M13" s="14">
        <f t="shared" si="0"/>
        <v>769177</v>
      </c>
      <c r="N13" s="13"/>
      <c r="O13" s="13">
        <f>1000*(IF(I13&lt;18,VLOOKUP(I13,'[1]Mortality (No Interventions) L'!$B$10:$O$129,13),VLOOKUP(I13,'[1]Mortality (Interventions) L'!$B$392:$AV$512,4)))</f>
        <v>28.419991144293956</v>
      </c>
      <c r="P13" s="11">
        <v>0</v>
      </c>
      <c r="Q13" s="10">
        <f t="shared" si="9"/>
        <v>0.85897234964093161</v>
      </c>
      <c r="R13" s="10">
        <f t="shared" si="10"/>
        <v>2.441198656998865E-2</v>
      </c>
      <c r="S13" s="10">
        <f t="shared" si="11"/>
        <v>0</v>
      </c>
      <c r="T13" s="9">
        <f t="shared" si="1"/>
        <v>0.83456036307094295</v>
      </c>
      <c r="U13" s="18"/>
      <c r="V13" s="8">
        <f t="shared" si="12"/>
        <v>6607.0177497976292</v>
      </c>
      <c r="W13" s="8">
        <f t="shared" si="2"/>
        <v>6419.2463638581876</v>
      </c>
      <c r="X13" s="18"/>
      <c r="Y13" s="8">
        <f t="shared" si="3"/>
        <v>0</v>
      </c>
      <c r="Z13" s="8">
        <f t="shared" si="4"/>
        <v>0</v>
      </c>
      <c r="AA13" s="8">
        <f t="shared" si="5"/>
        <v>-2289.3420567324752</v>
      </c>
      <c r="AB13" s="8">
        <f t="shared" si="13"/>
        <v>-18777.138593944161</v>
      </c>
      <c r="AC13" s="8">
        <f t="shared" si="6"/>
        <v>-21066.480650676636</v>
      </c>
      <c r="AD13" s="8">
        <f t="shared" si="14"/>
        <v>648.14844125514742</v>
      </c>
      <c r="AE13" s="8">
        <f t="shared" si="7"/>
        <v>-20418.332209421489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5281.3205244600167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2743.1713247300081</v>
      </c>
      <c r="M14" s="14">
        <f t="shared" si="0"/>
        <v>769177</v>
      </c>
      <c r="N14" s="13"/>
      <c r="O14" s="13">
        <f>1000*(IF(I14&lt;18,VLOOKUP(I14,'[1]Mortality (No Interventions) L'!$B$10:$O$129,13),VLOOKUP(I14,'[1]Mortality (Interventions) L'!$B$392:$AV$512,4)))</f>
        <v>31.777281161058379</v>
      </c>
      <c r="P14" s="11">
        <v>0</v>
      </c>
      <c r="Q14" s="10">
        <f t="shared" si="9"/>
        <v>0.83456036307094295</v>
      </c>
      <c r="R14" s="10">
        <f t="shared" si="10"/>
        <v>2.652005930318032E-2</v>
      </c>
      <c r="S14" s="10">
        <f t="shared" si="11"/>
        <v>0</v>
      </c>
      <c r="T14" s="9">
        <f t="shared" si="1"/>
        <v>0.80804030376776259</v>
      </c>
      <c r="U14" s="18"/>
      <c r="V14" s="8">
        <f t="shared" si="12"/>
        <v>6419.2463638581876</v>
      </c>
      <c r="W14" s="8">
        <f t="shared" si="2"/>
        <v>6215.2601673117633</v>
      </c>
      <c r="X14" s="18"/>
      <c r="Y14" s="8">
        <f t="shared" si="3"/>
        <v>0</v>
      </c>
      <c r="Z14" s="8">
        <f t="shared" si="4"/>
        <v>0</v>
      </c>
      <c r="AA14" s="8">
        <f t="shared" si="5"/>
        <v>-2216.5929905218513</v>
      </c>
      <c r="AB14" s="8">
        <f t="shared" si="13"/>
        <v>-20398.619654642327</v>
      </c>
      <c r="AC14" s="8">
        <f t="shared" si="6"/>
        <v>-22615.212645164178</v>
      </c>
      <c r="AD14" s="8">
        <f t="shared" si="14"/>
        <v>629.72806829448825</v>
      </c>
      <c r="AE14" s="8">
        <f t="shared" si="7"/>
        <v>-21985.48457686969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2743.1713247300081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2743.1713247300081</v>
      </c>
      <c r="M15" s="14">
        <f t="shared" si="0"/>
        <v>769177</v>
      </c>
      <c r="N15" s="13"/>
      <c r="O15" s="13">
        <f>1000*(IF(I15&lt;18,VLOOKUP(I15,'[1]Mortality (No Interventions) L'!$B$10:$O$129,13),VLOOKUP(I15,'[1]Mortality (Interventions) L'!$B$392:$AV$512,4)))</f>
        <v>35.643409960165478</v>
      </c>
      <c r="P15" s="11">
        <v>0</v>
      </c>
      <c r="Q15" s="10">
        <f t="shared" si="9"/>
        <v>0.80804030376776259</v>
      </c>
      <c r="R15" s="10">
        <f t="shared" si="10"/>
        <v>2.8801311811531009E-2</v>
      </c>
      <c r="S15" s="10">
        <f t="shared" si="11"/>
        <v>0</v>
      </c>
      <c r="T15" s="9">
        <f t="shared" si="1"/>
        <v>0.77923899195623159</v>
      </c>
      <c r="U15" s="18"/>
      <c r="V15" s="8">
        <f t="shared" si="12"/>
        <v>6215.2601673117633</v>
      </c>
      <c r="W15" s="8">
        <f t="shared" si="2"/>
        <v>5993.7271011591838</v>
      </c>
      <c r="X15" s="18"/>
      <c r="Y15" s="8">
        <f t="shared" si="3"/>
        <v>0</v>
      </c>
      <c r="Z15" s="8">
        <f t="shared" si="4"/>
        <v>0</v>
      </c>
      <c r="AA15" s="8">
        <f t="shared" si="5"/>
        <v>-2137.5860578458519</v>
      </c>
      <c r="AB15" s="8">
        <f t="shared" si="13"/>
        <v>-22153.306615257985</v>
      </c>
      <c r="AC15" s="8">
        <f t="shared" si="6"/>
        <v>-24290.892673103837</v>
      </c>
      <c r="AD15" s="8">
        <f t="shared" si="14"/>
        <v>609.71702241328398</v>
      </c>
      <c r="AE15" s="8">
        <f t="shared" si="7"/>
        <v>-23681.175650690555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2743.1713247300081</v>
      </c>
      <c r="M16" s="14">
        <f t="shared" si="0"/>
        <v>769177</v>
      </c>
      <c r="N16" s="13"/>
      <c r="O16" s="13">
        <f>1000*(IF(I16&lt;18,VLOOKUP(I16,'[1]Mortality (No Interventions) L'!$B$10:$O$129,13),VLOOKUP(I16,'[1]Mortality (Interventions) L'!$B$392:$AV$512,4)))</f>
        <v>40.076984681753011</v>
      </c>
      <c r="P16" s="11">
        <v>0</v>
      </c>
      <c r="Q16" s="10">
        <f t="shared" si="9"/>
        <v>0.77923899195623159</v>
      </c>
      <c r="R16" s="10">
        <f t="shared" si="10"/>
        <v>3.1229549144054552E-2</v>
      </c>
      <c r="S16" s="10">
        <f t="shared" si="11"/>
        <v>0</v>
      </c>
      <c r="T16" s="9">
        <f t="shared" si="1"/>
        <v>0.74800944281217707</v>
      </c>
      <c r="U16" s="18"/>
      <c r="V16" s="8">
        <f t="shared" si="12"/>
        <v>5993.7271011591838</v>
      </c>
      <c r="W16" s="8">
        <f t="shared" si="2"/>
        <v>5753.5165919394194</v>
      </c>
      <c r="X16" s="18"/>
      <c r="Y16" s="8">
        <f t="shared" si="3"/>
        <v>0</v>
      </c>
      <c r="Z16" s="8">
        <f t="shared" si="4"/>
        <v>0</v>
      </c>
      <c r="AA16" s="8">
        <f t="shared" si="5"/>
        <v>-2051.9180541496348</v>
      </c>
      <c r="AB16" s="8">
        <f t="shared" si="13"/>
        <v>-24021.050921976446</v>
      </c>
      <c r="AC16" s="8">
        <f t="shared" si="6"/>
        <v>-26072.968976126082</v>
      </c>
      <c r="AD16" s="8">
        <f t="shared" si="14"/>
        <v>587.98462862371593</v>
      </c>
      <c r="AE16" s="8">
        <f t="shared" si="7"/>
        <v>-25484.984347502366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2743.1713247300081</v>
      </c>
      <c r="M17" s="14">
        <f t="shared" si="0"/>
        <v>769177</v>
      </c>
      <c r="N17" s="13"/>
      <c r="O17" s="13">
        <f>1000*(IF(I17&lt;18,VLOOKUP(I17,'[1]Mortality (No Interventions) L'!$B$10:$O$129,13),VLOOKUP(I17,'[1]Mortality (Interventions) L'!$B$392:$AV$512,4)))</f>
        <v>45.190589524946034</v>
      </c>
      <c r="P17" s="11">
        <v>0</v>
      </c>
      <c r="Q17" s="10">
        <f t="shared" si="9"/>
        <v>0.74800944281217707</v>
      </c>
      <c r="R17" s="10">
        <f t="shared" si="10"/>
        <v>3.3802987690908684E-2</v>
      </c>
      <c r="S17" s="10">
        <f t="shared" si="11"/>
        <v>0</v>
      </c>
      <c r="T17" s="9">
        <f t="shared" si="1"/>
        <v>0.71420645512126835</v>
      </c>
      <c r="U17" s="18"/>
      <c r="V17" s="8">
        <f t="shared" si="12"/>
        <v>5753.5165919394194</v>
      </c>
      <c r="W17" s="8">
        <f t="shared" si="2"/>
        <v>5493.5117853081183</v>
      </c>
      <c r="X17" s="18"/>
      <c r="Y17" s="8">
        <f t="shared" si="3"/>
        <v>0</v>
      </c>
      <c r="Z17" s="8">
        <f t="shared" si="4"/>
        <v>0</v>
      </c>
      <c r="AA17" s="8">
        <f t="shared" si="5"/>
        <v>-1959.1906676257329</v>
      </c>
      <c r="AB17" s="8">
        <f t="shared" si="13"/>
        <v>-26000.480663130067</v>
      </c>
      <c r="AC17" s="8">
        <f t="shared" si="6"/>
        <v>-27959.671330755798</v>
      </c>
      <c r="AD17" s="8">
        <f t="shared" si="14"/>
        <v>564.41997766925704</v>
      </c>
      <c r="AE17" s="8">
        <f t="shared" si="7"/>
        <v>-27395.25135308654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2743.1713247300081</v>
      </c>
      <c r="M18" s="14">
        <f t="shared" si="0"/>
        <v>769177</v>
      </c>
      <c r="N18" s="13"/>
      <c r="O18" s="13">
        <f>1000*(IF(I18&lt;18,VLOOKUP(I18,'[1]Mortality (No Interventions) L'!$B$10:$O$129,13),VLOOKUP(I18,'[1]Mortality (Interventions) L'!$B$392:$AV$512,4)))</f>
        <v>50.897152499751272</v>
      </c>
      <c r="P18" s="11">
        <v>0</v>
      </c>
      <c r="Q18" s="10">
        <f t="shared" si="9"/>
        <v>0.71420645512126835</v>
      </c>
      <c r="R18" s="10">
        <f t="shared" si="10"/>
        <v>3.6351074862613957E-2</v>
      </c>
      <c r="S18" s="10">
        <f t="shared" si="11"/>
        <v>0</v>
      </c>
      <c r="T18" s="9">
        <f t="shared" si="1"/>
        <v>0.67785538025865444</v>
      </c>
      <c r="U18" s="18"/>
      <c r="V18" s="8">
        <f t="shared" si="12"/>
        <v>5493.5117853081183</v>
      </c>
      <c r="W18" s="8">
        <f t="shared" si="2"/>
        <v>5213.907678212111</v>
      </c>
      <c r="X18" s="18"/>
      <c r="Y18" s="8">
        <f t="shared" si="3"/>
        <v>0</v>
      </c>
      <c r="Z18" s="8">
        <f t="shared" si="4"/>
        <v>0</v>
      </c>
      <c r="AA18" s="8">
        <f t="shared" si="5"/>
        <v>-1859.4734414394966</v>
      </c>
      <c r="AB18" s="8">
        <f t="shared" si="13"/>
        <v>-27960.410709600816</v>
      </c>
      <c r="AC18" s="8">
        <f t="shared" si="6"/>
        <v>-29819.884151040311</v>
      </c>
      <c r="AD18" s="8">
        <f t="shared" si="14"/>
        <v>538.91350613872646</v>
      </c>
      <c r="AE18" s="8">
        <f t="shared" si="7"/>
        <v>-29280.970644901583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2743.1713247300081</v>
      </c>
      <c r="M19" s="14">
        <f t="shared" si="0"/>
        <v>769177</v>
      </c>
      <c r="N19" s="13"/>
      <c r="O19" s="13">
        <f>1000*(IF(I19&lt;18,VLOOKUP(I19,'[1]Mortality (No Interventions) L'!$B$10:$O$129,13),VLOOKUP(I19,'[1]Mortality (Interventions) L'!$B$392:$AV$512,4)))</f>
        <v>57.234289026228389</v>
      </c>
      <c r="P19" s="11">
        <v>0</v>
      </c>
      <c r="Q19" s="10">
        <f t="shared" si="9"/>
        <v>0.67785538025865444</v>
      </c>
      <c r="R19" s="10">
        <f t="shared" si="10"/>
        <v>3.8796570751707775E-2</v>
      </c>
      <c r="S19" s="10">
        <f t="shared" si="11"/>
        <v>0</v>
      </c>
      <c r="T19" s="9">
        <f t="shared" si="1"/>
        <v>0.63905880950694671</v>
      </c>
      <c r="U19" s="18"/>
      <c r="V19" s="8">
        <f t="shared" si="12"/>
        <v>5213.907678212111</v>
      </c>
      <c r="W19" s="8">
        <f t="shared" si="2"/>
        <v>4915.493379201248</v>
      </c>
      <c r="X19" s="18"/>
      <c r="Y19" s="8">
        <f t="shared" si="3"/>
        <v>0</v>
      </c>
      <c r="Z19" s="8">
        <f t="shared" si="4"/>
        <v>0</v>
      </c>
      <c r="AA19" s="8">
        <f t="shared" si="5"/>
        <v>-1753.047801055553</v>
      </c>
      <c r="AB19" s="8">
        <f t="shared" si="13"/>
        <v>-29841.429901086332</v>
      </c>
      <c r="AC19" s="8">
        <f t="shared" si="6"/>
        <v>-31594.477702141885</v>
      </c>
      <c r="AD19" s="8">
        <f t="shared" si="14"/>
        <v>511.48434323260813</v>
      </c>
      <c r="AE19" s="8">
        <f t="shared" si="7"/>
        <v>-31082.993358909276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2743.1713247300081</v>
      </c>
      <c r="M20" s="14">
        <f t="shared" si="0"/>
        <v>769177</v>
      </c>
      <c r="N20" s="13"/>
      <c r="O20" s="13">
        <f>1000*(IF(I20&lt;18,VLOOKUP(I20,'[1]Mortality (No Interventions) L'!$B$10:$O$129,13),VLOOKUP(I20,'[1]Mortality (Interventions) L'!$B$392:$AV$512,4)))</f>
        <v>64.134759579034153</v>
      </c>
      <c r="P20" s="11">
        <v>0</v>
      </c>
      <c r="Q20" s="10">
        <f t="shared" si="9"/>
        <v>0.63905880950694671</v>
      </c>
      <c r="R20" s="10">
        <f t="shared" si="10"/>
        <v>4.0985883104591815E-2</v>
      </c>
      <c r="S20" s="10">
        <f t="shared" si="11"/>
        <v>0</v>
      </c>
      <c r="T20" s="9">
        <f t="shared" si="1"/>
        <v>0.59807292640235488</v>
      </c>
      <c r="U20" s="18"/>
      <c r="V20" s="8">
        <f t="shared" si="12"/>
        <v>4915.493379201248</v>
      </c>
      <c r="W20" s="8">
        <f t="shared" si="2"/>
        <v>4600.2393931138413</v>
      </c>
      <c r="X20" s="18"/>
      <c r="Y20" s="8">
        <f t="shared" si="3"/>
        <v>0</v>
      </c>
      <c r="Z20" s="8">
        <f t="shared" si="4"/>
        <v>0</v>
      </c>
      <c r="AA20" s="8">
        <f t="shared" si="5"/>
        <v>-1640.6165018043005</v>
      </c>
      <c r="AB20" s="8">
        <f t="shared" si="13"/>
        <v>-31525.398608740619</v>
      </c>
      <c r="AC20" s="8">
        <f t="shared" si="6"/>
        <v>-33166.015110544919</v>
      </c>
      <c r="AD20" s="8">
        <f t="shared" si="14"/>
        <v>482.20990049964246</v>
      </c>
      <c r="AE20" s="8">
        <f t="shared" si="7"/>
        <v>-32683.805210045277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2743.1713247300081</v>
      </c>
      <c r="M21" s="14">
        <f t="shared" si="0"/>
        <v>769177</v>
      </c>
      <c r="N21" s="13"/>
      <c r="O21" s="13">
        <f>1000*(IF(I21&lt;18,VLOOKUP(I21,'[1]Mortality (No Interventions) L'!$B$10:$O$129,13),VLOOKUP(I21,'[1]Mortality (Interventions) L'!$B$392:$AV$512,4)))</f>
        <v>71.702464752561625</v>
      </c>
      <c r="P21" s="11">
        <v>0</v>
      </c>
      <c r="Q21" s="10">
        <f t="shared" si="9"/>
        <v>0.59807292640235488</v>
      </c>
      <c r="R21" s="10">
        <f t="shared" si="10"/>
        <v>4.2883302924826235E-2</v>
      </c>
      <c r="S21" s="10">
        <f t="shared" si="11"/>
        <v>0</v>
      </c>
      <c r="T21" s="9">
        <f t="shared" si="1"/>
        <v>0.55518962347752865</v>
      </c>
      <c r="U21" s="18"/>
      <c r="V21" s="8">
        <f t="shared" si="12"/>
        <v>4600.2393931138413</v>
      </c>
      <c r="W21" s="8">
        <f t="shared" si="2"/>
        <v>4270.3908901757504</v>
      </c>
      <c r="X21" s="18"/>
      <c r="Y21" s="8">
        <f t="shared" si="3"/>
        <v>0</v>
      </c>
      <c r="Z21" s="8">
        <f t="shared" si="4"/>
        <v>0</v>
      </c>
      <c r="AA21" s="8">
        <f t="shared" si="5"/>
        <v>-1522.9802549112067</v>
      </c>
      <c r="AB21" s="8">
        <f t="shared" si="13"/>
        <v>-32984.850293809068</v>
      </c>
      <c r="AC21" s="8">
        <f t="shared" si="6"/>
        <v>-34507.830548720274</v>
      </c>
      <c r="AD21" s="8">
        <f t="shared" si="14"/>
        <v>451.28348446446785</v>
      </c>
      <c r="AE21" s="8">
        <f t="shared" si="7"/>
        <v>-34056.547064255807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2743.1713247300081</v>
      </c>
      <c r="M22" s="14">
        <f t="shared" si="0"/>
        <v>769177</v>
      </c>
      <c r="N22" s="13"/>
      <c r="O22" s="13">
        <f>1000*(IF(I22&lt;18,VLOOKUP(I22,'[1]Mortality (No Interventions) L'!$B$10:$O$129,13),VLOOKUP(I22,'[1]Mortality (Interventions) L'!$B$392:$AV$512,4)))</f>
        <v>80.199327538830218</v>
      </c>
      <c r="P22" s="11">
        <v>0</v>
      </c>
      <c r="Q22" s="10">
        <f t="shared" si="9"/>
        <v>0.55518962347752865</v>
      </c>
      <c r="R22" s="10">
        <f t="shared" si="10"/>
        <v>4.4525834459434144E-2</v>
      </c>
      <c r="S22" s="10">
        <f t="shared" si="11"/>
        <v>0</v>
      </c>
      <c r="T22" s="9">
        <f t="shared" si="1"/>
        <v>0.5106637890180945</v>
      </c>
      <c r="U22" s="18"/>
      <c r="V22" s="8">
        <f t="shared" si="12"/>
        <v>4270.3908901757504</v>
      </c>
      <c r="W22" s="8">
        <f t="shared" si="2"/>
        <v>3927.9084124557089</v>
      </c>
      <c r="X22" s="18"/>
      <c r="Y22" s="8">
        <f t="shared" si="3"/>
        <v>0</v>
      </c>
      <c r="Z22" s="8">
        <f t="shared" si="4"/>
        <v>0</v>
      </c>
      <c r="AA22" s="8">
        <f t="shared" si="5"/>
        <v>-1400.8382626124117</v>
      </c>
      <c r="AB22" s="8">
        <f t="shared" si="13"/>
        <v>-34248.247772004179</v>
      </c>
      <c r="AC22" s="8">
        <f t="shared" si="6"/>
        <v>-35649.086034616594</v>
      </c>
      <c r="AD22" s="8">
        <f t="shared" si="14"/>
        <v>418.92534632624114</v>
      </c>
      <c r="AE22" s="8">
        <f t="shared" si="7"/>
        <v>-35230.160688290351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2743.1713247300081</v>
      </c>
      <c r="M23" s="14">
        <f t="shared" si="0"/>
        <v>769177</v>
      </c>
      <c r="N23" s="13"/>
      <c r="O23" s="13">
        <f>1000*(IF(I23&lt;18,VLOOKUP(I23,'[1]Mortality (No Interventions) L'!$B$10:$O$129,13),VLOOKUP(I23,'[1]Mortality (Interventions) L'!$B$392:$AV$512,4)))</f>
        <v>89.726964069734166</v>
      </c>
      <c r="P23" s="11">
        <v>0</v>
      </c>
      <c r="Q23" s="10">
        <f t="shared" si="9"/>
        <v>0.5106637890180945</v>
      </c>
      <c r="R23" s="10">
        <f t="shared" si="10"/>
        <v>4.582031144894088E-2</v>
      </c>
      <c r="S23" s="10">
        <f t="shared" si="11"/>
        <v>0</v>
      </c>
      <c r="T23" s="9">
        <f t="shared" si="1"/>
        <v>0.46484347756915362</v>
      </c>
      <c r="U23" s="18"/>
      <c r="V23" s="8">
        <f t="shared" si="12"/>
        <v>3927.9084124557089</v>
      </c>
      <c r="W23" s="8">
        <f t="shared" si="2"/>
        <v>3575.4691154620891</v>
      </c>
      <c r="X23" s="18"/>
      <c r="Y23" s="8">
        <f t="shared" si="3"/>
        <v>0</v>
      </c>
      <c r="Z23" s="8">
        <f t="shared" si="4"/>
        <v>0</v>
      </c>
      <c r="AA23" s="8">
        <f t="shared" si="5"/>
        <v>-1275.1452981554789</v>
      </c>
      <c r="AB23" s="8">
        <f t="shared" si="13"/>
        <v>-35243.929699362001</v>
      </c>
      <c r="AC23" s="8">
        <f t="shared" si="6"/>
        <v>-36519.074997517477</v>
      </c>
      <c r="AD23" s="8">
        <f t="shared" si="14"/>
        <v>385.32781526190507</v>
      </c>
      <c r="AE23" s="8">
        <f t="shared" si="7"/>
        <v>-36133.747182255574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2743.1713247300081</v>
      </c>
      <c r="M24" s="14">
        <f t="shared" si="0"/>
        <v>769177</v>
      </c>
      <c r="N24" s="13"/>
      <c r="O24" s="13">
        <f>1000*(IF(I24&lt;18,VLOOKUP(I24,'[1]Mortality (No Interventions) L'!$B$10:$O$129,13),VLOOKUP(I24,'[1]Mortality (Interventions) L'!$B$392:$AV$512,4)))</f>
        <v>100.44975005907366</v>
      </c>
      <c r="P24" s="11">
        <v>0</v>
      </c>
      <c r="Q24" s="10">
        <f t="shared" si="9"/>
        <v>0.46484347756915362</v>
      </c>
      <c r="R24" s="10">
        <f t="shared" si="10"/>
        <v>4.6693411138412098E-2</v>
      </c>
      <c r="S24" s="10">
        <f t="shared" si="11"/>
        <v>0</v>
      </c>
      <c r="T24" s="9">
        <f t="shared" si="1"/>
        <v>0.41815006643074154</v>
      </c>
      <c r="U24" s="18"/>
      <c r="V24" s="8">
        <f t="shared" si="12"/>
        <v>3575.4691154620891</v>
      </c>
      <c r="W24" s="8">
        <f t="shared" si="2"/>
        <v>3216.314136469985</v>
      </c>
      <c r="X24" s="18"/>
      <c r="Y24" s="8">
        <f t="shared" si="3"/>
        <v>0</v>
      </c>
      <c r="Z24" s="8">
        <f t="shared" si="4"/>
        <v>0</v>
      </c>
      <c r="AA24" s="8">
        <f t="shared" si="5"/>
        <v>-1147.0572716667582</v>
      </c>
      <c r="AB24" s="8">
        <f t="shared" si="13"/>
        <v>-35915.497899210401</v>
      </c>
      <c r="AC24" s="8">
        <f t="shared" si="6"/>
        <v>-37062.55517087716</v>
      </c>
      <c r="AD24" s="8">
        <f t="shared" si="14"/>
        <v>350.75352022683097</v>
      </c>
      <c r="AE24" s="8">
        <f t="shared" si="7"/>
        <v>-36711.801650650326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2743.1713247300081</v>
      </c>
      <c r="M25" s="14">
        <f t="shared" si="0"/>
        <v>769177</v>
      </c>
      <c r="N25" s="13"/>
      <c r="O25" s="13">
        <f>1000*(IF(I25&lt;18,VLOOKUP(I25,'[1]Mortality (No Interventions) L'!$B$10:$O$129,13),VLOOKUP(I25,'[1]Mortality (Interventions) L'!$B$392:$AV$512,4)))</f>
        <v>112.00086877485829</v>
      </c>
      <c r="P25" s="11">
        <v>0</v>
      </c>
      <c r="Q25" s="10">
        <f t="shared" si="9"/>
        <v>0.41815006643074154</v>
      </c>
      <c r="R25" s="10">
        <f t="shared" si="10"/>
        <v>4.6833170718507761E-2</v>
      </c>
      <c r="S25" s="10">
        <f t="shared" si="11"/>
        <v>0</v>
      </c>
      <c r="T25" s="9">
        <f t="shared" si="1"/>
        <v>0.37131689571223381</v>
      </c>
      <c r="U25" s="18"/>
      <c r="V25" s="8">
        <f t="shared" si="12"/>
        <v>3216.314136469985</v>
      </c>
      <c r="W25" s="8">
        <f t="shared" si="2"/>
        <v>2856.0841589324887</v>
      </c>
      <c r="X25" s="18"/>
      <c r="Y25" s="8">
        <f t="shared" si="3"/>
        <v>0</v>
      </c>
      <c r="Z25" s="8">
        <f t="shared" si="4"/>
        <v>0</v>
      </c>
      <c r="AA25" s="8">
        <f t="shared" si="5"/>
        <v>-1018.5858607055627</v>
      </c>
      <c r="AB25" s="8">
        <f t="shared" si="13"/>
        <v>-36022.997753749645</v>
      </c>
      <c r="AC25" s="8">
        <f t="shared" si="6"/>
        <v>-37041.583614455209</v>
      </c>
      <c r="AD25" s="8">
        <f t="shared" si="14"/>
        <v>315.52041678770553</v>
      </c>
      <c r="AE25" s="8">
        <f t="shared" si="7"/>
        <v>-36726.063197667499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2743.1713247300081</v>
      </c>
      <c r="M26" s="14">
        <f t="shared" si="0"/>
        <v>769177</v>
      </c>
      <c r="N26" s="13"/>
      <c r="O26" s="13">
        <f>1000*(IF(I26&lt;18,VLOOKUP(I26,'[1]Mortality (No Interventions) L'!$B$10:$O$129,13),VLOOKUP(I26,'[1]Mortality (Interventions) L'!$B$392:$AV$512,4)))</f>
        <v>124.02978375952188</v>
      </c>
      <c r="P26" s="11">
        <v>0</v>
      </c>
      <c r="Q26" s="10">
        <f t="shared" si="9"/>
        <v>0.37131689571223381</v>
      </c>
      <c r="R26" s="10">
        <f t="shared" si="10"/>
        <v>4.6054354281445289E-2</v>
      </c>
      <c r="S26" s="10">
        <f t="shared" si="11"/>
        <v>0</v>
      </c>
      <c r="T26" s="9">
        <f t="shared" si="1"/>
        <v>0.32526254143078853</v>
      </c>
      <c r="U26" s="18"/>
      <c r="V26" s="8">
        <f t="shared" si="12"/>
        <v>2856.0841589324887</v>
      </c>
      <c r="W26" s="8">
        <f t="shared" si="2"/>
        <v>2501.8446583010964</v>
      </c>
      <c r="X26" s="18"/>
      <c r="Y26" s="8">
        <f t="shared" si="3"/>
        <v>0</v>
      </c>
      <c r="Z26" s="8">
        <f t="shared" si="4"/>
        <v>0</v>
      </c>
      <c r="AA26" s="8">
        <f t="shared" si="5"/>
        <v>-892.25087666174534</v>
      </c>
      <c r="AB26" s="8">
        <f t="shared" si="13"/>
        <v>-35423.950063139244</v>
      </c>
      <c r="AC26" s="8">
        <f t="shared" si="6"/>
        <v>-36316.20093980099</v>
      </c>
      <c r="AD26" s="8">
        <f t="shared" si="14"/>
        <v>280.18185599127713</v>
      </c>
      <c r="AE26" s="8">
        <f t="shared" si="7"/>
        <v>-36036.019083809711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2743.1713247300081</v>
      </c>
      <c r="M27" s="14">
        <f t="shared" si="0"/>
        <v>769177</v>
      </c>
      <c r="N27" s="13"/>
      <c r="O27" s="13">
        <f>1000*(IF(I27&lt;18,VLOOKUP(I27,'[1]Mortality (No Interventions) L'!$B$10:$O$129,13),VLOOKUP(I27,'[1]Mortality (Interventions) L'!$B$392:$AV$512,4)))</f>
        <v>137.12449926983126</v>
      </c>
      <c r="P27" s="11">
        <v>0</v>
      </c>
      <c r="Q27" s="10">
        <f t="shared" si="9"/>
        <v>0.32526254143078853</v>
      </c>
      <c r="R27" s="10">
        <f t="shared" si="10"/>
        <v>4.4601463124929623E-2</v>
      </c>
      <c r="S27" s="10">
        <f t="shared" si="11"/>
        <v>0</v>
      </c>
      <c r="T27" s="9">
        <f t="shared" si="1"/>
        <v>0.2806610783058589</v>
      </c>
      <c r="U27" s="18"/>
      <c r="V27" s="8">
        <f t="shared" si="12"/>
        <v>2501.8446583010964</v>
      </c>
      <c r="W27" s="8">
        <f t="shared" si="2"/>
        <v>2158.7804622806566</v>
      </c>
      <c r="X27" s="18"/>
      <c r="Y27" s="8">
        <f t="shared" si="3"/>
        <v>0</v>
      </c>
      <c r="Z27" s="8">
        <f t="shared" si="4"/>
        <v>0</v>
      </c>
      <c r="AA27" s="8">
        <f t="shared" si="5"/>
        <v>-769.90142197643547</v>
      </c>
      <c r="AB27" s="8">
        <f t="shared" si="13"/>
        <v>-34306.419602043992</v>
      </c>
      <c r="AC27" s="8">
        <f t="shared" si="6"/>
        <v>-35076.321024020428</v>
      </c>
      <c r="AD27" s="8">
        <f t="shared" si="14"/>
        <v>245.43096097933758</v>
      </c>
      <c r="AE27" s="8">
        <f t="shared" si="7"/>
        <v>-34830.890063041094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2743.1713247300081</v>
      </c>
      <c r="M28" s="14">
        <f t="shared" si="0"/>
        <v>769177</v>
      </c>
      <c r="N28" s="13"/>
      <c r="O28" s="13">
        <f>1000*(IF(I28&lt;18,VLOOKUP(I28,'[1]Mortality (No Interventions) L'!$B$10:$O$129,13),VLOOKUP(I28,'[1]Mortality (Interventions) L'!$B$392:$AV$512,4)))</f>
        <v>151.22954201276022</v>
      </c>
      <c r="P28" s="11">
        <v>0</v>
      </c>
      <c r="Q28" s="10">
        <f t="shared" si="9"/>
        <v>0.2806610783058589</v>
      </c>
      <c r="R28" s="10">
        <f t="shared" si="10"/>
        <v>4.2444246333002478E-2</v>
      </c>
      <c r="S28" s="10">
        <f t="shared" si="11"/>
        <v>0</v>
      </c>
      <c r="T28" s="9">
        <f t="shared" si="1"/>
        <v>0.23821683197285642</v>
      </c>
      <c r="U28" s="18"/>
      <c r="V28" s="8">
        <f t="shared" si="12"/>
        <v>2158.7804622806566</v>
      </c>
      <c r="W28" s="8">
        <f t="shared" si="2"/>
        <v>1832.309081663858</v>
      </c>
      <c r="X28" s="18"/>
      <c r="Y28" s="8">
        <f t="shared" si="3"/>
        <v>0</v>
      </c>
      <c r="Z28" s="8">
        <f t="shared" si="4"/>
        <v>0</v>
      </c>
      <c r="AA28" s="8">
        <f t="shared" si="5"/>
        <v>-653.46958253596631</v>
      </c>
      <c r="AB28" s="8">
        <f t="shared" si="13"/>
        <v>-32647.138061679845</v>
      </c>
      <c r="AC28" s="8">
        <f t="shared" si="6"/>
        <v>-33300.607644215808</v>
      </c>
      <c r="AD28" s="8">
        <f t="shared" si="14"/>
        <v>211.77636334973243</v>
      </c>
      <c r="AE28" s="8">
        <f t="shared" si="7"/>
        <v>-33088.831280866078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2743.1713247300081</v>
      </c>
      <c r="M29" s="14">
        <f t="shared" si="0"/>
        <v>769177</v>
      </c>
      <c r="N29" s="13"/>
      <c r="O29" s="13">
        <f>1000*(IF(I29&lt;18,VLOOKUP(I29,'[1]Mortality (No Interventions) L'!$B$10:$O$129,13),VLOOKUP(I29,'[1]Mortality (Interventions) L'!$B$392:$AV$512,4)))</f>
        <v>166.73154577107522</v>
      </c>
      <c r="P29" s="11">
        <v>0</v>
      </c>
      <c r="Q29" s="10">
        <f t="shared" si="9"/>
        <v>0.23821683197285642</v>
      </c>
      <c r="R29" s="10">
        <f t="shared" si="10"/>
        <v>3.9718260623522843E-2</v>
      </c>
      <c r="S29" s="10">
        <f t="shared" si="11"/>
        <v>0</v>
      </c>
      <c r="T29" s="9">
        <f t="shared" si="1"/>
        <v>0.19849857134933357</v>
      </c>
      <c r="U29" s="18"/>
      <c r="V29" s="8">
        <f t="shared" si="12"/>
        <v>1832.309081663858</v>
      </c>
      <c r="W29" s="8">
        <f t="shared" si="2"/>
        <v>1526.8053561476636</v>
      </c>
      <c r="X29" s="18"/>
      <c r="Y29" s="8">
        <f t="shared" si="3"/>
        <v>0</v>
      </c>
      <c r="Z29" s="8">
        <f t="shared" si="4"/>
        <v>0</v>
      </c>
      <c r="AA29" s="8">
        <f t="shared" si="5"/>
        <v>-544.51558892536536</v>
      </c>
      <c r="AB29" s="8">
        <f t="shared" si="13"/>
        <v>-30550.372551619428</v>
      </c>
      <c r="AC29" s="8">
        <f t="shared" si="6"/>
        <v>-31094.888140544794</v>
      </c>
      <c r="AD29" s="8">
        <f t="shared" si="14"/>
        <v>179.74952091122449</v>
      </c>
      <c r="AE29" s="8">
        <f t="shared" si="7"/>
        <v>-30915.13861963357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2743.1713247300081</v>
      </c>
      <c r="M30" s="14">
        <f t="shared" si="0"/>
        <v>769177</v>
      </c>
      <c r="N30" s="13"/>
      <c r="O30" s="13">
        <f>1000*(IF(I30&lt;18,VLOOKUP(I30,'[1]Mortality (No Interventions) L'!$B$10:$O$129,13),VLOOKUP(I30,'[1]Mortality (Interventions) L'!$B$392:$AV$512,4)))</f>
        <v>183.83054270924356</v>
      </c>
      <c r="P30" s="11">
        <v>0</v>
      </c>
      <c r="Q30" s="10">
        <f t="shared" si="9"/>
        <v>0.19849857134933357</v>
      </c>
      <c r="R30" s="10">
        <f t="shared" si="10"/>
        <v>3.64901000981575E-2</v>
      </c>
      <c r="S30" s="10">
        <f t="shared" si="11"/>
        <v>0</v>
      </c>
      <c r="T30" s="9">
        <f t="shared" si="1"/>
        <v>0.16200847125117607</v>
      </c>
      <c r="U30" s="18"/>
      <c r="V30" s="8">
        <f t="shared" si="12"/>
        <v>1526.8053561476636</v>
      </c>
      <c r="W30" s="8">
        <f t="shared" si="2"/>
        <v>1246.1318989156587</v>
      </c>
      <c r="X30" s="18"/>
      <c r="Y30" s="8">
        <f t="shared" si="3"/>
        <v>0</v>
      </c>
      <c r="Z30" s="8">
        <f t="shared" si="4"/>
        <v>0</v>
      </c>
      <c r="AA30" s="8">
        <f t="shared" si="5"/>
        <v>-444.41699269957206</v>
      </c>
      <c r="AB30" s="8">
        <f t="shared" si="13"/>
        <v>-28067.345723200491</v>
      </c>
      <c r="AC30" s="8">
        <f t="shared" si="6"/>
        <v>-28511.762715900062</v>
      </c>
      <c r="AD30" s="8">
        <f t="shared" si="14"/>
        <v>149.77960543808581</v>
      </c>
      <c r="AE30" s="8">
        <f t="shared" si="7"/>
        <v>-28361.983110461977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2743.1713247300081</v>
      </c>
      <c r="M31" s="14">
        <f t="shared" si="0"/>
        <v>769177</v>
      </c>
      <c r="N31" s="13"/>
      <c r="O31" s="13">
        <f>1000*(IF(I31&lt;18,VLOOKUP(I31,'[1]Mortality (No Interventions) L'!$B$10:$O$129,13),VLOOKUP(I31,'[1]Mortality (Interventions) L'!$B$392:$AV$512,4)))</f>
        <v>200.72997735688688</v>
      </c>
      <c r="P31" s="11">
        <v>0</v>
      </c>
      <c r="Q31" s="10">
        <f t="shared" si="9"/>
        <v>0.16200847125117607</v>
      </c>
      <c r="R31" s="10">
        <f t="shared" si="10"/>
        <v>3.2519956765872431E-2</v>
      </c>
      <c r="S31" s="10">
        <f t="shared" si="11"/>
        <v>0</v>
      </c>
      <c r="T31" s="9">
        <f t="shared" si="1"/>
        <v>0.12948851448530363</v>
      </c>
      <c r="U31" s="18"/>
      <c r="V31" s="8">
        <f t="shared" si="12"/>
        <v>1246.1318989156587</v>
      </c>
      <c r="W31" s="8">
        <f t="shared" si="2"/>
        <v>995.99587106262391</v>
      </c>
      <c r="X31" s="18"/>
      <c r="Y31" s="8">
        <f t="shared" si="3"/>
        <v>0</v>
      </c>
      <c r="Z31" s="8">
        <f t="shared" si="4"/>
        <v>0</v>
      </c>
      <c r="AA31" s="8">
        <f t="shared" si="5"/>
        <v>-355.20917981797118</v>
      </c>
      <c r="AB31" s="8">
        <f t="shared" si="13"/>
        <v>-25013.602785303457</v>
      </c>
      <c r="AC31" s="8">
        <f t="shared" si="6"/>
        <v>-25368.811965121429</v>
      </c>
      <c r="AD31" s="8">
        <f t="shared" si="14"/>
        <v>122.24553928362613</v>
      </c>
      <c r="AE31" s="8">
        <f t="shared" si="7"/>
        <v>-25246.566425837802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2743.1713247300081</v>
      </c>
      <c r="M32" s="14">
        <f t="shared" si="0"/>
        <v>769177</v>
      </c>
      <c r="N32" s="13"/>
      <c r="O32" s="13">
        <f>1000*(IF(I32&lt;18,VLOOKUP(I32,'[1]Mortality (No Interventions) L'!$B$10:$O$129,13),VLOOKUP(I32,'[1]Mortality (Interventions) L'!$B$392:$AV$512,4)))</f>
        <v>218.92540875375255</v>
      </c>
      <c r="P32" s="11">
        <v>0</v>
      </c>
      <c r="Q32" s="10">
        <f t="shared" si="9"/>
        <v>0.12948851448530363</v>
      </c>
      <c r="R32" s="10">
        <f t="shared" si="10"/>
        <v>2.8348325962611304E-2</v>
      </c>
      <c r="S32" s="10">
        <f t="shared" si="11"/>
        <v>0</v>
      </c>
      <c r="T32" s="9">
        <f t="shared" si="1"/>
        <v>0.10114018852269233</v>
      </c>
      <c r="U32" s="18"/>
      <c r="V32" s="8">
        <f t="shared" si="12"/>
        <v>995.99587106262391</v>
      </c>
      <c r="W32" s="8">
        <f t="shared" si="2"/>
        <v>777.94706787318921</v>
      </c>
      <c r="X32" s="18"/>
      <c r="Y32" s="8">
        <f t="shared" si="3"/>
        <v>0</v>
      </c>
      <c r="Z32" s="8">
        <f t="shared" si="4"/>
        <v>0</v>
      </c>
      <c r="AA32" s="8">
        <f t="shared" si="5"/>
        <v>-277.44486493323666</v>
      </c>
      <c r="AB32" s="8">
        <f t="shared" si="13"/>
        <v>-21804.880318943477</v>
      </c>
      <c r="AC32" s="8">
        <f t="shared" si="6"/>
        <v>-22082.325183876714</v>
      </c>
      <c r="AD32" s="8">
        <f t="shared" si="14"/>
        <v>97.707194951243409</v>
      </c>
      <c r="AE32" s="8">
        <f t="shared" si="7"/>
        <v>-21984.617988925471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2743.1713247300081</v>
      </c>
      <c r="M33" s="14">
        <f t="shared" si="0"/>
        <v>769177</v>
      </c>
      <c r="N33" s="13"/>
      <c r="O33" s="13">
        <f>1000*(IF(I33&lt;18,VLOOKUP(I33,'[1]Mortality (No Interventions) L'!$B$10:$O$129,13),VLOOKUP(I33,'[1]Mortality (Interventions) L'!$B$392:$AV$512,4)))</f>
        <v>237.91833772213388</v>
      </c>
      <c r="P33" s="11">
        <v>0</v>
      </c>
      <c r="Q33" s="10">
        <f t="shared" si="9"/>
        <v>0.10114018852269233</v>
      </c>
      <c r="R33" s="10">
        <f t="shared" si="10"/>
        <v>2.4063105530222201E-2</v>
      </c>
      <c r="S33" s="10">
        <f t="shared" si="11"/>
        <v>0</v>
      </c>
      <c r="T33" s="9">
        <f t="shared" si="1"/>
        <v>7.7077082992470125E-2</v>
      </c>
      <c r="U33" s="18"/>
      <c r="V33" s="8">
        <f t="shared" si="12"/>
        <v>777.94706787318921</v>
      </c>
      <c r="W33" s="8">
        <f t="shared" si="2"/>
        <v>592.859194648992</v>
      </c>
      <c r="X33" s="18"/>
      <c r="Y33" s="8">
        <f t="shared" si="3"/>
        <v>0</v>
      </c>
      <c r="Z33" s="8">
        <f t="shared" si="4"/>
        <v>0</v>
      </c>
      <c r="AA33" s="8">
        <f t="shared" si="5"/>
        <v>-211.43564385877906</v>
      </c>
      <c r="AB33" s="8">
        <f t="shared" si="13"/>
        <v>-18508.787322419721</v>
      </c>
      <c r="AC33" s="8">
        <f t="shared" si="6"/>
        <v>-18720.222966278499</v>
      </c>
      <c r="AD33" s="8">
        <f t="shared" si="14"/>
        <v>76.31660735835986</v>
      </c>
      <c r="AE33" s="8">
        <f t="shared" si="7"/>
        <v>-18643.90635892014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2743.1713247300081</v>
      </c>
      <c r="M34" s="14">
        <f t="shared" si="0"/>
        <v>769177</v>
      </c>
      <c r="N34" s="13"/>
      <c r="O34" s="13">
        <f>1000*(IF(I34&lt;18,VLOOKUP(I34,'[1]Mortality (No Interventions) L'!$B$10:$O$129,13),VLOOKUP(I34,'[1]Mortality (Interventions) L'!$B$392:$AV$512,4)))</f>
        <v>257.457911801683</v>
      </c>
      <c r="P34" s="11">
        <v>0</v>
      </c>
      <c r="Q34" s="10">
        <f t="shared" si="9"/>
        <v>7.7077082992470125E-2</v>
      </c>
      <c r="R34" s="10">
        <f t="shared" si="10"/>
        <v>1.9844104835006374E-2</v>
      </c>
      <c r="S34" s="10">
        <f t="shared" si="11"/>
        <v>0</v>
      </c>
      <c r="T34" s="9">
        <f t="shared" si="1"/>
        <v>5.7232978157463754E-2</v>
      </c>
      <c r="U34" s="18"/>
      <c r="V34" s="8">
        <f t="shared" si="12"/>
        <v>592.859194648992</v>
      </c>
      <c r="W34" s="8">
        <f t="shared" si="2"/>
        <v>440.22290440223503</v>
      </c>
      <c r="X34" s="18"/>
      <c r="Y34" s="8">
        <f t="shared" si="3"/>
        <v>0</v>
      </c>
      <c r="Z34" s="8">
        <f t="shared" si="4"/>
        <v>0</v>
      </c>
      <c r="AA34" s="8">
        <f t="shared" si="5"/>
        <v>-156.99986451045348</v>
      </c>
      <c r="AB34" s="8">
        <f t="shared" si="13"/>
        <v>-15263.629024675698</v>
      </c>
      <c r="AC34" s="8">
        <f t="shared" si="6"/>
        <v>-15420.628889186151</v>
      </c>
      <c r="AD34" s="8">
        <f t="shared" si="14"/>
        <v>58.159486995066118</v>
      </c>
      <c r="AE34" s="8">
        <f t="shared" si="7"/>
        <v>-15362.469402191085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2743.1713247300081</v>
      </c>
      <c r="M35" s="14">
        <f t="shared" si="0"/>
        <v>769177</v>
      </c>
      <c r="N35" s="13"/>
      <c r="O35" s="13">
        <f>1000*(IF(I35&lt;18,VLOOKUP(I35,'[1]Mortality (No Interventions) L'!$B$10:$O$129,13),VLOOKUP(I35,'[1]Mortality (Interventions) L'!$B$392:$AV$512,4)))</f>
        <v>278.35408031356616</v>
      </c>
      <c r="P35" s="11">
        <v>0</v>
      </c>
      <c r="Q35" s="10">
        <f t="shared" si="9"/>
        <v>5.7232978157463754E-2</v>
      </c>
      <c r="R35" s="10">
        <f t="shared" si="10"/>
        <v>1.5931032998627245E-2</v>
      </c>
      <c r="S35" s="10">
        <f t="shared" si="11"/>
        <v>0</v>
      </c>
      <c r="T35" s="9">
        <f t="shared" si="1"/>
        <v>4.1301945158836506E-2</v>
      </c>
      <c r="U35" s="18"/>
      <c r="V35" s="8">
        <f t="shared" si="12"/>
        <v>440.22290440223503</v>
      </c>
      <c r="W35" s="8">
        <f t="shared" si="2"/>
        <v>317.68506271438389</v>
      </c>
      <c r="X35" s="18"/>
      <c r="Y35" s="8">
        <f t="shared" si="3"/>
        <v>0</v>
      </c>
      <c r="Z35" s="8">
        <f t="shared" si="4"/>
        <v>0</v>
      </c>
      <c r="AA35" s="8">
        <f t="shared" si="5"/>
        <v>-113.29831161529168</v>
      </c>
      <c r="AB35" s="8">
        <f t="shared" si="13"/>
        <v>-12253.784168785109</v>
      </c>
      <c r="AC35" s="8">
        <f t="shared" si="6"/>
        <v>-12367.082480400401</v>
      </c>
      <c r="AD35" s="8">
        <f t="shared" si="14"/>
        <v>43.185866921859258</v>
      </c>
      <c r="AE35" s="8">
        <f t="shared" si="7"/>
        <v>-12323.896613478541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2743.1713247300081</v>
      </c>
      <c r="M36" s="14">
        <f t="shared" ref="M36:M67" si="18">$E$11</f>
        <v>769177</v>
      </c>
      <c r="N36" s="13"/>
      <c r="O36" s="13">
        <f>1000*(IF(I36&lt;18,VLOOKUP(I36,'[1]Mortality (No Interventions) L'!$B$10:$O$129,13),VLOOKUP(I36,'[1]Mortality (Interventions) L'!$B$392:$AV$512,4)))</f>
        <v>299.74733365917399</v>
      </c>
      <c r="P36" s="11">
        <v>0</v>
      </c>
      <c r="Q36" s="10">
        <f t="shared" si="9"/>
        <v>4.1301945158836506E-2</v>
      </c>
      <c r="R36" s="10">
        <f t="shared" si="10"/>
        <v>1.2380147936298672E-2</v>
      </c>
      <c r="S36" s="10">
        <f t="shared" si="11"/>
        <v>0</v>
      </c>
      <c r="T36" s="9">
        <f t="shared" ref="T36:T67" si="19">Q36-SUM(R36:S36)</f>
        <v>2.8921797222537834E-2</v>
      </c>
      <c r="U36" s="18"/>
      <c r="V36" s="8">
        <f t="shared" si="12"/>
        <v>317.68506271438389</v>
      </c>
      <c r="W36" s="8">
        <f t="shared" ref="W36:W67" si="20">$G$14*M36*T36</f>
        <v>222.45981222239985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-79.33744480052178</v>
      </c>
      <c r="AB36" s="8">
        <f t="shared" si="13"/>
        <v>-9522.5250491984025</v>
      </c>
      <c r="AC36" s="8">
        <f t="shared" ref="AC36:AC67" si="24">IFERROR(_xlfn.IFNA(SUM(Y36:AB36),0),0)</f>
        <v>-9601.862493998924</v>
      </c>
      <c r="AD36" s="8">
        <f t="shared" si="14"/>
        <v>31.164904652281063</v>
      </c>
      <c r="AE36" s="8">
        <f t="shared" ref="AE36:AE67" si="25">IFERROR(_xlfn.IFNA(SUM(AC36:AD36),0),0)</f>
        <v>-9570.6975893466424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2743.1713247300081</v>
      </c>
      <c r="M37" s="14">
        <f t="shared" si="18"/>
        <v>769177</v>
      </c>
      <c r="N37" s="13"/>
      <c r="O37" s="13">
        <f>1000*(IF(I37&lt;18,VLOOKUP(I37,'[1]Mortality (No Interventions) L'!$B$10:$O$129,13),VLOOKUP(I37,'[1]Mortality (Interventions) L'!$B$392:$AV$512,4)))</f>
        <v>322.32079838944475</v>
      </c>
      <c r="P37" s="11">
        <v>0</v>
      </c>
      <c r="Q37" s="10">
        <f t="shared" ref="Q37:Q68" si="27">T36</f>
        <v>2.8921797222537834E-2</v>
      </c>
      <c r="R37" s="10">
        <f t="shared" ref="R37:R68" si="28">O37*Q37/1000</f>
        <v>9.3220967716260202E-3</v>
      </c>
      <c r="S37" s="10">
        <f t="shared" ref="S37:S68" si="29">MIN(P37*Q37,Q37-R37)</f>
        <v>0</v>
      </c>
      <c r="T37" s="9">
        <f t="shared" si="19"/>
        <v>1.9599700450911813E-2</v>
      </c>
      <c r="U37" s="18"/>
      <c r="V37" s="8">
        <f t="shared" ref="V37:V68" si="30">W36</f>
        <v>222.45981222239985</v>
      </c>
      <c r="W37" s="8">
        <f t="shared" si="20"/>
        <v>150.75638793730997</v>
      </c>
      <c r="X37" s="18"/>
      <c r="Y37" s="8">
        <f t="shared" si="21"/>
        <v>0</v>
      </c>
      <c r="Z37" s="8">
        <f t="shared" si="22"/>
        <v>0</v>
      </c>
      <c r="AA37" s="8">
        <f t="shared" si="23"/>
        <v>-53.765336250239095</v>
      </c>
      <c r="AB37" s="8">
        <f t="shared" ref="AB37:AB68" si="31">IFERROR(_xlfn.IFNA(-M37*R37,0),0)</f>
        <v>-7170.3424285089877</v>
      </c>
      <c r="AC37" s="8">
        <f t="shared" si="24"/>
        <v>-7224.1077647592265</v>
      </c>
      <c r="AD37" s="8">
        <f t="shared" ref="AD37:AD68" si="32">IFERROR(_xlfn.IFNA($D$6*SUM(V37:V37,Y37:Z37),0),0)</f>
        <v>21.823307579017428</v>
      </c>
      <c r="AE37" s="8">
        <f t="shared" si="25"/>
        <v>-7202.2844571802088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2743.1713247300081</v>
      </c>
      <c r="M38" s="14">
        <f t="shared" si="18"/>
        <v>769177</v>
      </c>
      <c r="N38" s="13"/>
      <c r="O38" s="13">
        <f>1000*(IF(I38&lt;18,VLOOKUP(I38,'[1]Mortality (No Interventions) L'!$B$10:$O$129,13),VLOOKUP(I38,'[1]Mortality (Interventions) L'!$B$392:$AV$512,4)))</f>
        <v>346.12728598937559</v>
      </c>
      <c r="P38" s="11">
        <v>0</v>
      </c>
      <c r="Q38" s="10">
        <f t="shared" si="27"/>
        <v>1.9599700450911813E-2</v>
      </c>
      <c r="R38" s="10">
        <f t="shared" si="28"/>
        <v>6.7839911232788468E-3</v>
      </c>
      <c r="S38" s="10">
        <f t="shared" si="29"/>
        <v>0</v>
      </c>
      <c r="T38" s="9">
        <f t="shared" si="19"/>
        <v>1.2815709327632966E-2</v>
      </c>
      <c r="U38" s="18"/>
      <c r="V38" s="8">
        <f t="shared" si="30"/>
        <v>150.75638793730997</v>
      </c>
      <c r="W38" s="8">
        <f t="shared" si="20"/>
        <v>98.575488535007423</v>
      </c>
      <c r="X38" s="18"/>
      <c r="Y38" s="8">
        <f t="shared" si="21"/>
        <v>0</v>
      </c>
      <c r="Z38" s="8">
        <f t="shared" si="22"/>
        <v>0</v>
      </c>
      <c r="AA38" s="8">
        <f t="shared" si="23"/>
        <v>-35.155686333637647</v>
      </c>
      <c r="AB38" s="8">
        <f t="shared" si="31"/>
        <v>-5218.0899402302539</v>
      </c>
      <c r="AC38" s="8">
        <f t="shared" si="24"/>
        <v>-5253.2456265638912</v>
      </c>
      <c r="AD38" s="8">
        <f t="shared" si="32"/>
        <v>14.789201656650109</v>
      </c>
      <c r="AE38" s="8">
        <f t="shared" si="25"/>
        <v>-5238.4564249072409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2743.1713247300081</v>
      </c>
      <c r="M39" s="14">
        <f t="shared" si="18"/>
        <v>769177</v>
      </c>
      <c r="N39" s="13"/>
      <c r="O39" s="13">
        <f>1000*(IF(I39&lt;18,VLOOKUP(I39,'[1]Mortality (No Interventions) L'!$B$10:$O$129,13),VLOOKUP(I39,'[1]Mortality (Interventions) L'!$B$392:$AV$512,4)))</f>
        <v>370.24769944957228</v>
      </c>
      <c r="P39" s="11">
        <v>0</v>
      </c>
      <c r="Q39" s="10">
        <f t="shared" si="27"/>
        <v>1.2815709327632966E-2</v>
      </c>
      <c r="R39" s="10">
        <f t="shared" si="28"/>
        <v>4.7449868953705308E-3</v>
      </c>
      <c r="S39" s="10">
        <f t="shared" si="29"/>
        <v>0</v>
      </c>
      <c r="T39" s="9">
        <f t="shared" si="19"/>
        <v>8.0707224322624348E-3</v>
      </c>
      <c r="U39" s="18"/>
      <c r="V39" s="8">
        <f t="shared" si="30"/>
        <v>98.575488535007423</v>
      </c>
      <c r="W39" s="8">
        <f t="shared" si="20"/>
        <v>62.07814068280323</v>
      </c>
      <c r="X39" s="18"/>
      <c r="Y39" s="8">
        <f t="shared" si="21"/>
        <v>0</v>
      </c>
      <c r="Z39" s="8">
        <f t="shared" si="22"/>
        <v>0</v>
      </c>
      <c r="AA39" s="8">
        <f t="shared" si="23"/>
        <v>-22.139374346037538</v>
      </c>
      <c r="AB39" s="8">
        <f t="shared" si="31"/>
        <v>-3649.7347852204189</v>
      </c>
      <c r="AC39" s="8">
        <f t="shared" si="24"/>
        <v>-3671.8741595664565</v>
      </c>
      <c r="AD39" s="8">
        <f t="shared" si="32"/>
        <v>9.6702554252842283</v>
      </c>
      <c r="AE39" s="8">
        <f t="shared" si="25"/>
        <v>-3662.2039041411722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2743.1713247300081</v>
      </c>
      <c r="M40" s="14">
        <f t="shared" si="18"/>
        <v>769177</v>
      </c>
      <c r="N40" s="13"/>
      <c r="O40" s="13">
        <f>1000*(IF(I40&lt;18,VLOOKUP(I40,'[1]Mortality (No Interventions) L'!$B$10:$O$129,13),VLOOKUP(I40,'[1]Mortality (Interventions) L'!$B$392:$AV$512,4)))</f>
        <v>395.34633651565593</v>
      </c>
      <c r="P40" s="11">
        <v>0</v>
      </c>
      <c r="Q40" s="10">
        <f t="shared" si="27"/>
        <v>8.0707224322624348E-3</v>
      </c>
      <c r="R40" s="10">
        <f t="shared" si="28"/>
        <v>3.1907305466296778E-3</v>
      </c>
      <c r="S40" s="10">
        <f t="shared" si="29"/>
        <v>0</v>
      </c>
      <c r="T40" s="9">
        <f t="shared" si="19"/>
        <v>4.8799918856327566E-3</v>
      </c>
      <c r="U40" s="18"/>
      <c r="V40" s="8">
        <f t="shared" si="30"/>
        <v>62.07814068280323</v>
      </c>
      <c r="W40" s="8">
        <f t="shared" si="20"/>
        <v>37.535775186153472</v>
      </c>
      <c r="X40" s="18"/>
      <c r="Y40" s="8">
        <f t="shared" si="21"/>
        <v>0</v>
      </c>
      <c r="Z40" s="8">
        <f t="shared" si="22"/>
        <v>0</v>
      </c>
      <c r="AA40" s="8">
        <f t="shared" si="23"/>
        <v>-13.386653805582899</v>
      </c>
      <c r="AB40" s="8">
        <f t="shared" si="31"/>
        <v>-2454.2365496649759</v>
      </c>
      <c r="AC40" s="8">
        <f t="shared" si="24"/>
        <v>-2467.6232034705586</v>
      </c>
      <c r="AD40" s="8">
        <f t="shared" si="32"/>
        <v>6.0898656009829972</v>
      </c>
      <c r="AE40" s="8">
        <f t="shared" si="25"/>
        <v>-2461.5333378695755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2743.1713247300081</v>
      </c>
      <c r="M41" s="14">
        <f t="shared" si="18"/>
        <v>769177</v>
      </c>
      <c r="N41" s="13"/>
      <c r="O41" s="13">
        <f>1000*(IF(I41&lt;18,VLOOKUP(I41,'[1]Mortality (No Interventions) L'!$B$10:$O$129,13),VLOOKUP(I41,'[1]Mortality (Interventions) L'!$B$392:$AV$512,4)))</f>
        <v>420.46457361911433</v>
      </c>
      <c r="P41" s="11">
        <v>0</v>
      </c>
      <c r="Q41" s="10">
        <f t="shared" si="27"/>
        <v>4.8799918856327566E-3</v>
      </c>
      <c r="R41" s="10">
        <f t="shared" si="28"/>
        <v>2.0518637074573151E-3</v>
      </c>
      <c r="S41" s="10">
        <f t="shared" si="29"/>
        <v>0</v>
      </c>
      <c r="T41" s="9">
        <f t="shared" si="19"/>
        <v>2.8281281781754415E-3</v>
      </c>
      <c r="U41" s="18"/>
      <c r="V41" s="8">
        <f t="shared" si="30"/>
        <v>37.535775186153472</v>
      </c>
      <c r="W41" s="8">
        <f t="shared" si="20"/>
        <v>21.753311477044516</v>
      </c>
      <c r="X41" s="18"/>
      <c r="Y41" s="8">
        <f t="shared" si="21"/>
        <v>0</v>
      </c>
      <c r="Z41" s="8">
        <f t="shared" si="22"/>
        <v>0</v>
      </c>
      <c r="AA41" s="8">
        <f t="shared" si="23"/>
        <v>-7.7580401210317902</v>
      </c>
      <c r="AB41" s="8">
        <f t="shared" si="31"/>
        <v>-1578.2463709108952</v>
      </c>
      <c r="AC41" s="8">
        <f t="shared" si="24"/>
        <v>-1586.004411031927</v>
      </c>
      <c r="AD41" s="8">
        <f t="shared" si="32"/>
        <v>3.682259545761656</v>
      </c>
      <c r="AE41" s="8">
        <f t="shared" si="25"/>
        <v>-1582.3221514861655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2743.1713247300081</v>
      </c>
      <c r="M42" s="14">
        <f t="shared" si="18"/>
        <v>769177</v>
      </c>
      <c r="N42" s="13"/>
      <c r="O42" s="13">
        <f>1000*(IF(I42&lt;18,VLOOKUP(I42,'[1]Mortality (No Interventions) L'!$B$10:$O$129,13),VLOOKUP(I42,'[1]Mortality (Interventions) L'!$B$392:$AV$512,4)))</f>
        <v>444.99722476624038</v>
      </c>
      <c r="P42" s="11">
        <v>0</v>
      </c>
      <c r="Q42" s="10">
        <f t="shared" si="27"/>
        <v>2.8281281781754415E-3</v>
      </c>
      <c r="R42" s="10">
        <f t="shared" si="28"/>
        <v>1.2585091905712748E-3</v>
      </c>
      <c r="S42" s="10">
        <f t="shared" si="29"/>
        <v>0</v>
      </c>
      <c r="T42" s="9">
        <f t="shared" si="19"/>
        <v>1.5696189876041667E-3</v>
      </c>
      <c r="U42" s="18"/>
      <c r="V42" s="8">
        <f t="shared" si="30"/>
        <v>21.753311477044516</v>
      </c>
      <c r="W42" s="8">
        <f t="shared" si="20"/>
        <v>12.073148240284102</v>
      </c>
      <c r="X42" s="18"/>
      <c r="Y42" s="8">
        <f t="shared" si="21"/>
        <v>0</v>
      </c>
      <c r="Z42" s="8">
        <f t="shared" si="22"/>
        <v>0</v>
      </c>
      <c r="AA42" s="8">
        <f t="shared" si="23"/>
        <v>-4.3057337975474965</v>
      </c>
      <c r="AB42" s="8">
        <f t="shared" si="31"/>
        <v>-968.01632367604145</v>
      </c>
      <c r="AC42" s="8">
        <f t="shared" si="24"/>
        <v>-972.32205747358898</v>
      </c>
      <c r="AD42" s="8">
        <f t="shared" si="32"/>
        <v>2.1339998558980673</v>
      </c>
      <c r="AE42" s="8">
        <f t="shared" si="25"/>
        <v>-970.1880576176909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2743.1713247300081</v>
      </c>
      <c r="M43" s="14">
        <f t="shared" si="18"/>
        <v>769177</v>
      </c>
      <c r="N43" s="13"/>
      <c r="O43" s="13">
        <f>1000*(IF(I43&lt;18,VLOOKUP(I43,'[1]Mortality (No Interventions) L'!$B$10:$O$129,13),VLOOKUP(I43,'[1]Mortality (Interventions) L'!$B$392:$AV$512,4)))</f>
        <v>469.98044083149625</v>
      </c>
      <c r="P43" s="11">
        <v>0</v>
      </c>
      <c r="Q43" s="10">
        <f t="shared" si="27"/>
        <v>1.5696189876041667E-3</v>
      </c>
      <c r="R43" s="10">
        <f t="shared" si="28"/>
        <v>7.3769022373169316E-4</v>
      </c>
      <c r="S43" s="10">
        <f t="shared" si="29"/>
        <v>0</v>
      </c>
      <c r="T43" s="9">
        <f t="shared" si="19"/>
        <v>8.3192876387247353E-4</v>
      </c>
      <c r="U43" s="18"/>
      <c r="V43" s="8">
        <f t="shared" si="30"/>
        <v>12.073148240284102</v>
      </c>
      <c r="W43" s="8">
        <f t="shared" si="20"/>
        <v>6.3990047080913763</v>
      </c>
      <c r="X43" s="18"/>
      <c r="Y43" s="8">
        <f t="shared" si="21"/>
        <v>0</v>
      </c>
      <c r="Z43" s="8">
        <f t="shared" si="22"/>
        <v>0</v>
      </c>
      <c r="AA43" s="8">
        <f t="shared" si="23"/>
        <v>-2.2821231292730513</v>
      </c>
      <c r="AB43" s="8">
        <f t="shared" si="31"/>
        <v>-567.41435321927258</v>
      </c>
      <c r="AC43" s="8">
        <f t="shared" si="24"/>
        <v>-569.69647634854562</v>
      </c>
      <c r="AD43" s="8">
        <f t="shared" si="32"/>
        <v>1.1843758423718704</v>
      </c>
      <c r="AE43" s="8">
        <f t="shared" si="25"/>
        <v>-568.51210050617374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2743.1713247300081</v>
      </c>
      <c r="M44" s="14">
        <f t="shared" si="18"/>
        <v>769177</v>
      </c>
      <c r="N44" s="13"/>
      <c r="O44" s="13">
        <f>1000*(IF(I44&lt;18,VLOOKUP(I44,'[1]Mortality (No Interventions) L'!$B$10:$O$129,13),VLOOKUP(I44,'[1]Mortality (Interventions) L'!$B$392:$AV$512,4)))</f>
        <v>495.25333141785961</v>
      </c>
      <c r="P44" s="11">
        <v>0</v>
      </c>
      <c r="Q44" s="10">
        <f t="shared" si="27"/>
        <v>8.3192876387247353E-4</v>
      </c>
      <c r="R44" s="10">
        <f t="shared" si="28"/>
        <v>4.1201549181018443E-4</v>
      </c>
      <c r="S44" s="10">
        <f t="shared" si="29"/>
        <v>0</v>
      </c>
      <c r="T44" s="9">
        <f t="shared" si="19"/>
        <v>4.199132720622891E-4</v>
      </c>
      <c r="U44" s="18"/>
      <c r="V44" s="8">
        <f t="shared" si="30"/>
        <v>6.3990047080913763</v>
      </c>
      <c r="W44" s="8">
        <f t="shared" si="20"/>
        <v>3.2298763086505535</v>
      </c>
      <c r="X44" s="18"/>
      <c r="Y44" s="8">
        <f t="shared" si="21"/>
        <v>0</v>
      </c>
      <c r="Z44" s="8">
        <f t="shared" si="22"/>
        <v>0</v>
      </c>
      <c r="AA44" s="8">
        <f t="shared" si="23"/>
        <v>-1.151894046794822</v>
      </c>
      <c r="AB44" s="8">
        <f t="shared" si="31"/>
        <v>-316.91283994408224</v>
      </c>
      <c r="AC44" s="8">
        <f t="shared" si="24"/>
        <v>-318.06473399087707</v>
      </c>
      <c r="AD44" s="8">
        <f t="shared" si="32"/>
        <v>0.62774236186376409</v>
      </c>
      <c r="AE44" s="8">
        <f t="shared" si="25"/>
        <v>-317.43699162901333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2743.1713247300081</v>
      </c>
      <c r="M45" s="14">
        <f t="shared" si="18"/>
        <v>769177</v>
      </c>
      <c r="N45" s="13"/>
      <c r="O45" s="13">
        <f>1000*(IF(I45&lt;18,VLOOKUP(I45,'[1]Mortality (No Interventions) L'!$B$10:$O$129,13),VLOOKUP(I45,'[1]Mortality (Interventions) L'!$B$392:$AV$512,4)))</f>
        <v>520.63789952019931</v>
      </c>
      <c r="P45" s="11">
        <v>0</v>
      </c>
      <c r="Q45" s="10">
        <f t="shared" si="27"/>
        <v>4.199132720622891E-4</v>
      </c>
      <c r="R45" s="10">
        <f t="shared" si="28"/>
        <v>2.1862276394716418E-4</v>
      </c>
      <c r="S45" s="10">
        <f t="shared" si="29"/>
        <v>0</v>
      </c>
      <c r="T45" s="9">
        <f t="shared" si="19"/>
        <v>2.0129050811512492E-4</v>
      </c>
      <c r="U45" s="18"/>
      <c r="V45" s="8">
        <f t="shared" si="30"/>
        <v>3.2298763086505535</v>
      </c>
      <c r="W45" s="8">
        <f t="shared" si="20"/>
        <v>1.5482802916046745</v>
      </c>
      <c r="X45" s="18"/>
      <c r="Y45" s="8">
        <f t="shared" si="21"/>
        <v>0</v>
      </c>
      <c r="Z45" s="8">
        <f t="shared" si="22"/>
        <v>0</v>
      </c>
      <c r="AA45" s="8">
        <f t="shared" si="23"/>
        <v>-0.55217434980174362</v>
      </c>
      <c r="AB45" s="8">
        <f t="shared" si="31"/>
        <v>-168.15960170458791</v>
      </c>
      <c r="AC45" s="8">
        <f t="shared" si="24"/>
        <v>-168.71177605438965</v>
      </c>
      <c r="AD45" s="8">
        <f t="shared" si="32"/>
        <v>0.31685086587861933</v>
      </c>
      <c r="AE45" s="8">
        <f t="shared" si="25"/>
        <v>-168.39492518851102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2743.1713247300081</v>
      </c>
      <c r="M46" s="14">
        <f t="shared" si="18"/>
        <v>769177</v>
      </c>
      <c r="N46" s="13"/>
      <c r="O46" s="13">
        <f>1000*(IF(I46&lt;18,VLOOKUP(I46,'[1]Mortality (No Interventions) L'!$B$10:$O$129,13),VLOOKUP(I46,'[1]Mortality (Interventions) L'!$B$392:$AV$512,4)))</f>
        <v>545.95800496597451</v>
      </c>
      <c r="P46" s="11">
        <v>0</v>
      </c>
      <c r="Q46" s="10">
        <f t="shared" si="27"/>
        <v>2.0129050811512492E-4</v>
      </c>
      <c r="R46" s="10">
        <f t="shared" si="28"/>
        <v>1.0989616422912091E-4</v>
      </c>
      <c r="S46" s="10">
        <f t="shared" si="29"/>
        <v>0</v>
      </c>
      <c r="T46" s="9">
        <f t="shared" si="19"/>
        <v>9.1394343886004009E-5</v>
      </c>
      <c r="U46" s="18"/>
      <c r="V46" s="8">
        <f t="shared" si="30"/>
        <v>1.5482802916046745</v>
      </c>
      <c r="W46" s="8">
        <f t="shared" si="20"/>
        <v>0.70298427247204909</v>
      </c>
      <c r="X46" s="18"/>
      <c r="Y46" s="8">
        <f t="shared" si="21"/>
        <v>0</v>
      </c>
      <c r="Z46" s="8">
        <f t="shared" si="22"/>
        <v>0</v>
      </c>
      <c r="AA46" s="8">
        <f t="shared" si="23"/>
        <v>-0.25071034339059955</v>
      </c>
      <c r="AB46" s="8">
        <f t="shared" si="31"/>
        <v>-84.529601913262539</v>
      </c>
      <c r="AC46" s="8">
        <f t="shared" si="24"/>
        <v>-84.780312256653133</v>
      </c>
      <c r="AD46" s="8">
        <f t="shared" si="32"/>
        <v>0.15188629660641859</v>
      </c>
      <c r="AE46" s="8">
        <f t="shared" si="25"/>
        <v>-84.628425960046712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2743.1713247300081</v>
      </c>
      <c r="M47" s="14">
        <f t="shared" si="18"/>
        <v>769177</v>
      </c>
      <c r="N47" s="13"/>
      <c r="O47" s="13">
        <f>1000*(IF(I47&lt;18,VLOOKUP(I47,'[1]Mortality (No Interventions) L'!$B$10:$O$129,13),VLOOKUP(I47,'[1]Mortality (Interventions) L'!$B$392:$AV$512,4)))</f>
        <v>571.23582495239555</v>
      </c>
      <c r="P47" s="11">
        <v>0</v>
      </c>
      <c r="Q47" s="10">
        <f t="shared" si="27"/>
        <v>9.1394343886004009E-5</v>
      </c>
      <c r="R47" s="10">
        <f t="shared" si="28"/>
        <v>5.2207723425704429E-5</v>
      </c>
      <c r="S47" s="10">
        <f t="shared" si="29"/>
        <v>0</v>
      </c>
      <c r="T47" s="9">
        <f t="shared" si="19"/>
        <v>3.9186620460299581E-5</v>
      </c>
      <c r="U47" s="18"/>
      <c r="V47" s="8">
        <f t="shared" si="30"/>
        <v>0.70298427247204909</v>
      </c>
      <c r="W47" s="8">
        <f t="shared" si="20"/>
        <v>0.30141447165791851</v>
      </c>
      <c r="X47" s="18"/>
      <c r="Y47" s="8">
        <f t="shared" si="21"/>
        <v>0</v>
      </c>
      <c r="Z47" s="8">
        <f t="shared" si="22"/>
        <v>0</v>
      </c>
      <c r="AA47" s="8">
        <f t="shared" si="23"/>
        <v>-0.10749561355977204</v>
      </c>
      <c r="AB47" s="8">
        <f t="shared" si="31"/>
        <v>-40.156980081413053</v>
      </c>
      <c r="AC47" s="8">
        <f t="shared" si="24"/>
        <v>-40.264475694972823</v>
      </c>
      <c r="AD47" s="8">
        <f t="shared" si="32"/>
        <v>6.8962757129508015E-2</v>
      </c>
      <c r="AE47" s="8">
        <f t="shared" si="25"/>
        <v>-40.195512937843318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2743.1713247300081</v>
      </c>
      <c r="M48" s="14">
        <f t="shared" si="18"/>
        <v>769177</v>
      </c>
      <c r="N48" s="13"/>
      <c r="O48" s="13">
        <f>1000*(IF(I48&lt;18,VLOOKUP(I48,'[1]Mortality (No Interventions) L'!$B$10:$O$129,13),VLOOKUP(I48,'[1]Mortality (Interventions) L'!$B$392:$AV$512,4)))</f>
        <v>596.51675935315507</v>
      </c>
      <c r="P48" s="11">
        <v>0</v>
      </c>
      <c r="Q48" s="10">
        <f t="shared" si="27"/>
        <v>3.9186620460299581E-5</v>
      </c>
      <c r="R48" s="10">
        <f t="shared" si="28"/>
        <v>2.3375475846979948E-5</v>
      </c>
      <c r="S48" s="10">
        <f t="shared" si="29"/>
        <v>0</v>
      </c>
      <c r="T48" s="9">
        <f t="shared" si="19"/>
        <v>1.5811144613319632E-5</v>
      </c>
      <c r="U48" s="18"/>
      <c r="V48" s="8">
        <f t="shared" si="30"/>
        <v>0.30141447165791851</v>
      </c>
      <c r="W48" s="8">
        <f t="shared" si="20"/>
        <v>0.12161568780239355</v>
      </c>
      <c r="X48" s="18"/>
      <c r="Y48" s="8">
        <f t="shared" si="21"/>
        <v>0</v>
      </c>
      <c r="Z48" s="8">
        <f t="shared" si="22"/>
        <v>0</v>
      </c>
      <c r="AA48" s="8">
        <f t="shared" si="23"/>
        <v>-4.3372678514417749E-2</v>
      </c>
      <c r="AB48" s="8">
        <f t="shared" si="31"/>
        <v>-17.979878385552496</v>
      </c>
      <c r="AC48" s="8">
        <f t="shared" si="24"/>
        <v>-18.023251064066915</v>
      </c>
      <c r="AD48" s="8">
        <f t="shared" si="32"/>
        <v>2.9568759669641807E-2</v>
      </c>
      <c r="AE48" s="8">
        <f t="shared" si="25"/>
        <v>-17.993682304397275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2743.1713247300081</v>
      </c>
      <c r="M49" s="14">
        <f t="shared" si="18"/>
        <v>769177</v>
      </c>
      <c r="N49" s="13"/>
      <c r="O49" s="13">
        <f>1000*(IF(I49&lt;18,VLOOKUP(I49,'[1]Mortality (No Interventions) L'!$B$10:$O$129,13),VLOOKUP(I49,'[1]Mortality (Interventions) L'!$B$392:$AV$512,4)))</f>
        <v>621.64040799621853</v>
      </c>
      <c r="P49" s="11">
        <v>0</v>
      </c>
      <c r="Q49" s="10">
        <f t="shared" si="27"/>
        <v>1.5811144613319632E-5</v>
      </c>
      <c r="R49" s="10">
        <f t="shared" si="28"/>
        <v>9.8288463883112287E-6</v>
      </c>
      <c r="S49" s="10">
        <f t="shared" si="29"/>
        <v>0</v>
      </c>
      <c r="T49" s="9">
        <f t="shared" si="19"/>
        <v>5.9822982250084035E-6</v>
      </c>
      <c r="U49" s="18"/>
      <c r="V49" s="8">
        <f t="shared" si="30"/>
        <v>0.12161568780239355</v>
      </c>
      <c r="W49" s="8">
        <f t="shared" si="20"/>
        <v>4.6014462018172893E-2</v>
      </c>
      <c r="X49" s="18"/>
      <c r="Y49" s="8">
        <f t="shared" si="21"/>
        <v>0</v>
      </c>
      <c r="Z49" s="8">
        <f t="shared" si="22"/>
        <v>0</v>
      </c>
      <c r="AA49" s="8">
        <f t="shared" si="23"/>
        <v>-1.6410468946826278E-2</v>
      </c>
      <c r="AB49" s="8">
        <f t="shared" si="31"/>
        <v>-7.5601225784220656</v>
      </c>
      <c r="AC49" s="8">
        <f t="shared" si="24"/>
        <v>-7.5765330473688914</v>
      </c>
      <c r="AD49" s="8">
        <f t="shared" si="32"/>
        <v>1.1930498973414808E-2</v>
      </c>
      <c r="AE49" s="8">
        <f t="shared" si="25"/>
        <v>-7.5646025483954764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2743.1713247300081</v>
      </c>
      <c r="M50" s="14">
        <f t="shared" si="18"/>
        <v>769177</v>
      </c>
      <c r="N50" s="13"/>
      <c r="O50" s="13">
        <f>1000*(IF(I50&lt;18,VLOOKUP(I50,'[1]Mortality (No Interventions) L'!$B$10:$O$129,13),VLOOKUP(I50,'[1]Mortality (Interventions) L'!$B$392:$AV$512,4)))</f>
        <v>646.44844178068115</v>
      </c>
      <c r="P50" s="11">
        <v>0</v>
      </c>
      <c r="Q50" s="10">
        <f t="shared" si="27"/>
        <v>5.9822982250084035E-6</v>
      </c>
      <c r="R50" s="10">
        <f t="shared" si="28"/>
        <v>3.8672473658240171E-6</v>
      </c>
      <c r="S50" s="10">
        <f t="shared" si="29"/>
        <v>0</v>
      </c>
      <c r="T50" s="9">
        <f t="shared" si="19"/>
        <v>2.1150508591843864E-6</v>
      </c>
      <c r="U50" s="18"/>
      <c r="V50" s="8">
        <f t="shared" si="30"/>
        <v>4.6014462018172893E-2</v>
      </c>
      <c r="W50" s="8">
        <f t="shared" si="20"/>
        <v>1.626848474714869E-2</v>
      </c>
      <c r="X50" s="18"/>
      <c r="Y50" s="8">
        <f t="shared" si="21"/>
        <v>0</v>
      </c>
      <c r="Z50" s="8">
        <f t="shared" si="22"/>
        <v>0</v>
      </c>
      <c r="AA50" s="8">
        <f t="shared" si="23"/>
        <v>-5.8019468672601748E-3</v>
      </c>
      <c r="AB50" s="8">
        <f t="shared" si="31"/>
        <v>-2.9745977271024202</v>
      </c>
      <c r="AC50" s="8">
        <f t="shared" si="24"/>
        <v>-2.9803996739696803</v>
      </c>
      <c r="AD50" s="8">
        <f t="shared" si="32"/>
        <v>4.5140187239827607E-3</v>
      </c>
      <c r="AE50" s="8">
        <f t="shared" si="25"/>
        <v>-2.9758856552456976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2743.1713247300081</v>
      </c>
      <c r="M51" s="14">
        <f t="shared" si="18"/>
        <v>769177</v>
      </c>
      <c r="N51" s="13"/>
      <c r="O51" s="13">
        <f>1000*(IF(I51&lt;18,VLOOKUP(I51,'[1]Mortality (No Interventions) L'!$B$10:$O$129,13),VLOOKUP(I51,'[1]Mortality (Interventions) L'!$B$392:$AV$512,4)))</f>
        <v>675.34948804814087</v>
      </c>
      <c r="P51" s="11">
        <v>0</v>
      </c>
      <c r="Q51" s="10">
        <f t="shared" si="27"/>
        <v>2.1150508591843864E-6</v>
      </c>
      <c r="R51" s="10">
        <f t="shared" si="28"/>
        <v>1.4283985149459559E-6</v>
      </c>
      <c r="S51" s="10">
        <f t="shared" si="29"/>
        <v>0</v>
      </c>
      <c r="T51" s="9">
        <f t="shared" si="19"/>
        <v>6.8665234423843051E-7</v>
      </c>
      <c r="U51" s="18"/>
      <c r="V51" s="8">
        <f t="shared" si="30"/>
        <v>1.626848474714869E-2</v>
      </c>
      <c r="W51" s="8">
        <f t="shared" si="20"/>
        <v>5.2815719018428327E-3</v>
      </c>
      <c r="X51" s="18"/>
      <c r="Y51" s="8">
        <f t="shared" si="21"/>
        <v>0</v>
      </c>
      <c r="Z51" s="8">
        <f t="shared" si="22"/>
        <v>0</v>
      </c>
      <c r="AA51" s="8">
        <f t="shared" si="23"/>
        <v>-1.883605020773501E-3</v>
      </c>
      <c r="AB51" s="8">
        <f t="shared" si="31"/>
        <v>-1.0986912845305854</v>
      </c>
      <c r="AC51" s="8">
        <f t="shared" si="24"/>
        <v>-1.100574889551359</v>
      </c>
      <c r="AD51" s="8">
        <f t="shared" si="32"/>
        <v>1.5959383536952867E-3</v>
      </c>
      <c r="AE51" s="8">
        <f t="shared" si="25"/>
        <v>-1.0989789511976638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2743.1713247300081</v>
      </c>
      <c r="M52" s="14">
        <f t="shared" si="18"/>
        <v>769177</v>
      </c>
      <c r="N52" s="13"/>
      <c r="O52" s="13">
        <f>1000*(IF(I52&lt;18,VLOOKUP(I52,'[1]Mortality (No Interventions) L'!$B$10:$O$129,13),VLOOKUP(I52,'[1]Mortality (Interventions) L'!$B$392:$AV$512,4)))</f>
        <v>703.85016916598875</v>
      </c>
      <c r="P52" s="11">
        <v>0</v>
      </c>
      <c r="Q52" s="10">
        <f t="shared" si="27"/>
        <v>6.8665234423843051E-7</v>
      </c>
      <c r="R52" s="10">
        <f t="shared" si="28"/>
        <v>4.8330036865044206E-7</v>
      </c>
      <c r="S52" s="10">
        <f t="shared" si="29"/>
        <v>0</v>
      </c>
      <c r="T52" s="9">
        <f t="shared" si="19"/>
        <v>2.0335197558798846E-7</v>
      </c>
      <c r="U52" s="18"/>
      <c r="V52" s="8">
        <f t="shared" si="30"/>
        <v>5.2815719018428327E-3</v>
      </c>
      <c r="W52" s="8">
        <f t="shared" si="20"/>
        <v>1.5641366252684222E-3</v>
      </c>
      <c r="X52" s="18"/>
      <c r="Y52" s="8">
        <f t="shared" si="21"/>
        <v>0</v>
      </c>
      <c r="Z52" s="8">
        <f t="shared" si="22"/>
        <v>0</v>
      </c>
      <c r="AA52" s="8">
        <f t="shared" si="23"/>
        <v>-5.5782930826016655E-4</v>
      </c>
      <c r="AB52" s="8">
        <f t="shared" si="31"/>
        <v>-0.37174352765744106</v>
      </c>
      <c r="AC52" s="8">
        <f t="shared" si="24"/>
        <v>-0.37230135696570121</v>
      </c>
      <c r="AD52" s="8">
        <f t="shared" si="32"/>
        <v>5.1812220357078196E-4</v>
      </c>
      <c r="AE52" s="8">
        <f t="shared" si="25"/>
        <v>-0.37178323476213043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2743.1713247300081</v>
      </c>
      <c r="M53" s="14">
        <f t="shared" si="18"/>
        <v>769177</v>
      </c>
      <c r="N53" s="13"/>
      <c r="O53" s="13">
        <f>1000*(IF(I53&lt;18,VLOOKUP(I53,'[1]Mortality (No Interventions) L'!$B$10:$O$129,13),VLOOKUP(I53,'[1]Mortality (Interventions) L'!$B$392:$AV$512,4)))</f>
        <v>731.90987901706922</v>
      </c>
      <c r="P53" s="11">
        <v>0</v>
      </c>
      <c r="Q53" s="10">
        <f t="shared" si="27"/>
        <v>2.0335197558798846E-7</v>
      </c>
      <c r="R53" s="10">
        <f t="shared" si="28"/>
        <v>1.4883531985048663E-7</v>
      </c>
      <c r="S53" s="10">
        <f t="shared" si="29"/>
        <v>0</v>
      </c>
      <c r="T53" s="9">
        <f t="shared" si="19"/>
        <v>5.4516655737501823E-8</v>
      </c>
      <c r="U53" s="18"/>
      <c r="V53" s="8">
        <f t="shared" si="30"/>
        <v>1.5641366252684222E-3</v>
      </c>
      <c r="W53" s="8">
        <f t="shared" si="20"/>
        <v>4.193295771020444E-4</v>
      </c>
      <c r="X53" s="18"/>
      <c r="Y53" s="8">
        <f t="shared" si="21"/>
        <v>0</v>
      </c>
      <c r="Z53" s="8">
        <f t="shared" si="22"/>
        <v>0</v>
      </c>
      <c r="AA53" s="8">
        <f t="shared" si="23"/>
        <v>-1.4954852673929267E-4</v>
      </c>
      <c r="AB53" s="8">
        <f t="shared" si="31"/>
        <v>-0.11448070481663776</v>
      </c>
      <c r="AC53" s="8">
        <f t="shared" si="24"/>
        <v>-0.11463025334337705</v>
      </c>
      <c r="AD53" s="8">
        <f t="shared" si="32"/>
        <v>1.5344180293883221E-4</v>
      </c>
      <c r="AE53" s="8">
        <f t="shared" si="25"/>
        <v>-0.11447681154043822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2743.1713247300081</v>
      </c>
      <c r="M54" s="14">
        <f t="shared" si="18"/>
        <v>769177</v>
      </c>
      <c r="N54" s="13"/>
      <c r="O54" s="13">
        <f>1000*(IF(I54&lt;18,VLOOKUP(I54,'[1]Mortality (No Interventions) L'!$B$10:$O$129,13),VLOOKUP(I54,'[1]Mortality (Interventions) L'!$B$392:$AV$512,4)))</f>
        <v>759.48910867437701</v>
      </c>
      <c r="P54" s="11">
        <v>0</v>
      </c>
      <c r="Q54" s="10">
        <f t="shared" si="27"/>
        <v>5.4516655737501823E-8</v>
      </c>
      <c r="R54" s="10">
        <f t="shared" si="28"/>
        <v>4.1404806273983127E-8</v>
      </c>
      <c r="S54" s="10">
        <f t="shared" si="29"/>
        <v>0</v>
      </c>
      <c r="T54" s="9">
        <f t="shared" si="19"/>
        <v>1.3111849463518696E-8</v>
      </c>
      <c r="U54" s="18"/>
      <c r="V54" s="8">
        <f t="shared" si="30"/>
        <v>4.193295771020444E-4</v>
      </c>
      <c r="W54" s="8">
        <f t="shared" si="20"/>
        <v>1.0085333034800921E-4</v>
      </c>
      <c r="X54" s="18"/>
      <c r="Y54" s="8">
        <f t="shared" si="21"/>
        <v>0</v>
      </c>
      <c r="Z54" s="8">
        <f t="shared" si="22"/>
        <v>0</v>
      </c>
      <c r="AA54" s="8">
        <f t="shared" si="23"/>
        <v>-3.5968049462501029E-5</v>
      </c>
      <c r="AB54" s="8">
        <f t="shared" si="31"/>
        <v>-3.1847624675403523E-2</v>
      </c>
      <c r="AC54" s="8">
        <f t="shared" si="24"/>
        <v>-3.1883592724866024E-2</v>
      </c>
      <c r="AD54" s="8">
        <f t="shared" si="32"/>
        <v>4.113623151371056E-5</v>
      </c>
      <c r="AE54" s="8">
        <f t="shared" si="25"/>
        <v>-3.1842456493352315E-2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2743.1713247300081</v>
      </c>
      <c r="M55" s="14">
        <f t="shared" si="18"/>
        <v>769177</v>
      </c>
      <c r="N55" s="13"/>
      <c r="O55" s="13">
        <f>1000*(IF(I55&lt;18,VLOOKUP(I55,'[1]Mortality (No Interventions) L'!$B$10:$O$129,13),VLOOKUP(I55,'[1]Mortality (Interventions) L'!$B$392:$AV$512,4)))</f>
        <v>786.54873993072977</v>
      </c>
      <c r="P55" s="11">
        <v>0</v>
      </c>
      <c r="Q55" s="10">
        <f t="shared" si="27"/>
        <v>1.3111849463518696E-8</v>
      </c>
      <c r="R55" s="10">
        <f t="shared" si="28"/>
        <v>1.0313108673692046E-8</v>
      </c>
      <c r="S55" s="10">
        <f t="shared" si="29"/>
        <v>0</v>
      </c>
      <c r="T55" s="9">
        <f t="shared" si="19"/>
        <v>2.7987407898266504E-9</v>
      </c>
      <c r="U55" s="18"/>
      <c r="V55" s="8">
        <f t="shared" si="30"/>
        <v>1.0085333034800921E-4</v>
      </c>
      <c r="W55" s="8">
        <f t="shared" si="20"/>
        <v>2.1527270444964938E-5</v>
      </c>
      <c r="X55" s="18"/>
      <c r="Y55" s="8">
        <f t="shared" si="21"/>
        <v>0</v>
      </c>
      <c r="Z55" s="8">
        <f t="shared" si="22"/>
        <v>0</v>
      </c>
      <c r="AA55" s="8">
        <f t="shared" si="23"/>
        <v>-7.6774254800046812E-6</v>
      </c>
      <c r="AB55" s="8">
        <f t="shared" si="31"/>
        <v>-7.9326059903044276E-3</v>
      </c>
      <c r="AC55" s="8">
        <f t="shared" si="24"/>
        <v>-7.9402834157844323E-3</v>
      </c>
      <c r="AD55" s="8">
        <f t="shared" si="32"/>
        <v>9.8937117071397046E-6</v>
      </c>
      <c r="AE55" s="8">
        <f t="shared" si="25"/>
        <v>-7.9303897040772925E-3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2743.1713247300081</v>
      </c>
      <c r="M56" s="14">
        <f t="shared" si="18"/>
        <v>769177</v>
      </c>
      <c r="N56" s="13"/>
      <c r="O56" s="13">
        <f>1000*(IF(I56&lt;18,VLOOKUP(I56,'[1]Mortality (No Interventions) L'!$B$10:$O$129,13),VLOOKUP(I56,'[1]Mortality (Interventions) L'!$B$392:$AV$512,4)))</f>
        <v>813.21351806351788</v>
      </c>
      <c r="P56" s="11">
        <v>0</v>
      </c>
      <c r="Q56" s="10">
        <f t="shared" si="27"/>
        <v>2.7987407898266504E-9</v>
      </c>
      <c r="R56" s="10">
        <f t="shared" si="28"/>
        <v>2.2759738438427992E-9</v>
      </c>
      <c r="S56" s="10">
        <f t="shared" si="29"/>
        <v>0</v>
      </c>
      <c r="T56" s="9">
        <f t="shared" si="19"/>
        <v>5.2276694598385129E-10</v>
      </c>
      <c r="U56" s="18"/>
      <c r="V56" s="8">
        <f t="shared" si="30"/>
        <v>2.1527270444964938E-5</v>
      </c>
      <c r="W56" s="8">
        <f t="shared" si="20"/>
        <v>4.0210031121102079E-6</v>
      </c>
      <c r="X56" s="18"/>
      <c r="Y56" s="8">
        <f t="shared" si="21"/>
        <v>0</v>
      </c>
      <c r="Z56" s="8">
        <f t="shared" si="22"/>
        <v>0</v>
      </c>
      <c r="AA56" s="8">
        <f t="shared" si="23"/>
        <v>-1.434039295739582E-6</v>
      </c>
      <c r="AB56" s="8">
        <f t="shared" si="31"/>
        <v>-1.7506267332854726E-3</v>
      </c>
      <c r="AC56" s="8">
        <f t="shared" si="24"/>
        <v>-1.7520607725812123E-3</v>
      </c>
      <c r="AD56" s="8">
        <f t="shared" si="32"/>
        <v>2.1118252306510605E-6</v>
      </c>
      <c r="AE56" s="8">
        <f t="shared" si="25"/>
        <v>-1.7499489473505611E-3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2743.1713247300081</v>
      </c>
      <c r="M57" s="14">
        <f t="shared" si="18"/>
        <v>769177</v>
      </c>
      <c r="N57" s="13"/>
      <c r="O57" s="13">
        <f>1000*(IF(I57&lt;18,VLOOKUP(I57,'[1]Mortality (No Interventions) L'!$B$10:$O$129,13),VLOOKUP(I57,'[1]Mortality (Interventions) L'!$B$392:$AV$512,4)))</f>
        <v>839.63098572771048</v>
      </c>
      <c r="P57" s="11">
        <v>0</v>
      </c>
      <c r="Q57" s="10">
        <f t="shared" si="27"/>
        <v>5.2276694598385129E-10</v>
      </c>
      <c r="R57" s="10">
        <f t="shared" si="28"/>
        <v>4.3893132616228581E-10</v>
      </c>
      <c r="S57" s="10">
        <f t="shared" si="29"/>
        <v>0</v>
      </c>
      <c r="T57" s="9">
        <f t="shared" si="19"/>
        <v>8.383561982156548E-11</v>
      </c>
      <c r="U57" s="18"/>
      <c r="V57" s="8">
        <f t="shared" si="30"/>
        <v>4.0210031121102079E-6</v>
      </c>
      <c r="W57" s="8">
        <f t="shared" si="20"/>
        <v>6.4484430547492274E-7</v>
      </c>
      <c r="X57" s="18"/>
      <c r="Y57" s="8">
        <f t="shared" si="21"/>
        <v>0</v>
      </c>
      <c r="Z57" s="8">
        <f t="shared" si="22"/>
        <v>0</v>
      </c>
      <c r="AA57" s="8">
        <f t="shared" si="23"/>
        <v>-2.2997546828548509E-7</v>
      </c>
      <c r="AB57" s="8">
        <f t="shared" si="31"/>
        <v>-3.3761588066352852E-4</v>
      </c>
      <c r="AC57" s="8">
        <f t="shared" si="24"/>
        <v>-3.3784585613181402E-4</v>
      </c>
      <c r="AD57" s="8">
        <f t="shared" si="32"/>
        <v>3.9446040529801143E-7</v>
      </c>
      <c r="AE57" s="8">
        <f t="shared" si="25"/>
        <v>-3.3745139572651601E-4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2743.1713247300081</v>
      </c>
      <c r="M58" s="14">
        <f t="shared" si="18"/>
        <v>769177</v>
      </c>
      <c r="N58" s="13"/>
      <c r="O58" s="13">
        <f>1000*(IF(I58&lt;18,VLOOKUP(I58,'[1]Mortality (No Interventions) L'!$B$10:$O$129,13),VLOOKUP(I58,'[1]Mortality (Interventions) L'!$B$392:$AV$512,4)))</f>
        <v>865.79683950499009</v>
      </c>
      <c r="P58" s="11">
        <v>0</v>
      </c>
      <c r="Q58" s="10">
        <f t="shared" si="27"/>
        <v>8.383561982156548E-11</v>
      </c>
      <c r="R58" s="10">
        <f t="shared" si="28"/>
        <v>7.2584614679453287E-11</v>
      </c>
      <c r="S58" s="10">
        <f t="shared" si="29"/>
        <v>0</v>
      </c>
      <c r="T58" s="9">
        <f t="shared" si="19"/>
        <v>1.1251005142112193E-11</v>
      </c>
      <c r="U58" s="18"/>
      <c r="V58" s="8">
        <f t="shared" si="30"/>
        <v>6.4484430547492274E-7</v>
      </c>
      <c r="W58" s="8">
        <f t="shared" si="20"/>
        <v>8.6540143821944303E-8</v>
      </c>
      <c r="X58" s="18"/>
      <c r="Y58" s="8">
        <f t="shared" si="21"/>
        <v>0</v>
      </c>
      <c r="Z58" s="8">
        <f t="shared" si="22"/>
        <v>0</v>
      </c>
      <c r="AA58" s="8">
        <f t="shared" si="23"/>
        <v>-3.0863434680232039E-8</v>
      </c>
      <c r="AB58" s="8">
        <f t="shared" si="31"/>
        <v>-5.583041616529784E-5</v>
      </c>
      <c r="AC58" s="8">
        <f t="shared" si="24"/>
        <v>-5.5861279599978071E-5</v>
      </c>
      <c r="AD58" s="8">
        <f t="shared" si="32"/>
        <v>6.3259226367089928E-8</v>
      </c>
      <c r="AE58" s="8">
        <f t="shared" si="25"/>
        <v>-5.5798020373610978E-5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2743.1713247300081</v>
      </c>
      <c r="M59" s="14">
        <f t="shared" si="18"/>
        <v>769177</v>
      </c>
      <c r="N59" s="13"/>
      <c r="O59" s="13">
        <f>1000*(IF(I59&lt;18,VLOOKUP(I59,'[1]Mortality (No Interventions) L'!$B$10:$O$129,13),VLOOKUP(I59,'[1]Mortality (Interventions) L'!$B$392:$AV$512,4)))</f>
        <v>891.70677597703821</v>
      </c>
      <c r="P59" s="11">
        <v>0</v>
      </c>
      <c r="Q59" s="10">
        <f t="shared" si="27"/>
        <v>1.1251005142112193E-11</v>
      </c>
      <c r="R59" s="10">
        <f t="shared" si="28"/>
        <v>1.0032597521773942E-11</v>
      </c>
      <c r="S59" s="10">
        <f t="shared" si="29"/>
        <v>0</v>
      </c>
      <c r="T59" s="9">
        <f t="shared" si="19"/>
        <v>1.2184076203382517E-12</v>
      </c>
      <c r="U59" s="18"/>
      <c r="V59" s="8">
        <f t="shared" si="30"/>
        <v>8.6540143821944303E-8</v>
      </c>
      <c r="W59" s="8">
        <f t="shared" si="20"/>
        <v>9.3717111818891552E-9</v>
      </c>
      <c r="X59" s="18"/>
      <c r="Y59" s="8">
        <f t="shared" si="21"/>
        <v>0</v>
      </c>
      <c r="Z59" s="8">
        <f t="shared" si="22"/>
        <v>0</v>
      </c>
      <c r="AA59" s="8">
        <f t="shared" si="23"/>
        <v>-3.3423008459444189E-9</v>
      </c>
      <c r="AB59" s="8">
        <f t="shared" si="31"/>
        <v>-7.7168432640055157E-6</v>
      </c>
      <c r="AC59" s="8">
        <f t="shared" si="24"/>
        <v>-7.7201855648514595E-6</v>
      </c>
      <c r="AD59" s="8">
        <f t="shared" si="32"/>
        <v>8.4895881089327363E-9</v>
      </c>
      <c r="AE59" s="8">
        <f t="shared" si="25"/>
        <v>-7.7116959767425269E-6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2743.1713247300081</v>
      </c>
      <c r="M60" s="14">
        <f t="shared" si="18"/>
        <v>769177</v>
      </c>
      <c r="N60" s="13"/>
      <c r="O60" s="13">
        <f>1000*(IF(I60&lt;18,VLOOKUP(I60,'[1]Mortality (No Interventions) L'!$B$10:$O$129,13),VLOOKUP(I60,'[1]Mortality (Interventions) L'!$B$392:$AV$512,4)))</f>
        <v>1000</v>
      </c>
      <c r="P60" s="11">
        <v>0</v>
      </c>
      <c r="Q60" s="10">
        <f t="shared" si="27"/>
        <v>1.2184076203382517E-12</v>
      </c>
      <c r="R60" s="10">
        <f t="shared" si="28"/>
        <v>1.2184076203382517E-12</v>
      </c>
      <c r="S60" s="10">
        <f t="shared" si="29"/>
        <v>0</v>
      </c>
      <c r="T60" s="9">
        <f t="shared" si="19"/>
        <v>0</v>
      </c>
      <c r="U60" s="18"/>
      <c r="V60" s="8">
        <f t="shared" si="30"/>
        <v>9.3717111818891552E-9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-9.371711181889154E-7</v>
      </c>
      <c r="AC60" s="8">
        <f t="shared" si="24"/>
        <v>-9.371711181889154E-7</v>
      </c>
      <c r="AD60" s="8">
        <f t="shared" si="32"/>
        <v>9.193648669433262E-10</v>
      </c>
      <c r="AE60" s="8">
        <f t="shared" si="25"/>
        <v>-9.3625175332197209E-7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2743.1713247300081</v>
      </c>
      <c r="M61" s="14">
        <f t="shared" si="18"/>
        <v>769177</v>
      </c>
      <c r="N61" s="13"/>
      <c r="O61" s="13" t="e">
        <f>1000*(IF(I61&lt;18,VLOOKUP(I61,'[1]Mortality (No Interventions) L'!$B$10:$O$129,13),VLOOKUP(I61,'[1]Mortality (Interventions) L'!$B$392:$AV$512,4)))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2743.1713247300081</v>
      </c>
      <c r="M62" s="14">
        <f t="shared" si="18"/>
        <v>769177</v>
      </c>
      <c r="N62" s="13"/>
      <c r="O62" s="13" t="e">
        <f>1000*(IF(I62&lt;18,VLOOKUP(I62,'[1]Mortality (No Interventions) L'!$B$10:$O$129,13),VLOOKUP(I62,'[1]Mortality (Interventions) L'!$B$392:$AV$512,4)))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2743.1713247300081</v>
      </c>
      <c r="M63" s="14">
        <f t="shared" si="18"/>
        <v>769177</v>
      </c>
      <c r="N63" s="13"/>
      <c r="O63" s="13" t="e">
        <f>1000*(IF(I63&lt;18,VLOOKUP(I63,'[1]Mortality (No Interventions) L'!$B$10:$O$129,13),VLOOKUP(I63,'[1]Mortality (Interventions) L'!$B$392:$AV$512,4)))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2743.1713247300081</v>
      </c>
      <c r="M64" s="14">
        <f t="shared" si="18"/>
        <v>769177</v>
      </c>
      <c r="N64" s="13"/>
      <c r="O64" s="13" t="e">
        <f>1000*(IF(I64&lt;18,VLOOKUP(I64,'[1]Mortality (No Interventions) L'!$B$10:$O$129,13),VLOOKUP(I64,'[1]Mortality (Interventions) L'!$B$392:$AV$512,4)))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2743.1713247300081</v>
      </c>
      <c r="M65" s="14">
        <f t="shared" si="18"/>
        <v>769177</v>
      </c>
      <c r="N65" s="13"/>
      <c r="O65" s="13" t="e">
        <f>1000*(IF(I65&lt;18,VLOOKUP(I65,'[1]Mortality (No Interventions) L'!$B$10:$O$129,13),VLOOKUP(I65,'[1]Mortality (Interventions) L'!$B$392:$AV$512,4)))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2743.1713247300081</v>
      </c>
      <c r="M66" s="14">
        <f t="shared" si="18"/>
        <v>769177</v>
      </c>
      <c r="N66" s="13"/>
      <c r="O66" s="13" t="e">
        <f>1000*(IF(I66&lt;18,VLOOKUP(I66,'[1]Mortality (No Interventions) L'!$B$10:$O$129,13),VLOOKUP(I66,'[1]Mortality (Interventions) L'!$B$392:$AV$512,4)))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2743.1713247300081</v>
      </c>
      <c r="M67" s="14">
        <f t="shared" si="18"/>
        <v>769177</v>
      </c>
      <c r="N67" s="13"/>
      <c r="O67" s="13" t="e">
        <f>1000*(IF(I67&lt;18,VLOOKUP(I67,'[1]Mortality (No Interventions) L'!$B$10:$O$129,13),VLOOKUP(I67,'[1]Mortality (Interventions) L'!$B$392:$AV$512,4)))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2743.1713247300081</v>
      </c>
      <c r="M68" s="14">
        <f t="shared" ref="M68:M99" si="36">$E$11</f>
        <v>769177</v>
      </c>
      <c r="N68" s="13"/>
      <c r="O68" s="13" t="e">
        <f>1000*(IF(I68&lt;18,VLOOKUP(I68,'[1]Mortality (No Interventions) L'!$B$10:$O$129,13),VLOOKUP(I68,'[1]Mortality (Interventions) L'!$B$392:$AV$512,4)))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2743.1713247300081</v>
      </c>
      <c r="M69" s="14">
        <f t="shared" si="36"/>
        <v>769177</v>
      </c>
      <c r="N69" s="13"/>
      <c r="O69" s="13" t="e">
        <f>1000*(IF(I69&lt;18,VLOOKUP(I69,'[1]Mortality (No Interventions) L'!$B$10:$O$129,13),VLOOKUP(I69,'[1]Mortality (Interventions) L'!$B$392:$AV$512,4)))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2743.1713247300081</v>
      </c>
      <c r="M70" s="14">
        <f t="shared" si="36"/>
        <v>769177</v>
      </c>
      <c r="N70" s="13"/>
      <c r="O70" s="13" t="e">
        <f>1000*(IF(I70&lt;18,VLOOKUP(I70,'[1]Mortality (No Interventions) L'!$B$10:$O$129,13),VLOOKUP(I70,'[1]Mortality (Interventions) L'!$B$392:$AV$512,4)))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2743.1713247300081</v>
      </c>
      <c r="M71" s="14">
        <f t="shared" si="36"/>
        <v>769177</v>
      </c>
      <c r="N71" s="13"/>
      <c r="O71" s="13" t="e">
        <f>1000*(IF(I71&lt;18,VLOOKUP(I71,'[1]Mortality (No Interventions) L'!$B$10:$O$129,13),VLOOKUP(I71,'[1]Mortality (Interventions) L'!$B$392:$AV$512,4)))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2743.1713247300081</v>
      </c>
      <c r="M72" s="14">
        <f t="shared" si="36"/>
        <v>769177</v>
      </c>
      <c r="N72" s="13"/>
      <c r="O72" s="13" t="e">
        <f>1000*(IF(I72&lt;18,VLOOKUP(I72,'[1]Mortality (No Interventions) L'!$B$10:$O$129,13),VLOOKUP(I72,'[1]Mortality (Interventions) L'!$B$392:$AV$512,4)))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2743.1713247300081</v>
      </c>
      <c r="M73" s="14">
        <f t="shared" si="36"/>
        <v>769177</v>
      </c>
      <c r="N73" s="13"/>
      <c r="O73" s="13" t="e">
        <f>1000*(IF(I73&lt;18,VLOOKUP(I73,'[1]Mortality (No Interventions) L'!$B$10:$O$129,13),VLOOKUP(I73,'[1]Mortality (Interventions) L'!$B$392:$AV$512,4)))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2743.1713247300081</v>
      </c>
      <c r="M74" s="14">
        <f t="shared" si="36"/>
        <v>769177</v>
      </c>
      <c r="N74" s="13"/>
      <c r="O74" s="13" t="e">
        <f>1000*(IF(I74&lt;18,VLOOKUP(I74,'[1]Mortality (No Interventions) L'!$B$10:$O$129,13),VLOOKUP(I74,'[1]Mortality (Interventions) L'!$B$392:$AV$512,4)))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2743.1713247300081</v>
      </c>
      <c r="M75" s="14">
        <f t="shared" si="36"/>
        <v>769177</v>
      </c>
      <c r="N75" s="13"/>
      <c r="O75" s="13" t="e">
        <f>1000*(IF(I75&lt;18,VLOOKUP(I75,'[1]Mortality (No Interventions) L'!$B$10:$O$129,13),VLOOKUP(I75,'[1]Mortality (Interventions) L'!$B$392:$AV$512,4)))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2743.1713247300081</v>
      </c>
      <c r="M76" s="14">
        <f t="shared" si="36"/>
        <v>769177</v>
      </c>
      <c r="N76" s="13"/>
      <c r="O76" s="13" t="e">
        <f>1000*(IF(I76&lt;18,VLOOKUP(I76,'[1]Mortality (No Interventions) L'!$B$10:$O$129,13),VLOOKUP(I76,'[1]Mortality (Interventions) L'!$B$392:$AV$512,4)))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2743.1713247300081</v>
      </c>
      <c r="M77" s="14">
        <f t="shared" si="36"/>
        <v>769177</v>
      </c>
      <c r="N77" s="13"/>
      <c r="O77" s="13" t="e">
        <f>1000*(IF(I77&lt;18,VLOOKUP(I77,'[1]Mortality (No Interventions) L'!$B$10:$O$129,13),VLOOKUP(I77,'[1]Mortality (Interventions) L'!$B$392:$AV$512,4)))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2743.1713247300081</v>
      </c>
      <c r="M78" s="14">
        <f t="shared" si="36"/>
        <v>769177</v>
      </c>
      <c r="N78" s="13"/>
      <c r="O78" s="13" t="e">
        <f>1000*(IF(I78&lt;18,VLOOKUP(I78,'[1]Mortality (No Interventions) L'!$B$10:$O$129,13),VLOOKUP(I78,'[1]Mortality (Interventions) L'!$B$392:$AV$512,4)))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2743.1713247300081</v>
      </c>
      <c r="M79" s="14">
        <f t="shared" si="36"/>
        <v>769177</v>
      </c>
      <c r="N79" s="13"/>
      <c r="O79" s="13" t="e">
        <f>1000*(IF(I79&lt;18,VLOOKUP(I79,'[1]Mortality (No Interventions) L'!$B$10:$O$129,13),VLOOKUP(I79,'[1]Mortality (Interventions) L'!$B$392:$AV$512,4)))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2743.1713247300081</v>
      </c>
      <c r="M80" s="14">
        <f t="shared" si="36"/>
        <v>769177</v>
      </c>
      <c r="O80" s="13" t="e">
        <f>1000*(IF(I80&lt;18,VLOOKUP(I80,'[1]Mortality (No Interventions) L'!$B$10:$O$129,13),VLOOKUP(I80,'[1]Mortality (Interventions) L'!$B$392:$AV$512,4)))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2743.1713247300081</v>
      </c>
      <c r="M81" s="14">
        <f t="shared" si="36"/>
        <v>769177</v>
      </c>
      <c r="O81" s="13" t="e">
        <f>1000*(IF(I81&lt;18,VLOOKUP(I81,'[1]Mortality (No Interventions) L'!$B$10:$O$129,13),VLOOKUP(I81,'[1]Mortality (Interventions) L'!$B$392:$AV$512,4)))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2743.1713247300081</v>
      </c>
      <c r="M82" s="14">
        <f t="shared" si="36"/>
        <v>769177</v>
      </c>
      <c r="O82" s="13" t="e">
        <f>1000*(IF(I82&lt;18,VLOOKUP(I82,'[1]Mortality (No Interventions) L'!$B$10:$O$129,13),VLOOKUP(I82,'[1]Mortality (Interventions) L'!$B$392:$AV$512,4)))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2743.1713247300081</v>
      </c>
      <c r="M83" s="14">
        <f t="shared" si="36"/>
        <v>769177</v>
      </c>
      <c r="O83" s="13" t="e">
        <f>1000*(IF(I83&lt;18,VLOOKUP(I83,'[1]Mortality (No Interventions) L'!$B$10:$O$129,13),VLOOKUP(I83,'[1]Mortality (Interventions) L'!$B$392:$AV$512,4)))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2743.1713247300081</v>
      </c>
      <c r="M84" s="14">
        <f t="shared" si="36"/>
        <v>769177</v>
      </c>
      <c r="O84" s="13" t="e">
        <f>1000*(IF(I84&lt;18,VLOOKUP(I84,'[1]Mortality (No Interventions) L'!$B$10:$O$129,13),VLOOKUP(I84,'[1]Mortality (Interventions) L'!$B$392:$AV$512,4)))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2743.1713247300081</v>
      </c>
      <c r="M85" s="14">
        <f t="shared" si="36"/>
        <v>769177</v>
      </c>
      <c r="O85" s="13" t="e">
        <f>1000*(IF(I85&lt;18,VLOOKUP(I85,'[1]Mortality (No Interventions) L'!$B$10:$O$129,13),VLOOKUP(I85,'[1]Mortality (Interventions) L'!$B$392:$AV$512,4)))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2743.1713247300081</v>
      </c>
      <c r="M86" s="14">
        <f t="shared" si="36"/>
        <v>769177</v>
      </c>
      <c r="O86" s="13" t="e">
        <f>1000*(IF(I86&lt;18,VLOOKUP(I86,'[1]Mortality (No Interventions) L'!$B$10:$O$129,13),VLOOKUP(I86,'[1]Mortality (Interventions) L'!$B$392:$AV$512,4)))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2743.1713247300081</v>
      </c>
      <c r="M87" s="14">
        <f t="shared" si="36"/>
        <v>769177</v>
      </c>
      <c r="O87" s="13" t="e">
        <f>1000*(IF(I87&lt;18,VLOOKUP(I87,'[1]Mortality (No Interventions) L'!$B$10:$O$129,13),VLOOKUP(I87,'[1]Mortality (Interventions) L'!$B$392:$AV$512,4)))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2743.1713247300081</v>
      </c>
      <c r="M88" s="14">
        <f t="shared" si="36"/>
        <v>769177</v>
      </c>
      <c r="O88" s="13" t="e">
        <f>1000*(IF(I88&lt;18,VLOOKUP(I88,'[1]Mortality (No Interventions) L'!$B$10:$O$129,13),VLOOKUP(I88,'[1]Mortality (Interventions) L'!$B$392:$AV$512,4)))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2743.1713247300081</v>
      </c>
      <c r="M89" s="14">
        <f t="shared" si="36"/>
        <v>769177</v>
      </c>
      <c r="O89" s="13" t="e">
        <f>1000*(IF(I89&lt;18,VLOOKUP(I89,'[1]Mortality (No Interventions) L'!$B$10:$O$129,13),VLOOKUP(I89,'[1]Mortality (Interventions) L'!$B$392:$AV$512,4)))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2743.1713247300081</v>
      </c>
      <c r="M90" s="14">
        <f t="shared" si="36"/>
        <v>769177</v>
      </c>
      <c r="O90" s="13" t="e">
        <f>1000*(IF(I90&lt;18,VLOOKUP(I90,'[1]Mortality (No Interventions) L'!$B$10:$O$129,13),VLOOKUP(I90,'[1]Mortality (Interventions) L'!$B$392:$AV$512,4)))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2743.1713247300081</v>
      </c>
      <c r="M91" s="14">
        <f t="shared" si="36"/>
        <v>769177</v>
      </c>
      <c r="O91" s="13" t="e">
        <f>1000*(IF(I91&lt;18,VLOOKUP(I91,'[1]Mortality (No Interventions) L'!$B$10:$O$129,13),VLOOKUP(I91,'[1]Mortality (Interventions) L'!$B$392:$AV$512,4)))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2743.1713247300081</v>
      </c>
      <c r="M92" s="14">
        <f t="shared" si="36"/>
        <v>769177</v>
      </c>
      <c r="O92" s="13" t="e">
        <f>1000*(IF(I92&lt;18,VLOOKUP(I92,'[1]Mortality (No Interventions) L'!$B$10:$O$129,13),VLOOKUP(I92,'[1]Mortality (Interventions) L'!$B$392:$AV$512,4)))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2743.1713247300081</v>
      </c>
      <c r="M93" s="14">
        <f t="shared" si="36"/>
        <v>769177</v>
      </c>
      <c r="O93" s="13" t="e">
        <f>1000*(IF(I93&lt;18,VLOOKUP(I93,'[1]Mortality (No Interventions) L'!$B$10:$O$129,13),VLOOKUP(I93,'[1]Mortality (Interventions) L'!$B$392:$AV$512,4)))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2743.1713247300081</v>
      </c>
      <c r="M94" s="14">
        <f t="shared" si="36"/>
        <v>769177</v>
      </c>
      <c r="O94" s="13" t="e">
        <f>1000*(IF(I94&lt;18,VLOOKUP(I94,'[1]Mortality (No Interventions) L'!$B$10:$O$129,13),VLOOKUP(I94,'[1]Mortality (Interventions) L'!$B$392:$AV$512,4)))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2743.1713247300081</v>
      </c>
      <c r="M95" s="14">
        <f t="shared" si="36"/>
        <v>769177</v>
      </c>
      <c r="O95" s="13" t="e">
        <f>1000*(IF(I95&lt;18,VLOOKUP(I95,'[1]Mortality (No Interventions) L'!$B$10:$O$129,13),VLOOKUP(I95,'[1]Mortality (Interventions) L'!$B$392:$AV$512,4)))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2743.1713247300081</v>
      </c>
      <c r="M96" s="14">
        <f t="shared" si="36"/>
        <v>769177</v>
      </c>
      <c r="O96" s="13" t="e">
        <f>1000*(IF(I96&lt;18,VLOOKUP(I96,'[1]Mortality (No Interventions) L'!$B$10:$O$129,13),VLOOKUP(I96,'[1]Mortality (Interventions) L'!$B$392:$AV$512,4)))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2743.1713247300081</v>
      </c>
      <c r="M97" s="14">
        <f t="shared" si="36"/>
        <v>769177</v>
      </c>
      <c r="O97" s="13" t="e">
        <f>1000*(IF(I97&lt;18,VLOOKUP(I97,'[1]Mortality (No Interventions) L'!$B$10:$O$129,13),VLOOKUP(I97,'[1]Mortality (Interventions) L'!$B$392:$AV$512,4)))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2743.1713247300081</v>
      </c>
      <c r="M98" s="14">
        <f t="shared" si="36"/>
        <v>769177</v>
      </c>
      <c r="O98" s="13" t="e">
        <f>1000*(IF(I98&lt;18,VLOOKUP(I98,'[1]Mortality (No Interventions) L'!$B$10:$O$129,13),VLOOKUP(I98,'[1]Mortality (Interventions) L'!$B$392:$AV$512,4)))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2743.1713247300081</v>
      </c>
      <c r="M99" s="14">
        <f t="shared" si="36"/>
        <v>769177</v>
      </c>
      <c r="O99" s="13" t="e">
        <f>1000*(IF(I99&lt;18,VLOOKUP(I99,'[1]Mortality (No Interventions) L'!$B$10:$O$129,13),VLOOKUP(I99,'[1]Mortality (Interventions) L'!$B$392:$AV$512,4)))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2743.1713247300081</v>
      </c>
      <c r="M100" s="14">
        <f t="shared" ref="M100:M124" si="54">$E$11</f>
        <v>769177</v>
      </c>
      <c r="O100" s="13" t="e">
        <f>1000*(IF(I100&lt;18,VLOOKUP(I100,'[1]Mortality (No Interventions) L'!$B$10:$O$129,13),VLOOKUP(I100,'[1]Mortality (Interventions) L'!$B$392:$AV$512,4)))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2743.1713247300081</v>
      </c>
      <c r="M101" s="14">
        <f t="shared" si="54"/>
        <v>769177</v>
      </c>
      <c r="O101" s="13" t="e">
        <f>1000*(IF(I101&lt;18,VLOOKUP(I101,'[1]Mortality (No Interventions) L'!$B$10:$O$129,13),VLOOKUP(I101,'[1]Mortality (Interventions) L'!$B$392:$AV$512,4)))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2743.1713247300081</v>
      </c>
      <c r="M102" s="14">
        <f t="shared" si="54"/>
        <v>769177</v>
      </c>
      <c r="O102" s="13" t="e">
        <f>1000*(IF(I102&lt;18,VLOOKUP(I102,'[1]Mortality (No Interventions) L'!$B$10:$O$129,13),VLOOKUP(I102,'[1]Mortality (Interventions) L'!$B$392:$AV$512,4)))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2743.1713247300081</v>
      </c>
      <c r="M103" s="14">
        <f t="shared" si="54"/>
        <v>769177</v>
      </c>
      <c r="O103" s="13" t="e">
        <f>1000*(IF(I103&lt;18,VLOOKUP(I103,'[1]Mortality (No Interventions) L'!$B$10:$O$129,13),VLOOKUP(I103,'[1]Mortality (Interventions) L'!$B$392:$AV$512,4)))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2743.1713247300081</v>
      </c>
      <c r="M104" s="14">
        <f t="shared" si="54"/>
        <v>769177</v>
      </c>
      <c r="O104" s="13" t="e">
        <f>1000*(IF(I104&lt;18,VLOOKUP(I104,'[1]Mortality (No Interventions) L'!$B$10:$O$129,13),VLOOKUP(I104,'[1]Mortality (Interventions) L'!$B$392:$AV$512,4)))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2743.1713247300081</v>
      </c>
      <c r="M105" s="14">
        <f t="shared" si="54"/>
        <v>769177</v>
      </c>
      <c r="O105" s="13" t="e">
        <f>1000*(IF(I105&lt;18,VLOOKUP(I105,'[1]Mortality (No Interventions) L'!$B$10:$O$129,13),VLOOKUP(I105,'[1]Mortality (Interventions) L'!$B$392:$AV$512,4)))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2743.1713247300081</v>
      </c>
      <c r="M106" s="14">
        <f t="shared" si="54"/>
        <v>769177</v>
      </c>
      <c r="O106" s="13" t="e">
        <f>1000*(IF(I106&lt;18,VLOOKUP(I106,'[1]Mortality (No Interventions) L'!$B$10:$O$129,13),VLOOKUP(I106,'[1]Mortality (Interventions) L'!$B$392:$AV$512,4)))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2743.1713247300081</v>
      </c>
      <c r="M107" s="14">
        <f t="shared" si="54"/>
        <v>769177</v>
      </c>
      <c r="O107" s="13" t="e">
        <f>1000*(IF(I107&lt;18,VLOOKUP(I107,'[1]Mortality (No Interventions) L'!$B$10:$O$129,13),VLOOKUP(I107,'[1]Mortality (Interventions) L'!$B$392:$AV$512,4)))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2743.1713247300081</v>
      </c>
      <c r="M108" s="14">
        <f t="shared" si="54"/>
        <v>769177</v>
      </c>
      <c r="O108" s="13" t="e">
        <f>1000*(IF(I108&lt;18,VLOOKUP(I108,'[1]Mortality (No Interventions) L'!$B$10:$O$129,13),VLOOKUP(I108,'[1]Mortality (Interventions) L'!$B$392:$AV$512,4)))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2743.1713247300081</v>
      </c>
      <c r="M109" s="14">
        <f t="shared" si="54"/>
        <v>769177</v>
      </c>
      <c r="O109" s="13" t="e">
        <f>1000*(IF(I109&lt;18,VLOOKUP(I109,'[1]Mortality (No Interventions) L'!$B$10:$O$129,13),VLOOKUP(I109,'[1]Mortality (Interventions) L'!$B$392:$AV$512,4)))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2743.1713247300081</v>
      </c>
      <c r="M110" s="14">
        <f t="shared" si="54"/>
        <v>769177</v>
      </c>
      <c r="O110" s="13" t="e">
        <f>1000*(IF(I110&lt;18,VLOOKUP(I110,'[1]Mortality (No Interventions) L'!$B$10:$O$129,13),VLOOKUP(I110,'[1]Mortality (Interventions) L'!$B$392:$AV$512,4)))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2743.1713247300081</v>
      </c>
      <c r="M111" s="14">
        <f t="shared" si="54"/>
        <v>769177</v>
      </c>
      <c r="O111" s="13" t="e">
        <f>1000*(IF(I111&lt;18,VLOOKUP(I111,'[1]Mortality (No Interventions) L'!$B$10:$O$129,13),VLOOKUP(I111,'[1]Mortality (Interventions) L'!$B$392:$AV$512,4)))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2743.1713247300081</v>
      </c>
      <c r="M112" s="14">
        <f t="shared" si="54"/>
        <v>769177</v>
      </c>
      <c r="O112" s="13" t="e">
        <f>1000*(IF(I112&lt;18,VLOOKUP(I112,'[1]Mortality (No Interventions) L'!$B$10:$O$129,13),VLOOKUP(I112,'[1]Mortality (Interventions) L'!$B$392:$AV$512,4)))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2743.1713247300081</v>
      </c>
      <c r="M113" s="14">
        <f t="shared" si="54"/>
        <v>769177</v>
      </c>
      <c r="O113" s="13" t="e">
        <f>1000*(IF(I113&lt;18,VLOOKUP(I113,'[1]Mortality (No Interventions) L'!$B$10:$O$129,13),VLOOKUP(I113,'[1]Mortality (Interventions) L'!$B$392:$AV$512,4)))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2743.1713247300081</v>
      </c>
      <c r="M114" s="14">
        <f t="shared" si="54"/>
        <v>769177</v>
      </c>
      <c r="O114" s="13" t="e">
        <f>1000*(IF(I114&lt;18,VLOOKUP(I114,'[1]Mortality (No Interventions) L'!$B$10:$O$129,13),VLOOKUP(I114,'[1]Mortality (Interventions) L'!$B$392:$AV$512,4)))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2743.1713247300081</v>
      </c>
      <c r="M115" s="14">
        <f t="shared" si="54"/>
        <v>769177</v>
      </c>
      <c r="O115" s="13" t="e">
        <f>1000*(IF(I115&lt;18,VLOOKUP(I115,'[1]Mortality (No Interventions) L'!$B$10:$O$129,13),VLOOKUP(I115,'[1]Mortality (Interventions) L'!$B$392:$AV$512,4)))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2743.1713247300081</v>
      </c>
      <c r="M116" s="14">
        <f t="shared" si="54"/>
        <v>769177</v>
      </c>
      <c r="O116" s="13" t="e">
        <f>1000*(IF(I116&lt;18,VLOOKUP(I116,'[1]Mortality (No Interventions) L'!$B$10:$O$129,13),VLOOKUP(I116,'[1]Mortality (Interventions) L'!$B$392:$AV$512,4)))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2743.1713247300081</v>
      </c>
      <c r="M117" s="14">
        <f t="shared" si="54"/>
        <v>769177</v>
      </c>
      <c r="O117" s="13" t="e">
        <f>1000*(IF(I117&lt;18,VLOOKUP(I117,'[1]Mortality (No Interventions) L'!$B$10:$O$129,13),VLOOKUP(I117,'[1]Mortality (Interventions) L'!$B$392:$AV$512,4)))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2743.1713247300081</v>
      </c>
      <c r="M118" s="14">
        <f t="shared" si="54"/>
        <v>769177</v>
      </c>
      <c r="O118" s="13" t="e">
        <f>1000*(IF(I118&lt;18,VLOOKUP(I118,'[1]Mortality (No Interventions) L'!$B$10:$O$129,13),VLOOKUP(I118,'[1]Mortality (Interventions) L'!$B$392:$AV$512,4)))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2743.1713247300081</v>
      </c>
      <c r="M119" s="14">
        <f t="shared" si="54"/>
        <v>769177</v>
      </c>
      <c r="O119" s="13" t="e">
        <f>1000*(IF(I119&lt;18,VLOOKUP(I119,'[1]Mortality (No Interventions) L'!$B$10:$O$129,13),VLOOKUP(I119,'[1]Mortality (Interventions) L'!$B$392:$AV$512,4)))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2743.1713247300081</v>
      </c>
      <c r="M120" s="14">
        <f t="shared" si="54"/>
        <v>769177</v>
      </c>
      <c r="O120" s="13" t="e">
        <f>1000*(IF(I120&lt;18,VLOOKUP(I120,'[1]Mortality (No Interventions) L'!$B$10:$O$129,13),VLOOKUP(I120,'[1]Mortality (Interventions) L'!$B$392:$AV$512,4)))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2743.1713247300081</v>
      </c>
      <c r="M121" s="14">
        <f t="shared" si="54"/>
        <v>769177</v>
      </c>
      <c r="O121" s="13" t="e">
        <f>1000*(IF(I121&lt;18,VLOOKUP(I121,'[1]Mortality (No Interventions) L'!$B$10:$O$129,13),VLOOKUP(I121,'[1]Mortality (Interventions) L'!$B$392:$AV$512,4)))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2743.1713247300081</v>
      </c>
      <c r="M122" s="14">
        <f t="shared" si="54"/>
        <v>769177</v>
      </c>
      <c r="O122" s="13" t="e">
        <f>1000*(IF(I122&lt;18,VLOOKUP(I122,'[1]Mortality (No Interventions) L'!$B$10:$O$129,13),VLOOKUP(I122,'[1]Mortality (Interventions) L'!$B$392:$AV$512,4)))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2743.1713247300081</v>
      </c>
      <c r="M123" s="14">
        <f t="shared" si="54"/>
        <v>769177</v>
      </c>
      <c r="O123" s="13" t="e">
        <f>1000*(IF(I123&lt;18,VLOOKUP(I123,'[1]Mortality (No Interventions) L'!$B$10:$O$129,13),VLOOKUP(I123,'[1]Mortality (Interventions) L'!$B$392:$AV$512,4)))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2743.1713247300081</v>
      </c>
      <c r="M124" s="14">
        <f t="shared" si="54"/>
        <v>769177</v>
      </c>
      <c r="O124" s="13" t="e">
        <f>1000*(IF(I124&lt;18,VLOOKUP(I124,'[1]Mortality (No Interventions) L'!$B$10:$O$129,13),VLOOKUP(I124,'[1]Mortality (Interventions) L'!$B$392:$AV$512,4)))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507629.83994600165</v>
      </c>
      <c r="Z129" s="2">
        <f t="shared" si="72"/>
        <v>-12690.745998650042</v>
      </c>
      <c r="AA129" s="2">
        <f t="shared" si="72"/>
        <v>-49840.566562693188</v>
      </c>
      <c r="AB129" s="2">
        <f t="shared" si="72"/>
        <v>-769177.00000000035</v>
      </c>
      <c r="AC129" s="2">
        <f t="shared" si="72"/>
        <v>-324078.47261534148</v>
      </c>
      <c r="AD129" s="2">
        <f t="shared" si="72"/>
        <v>13755.928746902749</v>
      </c>
      <c r="AE129" s="2">
        <f t="shared" si="72"/>
        <v>-310322.54386843892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507629.83994600165</v>
      </c>
      <c r="Z131" s="2">
        <f t="shared" si="73"/>
        <v>-12690.745998650042</v>
      </c>
      <c r="AA131" s="2">
        <f t="shared" si="73"/>
        <v>-23337.371631118876</v>
      </c>
      <c r="AB131" s="2">
        <f t="shared" si="73"/>
        <v>-186424.92246072763</v>
      </c>
      <c r="AC131" s="2">
        <f t="shared" si="73"/>
        <v>285176.79985550512</v>
      </c>
      <c r="AD131" s="2">
        <f t="shared" si="73"/>
        <v>5827.520775392717</v>
      </c>
      <c r="AE131" s="2">
        <f t="shared" si="73"/>
        <v>291004.32063089788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507629.83994600165</v>
      </c>
      <c r="Z133" s="2">
        <f t="shared" si="74"/>
        <v>-12690.745998650042</v>
      </c>
      <c r="AA133" s="2">
        <f t="shared" si="74"/>
        <v>-35554.678377413918</v>
      </c>
      <c r="AB133" s="2">
        <f t="shared" si="74"/>
        <v>-418077.12902461109</v>
      </c>
      <c r="AC133" s="2">
        <f t="shared" si="74"/>
        <v>41307.286545326468</v>
      </c>
      <c r="AD133" s="2">
        <f t="shared" si="74"/>
        <v>9455.723417145362</v>
      </c>
      <c r="AE133" s="2">
        <f t="shared" si="74"/>
        <v>50763.009962471901</v>
      </c>
    </row>
    <row r="134" spans="1:40" ht="19" customHeight="1" x14ac:dyDescent="0.15">
      <c r="A134" s="1"/>
      <c r="G134" s="1" t="s">
        <v>11</v>
      </c>
      <c r="H134" s="50">
        <v>519750.26528915903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519750.26528915903</v>
      </c>
      <c r="K135" s="14">
        <f>J135*$C$10</f>
        <v>12993.756632228977</v>
      </c>
      <c r="L135" s="15">
        <f>$C$145</f>
        <v>5196.5525569223009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519750.26528915903</v>
      </c>
      <c r="Z135" s="8">
        <f t="shared" ref="Z135:Z166" si="79">IFERROR(_xlfn.IFNA(-$T135*K135,0),0)</f>
        <v>-12993.756632228977</v>
      </c>
      <c r="AA135" s="8">
        <f t="shared" ref="AA135:AA166" si="80">IFERROR(_xlfn.IFNA(-$T135*L135,0),0)</f>
        <v>-5196.5525569223009</v>
      </c>
      <c r="AB135" s="8"/>
      <c r="AC135" s="8">
        <f t="shared" ref="AC135:AC166" si="81">IFERROR(_xlfn.IFNA(SUM(Y135:AB135),0),0)</f>
        <v>501559.95610000775</v>
      </c>
      <c r="AD135" s="8"/>
      <c r="AE135" s="8">
        <f t="shared" ref="AE135:AE166" si="82">IFERROR(_xlfn.IFNA(SUM(AC135:AD135),0),0)</f>
        <v>501559.95610000775</v>
      </c>
      <c r="AG135" s="46">
        <f>AE264</f>
        <v>51975.050523364276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L'!$B$10:$O$129,13),VLOOKUP(I5,'[1]Mortality (Interventions) L'!$B$392:$AV$512,7)))</f>
        <v>15.896305272692121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1.5896305272692122E-2</v>
      </c>
      <c r="S136" s="10">
        <f t="shared" ref="S136:S167" si="86">MIN(P136*Q136,Q136-R136)</f>
        <v>0</v>
      </c>
      <c r="T136" s="9">
        <f t="shared" si="76"/>
        <v>0.98410369472730785</v>
      </c>
      <c r="U136" s="18"/>
      <c r="V136" s="8">
        <f t="shared" ref="V136:V167" si="87">W135</f>
        <v>7691.77</v>
      </c>
      <c r="W136" s="8">
        <f t="shared" si="77"/>
        <v>7569.4992759926654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-12227.072400733508</v>
      </c>
      <c r="AC136" s="8">
        <f t="shared" si="81"/>
        <v>-12227.072400733508</v>
      </c>
      <c r="AD136" s="8">
        <f t="shared" ref="AD136:AD167" si="89">IFERROR(_xlfn.IFNA($D$6*SUM(V136:V136,Y136:Z136),0),0)</f>
        <v>754.56263700000011</v>
      </c>
      <c r="AE136" s="8">
        <f t="shared" si="82"/>
        <v>-11472.509763733507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2597.8012304765052</v>
      </c>
      <c r="M137" s="14">
        <f t="shared" si="75"/>
        <v>769177</v>
      </c>
      <c r="N137" s="13"/>
      <c r="O137" s="13">
        <f>1000*(IF(I6&lt;18,VLOOKUP(I6,'[1]Mortality (No Interventions) L'!$B$10:$O$129,13),VLOOKUP(I6,'[1]Mortality (Interventions) L'!$B$392:$AV$512,7)))</f>
        <v>17.366383225093049</v>
      </c>
      <c r="P137" s="11">
        <v>0</v>
      </c>
      <c r="Q137" s="10">
        <f t="shared" si="84"/>
        <v>0.98410369472730785</v>
      </c>
      <c r="R137" s="10">
        <f t="shared" si="85"/>
        <v>1.7090321895864409E-2</v>
      </c>
      <c r="S137" s="10">
        <f t="shared" si="86"/>
        <v>0</v>
      </c>
      <c r="T137" s="9">
        <f t="shared" si="76"/>
        <v>0.9670133728314434</v>
      </c>
      <c r="U137" s="18"/>
      <c r="V137" s="8">
        <f t="shared" si="87"/>
        <v>7569.4992759926654</v>
      </c>
      <c r="W137" s="8">
        <f t="shared" si="77"/>
        <v>7438.0444507437114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-2512.1085298287589</v>
      </c>
      <c r="AB137" s="8">
        <f t="shared" si="88"/>
        <v>-13145.482524895298</v>
      </c>
      <c r="AC137" s="8">
        <f t="shared" si="81"/>
        <v>-15657.591054724056</v>
      </c>
      <c r="AD137" s="8">
        <f t="shared" si="89"/>
        <v>742.5678789748805</v>
      </c>
      <c r="AE137" s="8">
        <f t="shared" si="82"/>
        <v>-14915.023175749177</v>
      </c>
      <c r="AF137" s="1" t="s">
        <v>34</v>
      </c>
      <c r="AG137" s="44">
        <f>AE264/Y264</f>
        <v>0.10000004616534128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2597.8012304765052</v>
      </c>
      <c r="M138" s="14">
        <f t="shared" si="75"/>
        <v>769177</v>
      </c>
      <c r="N138" s="13"/>
      <c r="O138" s="13">
        <f>1000*(IF(I7&lt;18,VLOOKUP(I7,'[1]Mortality (No Interventions) L'!$B$10:$O$129,13),VLOOKUP(I7,'[1]Mortality (Interventions) L'!$B$392:$AV$512,7)))</f>
        <v>18.925065296201765</v>
      </c>
      <c r="P138" s="11">
        <v>0</v>
      </c>
      <c r="Q138" s="10">
        <f t="shared" si="84"/>
        <v>0.9670133728314434</v>
      </c>
      <c r="R138" s="10">
        <f t="shared" si="85"/>
        <v>1.8300791223135372E-2</v>
      </c>
      <c r="S138" s="10">
        <f t="shared" si="86"/>
        <v>0</v>
      </c>
      <c r="T138" s="9">
        <f t="shared" si="76"/>
        <v>0.94871258160830807</v>
      </c>
      <c r="U138" s="18"/>
      <c r="V138" s="8">
        <f t="shared" si="87"/>
        <v>7438.0444507437114</v>
      </c>
      <c r="W138" s="8">
        <f t="shared" si="77"/>
        <v>7297.2789738373358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-2464.5667118706046</v>
      </c>
      <c r="AB138" s="8">
        <f t="shared" si="88"/>
        <v>-14076.547690637595</v>
      </c>
      <c r="AC138" s="8">
        <f t="shared" si="81"/>
        <v>-16541.114402508199</v>
      </c>
      <c r="AD138" s="8">
        <f t="shared" si="89"/>
        <v>729.67216061795818</v>
      </c>
      <c r="AE138" s="8">
        <f t="shared" si="82"/>
        <v>-15811.442241890241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2597.8012304765052</v>
      </c>
      <c r="M139" s="14">
        <f t="shared" si="75"/>
        <v>769177</v>
      </c>
      <c r="N139" s="13"/>
      <c r="O139" s="13">
        <f>1000*(IF(I8&lt;18,VLOOKUP(I8,'[1]Mortality (No Interventions) L'!$B$10:$O$129,13),VLOOKUP(I8,'[1]Mortality (Interventions) L'!$B$392:$AV$512,7)))</f>
        <v>20.570983351723594</v>
      </c>
      <c r="P139" s="11">
        <v>0</v>
      </c>
      <c r="Q139" s="10">
        <f t="shared" si="84"/>
        <v>0.94871258160830807</v>
      </c>
      <c r="R139" s="10">
        <f t="shared" si="85"/>
        <v>1.9515950721835217E-2</v>
      </c>
      <c r="S139" s="10">
        <f t="shared" si="86"/>
        <v>0</v>
      </c>
      <c r="T139" s="9">
        <f t="shared" si="76"/>
        <v>0.92919663088647286</v>
      </c>
      <c r="U139" s="18"/>
      <c r="V139" s="8">
        <f t="shared" si="87"/>
        <v>7297.2789738373358</v>
      </c>
      <c r="W139" s="8">
        <f t="shared" si="77"/>
        <v>7147.1667695536462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-2413.8681510715023</v>
      </c>
      <c r="AB139" s="8">
        <f t="shared" si="88"/>
        <v>-15011.220428369046</v>
      </c>
      <c r="AC139" s="8">
        <f t="shared" si="81"/>
        <v>-17425.088579440548</v>
      </c>
      <c r="AD139" s="8">
        <f t="shared" si="89"/>
        <v>715.8630673334427</v>
      </c>
      <c r="AE139" s="8">
        <f t="shared" si="82"/>
        <v>-16709.225512107107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2597.8012304765052</v>
      </c>
      <c r="M140" s="14">
        <f t="shared" si="75"/>
        <v>769177</v>
      </c>
      <c r="N140" s="13"/>
      <c r="O140" s="13">
        <f>1000*(IF(I9&lt;18,VLOOKUP(I9,'[1]Mortality (No Interventions) L'!$B$10:$O$129,13),VLOOKUP(I9,'[1]Mortality (Interventions) L'!$B$392:$AV$512,7)))</f>
        <v>22.416453335520391</v>
      </c>
      <c r="P140" s="11">
        <v>0</v>
      </c>
      <c r="Q140" s="10">
        <f t="shared" si="84"/>
        <v>0.92919663088647286</v>
      </c>
      <c r="R140" s="10">
        <f t="shared" si="85"/>
        <v>2.0829292915789385E-2</v>
      </c>
      <c r="S140" s="10">
        <f t="shared" si="86"/>
        <v>0</v>
      </c>
      <c r="T140" s="9">
        <f t="shared" si="76"/>
        <v>0.90836733797068347</v>
      </c>
      <c r="U140" s="18"/>
      <c r="V140" s="8">
        <f t="shared" si="87"/>
        <v>7147.1667695536462</v>
      </c>
      <c r="W140" s="8">
        <f t="shared" si="77"/>
        <v>6986.9526391827649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-2359.7577883049089</v>
      </c>
      <c r="AB140" s="8">
        <f t="shared" si="88"/>
        <v>-16021.413037088132</v>
      </c>
      <c r="AC140" s="8">
        <f t="shared" si="81"/>
        <v>-18381.170825393041</v>
      </c>
      <c r="AD140" s="8">
        <f t="shared" si="89"/>
        <v>701.13706009321277</v>
      </c>
      <c r="AE140" s="8">
        <f t="shared" si="82"/>
        <v>-17680.033765299828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2597.8012304765052</v>
      </c>
      <c r="M141" s="14">
        <f t="shared" si="75"/>
        <v>769177</v>
      </c>
      <c r="N141" s="13"/>
      <c r="O141" s="13">
        <f>1000*(IF(I10&lt;18,VLOOKUP(I10,'[1]Mortality (No Interventions) L'!$B$10:$O$129,13),VLOOKUP(I10,'[1]Mortality (Interventions) L'!$B$392:$AV$512,7)))</f>
        <v>24.488708323555826</v>
      </c>
      <c r="P141" s="11">
        <v>0</v>
      </c>
      <c r="Q141" s="10">
        <f t="shared" si="84"/>
        <v>0.90836733797068347</v>
      </c>
      <c r="R141" s="10">
        <f t="shared" si="85"/>
        <v>2.2244742790208924E-2</v>
      </c>
      <c r="S141" s="10">
        <f t="shared" si="86"/>
        <v>0</v>
      </c>
      <c r="T141" s="9">
        <f t="shared" si="76"/>
        <v>0.88612259518047454</v>
      </c>
      <c r="U141" s="18"/>
      <c r="V141" s="8">
        <f t="shared" si="87"/>
        <v>6986.9526391827649</v>
      </c>
      <c r="W141" s="8">
        <f t="shared" si="77"/>
        <v>6815.8511939313194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-2301.9703681128708</v>
      </c>
      <c r="AB141" s="8">
        <f t="shared" si="88"/>
        <v>-17110.144525144529</v>
      </c>
      <c r="AC141" s="8">
        <f t="shared" si="81"/>
        <v>-19412.1148932574</v>
      </c>
      <c r="AD141" s="8">
        <f t="shared" si="89"/>
        <v>685.42005390382928</v>
      </c>
      <c r="AE141" s="8">
        <f t="shared" si="82"/>
        <v>-18726.694839353571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2597.8012304765052</v>
      </c>
      <c r="M142" s="14">
        <f t="shared" si="75"/>
        <v>769177</v>
      </c>
      <c r="N142" s="13"/>
      <c r="O142" s="13">
        <f>1000*(IF(I11&lt;18,VLOOKUP(I11,'[1]Mortality (No Interventions) L'!$B$10:$O$129,13),VLOOKUP(I11,'[1]Mortality (Interventions) L'!$B$392:$AV$512,7)))</f>
        <v>26.854286157079617</v>
      </c>
      <c r="P142" s="11">
        <v>0</v>
      </c>
      <c r="Q142" s="10">
        <f t="shared" si="84"/>
        <v>0.88612259518047454</v>
      </c>
      <c r="R142" s="10">
        <f t="shared" si="85"/>
        <v>2.3796189741230482E-2</v>
      </c>
      <c r="S142" s="10">
        <f t="shared" si="86"/>
        <v>0</v>
      </c>
      <c r="T142" s="9">
        <f t="shared" si="76"/>
        <v>0.8623264054392441</v>
      </c>
      <c r="U142" s="18"/>
      <c r="V142" s="8">
        <f t="shared" si="87"/>
        <v>6815.8511939313194</v>
      </c>
      <c r="W142" s="8">
        <f t="shared" si="77"/>
        <v>6632.816375565415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-2240.1525971224501</v>
      </c>
      <c r="AB142" s="8">
        <f t="shared" si="88"/>
        <v>-18303.481836590439</v>
      </c>
      <c r="AC142" s="8">
        <f t="shared" si="81"/>
        <v>-20543.63443371289</v>
      </c>
      <c r="AD142" s="8">
        <f t="shared" si="89"/>
        <v>668.63500212466249</v>
      </c>
      <c r="AE142" s="8">
        <f t="shared" si="82"/>
        <v>-19874.999431588229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2597.8012304765052</v>
      </c>
      <c r="M143" s="14">
        <f t="shared" si="75"/>
        <v>769177</v>
      </c>
      <c r="N143" s="13"/>
      <c r="O143" s="13">
        <f>1000*(IF(I12&lt;18,VLOOKUP(I12,'[1]Mortality (No Interventions) L'!$B$10:$O$129,13),VLOOKUP(I12,'[1]Mortality (Interventions) L'!$B$392:$AV$512,7)))</f>
        <v>29.573300839484773</v>
      </c>
      <c r="P143" s="11">
        <v>0</v>
      </c>
      <c r="Q143" s="10">
        <f t="shared" si="84"/>
        <v>0.8623264054392441</v>
      </c>
      <c r="R143" s="10">
        <f t="shared" si="85"/>
        <v>2.5501838209886284E-2</v>
      </c>
      <c r="S143" s="10">
        <f t="shared" si="86"/>
        <v>0</v>
      </c>
      <c r="T143" s="9">
        <f t="shared" si="76"/>
        <v>0.83682456722935783</v>
      </c>
      <c r="U143" s="18"/>
      <c r="V143" s="8">
        <f t="shared" si="87"/>
        <v>6632.816375565415</v>
      </c>
      <c r="W143" s="8">
        <f t="shared" si="77"/>
        <v>6436.6621014777584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-2173.9038904413947</v>
      </c>
      <c r="AB143" s="8">
        <f t="shared" si="88"/>
        <v>-19615.427408765703</v>
      </c>
      <c r="AC143" s="8">
        <f t="shared" si="81"/>
        <v>-21789.331299207097</v>
      </c>
      <c r="AD143" s="8">
        <f t="shared" si="89"/>
        <v>650.67928644296728</v>
      </c>
      <c r="AE143" s="8">
        <f t="shared" si="82"/>
        <v>-21138.652012764131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2597.8012304765052</v>
      </c>
      <c r="M144" s="14">
        <f t="shared" si="75"/>
        <v>769177</v>
      </c>
      <c r="N144" s="13"/>
      <c r="O144" s="13">
        <f>1000*(IF(I13&lt;18,VLOOKUP(I13,'[1]Mortality (No Interventions) L'!$B$10:$O$129,13),VLOOKUP(I13,'[1]Mortality (Interventions) L'!$B$392:$AV$512,7)))</f>
        <v>32.698769472038066</v>
      </c>
      <c r="P144" s="11">
        <v>0</v>
      </c>
      <c r="Q144" s="10">
        <f t="shared" si="84"/>
        <v>0.83682456722935783</v>
      </c>
      <c r="R144" s="10">
        <f t="shared" si="85"/>
        <v>2.7363133612370791E-2</v>
      </c>
      <c r="S144" s="10">
        <f t="shared" si="86"/>
        <v>0</v>
      </c>
      <c r="T144" s="9">
        <f t="shared" si="76"/>
        <v>0.80946143361698708</v>
      </c>
      <c r="U144" s="18"/>
      <c r="V144" s="8">
        <f t="shared" si="87"/>
        <v>6436.6621014777584</v>
      </c>
      <c r="W144" s="8">
        <f t="shared" si="77"/>
        <v>6226.1911712521332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-2102.819908273485</v>
      </c>
      <c r="AB144" s="8">
        <f t="shared" si="88"/>
        <v>-21047.093022562527</v>
      </c>
      <c r="AC144" s="8">
        <f t="shared" si="81"/>
        <v>-23149.912930836013</v>
      </c>
      <c r="AD144" s="8">
        <f t="shared" si="89"/>
        <v>631.43655215496813</v>
      </c>
      <c r="AE144" s="8">
        <f t="shared" si="82"/>
        <v>-22518.476378681044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5196.5525569223009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2597.8012304765052</v>
      </c>
      <c r="M145" s="14">
        <f t="shared" si="75"/>
        <v>769177</v>
      </c>
      <c r="N145" s="13"/>
      <c r="O145" s="13">
        <f>1000*(IF(I14&lt;18,VLOOKUP(I14,'[1]Mortality (No Interventions) L'!$B$10:$O$129,13),VLOOKUP(I14,'[1]Mortality (Interventions) L'!$B$392:$AV$512,7)))</f>
        <v>36.412546969534098</v>
      </c>
      <c r="P145" s="11">
        <v>0</v>
      </c>
      <c r="Q145" s="10">
        <f t="shared" si="84"/>
        <v>0.80946143361698708</v>
      </c>
      <c r="R145" s="10">
        <f t="shared" si="85"/>
        <v>2.9474552471604947E-2</v>
      </c>
      <c r="S145" s="10">
        <f t="shared" si="86"/>
        <v>0</v>
      </c>
      <c r="T145" s="9">
        <f t="shared" si="76"/>
        <v>0.77998688114538217</v>
      </c>
      <c r="U145" s="18"/>
      <c r="V145" s="8">
        <f t="shared" si="87"/>
        <v>6226.1911712521332</v>
      </c>
      <c r="W145" s="8">
        <f t="shared" si="77"/>
        <v>5999.4796927876168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-2026.2508795950055</v>
      </c>
      <c r="AB145" s="8">
        <f t="shared" si="88"/>
        <v>-22671.147846451677</v>
      </c>
      <c r="AC145" s="8">
        <f t="shared" si="81"/>
        <v>-24697.398726046682</v>
      </c>
      <c r="AD145" s="8">
        <f t="shared" si="89"/>
        <v>610.78935389983428</v>
      </c>
      <c r="AE145" s="8">
        <f t="shared" si="82"/>
        <v>-24086.609372146846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2597.8012304765052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2597.8012304765052</v>
      </c>
      <c r="M146" s="14">
        <f t="shared" si="75"/>
        <v>769177</v>
      </c>
      <c r="N146" s="13"/>
      <c r="O146" s="13">
        <f>1000*(IF(I15&lt;18,VLOOKUP(I15,'[1]Mortality (No Interventions) L'!$B$10:$O$129,13),VLOOKUP(I15,'[1]Mortality (Interventions) L'!$B$392:$AV$512,7)))</f>
        <v>40.676879331931481</v>
      </c>
      <c r="P146" s="11">
        <v>0</v>
      </c>
      <c r="Q146" s="10">
        <f t="shared" si="84"/>
        <v>0.77998688114538217</v>
      </c>
      <c r="R146" s="10">
        <f t="shared" si="85"/>
        <v>3.1727432244840294E-2</v>
      </c>
      <c r="S146" s="10">
        <f t="shared" si="86"/>
        <v>0</v>
      </c>
      <c r="T146" s="9">
        <f t="shared" si="76"/>
        <v>0.74825944890054186</v>
      </c>
      <c r="U146" s="18"/>
      <c r="V146" s="8">
        <f t="shared" si="87"/>
        <v>5999.4796927876168</v>
      </c>
      <c r="W146" s="8">
        <f t="shared" si="77"/>
        <v>5755.4395812697212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-1943.8293170694992</v>
      </c>
      <c r="AB146" s="8">
        <f t="shared" si="88"/>
        <v>-24404.011151789524</v>
      </c>
      <c r="AC146" s="8">
        <f t="shared" si="81"/>
        <v>-26347.840468859024</v>
      </c>
      <c r="AD146" s="8">
        <f t="shared" si="89"/>
        <v>588.54895786246527</v>
      </c>
      <c r="AE146" s="8">
        <f t="shared" si="82"/>
        <v>-25759.291510996558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2597.8012304765052</v>
      </c>
      <c r="M147" s="14">
        <f t="shared" si="75"/>
        <v>769177</v>
      </c>
      <c r="N147" s="13"/>
      <c r="O147" s="13">
        <f>1000*(IF(I16&lt;18,VLOOKUP(I16,'[1]Mortality (No Interventions) L'!$B$10:$O$129,13),VLOOKUP(I16,'[1]Mortality (Interventions) L'!$B$392:$AV$512,7)))</f>
        <v>45.551704413683048</v>
      </c>
      <c r="P147" s="11">
        <v>0</v>
      </c>
      <c r="Q147" s="10">
        <f t="shared" si="84"/>
        <v>0.74825944890054186</v>
      </c>
      <c r="R147" s="10">
        <f t="shared" si="85"/>
        <v>3.4084493241062858E-2</v>
      </c>
      <c r="S147" s="10">
        <f t="shared" si="86"/>
        <v>0</v>
      </c>
      <c r="T147" s="9">
        <f t="shared" si="76"/>
        <v>0.71417495565947897</v>
      </c>
      <c r="U147" s="18"/>
      <c r="V147" s="8">
        <f t="shared" si="87"/>
        <v>5755.4395812697212</v>
      </c>
      <c r="W147" s="8">
        <f t="shared" si="77"/>
        <v>5493.2694986929109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-1855.284578587698</v>
      </c>
      <c r="AB147" s="8">
        <f t="shared" si="88"/>
        <v>-26217.008257681005</v>
      </c>
      <c r="AC147" s="8">
        <f t="shared" si="81"/>
        <v>-28072.292836268702</v>
      </c>
      <c r="AD147" s="8">
        <f t="shared" si="89"/>
        <v>564.60862292255968</v>
      </c>
      <c r="AE147" s="8">
        <f t="shared" si="82"/>
        <v>-27507.684213346143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2597.8012304765052</v>
      </c>
      <c r="M148" s="14">
        <f t="shared" si="75"/>
        <v>769177</v>
      </c>
      <c r="N148" s="13"/>
      <c r="O148" s="13">
        <f>1000*(IF(I17&lt;18,VLOOKUP(I17,'[1]Mortality (No Interventions) L'!$B$10:$O$129,13),VLOOKUP(I17,'[1]Mortality (Interventions) L'!$B$392:$AV$512,7)))</f>
        <v>51.157098642213242</v>
      </c>
      <c r="P148" s="11">
        <v>0</v>
      </c>
      <c r="Q148" s="10">
        <f t="shared" si="84"/>
        <v>0.71417495565947897</v>
      </c>
      <c r="R148" s="10">
        <f t="shared" si="85"/>
        <v>3.6535118654470233E-2</v>
      </c>
      <c r="S148" s="10">
        <f t="shared" si="86"/>
        <v>0</v>
      </c>
      <c r="T148" s="9">
        <f t="shared" si="76"/>
        <v>0.67763983700500874</v>
      </c>
      <c r="U148" s="18"/>
      <c r="V148" s="8">
        <f t="shared" si="87"/>
        <v>5493.2694986929109</v>
      </c>
      <c r="W148" s="8">
        <f t="shared" si="77"/>
        <v>5212.2497690800164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-1760.3736023915101</v>
      </c>
      <c r="AB148" s="8">
        <f t="shared" si="88"/>
        <v>-28101.972961289452</v>
      </c>
      <c r="AC148" s="8">
        <f t="shared" si="81"/>
        <v>-29862.346563680963</v>
      </c>
      <c r="AD148" s="8">
        <f t="shared" si="89"/>
        <v>538.88973782177459</v>
      </c>
      <c r="AE148" s="8">
        <f t="shared" si="82"/>
        <v>-29323.45682585919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2597.8012304765052</v>
      </c>
      <c r="M149" s="14">
        <f t="shared" si="75"/>
        <v>769177</v>
      </c>
      <c r="N149" s="13"/>
      <c r="O149" s="13">
        <f>1000*(IF(I18&lt;18,VLOOKUP(I18,'[1]Mortality (No Interventions) L'!$B$10:$O$129,13),VLOOKUP(I18,'[1]Mortality (Interventions) L'!$B$392:$AV$512,7)))</f>
        <v>57.386102182709301</v>
      </c>
      <c r="P149" s="11">
        <v>0</v>
      </c>
      <c r="Q149" s="10">
        <f t="shared" si="84"/>
        <v>0.67763983700500874</v>
      </c>
      <c r="R149" s="10">
        <f t="shared" si="85"/>
        <v>3.8887108929443907E-2</v>
      </c>
      <c r="S149" s="10">
        <f t="shared" si="86"/>
        <v>0</v>
      </c>
      <c r="T149" s="9">
        <f t="shared" si="76"/>
        <v>0.63875272807556482</v>
      </c>
      <c r="U149" s="18"/>
      <c r="V149" s="8">
        <f t="shared" si="87"/>
        <v>5212.2497690800164</v>
      </c>
      <c r="W149" s="8">
        <f t="shared" si="77"/>
        <v>4913.1390712297871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-1659.3526229649269</v>
      </c>
      <c r="AB149" s="8">
        <f t="shared" si="88"/>
        <v>-29911.069785022875</v>
      </c>
      <c r="AC149" s="8">
        <f t="shared" si="81"/>
        <v>-31570.422407987804</v>
      </c>
      <c r="AD149" s="8">
        <f t="shared" si="89"/>
        <v>511.32170234674965</v>
      </c>
      <c r="AE149" s="8">
        <f t="shared" si="82"/>
        <v>-31059.100705641053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2597.8012304765052</v>
      </c>
      <c r="M150" s="14">
        <f t="shared" si="75"/>
        <v>769177</v>
      </c>
      <c r="N150" s="13"/>
      <c r="O150" s="13">
        <f>1000*(IF(I19&lt;18,VLOOKUP(I19,'[1]Mortality (No Interventions) L'!$B$10:$O$129,13),VLOOKUP(I19,'[1]Mortality (Interventions) L'!$B$392:$AV$512,7)))</f>
        <v>64.273486239037823</v>
      </c>
      <c r="P150" s="11">
        <v>0</v>
      </c>
      <c r="Q150" s="10">
        <f t="shared" si="84"/>
        <v>0.63875272807556482</v>
      </c>
      <c r="R150" s="10">
        <f t="shared" si="85"/>
        <v>4.1054864678112687E-2</v>
      </c>
      <c r="S150" s="10">
        <f t="shared" si="86"/>
        <v>0</v>
      </c>
      <c r="T150" s="9">
        <f t="shared" si="76"/>
        <v>0.59769786339745212</v>
      </c>
      <c r="U150" s="18"/>
      <c r="V150" s="8">
        <f t="shared" si="87"/>
        <v>4913.1390712297871</v>
      </c>
      <c r="W150" s="8">
        <f t="shared" si="77"/>
        <v>4597.3544947446208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-1552.7002449870793</v>
      </c>
      <c r="AB150" s="8">
        <f t="shared" si="88"/>
        <v>-31578.457648516684</v>
      </c>
      <c r="AC150" s="8">
        <f t="shared" si="81"/>
        <v>-33131.157893503761</v>
      </c>
      <c r="AD150" s="8">
        <f t="shared" si="89"/>
        <v>481.97894288764212</v>
      </c>
      <c r="AE150" s="8">
        <f t="shared" si="82"/>
        <v>-32649.178950616119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2597.8012304765052</v>
      </c>
      <c r="M151" s="14">
        <f t="shared" si="75"/>
        <v>769177</v>
      </c>
      <c r="N151" s="13"/>
      <c r="O151" s="13">
        <f>1000*(IF(I20&lt;18,VLOOKUP(I20,'[1]Mortality (No Interventions) L'!$B$10:$O$129,13),VLOOKUP(I20,'[1]Mortality (Interventions) L'!$B$392:$AV$512,7)))</f>
        <v>71.736186197321999</v>
      </c>
      <c r="P151" s="11">
        <v>0</v>
      </c>
      <c r="Q151" s="10">
        <f t="shared" si="84"/>
        <v>0.59769786339745212</v>
      </c>
      <c r="R151" s="10">
        <f t="shared" si="85"/>
        <v>4.2876565218421155E-2</v>
      </c>
      <c r="S151" s="10">
        <f t="shared" si="86"/>
        <v>0</v>
      </c>
      <c r="T151" s="9">
        <f t="shared" si="76"/>
        <v>0.55482129817903092</v>
      </c>
      <c r="U151" s="18"/>
      <c r="V151" s="8">
        <f t="shared" si="87"/>
        <v>4597.3544947446208</v>
      </c>
      <c r="W151" s="8">
        <f t="shared" si="77"/>
        <v>4267.5578166945252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-1441.3154511040586</v>
      </c>
      <c r="AB151" s="8">
        <f t="shared" si="88"/>
        <v>-32979.667805009529</v>
      </c>
      <c r="AC151" s="8">
        <f t="shared" si="81"/>
        <v>-34420.983256113585</v>
      </c>
      <c r="AD151" s="8">
        <f t="shared" si="89"/>
        <v>451.00047593444731</v>
      </c>
      <c r="AE151" s="8">
        <f t="shared" si="82"/>
        <v>-33969.98278017914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2597.8012304765052</v>
      </c>
      <c r="M152" s="14">
        <f t="shared" si="75"/>
        <v>769177</v>
      </c>
      <c r="N152" s="13"/>
      <c r="O152" s="13">
        <f>1000*(IF(I21&lt;18,VLOOKUP(I21,'[1]Mortality (No Interventions) L'!$B$10:$O$129,13),VLOOKUP(I21,'[1]Mortality (Interventions) L'!$B$392:$AV$512,7)))</f>
        <v>79.88311947475546</v>
      </c>
      <c r="P152" s="11">
        <v>0</v>
      </c>
      <c r="Q152" s="10">
        <f t="shared" si="84"/>
        <v>0.55482129817903092</v>
      </c>
      <c r="R152" s="10">
        <f t="shared" si="85"/>
        <v>4.4320856049574454E-2</v>
      </c>
      <c r="S152" s="10">
        <f t="shared" si="86"/>
        <v>0</v>
      </c>
      <c r="T152" s="9">
        <f t="shared" si="76"/>
        <v>0.51050044212945644</v>
      </c>
      <c r="U152" s="18"/>
      <c r="V152" s="8">
        <f t="shared" si="87"/>
        <v>4267.5578166945252</v>
      </c>
      <c r="W152" s="8">
        <f t="shared" si="77"/>
        <v>3926.6519857580893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-1326.178676722702</v>
      </c>
      <c r="AB152" s="8">
        <f t="shared" si="88"/>
        <v>-34090.58309364353</v>
      </c>
      <c r="AC152" s="8">
        <f t="shared" si="81"/>
        <v>-35416.761770366233</v>
      </c>
      <c r="AD152" s="8">
        <f t="shared" si="89"/>
        <v>418.64742181773295</v>
      </c>
      <c r="AE152" s="8">
        <f t="shared" si="82"/>
        <v>-34998.114348548501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2597.8012304765052</v>
      </c>
      <c r="M153" s="14">
        <f t="shared" si="75"/>
        <v>769177</v>
      </c>
      <c r="N153" s="13"/>
      <c r="O153" s="13">
        <f>1000*(IF(I22&lt;18,VLOOKUP(I22,'[1]Mortality (No Interventions) L'!$B$10:$O$129,13),VLOOKUP(I22,'[1]Mortality (Interventions) L'!$B$392:$AV$512,7)))</f>
        <v>88.996841145964652</v>
      </c>
      <c r="P153" s="11">
        <v>0</v>
      </c>
      <c r="Q153" s="10">
        <f t="shared" si="84"/>
        <v>0.51050044212945644</v>
      </c>
      <c r="R153" s="10">
        <f t="shared" si="85"/>
        <v>4.5432926753139952E-2</v>
      </c>
      <c r="S153" s="10">
        <f t="shared" si="86"/>
        <v>0</v>
      </c>
      <c r="T153" s="9">
        <f t="shared" si="76"/>
        <v>0.46506751537631652</v>
      </c>
      <c r="U153" s="18"/>
      <c r="V153" s="8">
        <f t="shared" si="87"/>
        <v>3926.6519857580893</v>
      </c>
      <c r="W153" s="8">
        <f t="shared" si="77"/>
        <v>3577.1923627460901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-1208.1529636992461</v>
      </c>
      <c r="AB153" s="8">
        <f t="shared" si="88"/>
        <v>-34945.962301199928</v>
      </c>
      <c r="AC153" s="8">
        <f t="shared" si="81"/>
        <v>-36154.115264899177</v>
      </c>
      <c r="AD153" s="8">
        <f t="shared" si="89"/>
        <v>385.20455980286857</v>
      </c>
      <c r="AE153" s="8">
        <f t="shared" si="82"/>
        <v>-35768.910705096307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2597.8012304765052</v>
      </c>
      <c r="M154" s="14">
        <f t="shared" si="75"/>
        <v>769177</v>
      </c>
      <c r="N154" s="13"/>
      <c r="O154" s="13">
        <f>1000*(IF(I23&lt;18,VLOOKUP(I23,'[1]Mortality (No Interventions) L'!$B$10:$O$129,13),VLOOKUP(I23,'[1]Mortality (Interventions) L'!$B$392:$AV$512,7)))</f>
        <v>99.178271458550725</v>
      </c>
      <c r="P154" s="11">
        <v>0</v>
      </c>
      <c r="Q154" s="10">
        <f t="shared" si="84"/>
        <v>0.46506751537631652</v>
      </c>
      <c r="R154" s="10">
        <f t="shared" si="85"/>
        <v>4.6124592286546036E-2</v>
      </c>
      <c r="S154" s="10">
        <f t="shared" si="86"/>
        <v>0</v>
      </c>
      <c r="T154" s="9">
        <f t="shared" si="76"/>
        <v>0.41894292308977049</v>
      </c>
      <c r="U154" s="18"/>
      <c r="V154" s="8">
        <f t="shared" si="87"/>
        <v>3577.1923627460901</v>
      </c>
      <c r="W154" s="8">
        <f t="shared" si="77"/>
        <v>3222.4126075342042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-1088.3304411020297</v>
      </c>
      <c r="AB154" s="8">
        <f t="shared" si="88"/>
        <v>-35477.975521188622</v>
      </c>
      <c r="AC154" s="8">
        <f t="shared" si="81"/>
        <v>-36566.305962290651</v>
      </c>
      <c r="AD154" s="8">
        <f t="shared" si="89"/>
        <v>350.92257078539149</v>
      </c>
      <c r="AE154" s="8">
        <f t="shared" si="82"/>
        <v>-36215.38339150526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2597.8012304765052</v>
      </c>
      <c r="M155" s="14">
        <f t="shared" si="75"/>
        <v>769177</v>
      </c>
      <c r="N155" s="13"/>
      <c r="O155" s="13">
        <f>1000*(IF(I24&lt;18,VLOOKUP(I24,'[1]Mortality (No Interventions) L'!$B$10:$O$129,13),VLOOKUP(I24,'[1]Mortality (Interventions) L'!$B$392:$AV$512,7)))</f>
        <v>110.59584897443656</v>
      </c>
      <c r="P155" s="11">
        <v>0</v>
      </c>
      <c r="Q155" s="10">
        <f t="shared" si="84"/>
        <v>0.41894292308977049</v>
      </c>
      <c r="R155" s="10">
        <f t="shared" si="85"/>
        <v>4.6333348250945247E-2</v>
      </c>
      <c r="S155" s="10">
        <f t="shared" si="86"/>
        <v>0</v>
      </c>
      <c r="T155" s="9">
        <f t="shared" si="76"/>
        <v>0.37260957483882523</v>
      </c>
      <c r="U155" s="18"/>
      <c r="V155" s="8">
        <f t="shared" si="87"/>
        <v>3222.4126075342042</v>
      </c>
      <c r="W155" s="8">
        <f t="shared" si="77"/>
        <v>2866.0271494580311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-967.9656120036276</v>
      </c>
      <c r="AB155" s="8">
        <f t="shared" si="88"/>
        <v>-35638.545807617309</v>
      </c>
      <c r="AC155" s="8">
        <f t="shared" si="81"/>
        <v>-36606.51141962094</v>
      </c>
      <c r="AD155" s="8">
        <f t="shared" si="89"/>
        <v>316.11867679910546</v>
      </c>
      <c r="AE155" s="8">
        <f t="shared" si="82"/>
        <v>-36290.392742821838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2597.8012304765052</v>
      </c>
      <c r="M156" s="14">
        <f t="shared" si="75"/>
        <v>769177</v>
      </c>
      <c r="N156" s="13"/>
      <c r="O156" s="13">
        <f>1000*(IF(I25&lt;18,VLOOKUP(I25,'[1]Mortality (No Interventions) L'!$B$10:$O$129,13),VLOOKUP(I25,'[1]Mortality (Interventions) L'!$B$392:$AV$512,7)))</f>
        <v>122.83281909202576</v>
      </c>
      <c r="P156" s="11">
        <v>0</v>
      </c>
      <c r="Q156" s="10">
        <f t="shared" si="84"/>
        <v>0.37260957483882523</v>
      </c>
      <c r="R156" s="10">
        <f t="shared" si="85"/>
        <v>4.5768684498134052E-2</v>
      </c>
      <c r="S156" s="10">
        <f t="shared" si="86"/>
        <v>0</v>
      </c>
      <c r="T156" s="9">
        <f t="shared" si="76"/>
        <v>0.32684089034069119</v>
      </c>
      <c r="U156" s="18"/>
      <c r="V156" s="8">
        <f t="shared" si="87"/>
        <v>2866.0271494580311</v>
      </c>
      <c r="W156" s="8">
        <f t="shared" si="77"/>
        <v>2513.9849550958183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-849.06766709708404</v>
      </c>
      <c r="AB156" s="8">
        <f t="shared" si="88"/>
        <v>-35204.219436221254</v>
      </c>
      <c r="AC156" s="8">
        <f t="shared" si="81"/>
        <v>-36053.28710331834</v>
      </c>
      <c r="AD156" s="8">
        <f t="shared" si="89"/>
        <v>281.15726336183286</v>
      </c>
      <c r="AE156" s="8">
        <f t="shared" si="82"/>
        <v>-35772.129839956506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2597.8012304765052</v>
      </c>
      <c r="M157" s="14">
        <f t="shared" si="75"/>
        <v>769177</v>
      </c>
      <c r="N157" s="13"/>
      <c r="O157" s="13">
        <f>1000*(IF(I26&lt;18,VLOOKUP(I26,'[1]Mortality (No Interventions) L'!$B$10:$O$129,13),VLOOKUP(I26,'[1]Mortality (Interventions) L'!$B$392:$AV$512,7)))</f>
        <v>135.49668829577968</v>
      </c>
      <c r="P157" s="11">
        <v>0</v>
      </c>
      <c r="Q157" s="10">
        <f t="shared" si="84"/>
        <v>0.32684089034069119</v>
      </c>
      <c r="R157" s="10">
        <f t="shared" si="85"/>
        <v>4.4285858240807739E-2</v>
      </c>
      <c r="S157" s="10">
        <f t="shared" si="86"/>
        <v>0</v>
      </c>
      <c r="T157" s="9">
        <f t="shared" si="76"/>
        <v>0.28255503209988347</v>
      </c>
      <c r="U157" s="18"/>
      <c r="V157" s="8">
        <f t="shared" si="87"/>
        <v>2513.9849550958183</v>
      </c>
      <c r="W157" s="8">
        <f t="shared" si="77"/>
        <v>2173.3483192549206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-734.02181006640569</v>
      </c>
      <c r="AB157" s="8">
        <f t="shared" si="88"/>
        <v>-34063.663584089772</v>
      </c>
      <c r="AC157" s="8">
        <f t="shared" si="81"/>
        <v>-34797.685394156179</v>
      </c>
      <c r="AD157" s="8">
        <f t="shared" si="89"/>
        <v>246.62192409489981</v>
      </c>
      <c r="AE157" s="8">
        <f t="shared" si="82"/>
        <v>-34551.063470061279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2597.8012304765052</v>
      </c>
      <c r="M158" s="14">
        <f t="shared" si="75"/>
        <v>769177</v>
      </c>
      <c r="N158" s="13"/>
      <c r="O158" s="13">
        <f>1000*(IF(I27&lt;18,VLOOKUP(I27,'[1]Mortality (No Interventions) L'!$B$10:$O$129,13),VLOOKUP(I27,'[1]Mortality (Interventions) L'!$B$392:$AV$512,7)))</f>
        <v>149.22238212415149</v>
      </c>
      <c r="P158" s="11">
        <v>0</v>
      </c>
      <c r="Q158" s="10">
        <f t="shared" si="84"/>
        <v>0.28255503209988347</v>
      </c>
      <c r="R158" s="10">
        <f t="shared" si="85"/>
        <v>4.2163534971110708E-2</v>
      </c>
      <c r="S158" s="10">
        <f t="shared" si="86"/>
        <v>0</v>
      </c>
      <c r="T158" s="9">
        <f t="shared" si="76"/>
        <v>0.24039149712877278</v>
      </c>
      <c r="U158" s="18"/>
      <c r="V158" s="8">
        <f t="shared" si="87"/>
        <v>2173.3483192549206</v>
      </c>
      <c r="W158" s="8">
        <f t="shared" si="77"/>
        <v>1849.0361058701808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-624.48932703721516</v>
      </c>
      <c r="AB158" s="8">
        <f t="shared" si="88"/>
        <v>-32431.221338474021</v>
      </c>
      <c r="AC158" s="8">
        <f t="shared" si="81"/>
        <v>-33055.710665511237</v>
      </c>
      <c r="AD158" s="8">
        <f t="shared" si="89"/>
        <v>213.20547011890773</v>
      </c>
      <c r="AE158" s="8">
        <f t="shared" si="82"/>
        <v>-32842.505195392332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2597.8012304765052</v>
      </c>
      <c r="M159" s="14">
        <f t="shared" si="75"/>
        <v>769177</v>
      </c>
      <c r="N159" s="13"/>
      <c r="O159" s="13">
        <f>1000*(IF(I28&lt;18,VLOOKUP(I28,'[1]Mortality (No Interventions) L'!$B$10:$O$129,13),VLOOKUP(I28,'[1]Mortality (Interventions) L'!$B$392:$AV$512,7)))</f>
        <v>163.93748700788549</v>
      </c>
      <c r="P159" s="11">
        <v>0</v>
      </c>
      <c r="Q159" s="10">
        <f t="shared" si="84"/>
        <v>0.24039149712877278</v>
      </c>
      <c r="R159" s="10">
        <f t="shared" si="85"/>
        <v>3.940917793735433E-2</v>
      </c>
      <c r="S159" s="10">
        <f t="shared" si="86"/>
        <v>0</v>
      </c>
      <c r="T159" s="9">
        <f t="shared" si="76"/>
        <v>0.20098231919141846</v>
      </c>
      <c r="U159" s="18"/>
      <c r="V159" s="8">
        <f t="shared" si="87"/>
        <v>1849.0361058701808</v>
      </c>
      <c r="W159" s="8">
        <f t="shared" si="77"/>
        <v>1545.9097732869768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-522.11211609948862</v>
      </c>
      <c r="AB159" s="8">
        <f t="shared" si="88"/>
        <v>-30312.633258320391</v>
      </c>
      <c r="AC159" s="8">
        <f t="shared" si="81"/>
        <v>-30834.745374419879</v>
      </c>
      <c r="AD159" s="8">
        <f t="shared" si="89"/>
        <v>181.39044198586475</v>
      </c>
      <c r="AE159" s="8">
        <f t="shared" si="82"/>
        <v>-30653.354932434013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2597.8012304765052</v>
      </c>
      <c r="M160" s="14">
        <f t="shared" si="75"/>
        <v>769177</v>
      </c>
      <c r="N160" s="13"/>
      <c r="O160" s="13">
        <f>1000*(IF(I29&lt;18,VLOOKUP(I29,'[1]Mortality (No Interventions) L'!$B$10:$O$129,13),VLOOKUP(I29,'[1]Mortality (Interventions) L'!$B$392:$AV$512,7)))</f>
        <v>180.04811903726767</v>
      </c>
      <c r="P160" s="11">
        <v>0</v>
      </c>
      <c r="Q160" s="10">
        <f t="shared" si="84"/>
        <v>0.20098231919141846</v>
      </c>
      <c r="R160" s="10">
        <f t="shared" si="85"/>
        <v>3.6186488530162632E-2</v>
      </c>
      <c r="S160" s="10">
        <f t="shared" si="86"/>
        <v>0</v>
      </c>
      <c r="T160" s="9">
        <f t="shared" si="76"/>
        <v>0.16479583066125583</v>
      </c>
      <c r="U160" s="18"/>
      <c r="V160" s="8">
        <f t="shared" si="87"/>
        <v>1545.9097732869768</v>
      </c>
      <c r="W160" s="8">
        <f t="shared" si="77"/>
        <v>1267.5716264053278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-428.10681166920818</v>
      </c>
      <c r="AB160" s="8">
        <f t="shared" si="88"/>
        <v>-27833.814688164901</v>
      </c>
      <c r="AC160" s="8">
        <f t="shared" si="81"/>
        <v>-28261.921499834109</v>
      </c>
      <c r="AD160" s="8">
        <f t="shared" si="89"/>
        <v>151.65374875945244</v>
      </c>
      <c r="AE160" s="8">
        <f t="shared" si="82"/>
        <v>-28110.267751074654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2597.8012304765052</v>
      </c>
      <c r="M161" s="14">
        <f t="shared" si="75"/>
        <v>769177</v>
      </c>
      <c r="N161" s="13"/>
      <c r="O161" s="13">
        <f>1000*(IF(I30&lt;18,VLOOKUP(I30,'[1]Mortality (No Interventions) L'!$B$10:$O$129,13),VLOOKUP(I30,'[1]Mortality (Interventions) L'!$B$392:$AV$512,7)))</f>
        <v>197.75344610787826</v>
      </c>
      <c r="P161" s="11">
        <v>0</v>
      </c>
      <c r="Q161" s="10">
        <f t="shared" si="84"/>
        <v>0.16479583066125583</v>
      </c>
      <c r="R161" s="10">
        <f t="shared" si="85"/>
        <v>3.258894341747369E-2</v>
      </c>
      <c r="S161" s="10">
        <f t="shared" si="86"/>
        <v>0</v>
      </c>
      <c r="T161" s="9">
        <f t="shared" si="76"/>
        <v>0.13220688724378216</v>
      </c>
      <c r="U161" s="18"/>
      <c r="V161" s="8">
        <f t="shared" si="87"/>
        <v>1267.5716264053278</v>
      </c>
      <c r="W161" s="8">
        <f t="shared" si="77"/>
        <v>1016.9049690951064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-343.44721435936589</v>
      </c>
      <c r="AB161" s="8">
        <f t="shared" si="88"/>
        <v>-25066.66573102216</v>
      </c>
      <c r="AC161" s="8">
        <f t="shared" si="81"/>
        <v>-25410.112945381527</v>
      </c>
      <c r="AD161" s="8">
        <f t="shared" si="89"/>
        <v>124.34877655036267</v>
      </c>
      <c r="AE161" s="8">
        <f t="shared" si="82"/>
        <v>-25285.764168831163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2597.8012304765052</v>
      </c>
      <c r="M162" s="14">
        <f t="shared" si="75"/>
        <v>769177</v>
      </c>
      <c r="N162" s="13"/>
      <c r="O162" s="13">
        <f>1000*(IF(I31&lt;18,VLOOKUP(I31,'[1]Mortality (No Interventions) L'!$B$10:$O$129,13),VLOOKUP(I31,'[1]Mortality (Interventions) L'!$B$392:$AV$512,7)))</f>
        <v>215.10998008969401</v>
      </c>
      <c r="P162" s="11">
        <v>0</v>
      </c>
      <c r="Q162" s="10">
        <f t="shared" si="84"/>
        <v>0.13220688724378216</v>
      </c>
      <c r="R162" s="10">
        <f t="shared" si="85"/>
        <v>2.8439020882730402E-2</v>
      </c>
      <c r="S162" s="10">
        <f t="shared" si="86"/>
        <v>0</v>
      </c>
      <c r="T162" s="9">
        <f t="shared" si="76"/>
        <v>0.10376786636105176</v>
      </c>
      <c r="U162" s="18"/>
      <c r="V162" s="8">
        <f t="shared" si="87"/>
        <v>1016.9049690951064</v>
      </c>
      <c r="W162" s="8">
        <f t="shared" si="77"/>
        <v>798.15856143994711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-269.56829091666179</v>
      </c>
      <c r="AB162" s="8">
        <f t="shared" si="88"/>
        <v>-21874.640765515924</v>
      </c>
      <c r="AC162" s="8">
        <f t="shared" si="81"/>
        <v>-22144.209056432584</v>
      </c>
      <c r="AD162" s="8">
        <f t="shared" si="89"/>
        <v>99.758377468229938</v>
      </c>
      <c r="AE162" s="8">
        <f t="shared" si="82"/>
        <v>-22044.450678964353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2597.8012304765052</v>
      </c>
      <c r="M163" s="14">
        <f t="shared" si="75"/>
        <v>769177</v>
      </c>
      <c r="N163" s="13"/>
      <c r="O163" s="13">
        <f>1000*(IF(I32&lt;18,VLOOKUP(I32,'[1]Mortality (No Interventions) L'!$B$10:$O$129,13),VLOOKUP(I32,'[1]Mortality (Interventions) L'!$B$392:$AV$512,7)))</f>
        <v>233.71830784850198</v>
      </c>
      <c r="P163" s="11">
        <v>0</v>
      </c>
      <c r="Q163" s="10">
        <f t="shared" si="84"/>
        <v>0.10376786636105176</v>
      </c>
      <c r="R163" s="10">
        <f t="shared" si="85"/>
        <v>2.4252450134954508E-2</v>
      </c>
      <c r="S163" s="10">
        <f t="shared" si="86"/>
        <v>0</v>
      </c>
      <c r="T163" s="9">
        <f t="shared" si="76"/>
        <v>7.9515416226097257E-2</v>
      </c>
      <c r="U163" s="18"/>
      <c r="V163" s="8">
        <f t="shared" si="87"/>
        <v>798.15856143994711</v>
      </c>
      <c r="W163" s="8">
        <f t="shared" si="77"/>
        <v>611.61429306540811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-206.56524611400692</v>
      </c>
      <c r="AB163" s="8">
        <f t="shared" si="88"/>
        <v>-18654.426837453902</v>
      </c>
      <c r="AC163" s="8">
        <f t="shared" si="81"/>
        <v>-18860.992083567908</v>
      </c>
      <c r="AD163" s="8">
        <f t="shared" si="89"/>
        <v>78.299354877258821</v>
      </c>
      <c r="AE163" s="8">
        <f t="shared" si="82"/>
        <v>-18782.69272869065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2597.8012304765052</v>
      </c>
      <c r="M164" s="14">
        <f t="shared" si="75"/>
        <v>769177</v>
      </c>
      <c r="N164" s="13"/>
      <c r="O164" s="13">
        <f>1000*(IF(I33&lt;18,VLOOKUP(I33,'[1]Mortality (No Interventions) L'!$B$10:$O$129,13),VLOOKUP(I33,'[1]Mortality (Interventions) L'!$B$392:$AV$512,7)))</f>
        <v>253.0340570717413</v>
      </c>
      <c r="P164" s="11">
        <v>0</v>
      </c>
      <c r="Q164" s="10">
        <f t="shared" si="84"/>
        <v>7.9515416226097257E-2</v>
      </c>
      <c r="R164" s="10">
        <f t="shared" si="85"/>
        <v>2.0120108367437557E-2</v>
      </c>
      <c r="S164" s="10">
        <f t="shared" si="86"/>
        <v>0</v>
      </c>
      <c r="T164" s="9">
        <f t="shared" si="76"/>
        <v>5.93953078586597E-2</v>
      </c>
      <c r="U164" s="18"/>
      <c r="V164" s="8">
        <f t="shared" si="87"/>
        <v>611.61429306540811</v>
      </c>
      <c r="W164" s="8">
        <f t="shared" si="77"/>
        <v>456.85504712800292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-154.297203839757</v>
      </c>
      <c r="AB164" s="8">
        <f t="shared" si="88"/>
        <v>-15475.924593740518</v>
      </c>
      <c r="AC164" s="8">
        <f t="shared" si="81"/>
        <v>-15630.221797580274</v>
      </c>
      <c r="AD164" s="8">
        <f t="shared" si="89"/>
        <v>59.999362149716539</v>
      </c>
      <c r="AE164" s="8">
        <f t="shared" si="82"/>
        <v>-15570.222435430558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2597.8012304765052</v>
      </c>
      <c r="M165" s="14">
        <f t="shared" si="75"/>
        <v>769177</v>
      </c>
      <c r="N165" s="13"/>
      <c r="O165" s="13">
        <f>1000*(IF(I34&lt;18,VLOOKUP(I34,'[1]Mortality (No Interventions) L'!$B$10:$O$129,13),VLOOKUP(I34,'[1]Mortality (Interventions) L'!$B$392:$AV$512,7)))</f>
        <v>272.78344734811282</v>
      </c>
      <c r="P165" s="11">
        <v>0</v>
      </c>
      <c r="Q165" s="10">
        <f t="shared" si="84"/>
        <v>5.93953078586597E-2</v>
      </c>
      <c r="R165" s="10">
        <f t="shared" si="85"/>
        <v>1.6202056833987653E-2</v>
      </c>
      <c r="S165" s="10">
        <f t="shared" si="86"/>
        <v>0</v>
      </c>
      <c r="T165" s="9">
        <f t="shared" si="76"/>
        <v>4.3193251024672044E-2</v>
      </c>
      <c r="U165" s="18"/>
      <c r="V165" s="8">
        <f t="shared" si="87"/>
        <v>456.85504712800292</v>
      </c>
      <c r="W165" s="8">
        <f t="shared" si="77"/>
        <v>332.23255243404174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-112.2074806601736</v>
      </c>
      <c r="AB165" s="8">
        <f t="shared" si="88"/>
        <v>-12462.24946939612</v>
      </c>
      <c r="AC165" s="8">
        <f t="shared" si="81"/>
        <v>-12574.456950056294</v>
      </c>
      <c r="AD165" s="8">
        <f t="shared" si="89"/>
        <v>44.817480123257091</v>
      </c>
      <c r="AE165" s="8">
        <f t="shared" si="82"/>
        <v>-12529.639469933038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2597.8012304765052</v>
      </c>
      <c r="M166" s="14">
        <f t="shared" si="75"/>
        <v>769177</v>
      </c>
      <c r="N166" s="13"/>
      <c r="O166" s="13">
        <f>1000*(IF(I35&lt;18,VLOOKUP(I35,'[1]Mortality (No Interventions) L'!$B$10:$O$129,13),VLOOKUP(I35,'[1]Mortality (Interventions) L'!$B$392:$AV$512,7)))</f>
        <v>293.81653753634686</v>
      </c>
      <c r="P166" s="11">
        <v>0</v>
      </c>
      <c r="Q166" s="10">
        <f t="shared" si="84"/>
        <v>4.3193251024672044E-2</v>
      </c>
      <c r="R166" s="10">
        <f t="shared" si="85"/>
        <v>1.2690891461007405E-2</v>
      </c>
      <c r="S166" s="10">
        <f t="shared" si="86"/>
        <v>0</v>
      </c>
      <c r="T166" s="9">
        <f t="shared" si="76"/>
        <v>3.0502359563664639E-2</v>
      </c>
      <c r="U166" s="18"/>
      <c r="V166" s="8">
        <f t="shared" si="87"/>
        <v>332.23255243404174</v>
      </c>
      <c r="W166" s="8">
        <f t="shared" si="77"/>
        <v>234.61713422100877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-79.239067206924801</v>
      </c>
      <c r="AB166" s="8">
        <f t="shared" si="88"/>
        <v>-9761.5418213032935</v>
      </c>
      <c r="AC166" s="8">
        <f t="shared" si="81"/>
        <v>-9840.7808885102186</v>
      </c>
      <c r="AD166" s="8">
        <f t="shared" si="89"/>
        <v>32.592013393779496</v>
      </c>
      <c r="AE166" s="8">
        <f t="shared" si="82"/>
        <v>-9808.1888751164388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2597.8012304765052</v>
      </c>
      <c r="M167" s="14">
        <f t="shared" ref="M167:M198" si="93">$E$11</f>
        <v>769177</v>
      </c>
      <c r="N167" s="13"/>
      <c r="O167" s="13">
        <f>1000*(IF(I36&lt;18,VLOOKUP(I36,'[1]Mortality (No Interventions) L'!$B$10:$O$129,13),VLOOKUP(I36,'[1]Mortality (Interventions) L'!$B$392:$AV$512,7)))</f>
        <v>315.21506465889456</v>
      </c>
      <c r="P167" s="11">
        <v>0</v>
      </c>
      <c r="Q167" s="10">
        <f t="shared" si="84"/>
        <v>3.0502359563664639E-2</v>
      </c>
      <c r="R167" s="10">
        <f t="shared" si="85"/>
        <v>9.6148032421094001E-3</v>
      </c>
      <c r="S167" s="10">
        <f t="shared" si="86"/>
        <v>0</v>
      </c>
      <c r="T167" s="9">
        <f t="shared" ref="T167:T198" si="94">Q167-SUM(R167:S167)</f>
        <v>2.0887556321555239E-2</v>
      </c>
      <c r="U167" s="18"/>
      <c r="V167" s="8">
        <f t="shared" si="87"/>
        <v>234.61713422100877</v>
      </c>
      <c r="W167" s="8">
        <f t="shared" ref="W167:W198" si="95">$G$14*M167*T167</f>
        <v>160.66227908744895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-54.261719513783504</v>
      </c>
      <c r="AB167" s="8">
        <f t="shared" si="88"/>
        <v>-7395.4855133559822</v>
      </c>
      <c r="AC167" s="8">
        <f t="shared" ref="AC167:AC198" si="99">IFERROR(_xlfn.IFNA(SUM(Y167:AB167),0),0)</f>
        <v>-7449.7472328697659</v>
      </c>
      <c r="AD167" s="8">
        <f t="shared" si="89"/>
        <v>23.01594086708096</v>
      </c>
      <c r="AE167" s="8">
        <f t="shared" ref="AE167:AE198" si="100">IFERROR(_xlfn.IFNA(SUM(AC167:AD167),0),0)</f>
        <v>-7426.7312920026852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2597.8012304765052</v>
      </c>
      <c r="M168" s="14">
        <f t="shared" si="93"/>
        <v>769177</v>
      </c>
      <c r="N168" s="13"/>
      <c r="O168" s="13">
        <f>1000*(IF(I37&lt;18,VLOOKUP(I37,'[1]Mortality (No Interventions) L'!$B$10:$O$129,13),VLOOKUP(I37,'[1]Mortality (Interventions) L'!$B$392:$AV$512,7)))</f>
        <v>337.69064593372093</v>
      </c>
      <c r="P168" s="11">
        <v>0</v>
      </c>
      <c r="Q168" s="10">
        <f t="shared" ref="Q168:Q199" si="102">T167</f>
        <v>2.0887556321555239E-2</v>
      </c>
      <c r="R168" s="10">
        <f t="shared" ref="R168:R199" si="103">O168*Q168/1000</f>
        <v>7.0535323862029641E-3</v>
      </c>
      <c r="S168" s="10">
        <f t="shared" ref="S168:S199" si="104">MIN(P168*Q168,Q168-R168)</f>
        <v>0</v>
      </c>
      <c r="T168" s="9">
        <f t="shared" si="94"/>
        <v>1.3834023935352276E-2</v>
      </c>
      <c r="U168" s="18"/>
      <c r="V168" s="8">
        <f t="shared" ref="V168:V199" si="105">W167</f>
        <v>160.66227908744895</v>
      </c>
      <c r="W168" s="8">
        <f t="shared" si="95"/>
        <v>106.40813028522457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-35.938044401699564</v>
      </c>
      <c r="AB168" s="8">
        <f t="shared" ref="AB168:AB199" si="106">IFERROR(_xlfn.IFNA(-M168*R168,0),0)</f>
        <v>-5425.4148802224372</v>
      </c>
      <c r="AC168" s="8">
        <f t="shared" si="99"/>
        <v>-5461.3529246241369</v>
      </c>
      <c r="AD168" s="8">
        <f t="shared" ref="AD168:AD199" si="107">IFERROR(_xlfn.IFNA($D$6*SUM(V168:V168,Y168:Z168),0),0)</f>
        <v>15.760969578478743</v>
      </c>
      <c r="AE168" s="8">
        <f t="shared" si="100"/>
        <v>-5445.5919550456583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2597.8012304765052</v>
      </c>
      <c r="M169" s="14">
        <f t="shared" si="93"/>
        <v>769177</v>
      </c>
      <c r="N169" s="13"/>
      <c r="O169" s="13">
        <f>1000*(IF(I38&lt;18,VLOOKUP(I38,'[1]Mortality (No Interventions) L'!$B$10:$O$129,13),VLOOKUP(I38,'[1]Mortality (Interventions) L'!$B$392:$AV$512,7)))</f>
        <v>361.28641314882583</v>
      </c>
      <c r="P169" s="11">
        <v>0</v>
      </c>
      <c r="Q169" s="10">
        <f t="shared" si="102"/>
        <v>1.3834023935352276E-2</v>
      </c>
      <c r="R169" s="10">
        <f t="shared" si="103"/>
        <v>4.9980448870184276E-3</v>
      </c>
      <c r="S169" s="10">
        <f t="shared" si="104"/>
        <v>0</v>
      </c>
      <c r="T169" s="9">
        <f t="shared" si="94"/>
        <v>8.8359790483338481E-3</v>
      </c>
      <c r="U169" s="18"/>
      <c r="V169" s="8">
        <f t="shared" si="105"/>
        <v>106.40813028522457</v>
      </c>
      <c r="W169" s="8">
        <f t="shared" si="95"/>
        <v>67.964318564602848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-22.954117244226289</v>
      </c>
      <c r="AB169" s="8">
        <f t="shared" si="106"/>
        <v>-3844.3811720621729</v>
      </c>
      <c r="AC169" s="8">
        <f t="shared" si="99"/>
        <v>-3867.3352893063993</v>
      </c>
      <c r="AD169" s="8">
        <f t="shared" si="107"/>
        <v>10.438637580980531</v>
      </c>
      <c r="AE169" s="8">
        <f t="shared" si="100"/>
        <v>-3856.8966517254189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2597.8012304765052</v>
      </c>
      <c r="M170" s="14">
        <f t="shared" si="93"/>
        <v>769177</v>
      </c>
      <c r="N170" s="13"/>
      <c r="O170" s="13">
        <f>1000*(IF(I39&lt;18,VLOOKUP(I39,'[1]Mortality (No Interventions) L'!$B$10:$O$129,13),VLOOKUP(I39,'[1]Mortality (Interventions) L'!$B$392:$AV$512,7)))</f>
        <v>385.03413689193275</v>
      </c>
      <c r="P170" s="11">
        <v>0</v>
      </c>
      <c r="Q170" s="10">
        <f t="shared" si="102"/>
        <v>8.8359790483338481E-3</v>
      </c>
      <c r="R170" s="10">
        <f t="shared" si="103"/>
        <v>3.4021535664704246E-3</v>
      </c>
      <c r="S170" s="10">
        <f t="shared" si="104"/>
        <v>0</v>
      </c>
      <c r="T170" s="9">
        <f t="shared" si="94"/>
        <v>5.4338254818634239E-3</v>
      </c>
      <c r="U170" s="18"/>
      <c r="V170" s="8">
        <f t="shared" si="105"/>
        <v>67.964318564602848</v>
      </c>
      <c r="W170" s="8">
        <f t="shared" si="95"/>
        <v>41.79573582663263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-14.115998522979391</v>
      </c>
      <c r="AB170" s="8">
        <f t="shared" si="106"/>
        <v>-2616.8582737970219</v>
      </c>
      <c r="AC170" s="8">
        <f t="shared" si="99"/>
        <v>-2630.9742723200011</v>
      </c>
      <c r="AD170" s="8">
        <f t="shared" si="107"/>
        <v>6.6672996511875402</v>
      </c>
      <c r="AE170" s="8">
        <f t="shared" si="100"/>
        <v>-2624.3069726688136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2597.8012304765052</v>
      </c>
      <c r="M171" s="14">
        <f t="shared" si="93"/>
        <v>769177</v>
      </c>
      <c r="N171" s="13"/>
      <c r="O171" s="13">
        <f>1000*(IF(I40&lt;18,VLOOKUP(I40,'[1]Mortality (No Interventions) L'!$B$10:$O$129,13),VLOOKUP(I40,'[1]Mortality (Interventions) L'!$B$392:$AV$512,7)))</f>
        <v>409.62042003406373</v>
      </c>
      <c r="P171" s="11">
        <v>0</v>
      </c>
      <c r="Q171" s="10">
        <f t="shared" si="102"/>
        <v>5.4338254818634239E-3</v>
      </c>
      <c r="R171" s="10">
        <f t="shared" si="103"/>
        <v>2.2258058762726946E-3</v>
      </c>
      <c r="S171" s="10">
        <f t="shared" si="104"/>
        <v>0</v>
      </c>
      <c r="T171" s="9">
        <f t="shared" si="94"/>
        <v>3.2080196055907294E-3</v>
      </c>
      <c r="U171" s="18"/>
      <c r="V171" s="8">
        <f t="shared" si="105"/>
        <v>41.79573582663263</v>
      </c>
      <c r="W171" s="8">
        <f t="shared" si="95"/>
        <v>24.675348961694606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-8.3337972787963501</v>
      </c>
      <c r="AB171" s="8">
        <f t="shared" si="106"/>
        <v>-1712.0386864938023</v>
      </c>
      <c r="AC171" s="8">
        <f t="shared" si="99"/>
        <v>-1720.3724837725986</v>
      </c>
      <c r="AD171" s="8">
        <f t="shared" si="107"/>
        <v>4.1001616845926616</v>
      </c>
      <c r="AE171" s="8">
        <f t="shared" si="100"/>
        <v>-1716.2723220880059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2597.8012304765052</v>
      </c>
      <c r="M172" s="14">
        <f t="shared" si="93"/>
        <v>769177</v>
      </c>
      <c r="N172" s="13"/>
      <c r="O172" s="13">
        <f>1000*(IF(I41&lt;18,VLOOKUP(I41,'[1]Mortality (No Interventions) L'!$B$10:$O$129,13),VLOOKUP(I41,'[1]Mortality (Interventions) L'!$B$392:$AV$512,7)))</f>
        <v>434.04643923785488</v>
      </c>
      <c r="P172" s="11">
        <v>0</v>
      </c>
      <c r="Q172" s="10">
        <f t="shared" si="102"/>
        <v>3.2080196055907294E-3</v>
      </c>
      <c r="R172" s="10">
        <f t="shared" si="103"/>
        <v>1.3924294868118837E-3</v>
      </c>
      <c r="S172" s="10">
        <f t="shared" si="104"/>
        <v>0</v>
      </c>
      <c r="T172" s="9">
        <f t="shared" si="94"/>
        <v>1.8155901187788457E-3</v>
      </c>
      <c r="U172" s="18"/>
      <c r="V172" s="8">
        <f t="shared" si="105"/>
        <v>24.675348961694606</v>
      </c>
      <c r="W172" s="8">
        <f t="shared" si="95"/>
        <v>13.965101607919562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-4.7165422446046694</v>
      </c>
      <c r="AB172" s="8">
        <f t="shared" si="106"/>
        <v>-1071.0247353775044</v>
      </c>
      <c r="AC172" s="8">
        <f t="shared" si="99"/>
        <v>-1075.741277622109</v>
      </c>
      <c r="AD172" s="8">
        <f t="shared" si="107"/>
        <v>2.420651733142241</v>
      </c>
      <c r="AE172" s="8">
        <f t="shared" si="100"/>
        <v>-1073.3206258889668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2597.8012304765052</v>
      </c>
      <c r="M173" s="14">
        <f t="shared" si="93"/>
        <v>769177</v>
      </c>
      <c r="N173" s="13"/>
      <c r="O173" s="13">
        <f>1000*(IF(I42&lt;18,VLOOKUP(I42,'[1]Mortality (No Interventions) L'!$B$10:$O$129,13),VLOOKUP(I42,'[1]Mortality (Interventions) L'!$B$392:$AV$512,7)))</f>
        <v>457.69150296490164</v>
      </c>
      <c r="P173" s="11">
        <v>0</v>
      </c>
      <c r="Q173" s="10">
        <f t="shared" si="102"/>
        <v>1.8155901187788457E-3</v>
      </c>
      <c r="R173" s="10">
        <f t="shared" si="103"/>
        <v>8.3098017023211415E-4</v>
      </c>
      <c r="S173" s="10">
        <f t="shared" si="104"/>
        <v>0</v>
      </c>
      <c r="T173" s="9">
        <f t="shared" si="94"/>
        <v>9.8460994854673162E-4</v>
      </c>
      <c r="U173" s="18"/>
      <c r="V173" s="8">
        <f t="shared" si="105"/>
        <v>13.965101607919562</v>
      </c>
      <c r="W173" s="8">
        <f t="shared" si="95"/>
        <v>7.5733932639332942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-2.557820935874108</v>
      </c>
      <c r="AB173" s="8">
        <f t="shared" si="106"/>
        <v>-639.17083439862688</v>
      </c>
      <c r="AC173" s="8">
        <f t="shared" si="99"/>
        <v>-641.72865533450101</v>
      </c>
      <c r="AD173" s="8">
        <f t="shared" si="107"/>
        <v>1.3699764677369091</v>
      </c>
      <c r="AE173" s="8">
        <f t="shared" si="100"/>
        <v>-640.35867886676408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2597.8012304765052</v>
      </c>
      <c r="M174" s="14">
        <f t="shared" si="93"/>
        <v>769177</v>
      </c>
      <c r="N174" s="13"/>
      <c r="O174" s="13">
        <f>1000*(IF(I43&lt;18,VLOOKUP(I43,'[1]Mortality (No Interventions) L'!$B$10:$O$129,13),VLOOKUP(I43,'[1]Mortality (Interventions) L'!$B$392:$AV$512,7)))</f>
        <v>481.62597387864884</v>
      </c>
      <c r="P174" s="11">
        <v>0</v>
      </c>
      <c r="Q174" s="10">
        <f t="shared" si="102"/>
        <v>9.8460994854673162E-4</v>
      </c>
      <c r="R174" s="10">
        <f t="shared" si="103"/>
        <v>4.7421372535942592E-4</v>
      </c>
      <c r="S174" s="10">
        <f t="shared" si="104"/>
        <v>0</v>
      </c>
      <c r="T174" s="9">
        <f t="shared" si="94"/>
        <v>5.1039622318730564E-4</v>
      </c>
      <c r="U174" s="18"/>
      <c r="V174" s="8">
        <f t="shared" si="105"/>
        <v>7.5733932639332942</v>
      </c>
      <c r="W174" s="8">
        <f t="shared" si="95"/>
        <v>3.9258503576254222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-1.3259079366265436</v>
      </c>
      <c r="AB174" s="8">
        <f t="shared" si="106"/>
        <v>-364.75429063078712</v>
      </c>
      <c r="AC174" s="8">
        <f t="shared" si="99"/>
        <v>-366.08019856741367</v>
      </c>
      <c r="AD174" s="8">
        <f t="shared" si="107"/>
        <v>0.74294987919185618</v>
      </c>
      <c r="AE174" s="8">
        <f t="shared" si="100"/>
        <v>-365.33724868822179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2597.8012304765052</v>
      </c>
      <c r="M175" s="14">
        <f t="shared" si="93"/>
        <v>769177</v>
      </c>
      <c r="N175" s="13"/>
      <c r="O175" s="13">
        <f>1000*(IF(I44&lt;18,VLOOKUP(I44,'[1]Mortality (No Interventions) L'!$B$10:$O$129,13),VLOOKUP(I44,'[1]Mortality (Interventions) L'!$B$392:$AV$512,7)))</f>
        <v>505.68242128070506</v>
      </c>
      <c r="P175" s="11">
        <v>0</v>
      </c>
      <c r="Q175" s="10">
        <f t="shared" si="102"/>
        <v>5.1039622318730564E-4</v>
      </c>
      <c r="R175" s="10">
        <f t="shared" si="103"/>
        <v>2.5809839795388383E-4</v>
      </c>
      <c r="S175" s="10">
        <f t="shared" si="104"/>
        <v>0</v>
      </c>
      <c r="T175" s="9">
        <f t="shared" si="94"/>
        <v>2.5229782523342181E-4</v>
      </c>
      <c r="U175" s="18"/>
      <c r="V175" s="8">
        <f t="shared" si="105"/>
        <v>3.9258503576254222</v>
      </c>
      <c r="W175" s="8">
        <f t="shared" si="95"/>
        <v>1.940616843195677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-0.65541960083792949</v>
      </c>
      <c r="AB175" s="8">
        <f t="shared" si="106"/>
        <v>-198.5233514429745</v>
      </c>
      <c r="AC175" s="8">
        <f t="shared" si="99"/>
        <v>-199.17877104381242</v>
      </c>
      <c r="AD175" s="8">
        <f t="shared" si="107"/>
        <v>0.38512592008305396</v>
      </c>
      <c r="AE175" s="8">
        <f t="shared" si="100"/>
        <v>-198.79364512372936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2597.8012304765052</v>
      </c>
      <c r="M176" s="14">
        <f t="shared" si="93"/>
        <v>769177</v>
      </c>
      <c r="N176" s="13"/>
      <c r="O176" s="13">
        <f>1000*(IF(I45&lt;18,VLOOKUP(I45,'[1]Mortality (No Interventions) L'!$B$10:$O$129,13),VLOOKUP(I45,'[1]Mortality (Interventions) L'!$B$392:$AV$512,7)))</f>
        <v>529.67843358938796</v>
      </c>
      <c r="P176" s="11">
        <v>0</v>
      </c>
      <c r="Q176" s="10">
        <f t="shared" si="102"/>
        <v>2.5229782523342181E-4</v>
      </c>
      <c r="R176" s="10">
        <f t="shared" si="103"/>
        <v>1.3363671686764803E-4</v>
      </c>
      <c r="S176" s="10">
        <f t="shared" si="104"/>
        <v>0</v>
      </c>
      <c r="T176" s="9">
        <f t="shared" si="94"/>
        <v>1.1866110836577379E-4</v>
      </c>
      <c r="U176" s="18"/>
      <c r="V176" s="8">
        <f t="shared" si="105"/>
        <v>1.940616843195677</v>
      </c>
      <c r="W176" s="8">
        <f t="shared" si="95"/>
        <v>0.91271395349460793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-0.30825797332231308</v>
      </c>
      <c r="AB176" s="8">
        <f t="shared" si="106"/>
        <v>-102.7902889701069</v>
      </c>
      <c r="AC176" s="8">
        <f t="shared" si="99"/>
        <v>-103.09854694342921</v>
      </c>
      <c r="AD176" s="8">
        <f t="shared" si="107"/>
        <v>0.19037451231749591</v>
      </c>
      <c r="AE176" s="8">
        <f t="shared" si="100"/>
        <v>-102.90817243111172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2597.8012304765052</v>
      </c>
      <c r="M177" s="14">
        <f t="shared" si="93"/>
        <v>769177</v>
      </c>
      <c r="N177" s="13"/>
      <c r="O177" s="13">
        <f>1000*(IF(I46&lt;18,VLOOKUP(I46,'[1]Mortality (No Interventions) L'!$B$10:$O$129,13),VLOOKUP(I46,'[1]Mortality (Interventions) L'!$B$392:$AV$512,7)))</f>
        <v>553.43611152215169</v>
      </c>
      <c r="P177" s="11">
        <v>0</v>
      </c>
      <c r="Q177" s="10">
        <f t="shared" si="102"/>
        <v>1.1866110836577379E-4</v>
      </c>
      <c r="R177" s="10">
        <f t="shared" si="103"/>
        <v>6.5671342402862521E-5</v>
      </c>
      <c r="S177" s="10">
        <f t="shared" si="104"/>
        <v>0</v>
      </c>
      <c r="T177" s="9">
        <f t="shared" si="94"/>
        <v>5.2989765962911266E-5</v>
      </c>
      <c r="U177" s="18"/>
      <c r="V177" s="8">
        <f t="shared" si="105"/>
        <v>0.91271395349460793</v>
      </c>
      <c r="W177" s="8">
        <f t="shared" si="95"/>
        <v>0.407585092140542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-0.13765687922111292</v>
      </c>
      <c r="AB177" s="8">
        <f t="shared" si="106"/>
        <v>-50.512886135406589</v>
      </c>
      <c r="AC177" s="8">
        <f t="shared" si="99"/>
        <v>-50.650543014627701</v>
      </c>
      <c r="AD177" s="8">
        <f t="shared" si="107"/>
        <v>8.953723883782104E-2</v>
      </c>
      <c r="AE177" s="8">
        <f t="shared" si="100"/>
        <v>-50.56100577578988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2597.8012304765052</v>
      </c>
      <c r="M178" s="14">
        <f t="shared" si="93"/>
        <v>769177</v>
      </c>
      <c r="N178" s="13"/>
      <c r="O178" s="13">
        <f>1000*(IF(I47&lt;18,VLOOKUP(I47,'[1]Mortality (No Interventions) L'!$B$10:$O$129,13),VLOOKUP(I47,'[1]Mortality (Interventions) L'!$B$392:$AV$512,7)))</f>
        <v>576.98042329465727</v>
      </c>
      <c r="P178" s="11">
        <v>0</v>
      </c>
      <c r="Q178" s="10">
        <f t="shared" si="102"/>
        <v>5.2989765962911266E-5</v>
      </c>
      <c r="R178" s="10">
        <f t="shared" si="103"/>
        <v>3.0574057595565364E-5</v>
      </c>
      <c r="S178" s="10">
        <f t="shared" si="104"/>
        <v>0</v>
      </c>
      <c r="T178" s="9">
        <f t="shared" si="94"/>
        <v>2.2415708367345902E-5</v>
      </c>
      <c r="U178" s="18"/>
      <c r="V178" s="8">
        <f t="shared" si="105"/>
        <v>0.407585092140542</v>
      </c>
      <c r="W178" s="8">
        <f t="shared" si="95"/>
        <v>0.17241647314870021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-5.8231554778693677E-2</v>
      </c>
      <c r="AB178" s="8">
        <f t="shared" si="106"/>
        <v>-23.516861899184178</v>
      </c>
      <c r="AC178" s="8">
        <f t="shared" si="99"/>
        <v>-23.575093453962872</v>
      </c>
      <c r="AD178" s="8">
        <f t="shared" si="107"/>
        <v>3.9984097538987171E-2</v>
      </c>
      <c r="AE178" s="8">
        <f t="shared" si="100"/>
        <v>-23.535109356423884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2597.8012304765052</v>
      </c>
      <c r="M179" s="14">
        <f t="shared" si="93"/>
        <v>769177</v>
      </c>
      <c r="N179" s="13"/>
      <c r="O179" s="13">
        <f>1000*(IF(I48&lt;18,VLOOKUP(I48,'[1]Mortality (No Interventions) L'!$B$10:$O$129,13),VLOOKUP(I48,'[1]Mortality (Interventions) L'!$B$392:$AV$512,7)))</f>
        <v>600.35935197475578</v>
      </c>
      <c r="P179" s="11">
        <v>0</v>
      </c>
      <c r="Q179" s="10">
        <f t="shared" si="102"/>
        <v>2.2415708367345902E-5</v>
      </c>
      <c r="R179" s="10">
        <f t="shared" si="103"/>
        <v>1.3457480149474896E-5</v>
      </c>
      <c r="S179" s="10">
        <f t="shared" si="104"/>
        <v>0</v>
      </c>
      <c r="T179" s="9">
        <f t="shared" si="94"/>
        <v>8.9582282178710059E-6</v>
      </c>
      <c r="U179" s="18"/>
      <c r="V179" s="8">
        <f t="shared" si="105"/>
        <v>0.17241647314870021</v>
      </c>
      <c r="W179" s="8">
        <f t="shared" si="95"/>
        <v>6.8904631059373667E-2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-2.327169628727465E-2</v>
      </c>
      <c r="AB179" s="8">
        <f t="shared" si="106"/>
        <v>-10.351184208932652</v>
      </c>
      <c r="AC179" s="8">
        <f t="shared" si="99"/>
        <v>-10.374455905219927</v>
      </c>
      <c r="AD179" s="8">
        <f t="shared" si="107"/>
        <v>1.6914056015887493E-2</v>
      </c>
      <c r="AE179" s="8">
        <f t="shared" si="100"/>
        <v>-10.35754184920404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2597.8012304765052</v>
      </c>
      <c r="M180" s="14">
        <f t="shared" si="93"/>
        <v>769177</v>
      </c>
      <c r="N180" s="13"/>
      <c r="O180" s="13">
        <f>1000*(IF(I49&lt;18,VLOOKUP(I49,'[1]Mortality (No Interventions) L'!$B$10:$O$129,13),VLOOKUP(I49,'[1]Mortality (Interventions) L'!$B$392:$AV$512,7)))</f>
        <v>623.41380905825622</v>
      </c>
      <c r="P180" s="11">
        <v>0</v>
      </c>
      <c r="Q180" s="10">
        <f t="shared" si="102"/>
        <v>8.9582282178710059E-6</v>
      </c>
      <c r="R180" s="10">
        <f t="shared" si="103"/>
        <v>5.5846831757161178E-6</v>
      </c>
      <c r="S180" s="10">
        <f t="shared" si="104"/>
        <v>0</v>
      </c>
      <c r="T180" s="9">
        <f t="shared" si="94"/>
        <v>3.3735450421548881E-6</v>
      </c>
      <c r="U180" s="18"/>
      <c r="V180" s="8">
        <f t="shared" si="105"/>
        <v>6.8904631059373667E-2</v>
      </c>
      <c r="W180" s="8">
        <f t="shared" si="95"/>
        <v>2.5948532548895707E-2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-8.7637994615778828E-3</v>
      </c>
      <c r="AB180" s="8">
        <f t="shared" si="106"/>
        <v>-4.2956098510477965</v>
      </c>
      <c r="AC180" s="8">
        <f t="shared" si="99"/>
        <v>-4.3043736505093744</v>
      </c>
      <c r="AD180" s="8">
        <f t="shared" si="107"/>
        <v>6.7595443069245571E-3</v>
      </c>
      <c r="AE180" s="8">
        <f t="shared" si="100"/>
        <v>-4.2976141062024498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2597.8012304765052</v>
      </c>
      <c r="M181" s="14">
        <f t="shared" si="93"/>
        <v>769177</v>
      </c>
      <c r="N181" s="13"/>
      <c r="O181" s="13">
        <f>1000*(IF(I50&lt;18,VLOOKUP(I50,'[1]Mortality (No Interventions) L'!$B$10:$O$129,13),VLOOKUP(I50,'[1]Mortality (Interventions) L'!$B$392:$AV$512,7)))</f>
        <v>645.98903679667535</v>
      </c>
      <c r="P181" s="11">
        <v>0</v>
      </c>
      <c r="Q181" s="10">
        <f t="shared" si="102"/>
        <v>3.3735450421548881E-6</v>
      </c>
      <c r="R181" s="10">
        <f t="shared" si="103"/>
        <v>2.1792731123718355E-6</v>
      </c>
      <c r="S181" s="10">
        <f t="shared" si="104"/>
        <v>0</v>
      </c>
      <c r="T181" s="9">
        <f t="shared" si="94"/>
        <v>1.1942719297830526E-6</v>
      </c>
      <c r="U181" s="18"/>
      <c r="V181" s="8">
        <f t="shared" si="105"/>
        <v>2.5948532548895707E-2</v>
      </c>
      <c r="W181" s="8">
        <f t="shared" si="95"/>
        <v>9.1860650013473912E-3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-3.1024810887139644E-3</v>
      </c>
      <c r="AB181" s="8">
        <f t="shared" si="106"/>
        <v>-1.6762467547548314</v>
      </c>
      <c r="AC181" s="8">
        <f t="shared" si="99"/>
        <v>-1.6793492358435453</v>
      </c>
      <c r="AD181" s="8">
        <f t="shared" si="107"/>
        <v>2.5455510430466692E-3</v>
      </c>
      <c r="AE181" s="8">
        <f t="shared" si="100"/>
        <v>-1.6768036848004986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2597.8012304765052</v>
      </c>
      <c r="M182" s="14">
        <f t="shared" si="93"/>
        <v>769177</v>
      </c>
      <c r="N182" s="13"/>
      <c r="O182" s="13">
        <f>1000*(IF(I51&lt;18,VLOOKUP(I51,'[1]Mortality (No Interventions) L'!$B$10:$O$129,13),VLOOKUP(I51,'[1]Mortality (Interventions) L'!$B$392:$AV$512,7)))</f>
        <v>672.48002133109344</v>
      </c>
      <c r="P182" s="11">
        <v>0</v>
      </c>
      <c r="Q182" s="10">
        <f t="shared" si="102"/>
        <v>1.1942719297830526E-6</v>
      </c>
      <c r="R182" s="10">
        <f t="shared" si="103"/>
        <v>8.0312401281563328E-7</v>
      </c>
      <c r="S182" s="10">
        <f t="shared" si="104"/>
        <v>0</v>
      </c>
      <c r="T182" s="9">
        <f t="shared" si="94"/>
        <v>3.9114791696741932E-7</v>
      </c>
      <c r="U182" s="18"/>
      <c r="V182" s="8">
        <f t="shared" si="105"/>
        <v>9.1860650013473912E-3</v>
      </c>
      <c r="W182" s="8">
        <f t="shared" si="95"/>
        <v>3.0086198132924869E-3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-1.0161245399962838E-3</v>
      </c>
      <c r="AB182" s="8">
        <f t="shared" si="106"/>
        <v>-0.61774451880549031</v>
      </c>
      <c r="AC182" s="8">
        <f t="shared" si="99"/>
        <v>-0.61876064334548664</v>
      </c>
      <c r="AD182" s="8">
        <f t="shared" si="107"/>
        <v>9.0115297663217911E-4</v>
      </c>
      <c r="AE182" s="8">
        <f t="shared" si="100"/>
        <v>-0.61785949036885446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2597.8012304765052</v>
      </c>
      <c r="M183" s="14">
        <f t="shared" si="93"/>
        <v>769177</v>
      </c>
      <c r="N183" s="13"/>
      <c r="O183" s="13">
        <f>1000*(IF(I52&lt;18,VLOOKUP(I52,'[1]Mortality (No Interventions) L'!$B$10:$O$129,13),VLOOKUP(I52,'[1]Mortality (Interventions) L'!$B$392:$AV$512,7)))</f>
        <v>698.38681603839063</v>
      </c>
      <c r="P183" s="11">
        <v>0</v>
      </c>
      <c r="Q183" s="10">
        <f t="shared" si="102"/>
        <v>3.9114791696741932E-7</v>
      </c>
      <c r="R183" s="10">
        <f t="shared" si="103"/>
        <v>2.731725483309248E-7</v>
      </c>
      <c r="S183" s="10">
        <f t="shared" si="104"/>
        <v>0</v>
      </c>
      <c r="T183" s="9">
        <f t="shared" si="94"/>
        <v>1.1797536863649452E-7</v>
      </c>
      <c r="U183" s="18"/>
      <c r="V183" s="8">
        <f t="shared" si="105"/>
        <v>3.0086198132924869E-3</v>
      </c>
      <c r="W183" s="8">
        <f t="shared" si="95"/>
        <v>9.0743940121712952E-4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-3.0647655780980477E-4</v>
      </c>
      <c r="AB183" s="8">
        <f t="shared" si="106"/>
        <v>-0.21011804120753574</v>
      </c>
      <c r="AC183" s="8">
        <f t="shared" si="99"/>
        <v>-0.21042451776534554</v>
      </c>
      <c r="AD183" s="8">
        <f t="shared" si="107"/>
        <v>2.9514560368399301E-4</v>
      </c>
      <c r="AE183" s="8">
        <f t="shared" si="100"/>
        <v>-0.21012937216166155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2597.8012304765052</v>
      </c>
      <c r="M184" s="14">
        <f t="shared" si="93"/>
        <v>769177</v>
      </c>
      <c r="N184" s="13"/>
      <c r="O184" s="13">
        <f>1000*(IF(I53&lt;18,VLOOKUP(I53,'[1]Mortality (No Interventions) L'!$B$10:$O$129,13),VLOOKUP(I53,'[1]Mortality (Interventions) L'!$B$392:$AV$512,7)))</f>
        <v>723.67543336665199</v>
      </c>
      <c r="P184" s="11">
        <v>0</v>
      </c>
      <c r="Q184" s="10">
        <f t="shared" si="102"/>
        <v>1.1797536863649452E-7</v>
      </c>
      <c r="R184" s="10">
        <f t="shared" si="103"/>
        <v>8.5375876024605695E-8</v>
      </c>
      <c r="S184" s="10">
        <f t="shared" si="104"/>
        <v>0</v>
      </c>
      <c r="T184" s="9">
        <f t="shared" si="94"/>
        <v>3.259949261188883E-8</v>
      </c>
      <c r="U184" s="18"/>
      <c r="V184" s="8">
        <f t="shared" si="105"/>
        <v>9.0743940121712952E-4</v>
      </c>
      <c r="W184" s="8">
        <f t="shared" si="95"/>
        <v>2.5074779928734817E-4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-8.4687002020074548E-5</v>
      </c>
      <c r="AB184" s="8">
        <f t="shared" si="106"/>
        <v>-6.5669160192978138E-2</v>
      </c>
      <c r="AC184" s="8">
        <f t="shared" si="99"/>
        <v>-6.5753847194998216E-2</v>
      </c>
      <c r="AD184" s="8">
        <f t="shared" si="107"/>
        <v>8.9019805259400416E-5</v>
      </c>
      <c r="AE184" s="8">
        <f t="shared" si="100"/>
        <v>-6.566482738973882E-2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2597.8012304765052</v>
      </c>
      <c r="M185" s="14">
        <f t="shared" si="93"/>
        <v>769177</v>
      </c>
      <c r="N185" s="13"/>
      <c r="O185" s="13">
        <f>1000*(IF(I54&lt;18,VLOOKUP(I54,'[1]Mortality (No Interventions) L'!$B$10:$O$129,13),VLOOKUP(I54,'[1]Mortality (Interventions) L'!$B$392:$AV$512,7)))</f>
        <v>748.31344311130147</v>
      </c>
      <c r="P185" s="11">
        <v>0</v>
      </c>
      <c r="Q185" s="10">
        <f t="shared" si="102"/>
        <v>3.259949261188883E-8</v>
      </c>
      <c r="R185" s="10">
        <f t="shared" si="103"/>
        <v>2.4394638560083964E-8</v>
      </c>
      <c r="S185" s="10">
        <f t="shared" si="104"/>
        <v>0</v>
      </c>
      <c r="T185" s="9">
        <f t="shared" si="94"/>
        <v>8.2048540518048654E-9</v>
      </c>
      <c r="U185" s="18"/>
      <c r="V185" s="8">
        <f t="shared" si="105"/>
        <v>2.5074779928734817E-4</v>
      </c>
      <c r="W185" s="8">
        <f t="shared" si="95"/>
        <v>6.3109850250051119E-5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-2.131457995165882E-5</v>
      </c>
      <c r="AB185" s="8">
        <f t="shared" si="106"/>
        <v>-1.8763794903729702E-2</v>
      </c>
      <c r="AC185" s="8">
        <f t="shared" si="99"/>
        <v>-1.878510948368136E-2</v>
      </c>
      <c r="AD185" s="8">
        <f t="shared" si="107"/>
        <v>2.4598359110088858E-5</v>
      </c>
      <c r="AE185" s="8">
        <f t="shared" si="100"/>
        <v>-1.8760511124571271E-2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2597.8012304765052</v>
      </c>
      <c r="M186" s="14">
        <f t="shared" si="93"/>
        <v>769177</v>
      </c>
      <c r="N186" s="13"/>
      <c r="O186" s="13">
        <f>1000*(IF(I55&lt;18,VLOOKUP(I55,'[1]Mortality (No Interventions) L'!$B$10:$O$129,13),VLOOKUP(I55,'[1]Mortality (Interventions) L'!$B$392:$AV$512,7)))</f>
        <v>772.26925158485597</v>
      </c>
      <c r="P186" s="11">
        <v>0</v>
      </c>
      <c r="Q186" s="10">
        <f t="shared" si="102"/>
        <v>8.2048540518048654E-9</v>
      </c>
      <c r="R186" s="10">
        <f t="shared" si="103"/>
        <v>6.3363564979503167E-9</v>
      </c>
      <c r="S186" s="10">
        <f t="shared" si="104"/>
        <v>0</v>
      </c>
      <c r="T186" s="9">
        <f t="shared" si="94"/>
        <v>1.8684975538545487E-9</v>
      </c>
      <c r="U186" s="18"/>
      <c r="V186" s="8">
        <f t="shared" si="105"/>
        <v>6.3109850250051119E-5</v>
      </c>
      <c r="W186" s="8">
        <f t="shared" si="95"/>
        <v>1.4372053429811803E-5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-4.8539852445456864E-6</v>
      </c>
      <c r="AB186" s="8">
        <f t="shared" si="106"/>
        <v>-4.8737796820239303E-3</v>
      </c>
      <c r="AC186" s="8">
        <f t="shared" si="99"/>
        <v>-4.878633667268476E-3</v>
      </c>
      <c r="AD186" s="8">
        <f t="shared" si="107"/>
        <v>6.191076309530015E-6</v>
      </c>
      <c r="AE186" s="8">
        <f t="shared" si="100"/>
        <v>-4.8724425909589461E-3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2597.8012304765052</v>
      </c>
      <c r="M187" s="14">
        <f t="shared" si="93"/>
        <v>769177</v>
      </c>
      <c r="N187" s="13"/>
      <c r="O187" s="13">
        <f>1000*(IF(I56&lt;18,VLOOKUP(I56,'[1]Mortality (No Interventions) L'!$B$10:$O$129,13),VLOOKUP(I56,'[1]Mortality (Interventions) L'!$B$392:$AV$512,7)))</f>
        <v>795.67203362815269</v>
      </c>
      <c r="P187" s="11">
        <v>0</v>
      </c>
      <c r="Q187" s="10">
        <f t="shared" si="102"/>
        <v>1.8684975538545487E-9</v>
      </c>
      <c r="R187" s="10">
        <f t="shared" si="103"/>
        <v>1.4867112485046776E-9</v>
      </c>
      <c r="S187" s="10">
        <f t="shared" si="104"/>
        <v>0</v>
      </c>
      <c r="T187" s="9">
        <f t="shared" si="94"/>
        <v>3.817863053498711E-10</v>
      </c>
      <c r="U187" s="18"/>
      <c r="V187" s="8">
        <f t="shared" si="105"/>
        <v>1.4372053429811803E-5</v>
      </c>
      <c r="W187" s="8">
        <f t="shared" si="95"/>
        <v>2.9366124499009781E-6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-9.9180493381697384E-7</v>
      </c>
      <c r="AB187" s="8">
        <f t="shared" si="106"/>
        <v>-1.1435440979910825E-3</v>
      </c>
      <c r="AC187" s="8">
        <f t="shared" si="99"/>
        <v>-1.1445359029248995E-3</v>
      </c>
      <c r="AD187" s="8">
        <f t="shared" si="107"/>
        <v>1.4098984414645379E-6</v>
      </c>
      <c r="AE187" s="8">
        <f t="shared" si="100"/>
        <v>-1.1431260044834348E-3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2597.8012304765052</v>
      </c>
      <c r="M188" s="14">
        <f t="shared" si="93"/>
        <v>769177</v>
      </c>
      <c r="N188" s="13"/>
      <c r="O188" s="13">
        <f>1000*(IF(I57&lt;18,VLOOKUP(I57,'[1]Mortality (No Interventions) L'!$B$10:$O$129,13),VLOOKUP(I57,'[1]Mortality (Interventions) L'!$B$392:$AV$512,7)))</f>
        <v>818.67140094282956</v>
      </c>
      <c r="P188" s="11">
        <v>0</v>
      </c>
      <c r="Q188" s="10">
        <f t="shared" si="102"/>
        <v>3.817863053498711E-10</v>
      </c>
      <c r="R188" s="10">
        <f t="shared" si="103"/>
        <v>3.1255752946156587E-10</v>
      </c>
      <c r="S188" s="10">
        <f t="shared" si="104"/>
        <v>0</v>
      </c>
      <c r="T188" s="9">
        <f t="shared" si="94"/>
        <v>6.9228775888305227E-11</v>
      </c>
      <c r="U188" s="18"/>
      <c r="V188" s="8">
        <f t="shared" si="105"/>
        <v>2.9366124499009781E-6</v>
      </c>
      <c r="W188" s="8">
        <f t="shared" si="95"/>
        <v>5.3249182151438952E-7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-1.7984259918702155E-7</v>
      </c>
      <c r="AB188" s="8">
        <f t="shared" si="106"/>
        <v>-2.4041206283865885E-4</v>
      </c>
      <c r="AC188" s="8">
        <f t="shared" si="99"/>
        <v>-2.4059190543784586E-4</v>
      </c>
      <c r="AD188" s="8">
        <f t="shared" si="107"/>
        <v>2.8808168133528595E-7</v>
      </c>
      <c r="AE188" s="8">
        <f t="shared" si="100"/>
        <v>-2.4030382375651057E-4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2597.8012304765052</v>
      </c>
      <c r="M189" s="14">
        <f t="shared" si="93"/>
        <v>769177</v>
      </c>
      <c r="N189" s="13"/>
      <c r="O189" s="13">
        <f>1000*(IF(I58&lt;18,VLOOKUP(I58,'[1]Mortality (No Interventions) L'!$B$10:$O$129,13),VLOOKUP(I58,'[1]Mortality (Interventions) L'!$B$392:$AV$512,7)))</f>
        <v>841.26735352888716</v>
      </c>
      <c r="P189" s="11">
        <v>0</v>
      </c>
      <c r="Q189" s="10">
        <f t="shared" si="102"/>
        <v>6.9228775888305227E-11</v>
      </c>
      <c r="R189" s="10">
        <f t="shared" si="103"/>
        <v>5.8239909079598973E-11</v>
      </c>
      <c r="S189" s="10">
        <f t="shared" si="104"/>
        <v>0</v>
      </c>
      <c r="T189" s="9">
        <f t="shared" si="94"/>
        <v>1.0988866808706254E-11</v>
      </c>
      <c r="U189" s="18"/>
      <c r="V189" s="8">
        <f t="shared" si="105"/>
        <v>5.3249182151438952E-7</v>
      </c>
      <c r="W189" s="8">
        <f t="shared" si="95"/>
        <v>8.4523836053202507E-8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-2.8546891717199534E-8</v>
      </c>
      <c r="AB189" s="8">
        <f t="shared" si="106"/>
        <v>-4.4796798546118698E-5</v>
      </c>
      <c r="AC189" s="8">
        <f t="shared" si="99"/>
        <v>-4.48253454378359E-5</v>
      </c>
      <c r="AD189" s="8">
        <f t="shared" si="107"/>
        <v>5.2237447690561616E-8</v>
      </c>
      <c r="AE189" s="8">
        <f t="shared" si="100"/>
        <v>-4.4773107990145336E-5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2597.8012304765052</v>
      </c>
      <c r="M190" s="14">
        <f t="shared" si="93"/>
        <v>769177</v>
      </c>
      <c r="N190" s="13"/>
      <c r="O190" s="13">
        <f>1000*(IF(I59&lt;18,VLOOKUP(I59,'[1]Mortality (No Interventions) L'!$B$10:$O$129,13),VLOOKUP(I59,'[1]Mortality (Interventions) L'!$B$392:$AV$512,7)))</f>
        <v>863.45989138632535</v>
      </c>
      <c r="P190" s="11">
        <v>0</v>
      </c>
      <c r="Q190" s="10">
        <f t="shared" si="102"/>
        <v>1.0988866808706254E-11</v>
      </c>
      <c r="R190" s="10">
        <f t="shared" si="103"/>
        <v>9.4884457411042981E-12</v>
      </c>
      <c r="S190" s="10">
        <f t="shared" si="104"/>
        <v>0</v>
      </c>
      <c r="T190" s="9">
        <f t="shared" si="94"/>
        <v>1.5004210676019563E-12</v>
      </c>
      <c r="U190" s="18"/>
      <c r="V190" s="8">
        <f t="shared" si="105"/>
        <v>8.4523836053202507E-8</v>
      </c>
      <c r="W190" s="8">
        <f t="shared" si="95"/>
        <v>1.15408937551487E-8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-3.8977956956492341E-9</v>
      </c>
      <c r="AB190" s="8">
        <f t="shared" si="106"/>
        <v>-7.2982942298053812E-6</v>
      </c>
      <c r="AC190" s="8">
        <f t="shared" si="99"/>
        <v>-7.3021920255010305E-6</v>
      </c>
      <c r="AD190" s="8">
        <f t="shared" si="107"/>
        <v>8.291788316819167E-9</v>
      </c>
      <c r="AE190" s="8">
        <f t="shared" si="100"/>
        <v>-7.2939002371842115E-6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2597.8012304765052</v>
      </c>
      <c r="M191" s="14">
        <f t="shared" si="93"/>
        <v>769177</v>
      </c>
      <c r="N191" s="13"/>
      <c r="O191" s="13">
        <f>1000*(IF(I60&lt;18,VLOOKUP(I60,'[1]Mortality (No Interventions) L'!$B$10:$O$129,13),VLOOKUP(I60,'[1]Mortality (Interventions) L'!$B$392:$AV$512,7)))</f>
        <v>1000</v>
      </c>
      <c r="P191" s="11">
        <v>0</v>
      </c>
      <c r="Q191" s="10">
        <f t="shared" si="102"/>
        <v>1.5004210676019563E-12</v>
      </c>
      <c r="R191" s="10">
        <f t="shared" si="103"/>
        <v>1.5004210676019563E-12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1.15408937551487E-8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-1.15408937551487E-6</v>
      </c>
      <c r="AC191" s="8">
        <f t="shared" si="99"/>
        <v>-1.15408937551487E-6</v>
      </c>
      <c r="AD191" s="8">
        <f t="shared" si="107"/>
        <v>1.1321616773800876E-9</v>
      </c>
      <c r="AE191" s="8">
        <f t="shared" si="100"/>
        <v>-1.15295721383749E-6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2597.8012304765052</v>
      </c>
      <c r="M192" s="14">
        <f t="shared" si="93"/>
        <v>769177</v>
      </c>
      <c r="N192" s="13"/>
      <c r="O192" s="13" t="e">
        <f>1000*(IF(I61&lt;18,VLOOKUP(I61,'[1]Mortality (No Interventions) L'!$B$10:$O$129,13),VLOOKUP(I61,'[1]Mortality (Interventions) L'!$B$392:$AV$512,7)))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2597.8012304765052</v>
      </c>
      <c r="M193" s="14">
        <f t="shared" si="93"/>
        <v>769177</v>
      </c>
      <c r="N193" s="13"/>
      <c r="O193" s="13" t="e">
        <f>1000*(IF(I62&lt;18,VLOOKUP(I62,'[1]Mortality (No Interventions) L'!$B$10:$O$129,13),VLOOKUP(I62,'[1]Mortality (Interventions) L'!$B$392:$AV$512,7)))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2597.8012304765052</v>
      </c>
      <c r="M194" s="14">
        <f t="shared" si="93"/>
        <v>769177</v>
      </c>
      <c r="N194" s="13"/>
      <c r="O194" s="13" t="e">
        <f>1000*(IF(I63&lt;18,VLOOKUP(I63,'[1]Mortality (No Interventions) L'!$B$10:$O$129,13),VLOOKUP(I63,'[1]Mortality (Interventions) L'!$B$392:$AV$512,7)))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2597.8012304765052</v>
      </c>
      <c r="M195" s="14">
        <f t="shared" si="93"/>
        <v>769177</v>
      </c>
      <c r="N195" s="13"/>
      <c r="O195" s="13" t="e">
        <f>1000*(IF(I64&lt;18,VLOOKUP(I64,'[1]Mortality (No Interventions) L'!$B$10:$O$129,13),VLOOKUP(I64,'[1]Mortality (Interventions) L'!$B$392:$AV$512,7)))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2597.8012304765052</v>
      </c>
      <c r="M196" s="14">
        <f t="shared" si="93"/>
        <v>769177</v>
      </c>
      <c r="N196" s="13"/>
      <c r="O196" s="13" t="e">
        <f>1000*(IF(I65&lt;18,VLOOKUP(I65,'[1]Mortality (No Interventions) L'!$B$10:$O$129,13),VLOOKUP(I65,'[1]Mortality (Interventions) L'!$B$392:$AV$512,7)))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2597.8012304765052</v>
      </c>
      <c r="M197" s="14">
        <f t="shared" si="93"/>
        <v>769177</v>
      </c>
      <c r="N197" s="13"/>
      <c r="O197" s="13" t="e">
        <f>1000*(IF(I66&lt;18,VLOOKUP(I66,'[1]Mortality (No Interventions) L'!$B$10:$O$129,13),VLOOKUP(I66,'[1]Mortality (Interventions) L'!$B$392:$AV$512,7)))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2597.8012304765052</v>
      </c>
      <c r="M198" s="14">
        <f t="shared" si="93"/>
        <v>769177</v>
      </c>
      <c r="N198" s="13"/>
      <c r="O198" s="13" t="e">
        <f>1000*(IF(I67&lt;18,VLOOKUP(I67,'[1]Mortality (No Interventions) L'!$B$10:$O$129,13),VLOOKUP(I67,'[1]Mortality (Interventions) L'!$B$392:$AV$512,7)))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2597.8012304765052</v>
      </c>
      <c r="M199" s="14">
        <f t="shared" ref="M199:M230" si="111">$E$11</f>
        <v>769177</v>
      </c>
      <c r="N199" s="13"/>
      <c r="O199" s="13" t="e">
        <f>1000*(IF(I68&lt;18,VLOOKUP(I68,'[1]Mortality (No Interventions) L'!$B$10:$O$129,13),VLOOKUP(I68,'[1]Mortality (Interventions) L'!$B$392:$AV$512,7)))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2597.8012304765052</v>
      </c>
      <c r="M200" s="14">
        <f t="shared" si="111"/>
        <v>769177</v>
      </c>
      <c r="N200" s="13"/>
      <c r="O200" s="13" t="e">
        <f>1000*(IF(I69&lt;18,VLOOKUP(I69,'[1]Mortality (No Interventions) L'!$B$10:$O$129,13),VLOOKUP(I69,'[1]Mortality (Interventions) L'!$B$392:$AV$512,7)))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2597.8012304765052</v>
      </c>
      <c r="M201" s="14">
        <f t="shared" si="111"/>
        <v>769177</v>
      </c>
      <c r="N201" s="13"/>
      <c r="O201" s="13" t="e">
        <f>1000*(IF(I70&lt;18,VLOOKUP(I70,'[1]Mortality (No Interventions) L'!$B$10:$O$129,13),VLOOKUP(I70,'[1]Mortality (Interventions) L'!$B$392:$AV$512,7)))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2597.8012304765052</v>
      </c>
      <c r="M202" s="14">
        <f t="shared" si="111"/>
        <v>769177</v>
      </c>
      <c r="N202" s="13"/>
      <c r="O202" s="13" t="e">
        <f>1000*(IF(I71&lt;18,VLOOKUP(I71,'[1]Mortality (No Interventions) L'!$B$10:$O$129,13),VLOOKUP(I71,'[1]Mortality (Interventions) L'!$B$392:$AV$512,7)))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2597.8012304765052</v>
      </c>
      <c r="M203" s="14">
        <f t="shared" si="111"/>
        <v>769177</v>
      </c>
      <c r="N203" s="13"/>
      <c r="O203" s="13" t="e">
        <f>1000*(IF(I72&lt;18,VLOOKUP(I72,'[1]Mortality (No Interventions) L'!$B$10:$O$129,13),VLOOKUP(I72,'[1]Mortality (Interventions) L'!$B$392:$AV$512,7)))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2597.8012304765052</v>
      </c>
      <c r="M204" s="14">
        <f t="shared" si="111"/>
        <v>769177</v>
      </c>
      <c r="N204" s="13"/>
      <c r="O204" s="13" t="e">
        <f>1000*(IF(I73&lt;18,VLOOKUP(I73,'[1]Mortality (No Interventions) L'!$B$10:$O$129,13),VLOOKUP(I73,'[1]Mortality (Interventions) L'!$B$392:$AV$512,7)))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2597.8012304765052</v>
      </c>
      <c r="M205" s="14">
        <f t="shared" si="111"/>
        <v>769177</v>
      </c>
      <c r="N205" s="13"/>
      <c r="O205" s="13" t="e">
        <f>1000*(IF(I74&lt;18,VLOOKUP(I74,'[1]Mortality (No Interventions) L'!$B$10:$O$129,13),VLOOKUP(I74,'[1]Mortality (Interventions) L'!$B$392:$AV$512,7)))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2597.8012304765052</v>
      </c>
      <c r="M206" s="14">
        <f t="shared" si="111"/>
        <v>769177</v>
      </c>
      <c r="N206" s="13"/>
      <c r="O206" s="13" t="e">
        <f>1000*(IF(I75&lt;18,VLOOKUP(I75,'[1]Mortality (No Interventions) L'!$B$10:$O$129,13),VLOOKUP(I75,'[1]Mortality (Interventions) L'!$B$392:$AV$512,7)))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2597.8012304765052</v>
      </c>
      <c r="M207" s="14">
        <f t="shared" si="111"/>
        <v>769177</v>
      </c>
      <c r="N207" s="13"/>
      <c r="O207" s="13" t="e">
        <f>1000*(IF(I76&lt;18,VLOOKUP(I76,'[1]Mortality (No Interventions) L'!$B$10:$O$129,13),VLOOKUP(I76,'[1]Mortality (Interventions) L'!$B$392:$AV$512,7)))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2597.8012304765052</v>
      </c>
      <c r="M208" s="14">
        <f t="shared" si="111"/>
        <v>769177</v>
      </c>
      <c r="N208" s="13"/>
      <c r="O208" s="13" t="e">
        <f>1000*(IF(I77&lt;18,VLOOKUP(I77,'[1]Mortality (No Interventions) L'!$B$10:$O$129,13),VLOOKUP(I77,'[1]Mortality (Interventions) L'!$B$392:$AV$512,7)))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2597.8012304765052</v>
      </c>
      <c r="M209" s="14">
        <f t="shared" si="111"/>
        <v>769177</v>
      </c>
      <c r="N209" s="13"/>
      <c r="O209" s="13" t="e">
        <f>1000*(IF(I78&lt;18,VLOOKUP(I78,'[1]Mortality (No Interventions) L'!$B$10:$O$129,13),VLOOKUP(I78,'[1]Mortality (Interventions) L'!$B$392:$AV$512,7)))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2597.8012304765052</v>
      </c>
      <c r="M210" s="14">
        <f t="shared" si="111"/>
        <v>769177</v>
      </c>
      <c r="N210" s="13"/>
      <c r="O210" s="13" t="e">
        <f>1000*(IF(I79&lt;18,VLOOKUP(I79,'[1]Mortality (No Interventions) L'!$B$10:$O$129,13),VLOOKUP(I79,'[1]Mortality (Interventions) L'!$B$392:$AV$512,7)))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2597.8012304765052</v>
      </c>
      <c r="M211" s="14">
        <f t="shared" si="111"/>
        <v>769177</v>
      </c>
      <c r="O211" s="13" t="e">
        <f>1000*(IF(I80&lt;18,VLOOKUP(I80,'[1]Mortality (No Interventions) L'!$B$10:$O$129,13),VLOOKUP(I80,'[1]Mortality (Interventions) L'!$B$392:$AV$512,7)))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2597.8012304765052</v>
      </c>
      <c r="M212" s="14">
        <f t="shared" si="111"/>
        <v>769177</v>
      </c>
      <c r="O212" s="13" t="e">
        <f>1000*(IF(I81&lt;18,VLOOKUP(I81,'[1]Mortality (No Interventions) L'!$B$10:$O$129,13),VLOOKUP(I81,'[1]Mortality (Interventions) L'!$B$392:$AV$512,7)))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2597.8012304765052</v>
      </c>
      <c r="M213" s="14">
        <f t="shared" si="111"/>
        <v>769177</v>
      </c>
      <c r="O213" s="13" t="e">
        <f>1000*(IF(I82&lt;18,VLOOKUP(I82,'[1]Mortality (No Interventions) L'!$B$10:$O$129,13),VLOOKUP(I82,'[1]Mortality (Interventions) L'!$B$392:$AV$512,7)))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2597.8012304765052</v>
      </c>
      <c r="M214" s="14">
        <f t="shared" si="111"/>
        <v>769177</v>
      </c>
      <c r="O214" s="13" t="e">
        <f>1000*(IF(I83&lt;18,VLOOKUP(I83,'[1]Mortality (No Interventions) L'!$B$10:$O$129,13),VLOOKUP(I83,'[1]Mortality (Interventions) L'!$B$392:$AV$512,7)))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2597.8012304765052</v>
      </c>
      <c r="M215" s="14">
        <f t="shared" si="111"/>
        <v>769177</v>
      </c>
      <c r="O215" s="13" t="e">
        <f>1000*(IF(I84&lt;18,VLOOKUP(I84,'[1]Mortality (No Interventions) L'!$B$10:$O$129,13),VLOOKUP(I84,'[1]Mortality (Interventions) L'!$B$392:$AV$512,7)))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2597.8012304765052</v>
      </c>
      <c r="M216" s="14">
        <f t="shared" si="111"/>
        <v>769177</v>
      </c>
      <c r="O216" s="13" t="e">
        <f>1000*(IF(I85&lt;18,VLOOKUP(I85,'[1]Mortality (No Interventions) L'!$B$10:$O$129,13),VLOOKUP(I85,'[1]Mortality (Interventions) L'!$B$392:$AV$512,7)))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2597.8012304765052</v>
      </c>
      <c r="M217" s="14">
        <f t="shared" si="111"/>
        <v>769177</v>
      </c>
      <c r="O217" s="13" t="e">
        <f>1000*(IF(I86&lt;18,VLOOKUP(I86,'[1]Mortality (No Interventions) L'!$B$10:$O$129,13),VLOOKUP(I86,'[1]Mortality (Interventions) L'!$B$392:$AV$512,7)))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2597.8012304765052</v>
      </c>
      <c r="M218" s="14">
        <f t="shared" si="111"/>
        <v>769177</v>
      </c>
      <c r="O218" s="13" t="e">
        <f>1000*(IF(I87&lt;18,VLOOKUP(I87,'[1]Mortality (No Interventions) L'!$B$10:$O$129,13),VLOOKUP(I87,'[1]Mortality (Interventions) L'!$B$392:$AV$512,7)))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2597.8012304765052</v>
      </c>
      <c r="M219" s="14">
        <f t="shared" si="111"/>
        <v>769177</v>
      </c>
      <c r="O219" s="13" t="e">
        <f>1000*(IF(I88&lt;18,VLOOKUP(I88,'[1]Mortality (No Interventions) L'!$B$10:$O$129,13),VLOOKUP(I88,'[1]Mortality (Interventions) L'!$B$392:$AV$512,7)))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2597.8012304765052</v>
      </c>
      <c r="M220" s="14">
        <f t="shared" si="111"/>
        <v>769177</v>
      </c>
      <c r="O220" s="13" t="e">
        <f>1000*(IF(I89&lt;18,VLOOKUP(I89,'[1]Mortality (No Interventions) L'!$B$10:$O$129,13),VLOOKUP(I89,'[1]Mortality (Interventions) L'!$B$392:$AV$512,7)))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2597.8012304765052</v>
      </c>
      <c r="M221" s="14">
        <f t="shared" si="111"/>
        <v>769177</v>
      </c>
      <c r="O221" s="13" t="e">
        <f>1000*(IF(I90&lt;18,VLOOKUP(I90,'[1]Mortality (No Interventions) L'!$B$10:$O$129,13),VLOOKUP(I90,'[1]Mortality (Interventions) L'!$B$392:$AV$512,7)))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2597.8012304765052</v>
      </c>
      <c r="M222" s="14">
        <f t="shared" si="111"/>
        <v>769177</v>
      </c>
      <c r="O222" s="13" t="e">
        <f>1000*(IF(I91&lt;18,VLOOKUP(I91,'[1]Mortality (No Interventions) L'!$B$10:$O$129,13),VLOOKUP(I91,'[1]Mortality (Interventions) L'!$B$392:$AV$512,7)))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2597.8012304765052</v>
      </c>
      <c r="M223" s="14">
        <f t="shared" si="111"/>
        <v>769177</v>
      </c>
      <c r="O223" s="13" t="e">
        <f>1000*(IF(I92&lt;18,VLOOKUP(I92,'[1]Mortality (No Interventions) L'!$B$10:$O$129,13),VLOOKUP(I92,'[1]Mortality (Interventions) L'!$B$392:$AV$512,7)))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2597.8012304765052</v>
      </c>
      <c r="M224" s="14">
        <f t="shared" si="111"/>
        <v>769177</v>
      </c>
      <c r="O224" s="13" t="e">
        <f>1000*(IF(I93&lt;18,VLOOKUP(I93,'[1]Mortality (No Interventions) L'!$B$10:$O$129,13),VLOOKUP(I93,'[1]Mortality (Interventions) L'!$B$392:$AV$512,7)))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2597.8012304765052</v>
      </c>
      <c r="M225" s="14">
        <f t="shared" si="111"/>
        <v>769177</v>
      </c>
      <c r="O225" s="13" t="e">
        <f>1000*(IF(I94&lt;18,VLOOKUP(I94,'[1]Mortality (No Interventions) L'!$B$10:$O$129,13),VLOOKUP(I94,'[1]Mortality (Interventions) L'!$B$392:$AV$512,7)))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2597.8012304765052</v>
      </c>
      <c r="M226" s="14">
        <f t="shared" si="111"/>
        <v>769177</v>
      </c>
      <c r="O226" s="13" t="e">
        <f>1000*(IF(I95&lt;18,VLOOKUP(I95,'[1]Mortality (No Interventions) L'!$B$10:$O$129,13),VLOOKUP(I95,'[1]Mortality (Interventions) L'!$B$392:$AV$512,7)))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2597.8012304765052</v>
      </c>
      <c r="M227" s="14">
        <f t="shared" si="111"/>
        <v>769177</v>
      </c>
      <c r="O227" s="13" t="e">
        <f>1000*(IF(I96&lt;18,VLOOKUP(I96,'[1]Mortality (No Interventions) L'!$B$10:$O$129,13),VLOOKUP(I96,'[1]Mortality (Interventions) L'!$B$392:$AV$512,7)))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2597.8012304765052</v>
      </c>
      <c r="M228" s="14">
        <f t="shared" si="111"/>
        <v>769177</v>
      </c>
      <c r="O228" s="13" t="e">
        <f>1000*(IF(I97&lt;18,VLOOKUP(I97,'[1]Mortality (No Interventions) L'!$B$10:$O$129,13),VLOOKUP(I97,'[1]Mortality (Interventions) L'!$B$392:$AV$512,7)))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2597.8012304765052</v>
      </c>
      <c r="M229" s="14">
        <f t="shared" si="111"/>
        <v>769177</v>
      </c>
      <c r="O229" s="13" t="e">
        <f>1000*(IF(I98&lt;18,VLOOKUP(I98,'[1]Mortality (No Interventions) L'!$B$10:$O$129,13),VLOOKUP(I98,'[1]Mortality (Interventions) L'!$B$392:$AV$512,7)))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2597.8012304765052</v>
      </c>
      <c r="M230" s="14">
        <f t="shared" si="111"/>
        <v>769177</v>
      </c>
      <c r="O230" s="13" t="e">
        <f>1000*(IF(I99&lt;18,VLOOKUP(I99,'[1]Mortality (No Interventions) L'!$B$10:$O$129,13),VLOOKUP(I99,'[1]Mortality (Interventions) L'!$B$392:$AV$512,7)))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2597.8012304765052</v>
      </c>
      <c r="M231" s="14">
        <f t="shared" ref="M231:M255" si="129">$E$11</f>
        <v>769177</v>
      </c>
      <c r="O231" s="13" t="e">
        <f>1000*(IF(I100&lt;18,VLOOKUP(I100,'[1]Mortality (No Interventions) L'!$B$10:$O$129,13),VLOOKUP(I100,'[1]Mortality (Interventions) L'!$B$392:$AV$512,7)))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2597.8012304765052</v>
      </c>
      <c r="M232" s="14">
        <f t="shared" si="129"/>
        <v>769177</v>
      </c>
      <c r="O232" s="13" t="e">
        <f>1000*(IF(I101&lt;18,VLOOKUP(I101,'[1]Mortality (No Interventions) L'!$B$10:$O$129,13),VLOOKUP(I101,'[1]Mortality (Interventions) L'!$B$392:$AV$512,7)))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2597.8012304765052</v>
      </c>
      <c r="M233" s="14">
        <f t="shared" si="129"/>
        <v>769177</v>
      </c>
      <c r="O233" s="13" t="e">
        <f>1000*(IF(I102&lt;18,VLOOKUP(I102,'[1]Mortality (No Interventions) L'!$B$10:$O$129,13),VLOOKUP(I102,'[1]Mortality (Interventions) L'!$B$392:$AV$512,7)))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2597.8012304765052</v>
      </c>
      <c r="M234" s="14">
        <f t="shared" si="129"/>
        <v>769177</v>
      </c>
      <c r="O234" s="13" t="e">
        <f>1000*(IF(I103&lt;18,VLOOKUP(I103,'[1]Mortality (No Interventions) L'!$B$10:$O$129,13),VLOOKUP(I103,'[1]Mortality (Interventions) L'!$B$392:$AV$512,7)))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2597.8012304765052</v>
      </c>
      <c r="M235" s="14">
        <f t="shared" si="129"/>
        <v>769177</v>
      </c>
      <c r="O235" s="13" t="e">
        <f>1000*(IF(I104&lt;18,VLOOKUP(I104,'[1]Mortality (No Interventions) L'!$B$10:$O$129,13),VLOOKUP(I104,'[1]Mortality (Interventions) L'!$B$392:$AV$512,7)))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2597.8012304765052</v>
      </c>
      <c r="M236" s="14">
        <f t="shared" si="129"/>
        <v>769177</v>
      </c>
      <c r="O236" s="13" t="e">
        <f>1000*(IF(I105&lt;18,VLOOKUP(I105,'[1]Mortality (No Interventions) L'!$B$10:$O$129,13),VLOOKUP(I105,'[1]Mortality (Interventions) L'!$B$392:$AV$512,7)))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2597.8012304765052</v>
      </c>
      <c r="M237" s="14">
        <f t="shared" si="129"/>
        <v>769177</v>
      </c>
      <c r="O237" s="13" t="e">
        <f>1000*(IF(I106&lt;18,VLOOKUP(I106,'[1]Mortality (No Interventions) L'!$B$10:$O$129,13),VLOOKUP(I106,'[1]Mortality (Interventions) L'!$B$392:$AV$512,7)))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2597.8012304765052</v>
      </c>
      <c r="M238" s="14">
        <f t="shared" si="129"/>
        <v>769177</v>
      </c>
      <c r="O238" s="13" t="e">
        <f>1000*(IF(I107&lt;18,VLOOKUP(I107,'[1]Mortality (No Interventions) L'!$B$10:$O$129,13),VLOOKUP(I107,'[1]Mortality (Interventions) L'!$B$392:$AV$512,7)))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2597.8012304765052</v>
      </c>
      <c r="M239" s="14">
        <f t="shared" si="129"/>
        <v>769177</v>
      </c>
      <c r="O239" s="13" t="e">
        <f>1000*(IF(I108&lt;18,VLOOKUP(I108,'[1]Mortality (No Interventions) L'!$B$10:$O$129,13),VLOOKUP(I108,'[1]Mortality (Interventions) L'!$B$392:$AV$512,7)))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2597.8012304765052</v>
      </c>
      <c r="M240" s="14">
        <f t="shared" si="129"/>
        <v>769177</v>
      </c>
      <c r="O240" s="13" t="e">
        <f>1000*(IF(I109&lt;18,VLOOKUP(I109,'[1]Mortality (No Interventions) L'!$B$10:$O$129,13),VLOOKUP(I109,'[1]Mortality (Interventions) L'!$B$392:$AV$512,7)))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2597.8012304765052</v>
      </c>
      <c r="M241" s="14">
        <f t="shared" si="129"/>
        <v>769177</v>
      </c>
      <c r="O241" s="13" t="e">
        <f>1000*(IF(I110&lt;18,VLOOKUP(I110,'[1]Mortality (No Interventions) L'!$B$10:$O$129,13),VLOOKUP(I110,'[1]Mortality (Interventions) L'!$B$392:$AV$512,7)))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2597.8012304765052</v>
      </c>
      <c r="M242" s="14">
        <f t="shared" si="129"/>
        <v>769177</v>
      </c>
      <c r="O242" s="13" t="e">
        <f>1000*(IF(I111&lt;18,VLOOKUP(I111,'[1]Mortality (No Interventions) L'!$B$10:$O$129,13),VLOOKUP(I111,'[1]Mortality (Interventions) L'!$B$392:$AV$512,7)))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2597.8012304765052</v>
      </c>
      <c r="M243" s="14">
        <f t="shared" si="129"/>
        <v>769177</v>
      </c>
      <c r="O243" s="13" t="e">
        <f>1000*(IF(I112&lt;18,VLOOKUP(I112,'[1]Mortality (No Interventions) L'!$B$10:$O$129,13),VLOOKUP(I112,'[1]Mortality (Interventions) L'!$B$392:$AV$512,7)))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2597.8012304765052</v>
      </c>
      <c r="M244" s="14">
        <f t="shared" si="129"/>
        <v>769177</v>
      </c>
      <c r="O244" s="13" t="e">
        <f>1000*(IF(I113&lt;18,VLOOKUP(I113,'[1]Mortality (No Interventions) L'!$B$10:$O$129,13),VLOOKUP(I113,'[1]Mortality (Interventions) L'!$B$392:$AV$512,7)))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2597.8012304765052</v>
      </c>
      <c r="M245" s="14">
        <f t="shared" si="129"/>
        <v>769177</v>
      </c>
      <c r="O245" s="13" t="e">
        <f>1000*(IF(I114&lt;18,VLOOKUP(I114,'[1]Mortality (No Interventions) L'!$B$10:$O$129,13),VLOOKUP(I114,'[1]Mortality (Interventions) L'!$B$392:$AV$512,7)))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2597.8012304765052</v>
      </c>
      <c r="M246" s="14">
        <f t="shared" si="129"/>
        <v>769177</v>
      </c>
      <c r="O246" s="13" t="e">
        <f>1000*(IF(I115&lt;18,VLOOKUP(I115,'[1]Mortality (No Interventions) L'!$B$10:$O$129,13),VLOOKUP(I115,'[1]Mortality (Interventions) L'!$B$392:$AV$512,7)))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2597.8012304765052</v>
      </c>
      <c r="M247" s="14">
        <f t="shared" si="129"/>
        <v>769177</v>
      </c>
      <c r="O247" s="13" t="e">
        <f>1000*(IF(I116&lt;18,VLOOKUP(I116,'[1]Mortality (No Interventions) L'!$B$10:$O$129,13),VLOOKUP(I116,'[1]Mortality (Interventions) L'!$B$392:$AV$512,7)))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2597.8012304765052</v>
      </c>
      <c r="M248" s="14">
        <f t="shared" si="129"/>
        <v>769177</v>
      </c>
      <c r="O248" s="13" t="e">
        <f>1000*(IF(I117&lt;18,VLOOKUP(I117,'[1]Mortality (No Interventions) L'!$B$10:$O$129,13),VLOOKUP(I117,'[1]Mortality (Interventions) L'!$B$392:$AV$512,7)))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2597.8012304765052</v>
      </c>
      <c r="M249" s="14">
        <f t="shared" si="129"/>
        <v>769177</v>
      </c>
      <c r="O249" s="13" t="e">
        <f>1000*(IF(I118&lt;18,VLOOKUP(I118,'[1]Mortality (No Interventions) L'!$B$10:$O$129,13),VLOOKUP(I118,'[1]Mortality (Interventions) L'!$B$392:$AV$512,7)))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2597.8012304765052</v>
      </c>
      <c r="M250" s="14">
        <f t="shared" si="129"/>
        <v>769177</v>
      </c>
      <c r="O250" s="13" t="e">
        <f>1000*(IF(I119&lt;18,VLOOKUP(I119,'[1]Mortality (No Interventions) L'!$B$10:$O$129,13),VLOOKUP(I119,'[1]Mortality (Interventions) L'!$B$392:$AV$512,7)))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2597.8012304765052</v>
      </c>
      <c r="M251" s="14">
        <f t="shared" si="129"/>
        <v>769177</v>
      </c>
      <c r="O251" s="13" t="e">
        <f>1000*(IF(I120&lt;18,VLOOKUP(I120,'[1]Mortality (No Interventions) L'!$B$10:$O$129,13),VLOOKUP(I120,'[1]Mortality (Interventions) L'!$B$392:$AV$512,7)))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2597.8012304765052</v>
      </c>
      <c r="M252" s="14">
        <f t="shared" si="129"/>
        <v>769177</v>
      </c>
      <c r="O252" s="13" t="e">
        <f>1000*(IF(I121&lt;18,VLOOKUP(I121,'[1]Mortality (No Interventions) L'!$B$10:$O$129,13),VLOOKUP(I121,'[1]Mortality (Interventions) L'!$B$392:$AV$512,7)))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2597.8012304765052</v>
      </c>
      <c r="M253" s="14">
        <f t="shared" si="129"/>
        <v>769177</v>
      </c>
      <c r="O253" s="13" t="e">
        <f>1000*(IF(I122&lt;18,VLOOKUP(I122,'[1]Mortality (No Interventions) L'!$B$10:$O$129,13),VLOOKUP(I122,'[1]Mortality (Interventions) L'!$B$392:$AV$512,7)))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2597.8012304765052</v>
      </c>
      <c r="M254" s="14">
        <f t="shared" si="129"/>
        <v>769177</v>
      </c>
      <c r="O254" s="13" t="e">
        <f>1000*(IF(I123&lt;18,VLOOKUP(I123,'[1]Mortality (No Interventions) L'!$B$10:$O$129,13),VLOOKUP(I123,'[1]Mortality (Interventions) L'!$B$392:$AV$512,7)))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2597.8012304765052</v>
      </c>
      <c r="M255" s="14">
        <f t="shared" si="129"/>
        <v>769177</v>
      </c>
      <c r="O255" s="13" t="e">
        <f>1000*(IF(I124&lt;18,VLOOKUP(I124,'[1]Mortality (No Interventions) L'!$B$10:$O$129,13),VLOOKUP(I124,'[1]Mortality (Interventions) L'!$B$392:$AV$512,7)))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519750.26528915903</v>
      </c>
      <c r="Z260" s="2">
        <f t="shared" si="147"/>
        <v>-12993.756632228977</v>
      </c>
      <c r="AA260" s="2">
        <f t="shared" si="147"/>
        <v>-45063.957213966307</v>
      </c>
      <c r="AB260" s="2">
        <f t="shared" si="147"/>
        <v>-769176.99999999977</v>
      </c>
      <c r="AC260" s="2">
        <f t="shared" si="147"/>
        <v>-307484.44855703629</v>
      </c>
      <c r="AD260" s="2">
        <f t="shared" si="147"/>
        <v>13077.098080640053</v>
      </c>
      <c r="AE260" s="2">
        <f t="shared" si="147"/>
        <v>-294407.35047639604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519750.26528915903</v>
      </c>
      <c r="Z262" s="2">
        <f t="shared" si="148"/>
        <v>-12993.756632228977</v>
      </c>
      <c r="AA262" s="2">
        <f t="shared" si="148"/>
        <v>-21759.075734184298</v>
      </c>
      <c r="AB262" s="2">
        <f t="shared" si="148"/>
        <v>-200779.16760979142</v>
      </c>
      <c r="AC262" s="2">
        <f t="shared" si="148"/>
        <v>284218.26531295438</v>
      </c>
      <c r="AD262" s="2">
        <f t="shared" si="148"/>
        <v>5683.9783239020808</v>
      </c>
      <c r="AE262" s="2">
        <f t="shared" si="148"/>
        <v>289902.24363685644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519750.26528915903</v>
      </c>
      <c r="Z264" s="2">
        <f t="shared" si="149"/>
        <v>-12993.756632228977</v>
      </c>
      <c r="AA264" s="2">
        <f t="shared" si="149"/>
        <v>-32603.368173267634</v>
      </c>
      <c r="AB264" s="2">
        <f t="shared" si="149"/>
        <v>-431278.28357929992</v>
      </c>
      <c r="AC264" s="2">
        <f t="shared" si="149"/>
        <v>42874.856904362619</v>
      </c>
      <c r="AD264" s="2">
        <f t="shared" si="149"/>
        <v>9100.1936190017568</v>
      </c>
      <c r="AE264" s="2">
        <f t="shared" si="149"/>
        <v>51975.050523364276</v>
      </c>
    </row>
    <row r="268" spans="1:40" ht="19" customHeight="1" x14ac:dyDescent="0.15">
      <c r="A268" s="1"/>
      <c r="G268" s="1" t="s">
        <v>11</v>
      </c>
      <c r="H268" s="50">
        <v>517804.98001520138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517804.98001520138</v>
      </c>
      <c r="K269" s="14">
        <f>J269*$C$10</f>
        <v>12945.124500380036</v>
      </c>
      <c r="L269" s="15">
        <f>$C$279</f>
        <v>5173.4783238939817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517804.98001520138</v>
      </c>
      <c r="Z269" s="8">
        <f t="shared" ref="Z269:Z300" si="154">IFERROR(_xlfn.IFNA(-$T269*K269,0),0)</f>
        <v>-12945.124500380036</v>
      </c>
      <c r="AA269" s="8">
        <f t="shared" ref="AA269:AA300" si="155">IFERROR(_xlfn.IFNA(-$T269*L269,0),0)</f>
        <v>-5173.4783238939817</v>
      </c>
      <c r="AB269" s="8"/>
      <c r="AC269" s="8">
        <f t="shared" ref="AC269:AC300" si="156">IFERROR(_xlfn.IFNA(SUM(Y269:AB269),0),0)</f>
        <v>499686.37719092739</v>
      </c>
      <c r="AD269" s="8"/>
      <c r="AE269" s="8">
        <f t="shared" ref="AE269:AE300" si="157">IFERROR(_xlfn.IFNA(SUM(AC269:AD269),0),0)</f>
        <v>499686.37719092739</v>
      </c>
      <c r="AG269" s="46">
        <f>AE398</f>
        <v>51780.522531059745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L'!$B$10:$O$129,13),VLOOKUP(I5,'[1]Mortality (Interventions) L'!$B$392:$AV$512,10)))</f>
        <v>15.484483892570562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1.5484483892570563E-2</v>
      </c>
      <c r="S270" s="10">
        <f t="shared" ref="S270:S301" si="161">MIN(P270*Q270,Q270-R270)</f>
        <v>0</v>
      </c>
      <c r="T270" s="9">
        <f t="shared" si="151"/>
        <v>0.98451551610742949</v>
      </c>
      <c r="U270" s="18"/>
      <c r="V270" s="8">
        <f t="shared" ref="V270:V301" si="162">W269</f>
        <v>7691.77</v>
      </c>
      <c r="W270" s="8">
        <f t="shared" si="152"/>
        <v>7572.666911329643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-11910.308867035748</v>
      </c>
      <c r="AC270" s="8">
        <f t="shared" si="156"/>
        <v>-11910.308867035748</v>
      </c>
      <c r="AD270" s="8">
        <f t="shared" ref="AD270:AD301" si="164">IFERROR(_xlfn.IFNA($D$6*SUM(V270:V270,Y270:Z270),0),0)</f>
        <v>754.56263700000011</v>
      </c>
      <c r="AE270" s="8">
        <f t="shared" si="157"/>
        <v>-11155.746230035747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2584.4534238179745</v>
      </c>
      <c r="M271" s="14">
        <f t="shared" si="150"/>
        <v>769177</v>
      </c>
      <c r="N271" s="13"/>
      <c r="O271" s="12">
        <f>1000*(IF(I6&lt;18,VLOOKUP(I6,'[1]Mortality (No Interventions) L'!$B$10:$O$129,13),VLOOKUP(I6,'[1]Mortality (Interventions) L'!$B$392:$AV$512,10)))</f>
        <v>16.916476923924833</v>
      </c>
      <c r="P271" s="11">
        <v>0</v>
      </c>
      <c r="Q271" s="10">
        <f t="shared" si="159"/>
        <v>0.98451551610742949</v>
      </c>
      <c r="R271" s="10">
        <f t="shared" si="160"/>
        <v>1.6654534009477279E-2</v>
      </c>
      <c r="S271" s="10">
        <f t="shared" si="161"/>
        <v>0</v>
      </c>
      <c r="T271" s="9">
        <f t="shared" si="151"/>
        <v>0.96786098209795224</v>
      </c>
      <c r="U271" s="18"/>
      <c r="V271" s="8">
        <f t="shared" si="162"/>
        <v>7572.666911329643</v>
      </c>
      <c r="W271" s="8">
        <f t="shared" si="152"/>
        <v>7444.5640662715668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-2501.3916289628801</v>
      </c>
      <c r="AB271" s="8">
        <f t="shared" si="163"/>
        <v>-12810.284505807706</v>
      </c>
      <c r="AC271" s="8">
        <f t="shared" si="156"/>
        <v>-15311.676134770585</v>
      </c>
      <c r="AD271" s="8">
        <f t="shared" si="164"/>
        <v>742.87862400143797</v>
      </c>
      <c r="AE271" s="8">
        <f t="shared" si="157"/>
        <v>-14568.797510769147</v>
      </c>
      <c r="AF271" s="1" t="s">
        <v>34</v>
      </c>
      <c r="AG271" s="44">
        <f>AE398/Y398</f>
        <v>0.10000004737215855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2584.4534238179745</v>
      </c>
      <c r="M272" s="14">
        <f t="shared" si="150"/>
        <v>769177</v>
      </c>
      <c r="N272" s="13"/>
      <c r="O272" s="12">
        <f>1000*(IF(I7&lt;18,VLOOKUP(I7,'[1]Mortality (No Interventions) L'!$B$10:$O$129,13),VLOOKUP(I7,'[1]Mortality (Interventions) L'!$B$392:$AV$512,10)))</f>
        <v>18.434778630497057</v>
      </c>
      <c r="P272" s="11">
        <v>0</v>
      </c>
      <c r="Q272" s="10">
        <f t="shared" si="159"/>
        <v>0.96786098209795224</v>
      </c>
      <c r="R272" s="10">
        <f t="shared" si="160"/>
        <v>1.7842302950071224E-2</v>
      </c>
      <c r="S272" s="10">
        <f t="shared" si="161"/>
        <v>0</v>
      </c>
      <c r="T272" s="9">
        <f t="shared" si="151"/>
        <v>0.95001867914788096</v>
      </c>
      <c r="U272" s="18"/>
      <c r="V272" s="8">
        <f t="shared" si="162"/>
        <v>7444.5640662715668</v>
      </c>
      <c r="W272" s="8">
        <f t="shared" si="152"/>
        <v>7307.3251757092967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-2455.2790280147706</v>
      </c>
      <c r="AB272" s="8">
        <f t="shared" si="163"/>
        <v>-13723.889056226933</v>
      </c>
      <c r="AC272" s="8">
        <f t="shared" si="156"/>
        <v>-16179.168084241704</v>
      </c>
      <c r="AD272" s="8">
        <f t="shared" si="164"/>
        <v>730.31173490124081</v>
      </c>
      <c r="AE272" s="8">
        <f t="shared" si="157"/>
        <v>-15448.856349340464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2584.4534238179745</v>
      </c>
      <c r="M273" s="14">
        <f t="shared" si="150"/>
        <v>769177</v>
      </c>
      <c r="N273" s="13"/>
      <c r="O273" s="12">
        <f>1000*(IF(I8&lt;18,VLOOKUP(I8,'[1]Mortality (No Interventions) L'!$B$10:$O$129,13),VLOOKUP(I8,'[1]Mortality (Interventions) L'!$B$392:$AV$512,10)))</f>
        <v>20.038056321886195</v>
      </c>
      <c r="P273" s="11">
        <v>0</v>
      </c>
      <c r="Q273" s="10">
        <f t="shared" si="159"/>
        <v>0.95001867914788096</v>
      </c>
      <c r="R273" s="10">
        <f t="shared" si="160"/>
        <v>1.9036527799609168E-2</v>
      </c>
      <c r="S273" s="10">
        <f t="shared" si="161"/>
        <v>0</v>
      </c>
      <c r="T273" s="9">
        <f t="shared" si="151"/>
        <v>0.93098215134827178</v>
      </c>
      <c r="U273" s="18"/>
      <c r="V273" s="8">
        <f t="shared" si="162"/>
        <v>7307.3251757092967</v>
      </c>
      <c r="W273" s="8">
        <f t="shared" si="152"/>
        <v>7160.9005822760964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-2406.0800085654646</v>
      </c>
      <c r="AB273" s="8">
        <f t="shared" si="163"/>
        <v>-14642.459343319981</v>
      </c>
      <c r="AC273" s="8">
        <f t="shared" si="156"/>
        <v>-17048.539351885447</v>
      </c>
      <c r="AD273" s="8">
        <f t="shared" si="164"/>
        <v>716.84859973708205</v>
      </c>
      <c r="AE273" s="8">
        <f t="shared" si="157"/>
        <v>-16331.690752148364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2584.4534238179745</v>
      </c>
      <c r="M274" s="14">
        <f t="shared" si="150"/>
        <v>769177</v>
      </c>
      <c r="N274" s="13"/>
      <c r="O274" s="12">
        <f>1000*(IF(I9&lt;18,VLOOKUP(I9,'[1]Mortality (No Interventions) L'!$B$10:$O$129,13),VLOOKUP(I9,'[1]Mortality (Interventions) L'!$B$392:$AV$512,10)))</f>
        <v>21.835716202475819</v>
      </c>
      <c r="P274" s="11">
        <v>0</v>
      </c>
      <c r="Q274" s="10">
        <f t="shared" si="159"/>
        <v>0.93098215134827178</v>
      </c>
      <c r="R274" s="10">
        <f t="shared" si="160"/>
        <v>2.0328662046411254E-2</v>
      </c>
      <c r="S274" s="10">
        <f t="shared" si="161"/>
        <v>0</v>
      </c>
      <c r="T274" s="9">
        <f t="shared" si="151"/>
        <v>0.91065348930186052</v>
      </c>
      <c r="U274" s="18"/>
      <c r="V274" s="8">
        <f t="shared" si="162"/>
        <v>7160.9005822760964</v>
      </c>
      <c r="W274" s="8">
        <f t="shared" si="152"/>
        <v>7004.5371894073724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-2353.5415283379784</v>
      </c>
      <c r="AB274" s="8">
        <f t="shared" si="163"/>
        <v>-15636.33928687247</v>
      </c>
      <c r="AC274" s="8">
        <f t="shared" si="156"/>
        <v>-17989.880815210447</v>
      </c>
      <c r="AD274" s="8">
        <f t="shared" si="164"/>
        <v>702.48434712128505</v>
      </c>
      <c r="AE274" s="8">
        <f t="shared" si="157"/>
        <v>-17287.396468089162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2584.4534238179745</v>
      </c>
      <c r="M275" s="14">
        <f t="shared" si="150"/>
        <v>769177</v>
      </c>
      <c r="N275" s="13"/>
      <c r="O275" s="12">
        <f>1000*(IF(I10&lt;18,VLOOKUP(I10,'[1]Mortality (No Interventions) L'!$B$10:$O$129,13),VLOOKUP(I10,'[1]Mortality (Interventions) L'!$B$392:$AV$512,10)))</f>
        <v>24.108054826298481</v>
      </c>
      <c r="P275" s="11">
        <v>0</v>
      </c>
      <c r="Q275" s="10">
        <f t="shared" si="159"/>
        <v>0.91065348930186052</v>
      </c>
      <c r="R275" s="10">
        <f t="shared" si="160"/>
        <v>2.1954084247849271E-2</v>
      </c>
      <c r="S275" s="10">
        <f t="shared" si="161"/>
        <v>0</v>
      </c>
      <c r="T275" s="9">
        <f t="shared" si="151"/>
        <v>0.88869940505401124</v>
      </c>
      <c r="U275" s="18"/>
      <c r="V275" s="8">
        <f t="shared" si="162"/>
        <v>7004.5371894073724</v>
      </c>
      <c r="W275" s="8">
        <f t="shared" si="152"/>
        <v>6835.6714228122928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-2296.8022201368362</v>
      </c>
      <c r="AB275" s="8">
        <f t="shared" si="163"/>
        <v>-16886.576659507959</v>
      </c>
      <c r="AC275" s="8">
        <f t="shared" si="156"/>
        <v>-19183.378879644795</v>
      </c>
      <c r="AD275" s="8">
        <f t="shared" si="164"/>
        <v>687.14509828086329</v>
      </c>
      <c r="AE275" s="8">
        <f t="shared" si="157"/>
        <v>-18496.233781363931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2584.4534238179745</v>
      </c>
      <c r="M276" s="14">
        <f t="shared" si="150"/>
        <v>769177</v>
      </c>
      <c r="N276" s="13"/>
      <c r="O276" s="12">
        <f>1000*(IF(I11&lt;18,VLOOKUP(I11,'[1]Mortality (No Interventions) L'!$B$10:$O$129,13),VLOOKUP(I11,'[1]Mortality (Interventions) L'!$B$392:$AV$512,10)))</f>
        <v>26.436862019922941</v>
      </c>
      <c r="P276" s="11">
        <v>0</v>
      </c>
      <c r="Q276" s="10">
        <f t="shared" si="159"/>
        <v>0.88869940505401124</v>
      </c>
      <c r="R276" s="10">
        <f t="shared" si="160"/>
        <v>2.3494423548600506E-2</v>
      </c>
      <c r="S276" s="10">
        <f t="shared" si="161"/>
        <v>0</v>
      </c>
      <c r="T276" s="9">
        <f t="shared" si="151"/>
        <v>0.8652049815054107</v>
      </c>
      <c r="U276" s="18"/>
      <c r="V276" s="8">
        <f t="shared" si="162"/>
        <v>6835.6714228122928</v>
      </c>
      <c r="W276" s="8">
        <f t="shared" si="152"/>
        <v>6654.9577205938731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-2236.0819767560261</v>
      </c>
      <c r="AB276" s="8">
        <f t="shared" si="163"/>
        <v>-18071.370221841891</v>
      </c>
      <c r="AC276" s="8">
        <f t="shared" si="156"/>
        <v>-20307.452198597915</v>
      </c>
      <c r="AD276" s="8">
        <f t="shared" si="164"/>
        <v>670.57936657788593</v>
      </c>
      <c r="AE276" s="8">
        <f t="shared" si="157"/>
        <v>-19636.872832020028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2584.4534238179745</v>
      </c>
      <c r="M277" s="14">
        <f t="shared" si="150"/>
        <v>769177</v>
      </c>
      <c r="N277" s="13"/>
      <c r="O277" s="12">
        <f>1000*(IF(I12&lt;18,VLOOKUP(I12,'[1]Mortality (No Interventions) L'!$B$10:$O$129,13),VLOOKUP(I12,'[1]Mortality (Interventions) L'!$B$392:$AV$512,10)))</f>
        <v>29.113612225399518</v>
      </c>
      <c r="P277" s="11">
        <v>0</v>
      </c>
      <c r="Q277" s="10">
        <f t="shared" si="159"/>
        <v>0.8652049815054107</v>
      </c>
      <c r="R277" s="10">
        <f t="shared" si="160"/>
        <v>2.5189242327032488E-2</v>
      </c>
      <c r="S277" s="10">
        <f t="shared" si="161"/>
        <v>0</v>
      </c>
      <c r="T277" s="9">
        <f t="shared" si="151"/>
        <v>0.84001573917837824</v>
      </c>
      <c r="U277" s="18"/>
      <c r="V277" s="8">
        <f t="shared" si="162"/>
        <v>6654.9577205938731</v>
      </c>
      <c r="W277" s="8">
        <f t="shared" si="152"/>
        <v>6461.2078621400751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-2170.9815531805461</v>
      </c>
      <c r="AB277" s="8">
        <f t="shared" si="163"/>
        <v>-19374.98584537987</v>
      </c>
      <c r="AC277" s="8">
        <f t="shared" si="156"/>
        <v>-21545.967398560417</v>
      </c>
      <c r="AD277" s="8">
        <f t="shared" si="164"/>
        <v>652.85135239025897</v>
      </c>
      <c r="AE277" s="8">
        <f t="shared" si="157"/>
        <v>-20893.116046170158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2584.4534238179745</v>
      </c>
      <c r="M278" s="14">
        <f t="shared" si="150"/>
        <v>769177</v>
      </c>
      <c r="N278" s="13"/>
      <c r="O278" s="12">
        <f>1000*(IF(I13&lt;18,VLOOKUP(I13,'[1]Mortality (No Interventions) L'!$B$10:$O$129,13),VLOOKUP(I13,'[1]Mortality (Interventions) L'!$B$392:$AV$512,10)))</f>
        <v>32.190498443975294</v>
      </c>
      <c r="P278" s="11">
        <v>0</v>
      </c>
      <c r="Q278" s="10">
        <f t="shared" si="159"/>
        <v>0.84001573917837824</v>
      </c>
      <c r="R278" s="10">
        <f t="shared" si="160"/>
        <v>2.7040525344936343E-2</v>
      </c>
      <c r="S278" s="10">
        <f t="shared" si="161"/>
        <v>0</v>
      </c>
      <c r="T278" s="9">
        <f t="shared" si="151"/>
        <v>0.81297521383344185</v>
      </c>
      <c r="U278" s="18"/>
      <c r="V278" s="8">
        <f t="shared" si="162"/>
        <v>6461.2078621400751</v>
      </c>
      <c r="W278" s="8">
        <f t="shared" si="152"/>
        <v>6253.2183605076534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-2101.0965748709887</v>
      </c>
      <c r="AB278" s="8">
        <f t="shared" si="163"/>
        <v>-20798.950163242102</v>
      </c>
      <c r="AC278" s="8">
        <f t="shared" si="156"/>
        <v>-22900.046738113091</v>
      </c>
      <c r="AD278" s="8">
        <f t="shared" si="164"/>
        <v>633.84449127594144</v>
      </c>
      <c r="AE278" s="8">
        <f t="shared" si="157"/>
        <v>-22266.202246837151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5173.4783238939817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2584.4534238179745</v>
      </c>
      <c r="M279" s="14">
        <f t="shared" si="150"/>
        <v>769177</v>
      </c>
      <c r="N279" s="13"/>
      <c r="O279" s="12">
        <f>1000*(IF(I14&lt;18,VLOOKUP(I14,'[1]Mortality (No Interventions) L'!$B$10:$O$129,13),VLOOKUP(I14,'[1]Mortality (Interventions) L'!$B$392:$AV$512,10)))</f>
        <v>35.846548830111281</v>
      </c>
      <c r="P279" s="11">
        <v>0</v>
      </c>
      <c r="Q279" s="10">
        <f t="shared" si="159"/>
        <v>0.81297521383344185</v>
      </c>
      <c r="R279" s="10">
        <f t="shared" si="160"/>
        <v>2.9142355700350633E-2</v>
      </c>
      <c r="S279" s="10">
        <f t="shared" si="161"/>
        <v>0</v>
      </c>
      <c r="T279" s="9">
        <f t="shared" si="151"/>
        <v>0.78383285813309123</v>
      </c>
      <c r="U279" s="18"/>
      <c r="V279" s="8">
        <f t="shared" si="162"/>
        <v>6253.2183605076534</v>
      </c>
      <c r="W279" s="8">
        <f t="shared" si="152"/>
        <v>6029.0620632023674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-2025.7795139030964</v>
      </c>
      <c r="AB279" s="8">
        <f t="shared" si="163"/>
        <v>-22415.629730528599</v>
      </c>
      <c r="AC279" s="8">
        <f t="shared" si="156"/>
        <v>-24441.409244431696</v>
      </c>
      <c r="AD279" s="8">
        <f t="shared" si="164"/>
        <v>613.44072116580082</v>
      </c>
      <c r="AE279" s="8">
        <f t="shared" si="157"/>
        <v>-23827.968523265896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2584.4534238179745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2584.4534238179745</v>
      </c>
      <c r="M280" s="14">
        <f t="shared" si="150"/>
        <v>769177</v>
      </c>
      <c r="N280" s="13"/>
      <c r="O280" s="12">
        <f>1000*(IF(I15&lt;18,VLOOKUP(I15,'[1]Mortality (No Interventions) L'!$B$10:$O$129,13),VLOOKUP(I15,'[1]Mortality (Interventions) L'!$B$392:$AV$512,10)))</f>
        <v>40.044596233507683</v>
      </c>
      <c r="P280" s="11">
        <v>0</v>
      </c>
      <c r="Q280" s="10">
        <f t="shared" si="159"/>
        <v>0.78383285813309123</v>
      </c>
      <c r="R280" s="10">
        <f t="shared" si="160"/>
        <v>3.1388270318495948E-2</v>
      </c>
      <c r="S280" s="10">
        <f t="shared" si="161"/>
        <v>0</v>
      </c>
      <c r="T280" s="9">
        <f t="shared" si="151"/>
        <v>0.75244458781459533</v>
      </c>
      <c r="U280" s="18"/>
      <c r="V280" s="8">
        <f t="shared" si="162"/>
        <v>6029.0620632023674</v>
      </c>
      <c r="W280" s="8">
        <f t="shared" si="152"/>
        <v>5787.6307072146701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-1944.6579912107354</v>
      </c>
      <c r="AB280" s="8">
        <f t="shared" si="163"/>
        <v>-24143.135598769757</v>
      </c>
      <c r="AC280" s="8">
        <f t="shared" si="156"/>
        <v>-26087.793589980494</v>
      </c>
      <c r="AD280" s="8">
        <f t="shared" si="164"/>
        <v>591.45098840015226</v>
      </c>
      <c r="AE280" s="8">
        <f t="shared" si="157"/>
        <v>-25496.342601580342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2584.4534238179745</v>
      </c>
      <c r="M281" s="14">
        <f t="shared" si="150"/>
        <v>769177</v>
      </c>
      <c r="N281" s="13"/>
      <c r="O281" s="12">
        <f>1000*(IF(I16&lt;18,VLOOKUP(I16,'[1]Mortality (No Interventions) L'!$B$10:$O$129,13),VLOOKUP(I16,'[1]Mortality (Interventions) L'!$B$392:$AV$512,10)))</f>
        <v>44.843646832123206</v>
      </c>
      <c r="P281" s="11">
        <v>0</v>
      </c>
      <c r="Q281" s="10">
        <f t="shared" si="159"/>
        <v>0.75244458781459533</v>
      </c>
      <c r="R281" s="10">
        <f t="shared" si="160"/>
        <v>3.3742359356700224E-2</v>
      </c>
      <c r="S281" s="10">
        <f t="shared" si="161"/>
        <v>0</v>
      </c>
      <c r="T281" s="9">
        <f t="shared" si="151"/>
        <v>0.71870222845789511</v>
      </c>
      <c r="U281" s="18"/>
      <c r="V281" s="8">
        <f t="shared" si="162"/>
        <v>5787.6307072146701</v>
      </c>
      <c r="W281" s="8">
        <f t="shared" si="152"/>
        <v>5528.0922397855838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-1857.4524350436152</v>
      </c>
      <c r="AB281" s="8">
        <f t="shared" si="163"/>
        <v>-25953.846742908609</v>
      </c>
      <c r="AC281" s="8">
        <f t="shared" si="156"/>
        <v>-27811.299177952224</v>
      </c>
      <c r="AD281" s="8">
        <f t="shared" si="164"/>
        <v>567.76657237775919</v>
      </c>
      <c r="AE281" s="8">
        <f t="shared" si="157"/>
        <v>-27243.532605574463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2584.4534238179745</v>
      </c>
      <c r="M282" s="14">
        <f t="shared" si="150"/>
        <v>769177</v>
      </c>
      <c r="N282" s="13"/>
      <c r="O282" s="12">
        <f>1000*(IF(I17&lt;18,VLOOKUP(I17,'[1]Mortality (No Interventions) L'!$B$10:$O$129,13),VLOOKUP(I17,'[1]Mortality (Interventions) L'!$B$392:$AV$512,10)))</f>
        <v>50.361910580417181</v>
      </c>
      <c r="P282" s="11">
        <v>0</v>
      </c>
      <c r="Q282" s="10">
        <f t="shared" si="159"/>
        <v>0.71870222845789511</v>
      </c>
      <c r="R282" s="10">
        <f t="shared" si="160"/>
        <v>3.6195217363543072E-2</v>
      </c>
      <c r="S282" s="10">
        <f t="shared" si="161"/>
        <v>0</v>
      </c>
      <c r="T282" s="9">
        <f t="shared" si="151"/>
        <v>0.68250701109435208</v>
      </c>
      <c r="U282" s="18"/>
      <c r="V282" s="8">
        <f t="shared" si="162"/>
        <v>5528.0922397855838</v>
      </c>
      <c r="W282" s="8">
        <f t="shared" si="152"/>
        <v>5249.6869527252047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-1763.9075816025704</v>
      </c>
      <c r="AB282" s="8">
        <f t="shared" si="163"/>
        <v>-27840.528706037971</v>
      </c>
      <c r="AC282" s="8">
        <f t="shared" si="156"/>
        <v>-29604.436287640539</v>
      </c>
      <c r="AD282" s="8">
        <f t="shared" si="164"/>
        <v>542.30584872296583</v>
      </c>
      <c r="AE282" s="8">
        <f t="shared" si="157"/>
        <v>-29062.130438917575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2584.4534238179745</v>
      </c>
      <c r="M283" s="14">
        <f t="shared" si="150"/>
        <v>769177</v>
      </c>
      <c r="N283" s="13"/>
      <c r="O283" s="12">
        <f>1000*(IF(I18&lt;18,VLOOKUP(I18,'[1]Mortality (No Interventions) L'!$B$10:$O$129,13),VLOOKUP(I18,'[1]Mortality (Interventions) L'!$B$392:$AV$512,10)))</f>
        <v>56.494090231682726</v>
      </c>
      <c r="P283" s="11">
        <v>0</v>
      </c>
      <c r="Q283" s="10">
        <f t="shared" si="159"/>
        <v>0.68250701109435208</v>
      </c>
      <c r="R283" s="10">
        <f t="shared" si="160"/>
        <v>3.8557612668520411E-2</v>
      </c>
      <c r="S283" s="10">
        <f t="shared" si="161"/>
        <v>0</v>
      </c>
      <c r="T283" s="9">
        <f t="shared" si="151"/>
        <v>0.64394939842583165</v>
      </c>
      <c r="U283" s="18"/>
      <c r="V283" s="8">
        <f t="shared" si="162"/>
        <v>5249.6869527252047</v>
      </c>
      <c r="W283" s="8">
        <f t="shared" si="152"/>
        <v>4953.110664329859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-1664.2572275271657</v>
      </c>
      <c r="AB283" s="8">
        <f t="shared" si="163"/>
        <v>-29657.628839534525</v>
      </c>
      <c r="AC283" s="8">
        <f t="shared" si="156"/>
        <v>-31321.886067061692</v>
      </c>
      <c r="AD283" s="8">
        <f t="shared" si="164"/>
        <v>514.99429006234266</v>
      </c>
      <c r="AE283" s="8">
        <f t="shared" si="157"/>
        <v>-30806.89177699935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2584.4534238179745</v>
      </c>
      <c r="M284" s="14">
        <f t="shared" si="150"/>
        <v>769177</v>
      </c>
      <c r="N284" s="13"/>
      <c r="O284" s="12">
        <f>1000*(IF(I19&lt;18,VLOOKUP(I19,'[1]Mortality (No Interventions) L'!$B$10:$O$129,13),VLOOKUP(I19,'[1]Mortality (Interventions) L'!$B$392:$AV$512,10)))</f>
        <v>63.274416504752253</v>
      </c>
      <c r="P284" s="11">
        <v>0</v>
      </c>
      <c r="Q284" s="10">
        <f t="shared" si="159"/>
        <v>0.64394939842583165</v>
      </c>
      <c r="R284" s="10">
        <f t="shared" si="160"/>
        <v>4.0745522443980726E-2</v>
      </c>
      <c r="S284" s="10">
        <f t="shared" si="161"/>
        <v>0</v>
      </c>
      <c r="T284" s="9">
        <f t="shared" si="151"/>
        <v>0.60320387598185088</v>
      </c>
      <c r="U284" s="18"/>
      <c r="V284" s="8">
        <f t="shared" si="162"/>
        <v>4953.110664329859</v>
      </c>
      <c r="W284" s="8">
        <f t="shared" si="152"/>
        <v>4639.705477160921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-1558.9523225415674</v>
      </c>
      <c r="AB284" s="8">
        <f t="shared" si="163"/>
        <v>-31340.518716893763</v>
      </c>
      <c r="AC284" s="8">
        <f t="shared" si="156"/>
        <v>-32899.471039435331</v>
      </c>
      <c r="AD284" s="8">
        <f t="shared" si="164"/>
        <v>485.9001561707592</v>
      </c>
      <c r="AE284" s="8">
        <f t="shared" si="157"/>
        <v>-32413.570883264572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2584.4534238179745</v>
      </c>
      <c r="M285" s="14">
        <f t="shared" si="150"/>
        <v>769177</v>
      </c>
      <c r="N285" s="13"/>
      <c r="O285" s="12">
        <f>1000*(IF(I20&lt;18,VLOOKUP(I20,'[1]Mortality (No Interventions) L'!$B$10:$O$129,13),VLOOKUP(I20,'[1]Mortality (Interventions) L'!$B$392:$AV$512,10)))</f>
        <v>70.621115945550159</v>
      </c>
      <c r="P285" s="11">
        <v>0</v>
      </c>
      <c r="Q285" s="10">
        <f t="shared" si="159"/>
        <v>0.60320387598185088</v>
      </c>
      <c r="R285" s="10">
        <f t="shared" si="160"/>
        <v>4.2598930864519553E-2</v>
      </c>
      <c r="S285" s="10">
        <f t="shared" si="161"/>
        <v>0</v>
      </c>
      <c r="T285" s="9">
        <f t="shared" si="151"/>
        <v>0.56060494511733128</v>
      </c>
      <c r="U285" s="18"/>
      <c r="V285" s="8">
        <f t="shared" si="162"/>
        <v>4639.705477160921</v>
      </c>
      <c r="W285" s="8">
        <f t="shared" si="152"/>
        <v>4312.0442987051356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-1448.8573698177745</v>
      </c>
      <c r="AB285" s="8">
        <f t="shared" si="163"/>
        <v>-32766.117845578556</v>
      </c>
      <c r="AC285" s="8">
        <f t="shared" si="156"/>
        <v>-34214.975215396327</v>
      </c>
      <c r="AD285" s="8">
        <f t="shared" si="164"/>
        <v>455.15510730948637</v>
      </c>
      <c r="AE285" s="8">
        <f t="shared" si="157"/>
        <v>-33759.820108086838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2584.4534238179745</v>
      </c>
      <c r="M286" s="14">
        <f t="shared" si="150"/>
        <v>769177</v>
      </c>
      <c r="N286" s="13"/>
      <c r="O286" s="12">
        <f>1000*(IF(I21&lt;18,VLOOKUP(I21,'[1]Mortality (No Interventions) L'!$B$10:$O$129,13),VLOOKUP(I21,'[1]Mortality (Interventions) L'!$B$392:$AV$512,10)))</f>
        <v>78.641412954422478</v>
      </c>
      <c r="P286" s="11">
        <v>0</v>
      </c>
      <c r="Q286" s="10">
        <f t="shared" si="159"/>
        <v>0.56060494511733128</v>
      </c>
      <c r="R286" s="10">
        <f t="shared" si="160"/>
        <v>4.4086764993263403E-2</v>
      </c>
      <c r="S286" s="10">
        <f t="shared" si="161"/>
        <v>0</v>
      </c>
      <c r="T286" s="9">
        <f t="shared" si="151"/>
        <v>0.51651818012406792</v>
      </c>
      <c r="U286" s="18"/>
      <c r="V286" s="8">
        <f t="shared" si="162"/>
        <v>4312.0442987051356</v>
      </c>
      <c r="W286" s="8">
        <f t="shared" si="152"/>
        <v>3972.9390423329023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-1334.9171790858766</v>
      </c>
      <c r="AB286" s="8">
        <f t="shared" si="163"/>
        <v>-33910.525637223363</v>
      </c>
      <c r="AC286" s="8">
        <f t="shared" si="156"/>
        <v>-35245.442816309238</v>
      </c>
      <c r="AD286" s="8">
        <f t="shared" si="164"/>
        <v>423.01154570297382</v>
      </c>
      <c r="AE286" s="8">
        <f t="shared" si="157"/>
        <v>-34822.431270606263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2584.4534238179745</v>
      </c>
      <c r="M287" s="14">
        <f t="shared" si="150"/>
        <v>769177</v>
      </c>
      <c r="N287" s="13"/>
      <c r="O287" s="12">
        <f>1000*(IF(I22&lt;18,VLOOKUP(I22,'[1]Mortality (No Interventions) L'!$B$10:$O$129,13),VLOOKUP(I22,'[1]Mortality (Interventions) L'!$B$392:$AV$512,10)))</f>
        <v>87.613470558203545</v>
      </c>
      <c r="P287" s="11">
        <v>0</v>
      </c>
      <c r="Q287" s="10">
        <f t="shared" si="159"/>
        <v>0.51651818012406792</v>
      </c>
      <c r="R287" s="10">
        <f t="shared" si="160"/>
        <v>4.5253950367076898E-2</v>
      </c>
      <c r="S287" s="10">
        <f t="shared" si="161"/>
        <v>0</v>
      </c>
      <c r="T287" s="9">
        <f t="shared" si="151"/>
        <v>0.471264229756991</v>
      </c>
      <c r="U287" s="18"/>
      <c r="V287" s="8">
        <f t="shared" si="162"/>
        <v>3972.9390423329023</v>
      </c>
      <c r="W287" s="8">
        <f t="shared" si="152"/>
        <v>3624.8560645179309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-1217.960452118396</v>
      </c>
      <c r="AB287" s="8">
        <f t="shared" si="163"/>
        <v>-34808.297781497109</v>
      </c>
      <c r="AC287" s="8">
        <f t="shared" si="156"/>
        <v>-36026.258233615503</v>
      </c>
      <c r="AD287" s="8">
        <f t="shared" si="164"/>
        <v>389.74532005285772</v>
      </c>
      <c r="AE287" s="8">
        <f t="shared" si="157"/>
        <v>-35636.512913562648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2584.4534238179745</v>
      </c>
      <c r="M288" s="14">
        <f t="shared" si="150"/>
        <v>769177</v>
      </c>
      <c r="N288" s="13"/>
      <c r="O288" s="12">
        <f>1000*(IF(I23&lt;18,VLOOKUP(I23,'[1]Mortality (No Interventions) L'!$B$10:$O$129,13),VLOOKUP(I23,'[1]Mortality (Interventions) L'!$B$392:$AV$512,10)))</f>
        <v>97.636640295982588</v>
      </c>
      <c r="P288" s="11">
        <v>0</v>
      </c>
      <c r="Q288" s="10">
        <f t="shared" si="159"/>
        <v>0.471264229756991</v>
      </c>
      <c r="R288" s="10">
        <f t="shared" si="160"/>
        <v>4.6012656085146625E-2</v>
      </c>
      <c r="S288" s="10">
        <f t="shared" si="161"/>
        <v>0</v>
      </c>
      <c r="T288" s="9">
        <f t="shared" si="151"/>
        <v>0.42525157367184441</v>
      </c>
      <c r="U288" s="18"/>
      <c r="V288" s="8">
        <f t="shared" si="162"/>
        <v>3624.8560645179309</v>
      </c>
      <c r="W288" s="8">
        <f t="shared" si="152"/>
        <v>3270.9372968218827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-1099.0428855601799</v>
      </c>
      <c r="AB288" s="8">
        <f t="shared" si="163"/>
        <v>-35391.876769604823</v>
      </c>
      <c r="AC288" s="8">
        <f t="shared" si="156"/>
        <v>-36490.919655165002</v>
      </c>
      <c r="AD288" s="8">
        <f t="shared" si="164"/>
        <v>355.59837992920905</v>
      </c>
      <c r="AE288" s="8">
        <f t="shared" si="157"/>
        <v>-36135.321275235794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2584.4534238179745</v>
      </c>
      <c r="M289" s="14">
        <f t="shared" si="150"/>
        <v>769177</v>
      </c>
      <c r="N289" s="13"/>
      <c r="O289" s="12">
        <f>1000*(IF(I24&lt;18,VLOOKUP(I24,'[1]Mortality (No Interventions) L'!$B$10:$O$129,13),VLOOKUP(I24,'[1]Mortality (Interventions) L'!$B$392:$AV$512,10)))</f>
        <v>108.87674251369403</v>
      </c>
      <c r="P289" s="11">
        <v>0</v>
      </c>
      <c r="Q289" s="10">
        <f t="shared" si="159"/>
        <v>0.42525157367184441</v>
      </c>
      <c r="R289" s="10">
        <f t="shared" si="160"/>
        <v>4.6300006090212592E-2</v>
      </c>
      <c r="S289" s="10">
        <f t="shared" si="161"/>
        <v>0</v>
      </c>
      <c r="T289" s="9">
        <f t="shared" si="151"/>
        <v>0.37895156758163184</v>
      </c>
      <c r="U289" s="18"/>
      <c r="V289" s="8">
        <f t="shared" si="162"/>
        <v>3270.9372968218827</v>
      </c>
      <c r="W289" s="8">
        <f t="shared" si="152"/>
        <v>2914.8082989773684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-979.38267629753693</v>
      </c>
      <c r="AB289" s="8">
        <f t="shared" si="163"/>
        <v>-35612.899784451452</v>
      </c>
      <c r="AC289" s="8">
        <f t="shared" si="156"/>
        <v>-36592.282460748989</v>
      </c>
      <c r="AD289" s="8">
        <f t="shared" si="164"/>
        <v>320.87894881822672</v>
      </c>
      <c r="AE289" s="8">
        <f t="shared" si="157"/>
        <v>-36271.403511930759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2584.4534238179745</v>
      </c>
      <c r="M290" s="14">
        <f t="shared" si="150"/>
        <v>769177</v>
      </c>
      <c r="N290" s="13"/>
      <c r="O290" s="12">
        <f>1000*(IF(I25&lt;18,VLOOKUP(I25,'[1]Mortality (No Interventions) L'!$B$10:$O$129,13),VLOOKUP(I25,'[1]Mortality (Interventions) L'!$B$392:$AV$512,10)))</f>
        <v>120.92350066054348</v>
      </c>
      <c r="P290" s="11">
        <v>0</v>
      </c>
      <c r="Q290" s="10">
        <f t="shared" si="159"/>
        <v>0.37895156758163184</v>
      </c>
      <c r="R290" s="10">
        <f t="shared" si="160"/>
        <v>4.5824150132771441E-2</v>
      </c>
      <c r="S290" s="10">
        <f t="shared" si="161"/>
        <v>0</v>
      </c>
      <c r="T290" s="9">
        <f t="shared" si="151"/>
        <v>0.33312741744886043</v>
      </c>
      <c r="U290" s="18"/>
      <c r="V290" s="8">
        <f t="shared" si="162"/>
        <v>2914.8082989773684</v>
      </c>
      <c r="W290" s="8">
        <f t="shared" si="152"/>
        <v>2562.3394757106212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-860.95229459334701</v>
      </c>
      <c r="AB290" s="8">
        <f t="shared" si="163"/>
        <v>-35246.882326674735</v>
      </c>
      <c r="AC290" s="8">
        <f t="shared" si="156"/>
        <v>-36107.834621268084</v>
      </c>
      <c r="AD290" s="8">
        <f t="shared" si="164"/>
        <v>285.94269412967986</v>
      </c>
      <c r="AE290" s="8">
        <f t="shared" si="157"/>
        <v>-35821.891927138407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2584.4534238179745</v>
      </c>
      <c r="M291" s="14">
        <f t="shared" si="150"/>
        <v>769177</v>
      </c>
      <c r="N291" s="13"/>
      <c r="O291" s="12">
        <f>1000*(IF(I26&lt;18,VLOOKUP(I26,'[1]Mortality (No Interventions) L'!$B$10:$O$129,13),VLOOKUP(I26,'[1]Mortality (Interventions) L'!$B$392:$AV$512,10)))</f>
        <v>133.39052215646706</v>
      </c>
      <c r="P291" s="11">
        <v>0</v>
      </c>
      <c r="Q291" s="10">
        <f t="shared" si="159"/>
        <v>0.33312741744886043</v>
      </c>
      <c r="R291" s="10">
        <f t="shared" si="160"/>
        <v>4.4436040158138866E-2</v>
      </c>
      <c r="S291" s="10">
        <f t="shared" si="161"/>
        <v>0</v>
      </c>
      <c r="T291" s="9">
        <f t="shared" si="151"/>
        <v>0.28869137729072158</v>
      </c>
      <c r="U291" s="18"/>
      <c r="V291" s="8">
        <f t="shared" si="162"/>
        <v>2562.3394757106212</v>
      </c>
      <c r="W291" s="8">
        <f t="shared" si="152"/>
        <v>2220.5476751034539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-746.10941846573201</v>
      </c>
      <c r="AB291" s="8">
        <f t="shared" si="163"/>
        <v>-34179.180060716775</v>
      </c>
      <c r="AC291" s="8">
        <f t="shared" si="156"/>
        <v>-34925.289479182509</v>
      </c>
      <c r="AD291" s="8">
        <f t="shared" si="164"/>
        <v>251.36550256721196</v>
      </c>
      <c r="AE291" s="8">
        <f t="shared" si="157"/>
        <v>-34673.923976615297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2584.4534238179745</v>
      </c>
      <c r="M292" s="14">
        <f t="shared" si="150"/>
        <v>769177</v>
      </c>
      <c r="N292" s="13"/>
      <c r="O292" s="12">
        <f>1000*(IF(I27&lt;18,VLOOKUP(I27,'[1]Mortality (No Interventions) L'!$B$10:$O$129,13),VLOOKUP(I27,'[1]Mortality (Interventions) L'!$B$392:$AV$512,10)))</f>
        <v>146.90286323102995</v>
      </c>
      <c r="P292" s="11">
        <v>0</v>
      </c>
      <c r="Q292" s="10">
        <f t="shared" si="159"/>
        <v>0.28869137729072158</v>
      </c>
      <c r="R292" s="10">
        <f t="shared" si="160"/>
        <v>4.2409589914116537E-2</v>
      </c>
      <c r="S292" s="10">
        <f t="shared" si="161"/>
        <v>0</v>
      </c>
      <c r="T292" s="9">
        <f t="shared" si="151"/>
        <v>0.24628178737660505</v>
      </c>
      <c r="U292" s="18"/>
      <c r="V292" s="8">
        <f t="shared" si="162"/>
        <v>2220.5476751034539</v>
      </c>
      <c r="W292" s="8">
        <f t="shared" si="152"/>
        <v>1894.3428636897495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-636.50380860947735</v>
      </c>
      <c r="AB292" s="8">
        <f t="shared" si="163"/>
        <v>-32620.481141370416</v>
      </c>
      <c r="AC292" s="8">
        <f t="shared" si="156"/>
        <v>-33256.984949979895</v>
      </c>
      <c r="AD292" s="8">
        <f t="shared" si="164"/>
        <v>217.83572692764884</v>
      </c>
      <c r="AE292" s="8">
        <f t="shared" si="157"/>
        <v>-33039.149223052249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2584.4534238179745</v>
      </c>
      <c r="M293" s="14">
        <f t="shared" si="150"/>
        <v>769177</v>
      </c>
      <c r="N293" s="13"/>
      <c r="O293" s="12">
        <f>1000*(IF(I28&lt;18,VLOOKUP(I28,'[1]Mortality (No Interventions) L'!$B$10:$O$129,13),VLOOKUP(I28,'[1]Mortality (Interventions) L'!$B$392:$AV$512,10)))</f>
        <v>161.38923591449867</v>
      </c>
      <c r="P293" s="11">
        <v>0</v>
      </c>
      <c r="Q293" s="10">
        <f t="shared" si="159"/>
        <v>0.24628178737660505</v>
      </c>
      <c r="R293" s="10">
        <f t="shared" si="160"/>
        <v>3.9747229484367319E-2</v>
      </c>
      <c r="S293" s="10">
        <f t="shared" si="161"/>
        <v>0</v>
      </c>
      <c r="T293" s="9">
        <f t="shared" si="151"/>
        <v>0.20653455789223774</v>
      </c>
      <c r="U293" s="18"/>
      <c r="V293" s="8">
        <f t="shared" si="162"/>
        <v>1894.3428636897495</v>
      </c>
      <c r="W293" s="8">
        <f t="shared" si="152"/>
        <v>1588.6163163587776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-533.77894528132549</v>
      </c>
      <c r="AB293" s="8">
        <f t="shared" si="163"/>
        <v>-30572.654733097203</v>
      </c>
      <c r="AC293" s="8">
        <f t="shared" si="156"/>
        <v>-31106.433678378529</v>
      </c>
      <c r="AD293" s="8">
        <f t="shared" si="164"/>
        <v>185.83503492796444</v>
      </c>
      <c r="AE293" s="8">
        <f t="shared" si="157"/>
        <v>-30920.598643450565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2584.4534238179745</v>
      </c>
      <c r="M294" s="14">
        <f t="shared" si="150"/>
        <v>769177</v>
      </c>
      <c r="N294" s="13"/>
      <c r="O294" s="12">
        <f>1000*(IF(I29&lt;18,VLOOKUP(I29,'[1]Mortality (No Interventions) L'!$B$10:$O$129,13),VLOOKUP(I29,'[1]Mortality (Interventions) L'!$B$392:$AV$512,10)))</f>
        <v>177.2494436118179</v>
      </c>
      <c r="P294" s="11">
        <v>0</v>
      </c>
      <c r="Q294" s="10">
        <f t="shared" si="159"/>
        <v>0.20653455789223774</v>
      </c>
      <c r="R294" s="10">
        <f t="shared" si="160"/>
        <v>3.6608135473011935E-2</v>
      </c>
      <c r="S294" s="10">
        <f t="shared" si="161"/>
        <v>0</v>
      </c>
      <c r="T294" s="9">
        <f t="shared" si="151"/>
        <v>0.16992642241922579</v>
      </c>
      <c r="U294" s="18"/>
      <c r="V294" s="8">
        <f t="shared" si="162"/>
        <v>1588.6163163587776</v>
      </c>
      <c r="W294" s="8">
        <f t="shared" si="152"/>
        <v>1307.0349581715284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-439.16692421850752</v>
      </c>
      <c r="AB294" s="8">
        <f t="shared" si="163"/>
        <v>-28158.135818724902</v>
      </c>
      <c r="AC294" s="8">
        <f t="shared" si="156"/>
        <v>-28597.302742943411</v>
      </c>
      <c r="AD294" s="8">
        <f t="shared" si="164"/>
        <v>155.84326063479608</v>
      </c>
      <c r="AE294" s="8">
        <f t="shared" si="157"/>
        <v>-28441.459482308615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2584.4534238179745</v>
      </c>
      <c r="M295" s="14">
        <f t="shared" si="150"/>
        <v>769177</v>
      </c>
      <c r="N295" s="13"/>
      <c r="O295" s="12">
        <f>1000*(IF(I30&lt;18,VLOOKUP(I30,'[1]Mortality (No Interventions) L'!$B$10:$O$129,13),VLOOKUP(I30,'[1]Mortality (Interventions) L'!$B$392:$AV$512,10)))</f>
        <v>204.92585088899301</v>
      </c>
      <c r="P295" s="11">
        <v>0</v>
      </c>
      <c r="Q295" s="10">
        <f t="shared" si="159"/>
        <v>0.16992642241922579</v>
      </c>
      <c r="R295" s="10">
        <f t="shared" si="160"/>
        <v>3.4822316702782304E-2</v>
      </c>
      <c r="S295" s="10">
        <f t="shared" si="161"/>
        <v>0</v>
      </c>
      <c r="T295" s="9">
        <f t="shared" si="151"/>
        <v>0.13510410571644349</v>
      </c>
      <c r="U295" s="18"/>
      <c r="V295" s="8">
        <f t="shared" si="162"/>
        <v>1307.0349581715284</v>
      </c>
      <c r="W295" s="8">
        <f t="shared" si="152"/>
        <v>1039.1897072265685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-349.17026859072797</v>
      </c>
      <c r="AB295" s="8">
        <f t="shared" si="163"/>
        <v>-26784.525094495984</v>
      </c>
      <c r="AC295" s="8">
        <f t="shared" si="156"/>
        <v>-27133.695363086714</v>
      </c>
      <c r="AD295" s="8">
        <f t="shared" si="164"/>
        <v>128.22012939662693</v>
      </c>
      <c r="AE295" s="8">
        <f t="shared" si="157"/>
        <v>-27005.475233690086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2584.4534238179745</v>
      </c>
      <c r="M296" s="14">
        <f t="shared" si="150"/>
        <v>769177</v>
      </c>
      <c r="N296" s="13"/>
      <c r="O296" s="12">
        <f>1000*(IF(I31&lt;18,VLOOKUP(I31,'[1]Mortality (No Interventions) L'!$B$10:$O$129,13),VLOOKUP(I31,'[1]Mortality (Interventions) L'!$B$392:$AV$512,10)))</f>
        <v>222.91189646600415</v>
      </c>
      <c r="P296" s="11">
        <v>0</v>
      </c>
      <c r="Q296" s="10">
        <f t="shared" si="159"/>
        <v>0.13510410571644349</v>
      </c>
      <c r="R296" s="10">
        <f t="shared" si="160"/>
        <v>3.0116312425595933E-2</v>
      </c>
      <c r="S296" s="10">
        <f t="shared" si="161"/>
        <v>0</v>
      </c>
      <c r="T296" s="9">
        <f t="shared" si="151"/>
        <v>0.10498779329084756</v>
      </c>
      <c r="U296" s="18"/>
      <c r="V296" s="8">
        <f t="shared" si="162"/>
        <v>1039.1897072265685</v>
      </c>
      <c r="W296" s="8">
        <f t="shared" si="152"/>
        <v>807.54195880074258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-271.33606182962478</v>
      </c>
      <c r="AB296" s="8">
        <f t="shared" si="163"/>
        <v>-23164.774842582603</v>
      </c>
      <c r="AC296" s="8">
        <f t="shared" si="156"/>
        <v>-23436.110904412228</v>
      </c>
      <c r="AD296" s="8">
        <f t="shared" si="164"/>
        <v>101.94451027892639</v>
      </c>
      <c r="AE296" s="8">
        <f t="shared" si="157"/>
        <v>-23334.166394133303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2584.4534238179745</v>
      </c>
      <c r="M297" s="14">
        <f t="shared" si="150"/>
        <v>769177</v>
      </c>
      <c r="N297" s="13"/>
      <c r="O297" s="12">
        <f>1000*(IF(I32&lt;18,VLOOKUP(I32,'[1]Mortality (No Interventions) L'!$B$10:$O$129,13),VLOOKUP(I32,'[1]Mortality (Interventions) L'!$B$392:$AV$512,10)))</f>
        <v>242.19513766684145</v>
      </c>
      <c r="P297" s="11">
        <v>0</v>
      </c>
      <c r="Q297" s="10">
        <f t="shared" si="159"/>
        <v>0.10498779329084756</v>
      </c>
      <c r="R297" s="10">
        <f t="shared" si="160"/>
        <v>2.5427533049414721E-2</v>
      </c>
      <c r="S297" s="10">
        <f t="shared" si="161"/>
        <v>0</v>
      </c>
      <c r="T297" s="9">
        <f t="shared" si="151"/>
        <v>7.956026024143284E-2</v>
      </c>
      <c r="U297" s="18"/>
      <c r="V297" s="8">
        <f t="shared" si="162"/>
        <v>807.54195880074258</v>
      </c>
      <c r="W297" s="8">
        <f t="shared" si="152"/>
        <v>611.95922291724594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-205.61978698082018</v>
      </c>
      <c r="AB297" s="8">
        <f t="shared" si="163"/>
        <v>-19558.273588349668</v>
      </c>
      <c r="AC297" s="8">
        <f t="shared" si="156"/>
        <v>-19763.893375330488</v>
      </c>
      <c r="AD297" s="8">
        <f t="shared" si="164"/>
        <v>79.219866158352858</v>
      </c>
      <c r="AE297" s="8">
        <f t="shared" si="157"/>
        <v>-19684.673509172135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2584.4534238179745</v>
      </c>
      <c r="M298" s="14">
        <f t="shared" si="150"/>
        <v>769177</v>
      </c>
      <c r="N298" s="13"/>
      <c r="O298" s="12">
        <f>1000*(IF(I33&lt;18,VLOOKUP(I33,'[1]Mortality (No Interventions) L'!$B$10:$O$129,13),VLOOKUP(I33,'[1]Mortality (Interventions) L'!$B$392:$AV$512,10)))</f>
        <v>262.21145810543146</v>
      </c>
      <c r="P298" s="11">
        <v>0</v>
      </c>
      <c r="Q298" s="10">
        <f t="shared" si="159"/>
        <v>7.956026024143284E-2</v>
      </c>
      <c r="R298" s="10">
        <f t="shared" si="160"/>
        <v>2.0861611845153692E-2</v>
      </c>
      <c r="S298" s="10">
        <f t="shared" si="161"/>
        <v>0</v>
      </c>
      <c r="T298" s="9">
        <f t="shared" si="151"/>
        <v>5.8698648396279147E-2</v>
      </c>
      <c r="U298" s="18"/>
      <c r="V298" s="8">
        <f t="shared" si="162"/>
        <v>611.95922291724594</v>
      </c>
      <c r="W298" s="8">
        <f t="shared" si="152"/>
        <v>451.4965027750481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-151.7039228212511</v>
      </c>
      <c r="AB298" s="8">
        <f t="shared" si="163"/>
        <v>-16046.272014219781</v>
      </c>
      <c r="AC298" s="8">
        <f t="shared" si="156"/>
        <v>-16197.975937041032</v>
      </c>
      <c r="AD298" s="8">
        <f t="shared" si="164"/>
        <v>60.033199768181831</v>
      </c>
      <c r="AE298" s="8">
        <f t="shared" si="157"/>
        <v>-16137.94273727285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2584.4534238179745</v>
      </c>
      <c r="M299" s="14">
        <f t="shared" si="150"/>
        <v>769177</v>
      </c>
      <c r="N299" s="13"/>
      <c r="O299" s="12">
        <f>1000*(IF(I34&lt;18,VLOOKUP(I34,'[1]Mortality (No Interventions) L'!$B$10:$O$129,13),VLOOKUP(I34,'[1]Mortality (Interventions) L'!$B$392:$AV$512,10)))</f>
        <v>282.67714751099777</v>
      </c>
      <c r="P299" s="11">
        <v>0</v>
      </c>
      <c r="Q299" s="10">
        <f t="shared" si="159"/>
        <v>5.8698648396279147E-2</v>
      </c>
      <c r="R299" s="10">
        <f t="shared" si="160"/>
        <v>1.6592766491411195E-2</v>
      </c>
      <c r="S299" s="10">
        <f t="shared" si="161"/>
        <v>0</v>
      </c>
      <c r="T299" s="9">
        <f t="shared" si="151"/>
        <v>4.2105881904867956E-2</v>
      </c>
      <c r="U299" s="18"/>
      <c r="V299" s="8">
        <f t="shared" si="162"/>
        <v>451.4965027750481</v>
      </c>
      <c r="W299" s="8">
        <f t="shared" si="152"/>
        <v>323.8687592594062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-108.82069065191129</v>
      </c>
      <c r="AB299" s="8">
        <f t="shared" si="163"/>
        <v>-12762.774351564189</v>
      </c>
      <c r="AC299" s="8">
        <f t="shared" si="156"/>
        <v>-12871.5950422161</v>
      </c>
      <c r="AD299" s="8">
        <f t="shared" si="164"/>
        <v>44.291806922232219</v>
      </c>
      <c r="AE299" s="8">
        <f t="shared" si="157"/>
        <v>-12827.303235293868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2584.4534238179745</v>
      </c>
      <c r="M300" s="14">
        <f t="shared" si="150"/>
        <v>769177</v>
      </c>
      <c r="N300" s="13"/>
      <c r="O300" s="12">
        <f>1000*(IF(I35&lt;18,VLOOKUP(I35,'[1]Mortality (No Interventions) L'!$B$10:$O$129,13),VLOOKUP(I35,'[1]Mortality (Interventions) L'!$B$392:$AV$512,10)))</f>
        <v>304.47309589258742</v>
      </c>
      <c r="P300" s="11">
        <v>0</v>
      </c>
      <c r="Q300" s="10">
        <f t="shared" si="159"/>
        <v>4.2105881904867956E-2</v>
      </c>
      <c r="R300" s="10">
        <f t="shared" si="160"/>
        <v>1.2820108218862822E-2</v>
      </c>
      <c r="S300" s="10">
        <f t="shared" si="161"/>
        <v>0</v>
      </c>
      <c r="T300" s="9">
        <f t="shared" si="151"/>
        <v>2.9285773686005136E-2</v>
      </c>
      <c r="U300" s="18"/>
      <c r="V300" s="8">
        <f t="shared" si="162"/>
        <v>323.8687592594062</v>
      </c>
      <c r="W300" s="8">
        <f t="shared" si="152"/>
        <v>225.25943546480374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-75.687718071954322</v>
      </c>
      <c r="AB300" s="8">
        <f t="shared" si="163"/>
        <v>-9860.9323794602496</v>
      </c>
      <c r="AC300" s="8">
        <f t="shared" si="156"/>
        <v>-9936.6200975322045</v>
      </c>
      <c r="AD300" s="8">
        <f t="shared" si="164"/>
        <v>31.771525283347749</v>
      </c>
      <c r="AE300" s="8">
        <f t="shared" si="157"/>
        <v>-9904.8485722488567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2584.4534238179745</v>
      </c>
      <c r="M301" s="14">
        <f t="shared" ref="M301:M332" si="167">$E$11</f>
        <v>769177</v>
      </c>
      <c r="N301" s="13"/>
      <c r="O301" s="12">
        <f>1000*(IF(I36&lt;18,VLOOKUP(I36,'[1]Mortality (No Interventions) L'!$B$10:$O$129,13),VLOOKUP(I36,'[1]Mortality (Interventions) L'!$B$392:$AV$512,10)))</f>
        <v>326.64773539781817</v>
      </c>
      <c r="P301" s="11">
        <v>0</v>
      </c>
      <c r="Q301" s="10">
        <f t="shared" si="159"/>
        <v>2.9285773686005136E-2</v>
      </c>
      <c r="R301" s="10">
        <f t="shared" si="160"/>
        <v>9.5661316539065906E-3</v>
      </c>
      <c r="S301" s="10">
        <f t="shared" si="161"/>
        <v>0</v>
      </c>
      <c r="T301" s="9">
        <f t="shared" ref="T301:T332" si="168">Q301-SUM(R301:S301)</f>
        <v>1.9719642032098545E-2</v>
      </c>
      <c r="U301" s="18"/>
      <c r="V301" s="8">
        <f t="shared" si="162"/>
        <v>225.25943546480374</v>
      </c>
      <c r="W301" s="8">
        <f t="shared" ref="W301:W332" si="169">$G$14*M301*T301</f>
        <v>151.67895099323462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-50.964496366321924</v>
      </c>
      <c r="AB301" s="8">
        <f t="shared" si="163"/>
        <v>-7358.0484471569098</v>
      </c>
      <c r="AC301" s="8">
        <f t="shared" ref="AC301:AC332" si="173">IFERROR(_xlfn.IFNA(SUM(Y301:AB301),0),0)</f>
        <v>-7409.012943523232</v>
      </c>
      <c r="AD301" s="8">
        <f t="shared" si="164"/>
        <v>22.097950619097247</v>
      </c>
      <c r="AE301" s="8">
        <f t="shared" ref="AE301:AE332" si="174">IFERROR(_xlfn.IFNA(SUM(AC301:AD301),0),0)</f>
        <v>-7386.914992904135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2584.4534238179745</v>
      </c>
      <c r="M302" s="14">
        <f t="shared" si="167"/>
        <v>769177</v>
      </c>
      <c r="N302" s="13"/>
      <c r="O302" s="12">
        <f>1000*(IF(I37&lt;18,VLOOKUP(I37,'[1]Mortality (No Interventions) L'!$B$10:$O$129,13),VLOOKUP(I37,'[1]Mortality (Interventions) L'!$B$392:$AV$512,10)))</f>
        <v>349.93849319556574</v>
      </c>
      <c r="P302" s="11">
        <v>0</v>
      </c>
      <c r="Q302" s="10">
        <f t="shared" ref="Q302:Q333" si="176">T301</f>
        <v>1.9719642032098545E-2</v>
      </c>
      <c r="R302" s="10">
        <f t="shared" ref="R302:R333" si="177">O302*Q302/1000</f>
        <v>6.9006618190685081E-3</v>
      </c>
      <c r="S302" s="10">
        <f t="shared" ref="S302:S333" si="178">MIN(P302*Q302,Q302-R302)</f>
        <v>0</v>
      </c>
      <c r="T302" s="9">
        <f t="shared" si="168"/>
        <v>1.2818980213030037E-2</v>
      </c>
      <c r="U302" s="18"/>
      <c r="V302" s="8">
        <f t="shared" ref="V302:V333" si="179">W301</f>
        <v>151.67895099323462</v>
      </c>
      <c r="W302" s="8">
        <f t="shared" si="169"/>
        <v>98.600647433178054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-33.130057301420344</v>
      </c>
      <c r="AB302" s="8">
        <f t="shared" ref="AB302:AB333" si="180">IFERROR(_xlfn.IFNA(-M302*R302,0),0)</f>
        <v>-5307.8303560056574</v>
      </c>
      <c r="AC302" s="8">
        <f t="shared" si="173"/>
        <v>-5340.9604133070779</v>
      </c>
      <c r="AD302" s="8">
        <f t="shared" ref="AD302:AD333" si="181">IFERROR(_xlfn.IFNA($D$6*SUM(V302:V302,Y302:Z302),0),0)</f>
        <v>14.879705092436318</v>
      </c>
      <c r="AE302" s="8">
        <f t="shared" si="174"/>
        <v>-5326.0807082146421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2584.4534238179745</v>
      </c>
      <c r="M303" s="14">
        <f t="shared" si="167"/>
        <v>769177</v>
      </c>
      <c r="N303" s="13"/>
      <c r="O303" s="12">
        <f>1000*(IF(I38&lt;18,VLOOKUP(I38,'[1]Mortality (No Interventions) L'!$B$10:$O$129,13),VLOOKUP(I38,'[1]Mortality (Interventions) L'!$B$392:$AV$512,10)))</f>
        <v>374.39006543919771</v>
      </c>
      <c r="P303" s="11">
        <v>0</v>
      </c>
      <c r="Q303" s="10">
        <f t="shared" si="176"/>
        <v>1.2818980213030037E-2</v>
      </c>
      <c r="R303" s="10">
        <f t="shared" si="177"/>
        <v>4.7992988408200963E-3</v>
      </c>
      <c r="S303" s="10">
        <f t="shared" si="178"/>
        <v>0</v>
      </c>
      <c r="T303" s="9">
        <f t="shared" si="168"/>
        <v>8.0196813722099407E-3</v>
      </c>
      <c r="U303" s="18"/>
      <c r="V303" s="8">
        <f t="shared" si="179"/>
        <v>98.600647433178054</v>
      </c>
      <c r="W303" s="8">
        <f t="shared" si="169"/>
        <v>61.68554458832326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-20.726492980337213</v>
      </c>
      <c r="AB303" s="8">
        <f t="shared" si="180"/>
        <v>-3691.5102844854791</v>
      </c>
      <c r="AC303" s="8">
        <f t="shared" si="173"/>
        <v>-3712.2367774658164</v>
      </c>
      <c r="AD303" s="8">
        <f t="shared" si="181"/>
        <v>9.672723513194768</v>
      </c>
      <c r="AE303" s="8">
        <f t="shared" si="174"/>
        <v>-3702.5640539526216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2584.4534238179745</v>
      </c>
      <c r="M304" s="14">
        <f t="shared" si="167"/>
        <v>769177</v>
      </c>
      <c r="N304" s="13"/>
      <c r="O304" s="12">
        <f>1000*(IF(I39&lt;18,VLOOKUP(I39,'[1]Mortality (No Interventions) L'!$B$10:$O$129,13),VLOOKUP(I39,'[1]Mortality (Interventions) L'!$B$392:$AV$512,10)))</f>
        <v>398.99910558749508</v>
      </c>
      <c r="P304" s="11">
        <v>0</v>
      </c>
      <c r="Q304" s="10">
        <f t="shared" si="176"/>
        <v>8.0196813722099407E-3</v>
      </c>
      <c r="R304" s="10">
        <f t="shared" si="177"/>
        <v>3.1998456946084617E-3</v>
      </c>
      <c r="S304" s="10">
        <f t="shared" si="178"/>
        <v>0</v>
      </c>
      <c r="T304" s="9">
        <f t="shared" si="168"/>
        <v>4.819835677601479E-3</v>
      </c>
      <c r="U304" s="18"/>
      <c r="V304" s="8">
        <f t="shared" si="179"/>
        <v>61.68554458832326</v>
      </c>
      <c r="W304" s="8">
        <f t="shared" si="169"/>
        <v>37.073067469904728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-12.456640819217169</v>
      </c>
      <c r="AB304" s="8">
        <f t="shared" si="180"/>
        <v>-2461.2477118418528</v>
      </c>
      <c r="AC304" s="8">
        <f t="shared" si="173"/>
        <v>-2473.7043526610701</v>
      </c>
      <c r="AD304" s="8">
        <f t="shared" si="181"/>
        <v>6.0513519241145124</v>
      </c>
      <c r="AE304" s="8">
        <f t="shared" si="174"/>
        <v>-2467.6530007369556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2584.4534238179745</v>
      </c>
      <c r="M305" s="14">
        <f t="shared" si="167"/>
        <v>769177</v>
      </c>
      <c r="N305" s="13"/>
      <c r="O305" s="12">
        <f>1000*(IF(I40&lt;18,VLOOKUP(I40,'[1]Mortality (No Interventions) L'!$B$10:$O$129,13),VLOOKUP(I40,'[1]Mortality (Interventions) L'!$B$392:$AV$512,10)))</f>
        <v>424.47711920628365</v>
      </c>
      <c r="P305" s="11">
        <v>0</v>
      </c>
      <c r="Q305" s="10">
        <f t="shared" si="176"/>
        <v>4.819835677601479E-3</v>
      </c>
      <c r="R305" s="10">
        <f t="shared" si="177"/>
        <v>2.0459099634759421E-3</v>
      </c>
      <c r="S305" s="10">
        <f t="shared" si="178"/>
        <v>0</v>
      </c>
      <c r="T305" s="9">
        <f t="shared" si="168"/>
        <v>2.7739257141255369E-3</v>
      </c>
      <c r="U305" s="18"/>
      <c r="V305" s="8">
        <f t="shared" si="179"/>
        <v>37.073067469904728</v>
      </c>
      <c r="W305" s="8">
        <f t="shared" si="169"/>
        <v>21.336398590139382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-7.1690818092884641</v>
      </c>
      <c r="AB305" s="8">
        <f t="shared" si="180"/>
        <v>-1573.6668879765348</v>
      </c>
      <c r="AC305" s="8">
        <f t="shared" si="173"/>
        <v>-1580.8359697858232</v>
      </c>
      <c r="AD305" s="8">
        <f t="shared" si="181"/>
        <v>3.636867918797654</v>
      </c>
      <c r="AE305" s="8">
        <f t="shared" si="174"/>
        <v>-1577.1991018670255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2584.4534238179745</v>
      </c>
      <c r="M306" s="14">
        <f t="shared" si="167"/>
        <v>769177</v>
      </c>
      <c r="N306" s="13"/>
      <c r="O306" s="12">
        <f>1000*(IF(I41&lt;18,VLOOKUP(I41,'[1]Mortality (No Interventions) L'!$B$10:$O$129,13),VLOOKUP(I41,'[1]Mortality (Interventions) L'!$B$392:$AV$512,10)))</f>
        <v>449.78905620503099</v>
      </c>
      <c r="P306" s="11">
        <v>0</v>
      </c>
      <c r="Q306" s="10">
        <f t="shared" si="176"/>
        <v>2.7739257141255369E-3</v>
      </c>
      <c r="R306" s="10">
        <f t="shared" si="177"/>
        <v>1.2476814289393919E-3</v>
      </c>
      <c r="S306" s="10">
        <f t="shared" si="178"/>
        <v>0</v>
      </c>
      <c r="T306" s="9">
        <f t="shared" si="168"/>
        <v>1.526244285186145E-3</v>
      </c>
      <c r="U306" s="18"/>
      <c r="V306" s="8">
        <f t="shared" si="179"/>
        <v>21.336398590139382</v>
      </c>
      <c r="W306" s="8">
        <f t="shared" si="169"/>
        <v>11.739520005466236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-3.9445072684319498</v>
      </c>
      <c r="AB306" s="8">
        <f t="shared" si="180"/>
        <v>-959.68785846731464</v>
      </c>
      <c r="AC306" s="8">
        <f t="shared" si="173"/>
        <v>-963.63236573574659</v>
      </c>
      <c r="AD306" s="8">
        <f t="shared" si="181"/>
        <v>2.0931007016926735</v>
      </c>
      <c r="AE306" s="8">
        <f t="shared" si="174"/>
        <v>-961.53926503405387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2584.4534238179745</v>
      </c>
      <c r="M307" s="14">
        <f t="shared" si="167"/>
        <v>769177</v>
      </c>
      <c r="N307" s="13"/>
      <c r="O307" s="12">
        <f>1000*(IF(I42&lt;18,VLOOKUP(I42,'[1]Mortality (No Interventions) L'!$B$10:$O$129,13),VLOOKUP(I42,'[1]Mortality (Interventions) L'!$B$392:$AV$512,10)))</f>
        <v>474.29171291699652</v>
      </c>
      <c r="P307" s="11">
        <v>0</v>
      </c>
      <c r="Q307" s="10">
        <f t="shared" si="176"/>
        <v>1.526244285186145E-3</v>
      </c>
      <c r="R307" s="10">
        <f t="shared" si="177"/>
        <v>7.2388501635071371E-4</v>
      </c>
      <c r="S307" s="10">
        <f t="shared" si="178"/>
        <v>0</v>
      </c>
      <c r="T307" s="9">
        <f t="shared" si="168"/>
        <v>8.0235926883543134E-4</v>
      </c>
      <c r="U307" s="18"/>
      <c r="V307" s="8">
        <f t="shared" si="179"/>
        <v>11.739520005466236</v>
      </c>
      <c r="W307" s="8">
        <f t="shared" si="169"/>
        <v>6.171562953250306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-2.0736601594738171</v>
      </c>
      <c r="AB307" s="8">
        <f t="shared" si="180"/>
        <v>-556.79570522159293</v>
      </c>
      <c r="AC307" s="8">
        <f t="shared" si="173"/>
        <v>-558.8693653810667</v>
      </c>
      <c r="AD307" s="8">
        <f t="shared" si="181"/>
        <v>1.1516469125362379</v>
      </c>
      <c r="AE307" s="8">
        <f t="shared" si="174"/>
        <v>-557.71771846853051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2584.4534238179745</v>
      </c>
      <c r="M308" s="14">
        <f t="shared" si="167"/>
        <v>769177</v>
      </c>
      <c r="N308" s="13"/>
      <c r="O308" s="12">
        <f>1000*(IF(I43&lt;18,VLOOKUP(I43,'[1]Mortality (No Interventions) L'!$B$10:$O$129,13),VLOOKUP(I43,'[1]Mortality (Interventions) L'!$B$392:$AV$512,10)))</f>
        <v>499.09427344937706</v>
      </c>
      <c r="P308" s="11">
        <v>0</v>
      </c>
      <c r="Q308" s="10">
        <f t="shared" si="176"/>
        <v>8.0235926883543134E-4</v>
      </c>
      <c r="R308" s="10">
        <f t="shared" si="177"/>
        <v>4.0045291632479304E-4</v>
      </c>
      <c r="S308" s="10">
        <f t="shared" si="178"/>
        <v>0</v>
      </c>
      <c r="T308" s="9">
        <f t="shared" si="168"/>
        <v>4.019063525106383E-4</v>
      </c>
      <c r="U308" s="18"/>
      <c r="V308" s="8">
        <f t="shared" si="179"/>
        <v>6.171562953250306</v>
      </c>
      <c r="W308" s="8">
        <f t="shared" si="169"/>
        <v>3.0913712250507523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-1.038708248800313</v>
      </c>
      <c r="AB308" s="8">
        <f t="shared" si="180"/>
        <v>-308.01917281995532</v>
      </c>
      <c r="AC308" s="8">
        <f t="shared" si="173"/>
        <v>-309.05788106875565</v>
      </c>
      <c r="AD308" s="8">
        <f t="shared" si="181"/>
        <v>0.60543032571385502</v>
      </c>
      <c r="AE308" s="8">
        <f t="shared" si="174"/>
        <v>-308.45245074304177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2584.4534238179745</v>
      </c>
      <c r="M309" s="14">
        <f t="shared" si="167"/>
        <v>769177</v>
      </c>
      <c r="N309" s="13"/>
      <c r="O309" s="12">
        <f>1000*(IF(I44&lt;18,VLOOKUP(I44,'[1]Mortality (No Interventions) L'!$B$10:$O$129,13),VLOOKUP(I44,'[1]Mortality (Interventions) L'!$B$392:$AV$512,10)))</f>
        <v>524.02323448777736</v>
      </c>
      <c r="P309" s="11">
        <v>0</v>
      </c>
      <c r="Q309" s="10">
        <f t="shared" si="176"/>
        <v>4.019063525106383E-4</v>
      </c>
      <c r="R309" s="10">
        <f t="shared" si="177"/>
        <v>2.106082668038095E-4</v>
      </c>
      <c r="S309" s="10">
        <f t="shared" si="178"/>
        <v>0</v>
      </c>
      <c r="T309" s="9">
        <f t="shared" si="168"/>
        <v>1.912980857068288E-4</v>
      </c>
      <c r="U309" s="18"/>
      <c r="V309" s="8">
        <f t="shared" si="179"/>
        <v>3.0913712250507523</v>
      </c>
      <c r="W309" s="8">
        <f t="shared" si="169"/>
        <v>1.4714208766972146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-0.49440099257483799</v>
      </c>
      <c r="AB309" s="8">
        <f t="shared" si="180"/>
        <v>-161.99503483535378</v>
      </c>
      <c r="AC309" s="8">
        <f t="shared" si="173"/>
        <v>-162.48943582792862</v>
      </c>
      <c r="AD309" s="8">
        <f t="shared" si="181"/>
        <v>0.30326351717747885</v>
      </c>
      <c r="AE309" s="8">
        <f t="shared" si="174"/>
        <v>-162.18617231075115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2584.4534238179745</v>
      </c>
      <c r="M310" s="14">
        <f t="shared" si="167"/>
        <v>769177</v>
      </c>
      <c r="N310" s="13"/>
      <c r="O310" s="12">
        <f>1000*(IF(I45&lt;18,VLOOKUP(I45,'[1]Mortality (No Interventions) L'!$B$10:$O$129,13),VLOOKUP(I45,'[1]Mortality (Interventions) L'!$B$392:$AV$512,10)))</f>
        <v>548.88956848641237</v>
      </c>
      <c r="P310" s="11">
        <v>0</v>
      </c>
      <c r="Q310" s="10">
        <f t="shared" si="176"/>
        <v>1.912980857068288E-4</v>
      </c>
      <c r="R310" s="10">
        <f t="shared" si="177"/>
        <v>1.0500152371589799E-4</v>
      </c>
      <c r="S310" s="10">
        <f t="shared" si="178"/>
        <v>0</v>
      </c>
      <c r="T310" s="9">
        <f t="shared" si="168"/>
        <v>8.6296561990930804E-5</v>
      </c>
      <c r="U310" s="18"/>
      <c r="V310" s="8">
        <f t="shared" si="179"/>
        <v>1.4714208766972146</v>
      </c>
      <c r="W310" s="8">
        <f t="shared" si="169"/>
        <v>0.66377330662498191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-0.2230294451011812</v>
      </c>
      <c r="AB310" s="8">
        <f t="shared" si="180"/>
        <v>-80.764757007223267</v>
      </c>
      <c r="AC310" s="8">
        <f t="shared" si="173"/>
        <v>-80.987786452324443</v>
      </c>
      <c r="AD310" s="8">
        <f t="shared" si="181"/>
        <v>0.14434638800399677</v>
      </c>
      <c r="AE310" s="8">
        <f t="shared" si="174"/>
        <v>-80.843440064320447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2584.4534238179745</v>
      </c>
      <c r="M311" s="14">
        <f t="shared" si="167"/>
        <v>769177</v>
      </c>
      <c r="N311" s="13"/>
      <c r="O311" s="12">
        <f>1000*(IF(I46&lt;18,VLOOKUP(I46,'[1]Mortality (No Interventions) L'!$B$10:$O$129,13),VLOOKUP(I46,'[1]Mortality (Interventions) L'!$B$392:$AV$512,10)))</f>
        <v>573.50892385715201</v>
      </c>
      <c r="P311" s="11">
        <v>0</v>
      </c>
      <c r="Q311" s="10">
        <f t="shared" si="176"/>
        <v>8.6296561990930804E-5</v>
      </c>
      <c r="R311" s="10">
        <f t="shared" si="177"/>
        <v>4.9491848399990734E-5</v>
      </c>
      <c r="S311" s="10">
        <f t="shared" si="178"/>
        <v>0</v>
      </c>
      <c r="T311" s="9">
        <f t="shared" si="168"/>
        <v>3.680471359094007E-5</v>
      </c>
      <c r="U311" s="18"/>
      <c r="V311" s="8">
        <f t="shared" si="179"/>
        <v>0.66377330662498191</v>
      </c>
      <c r="W311" s="8">
        <f t="shared" si="169"/>
        <v>0.28309339185738513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-9.5120068052745005E-2</v>
      </c>
      <c r="AB311" s="8">
        <f t="shared" si="180"/>
        <v>-38.067991476759673</v>
      </c>
      <c r="AC311" s="8">
        <f t="shared" si="173"/>
        <v>-38.163111544812416</v>
      </c>
      <c r="AD311" s="8">
        <f t="shared" si="181"/>
        <v>6.5116161379910734E-2</v>
      </c>
      <c r="AE311" s="8">
        <f t="shared" si="174"/>
        <v>-38.097995383432504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2584.4534238179745</v>
      </c>
      <c r="M312" s="14">
        <f t="shared" si="167"/>
        <v>769177</v>
      </c>
      <c r="N312" s="13"/>
      <c r="O312" s="12">
        <f>1000*(IF(I47&lt;18,VLOOKUP(I47,'[1]Mortality (No Interventions) L'!$B$10:$O$129,13),VLOOKUP(I47,'[1]Mortality (Interventions) L'!$B$392:$AV$512,10)))</f>
        <v>597.90717439860862</v>
      </c>
      <c r="P312" s="11">
        <v>0</v>
      </c>
      <c r="Q312" s="10">
        <f t="shared" si="176"/>
        <v>3.680471359094007E-5</v>
      </c>
      <c r="R312" s="10">
        <f t="shared" si="177"/>
        <v>2.2005802307709042E-5</v>
      </c>
      <c r="S312" s="10">
        <f t="shared" si="178"/>
        <v>0</v>
      </c>
      <c r="T312" s="9">
        <f t="shared" si="168"/>
        <v>1.4798911283231028E-5</v>
      </c>
      <c r="U312" s="18"/>
      <c r="V312" s="8">
        <f t="shared" si="179"/>
        <v>0.28309339185738513</v>
      </c>
      <c r="W312" s="8">
        <f t="shared" si="169"/>
        <v>0.11382982184101793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-3.8247096934724882E-2</v>
      </c>
      <c r="AB312" s="8">
        <f t="shared" si="180"/>
        <v>-16.926357001636717</v>
      </c>
      <c r="AC312" s="8">
        <f t="shared" si="173"/>
        <v>-16.964604098571442</v>
      </c>
      <c r="AD312" s="8">
        <f t="shared" si="181"/>
        <v>2.7771461741209483E-2</v>
      </c>
      <c r="AE312" s="8">
        <f t="shared" si="174"/>
        <v>-16.936832636830232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2584.4534238179745</v>
      </c>
      <c r="M313" s="14">
        <f t="shared" si="167"/>
        <v>769177</v>
      </c>
      <c r="N313" s="13"/>
      <c r="O313" s="12">
        <f>1000*(IF(I48&lt;18,VLOOKUP(I48,'[1]Mortality (No Interventions) L'!$B$10:$O$129,13),VLOOKUP(I48,'[1]Mortality (Interventions) L'!$B$392:$AV$512,10)))</f>
        <v>622.13404349715631</v>
      </c>
      <c r="P313" s="11">
        <v>0</v>
      </c>
      <c r="Q313" s="10">
        <f t="shared" si="176"/>
        <v>1.4798911283231028E-5</v>
      </c>
      <c r="R313" s="10">
        <f t="shared" si="177"/>
        <v>9.2069065159922101E-6</v>
      </c>
      <c r="S313" s="10">
        <f t="shared" si="178"/>
        <v>0</v>
      </c>
      <c r="T313" s="9">
        <f t="shared" si="168"/>
        <v>5.5920047672388176E-6</v>
      </c>
      <c r="U313" s="18"/>
      <c r="V313" s="8">
        <f t="shared" si="179"/>
        <v>0.11382982184101793</v>
      </c>
      <c r="W313" s="8">
        <f t="shared" si="169"/>
        <v>4.3012414508504522E-2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-1.4452275866696798E-2</v>
      </c>
      <c r="AB313" s="8">
        <f t="shared" si="180"/>
        <v>-7.0817407332513405</v>
      </c>
      <c r="AC313" s="8">
        <f t="shared" si="173"/>
        <v>-7.0961930091180374</v>
      </c>
      <c r="AD313" s="8">
        <f t="shared" si="181"/>
        <v>1.116670552260386E-2</v>
      </c>
      <c r="AE313" s="8">
        <f t="shared" si="174"/>
        <v>-7.0850263035954333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2584.4534238179745</v>
      </c>
      <c r="M314" s="14">
        <f t="shared" si="167"/>
        <v>769177</v>
      </c>
      <c r="N314" s="13"/>
      <c r="O314" s="12">
        <f>1000*(IF(I49&lt;18,VLOOKUP(I49,'[1]Mortality (No Interventions) L'!$B$10:$O$129,13),VLOOKUP(I49,'[1]Mortality (Interventions) L'!$B$392:$AV$512,10)))</f>
        <v>646.02467259922935</v>
      </c>
      <c r="P314" s="11">
        <v>0</v>
      </c>
      <c r="Q314" s="10">
        <f t="shared" si="176"/>
        <v>5.5920047672388176E-6</v>
      </c>
      <c r="R314" s="10">
        <f t="shared" si="177"/>
        <v>3.6125730489287869E-6</v>
      </c>
      <c r="S314" s="10">
        <f t="shared" si="178"/>
        <v>0</v>
      </c>
      <c r="T314" s="9">
        <f t="shared" si="168"/>
        <v>1.9794317183100307E-6</v>
      </c>
      <c r="U314" s="18"/>
      <c r="V314" s="8">
        <f t="shared" si="179"/>
        <v>4.3012414508504522E-2</v>
      </c>
      <c r="W314" s="8">
        <f t="shared" si="169"/>
        <v>1.5225333507945546E-2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-5.1157490816002554E-3</v>
      </c>
      <c r="AB314" s="8">
        <f t="shared" si="180"/>
        <v>-2.7787081000558973</v>
      </c>
      <c r="AC314" s="8">
        <f t="shared" si="173"/>
        <v>-2.7838238491374976</v>
      </c>
      <c r="AD314" s="8">
        <f t="shared" si="181"/>
        <v>4.2195178632842938E-3</v>
      </c>
      <c r="AE314" s="8">
        <f t="shared" si="174"/>
        <v>-2.7796043312742134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2584.4534238179745</v>
      </c>
      <c r="M315" s="14">
        <f t="shared" si="167"/>
        <v>769177</v>
      </c>
      <c r="N315" s="13"/>
      <c r="O315" s="12">
        <f>1000*(IF(I50&lt;18,VLOOKUP(I50,'[1]Mortality (No Interventions) L'!$B$10:$O$129,13),VLOOKUP(I50,'[1]Mortality (Interventions) L'!$B$392:$AV$512,10)))</f>
        <v>669.41869098101074</v>
      </c>
      <c r="P315" s="11">
        <v>0</v>
      </c>
      <c r="Q315" s="10">
        <f t="shared" si="176"/>
        <v>1.9794317183100307E-6</v>
      </c>
      <c r="R315" s="10">
        <f t="shared" si="177"/>
        <v>1.3250685897573935E-6</v>
      </c>
      <c r="S315" s="10">
        <f t="shared" si="178"/>
        <v>0</v>
      </c>
      <c r="T315" s="9">
        <f t="shared" si="168"/>
        <v>6.5436312855263723E-7</v>
      </c>
      <c r="U315" s="18"/>
      <c r="V315" s="8">
        <f t="shared" si="179"/>
        <v>1.5225333507945546E-2</v>
      </c>
      <c r="W315" s="8">
        <f t="shared" si="169"/>
        <v>5.0332106813073185E-3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-1.6911710280081047E-3</v>
      </c>
      <c r="AB315" s="8">
        <f t="shared" si="180"/>
        <v>-1.0192122826638226</v>
      </c>
      <c r="AC315" s="8">
        <f t="shared" si="173"/>
        <v>-1.0209034536918307</v>
      </c>
      <c r="AD315" s="8">
        <f t="shared" si="181"/>
        <v>1.4936052171294581E-3</v>
      </c>
      <c r="AE315" s="8">
        <f t="shared" si="174"/>
        <v>-1.0194098484747012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2584.4534238179745</v>
      </c>
      <c r="M316" s="14">
        <f t="shared" si="167"/>
        <v>769177</v>
      </c>
      <c r="N316" s="13"/>
      <c r="O316" s="12">
        <f>1000*(IF(I51&lt;18,VLOOKUP(I51,'[1]Mortality (No Interventions) L'!$B$10:$O$129,13),VLOOKUP(I51,'[1]Mortality (Interventions) L'!$B$392:$AV$512,10)))</f>
        <v>696.87048842600348</v>
      </c>
      <c r="P316" s="11">
        <v>0</v>
      </c>
      <c r="Q316" s="10">
        <f t="shared" si="176"/>
        <v>6.5436312855263723E-7</v>
      </c>
      <c r="R316" s="10">
        <f t="shared" si="177"/>
        <v>4.5600635300244403E-7</v>
      </c>
      <c r="S316" s="10">
        <f t="shared" si="178"/>
        <v>0</v>
      </c>
      <c r="T316" s="9">
        <f t="shared" si="168"/>
        <v>1.983567755501932E-7</v>
      </c>
      <c r="U316" s="18"/>
      <c r="V316" s="8">
        <f t="shared" si="179"/>
        <v>5.0332106813073185E-3</v>
      </c>
      <c r="W316" s="8">
        <f t="shared" si="169"/>
        <v>1.5257146954737097E-3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-5.1264384770819034E-4</v>
      </c>
      <c r="AB316" s="8">
        <f t="shared" si="180"/>
        <v>-0.35074959858336091</v>
      </c>
      <c r="AC316" s="8">
        <f t="shared" si="173"/>
        <v>-0.35126224243106913</v>
      </c>
      <c r="AD316" s="8">
        <f t="shared" si="181"/>
        <v>4.9375796783624794E-4</v>
      </c>
      <c r="AE316" s="8">
        <f t="shared" si="174"/>
        <v>-0.35076848446323289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2584.4534238179745</v>
      </c>
      <c r="M317" s="14">
        <f t="shared" si="167"/>
        <v>769177</v>
      </c>
      <c r="N317" s="13"/>
      <c r="O317" s="12">
        <f>1000*(IF(I52&lt;18,VLOOKUP(I52,'[1]Mortality (No Interventions) L'!$B$10:$O$129,13),VLOOKUP(I52,'[1]Mortality (Interventions) L'!$B$392:$AV$512,10)))</f>
        <v>723.71690781180371</v>
      </c>
      <c r="P317" s="11">
        <v>0</v>
      </c>
      <c r="Q317" s="10">
        <f t="shared" si="176"/>
        <v>1.983567755501932E-7</v>
      </c>
      <c r="R317" s="10">
        <f t="shared" si="177"/>
        <v>1.4355415224470579E-7</v>
      </c>
      <c r="S317" s="10">
        <f t="shared" si="178"/>
        <v>0</v>
      </c>
      <c r="T317" s="9">
        <f t="shared" si="168"/>
        <v>5.4802623305487409E-8</v>
      </c>
      <c r="U317" s="18"/>
      <c r="V317" s="8">
        <f t="shared" si="179"/>
        <v>1.5257146954737097E-3</v>
      </c>
      <c r="W317" s="8">
        <f t="shared" si="169"/>
        <v>4.2152917386244893E-4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-1.4163482743607364E-4</v>
      </c>
      <c r="AB317" s="8">
        <f t="shared" si="180"/>
        <v>-0.11041855216112606</v>
      </c>
      <c r="AC317" s="8">
        <f t="shared" si="173"/>
        <v>-0.11056018698856214</v>
      </c>
      <c r="AD317" s="8">
        <f t="shared" si="181"/>
        <v>1.4967261162597093E-4</v>
      </c>
      <c r="AE317" s="8">
        <f t="shared" si="174"/>
        <v>-0.11041051437693616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2584.4534238179745</v>
      </c>
      <c r="M318" s="14">
        <f t="shared" si="167"/>
        <v>769177</v>
      </c>
      <c r="N318" s="13"/>
      <c r="O318" s="12">
        <f>1000*(IF(I53&lt;18,VLOOKUP(I53,'[1]Mortality (No Interventions) L'!$B$10:$O$129,13),VLOOKUP(I53,'[1]Mortality (Interventions) L'!$B$392:$AV$512,10)))</f>
        <v>749.92272887735953</v>
      </c>
      <c r="P318" s="11">
        <v>0</v>
      </c>
      <c r="Q318" s="10">
        <f t="shared" si="176"/>
        <v>5.4802623305487409E-8</v>
      </c>
      <c r="R318" s="10">
        <f t="shared" si="177"/>
        <v>4.1097732818889095E-8</v>
      </c>
      <c r="S318" s="10">
        <f t="shared" si="178"/>
        <v>0</v>
      </c>
      <c r="T318" s="9">
        <f t="shared" si="168"/>
        <v>1.3704890486598313E-8</v>
      </c>
      <c r="U318" s="18"/>
      <c r="V318" s="8">
        <f t="shared" si="179"/>
        <v>4.2152917386244893E-4</v>
      </c>
      <c r="W318" s="8">
        <f t="shared" si="169"/>
        <v>1.0541486549810231E-4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-3.5419651141139394E-5</v>
      </c>
      <c r="AB318" s="8">
        <f t="shared" si="180"/>
        <v>-3.1611430836434661E-2</v>
      </c>
      <c r="AC318" s="8">
        <f t="shared" si="173"/>
        <v>-3.1646850487575803E-2</v>
      </c>
      <c r="AD318" s="8">
        <f t="shared" si="181"/>
        <v>4.1352011955906242E-5</v>
      </c>
      <c r="AE318" s="8">
        <f t="shared" si="174"/>
        <v>-3.16054984756199E-2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2584.4534238179745</v>
      </c>
      <c r="M319" s="14">
        <f t="shared" si="167"/>
        <v>769177</v>
      </c>
      <c r="N319" s="13"/>
      <c r="O319" s="12">
        <f>1000*(IF(I54&lt;18,VLOOKUP(I54,'[1]Mortality (No Interventions) L'!$B$10:$O$129,13),VLOOKUP(I54,'[1]Mortality (Interventions) L'!$B$392:$AV$512,10)))</f>
        <v>775.45434519305854</v>
      </c>
      <c r="P319" s="11">
        <v>0</v>
      </c>
      <c r="Q319" s="10">
        <f t="shared" si="176"/>
        <v>1.3704890486598313E-8</v>
      </c>
      <c r="R319" s="10">
        <f t="shared" si="177"/>
        <v>1.0627516878227672E-8</v>
      </c>
      <c r="S319" s="10">
        <f t="shared" si="178"/>
        <v>0</v>
      </c>
      <c r="T319" s="9">
        <f t="shared" si="168"/>
        <v>3.077373608370641E-9</v>
      </c>
      <c r="U319" s="18"/>
      <c r="V319" s="8">
        <f t="shared" si="179"/>
        <v>1.0541486549810231E-4</v>
      </c>
      <c r="W319" s="8">
        <f t="shared" si="169"/>
        <v>2.3670449999657046E-5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-7.9533287585205781E-6</v>
      </c>
      <c r="AB319" s="8">
        <f t="shared" si="180"/>
        <v>-8.1744415498445269E-3</v>
      </c>
      <c r="AC319" s="8">
        <f t="shared" si="173"/>
        <v>-8.182394878603047E-3</v>
      </c>
      <c r="AD319" s="8">
        <f t="shared" si="181"/>
        <v>1.0341198305363837E-5</v>
      </c>
      <c r="AE319" s="8">
        <f t="shared" si="174"/>
        <v>-8.1720536802976831E-3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2584.4534238179745</v>
      </c>
      <c r="M320" s="14">
        <f t="shared" si="167"/>
        <v>769177</v>
      </c>
      <c r="N320" s="13"/>
      <c r="O320" s="12">
        <f>1000*(IF(I55&lt;18,VLOOKUP(I55,'[1]Mortality (No Interventions) L'!$B$10:$O$129,13),VLOOKUP(I55,'[1]Mortality (Interventions) L'!$B$392:$AV$512,10)))</f>
        <v>800.27901718637929</v>
      </c>
      <c r="P320" s="11">
        <v>0</v>
      </c>
      <c r="Q320" s="10">
        <f t="shared" si="176"/>
        <v>3.077373608370641E-9</v>
      </c>
      <c r="R320" s="10">
        <f t="shared" si="177"/>
        <v>2.4627575268221585E-9</v>
      </c>
      <c r="S320" s="10">
        <f t="shared" si="178"/>
        <v>0</v>
      </c>
      <c r="T320" s="9">
        <f t="shared" si="168"/>
        <v>6.1461608154848253E-10</v>
      </c>
      <c r="U320" s="18"/>
      <c r="V320" s="8">
        <f t="shared" si="179"/>
        <v>2.3670449999657046E-5</v>
      </c>
      <c r="W320" s="8">
        <f t="shared" si="169"/>
        <v>4.727485537572172E-6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-1.588446636291563E-6</v>
      </c>
      <c r="AB320" s="8">
        <f t="shared" si="180"/>
        <v>-1.8942964462084874E-3</v>
      </c>
      <c r="AC320" s="8">
        <f t="shared" si="173"/>
        <v>-1.895884892844779E-3</v>
      </c>
      <c r="AD320" s="8">
        <f t="shared" si="181"/>
        <v>2.3220711449663563E-6</v>
      </c>
      <c r="AE320" s="8">
        <f t="shared" si="174"/>
        <v>-1.8935628216998127E-3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2584.4534238179745</v>
      </c>
      <c r="M321" s="14">
        <f t="shared" si="167"/>
        <v>769177</v>
      </c>
      <c r="N321" s="13"/>
      <c r="O321" s="12">
        <f>1000*(IF(I56&lt;18,VLOOKUP(I56,'[1]Mortality (No Interventions) L'!$B$10:$O$129,13),VLOOKUP(I56,'[1]Mortality (Interventions) L'!$B$392:$AV$512,10)))</f>
        <v>824.53060479601311</v>
      </c>
      <c r="P321" s="11">
        <v>0</v>
      </c>
      <c r="Q321" s="10">
        <f t="shared" si="176"/>
        <v>6.1461608154848253E-10</v>
      </c>
      <c r="R321" s="10">
        <f t="shared" si="177"/>
        <v>5.0676976943652602E-10</v>
      </c>
      <c r="S321" s="10">
        <f t="shared" si="178"/>
        <v>0</v>
      </c>
      <c r="T321" s="9">
        <f t="shared" si="168"/>
        <v>1.078463121119565E-10</v>
      </c>
      <c r="U321" s="18"/>
      <c r="V321" s="8">
        <f t="shared" si="179"/>
        <v>4.727485537572172E-6</v>
      </c>
      <c r="W321" s="8">
        <f t="shared" si="169"/>
        <v>8.2952902811338374E-7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-2.7872377058388788E-7</v>
      </c>
      <c r="AB321" s="8">
        <f t="shared" si="180"/>
        <v>-3.8979565094587876E-4</v>
      </c>
      <c r="AC321" s="8">
        <f t="shared" si="173"/>
        <v>-3.9007437471646263E-4</v>
      </c>
      <c r="AD321" s="8">
        <f t="shared" si="181"/>
        <v>4.6376633123583013E-7</v>
      </c>
      <c r="AE321" s="8">
        <f t="shared" si="174"/>
        <v>-3.8961060838522678E-4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2584.4534238179745</v>
      </c>
      <c r="M322" s="14">
        <f t="shared" si="167"/>
        <v>769177</v>
      </c>
      <c r="N322" s="13"/>
      <c r="O322" s="12">
        <f>1000*(IF(I57&lt;18,VLOOKUP(I57,'[1]Mortality (No Interventions) L'!$B$10:$O$129,13),VLOOKUP(I57,'[1]Mortality (Interventions) L'!$B$392:$AV$512,10)))</f>
        <v>848.36414605474567</v>
      </c>
      <c r="P322" s="11">
        <v>0</v>
      </c>
      <c r="Q322" s="10">
        <f t="shared" si="176"/>
        <v>1.078463121119565E-10</v>
      </c>
      <c r="R322" s="10">
        <f t="shared" si="177"/>
        <v>9.1492944480013548E-11</v>
      </c>
      <c r="S322" s="10">
        <f t="shared" si="178"/>
        <v>0</v>
      </c>
      <c r="T322" s="9">
        <f t="shared" si="168"/>
        <v>1.6353367631942955E-11</v>
      </c>
      <c r="U322" s="18"/>
      <c r="V322" s="8">
        <f t="shared" si="179"/>
        <v>8.2952902811338374E-7</v>
      </c>
      <c r="W322" s="8">
        <f t="shared" si="169"/>
        <v>1.2578634255034987E-7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-4.2264516967329009E-8</v>
      </c>
      <c r="AB322" s="8">
        <f t="shared" si="180"/>
        <v>-7.0374268556303376E-5</v>
      </c>
      <c r="AC322" s="8">
        <f t="shared" si="173"/>
        <v>-7.0416533073270704E-5</v>
      </c>
      <c r="AD322" s="8">
        <f t="shared" si="181"/>
        <v>8.1376797657922948E-8</v>
      </c>
      <c r="AE322" s="8">
        <f t="shared" si="174"/>
        <v>-7.0335156275612781E-5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2584.4534238179745</v>
      </c>
      <c r="M323" s="14">
        <f t="shared" si="167"/>
        <v>769177</v>
      </c>
      <c r="N323" s="13"/>
      <c r="O323" s="12">
        <f>1000*(IF(I58&lt;18,VLOOKUP(I58,'[1]Mortality (No Interventions) L'!$B$10:$O$129,13),VLOOKUP(I58,'[1]Mortality (Interventions) L'!$B$392:$AV$512,10)))</f>
        <v>871.77964096257745</v>
      </c>
      <c r="P323" s="11">
        <v>0</v>
      </c>
      <c r="Q323" s="10">
        <f t="shared" si="176"/>
        <v>1.6353367631942955E-11</v>
      </c>
      <c r="R323" s="10">
        <f t="shared" si="177"/>
        <v>1.4256532962704264E-11</v>
      </c>
      <c r="S323" s="10">
        <f t="shared" si="178"/>
        <v>0</v>
      </c>
      <c r="T323" s="9">
        <f t="shared" si="168"/>
        <v>2.0968346692386906E-12</v>
      </c>
      <c r="U323" s="18"/>
      <c r="V323" s="8">
        <f t="shared" si="179"/>
        <v>1.2578634255034987E-7</v>
      </c>
      <c r="W323" s="8">
        <f t="shared" si="169"/>
        <v>1.6128370003810083E-8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-5.4191715400941636E-9</v>
      </c>
      <c r="AB323" s="8">
        <f t="shared" si="180"/>
        <v>-1.0965797254653979E-5</v>
      </c>
      <c r="AC323" s="8">
        <f t="shared" si="173"/>
        <v>-1.0971216426194073E-5</v>
      </c>
      <c r="AD323" s="8">
        <f t="shared" si="181"/>
        <v>1.2339640204189323E-8</v>
      </c>
      <c r="AE323" s="8">
        <f t="shared" si="174"/>
        <v>-1.0958876785989884E-5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2584.4534238179745</v>
      </c>
      <c r="M324" s="14">
        <f t="shared" si="167"/>
        <v>769177</v>
      </c>
      <c r="N324" s="13"/>
      <c r="O324" s="12">
        <f>1000*(IF(I59&lt;18,VLOOKUP(I59,'[1]Mortality (No Interventions) L'!$B$10:$O$129,13),VLOOKUP(I59,'[1]Mortality (Interventions) L'!$B$392:$AV$512,10)))</f>
        <v>894.77708951950819</v>
      </c>
      <c r="P324" s="11">
        <v>0</v>
      </c>
      <c r="Q324" s="10">
        <f t="shared" si="176"/>
        <v>2.0968346692386906E-12</v>
      </c>
      <c r="R324" s="10">
        <f t="shared" si="177"/>
        <v>1.8761996225449964E-12</v>
      </c>
      <c r="S324" s="10">
        <f t="shared" si="178"/>
        <v>0</v>
      </c>
      <c r="T324" s="9">
        <f t="shared" si="168"/>
        <v>2.2063504669369419E-13</v>
      </c>
      <c r="U324" s="18"/>
      <c r="V324" s="8">
        <f t="shared" si="179"/>
        <v>1.6128370003810083E-8</v>
      </c>
      <c r="W324" s="8">
        <f t="shared" si="169"/>
        <v>1.6970740331071563E-9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-5.7022100184175665E-10</v>
      </c>
      <c r="AB324" s="8">
        <f t="shared" si="180"/>
        <v>-1.4431295970702926E-6</v>
      </c>
      <c r="AC324" s="8">
        <f t="shared" si="173"/>
        <v>-1.4436998180721344E-6</v>
      </c>
      <c r="AD324" s="8">
        <f t="shared" si="181"/>
        <v>1.5821930973737692E-9</v>
      </c>
      <c r="AE324" s="8">
        <f t="shared" si="174"/>
        <v>-1.4421176249747605E-6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2584.4534238179745</v>
      </c>
      <c r="M325" s="14">
        <f t="shared" si="167"/>
        <v>769177</v>
      </c>
      <c r="N325" s="13"/>
      <c r="O325" s="12">
        <f>1000*(IF(I60&lt;18,VLOOKUP(I60,'[1]Mortality (No Interventions) L'!$B$10:$O$129,13),VLOOKUP(I60,'[1]Mortality (Interventions) L'!$B$392:$AV$512,10)))</f>
        <v>1000</v>
      </c>
      <c r="P325" s="11">
        <v>0</v>
      </c>
      <c r="Q325" s="10">
        <f t="shared" si="176"/>
        <v>2.2063504669369419E-13</v>
      </c>
      <c r="R325" s="10">
        <f t="shared" si="177"/>
        <v>2.2063504669369419E-13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1.6970740331071563E-9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-1.6970740331071562E-7</v>
      </c>
      <c r="AC325" s="8">
        <f t="shared" si="173"/>
        <v>-1.6970740331071562E-7</v>
      </c>
      <c r="AD325" s="8">
        <f t="shared" si="181"/>
        <v>1.6648296264781205E-10</v>
      </c>
      <c r="AE325" s="8">
        <f t="shared" si="174"/>
        <v>-1.695409203480678E-7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2584.4534238179745</v>
      </c>
      <c r="M326" s="14">
        <f t="shared" si="167"/>
        <v>769177</v>
      </c>
      <c r="N326" s="13"/>
      <c r="O326" s="12" t="e">
        <f>1000*(IF(I61&lt;18,VLOOKUP(I61,'[1]Mortality (No Interventions) L'!$B$10:$O$129,13),VLOOKUP(I61,'[1]Mortality (Interventions) L'!$B$392:$AV$512,10)))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2584.4534238179745</v>
      </c>
      <c r="M327" s="14">
        <f t="shared" si="167"/>
        <v>769177</v>
      </c>
      <c r="N327" s="13"/>
      <c r="O327" s="12" t="e">
        <f>1000*(IF(I62&lt;18,VLOOKUP(I62,'[1]Mortality (No Interventions) L'!$B$10:$O$129,13),VLOOKUP(I62,'[1]Mortality (Interventions) L'!$B$392:$AV$512,10)))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2584.4534238179745</v>
      </c>
      <c r="M328" s="14">
        <f t="shared" si="167"/>
        <v>769177</v>
      </c>
      <c r="N328" s="13"/>
      <c r="O328" s="12" t="e">
        <f>1000*(IF(I63&lt;18,VLOOKUP(I63,'[1]Mortality (No Interventions) L'!$B$10:$O$129,13),VLOOKUP(I63,'[1]Mortality (Interventions) L'!$B$392:$AV$512,10)))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2584.4534238179745</v>
      </c>
      <c r="M329" s="14">
        <f t="shared" si="167"/>
        <v>769177</v>
      </c>
      <c r="N329" s="13"/>
      <c r="O329" s="12" t="e">
        <f>1000*(IF(I64&lt;18,VLOOKUP(I64,'[1]Mortality (No Interventions) L'!$B$10:$O$129,13),VLOOKUP(I64,'[1]Mortality (Interventions) L'!$B$392:$AV$512,10)))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2584.4534238179745</v>
      </c>
      <c r="M330" s="14">
        <f t="shared" si="167"/>
        <v>769177</v>
      </c>
      <c r="N330" s="13"/>
      <c r="O330" s="12" t="e">
        <f>1000*(IF(I65&lt;18,VLOOKUP(I65,'[1]Mortality (No Interventions) L'!$B$10:$O$129,13),VLOOKUP(I65,'[1]Mortality (Interventions) L'!$B$392:$AV$512,10)))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2584.4534238179745</v>
      </c>
      <c r="M331" s="14">
        <f t="shared" si="167"/>
        <v>769177</v>
      </c>
      <c r="N331" s="13"/>
      <c r="O331" s="12" t="e">
        <f>1000*(IF(I66&lt;18,VLOOKUP(I66,'[1]Mortality (No Interventions) L'!$B$10:$O$129,13),VLOOKUP(I66,'[1]Mortality (Interventions) L'!$B$392:$AV$512,10)))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2584.4534238179745</v>
      </c>
      <c r="M332" s="14">
        <f t="shared" si="167"/>
        <v>769177</v>
      </c>
      <c r="N332" s="13"/>
      <c r="O332" s="12" t="e">
        <f>1000*(IF(I67&lt;18,VLOOKUP(I67,'[1]Mortality (No Interventions) L'!$B$10:$O$129,13),VLOOKUP(I67,'[1]Mortality (Interventions) L'!$B$392:$AV$512,10)))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2584.4534238179745</v>
      </c>
      <c r="M333" s="14">
        <f t="shared" ref="M333:M364" si="184">$E$11</f>
        <v>769177</v>
      </c>
      <c r="N333" s="13"/>
      <c r="O333" s="12" t="e">
        <f>1000*(IF(I68&lt;18,VLOOKUP(I68,'[1]Mortality (No Interventions) L'!$B$10:$O$129,13),VLOOKUP(I68,'[1]Mortality (Interventions) L'!$B$392:$AV$512,10)))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2584.4534238179745</v>
      </c>
      <c r="M334" s="14">
        <f t="shared" si="184"/>
        <v>769177</v>
      </c>
      <c r="N334" s="13"/>
      <c r="O334" s="12" t="e">
        <f>1000*(IF(I69&lt;18,VLOOKUP(I69,'[1]Mortality (No Interventions) L'!$B$10:$O$129,13),VLOOKUP(I69,'[1]Mortality (Interventions) L'!$B$392:$AV$512,10)))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2584.4534238179745</v>
      </c>
      <c r="M335" s="14">
        <f t="shared" si="184"/>
        <v>769177</v>
      </c>
      <c r="N335" s="13"/>
      <c r="O335" s="12" t="e">
        <f>1000*(IF(I70&lt;18,VLOOKUP(I70,'[1]Mortality (No Interventions) L'!$B$10:$O$129,13),VLOOKUP(I70,'[1]Mortality (Interventions) L'!$B$392:$AV$512,10)))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2584.4534238179745</v>
      </c>
      <c r="M336" s="14">
        <f t="shared" si="184"/>
        <v>769177</v>
      </c>
      <c r="N336" s="13"/>
      <c r="O336" s="12" t="e">
        <f>1000*(IF(I71&lt;18,VLOOKUP(I71,'[1]Mortality (No Interventions) L'!$B$10:$O$129,13),VLOOKUP(I71,'[1]Mortality (Interventions) L'!$B$392:$AV$512,10)))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2584.4534238179745</v>
      </c>
      <c r="M337" s="14">
        <f t="shared" si="184"/>
        <v>769177</v>
      </c>
      <c r="N337" s="13"/>
      <c r="O337" s="12" t="e">
        <f>1000*(IF(I72&lt;18,VLOOKUP(I72,'[1]Mortality (No Interventions) L'!$B$10:$O$129,13),VLOOKUP(I72,'[1]Mortality (Interventions) L'!$B$392:$AV$512,10)))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2584.4534238179745</v>
      </c>
      <c r="M338" s="14">
        <f t="shared" si="184"/>
        <v>769177</v>
      </c>
      <c r="N338" s="13"/>
      <c r="O338" s="12" t="e">
        <f>1000*(IF(I73&lt;18,VLOOKUP(I73,'[1]Mortality (No Interventions) L'!$B$10:$O$129,13),VLOOKUP(I73,'[1]Mortality (Interventions) L'!$B$392:$AV$512,10)))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2584.4534238179745</v>
      </c>
      <c r="M339" s="14">
        <f t="shared" si="184"/>
        <v>769177</v>
      </c>
      <c r="N339" s="13"/>
      <c r="O339" s="12" t="e">
        <f>1000*(IF(I74&lt;18,VLOOKUP(I74,'[1]Mortality (No Interventions) L'!$B$10:$O$129,13),VLOOKUP(I74,'[1]Mortality (Interventions) L'!$B$392:$AV$512,10)))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2584.4534238179745</v>
      </c>
      <c r="M340" s="14">
        <f t="shared" si="184"/>
        <v>769177</v>
      </c>
      <c r="N340" s="13"/>
      <c r="O340" s="12" t="e">
        <f>1000*(IF(I75&lt;18,VLOOKUP(I75,'[1]Mortality (No Interventions) L'!$B$10:$O$129,13),VLOOKUP(I75,'[1]Mortality (Interventions) L'!$B$392:$AV$512,10)))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2584.4534238179745</v>
      </c>
      <c r="M341" s="14">
        <f t="shared" si="184"/>
        <v>769177</v>
      </c>
      <c r="N341" s="13"/>
      <c r="O341" s="12" t="e">
        <f>1000*(IF(I76&lt;18,VLOOKUP(I76,'[1]Mortality (No Interventions) L'!$B$10:$O$129,13),VLOOKUP(I76,'[1]Mortality (Interventions) L'!$B$392:$AV$512,10)))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2584.4534238179745</v>
      </c>
      <c r="M342" s="14">
        <f t="shared" si="184"/>
        <v>769177</v>
      </c>
      <c r="N342" s="13"/>
      <c r="O342" s="12" t="e">
        <f>1000*(IF(I77&lt;18,VLOOKUP(I77,'[1]Mortality (No Interventions) L'!$B$10:$O$129,13),VLOOKUP(I77,'[1]Mortality (Interventions) L'!$B$392:$AV$512,10)))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2584.4534238179745</v>
      </c>
      <c r="M343" s="14">
        <f t="shared" si="184"/>
        <v>769177</v>
      </c>
      <c r="N343" s="13"/>
      <c r="O343" s="12" t="e">
        <f>1000*(IF(I78&lt;18,VLOOKUP(I78,'[1]Mortality (No Interventions) L'!$B$10:$O$129,13),VLOOKUP(I78,'[1]Mortality (Interventions) L'!$B$392:$AV$512,10)))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2584.4534238179745</v>
      </c>
      <c r="M344" s="14">
        <f t="shared" si="184"/>
        <v>769177</v>
      </c>
      <c r="N344" s="13"/>
      <c r="O344" s="12" t="e">
        <f>1000*(IF(I79&lt;18,VLOOKUP(I79,'[1]Mortality (No Interventions) L'!$B$10:$O$129,13),VLOOKUP(I79,'[1]Mortality (Interventions) L'!$B$392:$AV$512,10)))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2584.4534238179745</v>
      </c>
      <c r="M345" s="14">
        <f t="shared" si="184"/>
        <v>769177</v>
      </c>
      <c r="O345" s="12" t="e">
        <f>1000*(IF(I80&lt;18,VLOOKUP(I80,'[1]Mortality (No Interventions) L'!$B$10:$O$129,13),VLOOKUP(I80,'[1]Mortality (Interventions) L'!$B$392:$AV$512,10)))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2584.4534238179745</v>
      </c>
      <c r="M346" s="14">
        <f t="shared" si="184"/>
        <v>769177</v>
      </c>
      <c r="O346" s="12" t="e">
        <f>1000*(IF(I81&lt;18,VLOOKUP(I81,'[1]Mortality (No Interventions) L'!$B$10:$O$129,13),VLOOKUP(I81,'[1]Mortality (Interventions) L'!$B$392:$AV$512,10)))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2584.4534238179745</v>
      </c>
      <c r="M347" s="14">
        <f t="shared" si="184"/>
        <v>769177</v>
      </c>
      <c r="O347" s="12" t="e">
        <f>1000*(IF(I82&lt;18,VLOOKUP(I82,'[1]Mortality (No Interventions) L'!$B$10:$O$129,13),VLOOKUP(I82,'[1]Mortality (Interventions) L'!$B$392:$AV$512,10)))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2584.4534238179745</v>
      </c>
      <c r="M348" s="14">
        <f t="shared" si="184"/>
        <v>769177</v>
      </c>
      <c r="O348" s="12" t="e">
        <f>1000*(IF(I83&lt;18,VLOOKUP(I83,'[1]Mortality (No Interventions) L'!$B$10:$O$129,13),VLOOKUP(I83,'[1]Mortality (Interventions) L'!$B$392:$AV$512,10)))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2584.4534238179745</v>
      </c>
      <c r="M349" s="14">
        <f t="shared" si="184"/>
        <v>769177</v>
      </c>
      <c r="O349" s="12" t="e">
        <f>1000*(IF(I84&lt;18,VLOOKUP(I84,'[1]Mortality (No Interventions) L'!$B$10:$O$129,13),VLOOKUP(I84,'[1]Mortality (Interventions) L'!$B$392:$AV$512,10)))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2584.4534238179745</v>
      </c>
      <c r="M350" s="14">
        <f t="shared" si="184"/>
        <v>769177</v>
      </c>
      <c r="O350" s="12" t="e">
        <f>1000*(IF(I85&lt;18,VLOOKUP(I85,'[1]Mortality (No Interventions) L'!$B$10:$O$129,13),VLOOKUP(I85,'[1]Mortality (Interventions) L'!$B$392:$AV$512,10)))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2584.4534238179745</v>
      </c>
      <c r="M351" s="14">
        <f t="shared" si="184"/>
        <v>769177</v>
      </c>
      <c r="O351" s="12" t="e">
        <f>1000*(IF(I86&lt;18,VLOOKUP(I86,'[1]Mortality (No Interventions) L'!$B$10:$O$129,13),VLOOKUP(I86,'[1]Mortality (Interventions) L'!$B$392:$AV$512,10)))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2584.4534238179745</v>
      </c>
      <c r="M352" s="14">
        <f t="shared" si="184"/>
        <v>769177</v>
      </c>
      <c r="O352" s="12" t="e">
        <f>1000*(IF(I87&lt;18,VLOOKUP(I87,'[1]Mortality (No Interventions) L'!$B$10:$O$129,13),VLOOKUP(I87,'[1]Mortality (Interventions) L'!$B$392:$AV$512,10)))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2584.4534238179745</v>
      </c>
      <c r="M353" s="14">
        <f t="shared" si="184"/>
        <v>769177</v>
      </c>
      <c r="O353" s="12" t="e">
        <f>1000*(IF(I88&lt;18,VLOOKUP(I88,'[1]Mortality (No Interventions) L'!$B$10:$O$129,13),VLOOKUP(I88,'[1]Mortality (Interventions) L'!$B$392:$AV$512,10)))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2584.4534238179745</v>
      </c>
      <c r="M354" s="14">
        <f t="shared" si="184"/>
        <v>769177</v>
      </c>
      <c r="O354" s="12" t="e">
        <f>1000*(IF(I89&lt;18,VLOOKUP(I89,'[1]Mortality (No Interventions) L'!$B$10:$O$129,13),VLOOKUP(I89,'[1]Mortality (Interventions) L'!$B$392:$AV$512,10)))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2584.4534238179745</v>
      </c>
      <c r="M355" s="14">
        <f t="shared" si="184"/>
        <v>769177</v>
      </c>
      <c r="O355" s="12" t="e">
        <f>1000*(IF(I90&lt;18,VLOOKUP(I90,'[1]Mortality (No Interventions) L'!$B$10:$O$129,13),VLOOKUP(I90,'[1]Mortality (Interventions) L'!$B$392:$AV$512,10)))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2584.4534238179745</v>
      </c>
      <c r="M356" s="14">
        <f t="shared" si="184"/>
        <v>769177</v>
      </c>
      <c r="O356" s="12" t="e">
        <f>1000*(IF(I91&lt;18,VLOOKUP(I91,'[1]Mortality (No Interventions) L'!$B$10:$O$129,13),VLOOKUP(I91,'[1]Mortality (Interventions) L'!$B$392:$AV$512,10)))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2584.4534238179745</v>
      </c>
      <c r="M357" s="14">
        <f t="shared" si="184"/>
        <v>769177</v>
      </c>
      <c r="O357" s="12" t="e">
        <f>1000*(IF(I92&lt;18,VLOOKUP(I92,'[1]Mortality (No Interventions) L'!$B$10:$O$129,13),VLOOKUP(I92,'[1]Mortality (Interventions) L'!$B$392:$AV$512,10)))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2584.4534238179745</v>
      </c>
      <c r="M358" s="14">
        <f t="shared" si="184"/>
        <v>769177</v>
      </c>
      <c r="O358" s="12" t="e">
        <f>1000*(IF(I93&lt;18,VLOOKUP(I93,'[1]Mortality (No Interventions) L'!$B$10:$O$129,13),VLOOKUP(I93,'[1]Mortality (Interventions) L'!$B$392:$AV$512,10)))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2584.4534238179745</v>
      </c>
      <c r="M359" s="14">
        <f t="shared" si="184"/>
        <v>769177</v>
      </c>
      <c r="O359" s="12" t="e">
        <f>1000*(IF(I94&lt;18,VLOOKUP(I94,'[1]Mortality (No Interventions) L'!$B$10:$O$129,13),VLOOKUP(I94,'[1]Mortality (Interventions) L'!$B$392:$AV$512,10)))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2584.4534238179745</v>
      </c>
      <c r="M360" s="14">
        <f t="shared" si="184"/>
        <v>769177</v>
      </c>
      <c r="O360" s="12" t="e">
        <f>1000*(IF(I95&lt;18,VLOOKUP(I95,'[1]Mortality (No Interventions) L'!$B$10:$O$129,13),VLOOKUP(I95,'[1]Mortality (Interventions) L'!$B$392:$AV$512,10)))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2584.4534238179745</v>
      </c>
      <c r="M361" s="14">
        <f t="shared" si="184"/>
        <v>769177</v>
      </c>
      <c r="O361" s="12" t="e">
        <f>1000*(IF(I96&lt;18,VLOOKUP(I96,'[1]Mortality (No Interventions) L'!$B$10:$O$129,13),VLOOKUP(I96,'[1]Mortality (Interventions) L'!$B$392:$AV$512,10)))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2584.4534238179745</v>
      </c>
      <c r="M362" s="14">
        <f t="shared" si="184"/>
        <v>769177</v>
      </c>
      <c r="O362" s="12" t="e">
        <f>1000*(IF(I97&lt;18,VLOOKUP(I97,'[1]Mortality (No Interventions) L'!$B$10:$O$129,13),VLOOKUP(I97,'[1]Mortality (Interventions) L'!$B$392:$AV$512,10)))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2584.4534238179745</v>
      </c>
      <c r="M363" s="14">
        <f t="shared" si="184"/>
        <v>769177</v>
      </c>
      <c r="O363" s="12" t="e">
        <f>1000*(IF(I98&lt;18,VLOOKUP(I98,'[1]Mortality (No Interventions) L'!$B$10:$O$129,13),VLOOKUP(I98,'[1]Mortality (Interventions) L'!$B$392:$AV$512,10)))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2584.4534238179745</v>
      </c>
      <c r="M364" s="14">
        <f t="shared" si="184"/>
        <v>769177</v>
      </c>
      <c r="O364" s="12" t="e">
        <f>1000*(IF(I99&lt;18,VLOOKUP(I99,'[1]Mortality (No Interventions) L'!$B$10:$O$129,13),VLOOKUP(I99,'[1]Mortality (Interventions) L'!$B$392:$AV$512,10)))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2584.4534238179745</v>
      </c>
      <c r="M365" s="14">
        <f t="shared" ref="M365:M389" si="201">$E$11</f>
        <v>769177</v>
      </c>
      <c r="O365" s="12" t="e">
        <f>1000*(IF(I100&lt;18,VLOOKUP(I100,'[1]Mortality (No Interventions) L'!$B$10:$O$129,13),VLOOKUP(I100,'[1]Mortality (Interventions) L'!$B$392:$AV$512,10)))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2584.4534238179745</v>
      </c>
      <c r="M366" s="14">
        <f t="shared" si="201"/>
        <v>769177</v>
      </c>
      <c r="O366" s="12" t="e">
        <f>1000*(IF(I101&lt;18,VLOOKUP(I101,'[1]Mortality (No Interventions) L'!$B$10:$O$129,13),VLOOKUP(I101,'[1]Mortality (Interventions) L'!$B$392:$AV$512,10)))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2584.4534238179745</v>
      </c>
      <c r="M367" s="14">
        <f t="shared" si="201"/>
        <v>769177</v>
      </c>
      <c r="O367" s="12" t="e">
        <f>1000*(IF(I102&lt;18,VLOOKUP(I102,'[1]Mortality (No Interventions) L'!$B$10:$O$129,13),VLOOKUP(I102,'[1]Mortality (Interventions) L'!$B$392:$AV$512,10)))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2584.4534238179745</v>
      </c>
      <c r="M368" s="14">
        <f t="shared" si="201"/>
        <v>769177</v>
      </c>
      <c r="O368" s="12" t="e">
        <f>1000*(IF(I103&lt;18,VLOOKUP(I103,'[1]Mortality (No Interventions) L'!$B$10:$O$129,13),VLOOKUP(I103,'[1]Mortality (Interventions) L'!$B$392:$AV$512,10)))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2584.4534238179745</v>
      </c>
      <c r="M369" s="14">
        <f t="shared" si="201"/>
        <v>769177</v>
      </c>
      <c r="O369" s="12" t="e">
        <f>1000*(IF(I104&lt;18,VLOOKUP(I104,'[1]Mortality (No Interventions) L'!$B$10:$O$129,13),VLOOKUP(I104,'[1]Mortality (Interventions) L'!$B$392:$AV$512,10)))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2584.4534238179745</v>
      </c>
      <c r="M370" s="14">
        <f t="shared" si="201"/>
        <v>769177</v>
      </c>
      <c r="O370" s="12" t="e">
        <f>1000*(IF(I105&lt;18,VLOOKUP(I105,'[1]Mortality (No Interventions) L'!$B$10:$O$129,13),VLOOKUP(I105,'[1]Mortality (Interventions) L'!$B$392:$AV$512,10)))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2584.4534238179745</v>
      </c>
      <c r="M371" s="14">
        <f t="shared" si="201"/>
        <v>769177</v>
      </c>
      <c r="O371" s="12" t="e">
        <f>1000*(IF(I106&lt;18,VLOOKUP(I106,'[1]Mortality (No Interventions) L'!$B$10:$O$129,13),VLOOKUP(I106,'[1]Mortality (Interventions) L'!$B$392:$AV$512,10)))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2584.4534238179745</v>
      </c>
      <c r="M372" s="14">
        <f t="shared" si="201"/>
        <v>769177</v>
      </c>
      <c r="O372" s="12" t="e">
        <f>1000*(IF(I107&lt;18,VLOOKUP(I107,'[1]Mortality (No Interventions) L'!$B$10:$O$129,13),VLOOKUP(I107,'[1]Mortality (Interventions) L'!$B$392:$AV$512,10)))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2584.4534238179745</v>
      </c>
      <c r="M373" s="14">
        <f t="shared" si="201"/>
        <v>769177</v>
      </c>
      <c r="O373" s="12" t="e">
        <f>1000*(IF(I108&lt;18,VLOOKUP(I108,'[1]Mortality (No Interventions) L'!$B$10:$O$129,13),VLOOKUP(I108,'[1]Mortality (Interventions) L'!$B$392:$AV$512,10)))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2584.4534238179745</v>
      </c>
      <c r="M374" s="14">
        <f t="shared" si="201"/>
        <v>769177</v>
      </c>
      <c r="O374" s="12" t="e">
        <f>1000*(IF(I109&lt;18,VLOOKUP(I109,'[1]Mortality (No Interventions) L'!$B$10:$O$129,13),VLOOKUP(I109,'[1]Mortality (Interventions) L'!$B$392:$AV$512,10)))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2584.4534238179745</v>
      </c>
      <c r="M375" s="14">
        <f t="shared" si="201"/>
        <v>769177</v>
      </c>
      <c r="O375" s="12" t="e">
        <f>1000*(IF(I110&lt;18,VLOOKUP(I110,'[1]Mortality (No Interventions) L'!$B$10:$O$129,13),VLOOKUP(I110,'[1]Mortality (Interventions) L'!$B$392:$AV$512,10)))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2584.4534238179745</v>
      </c>
      <c r="M376" s="14">
        <f t="shared" si="201"/>
        <v>769177</v>
      </c>
      <c r="O376" s="12" t="e">
        <f>1000*(IF(I111&lt;18,VLOOKUP(I111,'[1]Mortality (No Interventions) L'!$B$10:$O$129,13),VLOOKUP(I111,'[1]Mortality (Interventions) L'!$B$392:$AV$512,10)))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2584.4534238179745</v>
      </c>
      <c r="M377" s="14">
        <f t="shared" si="201"/>
        <v>769177</v>
      </c>
      <c r="O377" s="12" t="e">
        <f>1000*(IF(I112&lt;18,VLOOKUP(I112,'[1]Mortality (No Interventions) L'!$B$10:$O$129,13),VLOOKUP(I112,'[1]Mortality (Interventions) L'!$B$392:$AV$512,10)))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2584.4534238179745</v>
      </c>
      <c r="M378" s="14">
        <f t="shared" si="201"/>
        <v>769177</v>
      </c>
      <c r="O378" s="12" t="e">
        <f>1000*(IF(I113&lt;18,VLOOKUP(I113,'[1]Mortality (No Interventions) L'!$B$10:$O$129,13),VLOOKUP(I113,'[1]Mortality (Interventions) L'!$B$392:$AV$512,10)))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2584.4534238179745</v>
      </c>
      <c r="M379" s="14">
        <f t="shared" si="201"/>
        <v>769177</v>
      </c>
      <c r="O379" s="12" t="e">
        <f>1000*(IF(I114&lt;18,VLOOKUP(I114,'[1]Mortality (No Interventions) L'!$B$10:$O$129,13),VLOOKUP(I114,'[1]Mortality (Interventions) L'!$B$392:$AV$512,10)))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2584.4534238179745</v>
      </c>
      <c r="M380" s="14">
        <f t="shared" si="201"/>
        <v>769177</v>
      </c>
      <c r="O380" s="12" t="e">
        <f>1000*(IF(I115&lt;18,VLOOKUP(I115,'[1]Mortality (No Interventions) L'!$B$10:$O$129,13),VLOOKUP(I115,'[1]Mortality (Interventions) L'!$B$392:$AV$512,10)))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2584.4534238179745</v>
      </c>
      <c r="M381" s="14">
        <f t="shared" si="201"/>
        <v>769177</v>
      </c>
      <c r="O381" s="12" t="e">
        <f>1000*(IF(I116&lt;18,VLOOKUP(I116,'[1]Mortality (No Interventions) L'!$B$10:$O$129,13),VLOOKUP(I116,'[1]Mortality (Interventions) L'!$B$392:$AV$512,10)))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2584.4534238179745</v>
      </c>
      <c r="M382" s="14">
        <f t="shared" si="201"/>
        <v>769177</v>
      </c>
      <c r="O382" s="12" t="e">
        <f>1000*(IF(I117&lt;18,VLOOKUP(I117,'[1]Mortality (No Interventions) L'!$B$10:$O$129,13),VLOOKUP(I117,'[1]Mortality (Interventions) L'!$B$392:$AV$512,10)))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2584.4534238179745</v>
      </c>
      <c r="M383" s="14">
        <f t="shared" si="201"/>
        <v>769177</v>
      </c>
      <c r="O383" s="12" t="e">
        <f>1000*(IF(I118&lt;18,VLOOKUP(I118,'[1]Mortality (No Interventions) L'!$B$10:$O$129,13),VLOOKUP(I118,'[1]Mortality (Interventions) L'!$B$392:$AV$512,10)))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2584.4534238179745</v>
      </c>
      <c r="M384" s="14">
        <f t="shared" si="201"/>
        <v>769177</v>
      </c>
      <c r="O384" s="12" t="e">
        <f>1000*(IF(I119&lt;18,VLOOKUP(I119,'[1]Mortality (No Interventions) L'!$B$10:$O$129,13),VLOOKUP(I119,'[1]Mortality (Interventions) L'!$B$392:$AV$512,10)))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2584.4534238179745</v>
      </c>
      <c r="M385" s="14">
        <f t="shared" si="201"/>
        <v>769177</v>
      </c>
      <c r="O385" s="12" t="e">
        <f>1000*(IF(I120&lt;18,VLOOKUP(I120,'[1]Mortality (No Interventions) L'!$B$10:$O$129,13),VLOOKUP(I120,'[1]Mortality (Interventions) L'!$B$392:$AV$512,10)))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2584.4534238179745</v>
      </c>
      <c r="M386" s="14">
        <f t="shared" si="201"/>
        <v>769177</v>
      </c>
      <c r="O386" s="12" t="e">
        <f>1000*(IF(I121&lt;18,VLOOKUP(I121,'[1]Mortality (No Interventions) L'!$B$10:$O$129,13),VLOOKUP(I121,'[1]Mortality (Interventions) L'!$B$392:$AV$512,10)))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2584.4534238179745</v>
      </c>
      <c r="M387" s="14">
        <f t="shared" si="201"/>
        <v>769177</v>
      </c>
      <c r="O387" s="12" t="e">
        <f>1000*(IF(I122&lt;18,VLOOKUP(I122,'[1]Mortality (No Interventions) L'!$B$10:$O$129,13),VLOOKUP(I122,'[1]Mortality (Interventions) L'!$B$392:$AV$512,10)))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2584.4534238179745</v>
      </c>
      <c r="M388" s="14">
        <f t="shared" si="201"/>
        <v>769177</v>
      </c>
      <c r="O388" s="12" t="e">
        <f>1000*(IF(I123&lt;18,VLOOKUP(I123,'[1]Mortality (No Interventions) L'!$B$10:$O$129,13),VLOOKUP(I123,'[1]Mortality (Interventions) L'!$B$392:$AV$512,10)))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2584.4534238179745</v>
      </c>
      <c r="M389" s="14">
        <f t="shared" si="201"/>
        <v>769177</v>
      </c>
      <c r="O389" s="12" t="e">
        <f>1000*(IF(I124&lt;18,VLOOKUP(I124,'[1]Mortality (No Interventions) L'!$B$10:$O$129,13),VLOOKUP(I124,'[1]Mortality (Interventions) L'!$B$392:$AV$512,10)))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517804.98001520138</v>
      </c>
      <c r="Z394" s="2">
        <f t="shared" si="218"/>
        <v>-12945.124500380036</v>
      </c>
      <c r="AA394" s="2">
        <f t="shared" si="218"/>
        <v>-45101.126718861677</v>
      </c>
      <c r="AB394" s="2">
        <f t="shared" si="218"/>
        <v>-769176.99999999988</v>
      </c>
      <c r="AC394" s="2">
        <f t="shared" si="218"/>
        <v>-309418.27120404033</v>
      </c>
      <c r="AD394" s="2">
        <f t="shared" si="218"/>
        <v>13154.804239363082</v>
      </c>
      <c r="AE394" s="2">
        <f t="shared" si="218"/>
        <v>-296263.46696467744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517804.98001520138</v>
      </c>
      <c r="Z396" s="2">
        <f t="shared" si="219"/>
        <v>-12945.124500380036</v>
      </c>
      <c r="AA396" s="2">
        <f t="shared" si="219"/>
        <v>-21723.607091591184</v>
      </c>
      <c r="AB396" s="2">
        <f t="shared" si="219"/>
        <v>-198820.3005193132</v>
      </c>
      <c r="AC396" s="2">
        <f t="shared" si="219"/>
        <v>284315.94790391705</v>
      </c>
      <c r="AD396" s="2">
        <f t="shared" si="219"/>
        <v>5703.5669948068626</v>
      </c>
      <c r="AE396" s="2">
        <f t="shared" si="219"/>
        <v>290019.51489872386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517804.98001520138</v>
      </c>
      <c r="Z398" s="2">
        <f t="shared" si="220"/>
        <v>-12945.124500380036</v>
      </c>
      <c r="AA398" s="2">
        <f t="shared" si="220"/>
        <v>-32596.246737494268</v>
      </c>
      <c r="AB398" s="2">
        <f t="shared" si="220"/>
        <v>-429627.73205672082</v>
      </c>
      <c r="AC398" s="2">
        <f t="shared" si="220"/>
        <v>42635.876720606291</v>
      </c>
      <c r="AD398" s="2">
        <f t="shared" si="220"/>
        <v>9144.645810453434</v>
      </c>
      <c r="AE398" s="2">
        <f t="shared" si="220"/>
        <v>51780.522531059745</v>
      </c>
    </row>
    <row r="401" spans="1:40" ht="19" customHeight="1" x14ac:dyDescent="0.15">
      <c r="A401" s="1"/>
      <c r="G401" s="1" t="s">
        <v>11</v>
      </c>
      <c r="H401" s="50">
        <v>514651.58223299566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514651.58223299566</v>
      </c>
      <c r="K402" s="14">
        <f>J402*$C$10</f>
        <v>12866.289555824893</v>
      </c>
      <c r="L402" s="15">
        <f>$C$412</f>
        <v>5145.3959024434507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514651.58223299566</v>
      </c>
      <c r="Z402" s="8">
        <f t="shared" ref="Z402:Z433" si="225">IFERROR(_xlfn.IFNA(-$T402*K402,0),0)</f>
        <v>-12866.289555824893</v>
      </c>
      <c r="AA402" s="8">
        <f t="shared" ref="AA402:AA433" si="226">IFERROR(_xlfn.IFNA(-$T402*L402,0),0)</f>
        <v>-5145.3959024434507</v>
      </c>
      <c r="AB402" s="8"/>
      <c r="AC402" s="8">
        <f t="shared" ref="AC402:AC433" si="227">IFERROR(_xlfn.IFNA(SUM(Y402:AB402),0),0)</f>
        <v>496639.89677472733</v>
      </c>
      <c r="AD402" s="8"/>
      <c r="AE402" s="8">
        <f t="shared" ref="AE402:AE433" si="228">IFERROR(_xlfn.IFNA(SUM(AC402:AD402),0),0)</f>
        <v>496639.89677472733</v>
      </c>
      <c r="AG402" s="46">
        <f>AE531</f>
        <v>51465.182684174913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L'!$B$10:$O$129,13),VLOOKUP(I5,'[1]Mortality (Interventions) L'!$B$392:$AV$512,13)))</f>
        <v>15.237391064497631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1.5237391064497631E-2</v>
      </c>
      <c r="S403" s="10">
        <f t="shared" ref="S403:S434" si="232">MIN(P403*Q403,Q403-R403)</f>
        <v>0</v>
      </c>
      <c r="T403" s="9">
        <f t="shared" si="222"/>
        <v>0.98476260893550238</v>
      </c>
      <c r="U403" s="18"/>
      <c r="V403" s="8">
        <f t="shared" ref="V403:V434" si="233">W402</f>
        <v>7691.77</v>
      </c>
      <c r="W403" s="8">
        <f t="shared" si="223"/>
        <v>7574.5674925318299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-11720.250746817093</v>
      </c>
      <c r="AC403" s="8">
        <f t="shared" si="227"/>
        <v>-11720.250746817093</v>
      </c>
      <c r="AD403" s="8">
        <f t="shared" ref="AD403:AD434" si="235">IFERROR(_xlfn.IFNA($D$6*SUM(V403:V403,Y403:Z403),0),0)</f>
        <v>754.56263700000011</v>
      </c>
      <c r="AE403" s="8">
        <f t="shared" si="228"/>
        <v>-10965.688109817092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2572.1379912784723</v>
      </c>
      <c r="M404" s="14">
        <f t="shared" si="221"/>
        <v>769177</v>
      </c>
      <c r="N404" s="13"/>
      <c r="O404" s="12">
        <f>1000*(IF(I6&lt;18,VLOOKUP(I6,'[1]Mortality (No Interventions) L'!$B$10:$O$129,13),VLOOKUP(I6,'[1]Mortality (Interventions) L'!$B$392:$AV$512,13)))</f>
        <v>16.646533143223905</v>
      </c>
      <c r="P404" s="11">
        <v>0</v>
      </c>
      <c r="Q404" s="10">
        <f t="shared" si="230"/>
        <v>0.98476260893550238</v>
      </c>
      <c r="R404" s="10">
        <f t="shared" si="231"/>
        <v>1.6392883407852485E-2</v>
      </c>
      <c r="S404" s="10">
        <f t="shared" si="232"/>
        <v>0</v>
      </c>
      <c r="T404" s="9">
        <f t="shared" si="222"/>
        <v>0.96836972552764988</v>
      </c>
      <c r="U404" s="18"/>
      <c r="V404" s="8">
        <f t="shared" si="233"/>
        <v>7574.5674925318299</v>
      </c>
      <c r="W404" s="8">
        <f t="shared" si="223"/>
        <v>7448.4772037218117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-2490.7805606335751</v>
      </c>
      <c r="AB404" s="8">
        <f t="shared" si="234"/>
        <v>-12609.02888100175</v>
      </c>
      <c r="AC404" s="8">
        <f t="shared" si="227"/>
        <v>-15099.809441635325</v>
      </c>
      <c r="AD404" s="8">
        <f t="shared" si="235"/>
        <v>743.06507101737259</v>
      </c>
      <c r="AE404" s="8">
        <f t="shared" si="228"/>
        <v>-14356.744370617953</v>
      </c>
      <c r="AF404" s="1" t="s">
        <v>34</v>
      </c>
      <c r="AG404" s="44">
        <f>AE531/Y531</f>
        <v>0.10000004752900057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2572.1379912784723</v>
      </c>
      <c r="M405" s="14">
        <f t="shared" si="221"/>
        <v>769177</v>
      </c>
      <c r="N405" s="13"/>
      <c r="O405" s="12">
        <f>1000*(IF(I7&lt;18,VLOOKUP(I7,'[1]Mortality (No Interventions) L'!$B$10:$O$129,13),VLOOKUP(I7,'[1]Mortality (Interventions) L'!$B$392:$AV$512,13)))</f>
        <v>18.140606631074235</v>
      </c>
      <c r="P405" s="11">
        <v>0</v>
      </c>
      <c r="Q405" s="10">
        <f t="shared" si="230"/>
        <v>0.96836972552764988</v>
      </c>
      <c r="R405" s="10">
        <f t="shared" si="231"/>
        <v>1.7566814264238419E-2</v>
      </c>
      <c r="S405" s="10">
        <f t="shared" si="232"/>
        <v>0</v>
      </c>
      <c r="T405" s="9">
        <f t="shared" si="222"/>
        <v>0.95080291126341143</v>
      </c>
      <c r="U405" s="18"/>
      <c r="V405" s="8">
        <f t="shared" si="233"/>
        <v>7448.4772037218117</v>
      </c>
      <c r="W405" s="8">
        <f t="shared" si="223"/>
        <v>7313.3573087685709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-2445.5962902787946</v>
      </c>
      <c r="AB405" s="8">
        <f t="shared" si="234"/>
        <v>-13511.989495324115</v>
      </c>
      <c r="AC405" s="8">
        <f t="shared" si="227"/>
        <v>-15957.585785602909</v>
      </c>
      <c r="AD405" s="8">
        <f t="shared" si="235"/>
        <v>730.69561368510983</v>
      </c>
      <c r="AE405" s="8">
        <f t="shared" si="228"/>
        <v>-15226.890171917799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2572.1379912784723</v>
      </c>
      <c r="M406" s="14">
        <f t="shared" si="221"/>
        <v>769177</v>
      </c>
      <c r="N406" s="13"/>
      <c r="O406" s="12">
        <f>1000*(IF(I8&lt;18,VLOOKUP(I8,'[1]Mortality (No Interventions) L'!$B$10:$O$129,13),VLOOKUP(I8,'[1]Mortality (Interventions) L'!$B$392:$AV$512,13)))</f>
        <v>19.718300103983758</v>
      </c>
      <c r="P406" s="11">
        <v>0</v>
      </c>
      <c r="Q406" s="10">
        <f t="shared" si="230"/>
        <v>0.95080291126341143</v>
      </c>
      <c r="R406" s="10">
        <f t="shared" si="231"/>
        <v>1.8748217144033387E-2</v>
      </c>
      <c r="S406" s="10">
        <f t="shared" si="232"/>
        <v>0</v>
      </c>
      <c r="T406" s="9">
        <f t="shared" si="222"/>
        <v>0.93205469411937802</v>
      </c>
      <c r="U406" s="18"/>
      <c r="V406" s="8">
        <f t="shared" si="233"/>
        <v>7313.3573087685709</v>
      </c>
      <c r="W406" s="8">
        <f t="shared" si="223"/>
        <v>7169.1503345866086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-2397.3732886938878</v>
      </c>
      <c r="AB406" s="8">
        <f t="shared" si="234"/>
        <v>-14420.697418196169</v>
      </c>
      <c r="AC406" s="8">
        <f t="shared" si="227"/>
        <v>-16818.070706890056</v>
      </c>
      <c r="AD406" s="8">
        <f t="shared" si="235"/>
        <v>717.44035199019686</v>
      </c>
      <c r="AE406" s="8">
        <f t="shared" si="228"/>
        <v>-16100.630354899859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2572.1379912784723</v>
      </c>
      <c r="M407" s="14">
        <f t="shared" si="221"/>
        <v>769177</v>
      </c>
      <c r="N407" s="13"/>
      <c r="O407" s="12">
        <f>1000*(IF(I9&lt;18,VLOOKUP(I9,'[1]Mortality (No Interventions) L'!$B$10:$O$129,13),VLOOKUP(I9,'[1]Mortality (Interventions) L'!$B$392:$AV$512,13)))</f>
        <v>21.487273922649081</v>
      </c>
      <c r="P407" s="11">
        <v>0</v>
      </c>
      <c r="Q407" s="10">
        <f t="shared" si="230"/>
        <v>0.93205469411937802</v>
      </c>
      <c r="R407" s="10">
        <f t="shared" si="231"/>
        <v>2.0027314523433974E-2</v>
      </c>
      <c r="S407" s="10">
        <f t="shared" si="232"/>
        <v>0</v>
      </c>
      <c r="T407" s="9">
        <f t="shared" si="222"/>
        <v>0.91202737959594404</v>
      </c>
      <c r="U407" s="18"/>
      <c r="V407" s="8">
        <f t="shared" si="233"/>
        <v>7169.1503345866086</v>
      </c>
      <c r="W407" s="8">
        <f t="shared" si="223"/>
        <v>7015.1048375546952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-2345.8602721448801</v>
      </c>
      <c r="AB407" s="8">
        <f t="shared" si="234"/>
        <v>-15404.549703191375</v>
      </c>
      <c r="AC407" s="8">
        <f t="shared" si="227"/>
        <v>-17750.409975336253</v>
      </c>
      <c r="AD407" s="8">
        <f t="shared" si="235"/>
        <v>703.29364782294635</v>
      </c>
      <c r="AE407" s="8">
        <f t="shared" si="228"/>
        <v>-17047.116327513308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2572.1379912784723</v>
      </c>
      <c r="M408" s="14">
        <f t="shared" si="221"/>
        <v>769177</v>
      </c>
      <c r="N408" s="13"/>
      <c r="O408" s="12">
        <f>1000*(IF(I10&lt;18,VLOOKUP(I10,'[1]Mortality (No Interventions) L'!$B$10:$O$129,13),VLOOKUP(I10,'[1]Mortality (Interventions) L'!$B$392:$AV$512,13)))</f>
        <v>23.473632330869577</v>
      </c>
      <c r="P408" s="11">
        <v>0</v>
      </c>
      <c r="Q408" s="10">
        <f t="shared" si="230"/>
        <v>0.91202737959594404</v>
      </c>
      <c r="R408" s="10">
        <f t="shared" si="231"/>
        <v>2.1408595384321612E-2</v>
      </c>
      <c r="S408" s="10">
        <f t="shared" si="232"/>
        <v>0</v>
      </c>
      <c r="T408" s="9">
        <f t="shared" si="222"/>
        <v>0.89061878421162244</v>
      </c>
      <c r="U408" s="18"/>
      <c r="V408" s="8">
        <f t="shared" si="233"/>
        <v>7015.1048375546952</v>
      </c>
      <c r="W408" s="8">
        <f t="shared" si="223"/>
        <v>6850.4348458354316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-2290.7944106169575</v>
      </c>
      <c r="AB408" s="8">
        <f t="shared" si="234"/>
        <v>-16466.999171926345</v>
      </c>
      <c r="AC408" s="8">
        <f t="shared" si="227"/>
        <v>-18757.793582543301</v>
      </c>
      <c r="AD408" s="8">
        <f t="shared" si="235"/>
        <v>688.18178456411567</v>
      </c>
      <c r="AE408" s="8">
        <f t="shared" si="228"/>
        <v>-18069.611797979185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2572.1379912784723</v>
      </c>
      <c r="M409" s="14">
        <f t="shared" si="221"/>
        <v>769177</v>
      </c>
      <c r="N409" s="13"/>
      <c r="O409" s="12">
        <f>1000*(IF(I11&lt;18,VLOOKUP(I11,'[1]Mortality (No Interventions) L'!$B$10:$O$129,13),VLOOKUP(I11,'[1]Mortality (Interventions) L'!$B$392:$AV$512,13)))</f>
        <v>25.741155124661809</v>
      </c>
      <c r="P409" s="11">
        <v>0</v>
      </c>
      <c r="Q409" s="10">
        <f t="shared" si="230"/>
        <v>0.89061878421162244</v>
      </c>
      <c r="R409" s="10">
        <f t="shared" si="231"/>
        <v>2.2925556281329074E-2</v>
      </c>
      <c r="S409" s="10">
        <f t="shared" si="232"/>
        <v>0</v>
      </c>
      <c r="T409" s="9">
        <f t="shared" si="222"/>
        <v>0.86769322793029335</v>
      </c>
      <c r="U409" s="18"/>
      <c r="V409" s="8">
        <f t="shared" si="233"/>
        <v>6850.4348458354316</v>
      </c>
      <c r="W409" s="8">
        <f t="shared" si="223"/>
        <v>6674.0967397973927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-2231.8267163345586</v>
      </c>
      <c r="AB409" s="8">
        <f t="shared" si="234"/>
        <v>-17633.810603803853</v>
      </c>
      <c r="AC409" s="8">
        <f t="shared" si="227"/>
        <v>-19865.637320138412</v>
      </c>
      <c r="AD409" s="8">
        <f t="shared" si="235"/>
        <v>672.02765837645586</v>
      </c>
      <c r="AE409" s="8">
        <f t="shared" si="228"/>
        <v>-19193.609661761955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2572.1379912784723</v>
      </c>
      <c r="M410" s="14">
        <f t="shared" si="221"/>
        <v>769177</v>
      </c>
      <c r="N410" s="13"/>
      <c r="O410" s="12">
        <f>1000*(IF(I12&lt;18,VLOOKUP(I12,'[1]Mortality (No Interventions) L'!$B$10:$O$129,13),VLOOKUP(I12,'[1]Mortality (Interventions) L'!$B$392:$AV$512,13)))</f>
        <v>28.347464535257426</v>
      </c>
      <c r="P410" s="11">
        <v>0</v>
      </c>
      <c r="Q410" s="10">
        <f t="shared" si="230"/>
        <v>0.86769322793029335</v>
      </c>
      <c r="R410" s="10">
        <f t="shared" si="231"/>
        <v>2.4596903006237028E-2</v>
      </c>
      <c r="S410" s="10">
        <f t="shared" si="232"/>
        <v>0</v>
      </c>
      <c r="T410" s="9">
        <f t="shared" si="222"/>
        <v>0.84309632492405628</v>
      </c>
      <c r="U410" s="18"/>
      <c r="V410" s="8">
        <f t="shared" si="233"/>
        <v>6674.0967397973927</v>
      </c>
      <c r="W410" s="8">
        <f t="shared" si="223"/>
        <v>6484.9030191611091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-2168.5600876444241</v>
      </c>
      <c r="AB410" s="8">
        <f t="shared" si="234"/>
        <v>-18919.37206362838</v>
      </c>
      <c r="AC410" s="8">
        <f t="shared" si="227"/>
        <v>-21087.932151272806</v>
      </c>
      <c r="AD410" s="8">
        <f t="shared" si="235"/>
        <v>654.72889017412422</v>
      </c>
      <c r="AE410" s="8">
        <f t="shared" si="228"/>
        <v>-20433.203261098683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2572.1379912784723</v>
      </c>
      <c r="M411" s="14">
        <f t="shared" si="221"/>
        <v>769177</v>
      </c>
      <c r="N411" s="13"/>
      <c r="O411" s="12">
        <f>1000*(IF(I13&lt;18,VLOOKUP(I13,'[1]Mortality (No Interventions) L'!$B$10:$O$129,13),VLOOKUP(I13,'[1]Mortality (Interventions) L'!$B$392:$AV$512,13)))</f>
        <v>31.343380063870683</v>
      </c>
      <c r="P411" s="11">
        <v>0</v>
      </c>
      <c r="Q411" s="10">
        <f t="shared" si="230"/>
        <v>0.84309632492405628</v>
      </c>
      <c r="R411" s="10">
        <f t="shared" si="231"/>
        <v>2.6425488542547306E-2</v>
      </c>
      <c r="S411" s="10">
        <f t="shared" si="232"/>
        <v>0</v>
      </c>
      <c r="T411" s="9">
        <f t="shared" si="222"/>
        <v>0.81667083638150895</v>
      </c>
      <c r="U411" s="18"/>
      <c r="V411" s="8">
        <f t="shared" si="233"/>
        <v>6484.9030191611091</v>
      </c>
      <c r="W411" s="8">
        <f t="shared" si="223"/>
        <v>6281.6442391541996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-2100.5900846260442</v>
      </c>
      <c r="AB411" s="8">
        <f t="shared" si="234"/>
        <v>-20325.878000690911</v>
      </c>
      <c r="AC411" s="8">
        <f t="shared" si="227"/>
        <v>-22426.468085316956</v>
      </c>
      <c r="AD411" s="8">
        <f t="shared" si="235"/>
        <v>636.1689861797048</v>
      </c>
      <c r="AE411" s="8">
        <f t="shared" si="228"/>
        <v>-21790.29909913725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5145.3959024434507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2572.1379912784723</v>
      </c>
      <c r="M412" s="14">
        <f t="shared" si="221"/>
        <v>769177</v>
      </c>
      <c r="N412" s="13"/>
      <c r="O412" s="12">
        <f>1000*(IF(I14&lt;18,VLOOKUP(I14,'[1]Mortality (No Interventions) L'!$B$10:$O$129,13),VLOOKUP(I14,'[1]Mortality (Interventions) L'!$B$392:$AV$512,13)))</f>
        <v>34.903218597739944</v>
      </c>
      <c r="P412" s="11">
        <v>0</v>
      </c>
      <c r="Q412" s="10">
        <f t="shared" si="230"/>
        <v>0.81667083638150895</v>
      </c>
      <c r="R412" s="10">
        <f t="shared" si="231"/>
        <v>2.8504440724622916E-2</v>
      </c>
      <c r="S412" s="10">
        <f t="shared" si="232"/>
        <v>0</v>
      </c>
      <c r="T412" s="9">
        <f t="shared" si="222"/>
        <v>0.78816639565688607</v>
      </c>
      <c r="U412" s="18"/>
      <c r="V412" s="8">
        <f t="shared" si="233"/>
        <v>6281.6442391541996</v>
      </c>
      <c r="W412" s="8">
        <f t="shared" si="223"/>
        <v>6062.3946371217671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-2027.2727297180966</v>
      </c>
      <c r="AB412" s="8">
        <f t="shared" si="234"/>
        <v>-21924.960203243281</v>
      </c>
      <c r="AC412" s="8">
        <f t="shared" si="227"/>
        <v>-23952.232932961379</v>
      </c>
      <c r="AD412" s="8">
        <f t="shared" si="235"/>
        <v>616.22929986102702</v>
      </c>
      <c r="AE412" s="8">
        <f t="shared" si="228"/>
        <v>-23336.00363310035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2572.1379912784723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2572.1379912784723</v>
      </c>
      <c r="M413" s="14">
        <f t="shared" si="221"/>
        <v>769177</v>
      </c>
      <c r="N413" s="13"/>
      <c r="O413" s="12">
        <f>1000*(IF(I15&lt;18,VLOOKUP(I15,'[1]Mortality (No Interventions) L'!$B$10:$O$129,13),VLOOKUP(I15,'[1]Mortality (Interventions) L'!$B$392:$AV$512,13)))</f>
        <v>38.990791069468003</v>
      </c>
      <c r="P413" s="11">
        <v>0</v>
      </c>
      <c r="Q413" s="10">
        <f t="shared" si="230"/>
        <v>0.78816639565688607</v>
      </c>
      <c r="R413" s="10">
        <f t="shared" si="231"/>
        <v>3.0731231261033297E-2</v>
      </c>
      <c r="S413" s="10">
        <f t="shared" si="232"/>
        <v>0</v>
      </c>
      <c r="T413" s="9">
        <f t="shared" si="222"/>
        <v>0.75743516439585279</v>
      </c>
      <c r="U413" s="18"/>
      <c r="V413" s="8">
        <f t="shared" si="233"/>
        <v>6062.3946371217671</v>
      </c>
      <c r="W413" s="8">
        <f t="shared" si="223"/>
        <v>5826.0170744450888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-1948.2277622728282</v>
      </c>
      <c r="AB413" s="8">
        <f t="shared" si="234"/>
        <v>-23637.75626766781</v>
      </c>
      <c r="AC413" s="8">
        <f t="shared" si="227"/>
        <v>-25585.984029940639</v>
      </c>
      <c r="AD413" s="8">
        <f t="shared" si="235"/>
        <v>594.72091390164542</v>
      </c>
      <c r="AE413" s="8">
        <f t="shared" si="228"/>
        <v>-24991.263116038994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2572.1379912784723</v>
      </c>
      <c r="M414" s="14">
        <f t="shared" si="221"/>
        <v>769177</v>
      </c>
      <c r="N414" s="13"/>
      <c r="O414" s="12">
        <f>1000*(IF(I16&lt;18,VLOOKUP(I16,'[1]Mortality (No Interventions) L'!$B$10:$O$129,13),VLOOKUP(I16,'[1]Mortality (Interventions) L'!$B$392:$AV$512,13)))</f>
        <v>43.663550862856809</v>
      </c>
      <c r="P414" s="11">
        <v>0</v>
      </c>
      <c r="Q414" s="10">
        <f t="shared" si="230"/>
        <v>0.75743516439585279</v>
      </c>
      <c r="R414" s="10">
        <f t="shared" si="231"/>
        <v>3.3072308825914623E-2</v>
      </c>
      <c r="S414" s="10">
        <f t="shared" si="232"/>
        <v>0</v>
      </c>
      <c r="T414" s="9">
        <f t="shared" si="222"/>
        <v>0.72436285556993818</v>
      </c>
      <c r="U414" s="18"/>
      <c r="V414" s="8">
        <f t="shared" si="233"/>
        <v>5826.0170744450888</v>
      </c>
      <c r="W414" s="8">
        <f t="shared" si="223"/>
        <v>5571.632481587184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-1863.161220282399</v>
      </c>
      <c r="AB414" s="8">
        <f t="shared" si="234"/>
        <v>-25438.459285790534</v>
      </c>
      <c r="AC414" s="8">
        <f t="shared" si="227"/>
        <v>-27301.620506072933</v>
      </c>
      <c r="AD414" s="8">
        <f t="shared" si="235"/>
        <v>571.53227500306321</v>
      </c>
      <c r="AE414" s="8">
        <f t="shared" si="228"/>
        <v>-26730.088231069869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2572.1379912784723</v>
      </c>
      <c r="M415" s="14">
        <f t="shared" si="221"/>
        <v>769177</v>
      </c>
      <c r="N415" s="13"/>
      <c r="O415" s="12">
        <f>1000*(IF(I17&lt;18,VLOOKUP(I17,'[1]Mortality (No Interventions) L'!$B$10:$O$129,13),VLOOKUP(I17,'[1]Mortality (Interventions) L'!$B$392:$AV$512,13)))</f>
        <v>49.036597144090415</v>
      </c>
      <c r="P415" s="11">
        <v>0</v>
      </c>
      <c r="Q415" s="10">
        <f t="shared" si="230"/>
        <v>0.72436285556993818</v>
      </c>
      <c r="R415" s="10">
        <f t="shared" si="231"/>
        <v>3.552028953472601E-2</v>
      </c>
      <c r="S415" s="10">
        <f t="shared" si="232"/>
        <v>0</v>
      </c>
      <c r="T415" s="9">
        <f t="shared" si="222"/>
        <v>0.68884256603521221</v>
      </c>
      <c r="U415" s="18"/>
      <c r="V415" s="8">
        <f t="shared" si="233"/>
        <v>5571.632481587184</v>
      </c>
      <c r="W415" s="8">
        <f t="shared" si="223"/>
        <v>5298.4185841526642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-1771.7981341089192</v>
      </c>
      <c r="AB415" s="8">
        <f t="shared" si="234"/>
        <v>-27321.389743451949</v>
      </c>
      <c r="AC415" s="8">
        <f t="shared" si="227"/>
        <v>-29093.187877560867</v>
      </c>
      <c r="AD415" s="8">
        <f t="shared" si="235"/>
        <v>546.57714644370276</v>
      </c>
      <c r="AE415" s="8">
        <f t="shared" si="228"/>
        <v>-28546.610731117165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2572.1379912784723</v>
      </c>
      <c r="M416" s="14">
        <f t="shared" si="221"/>
        <v>769177</v>
      </c>
      <c r="N416" s="13"/>
      <c r="O416" s="12">
        <f>1000*(IF(I18&lt;18,VLOOKUP(I18,'[1]Mortality (No Interventions) L'!$B$10:$O$129,13),VLOOKUP(I18,'[1]Mortality (Interventions) L'!$B$392:$AV$512,13)))</f>
        <v>55.007403646638444</v>
      </c>
      <c r="P416" s="11">
        <v>0</v>
      </c>
      <c r="Q416" s="10">
        <f t="shared" si="230"/>
        <v>0.68884256603521221</v>
      </c>
      <c r="R416" s="10">
        <f t="shared" si="231"/>
        <v>3.7891441078885119E-2</v>
      </c>
      <c r="S416" s="10">
        <f t="shared" si="232"/>
        <v>0</v>
      </c>
      <c r="T416" s="9">
        <f t="shared" si="222"/>
        <v>0.65095112495632712</v>
      </c>
      <c r="U416" s="18"/>
      <c r="V416" s="8">
        <f t="shared" si="233"/>
        <v>5298.4185841526642</v>
      </c>
      <c r="W416" s="8">
        <f t="shared" si="223"/>
        <v>5006.9663344053288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-1674.3361189656291</v>
      </c>
      <c r="AB416" s="8">
        <f t="shared" si="234"/>
        <v>-29145.224974733617</v>
      </c>
      <c r="AC416" s="8">
        <f t="shared" si="227"/>
        <v>-30819.561093699245</v>
      </c>
      <c r="AD416" s="8">
        <f t="shared" si="235"/>
        <v>519.77486310537643</v>
      </c>
      <c r="AE416" s="8">
        <f t="shared" si="228"/>
        <v>-30299.786230593869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2572.1379912784723</v>
      </c>
      <c r="M417" s="14">
        <f t="shared" si="221"/>
        <v>769177</v>
      </c>
      <c r="N417" s="13"/>
      <c r="O417" s="12">
        <f>1000*(IF(I19&lt;18,VLOOKUP(I19,'[1]Mortality (No Interventions) L'!$B$10:$O$129,13),VLOOKUP(I19,'[1]Mortality (Interventions) L'!$B$392:$AV$512,13)))</f>
        <v>61.609300280942989</v>
      </c>
      <c r="P417" s="11">
        <v>0</v>
      </c>
      <c r="Q417" s="10">
        <f t="shared" si="230"/>
        <v>0.65095112495632712</v>
      </c>
      <c r="R417" s="10">
        <f t="shared" si="231"/>
        <v>4.0104643325652001E-2</v>
      </c>
      <c r="S417" s="10">
        <f t="shared" si="232"/>
        <v>0</v>
      </c>
      <c r="T417" s="9">
        <f t="shared" si="222"/>
        <v>0.61084648163067512</v>
      </c>
      <c r="U417" s="18"/>
      <c r="V417" s="8">
        <f t="shared" si="233"/>
        <v>5006.9663344053288</v>
      </c>
      <c r="W417" s="8">
        <f t="shared" si="223"/>
        <v>4698.490642012378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-1571.1814422410469</v>
      </c>
      <c r="AB417" s="8">
        <f t="shared" si="234"/>
        <v>-30847.56923929503</v>
      </c>
      <c r="AC417" s="8">
        <f t="shared" si="227"/>
        <v>-32418.750681536076</v>
      </c>
      <c r="AD417" s="8">
        <f t="shared" si="235"/>
        <v>491.18339740516279</v>
      </c>
      <c r="AE417" s="8">
        <f t="shared" si="228"/>
        <v>-31927.567284130913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2572.1379912784723</v>
      </c>
      <c r="M418" s="14">
        <f t="shared" si="221"/>
        <v>769177</v>
      </c>
      <c r="N418" s="13"/>
      <c r="O418" s="12">
        <f>1000*(IF(I20&lt;18,VLOOKUP(I20,'[1]Mortality (No Interventions) L'!$B$10:$O$129,13),VLOOKUP(I20,'[1]Mortality (Interventions) L'!$B$392:$AV$512,13)))</f>
        <v>68.76266552593043</v>
      </c>
      <c r="P418" s="11">
        <v>0</v>
      </c>
      <c r="Q418" s="10">
        <f t="shared" si="230"/>
        <v>0.61084648163067512</v>
      </c>
      <c r="R418" s="10">
        <f t="shared" si="231"/>
        <v>4.2003432304061519E-2</v>
      </c>
      <c r="S418" s="10">
        <f t="shared" si="232"/>
        <v>0</v>
      </c>
      <c r="T418" s="9">
        <f t="shared" si="222"/>
        <v>0.56884304932661356</v>
      </c>
      <c r="U418" s="18"/>
      <c r="V418" s="8">
        <f t="shared" si="233"/>
        <v>4698.490642012378</v>
      </c>
      <c r="W418" s="8">
        <f t="shared" si="223"/>
        <v>4375.4099015189668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-1463.1428182476768</v>
      </c>
      <c r="AB418" s="8">
        <f t="shared" si="234"/>
        <v>-32308.074049341129</v>
      </c>
      <c r="AC418" s="8">
        <f t="shared" si="227"/>
        <v>-33771.216867588802</v>
      </c>
      <c r="AD418" s="8">
        <f t="shared" si="235"/>
        <v>460.92193198141433</v>
      </c>
      <c r="AE418" s="8">
        <f t="shared" si="228"/>
        <v>-33310.294935607388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2572.1379912784723</v>
      </c>
      <c r="M419" s="14">
        <f t="shared" si="221"/>
        <v>769177</v>
      </c>
      <c r="N419" s="13"/>
      <c r="O419" s="12">
        <f>1000*(IF(I21&lt;18,VLOOKUP(I21,'[1]Mortality (No Interventions) L'!$B$10:$O$129,13),VLOOKUP(I21,'[1]Mortality (Interventions) L'!$B$392:$AV$512,13)))</f>
        <v>76.57190208720084</v>
      </c>
      <c r="P419" s="11">
        <v>0</v>
      </c>
      <c r="Q419" s="10">
        <f t="shared" si="230"/>
        <v>0.56884304932661356</v>
      </c>
      <c r="R419" s="10">
        <f t="shared" si="231"/>
        <v>4.3557394276022211E-2</v>
      </c>
      <c r="S419" s="10">
        <f t="shared" si="232"/>
        <v>0</v>
      </c>
      <c r="T419" s="9">
        <f t="shared" si="222"/>
        <v>0.52528565505059133</v>
      </c>
      <c r="U419" s="18"/>
      <c r="V419" s="8">
        <f t="shared" si="233"/>
        <v>4375.4099015189668</v>
      </c>
      <c r="W419" s="8">
        <f t="shared" si="223"/>
        <v>4040.3764429484872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-1351.1071896292244</v>
      </c>
      <c r="AB419" s="8">
        <f t="shared" si="234"/>
        <v>-33503.345857047934</v>
      </c>
      <c r="AC419" s="8">
        <f t="shared" si="227"/>
        <v>-34854.453046677161</v>
      </c>
      <c r="AD419" s="8">
        <f t="shared" si="235"/>
        <v>429.22771133901068</v>
      </c>
      <c r="AE419" s="8">
        <f t="shared" si="228"/>
        <v>-34425.225335338153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2572.1379912784723</v>
      </c>
      <c r="M420" s="14">
        <f t="shared" si="221"/>
        <v>769177</v>
      </c>
      <c r="N420" s="13"/>
      <c r="O420" s="12">
        <f>1000*(IF(I22&lt;18,VLOOKUP(I22,'[1]Mortality (No Interventions) L'!$B$10:$O$129,13),VLOOKUP(I22,'[1]Mortality (Interventions) L'!$B$392:$AV$512,13)))</f>
        <v>85.307852911935043</v>
      </c>
      <c r="P420" s="11">
        <v>0</v>
      </c>
      <c r="Q420" s="10">
        <f t="shared" si="230"/>
        <v>0.52528565505059133</v>
      </c>
      <c r="R420" s="10">
        <f t="shared" si="231"/>
        <v>4.4810991397805297E-2</v>
      </c>
      <c r="S420" s="10">
        <f t="shared" si="232"/>
        <v>0</v>
      </c>
      <c r="T420" s="9">
        <f t="shared" si="222"/>
        <v>0.48047466365278602</v>
      </c>
      <c r="U420" s="18"/>
      <c r="V420" s="8">
        <f t="shared" si="233"/>
        <v>4040.3764429484872</v>
      </c>
      <c r="W420" s="8">
        <f t="shared" si="223"/>
        <v>3695.70060364459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-1235.8471362280766</v>
      </c>
      <c r="AB420" s="8">
        <f t="shared" si="234"/>
        <v>-34467.583930389686</v>
      </c>
      <c r="AC420" s="8">
        <f t="shared" si="227"/>
        <v>-35703.431066617763</v>
      </c>
      <c r="AD420" s="8">
        <f t="shared" si="235"/>
        <v>396.36092905324665</v>
      </c>
      <c r="AE420" s="8">
        <f t="shared" si="228"/>
        <v>-35307.070137564515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2572.1379912784723</v>
      </c>
      <c r="M421" s="14">
        <f t="shared" si="221"/>
        <v>769177</v>
      </c>
      <c r="N421" s="13"/>
      <c r="O421" s="12">
        <f>1000*(IF(I23&lt;18,VLOOKUP(I23,'[1]Mortality (No Interventions) L'!$B$10:$O$129,13),VLOOKUP(I23,'[1]Mortality (Interventions) L'!$B$392:$AV$512,13)))</f>
        <v>95.067255025035692</v>
      </c>
      <c r="P421" s="11">
        <v>0</v>
      </c>
      <c r="Q421" s="10">
        <f t="shared" si="230"/>
        <v>0.48047466365278602</v>
      </c>
      <c r="R421" s="10">
        <f t="shared" si="231"/>
        <v>4.5677407382547656E-2</v>
      </c>
      <c r="S421" s="10">
        <f t="shared" si="232"/>
        <v>0</v>
      </c>
      <c r="T421" s="9">
        <f t="shared" si="222"/>
        <v>0.43479725627023835</v>
      </c>
      <c r="U421" s="18"/>
      <c r="V421" s="8">
        <f t="shared" si="233"/>
        <v>3695.70060364459</v>
      </c>
      <c r="W421" s="8">
        <f t="shared" si="223"/>
        <v>3344.3604918617316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-1118.3585413563221</v>
      </c>
      <c r="AB421" s="8">
        <f t="shared" si="234"/>
        <v>-35134.011178285858</v>
      </c>
      <c r="AC421" s="8">
        <f t="shared" si="227"/>
        <v>-36252.369719642178</v>
      </c>
      <c r="AD421" s="8">
        <f t="shared" si="235"/>
        <v>362.5482292175343</v>
      </c>
      <c r="AE421" s="8">
        <f t="shared" si="228"/>
        <v>-35889.821490424642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2572.1379912784723</v>
      </c>
      <c r="M422" s="14">
        <f t="shared" si="221"/>
        <v>769177</v>
      </c>
      <c r="N422" s="13"/>
      <c r="O422" s="12">
        <f>1000*(IF(I24&lt;18,VLOOKUP(I24,'[1]Mortality (No Interventions) L'!$B$10:$O$129,13),VLOOKUP(I24,'[1]Mortality (Interventions) L'!$B$392:$AV$512,13)))</f>
        <v>106.01156507912314</v>
      </c>
      <c r="P422" s="11">
        <v>0</v>
      </c>
      <c r="Q422" s="10">
        <f t="shared" si="230"/>
        <v>0.43479725627023835</v>
      </c>
      <c r="R422" s="10">
        <f t="shared" si="231"/>
        <v>4.6093537629316554E-2</v>
      </c>
      <c r="S422" s="10">
        <f t="shared" si="232"/>
        <v>0</v>
      </c>
      <c r="T422" s="9">
        <f t="shared" si="222"/>
        <v>0.38870371864092179</v>
      </c>
      <c r="U422" s="18"/>
      <c r="V422" s="8">
        <f t="shared" si="233"/>
        <v>3344.3604918617316</v>
      </c>
      <c r="W422" s="8">
        <f t="shared" si="223"/>
        <v>2989.8196019306833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-999.7996020675331</v>
      </c>
      <c r="AB422" s="8">
        <f t="shared" si="234"/>
        <v>-35454.088993104822</v>
      </c>
      <c r="AC422" s="8">
        <f t="shared" si="227"/>
        <v>-36453.888595172357</v>
      </c>
      <c r="AD422" s="8">
        <f t="shared" si="235"/>
        <v>328.08176425163589</v>
      </c>
      <c r="AE422" s="8">
        <f t="shared" si="228"/>
        <v>-36125.806830920723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2572.1379912784723</v>
      </c>
      <c r="M423" s="14">
        <f t="shared" si="221"/>
        <v>769177</v>
      </c>
      <c r="N423" s="13"/>
      <c r="O423" s="12">
        <f>1000*(IF(I25&lt;18,VLOOKUP(I25,'[1]Mortality (No Interventions) L'!$B$10:$O$129,13),VLOOKUP(I25,'[1]Mortality (Interventions) L'!$B$392:$AV$512,13)))</f>
        <v>117.74130327473972</v>
      </c>
      <c r="P423" s="11">
        <v>0</v>
      </c>
      <c r="Q423" s="10">
        <f t="shared" si="230"/>
        <v>0.38870371864092179</v>
      </c>
      <c r="R423" s="10">
        <f t="shared" si="231"/>
        <v>4.5766482420519873E-2</v>
      </c>
      <c r="S423" s="10">
        <f t="shared" si="232"/>
        <v>0</v>
      </c>
      <c r="T423" s="9">
        <f t="shared" si="222"/>
        <v>0.3429372362204019</v>
      </c>
      <c r="U423" s="18"/>
      <c r="V423" s="8">
        <f t="shared" si="233"/>
        <v>2989.8196019306833</v>
      </c>
      <c r="W423" s="8">
        <f t="shared" si="223"/>
        <v>2637.794345443001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-882.08189390653547</v>
      </c>
      <c r="AB423" s="8">
        <f t="shared" si="234"/>
        <v>-35202.525648768213</v>
      </c>
      <c r="AC423" s="8">
        <f t="shared" si="227"/>
        <v>-36084.607542674748</v>
      </c>
      <c r="AD423" s="8">
        <f t="shared" si="235"/>
        <v>293.30130294940005</v>
      </c>
      <c r="AE423" s="8">
        <f t="shared" si="228"/>
        <v>-35791.306239725345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2572.1379912784723</v>
      </c>
      <c r="M424" s="14">
        <f t="shared" si="221"/>
        <v>769177</v>
      </c>
      <c r="N424" s="13"/>
      <c r="O424" s="12">
        <f>1000*(IF(I26&lt;18,VLOOKUP(I26,'[1]Mortality (No Interventions) L'!$B$10:$O$129,13),VLOOKUP(I26,'[1]Mortality (Interventions) L'!$B$392:$AV$512,13)))</f>
        <v>129.88024525761267</v>
      </c>
      <c r="P424" s="11">
        <v>0</v>
      </c>
      <c r="Q424" s="10">
        <f t="shared" si="230"/>
        <v>0.3429372362204019</v>
      </c>
      <c r="R424" s="10">
        <f t="shared" si="231"/>
        <v>4.4540772348273645E-2</v>
      </c>
      <c r="S424" s="10">
        <f t="shared" si="232"/>
        <v>0</v>
      </c>
      <c r="T424" s="9">
        <f t="shared" si="222"/>
        <v>0.29839646387212826</v>
      </c>
      <c r="U424" s="18"/>
      <c r="V424" s="8">
        <f t="shared" si="233"/>
        <v>2637.794345443001</v>
      </c>
      <c r="W424" s="8">
        <f t="shared" si="223"/>
        <v>2295.1969689177199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-767.51688118865525</v>
      </c>
      <c r="AB424" s="8">
        <f t="shared" si="234"/>
        <v>-34259.737652528078</v>
      </c>
      <c r="AC424" s="8">
        <f t="shared" si="227"/>
        <v>-35027.254533716732</v>
      </c>
      <c r="AD424" s="8">
        <f t="shared" si="235"/>
        <v>258.76762528795842</v>
      </c>
      <c r="AE424" s="8">
        <f t="shared" si="228"/>
        <v>-34768.486908428771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2572.1379912784723</v>
      </c>
      <c r="M425" s="14">
        <f t="shared" si="221"/>
        <v>769177</v>
      </c>
      <c r="N425" s="13"/>
      <c r="O425" s="12">
        <f>1000*(IF(I27&lt;18,VLOOKUP(I27,'[1]Mortality (No Interventions) L'!$B$10:$O$129,13),VLOOKUP(I27,'[1]Mortality (Interventions) L'!$B$392:$AV$512,13)))</f>
        <v>143.03699840916076</v>
      </c>
      <c r="P425" s="11">
        <v>0</v>
      </c>
      <c r="Q425" s="10">
        <f t="shared" si="230"/>
        <v>0.29839646387212826</v>
      </c>
      <c r="R425" s="10">
        <f t="shared" si="231"/>
        <v>4.2681734528176807E-2</v>
      </c>
      <c r="S425" s="10">
        <f t="shared" si="232"/>
        <v>0</v>
      </c>
      <c r="T425" s="9">
        <f t="shared" si="222"/>
        <v>0.25571472934395145</v>
      </c>
      <c r="U425" s="18"/>
      <c r="V425" s="8">
        <f t="shared" si="233"/>
        <v>2295.1969689177199</v>
      </c>
      <c r="W425" s="8">
        <f t="shared" si="223"/>
        <v>1966.8988837259255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-657.7335702750695</v>
      </c>
      <c r="AB425" s="8">
        <f t="shared" si="234"/>
        <v>-32829.808519179453</v>
      </c>
      <c r="AC425" s="8">
        <f t="shared" si="227"/>
        <v>-33487.542089454524</v>
      </c>
      <c r="AD425" s="8">
        <f t="shared" si="235"/>
        <v>225.15882265082834</v>
      </c>
      <c r="AE425" s="8">
        <f t="shared" si="228"/>
        <v>-33262.383266803699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2572.1379912784723</v>
      </c>
      <c r="M426" s="14">
        <f t="shared" si="221"/>
        <v>769177</v>
      </c>
      <c r="N426" s="13"/>
      <c r="O426" s="12">
        <f>1000*(IF(I28&lt;18,VLOOKUP(I28,'[1]Mortality (No Interventions) L'!$B$10:$O$129,13),VLOOKUP(I28,'[1]Mortality (Interventions) L'!$B$392:$AV$512,13)))</f>
        <v>157.14215075885397</v>
      </c>
      <c r="P426" s="11">
        <v>0</v>
      </c>
      <c r="Q426" s="10">
        <f t="shared" si="230"/>
        <v>0.25571472934395145</v>
      </c>
      <c r="R426" s="10">
        <f t="shared" si="231"/>
        <v>4.018356254982676E-2</v>
      </c>
      <c r="S426" s="10">
        <f t="shared" si="232"/>
        <v>0</v>
      </c>
      <c r="T426" s="9">
        <f t="shared" si="222"/>
        <v>0.21553116679412471</v>
      </c>
      <c r="U426" s="18"/>
      <c r="V426" s="8">
        <f t="shared" si="233"/>
        <v>1966.8988837259255</v>
      </c>
      <c r="W426" s="8">
        <f t="shared" si="223"/>
        <v>1657.8161628120447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-554.37590241574526</v>
      </c>
      <c r="AB426" s="8">
        <f t="shared" si="234"/>
        <v>-30908.272091388098</v>
      </c>
      <c r="AC426" s="8">
        <f t="shared" si="227"/>
        <v>-31462.647993803843</v>
      </c>
      <c r="AD426" s="8">
        <f t="shared" si="235"/>
        <v>192.9527804935133</v>
      </c>
      <c r="AE426" s="8">
        <f t="shared" si="228"/>
        <v>-31269.69521331033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2572.1379912784723</v>
      </c>
      <c r="M427" s="14">
        <f t="shared" si="221"/>
        <v>769177</v>
      </c>
      <c r="N427" s="13"/>
      <c r="O427" s="12">
        <f>1000*(IF(I29&lt;18,VLOOKUP(I29,'[1]Mortality (No Interventions) L'!$B$10:$O$129,13),VLOOKUP(I29,'[1]Mortality (Interventions) L'!$B$392:$AV$512,13)))</f>
        <v>172.58498456940166</v>
      </c>
      <c r="P427" s="11">
        <v>0</v>
      </c>
      <c r="Q427" s="10">
        <f t="shared" si="230"/>
        <v>0.21553116679412471</v>
      </c>
      <c r="R427" s="10">
        <f t="shared" si="231"/>
        <v>3.7197443095389145E-2</v>
      </c>
      <c r="S427" s="10">
        <f t="shared" si="232"/>
        <v>0</v>
      </c>
      <c r="T427" s="9">
        <f t="shared" si="222"/>
        <v>0.17833372369873557</v>
      </c>
      <c r="U427" s="18"/>
      <c r="V427" s="8">
        <f t="shared" si="233"/>
        <v>1657.8161628120447</v>
      </c>
      <c r="W427" s="8">
        <f t="shared" si="223"/>
        <v>1371.7019859342233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-458.69894585167583</v>
      </c>
      <c r="AB427" s="8">
        <f t="shared" si="234"/>
        <v>-28611.417687782137</v>
      </c>
      <c r="AC427" s="8">
        <f t="shared" si="227"/>
        <v>-29070.116633633814</v>
      </c>
      <c r="AD427" s="8">
        <f t="shared" si="235"/>
        <v>162.63176557186159</v>
      </c>
      <c r="AE427" s="8">
        <f t="shared" si="228"/>
        <v>-28907.484868061951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2572.1379912784723</v>
      </c>
      <c r="M428" s="14">
        <f t="shared" si="221"/>
        <v>769177</v>
      </c>
      <c r="N428" s="13"/>
      <c r="O428" s="12">
        <f>1000*(IF(I30&lt;18,VLOOKUP(I30,'[1]Mortality (No Interventions) L'!$B$10:$O$129,13),VLOOKUP(I30,'[1]Mortality (Interventions) L'!$B$392:$AV$512,13)))</f>
        <v>189.55641207231855</v>
      </c>
      <c r="P428" s="11">
        <v>0</v>
      </c>
      <c r="Q428" s="10">
        <f t="shared" si="230"/>
        <v>0.17833372369873557</v>
      </c>
      <c r="R428" s="10">
        <f t="shared" si="231"/>
        <v>3.3804300815828518E-2</v>
      </c>
      <c r="S428" s="10">
        <f t="shared" si="232"/>
        <v>0</v>
      </c>
      <c r="T428" s="9">
        <f t="shared" si="222"/>
        <v>0.14452942288290704</v>
      </c>
      <c r="U428" s="18"/>
      <c r="V428" s="8">
        <f t="shared" si="233"/>
        <v>1371.7019859342233</v>
      </c>
      <c r="W428" s="8">
        <f t="shared" si="223"/>
        <v>1111.687079048058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-371.74961945467737</v>
      </c>
      <c r="AB428" s="8">
        <f t="shared" si="234"/>
        <v>-26001.490688616534</v>
      </c>
      <c r="AC428" s="8">
        <f t="shared" si="227"/>
        <v>-26373.24030807121</v>
      </c>
      <c r="AD428" s="8">
        <f t="shared" si="235"/>
        <v>134.56396482014731</v>
      </c>
      <c r="AE428" s="8">
        <f t="shared" si="228"/>
        <v>-26238.676343251063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2572.1379912784723</v>
      </c>
      <c r="M429" s="14">
        <f t="shared" si="221"/>
        <v>769177</v>
      </c>
      <c r="N429" s="13"/>
      <c r="O429" s="12">
        <f>1000*(IF(I31&lt;18,VLOOKUP(I31,'[1]Mortality (No Interventions) L'!$B$10:$O$129,13),VLOOKUP(I31,'[1]Mortality (Interventions) L'!$B$392:$AV$512,13)))</f>
        <v>206.19350423105385</v>
      </c>
      <c r="P429" s="11">
        <v>0</v>
      </c>
      <c r="Q429" s="10">
        <f t="shared" si="230"/>
        <v>0.14452942288290704</v>
      </c>
      <c r="R429" s="10">
        <f t="shared" si="231"/>
        <v>2.9801028168718463E-2</v>
      </c>
      <c r="S429" s="10">
        <f t="shared" si="232"/>
        <v>0</v>
      </c>
      <c r="T429" s="9">
        <f t="shared" si="222"/>
        <v>0.11472839471418858</v>
      </c>
      <c r="U429" s="18"/>
      <c r="V429" s="8">
        <f t="shared" si="233"/>
        <v>1111.687079048058</v>
      </c>
      <c r="W429" s="8">
        <f t="shared" si="223"/>
        <v>882.46442461075435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-295.09726272275674</v>
      </c>
      <c r="AB429" s="8">
        <f t="shared" si="234"/>
        <v>-22922.265443730361</v>
      </c>
      <c r="AC429" s="8">
        <f t="shared" si="227"/>
        <v>-23217.362706453117</v>
      </c>
      <c r="AD429" s="8">
        <f t="shared" si="235"/>
        <v>109.05650245461449</v>
      </c>
      <c r="AE429" s="8">
        <f t="shared" si="228"/>
        <v>-23108.306203998502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2572.1379912784723</v>
      </c>
      <c r="M430" s="14">
        <f t="shared" si="221"/>
        <v>769177</v>
      </c>
      <c r="N430" s="13"/>
      <c r="O430" s="12">
        <f>1000*(IF(I32&lt;18,VLOOKUP(I32,'[1]Mortality (No Interventions) L'!$B$10:$O$129,13),VLOOKUP(I32,'[1]Mortality (Interventions) L'!$B$392:$AV$512,13)))</f>
        <v>224.03050234182837</v>
      </c>
      <c r="P430" s="11">
        <v>0</v>
      </c>
      <c r="Q430" s="10">
        <f t="shared" si="230"/>
        <v>0.11472839471418858</v>
      </c>
      <c r="R430" s="10">
        <f t="shared" si="231"/>
        <v>2.5702659900691233E-2</v>
      </c>
      <c r="S430" s="10">
        <f t="shared" si="232"/>
        <v>0</v>
      </c>
      <c r="T430" s="9">
        <f t="shared" si="222"/>
        <v>8.9025734813497348E-2</v>
      </c>
      <c r="U430" s="18"/>
      <c r="V430" s="8">
        <f t="shared" si="233"/>
        <v>882.46442461075435</v>
      </c>
      <c r="W430" s="8">
        <f t="shared" si="223"/>
        <v>684.76547626641457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-228.98647471527903</v>
      </c>
      <c r="AB430" s="8">
        <f t="shared" si="234"/>
        <v>-19769.894834433981</v>
      </c>
      <c r="AC430" s="8">
        <f t="shared" si="227"/>
        <v>-19998.881309149259</v>
      </c>
      <c r="AD430" s="8">
        <f t="shared" si="235"/>
        <v>86.569760054315012</v>
      </c>
      <c r="AE430" s="8">
        <f t="shared" si="228"/>
        <v>-19912.311549094946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2572.1379912784723</v>
      </c>
      <c r="M431" s="14">
        <f t="shared" si="221"/>
        <v>769177</v>
      </c>
      <c r="N431" s="13"/>
      <c r="O431" s="12">
        <f>1000*(IF(I33&lt;18,VLOOKUP(I33,'[1]Mortality (No Interventions) L'!$B$10:$O$129,13),VLOOKUP(I33,'[1]Mortality (Interventions) L'!$B$392:$AV$512,13)))</f>
        <v>242.54559874752411</v>
      </c>
      <c r="P431" s="11">
        <v>0</v>
      </c>
      <c r="Q431" s="10">
        <f t="shared" si="230"/>
        <v>8.9025734813497348E-2</v>
      </c>
      <c r="R431" s="10">
        <f t="shared" si="231"/>
        <v>2.1592800154278016E-2</v>
      </c>
      <c r="S431" s="10">
        <f t="shared" si="232"/>
        <v>0</v>
      </c>
      <c r="T431" s="9">
        <f t="shared" si="222"/>
        <v>6.7432934659219332E-2</v>
      </c>
      <c r="U431" s="18"/>
      <c r="V431" s="8">
        <f t="shared" si="233"/>
        <v>684.76547626641457</v>
      </c>
      <c r="W431" s="8">
        <f t="shared" si="223"/>
        <v>518.67862382374346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-173.44681310037689</v>
      </c>
      <c r="AB431" s="8">
        <f t="shared" si="234"/>
        <v>-16608.685244267101</v>
      </c>
      <c r="AC431" s="8">
        <f t="shared" si="227"/>
        <v>-16782.132057367478</v>
      </c>
      <c r="AD431" s="8">
        <f t="shared" si="235"/>
        <v>67.17549322173528</v>
      </c>
      <c r="AE431" s="8">
        <f t="shared" si="228"/>
        <v>-16714.956564145745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2572.1379912784723</v>
      </c>
      <c r="M432" s="14">
        <f t="shared" si="221"/>
        <v>769177</v>
      </c>
      <c r="N432" s="13"/>
      <c r="O432" s="12">
        <f>1000*(IF(I34&lt;18,VLOOKUP(I34,'[1]Mortality (No Interventions) L'!$B$10:$O$129,13),VLOOKUP(I34,'[1]Mortality (Interventions) L'!$B$392:$AV$512,13)))</f>
        <v>261.47636144767296</v>
      </c>
      <c r="P432" s="11">
        <v>0</v>
      </c>
      <c r="Q432" s="10">
        <f t="shared" si="230"/>
        <v>6.7432934659219332E-2</v>
      </c>
      <c r="R432" s="10">
        <f t="shared" si="231"/>
        <v>1.7632118396431348E-2</v>
      </c>
      <c r="S432" s="10">
        <f t="shared" si="232"/>
        <v>0</v>
      </c>
      <c r="T432" s="9">
        <f t="shared" si="222"/>
        <v>4.9800816262787984E-2</v>
      </c>
      <c r="U432" s="18"/>
      <c r="V432" s="8">
        <f t="shared" si="233"/>
        <v>518.67862382374346</v>
      </c>
      <c r="W432" s="8">
        <f t="shared" si="223"/>
        <v>383.05642450562476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-128.09457150619576</v>
      </c>
      <c r="AB432" s="8">
        <f t="shared" si="234"/>
        <v>-13562.219931811875</v>
      </c>
      <c r="AC432" s="8">
        <f t="shared" si="227"/>
        <v>-13690.31450331807</v>
      </c>
      <c r="AD432" s="8">
        <f t="shared" si="235"/>
        <v>50.882372997109236</v>
      </c>
      <c r="AE432" s="8">
        <f t="shared" si="228"/>
        <v>-13639.43213032096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2572.1379912784723</v>
      </c>
      <c r="M433" s="14">
        <f t="shared" si="221"/>
        <v>769177</v>
      </c>
      <c r="N433" s="13"/>
      <c r="O433" s="12">
        <f>1000*(IF(I35&lt;18,VLOOKUP(I35,'[1]Mortality (No Interventions) L'!$B$10:$O$129,13),VLOOKUP(I35,'[1]Mortality (Interventions) L'!$B$392:$AV$512,13)))</f>
        <v>281.63761370064339</v>
      </c>
      <c r="P433" s="11">
        <v>0</v>
      </c>
      <c r="Q433" s="10">
        <f t="shared" si="230"/>
        <v>4.9800816262787984E-2</v>
      </c>
      <c r="R433" s="10">
        <f t="shared" si="231"/>
        <v>1.4025783052595801E-2</v>
      </c>
      <c r="S433" s="10">
        <f t="shared" si="232"/>
        <v>0</v>
      </c>
      <c r="T433" s="9">
        <f t="shared" si="222"/>
        <v>3.5775033210192181E-2</v>
      </c>
      <c r="U433" s="18"/>
      <c r="V433" s="8">
        <f t="shared" si="233"/>
        <v>383.05642450562476</v>
      </c>
      <c r="W433" s="8">
        <f t="shared" si="223"/>
        <v>275.17332719515991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-92.018322059184356</v>
      </c>
      <c r="AB433" s="8">
        <f t="shared" si="234"/>
        <v>-10788.30973104648</v>
      </c>
      <c r="AC433" s="8">
        <f t="shared" si="227"/>
        <v>-10880.328053105664</v>
      </c>
      <c r="AD433" s="8">
        <f t="shared" si="235"/>
        <v>37.57783524400179</v>
      </c>
      <c r="AE433" s="8">
        <f t="shared" si="228"/>
        <v>-10842.750217861663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2572.1379912784723</v>
      </c>
      <c r="M434" s="14">
        <f t="shared" ref="M434:M465" si="238">$E$11</f>
        <v>769177</v>
      </c>
      <c r="N434" s="13"/>
      <c r="O434" s="12">
        <f>1000*(IF(I36&lt;18,VLOOKUP(I36,'[1]Mortality (No Interventions) L'!$B$10:$O$129,13),VLOOKUP(I36,'[1]Mortality (Interventions) L'!$B$392:$AV$512,13)))</f>
        <v>302.14915524298181</v>
      </c>
      <c r="P434" s="11">
        <v>0</v>
      </c>
      <c r="Q434" s="10">
        <f t="shared" si="230"/>
        <v>3.5775033210192181E-2</v>
      </c>
      <c r="R434" s="10">
        <f t="shared" si="231"/>
        <v>1.0809396063249186E-2</v>
      </c>
      <c r="S434" s="10">
        <f t="shared" si="232"/>
        <v>0</v>
      </c>
      <c r="T434" s="9">
        <f t="shared" ref="T434:T465" si="239">Q434-SUM(R434:S434)</f>
        <v>2.4965637146942995E-2</v>
      </c>
      <c r="U434" s="18"/>
      <c r="V434" s="8">
        <f t="shared" si="233"/>
        <v>275.17332719515991</v>
      </c>
      <c r="W434" s="8">
        <f t="shared" ref="W434:W465" si="240">$G$14*M434*T434</f>
        <v>192.02993883774172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-64.215063782125171</v>
      </c>
      <c r="AB434" s="8">
        <f t="shared" si="234"/>
        <v>-8314.3388357418189</v>
      </c>
      <c r="AC434" s="8">
        <f t="shared" ref="AC434:AC465" si="244">IFERROR(_xlfn.IFNA(SUM(Y434:AB434),0),0)</f>
        <v>-8378.553899523944</v>
      </c>
      <c r="AD434" s="8">
        <f t="shared" si="235"/>
        <v>26.99450339784519</v>
      </c>
      <c r="AE434" s="8">
        <f t="shared" ref="AE434:AE465" si="245">IFERROR(_xlfn.IFNA(SUM(AC434:AD434),0),0)</f>
        <v>-8351.5593961260984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2572.1379912784723</v>
      </c>
      <c r="M435" s="14">
        <f t="shared" si="238"/>
        <v>769177</v>
      </c>
      <c r="N435" s="13"/>
      <c r="O435" s="12">
        <f>1000*(IF(I37&lt;18,VLOOKUP(I37,'[1]Mortality (No Interventions) L'!$B$10:$O$129,13),VLOOKUP(I37,'[1]Mortality (Interventions) L'!$B$392:$AV$512,13)))</f>
        <v>323.69310620589829</v>
      </c>
      <c r="P435" s="11">
        <v>0</v>
      </c>
      <c r="Q435" s="10">
        <f t="shared" ref="Q435:Q466" si="247">T434</f>
        <v>2.4965637146942995E-2</v>
      </c>
      <c r="R435" s="10">
        <f t="shared" ref="R435:R466" si="248">O435*Q435/1000</f>
        <v>8.0812046365033377E-3</v>
      </c>
      <c r="S435" s="10">
        <f t="shared" ref="S435:S466" si="249">MIN(P435*Q435,Q435-R435)</f>
        <v>0</v>
      </c>
      <c r="T435" s="9">
        <f t="shared" si="239"/>
        <v>1.6884432510439657E-2</v>
      </c>
      <c r="U435" s="18"/>
      <c r="V435" s="8">
        <f t="shared" ref="V435:V466" si="250">W434</f>
        <v>192.02993883774172</v>
      </c>
      <c r="W435" s="8">
        <f t="shared" si="240"/>
        <v>129.87117145082445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-43.42909032127919</v>
      </c>
      <c r="AB435" s="8">
        <f t="shared" ref="AB435:AB466" si="251">IFERROR(_xlfn.IFNA(-M435*R435,0),0)</f>
        <v>-6215.876738691728</v>
      </c>
      <c r="AC435" s="8">
        <f t="shared" si="244"/>
        <v>-6259.3058290130075</v>
      </c>
      <c r="AD435" s="8">
        <f t="shared" ref="AD435:AD466" si="252">IFERROR(_xlfn.IFNA($D$6*SUM(V435:V435,Y435:Z435),0),0)</f>
        <v>18.838136999982463</v>
      </c>
      <c r="AE435" s="8">
        <f t="shared" si="245"/>
        <v>-6240.467692013025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2572.1379912784723</v>
      </c>
      <c r="M436" s="14">
        <f t="shared" si="238"/>
        <v>769177</v>
      </c>
      <c r="N436" s="13"/>
      <c r="O436" s="12">
        <f>1000*(IF(I38&lt;18,VLOOKUP(I38,'[1]Mortality (No Interventions) L'!$B$10:$O$129,13),VLOOKUP(I38,'[1]Mortality (Interventions) L'!$B$392:$AV$512,13)))</f>
        <v>346.31081053125791</v>
      </c>
      <c r="P436" s="11">
        <v>0</v>
      </c>
      <c r="Q436" s="10">
        <f t="shared" si="247"/>
        <v>1.6884432510439657E-2</v>
      </c>
      <c r="R436" s="10">
        <f t="shared" si="248"/>
        <v>5.8472615080506791E-3</v>
      </c>
      <c r="S436" s="10">
        <f t="shared" si="249"/>
        <v>0</v>
      </c>
      <c r="T436" s="9">
        <f t="shared" si="239"/>
        <v>1.1037171002388978E-2</v>
      </c>
      <c r="U436" s="18"/>
      <c r="V436" s="8">
        <f t="shared" si="250"/>
        <v>129.87117145082445</v>
      </c>
      <c r="W436" s="8">
        <f t="shared" si="240"/>
        <v>84.895380801045476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-28.389126851481787</v>
      </c>
      <c r="AB436" s="8">
        <f t="shared" si="251"/>
        <v>-4497.5790649778974</v>
      </c>
      <c r="AC436" s="8">
        <f t="shared" si="244"/>
        <v>-4525.9681918293791</v>
      </c>
      <c r="AD436" s="8">
        <f t="shared" si="252"/>
        <v>12.740361919325879</v>
      </c>
      <c r="AE436" s="8">
        <f t="shared" si="245"/>
        <v>-4513.2278299100535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2572.1379912784723</v>
      </c>
      <c r="M437" s="14">
        <f t="shared" si="238"/>
        <v>769177</v>
      </c>
      <c r="N437" s="13"/>
      <c r="O437" s="12">
        <f>1000*(IF(I39&lt;18,VLOOKUP(I39,'[1]Mortality (No Interventions) L'!$B$10:$O$129,13),VLOOKUP(I39,'[1]Mortality (Interventions) L'!$B$392:$AV$512,13)))</f>
        <v>369.07417266843294</v>
      </c>
      <c r="P437" s="11">
        <v>0</v>
      </c>
      <c r="Q437" s="10">
        <f t="shared" si="247"/>
        <v>1.1037171002388978E-2</v>
      </c>
      <c r="R437" s="10">
        <f t="shared" si="248"/>
        <v>4.073534756306731E-3</v>
      </c>
      <c r="S437" s="10">
        <f t="shared" si="249"/>
        <v>0</v>
      </c>
      <c r="T437" s="9">
        <f t="shared" si="239"/>
        <v>6.9636362460822471E-3</v>
      </c>
      <c r="U437" s="18"/>
      <c r="V437" s="8">
        <f t="shared" si="250"/>
        <v>84.895380801045476</v>
      </c>
      <c r="W437" s="8">
        <f t="shared" si="240"/>
        <v>53.56268836852805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-17.911433345991952</v>
      </c>
      <c r="AB437" s="8">
        <f t="shared" si="251"/>
        <v>-3133.2692432517424</v>
      </c>
      <c r="AC437" s="8">
        <f t="shared" si="244"/>
        <v>-3151.1806765977344</v>
      </c>
      <c r="AD437" s="8">
        <f t="shared" si="252"/>
        <v>8.3282368565825617</v>
      </c>
      <c r="AE437" s="8">
        <f t="shared" si="245"/>
        <v>-3142.852439741152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2572.1379912784723</v>
      </c>
      <c r="M438" s="14">
        <f t="shared" si="238"/>
        <v>769177</v>
      </c>
      <c r="N438" s="13"/>
      <c r="O438" s="12">
        <f>1000*(IF(I40&lt;18,VLOOKUP(I40,'[1]Mortality (No Interventions) L'!$B$10:$O$129,13),VLOOKUP(I40,'[1]Mortality (Interventions) L'!$B$392:$AV$512,13)))</f>
        <v>392.64133526581242</v>
      </c>
      <c r="P438" s="11">
        <v>0</v>
      </c>
      <c r="Q438" s="10">
        <f t="shared" si="247"/>
        <v>6.9636362460822471E-3</v>
      </c>
      <c r="R438" s="10">
        <f t="shared" si="248"/>
        <v>2.7342114339671429E-3</v>
      </c>
      <c r="S438" s="10">
        <f t="shared" si="249"/>
        <v>0</v>
      </c>
      <c r="T438" s="9">
        <f t="shared" si="239"/>
        <v>4.2294248121151042E-3</v>
      </c>
      <c r="U438" s="18"/>
      <c r="V438" s="8">
        <f t="shared" si="250"/>
        <v>53.56268836852805</v>
      </c>
      <c r="W438" s="8">
        <f t="shared" si="240"/>
        <v>32.5317628870826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-10.878664240497073</v>
      </c>
      <c r="AB438" s="8">
        <f t="shared" si="251"/>
        <v>-2103.0925481445452</v>
      </c>
      <c r="AC438" s="8">
        <f t="shared" si="244"/>
        <v>-2113.9712123850422</v>
      </c>
      <c r="AD438" s="8">
        <f t="shared" si="252"/>
        <v>5.2544997289526023</v>
      </c>
      <c r="AE438" s="8">
        <f t="shared" si="245"/>
        <v>-2108.7167126560898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2572.1379912784723</v>
      </c>
      <c r="M439" s="14">
        <f t="shared" si="238"/>
        <v>769177</v>
      </c>
      <c r="N439" s="13"/>
      <c r="O439" s="12">
        <f>1000*(IF(I41&lt;18,VLOOKUP(I41,'[1]Mortality (No Interventions) L'!$B$10:$O$129,13),VLOOKUP(I41,'[1]Mortality (Interventions) L'!$B$392:$AV$512,13)))</f>
        <v>416.05487698965374</v>
      </c>
      <c r="P439" s="11">
        <v>0</v>
      </c>
      <c r="Q439" s="10">
        <f t="shared" si="247"/>
        <v>4.2294248121151042E-3</v>
      </c>
      <c r="R439" s="10">
        <f t="shared" si="248"/>
        <v>1.759672819941539E-3</v>
      </c>
      <c r="S439" s="10">
        <f t="shared" si="249"/>
        <v>0</v>
      </c>
      <c r="T439" s="9">
        <f t="shared" si="239"/>
        <v>2.4697519921735652E-3</v>
      </c>
      <c r="U439" s="18"/>
      <c r="V439" s="8">
        <f t="shared" si="250"/>
        <v>32.5317628870826</v>
      </c>
      <c r="W439" s="8">
        <f t="shared" si="240"/>
        <v>18.996764280840864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-6.3525429281053194</v>
      </c>
      <c r="AB439" s="8">
        <f t="shared" si="251"/>
        <v>-1353.4998606241732</v>
      </c>
      <c r="AC439" s="8">
        <f t="shared" si="244"/>
        <v>-1359.8524035522785</v>
      </c>
      <c r="AD439" s="8">
        <f t="shared" si="252"/>
        <v>3.1913659392228033</v>
      </c>
      <c r="AE439" s="8">
        <f t="shared" si="245"/>
        <v>-1356.6610376130557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2572.1379912784723</v>
      </c>
      <c r="M440" s="14">
        <f t="shared" si="238"/>
        <v>769177</v>
      </c>
      <c r="N440" s="13"/>
      <c r="O440" s="12">
        <f>1000*(IF(I42&lt;18,VLOOKUP(I42,'[1]Mortality (No Interventions) L'!$B$10:$O$129,13),VLOOKUP(I42,'[1]Mortality (Interventions) L'!$B$392:$AV$512,13)))</f>
        <v>438.71983444822177</v>
      </c>
      <c r="P440" s="11">
        <v>0</v>
      </c>
      <c r="Q440" s="10">
        <f t="shared" si="247"/>
        <v>2.4697519921735652E-3</v>
      </c>
      <c r="R440" s="10">
        <f t="shared" si="248"/>
        <v>1.0835291851345524E-3</v>
      </c>
      <c r="S440" s="10">
        <f t="shared" si="249"/>
        <v>0</v>
      </c>
      <c r="T440" s="9">
        <f t="shared" si="239"/>
        <v>1.3862228070390128E-3</v>
      </c>
      <c r="U440" s="18"/>
      <c r="V440" s="8">
        <f t="shared" si="250"/>
        <v>18.996764280840864</v>
      </c>
      <c r="W440" s="8">
        <f t="shared" si="240"/>
        <v>10.662507000498469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-3.5655563463617317</v>
      </c>
      <c r="AB440" s="8">
        <f t="shared" si="251"/>
        <v>-833.42572803423957</v>
      </c>
      <c r="AC440" s="8">
        <f t="shared" si="244"/>
        <v>-836.99128438060131</v>
      </c>
      <c r="AD440" s="8">
        <f t="shared" si="252"/>
        <v>1.8635825759504889</v>
      </c>
      <c r="AE440" s="8">
        <f t="shared" si="245"/>
        <v>-835.12770180465077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2572.1379912784723</v>
      </c>
      <c r="M441" s="14">
        <f t="shared" si="238"/>
        <v>769177</v>
      </c>
      <c r="N441" s="13"/>
      <c r="O441" s="12">
        <f>1000*(IF(I43&lt;18,VLOOKUP(I43,'[1]Mortality (No Interventions) L'!$B$10:$O$129,13),VLOOKUP(I43,'[1]Mortality (Interventions) L'!$B$392:$AV$512,13)))</f>
        <v>461.66220294067381</v>
      </c>
      <c r="P441" s="11">
        <v>0</v>
      </c>
      <c r="Q441" s="10">
        <f t="shared" si="247"/>
        <v>1.3862228070390128E-3</v>
      </c>
      <c r="R441" s="10">
        <f t="shared" si="248"/>
        <v>6.3996667486423519E-4</v>
      </c>
      <c r="S441" s="10">
        <f t="shared" si="249"/>
        <v>0</v>
      </c>
      <c r="T441" s="9">
        <f t="shared" si="239"/>
        <v>7.4625613217477757E-4</v>
      </c>
      <c r="U441" s="18"/>
      <c r="V441" s="8">
        <f t="shared" si="250"/>
        <v>10.662507000498469</v>
      </c>
      <c r="W441" s="8">
        <f t="shared" si="240"/>
        <v>5.7400305297779894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-1.9194737487912745</v>
      </c>
      <c r="AB441" s="8">
        <f t="shared" si="251"/>
        <v>-492.24764707204781</v>
      </c>
      <c r="AC441" s="8">
        <f t="shared" si="244"/>
        <v>-494.1671208208391</v>
      </c>
      <c r="AD441" s="8">
        <f t="shared" si="252"/>
        <v>1.0459919367488999</v>
      </c>
      <c r="AE441" s="8">
        <f t="shared" si="245"/>
        <v>-493.12112888409018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2572.1379912784723</v>
      </c>
      <c r="M442" s="14">
        <f t="shared" si="238"/>
        <v>769177</v>
      </c>
      <c r="N442" s="13"/>
      <c r="O442" s="12">
        <f>1000*(IF(I44&lt;18,VLOOKUP(I44,'[1]Mortality (No Interventions) L'!$B$10:$O$129,13),VLOOKUP(I44,'[1]Mortality (Interventions) L'!$B$392:$AV$512,13)))</f>
        <v>484.72149190119404</v>
      </c>
      <c r="P442" s="11">
        <v>0</v>
      </c>
      <c r="Q442" s="10">
        <f t="shared" si="247"/>
        <v>7.4625613217477757E-4</v>
      </c>
      <c r="R442" s="10">
        <f t="shared" si="248"/>
        <v>3.6172638572817286E-4</v>
      </c>
      <c r="S442" s="10">
        <f t="shared" si="249"/>
        <v>0</v>
      </c>
      <c r="T442" s="9">
        <f t="shared" si="239"/>
        <v>3.8452974644660471E-4</v>
      </c>
      <c r="U442" s="18"/>
      <c r="V442" s="8">
        <f t="shared" si="250"/>
        <v>5.7400305297779894</v>
      </c>
      <c r="W442" s="8">
        <f t="shared" si="240"/>
        <v>2.9577143678256008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-0.98906356961199016</v>
      </c>
      <c r="AB442" s="8">
        <f t="shared" si="251"/>
        <v>-278.23161619523881</v>
      </c>
      <c r="AC442" s="8">
        <f t="shared" si="244"/>
        <v>-279.22067976485079</v>
      </c>
      <c r="AD442" s="8">
        <f t="shared" si="252"/>
        <v>0.56309699497122079</v>
      </c>
      <c r="AE442" s="8">
        <f t="shared" si="245"/>
        <v>-278.65758276987958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2572.1379912784723</v>
      </c>
      <c r="M443" s="14">
        <f t="shared" si="238"/>
        <v>769177</v>
      </c>
      <c r="N443" s="13"/>
      <c r="O443" s="12">
        <f>1000*(IF(I45&lt;18,VLOOKUP(I45,'[1]Mortality (No Interventions) L'!$B$10:$O$129,13),VLOOKUP(I45,'[1]Mortality (Interventions) L'!$B$392:$AV$512,13)))</f>
        <v>507.72285084993143</v>
      </c>
      <c r="P443" s="11">
        <v>0</v>
      </c>
      <c r="Q443" s="10">
        <f t="shared" si="247"/>
        <v>3.8452974644660471E-4</v>
      </c>
      <c r="R443" s="10">
        <f t="shared" si="248"/>
        <v>1.9523453910247143E-4</v>
      </c>
      <c r="S443" s="10">
        <f t="shared" si="249"/>
        <v>0</v>
      </c>
      <c r="T443" s="9">
        <f t="shared" si="239"/>
        <v>1.8929520734413329E-4</v>
      </c>
      <c r="U443" s="18"/>
      <c r="V443" s="8">
        <f t="shared" si="250"/>
        <v>2.9577143678256008</v>
      </c>
      <c r="W443" s="8">
        <f t="shared" si="240"/>
        <v>1.4560151969933841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-0.48689339437678092</v>
      </c>
      <c r="AB443" s="8">
        <f t="shared" si="251"/>
        <v>-150.16991708322166</v>
      </c>
      <c r="AC443" s="8">
        <f t="shared" si="244"/>
        <v>-150.65681047759844</v>
      </c>
      <c r="AD443" s="8">
        <f t="shared" si="252"/>
        <v>0.29015177948369147</v>
      </c>
      <c r="AE443" s="8">
        <f t="shared" si="245"/>
        <v>-150.36665869811475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2572.1379912784723</v>
      </c>
      <c r="M444" s="14">
        <f t="shared" si="238"/>
        <v>769177</v>
      </c>
      <c r="N444" s="13"/>
      <c r="O444" s="12">
        <f>1000*(IF(I46&lt;18,VLOOKUP(I46,'[1]Mortality (No Interventions) L'!$B$10:$O$129,13),VLOOKUP(I46,'[1]Mortality (Interventions) L'!$B$392:$AV$512,13)))</f>
        <v>530.49575456786567</v>
      </c>
      <c r="P444" s="11">
        <v>0</v>
      </c>
      <c r="Q444" s="10">
        <f t="shared" si="247"/>
        <v>1.8929520734413329E-4</v>
      </c>
      <c r="R444" s="10">
        <f t="shared" si="248"/>
        <v>1.0042030385610658E-4</v>
      </c>
      <c r="S444" s="10">
        <f t="shared" si="249"/>
        <v>0</v>
      </c>
      <c r="T444" s="9">
        <f t="shared" si="239"/>
        <v>8.8874903488026706E-5</v>
      </c>
      <c r="U444" s="18"/>
      <c r="V444" s="8">
        <f t="shared" si="250"/>
        <v>1.4560151969933841</v>
      </c>
      <c r="W444" s="8">
        <f t="shared" si="240"/>
        <v>0.68360531640209921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-0.2285985157327611</v>
      </c>
      <c r="AB444" s="8">
        <f t="shared" si="251"/>
        <v>-77.240988059128497</v>
      </c>
      <c r="AC444" s="8">
        <f t="shared" si="244"/>
        <v>-77.469586574861253</v>
      </c>
      <c r="AD444" s="8">
        <f t="shared" si="252"/>
        <v>0.142835090825051</v>
      </c>
      <c r="AE444" s="8">
        <f t="shared" si="245"/>
        <v>-77.326751484036208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2572.1379912784723</v>
      </c>
      <c r="M445" s="14">
        <f t="shared" si="238"/>
        <v>769177</v>
      </c>
      <c r="N445" s="13"/>
      <c r="O445" s="12">
        <f>1000*(IF(I47&lt;18,VLOOKUP(I47,'[1]Mortality (No Interventions) L'!$B$10:$O$129,13),VLOOKUP(I47,'[1]Mortality (Interventions) L'!$B$392:$AV$512,13)))</f>
        <v>553.06413631871294</v>
      </c>
      <c r="P445" s="11">
        <v>0</v>
      </c>
      <c r="Q445" s="10">
        <f t="shared" si="247"/>
        <v>8.8874903488026706E-5</v>
      </c>
      <c r="R445" s="10">
        <f t="shared" si="248"/>
        <v>4.9153521738014461E-5</v>
      </c>
      <c r="S445" s="10">
        <f t="shared" si="249"/>
        <v>0</v>
      </c>
      <c r="T445" s="9">
        <f t="shared" si="239"/>
        <v>3.9721381750012245E-5</v>
      </c>
      <c r="U445" s="18"/>
      <c r="V445" s="8">
        <f t="shared" si="250"/>
        <v>0.68360531640209921</v>
      </c>
      <c r="W445" s="8">
        <f t="shared" si="240"/>
        <v>0.30552773250329168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-0.10216887506528187</v>
      </c>
      <c r="AB445" s="8">
        <f t="shared" si="251"/>
        <v>-37.807758389880746</v>
      </c>
      <c r="AC445" s="8">
        <f t="shared" si="244"/>
        <v>-37.909927264946027</v>
      </c>
      <c r="AD445" s="8">
        <f t="shared" si="252"/>
        <v>6.7061681539045931E-2</v>
      </c>
      <c r="AE445" s="8">
        <f t="shared" si="245"/>
        <v>-37.842865583406983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2572.1379912784723</v>
      </c>
      <c r="M446" s="14">
        <f t="shared" si="238"/>
        <v>769177</v>
      </c>
      <c r="N446" s="13"/>
      <c r="O446" s="12">
        <f>1000*(IF(I48&lt;18,VLOOKUP(I48,'[1]Mortality (No Interventions) L'!$B$10:$O$129,13),VLOOKUP(I48,'[1]Mortality (Interventions) L'!$B$392:$AV$512,13)))</f>
        <v>575.47399023486958</v>
      </c>
      <c r="P446" s="11">
        <v>0</v>
      </c>
      <c r="Q446" s="10">
        <f t="shared" si="247"/>
        <v>3.9721381750012245E-5</v>
      </c>
      <c r="R446" s="10">
        <f t="shared" si="248"/>
        <v>2.2858622053322074E-5</v>
      </c>
      <c r="S446" s="10">
        <f t="shared" si="249"/>
        <v>0</v>
      </c>
      <c r="T446" s="9">
        <f t="shared" si="239"/>
        <v>1.6862759696690171E-5</v>
      </c>
      <c r="U446" s="18"/>
      <c r="V446" s="8">
        <f t="shared" si="250"/>
        <v>0.30552773250329168</v>
      </c>
      <c r="W446" s="8">
        <f t="shared" si="240"/>
        <v>0.12970446915221057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-4.3373344853656237E-2</v>
      </c>
      <c r="AB446" s="8">
        <f t="shared" si="251"/>
        <v>-17.582326335108114</v>
      </c>
      <c r="AC446" s="8">
        <f t="shared" si="244"/>
        <v>-17.62569967996177</v>
      </c>
      <c r="AD446" s="8">
        <f t="shared" si="252"/>
        <v>2.9972270558572916E-2</v>
      </c>
      <c r="AE446" s="8">
        <f t="shared" si="245"/>
        <v>-17.595727409403196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2572.1379912784723</v>
      </c>
      <c r="M447" s="14">
        <f t="shared" si="238"/>
        <v>769177</v>
      </c>
      <c r="N447" s="13"/>
      <c r="O447" s="12">
        <f>1000*(IF(I49&lt;18,VLOOKUP(I49,'[1]Mortality (No Interventions) L'!$B$10:$O$129,13),VLOOKUP(I49,'[1]Mortality (Interventions) L'!$B$392:$AV$512,13)))</f>
        <v>597.57282215428722</v>
      </c>
      <c r="P447" s="11">
        <v>0</v>
      </c>
      <c r="Q447" s="10">
        <f t="shared" si="247"/>
        <v>1.6862759696690171E-5</v>
      </c>
      <c r="R447" s="10">
        <f t="shared" si="248"/>
        <v>1.0076726901260719E-5</v>
      </c>
      <c r="S447" s="10">
        <f t="shared" si="249"/>
        <v>0</v>
      </c>
      <c r="T447" s="9">
        <f t="shared" si="239"/>
        <v>6.786032795429452E-6</v>
      </c>
      <c r="U447" s="18"/>
      <c r="V447" s="8">
        <f t="shared" si="250"/>
        <v>0.12970446915221057</v>
      </c>
      <c r="W447" s="8">
        <f t="shared" si="240"/>
        <v>5.2196603474900398E-2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-1.7454612763185749E-2</v>
      </c>
      <c r="AB447" s="8">
        <f t="shared" si="251"/>
        <v>-7.7507865677310157</v>
      </c>
      <c r="AC447" s="8">
        <f t="shared" si="244"/>
        <v>-7.7682411804942015</v>
      </c>
      <c r="AD447" s="8">
        <f t="shared" si="252"/>
        <v>1.2724008423831857E-2</v>
      </c>
      <c r="AE447" s="8">
        <f t="shared" si="245"/>
        <v>-7.7555171720703697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2572.1379912784723</v>
      </c>
      <c r="M448" s="14">
        <f t="shared" si="238"/>
        <v>769177</v>
      </c>
      <c r="N448" s="13"/>
      <c r="O448" s="12">
        <f>1000*(IF(I50&lt;18,VLOOKUP(I50,'[1]Mortality (No Interventions) L'!$B$10:$O$129,13),VLOOKUP(I50,'[1]Mortality (Interventions) L'!$B$392:$AV$512,13)))</f>
        <v>619.21228915743495</v>
      </c>
      <c r="P448" s="11">
        <v>0</v>
      </c>
      <c r="Q448" s="10">
        <f t="shared" si="247"/>
        <v>6.786032795429452E-6</v>
      </c>
      <c r="R448" s="10">
        <f t="shared" si="248"/>
        <v>4.2019949015552985E-6</v>
      </c>
      <c r="S448" s="10">
        <f t="shared" si="249"/>
        <v>0</v>
      </c>
      <c r="T448" s="9">
        <f t="shared" si="239"/>
        <v>2.5840378938741535E-6</v>
      </c>
      <c r="U448" s="18"/>
      <c r="V448" s="8">
        <f t="shared" si="250"/>
        <v>5.2196603474900398E-2</v>
      </c>
      <c r="W448" s="8">
        <f t="shared" si="240"/>
        <v>1.98758251509644E-2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-6.6465020377369198E-3</v>
      </c>
      <c r="AB448" s="8">
        <f t="shared" si="251"/>
        <v>-3.2320778323935997</v>
      </c>
      <c r="AC448" s="8">
        <f t="shared" si="244"/>
        <v>-3.2387243344313368</v>
      </c>
      <c r="AD448" s="8">
        <f t="shared" si="252"/>
        <v>5.120486800887729E-3</v>
      </c>
      <c r="AE448" s="8">
        <f t="shared" si="245"/>
        <v>-3.2336038476304489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2572.1379912784723</v>
      </c>
      <c r="M449" s="14">
        <f t="shared" si="238"/>
        <v>769177</v>
      </c>
      <c r="N449" s="13"/>
      <c r="O449" s="12">
        <f>1000*(IF(I51&lt;18,VLOOKUP(I51,'[1]Mortality (No Interventions) L'!$B$10:$O$129,13),VLOOKUP(I51,'[1]Mortality (Interventions) L'!$B$392:$AV$512,13)))</f>
        <v>644.6052017940533</v>
      </c>
      <c r="P449" s="11">
        <v>0</v>
      </c>
      <c r="Q449" s="10">
        <f t="shared" si="247"/>
        <v>2.5840378938741535E-6</v>
      </c>
      <c r="R449" s="10">
        <f t="shared" si="248"/>
        <v>1.6656842680242293E-6</v>
      </c>
      <c r="S449" s="10">
        <f t="shared" si="249"/>
        <v>0</v>
      </c>
      <c r="T449" s="9">
        <f t="shared" si="239"/>
        <v>9.1835362584992428E-7</v>
      </c>
      <c r="U449" s="18"/>
      <c r="V449" s="8">
        <f t="shared" si="250"/>
        <v>1.98758251509644E-2</v>
      </c>
      <c r="W449" s="8">
        <f t="shared" si="240"/>
        <v>7.0637648687036725E-3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-2.362132250476926E-3</v>
      </c>
      <c r="AB449" s="8">
        <f t="shared" si="251"/>
        <v>-1.2812060282260727</v>
      </c>
      <c r="AC449" s="8">
        <f t="shared" si="244"/>
        <v>-1.2835681604765496</v>
      </c>
      <c r="AD449" s="8">
        <f t="shared" si="252"/>
        <v>1.9498184473096078E-3</v>
      </c>
      <c r="AE449" s="8">
        <f t="shared" si="245"/>
        <v>-1.28161834202924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2572.1379912784723</v>
      </c>
      <c r="M450" s="14">
        <f t="shared" si="238"/>
        <v>769177</v>
      </c>
      <c r="N450" s="13"/>
      <c r="O450" s="12">
        <f>1000*(IF(I52&lt;18,VLOOKUP(I52,'[1]Mortality (No Interventions) L'!$B$10:$O$129,13),VLOOKUP(I52,'[1]Mortality (Interventions) L'!$B$392:$AV$512,13)))</f>
        <v>669.43813972591852</v>
      </c>
      <c r="P450" s="11">
        <v>0</v>
      </c>
      <c r="Q450" s="10">
        <f t="shared" si="247"/>
        <v>9.1835362584992428E-7</v>
      </c>
      <c r="R450" s="10">
        <f t="shared" si="248"/>
        <v>6.1478094289952552E-7</v>
      </c>
      <c r="S450" s="10">
        <f t="shared" si="249"/>
        <v>0</v>
      </c>
      <c r="T450" s="9">
        <f t="shared" si="239"/>
        <v>3.0357268295039876E-7</v>
      </c>
      <c r="U450" s="18"/>
      <c r="V450" s="8">
        <f t="shared" si="250"/>
        <v>7.0637648687036725E-3</v>
      </c>
      <c r="W450" s="8">
        <f t="shared" si="240"/>
        <v>2.3350112555373887E-3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-7.8083083093105523E-4</v>
      </c>
      <c r="AB450" s="8">
        <f t="shared" si="251"/>
        <v>-0.47287536131662833</v>
      </c>
      <c r="AC450" s="8">
        <f t="shared" si="244"/>
        <v>-0.47365619214755939</v>
      </c>
      <c r="AD450" s="8">
        <f t="shared" si="252"/>
        <v>6.9295533361983031E-4</v>
      </c>
      <c r="AE450" s="8">
        <f t="shared" si="245"/>
        <v>-0.47296323681393954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2572.1379912784723</v>
      </c>
      <c r="M451" s="14">
        <f t="shared" si="238"/>
        <v>769177</v>
      </c>
      <c r="N451" s="13"/>
      <c r="O451" s="12">
        <f>1000*(IF(I53&lt;18,VLOOKUP(I53,'[1]Mortality (No Interventions) L'!$B$10:$O$129,13),VLOOKUP(I53,'[1]Mortality (Interventions) L'!$B$392:$AV$512,13)))</f>
        <v>693.6785242115576</v>
      </c>
      <c r="P451" s="11">
        <v>0</v>
      </c>
      <c r="Q451" s="10">
        <f t="shared" si="247"/>
        <v>3.0357268295039876E-7</v>
      </c>
      <c r="R451" s="10">
        <f t="shared" si="248"/>
        <v>2.1058185069997568E-7</v>
      </c>
      <c r="S451" s="10">
        <f t="shared" si="249"/>
        <v>0</v>
      </c>
      <c r="T451" s="9">
        <f t="shared" si="239"/>
        <v>9.2990832250423082E-8</v>
      </c>
      <c r="U451" s="18"/>
      <c r="V451" s="8">
        <f t="shared" si="250"/>
        <v>2.3350112555373887E-3</v>
      </c>
      <c r="W451" s="8">
        <f t="shared" si="240"/>
        <v>7.1526409377883676E-4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-2.391852524719166E-4</v>
      </c>
      <c r="AB451" s="8">
        <f t="shared" si="251"/>
        <v>-0.16197471617585518</v>
      </c>
      <c r="AC451" s="8">
        <f t="shared" si="244"/>
        <v>-0.16221390142832709</v>
      </c>
      <c r="AD451" s="8">
        <f t="shared" si="252"/>
        <v>2.2906460416821786E-4</v>
      </c>
      <c r="AE451" s="8">
        <f t="shared" si="245"/>
        <v>-0.16198483682415887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2572.1379912784723</v>
      </c>
      <c r="M452" s="14">
        <f t="shared" si="238"/>
        <v>769177</v>
      </c>
      <c r="N452" s="13"/>
      <c r="O452" s="12">
        <f>1000*(IF(I54&lt;18,VLOOKUP(I54,'[1]Mortality (No Interventions) L'!$B$10:$O$129,13),VLOOKUP(I54,'[1]Mortality (Interventions) L'!$B$392:$AV$512,13)))</f>
        <v>717.29526930357918</v>
      </c>
      <c r="P452" s="11">
        <v>0</v>
      </c>
      <c r="Q452" s="10">
        <f t="shared" si="247"/>
        <v>9.2990832250423082E-8</v>
      </c>
      <c r="R452" s="10">
        <f t="shared" si="248"/>
        <v>6.6701884061831182E-8</v>
      </c>
      <c r="S452" s="10">
        <f t="shared" si="249"/>
        <v>0</v>
      </c>
      <c r="T452" s="9">
        <f t="shared" si="239"/>
        <v>2.62889481885919E-8</v>
      </c>
      <c r="U452" s="18"/>
      <c r="V452" s="8">
        <f t="shared" si="250"/>
        <v>7.1526409377883676E-4</v>
      </c>
      <c r="W452" s="8">
        <f t="shared" si="240"/>
        <v>2.0220854300856552E-4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-6.7618802386628605E-5</v>
      </c>
      <c r="AB452" s="8">
        <f t="shared" si="251"/>
        <v>-5.1305555077027123E-2</v>
      </c>
      <c r="AC452" s="8">
        <f t="shared" si="244"/>
        <v>-5.1373173879413751E-2</v>
      </c>
      <c r="AD452" s="8">
        <f t="shared" si="252"/>
        <v>7.0167407599703888E-5</v>
      </c>
      <c r="AE452" s="8">
        <f t="shared" si="245"/>
        <v>-5.1303006471814044E-2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2572.1379912784723</v>
      </c>
      <c r="M453" s="14">
        <f t="shared" si="238"/>
        <v>769177</v>
      </c>
      <c r="N453" s="13"/>
      <c r="O453" s="12">
        <f>1000*(IF(I55&lt;18,VLOOKUP(I55,'[1]Mortality (No Interventions) L'!$B$10:$O$129,13),VLOOKUP(I55,'[1]Mortality (Interventions) L'!$B$392:$AV$512,13)))</f>
        <v>740.25809089740096</v>
      </c>
      <c r="P453" s="11">
        <v>0</v>
      </c>
      <c r="Q453" s="10">
        <f t="shared" si="247"/>
        <v>2.62889481885919E-8</v>
      </c>
      <c r="R453" s="10">
        <f t="shared" si="248"/>
        <v>1.9460606597787727E-8</v>
      </c>
      <c r="S453" s="10">
        <f t="shared" si="249"/>
        <v>0</v>
      </c>
      <c r="T453" s="9">
        <f t="shared" si="239"/>
        <v>6.8283415908041733E-9</v>
      </c>
      <c r="U453" s="18"/>
      <c r="V453" s="8">
        <f t="shared" si="250"/>
        <v>2.0220854300856552E-4</v>
      </c>
      <c r="W453" s="8">
        <f t="shared" si="240"/>
        <v>5.2522032997899819E-5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-1.7563436823134296E-5</v>
      </c>
      <c r="AB453" s="8">
        <f t="shared" si="251"/>
        <v>-1.496865100106657E-2</v>
      </c>
      <c r="AC453" s="8">
        <f t="shared" si="244"/>
        <v>-1.4986214437889705E-2</v>
      </c>
      <c r="AD453" s="8">
        <f t="shared" si="252"/>
        <v>1.9836658069140278E-5</v>
      </c>
      <c r="AE453" s="8">
        <f t="shared" si="245"/>
        <v>-1.4966377779820565E-2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2572.1379912784723</v>
      </c>
      <c r="M454" s="14">
        <f t="shared" si="238"/>
        <v>769177</v>
      </c>
      <c r="N454" s="13"/>
      <c r="O454" s="12">
        <f>1000*(IF(I56&lt;18,VLOOKUP(I56,'[1]Mortality (No Interventions) L'!$B$10:$O$129,13),VLOOKUP(I56,'[1]Mortality (Interventions) L'!$B$392:$AV$512,13)))</f>
        <v>762.69080943631218</v>
      </c>
      <c r="P454" s="11">
        <v>0</v>
      </c>
      <c r="Q454" s="10">
        <f t="shared" si="247"/>
        <v>6.8283415908041733E-9</v>
      </c>
      <c r="R454" s="10">
        <f t="shared" si="248"/>
        <v>5.2079133749980705E-9</v>
      </c>
      <c r="S454" s="10">
        <f t="shared" si="249"/>
        <v>0</v>
      </c>
      <c r="T454" s="9">
        <f t="shared" si="239"/>
        <v>1.6204282158061028E-9</v>
      </c>
      <c r="U454" s="18"/>
      <c r="V454" s="8">
        <f t="shared" si="250"/>
        <v>5.2522032997899819E-5</v>
      </c>
      <c r="W454" s="8">
        <f t="shared" si="240"/>
        <v>1.2463961137490908E-5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-4.1679649760144679E-6</v>
      </c>
      <c r="AB454" s="8">
        <f t="shared" si="251"/>
        <v>-4.0058071860408911E-3</v>
      </c>
      <c r="AC454" s="8">
        <f t="shared" si="244"/>
        <v>-4.0099751510169054E-3</v>
      </c>
      <c r="AD454" s="8">
        <f t="shared" si="252"/>
        <v>5.1524114370939723E-6</v>
      </c>
      <c r="AE454" s="8">
        <f t="shared" si="245"/>
        <v>-4.0048227395798114E-3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2572.1379912784723</v>
      </c>
      <c r="M455" s="14">
        <f t="shared" si="238"/>
        <v>769177</v>
      </c>
      <c r="N455" s="13"/>
      <c r="O455" s="12">
        <f>1000*(IF(I57&lt;18,VLOOKUP(I57,'[1]Mortality (No Interventions) L'!$B$10:$O$129,13),VLOOKUP(I57,'[1]Mortality (Interventions) L'!$B$392:$AV$512,13)))</f>
        <v>784.73683510063972</v>
      </c>
      <c r="P455" s="11">
        <v>0</v>
      </c>
      <c r="Q455" s="10">
        <f t="shared" si="247"/>
        <v>1.6204282158061028E-9</v>
      </c>
      <c r="R455" s="10">
        <f t="shared" si="248"/>
        <v>1.2716097095794575E-9</v>
      </c>
      <c r="S455" s="10">
        <f t="shared" si="249"/>
        <v>0</v>
      </c>
      <c r="T455" s="9">
        <f t="shared" si="239"/>
        <v>3.4881850622664526E-10</v>
      </c>
      <c r="U455" s="18"/>
      <c r="V455" s="8">
        <f t="shared" si="250"/>
        <v>1.2463961137490908E-5</v>
      </c>
      <c r="W455" s="8">
        <f t="shared" si="240"/>
        <v>2.6830317216389235E-6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-8.9720933192656059E-7</v>
      </c>
      <c r="AB455" s="8">
        <f t="shared" si="251"/>
        <v>-9.7809294158519833E-4</v>
      </c>
      <c r="AC455" s="8">
        <f t="shared" si="244"/>
        <v>-9.7899015091712483E-4</v>
      </c>
      <c r="AD455" s="8">
        <f t="shared" si="252"/>
        <v>1.2227145875878581E-6</v>
      </c>
      <c r="AE455" s="8">
        <f t="shared" si="245"/>
        <v>-9.77767436329537E-4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2572.1379912784723</v>
      </c>
      <c r="M456" s="14">
        <f t="shared" si="238"/>
        <v>769177</v>
      </c>
      <c r="N456" s="13"/>
      <c r="O456" s="12">
        <f>1000*(IF(I58&lt;18,VLOOKUP(I58,'[1]Mortality (No Interventions) L'!$B$10:$O$129,13),VLOOKUP(I58,'[1]Mortality (Interventions) L'!$B$392:$AV$512,13)))</f>
        <v>806.39616789038416</v>
      </c>
      <c r="P456" s="11">
        <v>0</v>
      </c>
      <c r="Q456" s="10">
        <f t="shared" si="247"/>
        <v>3.4881850622664526E-10</v>
      </c>
      <c r="R456" s="10">
        <f t="shared" si="248"/>
        <v>2.8128590671041489E-10</v>
      </c>
      <c r="S456" s="10">
        <f t="shared" si="249"/>
        <v>0</v>
      </c>
      <c r="T456" s="9">
        <f t="shared" si="239"/>
        <v>6.7532599516230372E-11</v>
      </c>
      <c r="U456" s="18"/>
      <c r="V456" s="8">
        <f t="shared" si="250"/>
        <v>2.6830317216389235E-6</v>
      </c>
      <c r="W456" s="8">
        <f t="shared" si="240"/>
        <v>5.194452229809553E-7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-1.7370316486549031E-7</v>
      </c>
      <c r="AB456" s="8">
        <f t="shared" si="251"/>
        <v>-2.163586498657968E-4</v>
      </c>
      <c r="AC456" s="8">
        <f t="shared" si="244"/>
        <v>-2.1653235303066229E-4</v>
      </c>
      <c r="AD456" s="8">
        <f t="shared" si="252"/>
        <v>2.6320541189277841E-7</v>
      </c>
      <c r="AE456" s="8">
        <f t="shared" si="245"/>
        <v>-2.162691476187695E-4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2572.1379912784723</v>
      </c>
      <c r="M457" s="14">
        <f t="shared" si="238"/>
        <v>769177</v>
      </c>
      <c r="N457" s="13"/>
      <c r="O457" s="12">
        <f>1000*(IF(I59&lt;18,VLOOKUP(I59,'[1]Mortality (No Interventions) L'!$B$10:$O$129,13),VLOOKUP(I59,'[1]Mortality (Interventions) L'!$B$392:$AV$512,13)))</f>
        <v>827.66880780554504</v>
      </c>
      <c r="P457" s="11">
        <v>0</v>
      </c>
      <c r="Q457" s="10">
        <f t="shared" si="247"/>
        <v>6.7532599516230372E-11</v>
      </c>
      <c r="R457" s="10">
        <f t="shared" si="248"/>
        <v>5.589462612960772E-11</v>
      </c>
      <c r="S457" s="10">
        <f t="shared" si="249"/>
        <v>0</v>
      </c>
      <c r="T457" s="9">
        <f t="shared" si="239"/>
        <v>1.1637973386622652E-11</v>
      </c>
      <c r="U457" s="18"/>
      <c r="V457" s="8">
        <f t="shared" si="250"/>
        <v>5.194452229809553E-7</v>
      </c>
      <c r="W457" s="8">
        <f t="shared" si="240"/>
        <v>8.9516614556022519E-8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-2.993447348921991E-8</v>
      </c>
      <c r="AB457" s="8">
        <f t="shared" si="251"/>
        <v>-4.2992860842493274E-5</v>
      </c>
      <c r="AC457" s="8">
        <f t="shared" si="244"/>
        <v>-4.3022795315982494E-5</v>
      </c>
      <c r="AD457" s="8">
        <f t="shared" si="252"/>
        <v>5.0957576374431718E-8</v>
      </c>
      <c r="AE457" s="8">
        <f t="shared" si="245"/>
        <v>-4.2971837739608064E-5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2572.1379912784723</v>
      </c>
      <c r="M458" s="14">
        <f t="shared" si="238"/>
        <v>769177</v>
      </c>
      <c r="N458" s="13"/>
      <c r="O458" s="12">
        <f>1000*(IF(I60&lt;18,VLOOKUP(I60,'[1]Mortality (No Interventions) L'!$B$10:$O$129,13),VLOOKUP(I60,'[1]Mortality (Interventions) L'!$B$392:$AV$512,13)))</f>
        <v>1000</v>
      </c>
      <c r="P458" s="11">
        <v>0</v>
      </c>
      <c r="Q458" s="10">
        <f t="shared" si="247"/>
        <v>1.1637973386622652E-11</v>
      </c>
      <c r="R458" s="10">
        <f t="shared" si="248"/>
        <v>1.1637973386622652E-11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8.9516614556022519E-8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-8.9516614556022521E-6</v>
      </c>
      <c r="AC458" s="8">
        <f t="shared" si="244"/>
        <v>-8.9516614556022521E-6</v>
      </c>
      <c r="AD458" s="8">
        <f t="shared" si="252"/>
        <v>8.7815798879458102E-9</v>
      </c>
      <c r="AE458" s="8">
        <f t="shared" si="245"/>
        <v>-8.9428798757143058E-6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2572.1379912784723</v>
      </c>
      <c r="M459" s="14">
        <f t="shared" si="238"/>
        <v>769177</v>
      </c>
      <c r="N459" s="13"/>
      <c r="O459" s="12" t="e">
        <f>1000*(IF(I61&lt;18,VLOOKUP(I61,'[1]Mortality (No Interventions) L'!$B$10:$O$129,13),VLOOKUP(I61,'[1]Mortality (Interventions) L'!$B$392:$AV$512,13)))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2572.1379912784723</v>
      </c>
      <c r="M460" s="14">
        <f t="shared" si="238"/>
        <v>769177</v>
      </c>
      <c r="N460" s="13"/>
      <c r="O460" s="12" t="e">
        <f>1000*(IF(I62&lt;18,VLOOKUP(I62,'[1]Mortality (No Interventions) L'!$B$10:$O$129,13),VLOOKUP(I62,'[1]Mortality (Interventions) L'!$B$392:$AV$512,13)))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2572.1379912784723</v>
      </c>
      <c r="M461" s="14">
        <f t="shared" si="238"/>
        <v>769177</v>
      </c>
      <c r="N461" s="13"/>
      <c r="O461" s="12" t="e">
        <f>1000*(IF(I63&lt;18,VLOOKUP(I63,'[1]Mortality (No Interventions) L'!$B$10:$O$129,13),VLOOKUP(I63,'[1]Mortality (Interventions) L'!$B$392:$AV$512,13)))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2572.1379912784723</v>
      </c>
      <c r="M462" s="14">
        <f t="shared" si="238"/>
        <v>769177</v>
      </c>
      <c r="N462" s="13"/>
      <c r="O462" s="12" t="e">
        <f>1000*(IF(I64&lt;18,VLOOKUP(I64,'[1]Mortality (No Interventions) L'!$B$10:$O$129,13),VLOOKUP(I64,'[1]Mortality (Interventions) L'!$B$392:$AV$512,13)))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2572.1379912784723</v>
      </c>
      <c r="M463" s="14">
        <f t="shared" si="238"/>
        <v>769177</v>
      </c>
      <c r="N463" s="13"/>
      <c r="O463" s="12" t="e">
        <f>1000*(IF(I65&lt;18,VLOOKUP(I65,'[1]Mortality (No Interventions) L'!$B$10:$O$129,13),VLOOKUP(I65,'[1]Mortality (Interventions) L'!$B$392:$AV$512,13)))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2572.1379912784723</v>
      </c>
      <c r="M464" s="14">
        <f t="shared" si="238"/>
        <v>769177</v>
      </c>
      <c r="N464" s="13"/>
      <c r="O464" s="12" t="e">
        <f>1000*(IF(I66&lt;18,VLOOKUP(I66,'[1]Mortality (No Interventions) L'!$B$10:$O$129,13),VLOOKUP(I66,'[1]Mortality (Interventions) L'!$B$392:$AV$512,13)))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2572.1379912784723</v>
      </c>
      <c r="M465" s="14">
        <f t="shared" si="238"/>
        <v>769177</v>
      </c>
      <c r="N465" s="13"/>
      <c r="O465" s="12" t="e">
        <f>1000*(IF(I67&lt;18,VLOOKUP(I67,'[1]Mortality (No Interventions) L'!$B$10:$O$129,13),VLOOKUP(I67,'[1]Mortality (Interventions) L'!$B$392:$AV$512,13)))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2572.1379912784723</v>
      </c>
      <c r="M466" s="14">
        <f t="shared" ref="M466:M497" si="255">$E$11</f>
        <v>769177</v>
      </c>
      <c r="N466" s="13"/>
      <c r="O466" s="12" t="e">
        <f>1000*(IF(I68&lt;18,VLOOKUP(I68,'[1]Mortality (No Interventions) L'!$B$10:$O$129,13),VLOOKUP(I68,'[1]Mortality (Interventions) L'!$B$392:$AV$512,13)))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2572.1379912784723</v>
      </c>
      <c r="M467" s="14">
        <f t="shared" si="255"/>
        <v>769177</v>
      </c>
      <c r="N467" s="13"/>
      <c r="O467" s="12" t="e">
        <f>1000*(IF(I69&lt;18,VLOOKUP(I69,'[1]Mortality (No Interventions) L'!$B$10:$O$129,13),VLOOKUP(I69,'[1]Mortality (Interventions) L'!$B$392:$AV$512,13)))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2572.1379912784723</v>
      </c>
      <c r="M468" s="14">
        <f t="shared" si="255"/>
        <v>769177</v>
      </c>
      <c r="N468" s="13"/>
      <c r="O468" s="12" t="e">
        <f>1000*(IF(I70&lt;18,VLOOKUP(I70,'[1]Mortality (No Interventions) L'!$B$10:$O$129,13),VLOOKUP(I70,'[1]Mortality (Interventions) L'!$B$392:$AV$512,13)))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2572.1379912784723</v>
      </c>
      <c r="M469" s="14">
        <f t="shared" si="255"/>
        <v>769177</v>
      </c>
      <c r="N469" s="13"/>
      <c r="O469" s="12" t="e">
        <f>1000*(IF(I71&lt;18,VLOOKUP(I71,'[1]Mortality (No Interventions) L'!$B$10:$O$129,13),VLOOKUP(I71,'[1]Mortality (Interventions) L'!$B$392:$AV$512,13)))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2572.1379912784723</v>
      </c>
      <c r="M470" s="14">
        <f t="shared" si="255"/>
        <v>769177</v>
      </c>
      <c r="N470" s="13"/>
      <c r="O470" s="12" t="e">
        <f>1000*(IF(I72&lt;18,VLOOKUP(I72,'[1]Mortality (No Interventions) L'!$B$10:$O$129,13),VLOOKUP(I72,'[1]Mortality (Interventions) L'!$B$392:$AV$512,13)))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2572.1379912784723</v>
      </c>
      <c r="M471" s="14">
        <f t="shared" si="255"/>
        <v>769177</v>
      </c>
      <c r="N471" s="13"/>
      <c r="O471" s="12" t="e">
        <f>1000*(IF(I73&lt;18,VLOOKUP(I73,'[1]Mortality (No Interventions) L'!$B$10:$O$129,13),VLOOKUP(I73,'[1]Mortality (Interventions) L'!$B$392:$AV$512,13)))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2572.1379912784723</v>
      </c>
      <c r="M472" s="14">
        <f t="shared" si="255"/>
        <v>769177</v>
      </c>
      <c r="N472" s="13"/>
      <c r="O472" s="12" t="e">
        <f>1000*(IF(I74&lt;18,VLOOKUP(I74,'[1]Mortality (No Interventions) L'!$B$10:$O$129,13),VLOOKUP(I74,'[1]Mortality (Interventions) L'!$B$392:$AV$512,13)))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2572.1379912784723</v>
      </c>
      <c r="M473" s="14">
        <f t="shared" si="255"/>
        <v>769177</v>
      </c>
      <c r="N473" s="13"/>
      <c r="O473" s="12" t="e">
        <f>1000*(IF(I75&lt;18,VLOOKUP(I75,'[1]Mortality (No Interventions) L'!$B$10:$O$129,13),VLOOKUP(I75,'[1]Mortality (Interventions) L'!$B$392:$AV$512,13)))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2572.1379912784723</v>
      </c>
      <c r="M474" s="14">
        <f t="shared" si="255"/>
        <v>769177</v>
      </c>
      <c r="N474" s="13"/>
      <c r="O474" s="12" t="e">
        <f>1000*(IF(I76&lt;18,VLOOKUP(I76,'[1]Mortality (No Interventions) L'!$B$10:$O$129,13),VLOOKUP(I76,'[1]Mortality (Interventions) L'!$B$392:$AV$512,13)))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2572.1379912784723</v>
      </c>
      <c r="M475" s="14">
        <f t="shared" si="255"/>
        <v>769177</v>
      </c>
      <c r="N475" s="13"/>
      <c r="O475" s="12" t="e">
        <f>1000*(IF(I77&lt;18,VLOOKUP(I77,'[1]Mortality (No Interventions) L'!$B$10:$O$129,13),VLOOKUP(I77,'[1]Mortality (Interventions) L'!$B$392:$AV$512,13)))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2572.1379912784723</v>
      </c>
      <c r="M476" s="14">
        <f t="shared" si="255"/>
        <v>769177</v>
      </c>
      <c r="N476" s="13"/>
      <c r="O476" s="12" t="e">
        <f>1000*(IF(I78&lt;18,VLOOKUP(I78,'[1]Mortality (No Interventions) L'!$B$10:$O$129,13),VLOOKUP(I78,'[1]Mortality (Interventions) L'!$B$392:$AV$512,13)))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2572.1379912784723</v>
      </c>
      <c r="M477" s="14">
        <f t="shared" si="255"/>
        <v>769177</v>
      </c>
      <c r="N477" s="13"/>
      <c r="O477" s="12" t="e">
        <f>1000*(IF(I79&lt;18,VLOOKUP(I79,'[1]Mortality (No Interventions) L'!$B$10:$O$129,13),VLOOKUP(I79,'[1]Mortality (Interventions) L'!$B$392:$AV$512,13)))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2572.1379912784723</v>
      </c>
      <c r="M478" s="14">
        <f t="shared" si="255"/>
        <v>769177</v>
      </c>
      <c r="O478" s="12" t="e">
        <f>1000*(IF(I80&lt;18,VLOOKUP(I80,'[1]Mortality (No Interventions) L'!$B$10:$O$129,13),VLOOKUP(I80,'[1]Mortality (Interventions) L'!$B$392:$AV$512,13)))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2572.1379912784723</v>
      </c>
      <c r="M479" s="14">
        <f t="shared" si="255"/>
        <v>769177</v>
      </c>
      <c r="O479" s="12" t="e">
        <f>1000*(IF(I81&lt;18,VLOOKUP(I81,'[1]Mortality (No Interventions) L'!$B$10:$O$129,13),VLOOKUP(I81,'[1]Mortality (Interventions) L'!$B$392:$AV$512,13)))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2572.1379912784723</v>
      </c>
      <c r="M480" s="14">
        <f t="shared" si="255"/>
        <v>769177</v>
      </c>
      <c r="O480" s="12" t="e">
        <f>1000*(IF(I82&lt;18,VLOOKUP(I82,'[1]Mortality (No Interventions) L'!$B$10:$O$129,13),VLOOKUP(I82,'[1]Mortality (Interventions) L'!$B$392:$AV$512,13)))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2572.1379912784723</v>
      </c>
      <c r="M481" s="14">
        <f t="shared" si="255"/>
        <v>769177</v>
      </c>
      <c r="O481" s="12" t="e">
        <f>1000*(IF(I83&lt;18,VLOOKUP(I83,'[1]Mortality (No Interventions) L'!$B$10:$O$129,13),VLOOKUP(I83,'[1]Mortality (Interventions) L'!$B$392:$AV$512,13)))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2572.1379912784723</v>
      </c>
      <c r="M482" s="14">
        <f t="shared" si="255"/>
        <v>769177</v>
      </c>
      <c r="O482" s="12" t="e">
        <f>1000*(IF(I84&lt;18,VLOOKUP(I84,'[1]Mortality (No Interventions) L'!$B$10:$O$129,13),VLOOKUP(I84,'[1]Mortality (Interventions) L'!$B$392:$AV$512,13)))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2572.1379912784723</v>
      </c>
      <c r="M483" s="14">
        <f t="shared" si="255"/>
        <v>769177</v>
      </c>
      <c r="O483" s="12" t="e">
        <f>1000*(IF(I85&lt;18,VLOOKUP(I85,'[1]Mortality (No Interventions) L'!$B$10:$O$129,13),VLOOKUP(I85,'[1]Mortality (Interventions) L'!$B$392:$AV$512,13)))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2572.1379912784723</v>
      </c>
      <c r="M484" s="14">
        <f t="shared" si="255"/>
        <v>769177</v>
      </c>
      <c r="O484" s="12" t="e">
        <f>1000*(IF(I86&lt;18,VLOOKUP(I86,'[1]Mortality (No Interventions) L'!$B$10:$O$129,13),VLOOKUP(I86,'[1]Mortality (Interventions) L'!$B$392:$AV$512,13)))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2572.1379912784723</v>
      </c>
      <c r="M485" s="14">
        <f t="shared" si="255"/>
        <v>769177</v>
      </c>
      <c r="O485" s="12" t="e">
        <f>1000*(IF(I87&lt;18,VLOOKUP(I87,'[1]Mortality (No Interventions) L'!$B$10:$O$129,13),VLOOKUP(I87,'[1]Mortality (Interventions) L'!$B$392:$AV$512,13)))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2572.1379912784723</v>
      </c>
      <c r="M486" s="14">
        <f t="shared" si="255"/>
        <v>769177</v>
      </c>
      <c r="O486" s="12" t="e">
        <f>1000*(IF(I88&lt;18,VLOOKUP(I88,'[1]Mortality (No Interventions) L'!$B$10:$O$129,13),VLOOKUP(I88,'[1]Mortality (Interventions) L'!$B$392:$AV$512,13)))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2572.1379912784723</v>
      </c>
      <c r="M487" s="14">
        <f t="shared" si="255"/>
        <v>769177</v>
      </c>
      <c r="O487" s="12" t="e">
        <f>1000*(IF(I89&lt;18,VLOOKUP(I89,'[1]Mortality (No Interventions) L'!$B$10:$O$129,13),VLOOKUP(I89,'[1]Mortality (Interventions) L'!$B$392:$AV$512,13)))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2572.1379912784723</v>
      </c>
      <c r="M488" s="14">
        <f t="shared" si="255"/>
        <v>769177</v>
      </c>
      <c r="O488" s="12" t="e">
        <f>1000*(IF(I90&lt;18,VLOOKUP(I90,'[1]Mortality (No Interventions) L'!$B$10:$O$129,13),VLOOKUP(I90,'[1]Mortality (Interventions) L'!$B$392:$AV$512,13)))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2572.1379912784723</v>
      </c>
      <c r="M489" s="14">
        <f t="shared" si="255"/>
        <v>769177</v>
      </c>
      <c r="O489" s="12" t="e">
        <f>1000*(IF(I91&lt;18,VLOOKUP(I91,'[1]Mortality (No Interventions) L'!$B$10:$O$129,13),VLOOKUP(I91,'[1]Mortality (Interventions) L'!$B$392:$AV$512,13)))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2572.1379912784723</v>
      </c>
      <c r="M490" s="14">
        <f t="shared" si="255"/>
        <v>769177</v>
      </c>
      <c r="O490" s="12" t="e">
        <f>1000*(IF(I92&lt;18,VLOOKUP(I92,'[1]Mortality (No Interventions) L'!$B$10:$O$129,13),VLOOKUP(I92,'[1]Mortality (Interventions) L'!$B$392:$AV$512,13)))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2572.1379912784723</v>
      </c>
      <c r="M491" s="14">
        <f t="shared" si="255"/>
        <v>769177</v>
      </c>
      <c r="O491" s="12" t="e">
        <f>1000*(IF(I93&lt;18,VLOOKUP(I93,'[1]Mortality (No Interventions) L'!$B$10:$O$129,13),VLOOKUP(I93,'[1]Mortality (Interventions) L'!$B$392:$AV$512,13)))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2572.1379912784723</v>
      </c>
      <c r="M492" s="14">
        <f t="shared" si="255"/>
        <v>769177</v>
      </c>
      <c r="O492" s="12" t="e">
        <f>1000*(IF(I94&lt;18,VLOOKUP(I94,'[1]Mortality (No Interventions) L'!$B$10:$O$129,13),VLOOKUP(I94,'[1]Mortality (Interventions) L'!$B$392:$AV$512,13)))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2572.1379912784723</v>
      </c>
      <c r="M493" s="14">
        <f t="shared" si="255"/>
        <v>769177</v>
      </c>
      <c r="O493" s="12" t="e">
        <f>1000*(IF(I95&lt;18,VLOOKUP(I95,'[1]Mortality (No Interventions) L'!$B$10:$O$129,13),VLOOKUP(I95,'[1]Mortality (Interventions) L'!$B$392:$AV$512,13)))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2572.1379912784723</v>
      </c>
      <c r="M494" s="14">
        <f t="shared" si="255"/>
        <v>769177</v>
      </c>
      <c r="O494" s="12" t="e">
        <f>1000*(IF(I96&lt;18,VLOOKUP(I96,'[1]Mortality (No Interventions) L'!$B$10:$O$129,13),VLOOKUP(I96,'[1]Mortality (Interventions) L'!$B$392:$AV$512,13)))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2572.1379912784723</v>
      </c>
      <c r="M495" s="14">
        <f t="shared" si="255"/>
        <v>769177</v>
      </c>
      <c r="O495" s="12" t="e">
        <f>1000*(IF(I97&lt;18,VLOOKUP(I97,'[1]Mortality (No Interventions) L'!$B$10:$O$129,13),VLOOKUP(I97,'[1]Mortality (Interventions) L'!$B$392:$AV$512,13)))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2572.1379912784723</v>
      </c>
      <c r="M496" s="14">
        <f t="shared" si="255"/>
        <v>769177</v>
      </c>
      <c r="O496" s="12" t="e">
        <f>1000*(IF(I98&lt;18,VLOOKUP(I98,'[1]Mortality (No Interventions) L'!$B$10:$O$129,13),VLOOKUP(I98,'[1]Mortality (Interventions) L'!$B$392:$AV$512,13)))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2572.1379912784723</v>
      </c>
      <c r="M497" s="14">
        <f t="shared" si="255"/>
        <v>769177</v>
      </c>
      <c r="O497" s="12" t="e">
        <f>1000*(IF(I99&lt;18,VLOOKUP(I99,'[1]Mortality (No Interventions) L'!$B$10:$O$129,13),VLOOKUP(I99,'[1]Mortality (Interventions) L'!$B$392:$AV$512,13)))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2572.1379912784723</v>
      </c>
      <c r="M498" s="14">
        <f t="shared" ref="M498:M522" si="272">$E$11</f>
        <v>769177</v>
      </c>
      <c r="O498" s="12" t="e">
        <f>1000*(IF(I100&lt;18,VLOOKUP(I100,'[1]Mortality (No Interventions) L'!$B$10:$O$129,13),VLOOKUP(I100,'[1]Mortality (Interventions) L'!$B$392:$AV$512,13)))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2572.1379912784723</v>
      </c>
      <c r="M499" s="14">
        <f t="shared" si="272"/>
        <v>769177</v>
      </c>
      <c r="O499" s="12" t="e">
        <f>1000*(IF(I101&lt;18,VLOOKUP(I101,'[1]Mortality (No Interventions) L'!$B$10:$O$129,13),VLOOKUP(I101,'[1]Mortality (Interventions) L'!$B$392:$AV$512,13)))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2572.1379912784723</v>
      </c>
      <c r="M500" s="14">
        <f t="shared" si="272"/>
        <v>769177</v>
      </c>
      <c r="O500" s="12" t="e">
        <f>1000*(IF(I102&lt;18,VLOOKUP(I102,'[1]Mortality (No Interventions) L'!$B$10:$O$129,13),VLOOKUP(I102,'[1]Mortality (Interventions) L'!$B$392:$AV$512,13)))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2572.1379912784723</v>
      </c>
      <c r="M501" s="14">
        <f t="shared" si="272"/>
        <v>769177</v>
      </c>
      <c r="O501" s="12" t="e">
        <f>1000*(IF(I103&lt;18,VLOOKUP(I103,'[1]Mortality (No Interventions) L'!$B$10:$O$129,13),VLOOKUP(I103,'[1]Mortality (Interventions) L'!$B$392:$AV$512,13)))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2572.1379912784723</v>
      </c>
      <c r="M502" s="14">
        <f t="shared" si="272"/>
        <v>769177</v>
      </c>
      <c r="O502" s="12" t="e">
        <f>1000*(IF(I104&lt;18,VLOOKUP(I104,'[1]Mortality (No Interventions) L'!$B$10:$O$129,13),VLOOKUP(I104,'[1]Mortality (Interventions) L'!$B$392:$AV$512,13)))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2572.1379912784723</v>
      </c>
      <c r="M503" s="14">
        <f t="shared" si="272"/>
        <v>769177</v>
      </c>
      <c r="O503" s="12" t="e">
        <f>1000*(IF(I105&lt;18,VLOOKUP(I105,'[1]Mortality (No Interventions) L'!$B$10:$O$129,13),VLOOKUP(I105,'[1]Mortality (Interventions) L'!$B$392:$AV$512,13)))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2572.1379912784723</v>
      </c>
      <c r="M504" s="14">
        <f t="shared" si="272"/>
        <v>769177</v>
      </c>
      <c r="O504" s="12" t="e">
        <f>1000*(IF(I106&lt;18,VLOOKUP(I106,'[1]Mortality (No Interventions) L'!$B$10:$O$129,13),VLOOKUP(I106,'[1]Mortality (Interventions) L'!$B$392:$AV$512,13)))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2572.1379912784723</v>
      </c>
      <c r="M505" s="14">
        <f t="shared" si="272"/>
        <v>769177</v>
      </c>
      <c r="O505" s="12" t="e">
        <f>1000*(IF(I107&lt;18,VLOOKUP(I107,'[1]Mortality (No Interventions) L'!$B$10:$O$129,13),VLOOKUP(I107,'[1]Mortality (Interventions) L'!$B$392:$AV$512,13)))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2572.1379912784723</v>
      </c>
      <c r="M506" s="14">
        <f t="shared" si="272"/>
        <v>769177</v>
      </c>
      <c r="O506" s="12" t="e">
        <f>1000*(IF(I108&lt;18,VLOOKUP(I108,'[1]Mortality (No Interventions) L'!$B$10:$O$129,13),VLOOKUP(I108,'[1]Mortality (Interventions) L'!$B$392:$AV$512,13)))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2572.1379912784723</v>
      </c>
      <c r="M507" s="14">
        <f t="shared" si="272"/>
        <v>769177</v>
      </c>
      <c r="O507" s="12" t="e">
        <f>1000*(IF(I109&lt;18,VLOOKUP(I109,'[1]Mortality (No Interventions) L'!$B$10:$O$129,13),VLOOKUP(I109,'[1]Mortality (Interventions) L'!$B$392:$AV$512,13)))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2572.1379912784723</v>
      </c>
      <c r="M508" s="14">
        <f t="shared" si="272"/>
        <v>769177</v>
      </c>
      <c r="O508" s="12" t="e">
        <f>1000*(IF(I110&lt;18,VLOOKUP(I110,'[1]Mortality (No Interventions) L'!$B$10:$O$129,13),VLOOKUP(I110,'[1]Mortality (Interventions) L'!$B$392:$AV$512,13)))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2572.1379912784723</v>
      </c>
      <c r="M509" s="14">
        <f t="shared" si="272"/>
        <v>769177</v>
      </c>
      <c r="O509" s="12" t="e">
        <f>1000*(IF(I111&lt;18,VLOOKUP(I111,'[1]Mortality (No Interventions) L'!$B$10:$O$129,13),VLOOKUP(I111,'[1]Mortality (Interventions) L'!$B$392:$AV$512,13)))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2572.1379912784723</v>
      </c>
      <c r="M510" s="14">
        <f t="shared" si="272"/>
        <v>769177</v>
      </c>
      <c r="O510" s="12" t="e">
        <f>1000*(IF(I112&lt;18,VLOOKUP(I112,'[1]Mortality (No Interventions) L'!$B$10:$O$129,13),VLOOKUP(I112,'[1]Mortality (Interventions) L'!$B$392:$AV$512,13)))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2572.1379912784723</v>
      </c>
      <c r="M511" s="14">
        <f t="shared" si="272"/>
        <v>769177</v>
      </c>
      <c r="O511" s="12" t="e">
        <f>1000*(IF(I113&lt;18,VLOOKUP(I113,'[1]Mortality (No Interventions) L'!$B$10:$O$129,13),VLOOKUP(I113,'[1]Mortality (Interventions) L'!$B$392:$AV$512,13)))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2572.1379912784723</v>
      </c>
      <c r="M512" s="14">
        <f t="shared" si="272"/>
        <v>769177</v>
      </c>
      <c r="O512" s="12" t="e">
        <f>1000*(IF(I114&lt;18,VLOOKUP(I114,'[1]Mortality (No Interventions) L'!$B$10:$O$129,13),VLOOKUP(I114,'[1]Mortality (Interventions) L'!$B$392:$AV$512,13)))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2572.1379912784723</v>
      </c>
      <c r="M513" s="14">
        <f t="shared" si="272"/>
        <v>769177</v>
      </c>
      <c r="O513" s="12" t="e">
        <f>1000*(IF(I115&lt;18,VLOOKUP(I115,'[1]Mortality (No Interventions) L'!$B$10:$O$129,13),VLOOKUP(I115,'[1]Mortality (Interventions) L'!$B$392:$AV$512,13)))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2572.1379912784723</v>
      </c>
      <c r="M514" s="14">
        <f t="shared" si="272"/>
        <v>769177</v>
      </c>
      <c r="O514" s="12" t="e">
        <f>1000*(IF(I116&lt;18,VLOOKUP(I116,'[1]Mortality (No Interventions) L'!$B$10:$O$129,13),VLOOKUP(I116,'[1]Mortality (Interventions) L'!$B$392:$AV$512,13)))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2572.1379912784723</v>
      </c>
      <c r="M515" s="14">
        <f t="shared" si="272"/>
        <v>769177</v>
      </c>
      <c r="O515" s="12" t="e">
        <f>1000*(IF(I117&lt;18,VLOOKUP(I117,'[1]Mortality (No Interventions) L'!$B$10:$O$129,13),VLOOKUP(I117,'[1]Mortality (Interventions) L'!$B$392:$AV$512,13)))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2572.1379912784723</v>
      </c>
      <c r="M516" s="14">
        <f t="shared" si="272"/>
        <v>769177</v>
      </c>
      <c r="O516" s="12" t="e">
        <f>1000*(IF(I118&lt;18,VLOOKUP(I118,'[1]Mortality (No Interventions) L'!$B$10:$O$129,13),VLOOKUP(I118,'[1]Mortality (Interventions) L'!$B$392:$AV$512,13)))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2572.1379912784723</v>
      </c>
      <c r="M517" s="14">
        <f t="shared" si="272"/>
        <v>769177</v>
      </c>
      <c r="O517" s="12" t="e">
        <f>1000*(IF(I119&lt;18,VLOOKUP(I119,'[1]Mortality (No Interventions) L'!$B$10:$O$129,13),VLOOKUP(I119,'[1]Mortality (Interventions) L'!$B$392:$AV$512,13)))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2572.1379912784723</v>
      </c>
      <c r="M518" s="14">
        <f t="shared" si="272"/>
        <v>769177</v>
      </c>
      <c r="O518" s="12" t="e">
        <f>1000*(IF(I120&lt;18,VLOOKUP(I120,'[1]Mortality (No Interventions) L'!$B$10:$O$129,13),VLOOKUP(I120,'[1]Mortality (Interventions) L'!$B$392:$AV$512,13)))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2572.1379912784723</v>
      </c>
      <c r="M519" s="14">
        <f t="shared" si="272"/>
        <v>769177</v>
      </c>
      <c r="O519" s="12" t="e">
        <f>1000*(IF(I121&lt;18,VLOOKUP(I121,'[1]Mortality (No Interventions) L'!$B$10:$O$129,13),VLOOKUP(I121,'[1]Mortality (Interventions) L'!$B$392:$AV$512,13)))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2572.1379912784723</v>
      </c>
      <c r="M520" s="14">
        <f t="shared" si="272"/>
        <v>769177</v>
      </c>
      <c r="O520" s="12" t="e">
        <f>1000*(IF(I122&lt;18,VLOOKUP(I122,'[1]Mortality (No Interventions) L'!$B$10:$O$129,13),VLOOKUP(I122,'[1]Mortality (Interventions) L'!$B$392:$AV$512,13)))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2572.1379912784723</v>
      </c>
      <c r="M521" s="14">
        <f t="shared" si="272"/>
        <v>769177</v>
      </c>
      <c r="O521" s="12" t="e">
        <f>1000*(IF(I123&lt;18,VLOOKUP(I123,'[1]Mortality (No Interventions) L'!$B$10:$O$129,13),VLOOKUP(I123,'[1]Mortality (Interventions) L'!$B$392:$AV$512,13)))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2572.1379912784723</v>
      </c>
      <c r="M522" s="14">
        <f t="shared" si="272"/>
        <v>769177</v>
      </c>
      <c r="O522" s="12" t="e">
        <f>1000*(IF(I124&lt;18,VLOOKUP(I124,'[1]Mortality (No Interventions) L'!$B$10:$O$129,13),VLOOKUP(I124,'[1]Mortality (Interventions) L'!$B$392:$AV$512,13)))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514651.58223299566</v>
      </c>
      <c r="Z527" s="2">
        <f t="shared" si="289"/>
        <v>-12866.289555824893</v>
      </c>
      <c r="AA527" s="2">
        <f t="shared" si="289"/>
        <v>-45429.349188708948</v>
      </c>
      <c r="AB527" s="2">
        <f t="shared" si="289"/>
        <v>-769177.00000000023</v>
      </c>
      <c r="AC527" s="2">
        <f t="shared" si="289"/>
        <v>-312821.05651153834</v>
      </c>
      <c r="AD527" s="2">
        <f t="shared" si="289"/>
        <v>13315.331938326062</v>
      </c>
      <c r="AE527" s="2">
        <f t="shared" si="289"/>
        <v>-299505.72457321198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514651.58223299566</v>
      </c>
      <c r="Z529" s="2">
        <f t="shared" si="290"/>
        <v>-12866.289555824893</v>
      </c>
      <c r="AA529" s="2">
        <f t="shared" si="290"/>
        <v>-21712.863853036841</v>
      </c>
      <c r="AB529" s="2">
        <f t="shared" si="290"/>
        <v>-196234.72967034794</v>
      </c>
      <c r="AC529" s="2">
        <f t="shared" si="290"/>
        <v>283837.69915378606</v>
      </c>
      <c r="AD529" s="2">
        <f t="shared" si="290"/>
        <v>5729.4227032965155</v>
      </c>
      <c r="AE529" s="2">
        <f t="shared" si="290"/>
        <v>289567.12185708265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514651.58223299566</v>
      </c>
      <c r="Z531" s="2">
        <f t="shared" si="291"/>
        <v>-12866.289555824893</v>
      </c>
      <c r="AA531" s="2">
        <f t="shared" si="291"/>
        <v>-32702.358033774639</v>
      </c>
      <c r="AB531" s="2">
        <f t="shared" si="291"/>
        <v>-426837.5423768789</v>
      </c>
      <c r="AC531" s="2">
        <f t="shared" si="291"/>
        <v>42245.392266516981</v>
      </c>
      <c r="AD531" s="2">
        <f t="shared" si="291"/>
        <v>9219.7904176578195</v>
      </c>
      <c r="AE531" s="2">
        <f t="shared" si="291"/>
        <v>51465.182684174913</v>
      </c>
    </row>
    <row r="536" spans="1:40" ht="19" customHeight="1" x14ac:dyDescent="0.15">
      <c r="A536" s="1"/>
      <c r="G536" s="1" t="s">
        <v>11</v>
      </c>
      <c r="H536" s="50">
        <v>503444.93058246258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503444.93058246258</v>
      </c>
      <c r="K537" s="14">
        <f>J537*$C$10</f>
        <v>12586.123264561566</v>
      </c>
      <c r="L537" s="15">
        <f>$C$547</f>
        <v>5238.5213348553361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503444.93058246258</v>
      </c>
      <c r="Z537" s="8">
        <f t="shared" ref="Z537:Z568" si="296">IFERROR(_xlfn.IFNA(-$T537*K537,0),0)</f>
        <v>-12586.123264561566</v>
      </c>
      <c r="AA537" s="8">
        <f t="shared" ref="AA537:AA568" si="297">IFERROR(_xlfn.IFNA(-$T537*L537,0),0)</f>
        <v>-5238.5213348553361</v>
      </c>
      <c r="AB537" s="8"/>
      <c r="AC537" s="8">
        <f t="shared" ref="AC537:AC568" si="298">IFERROR(_xlfn.IFNA(SUM(Y537:AB537),0),0)</f>
        <v>485620.28598304564</v>
      </c>
      <c r="AD537" s="8"/>
      <c r="AE537" s="8">
        <f t="shared" ref="AE537:AE568" si="299">IFERROR(_xlfn.IFNA(SUM(AC537:AD537),0),0)</f>
        <v>485620.28598304564</v>
      </c>
      <c r="AG537" s="46">
        <f>AE666</f>
        <v>50344.519371218106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L'!$B$10:$O$129,13),VLOOKUP(I5,'[1]Mortality (Interventions) L'!$B$392:$AV$512,16)))</f>
        <v>12.896267267796784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1.2896267267796784E-2</v>
      </c>
      <c r="S538" s="10">
        <f t="shared" ref="S538:S569" si="303">MIN(P538*Q538,Q538-R538)</f>
        <v>0</v>
      </c>
      <c r="T538" s="9">
        <f t="shared" si="293"/>
        <v>0.9871037327322032</v>
      </c>
      <c r="U538" s="18"/>
      <c r="V538" s="8">
        <f t="shared" ref="V538:V569" si="304">W537</f>
        <v>7691.77</v>
      </c>
      <c r="W538" s="8">
        <f t="shared" si="294"/>
        <v>7592.5748783175786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-9919.5121682421268</v>
      </c>
      <c r="AC538" s="8">
        <f t="shared" si="298"/>
        <v>-9919.5121682421268</v>
      </c>
      <c r="AD538" s="8">
        <f t="shared" ref="AD538:AD569" si="306">IFERROR(_xlfn.IFNA($D$6*SUM(V538:V538,Y538:Z538),0),0)</f>
        <v>754.56263700000011</v>
      </c>
      <c r="AE538" s="8">
        <f t="shared" si="299"/>
        <v>-9164.9495312421259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2721.2966819430235</v>
      </c>
      <c r="M539" s="14">
        <f t="shared" si="292"/>
        <v>769177</v>
      </c>
      <c r="N539" s="13"/>
      <c r="O539" s="12">
        <f>1000*(IF(I6&lt;18,VLOOKUP(I6,'[1]Mortality (No Interventions) L'!$B$10:$O$129,13),VLOOKUP(I6,'[1]Mortality (Interventions) L'!$B$392:$AV$512,16)))</f>
        <v>14.148494568678737</v>
      </c>
      <c r="P539" s="11">
        <v>0</v>
      </c>
      <c r="Q539" s="10">
        <f t="shared" si="301"/>
        <v>0.9871037327322032</v>
      </c>
      <c r="R539" s="10">
        <f t="shared" si="302"/>
        <v>1.3966031801284086E-2</v>
      </c>
      <c r="S539" s="10">
        <f t="shared" si="303"/>
        <v>0</v>
      </c>
      <c r="T539" s="9">
        <f t="shared" si="293"/>
        <v>0.97313770093091911</v>
      </c>
      <c r="U539" s="18"/>
      <c r="V539" s="8">
        <f t="shared" si="304"/>
        <v>7592.5748783175786</v>
      </c>
      <c r="W539" s="8">
        <f t="shared" si="294"/>
        <v>7485.1513738894164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-2648.1963966169724</v>
      </c>
      <c r="AB539" s="8">
        <f t="shared" si="305"/>
        <v>-10742.350442816289</v>
      </c>
      <c r="AC539" s="8">
        <f t="shared" si="298"/>
        <v>-13390.54683943326</v>
      </c>
      <c r="AD539" s="8">
        <f t="shared" si="306"/>
        <v>744.83159556295448</v>
      </c>
      <c r="AE539" s="8">
        <f t="shared" si="299"/>
        <v>-12645.715243870305</v>
      </c>
      <c r="AF539" s="1" t="s">
        <v>34</v>
      </c>
      <c r="AG539" s="44">
        <f>AE666/Y666</f>
        <v>0.10000005226583931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2721.2966819430235</v>
      </c>
      <c r="M540" s="14">
        <f t="shared" si="292"/>
        <v>769177</v>
      </c>
      <c r="N540" s="13"/>
      <c r="O540" s="12">
        <f>1000*(IF(I7&lt;18,VLOOKUP(I7,'[1]Mortality (No Interventions) L'!$B$10:$O$129,13),VLOOKUP(I7,'[1]Mortality (Interventions) L'!$B$392:$AV$512,16)))</f>
        <v>15.483300970274868</v>
      </c>
      <c r="P540" s="11">
        <v>0</v>
      </c>
      <c r="Q540" s="10">
        <f t="shared" si="301"/>
        <v>0.97313770093091911</v>
      </c>
      <c r="R540" s="10">
        <f t="shared" si="302"/>
        <v>1.5067383909034754E-2</v>
      </c>
      <c r="S540" s="10">
        <f t="shared" si="303"/>
        <v>0</v>
      </c>
      <c r="T540" s="9">
        <f t="shared" si="293"/>
        <v>0.95807031702188439</v>
      </c>
      <c r="U540" s="18"/>
      <c r="V540" s="8">
        <f t="shared" si="304"/>
        <v>7485.1513738894164</v>
      </c>
      <c r="W540" s="8">
        <f t="shared" si="294"/>
        <v>7369.2565223594202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-2607.1935747797547</v>
      </c>
      <c r="AB540" s="8">
        <f t="shared" si="305"/>
        <v>-11589.485152999625</v>
      </c>
      <c r="AC540" s="8">
        <f t="shared" si="298"/>
        <v>-14196.678727779379</v>
      </c>
      <c r="AD540" s="8">
        <f t="shared" si="306"/>
        <v>734.29334977855183</v>
      </c>
      <c r="AE540" s="8">
        <f t="shared" si="299"/>
        <v>-13462.385378000827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2721.2966819430235</v>
      </c>
      <c r="M541" s="14">
        <f t="shared" si="292"/>
        <v>769177</v>
      </c>
      <c r="N541" s="13"/>
      <c r="O541" s="12">
        <f>1000*(IF(I8&lt;18,VLOOKUP(I8,'[1]Mortality (No Interventions) L'!$B$10:$O$129,13),VLOOKUP(I8,'[1]Mortality (Interventions) L'!$B$392:$AV$512,16)))</f>
        <v>16.90047455759251</v>
      </c>
      <c r="P541" s="11">
        <v>0</v>
      </c>
      <c r="Q541" s="10">
        <f t="shared" si="301"/>
        <v>0.95807031702188439</v>
      </c>
      <c r="R541" s="10">
        <f t="shared" si="302"/>
        <v>1.6191843017212947E-2</v>
      </c>
      <c r="S541" s="10">
        <f t="shared" si="303"/>
        <v>0</v>
      </c>
      <c r="T541" s="9">
        <f t="shared" si="293"/>
        <v>0.9418784740046714</v>
      </c>
      <c r="U541" s="18"/>
      <c r="V541" s="8">
        <f t="shared" si="304"/>
        <v>7369.2565223594202</v>
      </c>
      <c r="W541" s="8">
        <f t="shared" si="294"/>
        <v>7244.7125899949115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-2563.1307661024707</v>
      </c>
      <c r="AB541" s="8">
        <f t="shared" si="305"/>
        <v>-12454.393236450804</v>
      </c>
      <c r="AC541" s="8">
        <f t="shared" si="298"/>
        <v>-15017.524002553275</v>
      </c>
      <c r="AD541" s="8">
        <f t="shared" si="306"/>
        <v>722.92406484345918</v>
      </c>
      <c r="AE541" s="8">
        <f t="shared" si="299"/>
        <v>-14294.599937709816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2721.2966819430235</v>
      </c>
      <c r="M542" s="14">
        <f t="shared" si="292"/>
        <v>769177</v>
      </c>
      <c r="N542" s="13"/>
      <c r="O542" s="12">
        <f>1000*(IF(I9&lt;18,VLOOKUP(I9,'[1]Mortality (No Interventions) L'!$B$10:$O$129,13),VLOOKUP(I9,'[1]Mortality (Interventions) L'!$B$392:$AV$512,16)))</f>
        <v>18.493574001804308</v>
      </c>
      <c r="P542" s="11">
        <v>0</v>
      </c>
      <c r="Q542" s="10">
        <f t="shared" si="301"/>
        <v>0.9418784740046714</v>
      </c>
      <c r="R542" s="10">
        <f t="shared" si="302"/>
        <v>1.7418699259711908E-2</v>
      </c>
      <c r="S542" s="10">
        <f t="shared" si="303"/>
        <v>0</v>
      </c>
      <c r="T542" s="9">
        <f t="shared" si="293"/>
        <v>0.92445977474495944</v>
      </c>
      <c r="U542" s="18"/>
      <c r="V542" s="8">
        <f t="shared" si="304"/>
        <v>7244.7125899949115</v>
      </c>
      <c r="W542" s="8">
        <f t="shared" si="294"/>
        <v>7110.7319615900369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-2515.7293176032531</v>
      </c>
      <c r="AB542" s="8">
        <f t="shared" si="305"/>
        <v>-13398.062840487426</v>
      </c>
      <c r="AC542" s="8">
        <f t="shared" si="298"/>
        <v>-15913.792158090679</v>
      </c>
      <c r="AD542" s="8">
        <f t="shared" si="306"/>
        <v>710.70630507850092</v>
      </c>
      <c r="AE542" s="8">
        <f t="shared" si="299"/>
        <v>-15203.085853012177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2721.2966819430235</v>
      </c>
      <c r="M543" s="14">
        <f t="shared" si="292"/>
        <v>769177</v>
      </c>
      <c r="N543" s="13"/>
      <c r="O543" s="12">
        <f>1000*(IF(I10&lt;18,VLOOKUP(I10,'[1]Mortality (No Interventions) L'!$B$10:$O$129,13),VLOOKUP(I10,'[1]Mortality (Interventions) L'!$B$392:$AV$512,16)))</f>
        <v>20.287214248435941</v>
      </c>
      <c r="P543" s="11">
        <v>0</v>
      </c>
      <c r="Q543" s="10">
        <f t="shared" si="301"/>
        <v>0.92445977474495944</v>
      </c>
      <c r="R543" s="10">
        <f t="shared" si="302"/>
        <v>1.8754713514311822E-2</v>
      </c>
      <c r="S543" s="10">
        <f t="shared" si="303"/>
        <v>0</v>
      </c>
      <c r="T543" s="9">
        <f t="shared" si="293"/>
        <v>0.90570506123064765</v>
      </c>
      <c r="U543" s="18"/>
      <c r="V543" s="8">
        <f t="shared" si="304"/>
        <v>7110.7319615900369</v>
      </c>
      <c r="W543" s="8">
        <f t="shared" si="294"/>
        <v>6966.4750188220587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-2464.6921779459644</v>
      </c>
      <c r="AB543" s="8">
        <f t="shared" si="305"/>
        <v>-14425.694276797823</v>
      </c>
      <c r="AC543" s="8">
        <f t="shared" si="298"/>
        <v>-16890.386454743788</v>
      </c>
      <c r="AD543" s="8">
        <f t="shared" si="306"/>
        <v>697.56280543198272</v>
      </c>
      <c r="AE543" s="8">
        <f t="shared" si="299"/>
        <v>-16192.823649311806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2721.2966819430235</v>
      </c>
      <c r="M544" s="14">
        <f t="shared" si="292"/>
        <v>769177</v>
      </c>
      <c r="N544" s="13"/>
      <c r="O544" s="12">
        <f>1000*(IF(I11&lt;18,VLOOKUP(I11,'[1]Mortality (No Interventions) L'!$B$10:$O$129,13),VLOOKUP(I11,'[1]Mortality (Interventions) L'!$B$392:$AV$512,16)))</f>
        <v>22.339080200276509</v>
      </c>
      <c r="P544" s="11">
        <v>0</v>
      </c>
      <c r="Q544" s="10">
        <f t="shared" si="301"/>
        <v>0.90570506123064765</v>
      </c>
      <c r="R544" s="10">
        <f t="shared" si="302"/>
        <v>2.0232618000627783E-2</v>
      </c>
      <c r="S544" s="10">
        <f t="shared" si="303"/>
        <v>0</v>
      </c>
      <c r="T544" s="9">
        <f t="shared" si="293"/>
        <v>0.88547244323001983</v>
      </c>
      <c r="U544" s="18"/>
      <c r="V544" s="8">
        <f t="shared" si="304"/>
        <v>6966.4750188220587</v>
      </c>
      <c r="W544" s="8">
        <f t="shared" si="294"/>
        <v>6810.8503746633696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-2409.6332217138352</v>
      </c>
      <c r="AB544" s="8">
        <f t="shared" si="305"/>
        <v>-15562.464415868877</v>
      </c>
      <c r="AC544" s="8">
        <f t="shared" si="298"/>
        <v>-17972.097637582712</v>
      </c>
      <c r="AD544" s="8">
        <f t="shared" si="306"/>
        <v>683.41119934644405</v>
      </c>
      <c r="AE544" s="8">
        <f t="shared" si="299"/>
        <v>-17288.686438236269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2721.2966819430235</v>
      </c>
      <c r="M545" s="14">
        <f t="shared" si="292"/>
        <v>769177</v>
      </c>
      <c r="N545" s="13"/>
      <c r="O545" s="12">
        <f>1000*(IF(I12&lt;18,VLOOKUP(I12,'[1]Mortality (No Interventions) L'!$B$10:$O$129,13),VLOOKUP(I12,'[1]Mortality (Interventions) L'!$B$392:$AV$512,16)))</f>
        <v>24.702404230628442</v>
      </c>
      <c r="P545" s="11">
        <v>0</v>
      </c>
      <c r="Q545" s="10">
        <f t="shared" si="301"/>
        <v>0.88547244323001983</v>
      </c>
      <c r="R545" s="10">
        <f t="shared" si="302"/>
        <v>2.1873298227750144E-2</v>
      </c>
      <c r="S545" s="10">
        <f t="shared" si="303"/>
        <v>0</v>
      </c>
      <c r="T545" s="9">
        <f t="shared" si="293"/>
        <v>0.86359914500226964</v>
      </c>
      <c r="U545" s="18"/>
      <c r="V545" s="8">
        <f t="shared" si="304"/>
        <v>6810.8503746633696</v>
      </c>
      <c r="W545" s="8">
        <f t="shared" si="294"/>
        <v>6642.6059955541077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-2350.1094878235085</v>
      </c>
      <c r="AB545" s="8">
        <f t="shared" si="305"/>
        <v>-16824.437910926172</v>
      </c>
      <c r="AC545" s="8">
        <f t="shared" si="298"/>
        <v>-19174.547398749681</v>
      </c>
      <c r="AD545" s="8">
        <f t="shared" si="306"/>
        <v>668.14442175447664</v>
      </c>
      <c r="AE545" s="8">
        <f t="shared" si="299"/>
        <v>-18506.402976995203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2721.2966819430235</v>
      </c>
      <c r="M546" s="14">
        <f t="shared" si="292"/>
        <v>769177</v>
      </c>
      <c r="N546" s="13"/>
      <c r="O546" s="12">
        <f>1000*(IF(I13&lt;18,VLOOKUP(I13,'[1]Mortality (No Interventions) L'!$B$10:$O$129,13),VLOOKUP(I13,'[1]Mortality (Interventions) L'!$B$392:$AV$512,16)))</f>
        <v>27.425291454243666</v>
      </c>
      <c r="P546" s="11">
        <v>0</v>
      </c>
      <c r="Q546" s="10">
        <f t="shared" si="301"/>
        <v>0.86359914500226964</v>
      </c>
      <c r="R546" s="10">
        <f t="shared" si="302"/>
        <v>2.3684458251322885E-2</v>
      </c>
      <c r="S546" s="10">
        <f t="shared" si="303"/>
        <v>0</v>
      </c>
      <c r="T546" s="9">
        <f t="shared" si="293"/>
        <v>0.83991468675094672</v>
      </c>
      <c r="U546" s="18"/>
      <c r="V546" s="8">
        <f t="shared" si="304"/>
        <v>6642.6059955541077</v>
      </c>
      <c r="W546" s="8">
        <f t="shared" si="294"/>
        <v>6460.4305901103298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-2285.6570501705651</v>
      </c>
      <c r="AB546" s="8">
        <f t="shared" si="305"/>
        <v>-18217.540544377782</v>
      </c>
      <c r="AC546" s="8">
        <f t="shared" si="298"/>
        <v>-20503.197594548346</v>
      </c>
      <c r="AD546" s="8">
        <f t="shared" si="306"/>
        <v>651.63964816385806</v>
      </c>
      <c r="AE546" s="8">
        <f t="shared" si="299"/>
        <v>-19851.557946384488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5238.5213348553361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2721.2966819430235</v>
      </c>
      <c r="M547" s="14">
        <f t="shared" si="292"/>
        <v>769177</v>
      </c>
      <c r="N547" s="13"/>
      <c r="O547" s="12">
        <f>1000*(IF(I14&lt;18,VLOOKUP(I14,'[1]Mortality (No Interventions) L'!$B$10:$O$129,13),VLOOKUP(I14,'[1]Mortality (Interventions) L'!$B$392:$AV$512,16)))</f>
        <v>30.665076320421335</v>
      </c>
      <c r="P547" s="11">
        <v>0</v>
      </c>
      <c r="Q547" s="10">
        <f t="shared" si="301"/>
        <v>0.83991468675094672</v>
      </c>
      <c r="R547" s="10">
        <f t="shared" si="302"/>
        <v>2.5756047971860561E-2</v>
      </c>
      <c r="S547" s="10">
        <f t="shared" si="303"/>
        <v>0</v>
      </c>
      <c r="T547" s="9">
        <f t="shared" si="293"/>
        <v>0.81415863877908612</v>
      </c>
      <c r="U547" s="18"/>
      <c r="V547" s="8">
        <f t="shared" si="304"/>
        <v>6460.4305901103298</v>
      </c>
      <c r="W547" s="8">
        <f t="shared" si="294"/>
        <v>6262.320993001812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-2215.5672022847757</v>
      </c>
      <c r="AB547" s="8">
        <f t="shared" si="305"/>
        <v>-19810.959710851792</v>
      </c>
      <c r="AC547" s="8">
        <f t="shared" si="298"/>
        <v>-22026.526913136568</v>
      </c>
      <c r="AD547" s="8">
        <f t="shared" si="306"/>
        <v>633.76824088982335</v>
      </c>
      <c r="AE547" s="8">
        <f t="shared" si="299"/>
        <v>-21392.758672246746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2721.2966819430235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2721.2966819430235</v>
      </c>
      <c r="M548" s="14">
        <f t="shared" si="292"/>
        <v>769177</v>
      </c>
      <c r="N548" s="13"/>
      <c r="O548" s="12">
        <f>1000*(IF(I15&lt;18,VLOOKUP(I15,'[1]Mortality (No Interventions) L'!$B$10:$O$129,13),VLOOKUP(I15,'[1]Mortality (Interventions) L'!$B$392:$AV$512,16)))</f>
        <v>34.395890611559686</v>
      </c>
      <c r="P548" s="11">
        <v>0</v>
      </c>
      <c r="Q548" s="10">
        <f t="shared" si="301"/>
        <v>0.81415863877908612</v>
      </c>
      <c r="R548" s="10">
        <f t="shared" si="302"/>
        <v>2.8003711479901782E-2</v>
      </c>
      <c r="S548" s="10">
        <f t="shared" si="303"/>
        <v>0</v>
      </c>
      <c r="T548" s="9">
        <f t="shared" si="293"/>
        <v>0.78615492729918435</v>
      </c>
      <c r="U548" s="18"/>
      <c r="V548" s="8">
        <f t="shared" si="304"/>
        <v>6262.320993001812</v>
      </c>
      <c r="W548" s="8">
        <f t="shared" si="294"/>
        <v>6046.9228851520475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-2139.3607951524291</v>
      </c>
      <c r="AB548" s="8">
        <f t="shared" si="305"/>
        <v>-21539.810784976413</v>
      </c>
      <c r="AC548" s="8">
        <f t="shared" si="298"/>
        <v>-23679.171580128841</v>
      </c>
      <c r="AD548" s="8">
        <f t="shared" si="306"/>
        <v>614.33368941347783</v>
      </c>
      <c r="AE548" s="8">
        <f t="shared" si="299"/>
        <v>-23064.837890715364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2721.2966819430235</v>
      </c>
      <c r="M549" s="14">
        <f t="shared" si="292"/>
        <v>769177</v>
      </c>
      <c r="N549" s="13"/>
      <c r="O549" s="12">
        <f>1000*(IF(I16&lt;18,VLOOKUP(I16,'[1]Mortality (No Interventions) L'!$B$10:$O$129,13),VLOOKUP(I16,'[1]Mortality (Interventions) L'!$B$392:$AV$512,16)))</f>
        <v>38.674290217891659</v>
      </c>
      <c r="P549" s="11">
        <v>0</v>
      </c>
      <c r="Q549" s="10">
        <f t="shared" si="301"/>
        <v>0.78615492729918435</v>
      </c>
      <c r="R549" s="10">
        <f t="shared" si="302"/>
        <v>3.0403983814594172E-2</v>
      </c>
      <c r="S549" s="10">
        <f t="shared" si="303"/>
        <v>0</v>
      </c>
      <c r="T549" s="9">
        <f t="shared" si="293"/>
        <v>0.75575094348459015</v>
      </c>
      <c r="U549" s="18"/>
      <c r="V549" s="8">
        <f t="shared" si="304"/>
        <v>6046.9228851520475</v>
      </c>
      <c r="W549" s="8">
        <f t="shared" si="294"/>
        <v>5813.0624345664664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-2056.6225348799248</v>
      </c>
      <c r="AB549" s="8">
        <f t="shared" si="305"/>
        <v>-23386.045058558102</v>
      </c>
      <c r="AC549" s="8">
        <f t="shared" si="298"/>
        <v>-25442.667593438026</v>
      </c>
      <c r="AD549" s="8">
        <f t="shared" si="306"/>
        <v>593.20313503341595</v>
      </c>
      <c r="AE549" s="8">
        <f t="shared" si="299"/>
        <v>-24849.464458404611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2721.2966819430235</v>
      </c>
      <c r="M550" s="14">
        <f t="shared" si="292"/>
        <v>769177</v>
      </c>
      <c r="N550" s="13"/>
      <c r="O550" s="12">
        <f>1000*(IF(I17&lt;18,VLOOKUP(I17,'[1]Mortality (No Interventions) L'!$B$10:$O$129,13),VLOOKUP(I17,'[1]Mortality (Interventions) L'!$B$392:$AV$512,16)))</f>
        <v>43.608918891572927</v>
      </c>
      <c r="P550" s="11">
        <v>0</v>
      </c>
      <c r="Q550" s="10">
        <f t="shared" si="301"/>
        <v>0.75575094348459015</v>
      </c>
      <c r="R550" s="10">
        <f t="shared" si="302"/>
        <v>3.2957481596649213E-2</v>
      </c>
      <c r="S550" s="10">
        <f t="shared" si="303"/>
        <v>0</v>
      </c>
      <c r="T550" s="9">
        <f t="shared" si="293"/>
        <v>0.72279346188794091</v>
      </c>
      <c r="U550" s="18"/>
      <c r="V550" s="8">
        <f t="shared" si="304"/>
        <v>5813.0624345664664</v>
      </c>
      <c r="W550" s="8">
        <f t="shared" si="294"/>
        <v>5559.5610663458074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-1966.9354495657649</v>
      </c>
      <c r="AB550" s="8">
        <f t="shared" si="305"/>
        <v>-25350.136822065851</v>
      </c>
      <c r="AC550" s="8">
        <f t="shared" si="298"/>
        <v>-27317.072271631616</v>
      </c>
      <c r="AD550" s="8">
        <f t="shared" si="306"/>
        <v>570.26142483097044</v>
      </c>
      <c r="AE550" s="8">
        <f t="shared" si="299"/>
        <v>-26746.810846800647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2721.2966819430235</v>
      </c>
      <c r="M551" s="14">
        <f t="shared" si="292"/>
        <v>769177</v>
      </c>
      <c r="N551" s="13"/>
      <c r="O551" s="12">
        <f>1000*(IF(I18&lt;18,VLOOKUP(I18,'[1]Mortality (No Interventions) L'!$B$10:$O$129,13),VLOOKUP(I18,'[1]Mortality (Interventions) L'!$B$392:$AV$512,16)))</f>
        <v>49.115752162259973</v>
      </c>
      <c r="P551" s="11">
        <v>0</v>
      </c>
      <c r="Q551" s="10">
        <f t="shared" si="301"/>
        <v>0.72279346188794091</v>
      </c>
      <c r="R551" s="10">
        <f t="shared" si="302"/>
        <v>3.5500544538590008E-2</v>
      </c>
      <c r="S551" s="10">
        <f t="shared" si="303"/>
        <v>0</v>
      </c>
      <c r="T551" s="9">
        <f t="shared" si="293"/>
        <v>0.68729291734935094</v>
      </c>
      <c r="U551" s="18"/>
      <c r="V551" s="8">
        <f t="shared" si="304"/>
        <v>5559.5610663458074</v>
      </c>
      <c r="W551" s="8">
        <f t="shared" si="294"/>
        <v>5286.4990428802175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-1870.3279355057293</v>
      </c>
      <c r="AB551" s="8">
        <f t="shared" si="305"/>
        <v>-27306.202346559046</v>
      </c>
      <c r="AC551" s="8">
        <f t="shared" si="298"/>
        <v>-29176.530282064778</v>
      </c>
      <c r="AD551" s="8">
        <f t="shared" si="306"/>
        <v>545.39294060852376</v>
      </c>
      <c r="AE551" s="8">
        <f t="shared" si="299"/>
        <v>-28631.137341456255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2721.2966819430235</v>
      </c>
      <c r="M552" s="14">
        <f t="shared" si="292"/>
        <v>769177</v>
      </c>
      <c r="N552" s="13"/>
      <c r="O552" s="12">
        <f>1000*(IF(I19&lt;18,VLOOKUP(I19,'[1]Mortality (No Interventions) L'!$B$10:$O$129,13),VLOOKUP(I19,'[1]Mortality (Interventions) L'!$B$392:$AV$512,16)))</f>
        <v>55.23108891031039</v>
      </c>
      <c r="P552" s="11">
        <v>0</v>
      </c>
      <c r="Q552" s="10">
        <f t="shared" si="301"/>
        <v>0.68729291734935094</v>
      </c>
      <c r="R552" s="10">
        <f t="shared" si="302"/>
        <v>3.7959936225548607E-2</v>
      </c>
      <c r="S552" s="10">
        <f t="shared" si="303"/>
        <v>0</v>
      </c>
      <c r="T552" s="9">
        <f t="shared" si="293"/>
        <v>0.64933298112380233</v>
      </c>
      <c r="U552" s="18"/>
      <c r="V552" s="8">
        <f t="shared" si="304"/>
        <v>5286.4990428802175</v>
      </c>
      <c r="W552" s="8">
        <f t="shared" si="294"/>
        <v>4994.5199442186295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-1767.0276870083751</v>
      </c>
      <c r="AB552" s="8">
        <f t="shared" si="305"/>
        <v>-29197.9098661588</v>
      </c>
      <c r="AC552" s="8">
        <f t="shared" si="298"/>
        <v>-30964.937553167176</v>
      </c>
      <c r="AD552" s="8">
        <f t="shared" si="306"/>
        <v>518.60555610654933</v>
      </c>
      <c r="AE552" s="8">
        <f t="shared" si="299"/>
        <v>-30446.331997060628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2721.2966819430235</v>
      </c>
      <c r="M553" s="14">
        <f t="shared" si="292"/>
        <v>769177</v>
      </c>
      <c r="N553" s="13"/>
      <c r="O553" s="12">
        <f>1000*(IF(I20&lt;18,VLOOKUP(I20,'[1]Mortality (No Interventions) L'!$B$10:$O$129,13),VLOOKUP(I20,'[1]Mortality (Interventions) L'!$B$392:$AV$512,16)))</f>
        <v>61.890042993767956</v>
      </c>
      <c r="P553" s="11">
        <v>0</v>
      </c>
      <c r="Q553" s="10">
        <f t="shared" si="301"/>
        <v>0.64933298112380233</v>
      </c>
      <c r="R553" s="10">
        <f t="shared" si="302"/>
        <v>4.0187246119023641E-2</v>
      </c>
      <c r="S553" s="10">
        <f t="shared" si="303"/>
        <v>0</v>
      </c>
      <c r="T553" s="9">
        <f t="shared" si="293"/>
        <v>0.60914573500477864</v>
      </c>
      <c r="U553" s="18"/>
      <c r="V553" s="8">
        <f t="shared" si="304"/>
        <v>4994.5199442186295</v>
      </c>
      <c r="W553" s="8">
        <f t="shared" si="294"/>
        <v>4685.4088901377063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-1657.6662674882484</v>
      </c>
      <c r="AB553" s="8">
        <f t="shared" si="305"/>
        <v>-30911.105408092248</v>
      </c>
      <c r="AC553" s="8">
        <f t="shared" si="298"/>
        <v>-32568.771675580498</v>
      </c>
      <c r="AD553" s="8">
        <f t="shared" si="306"/>
        <v>489.96240652784758</v>
      </c>
      <c r="AE553" s="8">
        <f t="shared" si="299"/>
        <v>-32078.80926905265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2721.2966819430235</v>
      </c>
      <c r="M554" s="14">
        <f t="shared" si="292"/>
        <v>769177</v>
      </c>
      <c r="N554" s="13"/>
      <c r="O554" s="12">
        <f>1000*(IF(I21&lt;18,VLOOKUP(I21,'[1]Mortality (No Interventions) L'!$B$10:$O$129,13),VLOOKUP(I21,'[1]Mortality (Interventions) L'!$B$392:$AV$512,16)))</f>
        <v>69.192878486221957</v>
      </c>
      <c r="P554" s="11">
        <v>0</v>
      </c>
      <c r="Q554" s="10">
        <f t="shared" si="301"/>
        <v>0.60914573500477864</v>
      </c>
      <c r="R554" s="10">
        <f t="shared" si="302"/>
        <v>4.2148546822586015E-2</v>
      </c>
      <c r="S554" s="10">
        <f t="shared" si="303"/>
        <v>0</v>
      </c>
      <c r="T554" s="9">
        <f t="shared" si="293"/>
        <v>0.56699718818219258</v>
      </c>
      <c r="U554" s="18"/>
      <c r="V554" s="8">
        <f t="shared" si="304"/>
        <v>4685.4088901377063</v>
      </c>
      <c r="W554" s="8">
        <f t="shared" si="294"/>
        <v>4361.2119621441434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-1542.9675668712248</v>
      </c>
      <c r="AB554" s="8">
        <f t="shared" si="305"/>
        <v>-32419.692799356242</v>
      </c>
      <c r="AC554" s="8">
        <f t="shared" si="298"/>
        <v>-33962.660366227465</v>
      </c>
      <c r="AD554" s="8">
        <f t="shared" si="306"/>
        <v>459.63861212250902</v>
      </c>
      <c r="AE554" s="8">
        <f t="shared" si="299"/>
        <v>-33503.021754104957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2721.2966819430235</v>
      </c>
      <c r="M555" s="14">
        <f t="shared" si="292"/>
        <v>769177</v>
      </c>
      <c r="N555" s="13"/>
      <c r="O555" s="12">
        <f>1000*(IF(I22&lt;18,VLOOKUP(I22,'[1]Mortality (No Interventions) L'!$B$10:$O$129,13),VLOOKUP(I22,'[1]Mortality (Interventions) L'!$B$392:$AV$512,16)))</f>
        <v>77.39235107497116</v>
      </c>
      <c r="P555" s="11">
        <v>0</v>
      </c>
      <c r="Q555" s="10">
        <f t="shared" si="301"/>
        <v>0.56699718818219258</v>
      </c>
      <c r="R555" s="10">
        <f t="shared" si="302"/>
        <v>4.3881245446317732E-2</v>
      </c>
      <c r="S555" s="10">
        <f t="shared" si="303"/>
        <v>0</v>
      </c>
      <c r="T555" s="9">
        <f t="shared" si="293"/>
        <v>0.52311594273587481</v>
      </c>
      <c r="U555" s="18"/>
      <c r="V555" s="8">
        <f t="shared" si="304"/>
        <v>4361.2119621441434</v>
      </c>
      <c r="W555" s="8">
        <f t="shared" si="294"/>
        <v>4023.68751485752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-1423.5536792386329</v>
      </c>
      <c r="AB555" s="8">
        <f t="shared" si="305"/>
        <v>-33752.444728662333</v>
      </c>
      <c r="AC555" s="8">
        <f t="shared" si="298"/>
        <v>-35175.998407900966</v>
      </c>
      <c r="AD555" s="8">
        <f t="shared" si="306"/>
        <v>427.83489348634049</v>
      </c>
      <c r="AE555" s="8">
        <f t="shared" si="299"/>
        <v>-34748.163514414628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2721.2966819430235</v>
      </c>
      <c r="M556" s="14">
        <f t="shared" si="292"/>
        <v>769177</v>
      </c>
      <c r="N556" s="13"/>
      <c r="O556" s="12">
        <f>1000*(IF(I23&lt;18,VLOOKUP(I23,'[1]Mortality (No Interventions) L'!$B$10:$O$129,13),VLOOKUP(I23,'[1]Mortality (Interventions) L'!$B$392:$AV$512,16)))</f>
        <v>86.586520327293471</v>
      </c>
      <c r="P556" s="11">
        <v>0</v>
      </c>
      <c r="Q556" s="10">
        <f t="shared" si="301"/>
        <v>0.52311594273587481</v>
      </c>
      <c r="R556" s="10">
        <f t="shared" si="302"/>
        <v>4.5294789209231114E-2</v>
      </c>
      <c r="S556" s="10">
        <f t="shared" si="303"/>
        <v>0</v>
      </c>
      <c r="T556" s="9">
        <f t="shared" si="293"/>
        <v>0.47782115352664367</v>
      </c>
      <c r="U556" s="18"/>
      <c r="V556" s="8">
        <f t="shared" si="304"/>
        <v>4023.68751485752</v>
      </c>
      <c r="W556" s="8">
        <f t="shared" si="294"/>
        <v>3675.2904140616324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-1300.2931196542434</v>
      </c>
      <c r="AB556" s="8">
        <f t="shared" si="305"/>
        <v>-34839.71007958876</v>
      </c>
      <c r="AC556" s="8">
        <f t="shared" si="298"/>
        <v>-36140.003199243001</v>
      </c>
      <c r="AD556" s="8">
        <f t="shared" si="306"/>
        <v>394.72374520752271</v>
      </c>
      <c r="AE556" s="8">
        <f t="shared" si="299"/>
        <v>-35745.279454035481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2721.2966819430235</v>
      </c>
      <c r="M557" s="14">
        <f t="shared" si="292"/>
        <v>769177</v>
      </c>
      <c r="N557" s="13"/>
      <c r="O557" s="12">
        <f>1000*(IF(I24&lt;18,VLOOKUP(I24,'[1]Mortality (No Interventions) L'!$B$10:$O$129,13),VLOOKUP(I24,'[1]Mortality (Interventions) L'!$B$392:$AV$512,16)))</f>
        <v>96.93400880700608</v>
      </c>
      <c r="P557" s="11">
        <v>0</v>
      </c>
      <c r="Q557" s="10">
        <f t="shared" si="301"/>
        <v>0.47782115352664367</v>
      </c>
      <c r="R557" s="10">
        <f t="shared" si="302"/>
        <v>4.6317119904125487E-2</v>
      </c>
      <c r="S557" s="10">
        <f t="shared" si="303"/>
        <v>0</v>
      </c>
      <c r="T557" s="9">
        <f t="shared" si="293"/>
        <v>0.43150403362251821</v>
      </c>
      <c r="U557" s="18"/>
      <c r="V557" s="8">
        <f t="shared" si="304"/>
        <v>3675.2904140616324</v>
      </c>
      <c r="W557" s="8">
        <f t="shared" si="294"/>
        <v>3319.0297806966769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-1174.2504949419897</v>
      </c>
      <c r="AB557" s="8">
        <f t="shared" si="305"/>
        <v>-35626.063336495528</v>
      </c>
      <c r="AC557" s="8">
        <f t="shared" si="298"/>
        <v>-36800.313831437517</v>
      </c>
      <c r="AD557" s="8">
        <f t="shared" si="306"/>
        <v>360.54598961944617</v>
      </c>
      <c r="AE557" s="8">
        <f t="shared" si="299"/>
        <v>-36439.767841818073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2721.2966819430235</v>
      </c>
      <c r="M558" s="14">
        <f t="shared" si="292"/>
        <v>769177</v>
      </c>
      <c r="N558" s="13"/>
      <c r="O558" s="12">
        <f>1000*(IF(I25&lt;18,VLOOKUP(I25,'[1]Mortality (No Interventions) L'!$B$10:$O$129,13),VLOOKUP(I25,'[1]Mortality (Interventions) L'!$B$392:$AV$512,16)))</f>
        <v>108.08083836773825</v>
      </c>
      <c r="P558" s="11">
        <v>0</v>
      </c>
      <c r="Q558" s="10">
        <f t="shared" si="301"/>
        <v>0.43150403362251821</v>
      </c>
      <c r="R558" s="10">
        <f t="shared" si="302"/>
        <v>4.663731771298249E-2</v>
      </c>
      <c r="S558" s="10">
        <f t="shared" si="303"/>
        <v>0</v>
      </c>
      <c r="T558" s="9">
        <f t="shared" si="293"/>
        <v>0.38486671590953569</v>
      </c>
      <c r="U558" s="18"/>
      <c r="V558" s="8">
        <f t="shared" si="304"/>
        <v>3319.0297806966769</v>
      </c>
      <c r="W558" s="8">
        <f t="shared" si="294"/>
        <v>2960.3062594314897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-1047.3365169949277</v>
      </c>
      <c r="AB558" s="8">
        <f t="shared" si="305"/>
        <v>-35872.35212651873</v>
      </c>
      <c r="AC558" s="8">
        <f t="shared" si="298"/>
        <v>-36919.688643513655</v>
      </c>
      <c r="AD558" s="8">
        <f t="shared" si="306"/>
        <v>325.59682148634403</v>
      </c>
      <c r="AE558" s="8">
        <f t="shared" si="299"/>
        <v>-36594.091822027309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2721.2966819430235</v>
      </c>
      <c r="M559" s="14">
        <f t="shared" si="292"/>
        <v>769177</v>
      </c>
      <c r="N559" s="13"/>
      <c r="O559" s="12">
        <f>1000*(IF(I26&lt;18,VLOOKUP(I26,'[1]Mortality (No Interventions) L'!$B$10:$O$129,13),VLOOKUP(I26,'[1]Mortality (Interventions) L'!$B$392:$AV$512,16)))</f>
        <v>119.6887413279386</v>
      </c>
      <c r="P559" s="11">
        <v>0</v>
      </c>
      <c r="Q559" s="10">
        <f t="shared" si="301"/>
        <v>0.38486671590953569</v>
      </c>
      <c r="R559" s="10">
        <f t="shared" si="302"/>
        <v>4.6064212806229646E-2</v>
      </c>
      <c r="S559" s="10">
        <f t="shared" si="303"/>
        <v>0</v>
      </c>
      <c r="T559" s="9">
        <f t="shared" si="293"/>
        <v>0.33880250310330606</v>
      </c>
      <c r="U559" s="18"/>
      <c r="V559" s="8">
        <f t="shared" si="304"/>
        <v>2960.3062594314897</v>
      </c>
      <c r="W559" s="8">
        <f t="shared" si="294"/>
        <v>2605.9909292949164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-921.9821275290177</v>
      </c>
      <c r="AB559" s="8">
        <f t="shared" si="305"/>
        <v>-35431.533013657303</v>
      </c>
      <c r="AC559" s="8">
        <f t="shared" si="298"/>
        <v>-36353.515141186319</v>
      </c>
      <c r="AD559" s="8">
        <f t="shared" si="306"/>
        <v>290.40604405022918</v>
      </c>
      <c r="AE559" s="8">
        <f t="shared" si="299"/>
        <v>-36063.10909713609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2721.2966819430235</v>
      </c>
      <c r="M560" s="14">
        <f t="shared" si="292"/>
        <v>769177</v>
      </c>
      <c r="N560" s="13"/>
      <c r="O560" s="12">
        <f>1000*(IF(I27&lt;18,VLOOKUP(I27,'[1]Mortality (No Interventions) L'!$B$10:$O$129,13),VLOOKUP(I27,'[1]Mortality (Interventions) L'!$B$392:$AV$512,16)))</f>
        <v>132.32514179538714</v>
      </c>
      <c r="P560" s="11">
        <v>0</v>
      </c>
      <c r="Q560" s="10">
        <f t="shared" si="301"/>
        <v>0.33880250310330606</v>
      </c>
      <c r="R560" s="10">
        <f t="shared" si="302"/>
        <v>4.4832089263777061E-2</v>
      </c>
      <c r="S560" s="10">
        <f t="shared" si="303"/>
        <v>0</v>
      </c>
      <c r="T560" s="9">
        <f t="shared" si="293"/>
        <v>0.29397041383952899</v>
      </c>
      <c r="U560" s="18"/>
      <c r="V560" s="8">
        <f t="shared" si="304"/>
        <v>2605.9909292949164</v>
      </c>
      <c r="W560" s="8">
        <f t="shared" si="294"/>
        <v>2261.1528100584742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-799.98071177092766</v>
      </c>
      <c r="AB560" s="8">
        <f t="shared" si="305"/>
        <v>-34483.811923644251</v>
      </c>
      <c r="AC560" s="8">
        <f t="shared" si="298"/>
        <v>-35283.792635415179</v>
      </c>
      <c r="AD560" s="8">
        <f t="shared" si="306"/>
        <v>255.64771016383133</v>
      </c>
      <c r="AE560" s="8">
        <f t="shared" si="299"/>
        <v>-35028.144925251348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2721.2966819430235</v>
      </c>
      <c r="M561" s="14">
        <f t="shared" si="292"/>
        <v>769177</v>
      </c>
      <c r="N561" s="13"/>
      <c r="O561" s="12">
        <f>1000*(IF(I28&lt;18,VLOOKUP(I28,'[1]Mortality (No Interventions) L'!$B$10:$O$129,13),VLOOKUP(I28,'[1]Mortality (Interventions) L'!$B$392:$AV$512,16)))</f>
        <v>145.93650804231362</v>
      </c>
      <c r="P561" s="11">
        <v>0</v>
      </c>
      <c r="Q561" s="10">
        <f t="shared" si="301"/>
        <v>0.29397041383952899</v>
      </c>
      <c r="R561" s="10">
        <f t="shared" si="302"/>
        <v>4.2901015663494683E-2</v>
      </c>
      <c r="S561" s="10">
        <f t="shared" si="303"/>
        <v>0</v>
      </c>
      <c r="T561" s="9">
        <f t="shared" si="293"/>
        <v>0.2510693981760343</v>
      </c>
      <c r="U561" s="18"/>
      <c r="V561" s="8">
        <f t="shared" si="304"/>
        <v>2261.1528100584742</v>
      </c>
      <c r="W561" s="8">
        <f t="shared" si="294"/>
        <v>1931.1680648084755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-683.23432019387394</v>
      </c>
      <c r="AB561" s="8">
        <f t="shared" si="305"/>
        <v>-32998.474524999852</v>
      </c>
      <c r="AC561" s="8">
        <f t="shared" si="298"/>
        <v>-33681.708845193723</v>
      </c>
      <c r="AD561" s="8">
        <f t="shared" si="306"/>
        <v>221.81909066673634</v>
      </c>
      <c r="AE561" s="8">
        <f t="shared" si="299"/>
        <v>-33459.889754526987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2721.2966819430235</v>
      </c>
      <c r="M562" s="14">
        <f t="shared" si="292"/>
        <v>769177</v>
      </c>
      <c r="N562" s="13"/>
      <c r="O562" s="12">
        <f>1000*(IF(I29&lt;18,VLOOKUP(I29,'[1]Mortality (No Interventions) L'!$B$10:$O$129,13),VLOOKUP(I29,'[1]Mortality (Interventions) L'!$B$392:$AV$512,16)))</f>
        <v>160.89594166908756</v>
      </c>
      <c r="P562" s="11">
        <v>0</v>
      </c>
      <c r="Q562" s="10">
        <f t="shared" si="301"/>
        <v>0.2510693981760343</v>
      </c>
      <c r="R562" s="10">
        <f t="shared" si="302"/>
        <v>4.0396047243824132E-2</v>
      </c>
      <c r="S562" s="10">
        <f t="shared" si="303"/>
        <v>0</v>
      </c>
      <c r="T562" s="9">
        <f t="shared" si="293"/>
        <v>0.21067335093221018</v>
      </c>
      <c r="U562" s="18"/>
      <c r="V562" s="8">
        <f t="shared" si="304"/>
        <v>1931.1680648084755</v>
      </c>
      <c r="W562" s="8">
        <f t="shared" si="294"/>
        <v>1620.4509604998464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-573.30469086564176</v>
      </c>
      <c r="AB562" s="8">
        <f t="shared" si="305"/>
        <v>-31071.710430862913</v>
      </c>
      <c r="AC562" s="8">
        <f t="shared" si="298"/>
        <v>-31645.015121728557</v>
      </c>
      <c r="AD562" s="8">
        <f t="shared" si="306"/>
        <v>189.44758715771147</v>
      </c>
      <c r="AE562" s="8">
        <f t="shared" si="299"/>
        <v>-31455.567534570844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2721.2966819430235</v>
      </c>
      <c r="M563" s="14">
        <f t="shared" si="292"/>
        <v>769177</v>
      </c>
      <c r="N563" s="13"/>
      <c r="O563" s="12">
        <f>1000*(IF(I30&lt;18,VLOOKUP(I30,'[1]Mortality (No Interventions) L'!$B$10:$O$129,13),VLOOKUP(I30,'[1]Mortality (Interventions) L'!$B$392:$AV$512,16)))</f>
        <v>177.39647371442001</v>
      </c>
      <c r="P563" s="11">
        <v>0</v>
      </c>
      <c r="Q563" s="10">
        <f t="shared" si="301"/>
        <v>0.21067335093221018</v>
      </c>
      <c r="R563" s="10">
        <f t="shared" si="302"/>
        <v>3.7372709560974604E-2</v>
      </c>
      <c r="S563" s="10">
        <f t="shared" si="303"/>
        <v>0</v>
      </c>
      <c r="T563" s="9">
        <f t="shared" si="293"/>
        <v>0.17330064137123558</v>
      </c>
      <c r="U563" s="18"/>
      <c r="V563" s="8">
        <f t="shared" si="304"/>
        <v>1620.4509604998464</v>
      </c>
      <c r="W563" s="8">
        <f t="shared" si="294"/>
        <v>1332.9886742800288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-471.60246034214123</v>
      </c>
      <c r="AB563" s="8">
        <f t="shared" si="305"/>
        <v>-28746.228621981762</v>
      </c>
      <c r="AC563" s="8">
        <f t="shared" si="298"/>
        <v>-29217.831082323904</v>
      </c>
      <c r="AD563" s="8">
        <f t="shared" si="306"/>
        <v>158.96623922503494</v>
      </c>
      <c r="AE563" s="8">
        <f t="shared" si="299"/>
        <v>-29058.864843098869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2721.2966819430235</v>
      </c>
      <c r="M564" s="14">
        <f t="shared" si="292"/>
        <v>769177</v>
      </c>
      <c r="N564" s="13"/>
      <c r="O564" s="12">
        <f>1000*(IF(I31&lt;18,VLOOKUP(I31,'[1]Mortality (No Interventions) L'!$B$10:$O$129,13),VLOOKUP(I31,'[1]Mortality (Interventions) L'!$B$392:$AV$512,16)))</f>
        <v>193.70442814939582</v>
      </c>
      <c r="P564" s="11">
        <v>0</v>
      </c>
      <c r="Q564" s="10">
        <f t="shared" si="301"/>
        <v>0.17330064137123558</v>
      </c>
      <c r="R564" s="10">
        <f t="shared" si="302"/>
        <v>3.3569101634738717E-2</v>
      </c>
      <c r="S564" s="10">
        <f t="shared" si="303"/>
        <v>0</v>
      </c>
      <c r="T564" s="9">
        <f t="shared" si="293"/>
        <v>0.13973153973649685</v>
      </c>
      <c r="U564" s="18"/>
      <c r="V564" s="8">
        <f t="shared" si="304"/>
        <v>1332.9886742800288</v>
      </c>
      <c r="W564" s="8">
        <f t="shared" si="294"/>
        <v>1074.7828653989945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-380.25097544771864</v>
      </c>
      <c r="AB564" s="8">
        <f t="shared" si="305"/>
        <v>-25820.580888103421</v>
      </c>
      <c r="AC564" s="8">
        <f t="shared" si="298"/>
        <v>-26200.831863551139</v>
      </c>
      <c r="AD564" s="8">
        <f t="shared" si="306"/>
        <v>130.76618894687084</v>
      </c>
      <c r="AE564" s="8">
        <f t="shared" si="299"/>
        <v>-26070.06567460427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2721.2966819430235</v>
      </c>
      <c r="M565" s="14">
        <f t="shared" si="292"/>
        <v>769177</v>
      </c>
      <c r="N565" s="13"/>
      <c r="O565" s="12">
        <f>1000*(IF(I32&lt;18,VLOOKUP(I32,'[1]Mortality (No Interventions) L'!$B$10:$O$129,13),VLOOKUP(I32,'[1]Mortality (Interventions) L'!$B$392:$AV$512,16)))</f>
        <v>211.26301944737119</v>
      </c>
      <c r="P565" s="11">
        <v>0</v>
      </c>
      <c r="Q565" s="10">
        <f t="shared" si="301"/>
        <v>0.13973153973649685</v>
      </c>
      <c r="R565" s="10">
        <f t="shared" si="302"/>
        <v>2.9520106996762656E-2</v>
      </c>
      <c r="S565" s="10">
        <f t="shared" si="303"/>
        <v>0</v>
      </c>
      <c r="T565" s="9">
        <f t="shared" si="293"/>
        <v>0.11021143273973419</v>
      </c>
      <c r="U565" s="18"/>
      <c r="V565" s="8">
        <f t="shared" si="304"/>
        <v>1074.7828653989945</v>
      </c>
      <c r="W565" s="8">
        <f t="shared" si="294"/>
        <v>847.72099200450532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-299.91800622682536</v>
      </c>
      <c r="AB565" s="8">
        <f t="shared" si="305"/>
        <v>-22706.187339448908</v>
      </c>
      <c r="AC565" s="8">
        <f t="shared" si="298"/>
        <v>-23006.105345675733</v>
      </c>
      <c r="AD565" s="8">
        <f t="shared" si="306"/>
        <v>105.43619909564137</v>
      </c>
      <c r="AE565" s="8">
        <f t="shared" si="299"/>
        <v>-22900.66914658009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2721.2966819430235</v>
      </c>
      <c r="M566" s="14">
        <f t="shared" si="292"/>
        <v>769177</v>
      </c>
      <c r="N566" s="13"/>
      <c r="O566" s="12">
        <f>1000*(IF(I33&lt;18,VLOOKUP(I33,'[1]Mortality (No Interventions) L'!$B$10:$O$129,13),VLOOKUP(I33,'[1]Mortality (Interventions) L'!$B$392:$AV$512,16)))</f>
        <v>229.59119590185921</v>
      </c>
      <c r="P566" s="11">
        <v>0</v>
      </c>
      <c r="Q566" s="10">
        <f t="shared" si="301"/>
        <v>0.11021143273973419</v>
      </c>
      <c r="R566" s="10">
        <f t="shared" si="302"/>
        <v>2.530357464477289E-2</v>
      </c>
      <c r="S566" s="10">
        <f t="shared" si="303"/>
        <v>0</v>
      </c>
      <c r="T566" s="9">
        <f t="shared" si="293"/>
        <v>8.4907858094961292E-2</v>
      </c>
      <c r="U566" s="18"/>
      <c r="V566" s="8">
        <f t="shared" si="304"/>
        <v>847.72099200450532</v>
      </c>
      <c r="W566" s="8">
        <f t="shared" si="294"/>
        <v>653.09171565908048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-231.05947250470726</v>
      </c>
      <c r="AB566" s="8">
        <f t="shared" si="305"/>
        <v>-19462.927634542477</v>
      </c>
      <c r="AC566" s="8">
        <f t="shared" si="298"/>
        <v>-19693.987107047185</v>
      </c>
      <c r="AD566" s="8">
        <f t="shared" si="306"/>
        <v>83.161429315641982</v>
      </c>
      <c r="AE566" s="8">
        <f t="shared" si="299"/>
        <v>-19610.825677731544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2721.2966819430235</v>
      </c>
      <c r="M567" s="14">
        <f t="shared" si="292"/>
        <v>769177</v>
      </c>
      <c r="N567" s="13"/>
      <c r="O567" s="12">
        <f>1000*(IF(I34&lt;18,VLOOKUP(I34,'[1]Mortality (No Interventions) L'!$B$10:$O$129,13),VLOOKUP(I34,'[1]Mortality (Interventions) L'!$B$392:$AV$512,16)))</f>
        <v>248.44688488862408</v>
      </c>
      <c r="P567" s="11">
        <v>0</v>
      </c>
      <c r="Q567" s="10">
        <f t="shared" si="301"/>
        <v>8.4907858094961292E-2</v>
      </c>
      <c r="R567" s="10">
        <f t="shared" si="302"/>
        <v>2.1095092846258479E-2</v>
      </c>
      <c r="S567" s="10">
        <f t="shared" si="303"/>
        <v>0</v>
      </c>
      <c r="T567" s="9">
        <f t="shared" si="293"/>
        <v>6.3812765248702816E-2</v>
      </c>
      <c r="U567" s="18"/>
      <c r="V567" s="8">
        <f t="shared" si="304"/>
        <v>653.09171565908048</v>
      </c>
      <c r="W567" s="8">
        <f t="shared" si="294"/>
        <v>490.83311335701489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-173.65346633690405</v>
      </c>
      <c r="AB567" s="8">
        <f t="shared" si="305"/>
        <v>-16225.860230206559</v>
      </c>
      <c r="AC567" s="8">
        <f t="shared" si="298"/>
        <v>-16399.513696543465</v>
      </c>
      <c r="AD567" s="8">
        <f t="shared" si="306"/>
        <v>64.068297306155799</v>
      </c>
      <c r="AE567" s="8">
        <f t="shared" si="299"/>
        <v>-16335.445399237309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2721.2966819430235</v>
      </c>
      <c r="M568" s="14">
        <f t="shared" si="292"/>
        <v>769177</v>
      </c>
      <c r="N568" s="13"/>
      <c r="O568" s="12">
        <f>1000*(IF(I35&lt;18,VLOOKUP(I35,'[1]Mortality (No Interventions) L'!$B$10:$O$129,13),VLOOKUP(I35,'[1]Mortality (Interventions) L'!$B$392:$AV$512,16)))</f>
        <v>268.61168750259134</v>
      </c>
      <c r="P568" s="11">
        <v>0</v>
      </c>
      <c r="Q568" s="10">
        <f t="shared" si="301"/>
        <v>6.3812765248702816E-2</v>
      </c>
      <c r="R568" s="10">
        <f t="shared" si="302"/>
        <v>1.7140854557660779E-2</v>
      </c>
      <c r="S568" s="10">
        <f t="shared" si="303"/>
        <v>0</v>
      </c>
      <c r="T568" s="9">
        <f t="shared" si="293"/>
        <v>4.667191069104204E-2</v>
      </c>
      <c r="U568" s="18"/>
      <c r="V568" s="8">
        <f t="shared" si="304"/>
        <v>490.83311335701489</v>
      </c>
      <c r="W568" s="8">
        <f t="shared" si="294"/>
        <v>358.98960249603647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-127.00811570347383</v>
      </c>
      <c r="AB568" s="8">
        <f t="shared" si="305"/>
        <v>-13184.351086097846</v>
      </c>
      <c r="AC568" s="8">
        <f t="shared" si="298"/>
        <v>-13311.359201801321</v>
      </c>
      <c r="AD568" s="8">
        <f t="shared" si="306"/>
        <v>48.150728420323162</v>
      </c>
      <c r="AE568" s="8">
        <f t="shared" si="299"/>
        <v>-13263.208473380997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2721.2966819430235</v>
      </c>
      <c r="M569" s="14">
        <f t="shared" ref="M569:M600" si="309">$E$11</f>
        <v>769177</v>
      </c>
      <c r="N569" s="13"/>
      <c r="O569" s="12">
        <f>1000*(IF(I36&lt;18,VLOOKUP(I36,'[1]Mortality (No Interventions) L'!$B$10:$O$129,13),VLOOKUP(I36,'[1]Mortality (Interventions) L'!$B$392:$AV$512,16)))</f>
        <v>289.25617698110295</v>
      </c>
      <c r="P569" s="11">
        <v>0</v>
      </c>
      <c r="Q569" s="10">
        <f t="shared" si="301"/>
        <v>4.667191069104204E-2</v>
      </c>
      <c r="R569" s="10">
        <f t="shared" si="302"/>
        <v>1.3500138458894287E-2</v>
      </c>
      <c r="S569" s="10">
        <f t="shared" si="303"/>
        <v>0</v>
      </c>
      <c r="T569" s="9">
        <f t="shared" ref="T569:T600" si="310">Q569-SUM(R569:S569)</f>
        <v>3.3171772232147755E-2</v>
      </c>
      <c r="U569" s="18"/>
      <c r="V569" s="8">
        <f t="shared" si="304"/>
        <v>358.98960249603647</v>
      </c>
      <c r="W569" s="8">
        <f t="shared" ref="W569:W600" si="311">$G$14*M569*T569</f>
        <v>255.14964250206714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-90.270233709513406</v>
      </c>
      <c r="AB569" s="8">
        <f t="shared" si="305"/>
        <v>-10383.995999396931</v>
      </c>
      <c r="AC569" s="8">
        <f t="shared" ref="AC569:AC600" si="315">IFERROR(_xlfn.IFNA(SUM(Y569:AB569),0),0)</f>
        <v>-10474.266233106446</v>
      </c>
      <c r="AD569" s="8">
        <f t="shared" si="306"/>
        <v>35.216880004861181</v>
      </c>
      <c r="AE569" s="8">
        <f t="shared" ref="AE569:AE600" si="316">IFERROR(_xlfn.IFNA(SUM(AC569:AD569),0),0)</f>
        <v>-10439.049353101585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2721.2966819430235</v>
      </c>
      <c r="M570" s="14">
        <f t="shared" si="309"/>
        <v>769177</v>
      </c>
      <c r="N570" s="13"/>
      <c r="O570" s="12">
        <f>1000*(IF(I37&lt;18,VLOOKUP(I37,'[1]Mortality (No Interventions) L'!$B$10:$O$129,13),VLOOKUP(I37,'[1]Mortality (Interventions) L'!$B$392:$AV$512,16)))</f>
        <v>311.03957044581421</v>
      </c>
      <c r="P570" s="11">
        <v>0</v>
      </c>
      <c r="Q570" s="10">
        <f t="shared" ref="Q570:Q601" si="318">T569</f>
        <v>3.3171772232147755E-2</v>
      </c>
      <c r="R570" s="10">
        <f t="shared" ref="R570:R601" si="319">O570*Q570/1000</f>
        <v>1.0317733786013625E-2</v>
      </c>
      <c r="S570" s="10">
        <f t="shared" ref="S570:S601" si="320">MIN(P570*Q570,Q570-R570)</f>
        <v>0</v>
      </c>
      <c r="T570" s="9">
        <f t="shared" si="310"/>
        <v>2.285403844613413E-2</v>
      </c>
      <c r="U570" s="18"/>
      <c r="V570" s="8">
        <f t="shared" ref="V570:V601" si="321">W569</f>
        <v>255.14964250206714</v>
      </c>
      <c r="W570" s="8">
        <f t="shared" si="311"/>
        <v>175.78800729882113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-62.192618992463096</v>
      </c>
      <c r="AB570" s="8">
        <f t="shared" ref="AB570:AB601" si="322">IFERROR(_xlfn.IFNA(-M570*R570,0),0)</f>
        <v>-7936.1635203246014</v>
      </c>
      <c r="AC570" s="8">
        <f t="shared" si="315"/>
        <v>-7998.3561393170648</v>
      </c>
      <c r="AD570" s="8">
        <f t="shared" ref="AD570:AD601" si="323">IFERROR(_xlfn.IFNA($D$6*SUM(V570:V570,Y570:Z570),0),0)</f>
        <v>25.030179929452789</v>
      </c>
      <c r="AE570" s="8">
        <f t="shared" si="316"/>
        <v>-7973.3259593876119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2721.2966819430235</v>
      </c>
      <c r="M571" s="14">
        <f t="shared" si="309"/>
        <v>769177</v>
      </c>
      <c r="N571" s="13"/>
      <c r="O571" s="12">
        <f>1000*(IF(I38&lt;18,VLOOKUP(I38,'[1]Mortality (No Interventions) L'!$B$10:$O$129,13),VLOOKUP(I38,'[1]Mortality (Interventions) L'!$B$392:$AV$512,16)))</f>
        <v>334.01283097974743</v>
      </c>
      <c r="P571" s="11">
        <v>0</v>
      </c>
      <c r="Q571" s="10">
        <f t="shared" si="318"/>
        <v>2.285403844613413E-2</v>
      </c>
      <c r="R571" s="10">
        <f t="shared" si="319"/>
        <v>7.6335420807132487E-3</v>
      </c>
      <c r="S571" s="10">
        <f t="shared" si="320"/>
        <v>0</v>
      </c>
      <c r="T571" s="9">
        <f t="shared" si="310"/>
        <v>1.5220496365420881E-2</v>
      </c>
      <c r="U571" s="18"/>
      <c r="V571" s="8">
        <f t="shared" si="321"/>
        <v>175.78800729882113</v>
      </c>
      <c r="W571" s="8">
        <f t="shared" si="311"/>
        <v>117.07255732865337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-41.419486256745692</v>
      </c>
      <c r="AB571" s="8">
        <f t="shared" si="322"/>
        <v>-5871.5449970167747</v>
      </c>
      <c r="AC571" s="8">
        <f t="shared" si="315"/>
        <v>-5912.9644832735203</v>
      </c>
      <c r="AD571" s="8">
        <f t="shared" si="323"/>
        <v>17.244803516014354</v>
      </c>
      <c r="AE571" s="8">
        <f t="shared" si="316"/>
        <v>-5895.7196797575061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2721.2966819430235</v>
      </c>
      <c r="M572" s="14">
        <f t="shared" si="309"/>
        <v>769177</v>
      </c>
      <c r="N572" s="13"/>
      <c r="O572" s="12">
        <f>1000*(IF(I39&lt;18,VLOOKUP(I39,'[1]Mortality (No Interventions) L'!$B$10:$O$129,13),VLOOKUP(I39,'[1]Mortality (Interventions) L'!$B$392:$AV$512,16)))</f>
        <v>357.28902996883721</v>
      </c>
      <c r="P572" s="11">
        <v>0</v>
      </c>
      <c r="Q572" s="10">
        <f t="shared" si="318"/>
        <v>1.5220496365420881E-2</v>
      </c>
      <c r="R572" s="10">
        <f t="shared" si="319"/>
        <v>5.4381163820454385E-3</v>
      </c>
      <c r="S572" s="10">
        <f t="shared" si="320"/>
        <v>0</v>
      </c>
      <c r="T572" s="9">
        <f t="shared" si="310"/>
        <v>9.7823799833754426E-3</v>
      </c>
      <c r="U572" s="18"/>
      <c r="V572" s="8">
        <f t="shared" si="321"/>
        <v>117.07255732865337</v>
      </c>
      <c r="W572" s="8">
        <f t="shared" si="311"/>
        <v>75.243816884727735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-26.620758190265441</v>
      </c>
      <c r="AB572" s="8">
        <f t="shared" si="322"/>
        <v>-4182.8740443925644</v>
      </c>
      <c r="AC572" s="8">
        <f t="shared" si="315"/>
        <v>-4209.4948025828298</v>
      </c>
      <c r="AD572" s="8">
        <f t="shared" si="323"/>
        <v>11.484817873940896</v>
      </c>
      <c r="AE572" s="8">
        <f t="shared" si="316"/>
        <v>-4198.0099847088886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2721.2966819430235</v>
      </c>
      <c r="M573" s="14">
        <f t="shared" si="309"/>
        <v>769177</v>
      </c>
      <c r="N573" s="13"/>
      <c r="O573" s="12">
        <f>1000*(IF(I40&lt;18,VLOOKUP(I40,'[1]Mortality (No Interventions) L'!$B$10:$O$129,13),VLOOKUP(I40,'[1]Mortality (Interventions) L'!$B$392:$AV$512,16)))</f>
        <v>381.50921473760798</v>
      </c>
      <c r="P573" s="11">
        <v>0</v>
      </c>
      <c r="Q573" s="10">
        <f t="shared" si="318"/>
        <v>9.7823799833754426E-3</v>
      </c>
      <c r="R573" s="10">
        <f t="shared" si="319"/>
        <v>3.7320681057224597E-3</v>
      </c>
      <c r="S573" s="10">
        <f t="shared" si="320"/>
        <v>0</v>
      </c>
      <c r="T573" s="9">
        <f t="shared" si="310"/>
        <v>6.0503118776529825E-3</v>
      </c>
      <c r="U573" s="18"/>
      <c r="V573" s="8">
        <f t="shared" si="321"/>
        <v>75.243816884727735</v>
      </c>
      <c r="W573" s="8">
        <f t="shared" si="311"/>
        <v>46.53760739117488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-16.464693637377525</v>
      </c>
      <c r="AB573" s="8">
        <f t="shared" si="322"/>
        <v>-2870.6209493552842</v>
      </c>
      <c r="AC573" s="8">
        <f t="shared" si="315"/>
        <v>-2887.0856429926616</v>
      </c>
      <c r="AD573" s="8">
        <f t="shared" si="323"/>
        <v>7.3814184363917912</v>
      </c>
      <c r="AE573" s="8">
        <f t="shared" si="316"/>
        <v>-2879.7042245562698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2721.2966819430235</v>
      </c>
      <c r="M574" s="14">
        <f t="shared" si="309"/>
        <v>769177</v>
      </c>
      <c r="N574" s="13"/>
      <c r="O574" s="12">
        <f>1000*(IF(I41&lt;18,VLOOKUP(I41,'[1]Mortality (No Interventions) L'!$B$10:$O$129,13),VLOOKUP(I41,'[1]Mortality (Interventions) L'!$B$392:$AV$512,16)))</f>
        <v>405.74831354244532</v>
      </c>
      <c r="P574" s="11">
        <v>0</v>
      </c>
      <c r="Q574" s="10">
        <f t="shared" si="318"/>
        <v>6.0503118776529825E-3</v>
      </c>
      <c r="R574" s="10">
        <f t="shared" si="319"/>
        <v>2.4549038407635235E-3</v>
      </c>
      <c r="S574" s="10">
        <f t="shared" si="320"/>
        <v>0</v>
      </c>
      <c r="T574" s="9">
        <f t="shared" si="310"/>
        <v>3.595408036889459E-3</v>
      </c>
      <c r="U574" s="18"/>
      <c r="V574" s="8">
        <f t="shared" si="321"/>
        <v>46.53760739117488</v>
      </c>
      <c r="W574" s="8">
        <f t="shared" si="311"/>
        <v>27.655051675905234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-9.7841719610185649</v>
      </c>
      <c r="AB574" s="8">
        <f t="shared" si="322"/>
        <v>-1888.2555715269648</v>
      </c>
      <c r="AC574" s="8">
        <f t="shared" si="315"/>
        <v>-1898.0397434879833</v>
      </c>
      <c r="AD574" s="8">
        <f t="shared" si="323"/>
        <v>4.5653392850742565</v>
      </c>
      <c r="AE574" s="8">
        <f t="shared" si="316"/>
        <v>-1893.474404202909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2721.2966819430235</v>
      </c>
      <c r="M575" s="14">
        <f t="shared" si="309"/>
        <v>769177</v>
      </c>
      <c r="N575" s="13"/>
      <c r="O575" s="12">
        <f>1000*(IF(I42&lt;18,VLOOKUP(I42,'[1]Mortality (No Interventions) L'!$B$10:$O$129,13),VLOOKUP(I42,'[1]Mortality (Interventions) L'!$B$392:$AV$512,16)))</f>
        <v>429.42232189942195</v>
      </c>
      <c r="P575" s="11">
        <v>0</v>
      </c>
      <c r="Q575" s="10">
        <f t="shared" si="318"/>
        <v>3.595408036889459E-3</v>
      </c>
      <c r="R575" s="10">
        <f t="shared" si="319"/>
        <v>1.5439484673769139E-3</v>
      </c>
      <c r="S575" s="10">
        <f t="shared" si="320"/>
        <v>0</v>
      </c>
      <c r="T575" s="9">
        <f t="shared" si="310"/>
        <v>2.051459569512545E-3</v>
      </c>
      <c r="U575" s="18"/>
      <c r="V575" s="8">
        <f t="shared" si="321"/>
        <v>27.655051675905234</v>
      </c>
      <c r="W575" s="8">
        <f t="shared" si="311"/>
        <v>15.77935517298951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-5.5826301196547519</v>
      </c>
      <c r="AB575" s="8">
        <f t="shared" si="322"/>
        <v>-1187.5696502915725</v>
      </c>
      <c r="AC575" s="8">
        <f t="shared" si="315"/>
        <v>-1193.1522804112274</v>
      </c>
      <c r="AD575" s="8">
        <f t="shared" si="323"/>
        <v>2.7129605694063037</v>
      </c>
      <c r="AE575" s="8">
        <f t="shared" si="316"/>
        <v>-1190.4393198418211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2721.2966819430235</v>
      </c>
      <c r="M576" s="14">
        <f t="shared" si="309"/>
        <v>769177</v>
      </c>
      <c r="N576" s="13"/>
      <c r="O576" s="12">
        <f>1000*(IF(I43&lt;18,VLOOKUP(I43,'[1]Mortality (No Interventions) L'!$B$10:$O$129,13),VLOOKUP(I43,'[1]Mortality (Interventions) L'!$B$392:$AV$512,16)))</f>
        <v>453.53112540239385</v>
      </c>
      <c r="P576" s="11">
        <v>0</v>
      </c>
      <c r="Q576" s="10">
        <f t="shared" si="318"/>
        <v>2.051459569512545E-3</v>
      </c>
      <c r="R576" s="10">
        <f t="shared" si="319"/>
        <v>9.3040076727853493E-4</v>
      </c>
      <c r="S576" s="10">
        <f t="shared" si="320"/>
        <v>0</v>
      </c>
      <c r="T576" s="9">
        <f t="shared" si="310"/>
        <v>1.12105880223401E-3</v>
      </c>
      <c r="U576" s="18"/>
      <c r="V576" s="8">
        <f t="shared" si="321"/>
        <v>15.77935517298951</v>
      </c>
      <c r="W576" s="8">
        <f t="shared" si="311"/>
        <v>8.6229264632594909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-3.0507335987824313</v>
      </c>
      <c r="AB576" s="8">
        <f t="shared" si="322"/>
        <v>-715.64287097300166</v>
      </c>
      <c r="AC576" s="8">
        <f t="shared" si="315"/>
        <v>-718.69360457178414</v>
      </c>
      <c r="AD576" s="8">
        <f t="shared" si="323"/>
        <v>1.5479547424702711</v>
      </c>
      <c r="AE576" s="8">
        <f t="shared" si="316"/>
        <v>-717.14564982931381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2721.2966819430235</v>
      </c>
      <c r="M577" s="14">
        <f t="shared" si="309"/>
        <v>769177</v>
      </c>
      <c r="N577" s="13"/>
      <c r="O577" s="12">
        <f>1000*(IF(I44&lt;18,VLOOKUP(I44,'[1]Mortality (No Interventions) L'!$B$10:$O$129,13),VLOOKUP(I44,'[1]Mortality (Interventions) L'!$B$392:$AV$512,16)))</f>
        <v>477.91946481823447</v>
      </c>
      <c r="P577" s="11">
        <v>0</v>
      </c>
      <c r="Q577" s="10">
        <f t="shared" si="318"/>
        <v>1.12105880223401E-3</v>
      </c>
      <c r="R577" s="10">
        <f t="shared" si="319"/>
        <v>5.357758227934491E-4</v>
      </c>
      <c r="S577" s="10">
        <f t="shared" si="320"/>
        <v>0</v>
      </c>
      <c r="T577" s="9">
        <f t="shared" si="310"/>
        <v>5.8528297944056089E-4</v>
      </c>
      <c r="U577" s="18"/>
      <c r="V577" s="8">
        <f t="shared" si="321"/>
        <v>8.6229264632594909</v>
      </c>
      <c r="W577" s="8">
        <f t="shared" si="311"/>
        <v>4.5018620627715231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-1.5927286299493253</v>
      </c>
      <c r="AB577" s="8">
        <f t="shared" si="322"/>
        <v>-412.1064400487968</v>
      </c>
      <c r="AC577" s="8">
        <f t="shared" si="315"/>
        <v>-413.6991686787461</v>
      </c>
      <c r="AD577" s="8">
        <f t="shared" si="323"/>
        <v>0.8459090860457561</v>
      </c>
      <c r="AE577" s="8">
        <f t="shared" si="316"/>
        <v>-412.85325959270034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2721.2966819430235</v>
      </c>
      <c r="M578" s="14">
        <f t="shared" si="309"/>
        <v>769177</v>
      </c>
      <c r="N578" s="13"/>
      <c r="O578" s="12">
        <f>1000*(IF(I45&lt;18,VLOOKUP(I45,'[1]Mortality (No Interventions) L'!$B$10:$O$129,13),VLOOKUP(I45,'[1]Mortality (Interventions) L'!$B$392:$AV$512,16)))</f>
        <v>502.41557303699238</v>
      </c>
      <c r="P578" s="11">
        <v>0</v>
      </c>
      <c r="Q578" s="10">
        <f t="shared" si="318"/>
        <v>5.8528297944056089E-4</v>
      </c>
      <c r="R578" s="10">
        <f t="shared" si="319"/>
        <v>2.9405528350442761E-4</v>
      </c>
      <c r="S578" s="10">
        <f t="shared" si="320"/>
        <v>0</v>
      </c>
      <c r="T578" s="9">
        <f t="shared" si="310"/>
        <v>2.9122769593613329E-4</v>
      </c>
      <c r="U578" s="18"/>
      <c r="V578" s="8">
        <f t="shared" si="321"/>
        <v>4.5018620627715231</v>
      </c>
      <c r="W578" s="8">
        <f t="shared" si="311"/>
        <v>2.2400564547706723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-0.79251696264091132</v>
      </c>
      <c r="AB578" s="8">
        <f t="shared" si="322"/>
        <v>-226.18056080008512</v>
      </c>
      <c r="AC578" s="8">
        <f t="shared" si="315"/>
        <v>-226.97307776272604</v>
      </c>
      <c r="AD578" s="8">
        <f t="shared" si="323"/>
        <v>0.44163266835788645</v>
      </c>
      <c r="AE578" s="8">
        <f t="shared" si="316"/>
        <v>-226.53144509436814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2721.2966819430235</v>
      </c>
      <c r="M579" s="14">
        <f t="shared" si="309"/>
        <v>769177</v>
      </c>
      <c r="N579" s="13"/>
      <c r="O579" s="12">
        <f>1000*(IF(I46&lt;18,VLOOKUP(I46,'[1]Mortality (No Interventions) L'!$B$10:$O$129,13),VLOOKUP(I46,'[1]Mortality (Interventions) L'!$B$392:$AV$512,16)))</f>
        <v>526.84947479216532</v>
      </c>
      <c r="P579" s="11">
        <v>0</v>
      </c>
      <c r="Q579" s="10">
        <f t="shared" si="318"/>
        <v>2.9122769593613329E-4</v>
      </c>
      <c r="R579" s="10">
        <f t="shared" si="319"/>
        <v>1.5343315864888425E-4</v>
      </c>
      <c r="S579" s="10">
        <f t="shared" si="320"/>
        <v>0</v>
      </c>
      <c r="T579" s="9">
        <f t="shared" si="310"/>
        <v>1.3779453728724904E-4</v>
      </c>
      <c r="U579" s="18"/>
      <c r="V579" s="8">
        <f t="shared" si="321"/>
        <v>2.2400564547706723</v>
      </c>
      <c r="W579" s="8">
        <f t="shared" si="311"/>
        <v>1.0598838880699435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-0.37497981710966505</v>
      </c>
      <c r="AB579" s="8">
        <f t="shared" si="322"/>
        <v>-118.01725667007284</v>
      </c>
      <c r="AC579" s="8">
        <f t="shared" si="315"/>
        <v>-118.3922364871825</v>
      </c>
      <c r="AD579" s="8">
        <f t="shared" si="323"/>
        <v>0.21974953821300297</v>
      </c>
      <c r="AE579" s="8">
        <f t="shared" si="316"/>
        <v>-118.17248694896949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2721.2966819430235</v>
      </c>
      <c r="M580" s="14">
        <f t="shared" si="309"/>
        <v>769177</v>
      </c>
      <c r="N580" s="13"/>
      <c r="O580" s="12">
        <f>1000*(IF(I47&lt;18,VLOOKUP(I47,'[1]Mortality (No Interventions) L'!$B$10:$O$129,13),VLOOKUP(I47,'[1]Mortality (Interventions) L'!$B$392:$AV$512,16)))</f>
        <v>551.24257107906169</v>
      </c>
      <c r="P580" s="11">
        <v>0</v>
      </c>
      <c r="Q580" s="10">
        <f t="shared" si="318"/>
        <v>1.3779453728724904E-4</v>
      </c>
      <c r="R580" s="10">
        <f t="shared" si="319"/>
        <v>7.5958215014872789E-5</v>
      </c>
      <c r="S580" s="10">
        <f t="shared" si="320"/>
        <v>0</v>
      </c>
      <c r="T580" s="9">
        <f t="shared" si="310"/>
        <v>6.1836322272376248E-5</v>
      </c>
      <c r="U580" s="18"/>
      <c r="V580" s="8">
        <f t="shared" si="321"/>
        <v>1.0598838880699435</v>
      </c>
      <c r="W580" s="8">
        <f t="shared" si="311"/>
        <v>0.47563076856499548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-0.16827497862337695</v>
      </c>
      <c r="AB580" s="8">
        <f t="shared" si="322"/>
        <v>-58.425311950494809</v>
      </c>
      <c r="AC580" s="8">
        <f t="shared" si="315"/>
        <v>-58.593586929118189</v>
      </c>
      <c r="AD580" s="8">
        <f t="shared" si="323"/>
        <v>0.10397460941966147</v>
      </c>
      <c r="AE580" s="8">
        <f t="shared" si="316"/>
        <v>-58.48961231969853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2721.2966819430235</v>
      </c>
      <c r="M581" s="14">
        <f t="shared" si="309"/>
        <v>769177</v>
      </c>
      <c r="N581" s="13"/>
      <c r="O581" s="12">
        <f>1000*(IF(I48&lt;18,VLOOKUP(I48,'[1]Mortality (No Interventions) L'!$B$10:$O$129,13),VLOOKUP(I48,'[1]Mortality (Interventions) L'!$B$392:$AV$512,16)))</f>
        <v>575.63867277579459</v>
      </c>
      <c r="P581" s="11">
        <v>0</v>
      </c>
      <c r="Q581" s="10">
        <f t="shared" si="318"/>
        <v>6.1836322272376248E-5</v>
      </c>
      <c r="R581" s="10">
        <f t="shared" si="319"/>
        <v>3.5595378482206974E-5</v>
      </c>
      <c r="S581" s="10">
        <f t="shared" si="320"/>
        <v>0</v>
      </c>
      <c r="T581" s="9">
        <f t="shared" si="310"/>
        <v>2.6240943790169273E-5</v>
      </c>
      <c r="U581" s="18"/>
      <c r="V581" s="8">
        <f t="shared" si="321"/>
        <v>0.47563076856499548</v>
      </c>
      <c r="W581" s="8">
        <f t="shared" si="311"/>
        <v>0.20183930421691032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-7.1409393267241036E-2</v>
      </c>
      <c r="AB581" s="8">
        <f t="shared" si="322"/>
        <v>-27.379146434808515</v>
      </c>
      <c r="AC581" s="8">
        <f t="shared" si="315"/>
        <v>-27.450555828075757</v>
      </c>
      <c r="AD581" s="8">
        <f t="shared" si="323"/>
        <v>4.665937839622606E-2</v>
      </c>
      <c r="AE581" s="8">
        <f t="shared" si="316"/>
        <v>-27.403896449679532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2721.2966819430235</v>
      </c>
      <c r="M582" s="14">
        <f t="shared" si="309"/>
        <v>769177</v>
      </c>
      <c r="N582" s="13"/>
      <c r="O582" s="12">
        <f>1000*(IF(I49&lt;18,VLOOKUP(I49,'[1]Mortality (No Interventions) L'!$B$10:$O$129,13),VLOOKUP(I49,'[1]Mortality (Interventions) L'!$B$392:$AV$512,16)))</f>
        <v>599.88299371635094</v>
      </c>
      <c r="P582" s="11">
        <v>0</v>
      </c>
      <c r="Q582" s="10">
        <f t="shared" si="318"/>
        <v>2.6240943790169273E-5</v>
      </c>
      <c r="R582" s="10">
        <f t="shared" si="319"/>
        <v>1.5741495918789233E-5</v>
      </c>
      <c r="S582" s="10">
        <f t="shared" si="320"/>
        <v>0</v>
      </c>
      <c r="T582" s="9">
        <f t="shared" si="310"/>
        <v>1.049944787138004E-5</v>
      </c>
      <c r="U582" s="18"/>
      <c r="V582" s="8">
        <f t="shared" si="321"/>
        <v>0.20183930421691032</v>
      </c>
      <c r="W582" s="8">
        <f t="shared" si="311"/>
        <v>8.0759338153644861E-2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-2.8572112654620244E-2</v>
      </c>
      <c r="AB582" s="8">
        <f t="shared" si="322"/>
        <v>-12.107996606326546</v>
      </c>
      <c r="AC582" s="8">
        <f t="shared" si="315"/>
        <v>-12.136568718981167</v>
      </c>
      <c r="AD582" s="8">
        <f t="shared" si="323"/>
        <v>1.9800435743678905E-2</v>
      </c>
      <c r="AE582" s="8">
        <f t="shared" si="316"/>
        <v>-12.116768283237487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2721.2966819430235</v>
      </c>
      <c r="M583" s="14">
        <f t="shared" si="309"/>
        <v>769177</v>
      </c>
      <c r="N583" s="13"/>
      <c r="O583" s="12">
        <f>1000*(IF(I50&lt;18,VLOOKUP(I50,'[1]Mortality (No Interventions) L'!$B$10:$O$129,13),VLOOKUP(I50,'[1]Mortality (Interventions) L'!$B$392:$AV$512,16)))</f>
        <v>623.8227463183573</v>
      </c>
      <c r="P583" s="11">
        <v>0</v>
      </c>
      <c r="Q583" s="10">
        <f t="shared" si="318"/>
        <v>1.049944787138004E-5</v>
      </c>
      <c r="R583" s="10">
        <f t="shared" si="319"/>
        <v>6.549794405950727E-6</v>
      </c>
      <c r="S583" s="10">
        <f t="shared" si="320"/>
        <v>0</v>
      </c>
      <c r="T583" s="9">
        <f t="shared" si="310"/>
        <v>3.9496534654293133E-6</v>
      </c>
      <c r="U583" s="18"/>
      <c r="V583" s="8">
        <f t="shared" si="321"/>
        <v>8.0759338153644861E-2</v>
      </c>
      <c r="W583" s="8">
        <f t="shared" si="311"/>
        <v>3.0379826035785231E-2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-1.0748178870297555E-2</v>
      </c>
      <c r="AB583" s="8">
        <f t="shared" si="322"/>
        <v>-5.0379512117859626</v>
      </c>
      <c r="AC583" s="8">
        <f t="shared" si="315"/>
        <v>-5.0486993906562603</v>
      </c>
      <c r="AD583" s="8">
        <f t="shared" si="323"/>
        <v>7.9224910728725607E-3</v>
      </c>
      <c r="AE583" s="8">
        <f t="shared" si="316"/>
        <v>-5.0407768995833875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2721.2966819430235</v>
      </c>
      <c r="M584" s="14">
        <f t="shared" si="309"/>
        <v>769177</v>
      </c>
      <c r="N584" s="13"/>
      <c r="O584" s="12">
        <f>1000*(IF(I51&lt;18,VLOOKUP(I51,'[1]Mortality (No Interventions) L'!$B$10:$O$129,13),VLOOKUP(I51,'[1]Mortality (Interventions) L'!$B$392:$AV$512,16)))</f>
        <v>651.71225596645604</v>
      </c>
      <c r="P584" s="11">
        <v>0</v>
      </c>
      <c r="Q584" s="10">
        <f t="shared" si="318"/>
        <v>3.9496534654293133E-6</v>
      </c>
      <c r="R584" s="10">
        <f t="shared" si="319"/>
        <v>2.5740375702406687E-6</v>
      </c>
      <c r="S584" s="10">
        <f t="shared" si="320"/>
        <v>0</v>
      </c>
      <c r="T584" s="9">
        <f t="shared" si="310"/>
        <v>1.3756158951886446E-6</v>
      </c>
      <c r="U584" s="18"/>
      <c r="V584" s="8">
        <f t="shared" si="321"/>
        <v>3.0379826035785231E-2</v>
      </c>
      <c r="W584" s="8">
        <f t="shared" si="311"/>
        <v>1.0580921074135162E-2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-3.7434589712049405E-3</v>
      </c>
      <c r="AB584" s="8">
        <f t="shared" si="322"/>
        <v>-1.9798904961650068</v>
      </c>
      <c r="AC584" s="8">
        <f t="shared" si="315"/>
        <v>-1.9836339551362117</v>
      </c>
      <c r="AD584" s="8">
        <f t="shared" si="323"/>
        <v>2.9802609341105313E-3</v>
      </c>
      <c r="AE584" s="8">
        <f t="shared" si="316"/>
        <v>-1.9806536942021011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2721.2966819430235</v>
      </c>
      <c r="M585" s="14">
        <f t="shared" si="309"/>
        <v>769177</v>
      </c>
      <c r="N585" s="13"/>
      <c r="O585" s="12">
        <f>1000*(IF(I52&lt;18,VLOOKUP(I52,'[1]Mortality (No Interventions) L'!$B$10:$O$129,13),VLOOKUP(I52,'[1]Mortality (Interventions) L'!$B$392:$AV$512,16)))</f>
        <v>679.21541324517909</v>
      </c>
      <c r="P585" s="11">
        <v>0</v>
      </c>
      <c r="Q585" s="10">
        <f t="shared" si="318"/>
        <v>1.3756158951886446E-6</v>
      </c>
      <c r="R585" s="10">
        <f t="shared" si="319"/>
        <v>9.3433951871719221E-7</v>
      </c>
      <c r="S585" s="10">
        <f t="shared" si="320"/>
        <v>0</v>
      </c>
      <c r="T585" s="9">
        <f t="shared" si="310"/>
        <v>4.4127637647145237E-7</v>
      </c>
      <c r="U585" s="18"/>
      <c r="V585" s="8">
        <f t="shared" si="321"/>
        <v>1.0580921074135162E-2</v>
      </c>
      <c r="W585" s="8">
        <f t="shared" si="311"/>
        <v>3.3941963942518234E-3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-1.2008439391116039E-3</v>
      </c>
      <c r="AB585" s="8">
        <f t="shared" si="322"/>
        <v>-0.71867246798833373</v>
      </c>
      <c r="AC585" s="8">
        <f t="shared" si="315"/>
        <v>-0.7198733119274453</v>
      </c>
      <c r="AD585" s="8">
        <f t="shared" si="323"/>
        <v>1.0379883573726593E-3</v>
      </c>
      <c r="AE585" s="8">
        <f t="shared" si="316"/>
        <v>-0.71883532357007263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2721.2966819430235</v>
      </c>
      <c r="M586" s="14">
        <f t="shared" si="309"/>
        <v>769177</v>
      </c>
      <c r="N586" s="13"/>
      <c r="O586" s="12">
        <f>1000*(IF(I53&lt;18,VLOOKUP(I53,'[1]Mortality (No Interventions) L'!$B$10:$O$129,13),VLOOKUP(I53,'[1]Mortality (Interventions) L'!$B$392:$AV$512,16)))</f>
        <v>706.2930332514718</v>
      </c>
      <c r="P586" s="11">
        <v>0</v>
      </c>
      <c r="Q586" s="10">
        <f t="shared" si="318"/>
        <v>4.4127637647145237E-7</v>
      </c>
      <c r="R586" s="10">
        <f t="shared" si="319"/>
        <v>3.1167043044024046E-7</v>
      </c>
      <c r="S586" s="10">
        <f t="shared" si="320"/>
        <v>0</v>
      </c>
      <c r="T586" s="9">
        <f t="shared" si="310"/>
        <v>1.2960594603121191E-7</v>
      </c>
      <c r="U586" s="18"/>
      <c r="V586" s="8">
        <f t="shared" si="321"/>
        <v>3.3941963942518234E-3</v>
      </c>
      <c r="W586" s="8">
        <f t="shared" si="311"/>
        <v>9.968991275044949E-4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-3.5269623089482355E-4</v>
      </c>
      <c r="AB586" s="8">
        <f t="shared" si="322"/>
        <v>-0.23972972667473283</v>
      </c>
      <c r="AC586" s="8">
        <f t="shared" si="315"/>
        <v>-0.24008242290562765</v>
      </c>
      <c r="AD586" s="8">
        <f t="shared" si="323"/>
        <v>3.3297066627610387E-4</v>
      </c>
      <c r="AE586" s="8">
        <f t="shared" si="316"/>
        <v>-0.23974945223935154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2721.2966819430235</v>
      </c>
      <c r="M587" s="14">
        <f t="shared" si="309"/>
        <v>769177</v>
      </c>
      <c r="N587" s="13"/>
      <c r="O587" s="12">
        <f>1000*(IF(I54&lt;18,VLOOKUP(I54,'[1]Mortality (No Interventions) L'!$B$10:$O$129,13),VLOOKUP(I54,'[1]Mortality (Interventions) L'!$B$392:$AV$512,16)))</f>
        <v>732.90698987077383</v>
      </c>
      <c r="P587" s="11">
        <v>0</v>
      </c>
      <c r="Q587" s="10">
        <f t="shared" si="318"/>
        <v>1.2960594603121191E-7</v>
      </c>
      <c r="R587" s="10">
        <f t="shared" si="319"/>
        <v>9.4989103775089483E-8</v>
      </c>
      <c r="S587" s="10">
        <f t="shared" si="320"/>
        <v>0</v>
      </c>
      <c r="T587" s="9">
        <f t="shared" si="310"/>
        <v>3.4616842256122429E-8</v>
      </c>
      <c r="U587" s="18"/>
      <c r="V587" s="8">
        <f t="shared" si="321"/>
        <v>9.968991275044949E-4</v>
      </c>
      <c r="W587" s="8">
        <f t="shared" si="311"/>
        <v>2.6626478876037483E-4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-9.4202697970931015E-5</v>
      </c>
      <c r="AB587" s="8">
        <f t="shared" si="322"/>
        <v>-7.3063433874411998E-2</v>
      </c>
      <c r="AC587" s="8">
        <f t="shared" si="315"/>
        <v>-7.3157636572382931E-2</v>
      </c>
      <c r="AD587" s="8">
        <f t="shared" si="323"/>
        <v>9.7795804408190958E-5</v>
      </c>
      <c r="AE587" s="8">
        <f t="shared" si="316"/>
        <v>-7.305984076797474E-2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2721.2966819430235</v>
      </c>
      <c r="M588" s="14">
        <f t="shared" si="309"/>
        <v>769177</v>
      </c>
      <c r="N588" s="13"/>
      <c r="O588" s="12">
        <f>1000*(IF(I55&lt;18,VLOOKUP(I55,'[1]Mortality (No Interventions) L'!$B$10:$O$129,13),VLOOKUP(I55,'[1]Mortality (Interventions) L'!$B$392:$AV$512,16)))</f>
        <v>759.01953403315417</v>
      </c>
      <c r="P588" s="11">
        <v>0</v>
      </c>
      <c r="Q588" s="10">
        <f t="shared" si="318"/>
        <v>3.4616842256122429E-8</v>
      </c>
      <c r="R588" s="10">
        <f t="shared" si="319"/>
        <v>2.6274859478941247E-8</v>
      </c>
      <c r="S588" s="10">
        <f t="shared" si="320"/>
        <v>0</v>
      </c>
      <c r="T588" s="9">
        <f t="shared" si="310"/>
        <v>8.3419827771811812E-9</v>
      </c>
      <c r="U588" s="18"/>
      <c r="V588" s="8">
        <f t="shared" si="321"/>
        <v>2.6626478876037483E-4</v>
      </c>
      <c r="W588" s="8">
        <f t="shared" si="311"/>
        <v>6.4164612866038901E-5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-2.2701010052368997E-5</v>
      </c>
      <c r="AB588" s="8">
        <f t="shared" si="322"/>
        <v>-2.0210017589433592E-2</v>
      </c>
      <c r="AC588" s="8">
        <f t="shared" si="315"/>
        <v>-2.0232718599485961E-2</v>
      </c>
      <c r="AD588" s="8">
        <f t="shared" si="323"/>
        <v>2.6120575777392772E-5</v>
      </c>
      <c r="AE588" s="8">
        <f t="shared" si="316"/>
        <v>-2.0206598023708569E-2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2721.2966819430235</v>
      </c>
      <c r="M589" s="14">
        <f t="shared" si="309"/>
        <v>769177</v>
      </c>
      <c r="N589" s="13"/>
      <c r="O589" s="12">
        <f>1000*(IF(I56&lt;18,VLOOKUP(I56,'[1]Mortality (No Interventions) L'!$B$10:$O$129,13),VLOOKUP(I56,'[1]Mortality (Interventions) L'!$B$392:$AV$512,16)))</f>
        <v>784.75104493129481</v>
      </c>
      <c r="P589" s="11">
        <v>0</v>
      </c>
      <c r="Q589" s="10">
        <f t="shared" si="318"/>
        <v>8.3419827771811812E-9</v>
      </c>
      <c r="R589" s="10">
        <f t="shared" si="319"/>
        <v>6.5463797011917967E-9</v>
      </c>
      <c r="S589" s="10">
        <f t="shared" si="320"/>
        <v>0</v>
      </c>
      <c r="T589" s="9">
        <f t="shared" si="310"/>
        <v>1.7956030759893846E-9</v>
      </c>
      <c r="U589" s="18"/>
      <c r="V589" s="8">
        <f t="shared" si="321"/>
        <v>6.4164612866038901E-5</v>
      </c>
      <c r="W589" s="8">
        <f t="shared" si="311"/>
        <v>1.3811365871802869E-5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-4.8863686927765986E-6</v>
      </c>
      <c r="AB589" s="8">
        <f t="shared" si="322"/>
        <v>-5.0353246994236022E-3</v>
      </c>
      <c r="AC589" s="8">
        <f t="shared" si="315"/>
        <v>-5.040211068116379E-3</v>
      </c>
      <c r="AD589" s="8">
        <f t="shared" si="323"/>
        <v>6.2945485221584164E-6</v>
      </c>
      <c r="AE589" s="8">
        <f t="shared" si="316"/>
        <v>-5.0339165195942203E-3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2721.2966819430235</v>
      </c>
      <c r="M590" s="14">
        <f t="shared" si="309"/>
        <v>769177</v>
      </c>
      <c r="N590" s="13"/>
      <c r="O590" s="12">
        <f>1000*(IF(I57&lt;18,VLOOKUP(I57,'[1]Mortality (No Interventions) L'!$B$10:$O$129,13),VLOOKUP(I57,'[1]Mortality (Interventions) L'!$B$392:$AV$512,16)))</f>
        <v>810.24390122724071</v>
      </c>
      <c r="P590" s="11">
        <v>0</v>
      </c>
      <c r="Q590" s="10">
        <f t="shared" si="318"/>
        <v>1.7956030759893846E-9</v>
      </c>
      <c r="R590" s="10">
        <f t="shared" si="319"/>
        <v>1.4548764413452725E-9</v>
      </c>
      <c r="S590" s="10">
        <f t="shared" si="320"/>
        <v>0</v>
      </c>
      <c r="T590" s="9">
        <f t="shared" si="310"/>
        <v>3.4072663464411208E-10</v>
      </c>
      <c r="U590" s="18"/>
      <c r="V590" s="8">
        <f t="shared" si="321"/>
        <v>1.3811365871802869E-5</v>
      </c>
      <c r="W590" s="8">
        <f t="shared" si="311"/>
        <v>2.6207909065565419E-6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-9.2721826030663509E-7</v>
      </c>
      <c r="AB590" s="8">
        <f t="shared" si="322"/>
        <v>-1.1190574965246327E-3</v>
      </c>
      <c r="AC590" s="8">
        <f t="shared" si="315"/>
        <v>-1.1199847147849394E-3</v>
      </c>
      <c r="AD590" s="8">
        <f t="shared" si="323"/>
        <v>1.3548949920238615E-6</v>
      </c>
      <c r="AE590" s="8">
        <f t="shared" si="316"/>
        <v>-1.1186298197929155E-3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2721.2966819430235</v>
      </c>
      <c r="M591" s="14">
        <f t="shared" si="309"/>
        <v>769177</v>
      </c>
      <c r="N591" s="13"/>
      <c r="O591" s="12">
        <f>1000*(IF(I58&lt;18,VLOOKUP(I58,'[1]Mortality (No Interventions) L'!$B$10:$O$129,13),VLOOKUP(I58,'[1]Mortality (Interventions) L'!$B$392:$AV$512,16)))</f>
        <v>835.49395012231537</v>
      </c>
      <c r="P591" s="11">
        <v>0</v>
      </c>
      <c r="Q591" s="10">
        <f t="shared" si="318"/>
        <v>3.4072663464411208E-10</v>
      </c>
      <c r="R591" s="10">
        <f t="shared" si="319"/>
        <v>2.8467504189069213E-10</v>
      </c>
      <c r="S591" s="10">
        <f t="shared" si="320"/>
        <v>0</v>
      </c>
      <c r="T591" s="9">
        <f t="shared" si="310"/>
        <v>5.6051592753419952E-11</v>
      </c>
      <c r="U591" s="18"/>
      <c r="V591" s="8">
        <f t="shared" si="321"/>
        <v>2.6207909065565419E-6</v>
      </c>
      <c r="W591" s="8">
        <f t="shared" si="311"/>
        <v>4.3113595959297303E-7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-1.5253301337750334E-7</v>
      </c>
      <c r="AB591" s="8">
        <f t="shared" si="322"/>
        <v>-2.1896549469635691E-4</v>
      </c>
      <c r="AC591" s="8">
        <f t="shared" si="315"/>
        <v>-2.1911802770973441E-4</v>
      </c>
      <c r="AD591" s="8">
        <f t="shared" si="323"/>
        <v>2.5709958793319677E-7</v>
      </c>
      <c r="AE591" s="8">
        <f t="shared" si="316"/>
        <v>-2.188609281218012E-4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2721.2966819430235</v>
      </c>
      <c r="M592" s="14">
        <f t="shared" si="309"/>
        <v>769177</v>
      </c>
      <c r="N592" s="13"/>
      <c r="O592" s="12">
        <f>1000*(IF(I59&lt;18,VLOOKUP(I59,'[1]Mortality (No Interventions) L'!$B$10:$O$129,13),VLOOKUP(I59,'[1]Mortality (Interventions) L'!$B$392:$AV$512,16)))</f>
        <v>860.49703881784194</v>
      </c>
      <c r="P592" s="11">
        <v>0</v>
      </c>
      <c r="Q592" s="10">
        <f t="shared" si="318"/>
        <v>5.6051592753419952E-11</v>
      </c>
      <c r="R592" s="10">
        <f t="shared" si="319"/>
        <v>4.823222958534148E-11</v>
      </c>
      <c r="S592" s="10">
        <f t="shared" si="320"/>
        <v>0</v>
      </c>
      <c r="T592" s="9">
        <f t="shared" si="310"/>
        <v>7.8193631680784727E-12</v>
      </c>
      <c r="U592" s="18"/>
      <c r="V592" s="8">
        <f t="shared" si="321"/>
        <v>4.3113595959297303E-7</v>
      </c>
      <c r="W592" s="8">
        <f t="shared" si="311"/>
        <v>6.0144743035330956E-8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-2.1278807044199436E-8</v>
      </c>
      <c r="AB592" s="8">
        <f t="shared" si="322"/>
        <v>-3.7099121655764203E-5</v>
      </c>
      <c r="AC592" s="8">
        <f t="shared" si="315"/>
        <v>-3.7120400462808405E-5</v>
      </c>
      <c r="AD592" s="8">
        <f t="shared" si="323"/>
        <v>4.2294437636070655E-8</v>
      </c>
      <c r="AE592" s="8">
        <f t="shared" si="316"/>
        <v>-3.7078106025172332E-5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2721.2966819430235</v>
      </c>
      <c r="M593" s="14">
        <f t="shared" si="309"/>
        <v>769177</v>
      </c>
      <c r="N593" s="13"/>
      <c r="O593" s="12">
        <f>1000*(IF(I60&lt;18,VLOOKUP(I60,'[1]Mortality (No Interventions) L'!$B$10:$O$129,13),VLOOKUP(I60,'[1]Mortality (Interventions) L'!$B$392:$AV$512,16)))</f>
        <v>1000</v>
      </c>
      <c r="P593" s="11">
        <v>0</v>
      </c>
      <c r="Q593" s="10">
        <f t="shared" si="318"/>
        <v>7.8193631680784727E-12</v>
      </c>
      <c r="R593" s="10">
        <f t="shared" si="319"/>
        <v>7.8193631680784727E-12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6.0144743035330956E-8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-6.0144743035330957E-6</v>
      </c>
      <c r="AC593" s="8">
        <f t="shared" si="315"/>
        <v>-6.0144743035330957E-6</v>
      </c>
      <c r="AD593" s="8">
        <f t="shared" si="323"/>
        <v>5.9001992917659668E-9</v>
      </c>
      <c r="AE593" s="8">
        <f t="shared" si="316"/>
        <v>-6.0085741042413295E-6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2721.2966819430235</v>
      </c>
      <c r="M594" s="14">
        <f t="shared" si="309"/>
        <v>769177</v>
      </c>
      <c r="N594" s="13"/>
      <c r="O594" s="12" t="e">
        <f>1000*(IF(I61&lt;18,VLOOKUP(I61,'[1]Mortality (No Interventions) L'!$B$10:$O$129,13),VLOOKUP(I61,'[1]Mortality (Interventions) L'!$B$392:$AV$512,16)))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2721.2966819430235</v>
      </c>
      <c r="M595" s="14">
        <f t="shared" si="309"/>
        <v>769177</v>
      </c>
      <c r="N595" s="13"/>
      <c r="O595" s="12" t="e">
        <f>1000*(IF(I62&lt;18,VLOOKUP(I62,'[1]Mortality (No Interventions) L'!$B$10:$O$129,13),VLOOKUP(I62,'[1]Mortality (Interventions) L'!$B$392:$AV$512,16)))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2721.2966819430235</v>
      </c>
      <c r="M596" s="14">
        <f t="shared" si="309"/>
        <v>769177</v>
      </c>
      <c r="N596" s="13"/>
      <c r="O596" s="12" t="e">
        <f>1000*(IF(I63&lt;18,VLOOKUP(I63,'[1]Mortality (No Interventions) L'!$B$10:$O$129,13),VLOOKUP(I63,'[1]Mortality (Interventions) L'!$B$392:$AV$512,16)))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2721.2966819430235</v>
      </c>
      <c r="M597" s="14">
        <f t="shared" si="309"/>
        <v>769177</v>
      </c>
      <c r="N597" s="13"/>
      <c r="O597" s="12" t="e">
        <f>1000*(IF(I64&lt;18,VLOOKUP(I64,'[1]Mortality (No Interventions) L'!$B$10:$O$129,13),VLOOKUP(I64,'[1]Mortality (Interventions) L'!$B$392:$AV$512,16)))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2721.2966819430235</v>
      </c>
      <c r="M598" s="14">
        <f t="shared" si="309"/>
        <v>769177</v>
      </c>
      <c r="N598" s="13"/>
      <c r="O598" s="12" t="e">
        <f>1000*(IF(I65&lt;18,VLOOKUP(I65,'[1]Mortality (No Interventions) L'!$B$10:$O$129,13),VLOOKUP(I65,'[1]Mortality (Interventions) L'!$B$392:$AV$512,16)))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2721.2966819430235</v>
      </c>
      <c r="M599" s="14">
        <f t="shared" si="309"/>
        <v>769177</v>
      </c>
      <c r="N599" s="13"/>
      <c r="O599" s="12" t="e">
        <f>1000*(IF(I66&lt;18,VLOOKUP(I66,'[1]Mortality (No Interventions) L'!$B$10:$O$129,13),VLOOKUP(I66,'[1]Mortality (Interventions) L'!$B$392:$AV$512,16)))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2721.2966819430235</v>
      </c>
      <c r="M600" s="14">
        <f t="shared" si="309"/>
        <v>769177</v>
      </c>
      <c r="N600" s="13"/>
      <c r="O600" s="12" t="e">
        <f>1000*(IF(I67&lt;18,VLOOKUP(I67,'[1]Mortality (No Interventions) L'!$B$10:$O$129,13),VLOOKUP(I67,'[1]Mortality (Interventions) L'!$B$392:$AV$512,16)))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2721.2966819430235</v>
      </c>
      <c r="M601" s="14">
        <f t="shared" ref="M601:M632" si="326">$E$11</f>
        <v>769177</v>
      </c>
      <c r="N601" s="13"/>
      <c r="O601" s="12" t="e">
        <f>1000*(IF(I68&lt;18,VLOOKUP(I68,'[1]Mortality (No Interventions) L'!$B$10:$O$129,13),VLOOKUP(I68,'[1]Mortality (Interventions) L'!$B$392:$AV$512,16)))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2721.2966819430235</v>
      </c>
      <c r="M602" s="14">
        <f t="shared" si="326"/>
        <v>769177</v>
      </c>
      <c r="N602" s="13"/>
      <c r="O602" s="12" t="e">
        <f>1000*(IF(I69&lt;18,VLOOKUP(I69,'[1]Mortality (No Interventions) L'!$B$10:$O$129,13),VLOOKUP(I69,'[1]Mortality (Interventions) L'!$B$392:$AV$512,16)))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2721.2966819430235</v>
      </c>
      <c r="M603" s="14">
        <f t="shared" si="326"/>
        <v>769177</v>
      </c>
      <c r="N603" s="13"/>
      <c r="O603" s="12" t="e">
        <f>1000*(IF(I70&lt;18,VLOOKUP(I70,'[1]Mortality (No Interventions) L'!$B$10:$O$129,13),VLOOKUP(I70,'[1]Mortality (Interventions) L'!$B$392:$AV$512,16)))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2721.2966819430235</v>
      </c>
      <c r="M604" s="14">
        <f t="shared" si="326"/>
        <v>769177</v>
      </c>
      <c r="N604" s="13"/>
      <c r="O604" s="12" t="e">
        <f>1000*(IF(I71&lt;18,VLOOKUP(I71,'[1]Mortality (No Interventions) L'!$B$10:$O$129,13),VLOOKUP(I71,'[1]Mortality (Interventions) L'!$B$392:$AV$512,16)))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2721.2966819430235</v>
      </c>
      <c r="M605" s="14">
        <f t="shared" si="326"/>
        <v>769177</v>
      </c>
      <c r="N605" s="13"/>
      <c r="O605" s="12" t="e">
        <f>1000*(IF(I72&lt;18,VLOOKUP(I72,'[1]Mortality (No Interventions) L'!$B$10:$O$129,13),VLOOKUP(I72,'[1]Mortality (Interventions) L'!$B$392:$AV$512,16)))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2721.2966819430235</v>
      </c>
      <c r="M606" s="14">
        <f t="shared" si="326"/>
        <v>769177</v>
      </c>
      <c r="N606" s="13"/>
      <c r="O606" s="12" t="e">
        <f>1000*(IF(I73&lt;18,VLOOKUP(I73,'[1]Mortality (No Interventions) L'!$B$10:$O$129,13),VLOOKUP(I73,'[1]Mortality (Interventions) L'!$B$392:$AV$512,16)))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2721.2966819430235</v>
      </c>
      <c r="M607" s="14">
        <f t="shared" si="326"/>
        <v>769177</v>
      </c>
      <c r="N607" s="13"/>
      <c r="O607" s="12" t="e">
        <f>1000*(IF(I74&lt;18,VLOOKUP(I74,'[1]Mortality (No Interventions) L'!$B$10:$O$129,13),VLOOKUP(I74,'[1]Mortality (Interventions) L'!$B$392:$AV$512,16)))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2721.2966819430235</v>
      </c>
      <c r="M608" s="14">
        <f t="shared" si="326"/>
        <v>769177</v>
      </c>
      <c r="N608" s="13"/>
      <c r="O608" s="12" t="e">
        <f>1000*(IF(I75&lt;18,VLOOKUP(I75,'[1]Mortality (No Interventions) L'!$B$10:$O$129,13),VLOOKUP(I75,'[1]Mortality (Interventions) L'!$B$392:$AV$512,16)))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2721.2966819430235</v>
      </c>
      <c r="M609" s="14">
        <f t="shared" si="326"/>
        <v>769177</v>
      </c>
      <c r="N609" s="13"/>
      <c r="O609" s="12" t="e">
        <f>1000*(IF(I76&lt;18,VLOOKUP(I76,'[1]Mortality (No Interventions) L'!$B$10:$O$129,13),VLOOKUP(I76,'[1]Mortality (Interventions) L'!$B$392:$AV$512,16)))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2721.2966819430235</v>
      </c>
      <c r="M610" s="14">
        <f t="shared" si="326"/>
        <v>769177</v>
      </c>
      <c r="N610" s="13"/>
      <c r="O610" s="12" t="e">
        <f>1000*(IF(I77&lt;18,VLOOKUP(I77,'[1]Mortality (No Interventions) L'!$B$10:$O$129,13),VLOOKUP(I77,'[1]Mortality (Interventions) L'!$B$392:$AV$512,16)))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2721.2966819430235</v>
      </c>
      <c r="M611" s="14">
        <f t="shared" si="326"/>
        <v>769177</v>
      </c>
      <c r="N611" s="13"/>
      <c r="O611" s="12" t="e">
        <f>1000*(IF(I78&lt;18,VLOOKUP(I78,'[1]Mortality (No Interventions) L'!$B$10:$O$129,13),VLOOKUP(I78,'[1]Mortality (Interventions) L'!$B$392:$AV$512,16)))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2721.2966819430235</v>
      </c>
      <c r="M612" s="14">
        <f t="shared" si="326"/>
        <v>769177</v>
      </c>
      <c r="N612" s="13"/>
      <c r="O612" s="12" t="e">
        <f>1000*(IF(I79&lt;18,VLOOKUP(I79,'[1]Mortality (No Interventions) L'!$B$10:$O$129,13),VLOOKUP(I79,'[1]Mortality (Interventions) L'!$B$392:$AV$512,16)))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2721.2966819430235</v>
      </c>
      <c r="M613" s="14">
        <f t="shared" si="326"/>
        <v>769177</v>
      </c>
      <c r="O613" s="12" t="e">
        <f>1000*(IF(I80&lt;18,VLOOKUP(I80,'[1]Mortality (No Interventions) L'!$B$10:$O$129,13),VLOOKUP(I80,'[1]Mortality (Interventions) L'!$B$392:$AV$512,16)))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2721.2966819430235</v>
      </c>
      <c r="M614" s="14">
        <f t="shared" si="326"/>
        <v>769177</v>
      </c>
      <c r="O614" s="12" t="e">
        <f>1000*(IF(I81&lt;18,VLOOKUP(I81,'[1]Mortality (No Interventions) L'!$B$10:$O$129,13),VLOOKUP(I81,'[1]Mortality (Interventions) L'!$B$392:$AV$512,16)))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2721.2966819430235</v>
      </c>
      <c r="M615" s="14">
        <f t="shared" si="326"/>
        <v>769177</v>
      </c>
      <c r="O615" s="12" t="e">
        <f>1000*(IF(I82&lt;18,VLOOKUP(I82,'[1]Mortality (No Interventions) L'!$B$10:$O$129,13),VLOOKUP(I82,'[1]Mortality (Interventions) L'!$B$392:$AV$512,16)))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2721.2966819430235</v>
      </c>
      <c r="M616" s="14">
        <f t="shared" si="326"/>
        <v>769177</v>
      </c>
      <c r="O616" s="12" t="e">
        <f>1000*(IF(I83&lt;18,VLOOKUP(I83,'[1]Mortality (No Interventions) L'!$B$10:$O$129,13),VLOOKUP(I83,'[1]Mortality (Interventions) L'!$B$392:$AV$512,16)))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2721.2966819430235</v>
      </c>
      <c r="M617" s="14">
        <f t="shared" si="326"/>
        <v>769177</v>
      </c>
      <c r="O617" s="12" t="e">
        <f>1000*(IF(I84&lt;18,VLOOKUP(I84,'[1]Mortality (No Interventions) L'!$B$10:$O$129,13),VLOOKUP(I84,'[1]Mortality (Interventions) L'!$B$392:$AV$512,16)))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2721.2966819430235</v>
      </c>
      <c r="M618" s="14">
        <f t="shared" si="326"/>
        <v>769177</v>
      </c>
      <c r="O618" s="12" t="e">
        <f>1000*(IF(I85&lt;18,VLOOKUP(I85,'[1]Mortality (No Interventions) L'!$B$10:$O$129,13),VLOOKUP(I85,'[1]Mortality (Interventions) L'!$B$392:$AV$512,16)))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2721.2966819430235</v>
      </c>
      <c r="M619" s="14">
        <f t="shared" si="326"/>
        <v>769177</v>
      </c>
      <c r="O619" s="12" t="e">
        <f>1000*(IF(I86&lt;18,VLOOKUP(I86,'[1]Mortality (No Interventions) L'!$B$10:$O$129,13),VLOOKUP(I86,'[1]Mortality (Interventions) L'!$B$392:$AV$512,16)))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2721.2966819430235</v>
      </c>
      <c r="M620" s="14">
        <f t="shared" si="326"/>
        <v>769177</v>
      </c>
      <c r="O620" s="12" t="e">
        <f>1000*(IF(I87&lt;18,VLOOKUP(I87,'[1]Mortality (No Interventions) L'!$B$10:$O$129,13),VLOOKUP(I87,'[1]Mortality (Interventions) L'!$B$392:$AV$512,16)))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2721.2966819430235</v>
      </c>
      <c r="M621" s="14">
        <f t="shared" si="326"/>
        <v>769177</v>
      </c>
      <c r="O621" s="12" t="e">
        <f>1000*(IF(I88&lt;18,VLOOKUP(I88,'[1]Mortality (No Interventions) L'!$B$10:$O$129,13),VLOOKUP(I88,'[1]Mortality (Interventions) L'!$B$392:$AV$512,16)))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2721.2966819430235</v>
      </c>
      <c r="M622" s="14">
        <f t="shared" si="326"/>
        <v>769177</v>
      </c>
      <c r="O622" s="12" t="e">
        <f>1000*(IF(I89&lt;18,VLOOKUP(I89,'[1]Mortality (No Interventions) L'!$B$10:$O$129,13),VLOOKUP(I89,'[1]Mortality (Interventions) L'!$B$392:$AV$512,16)))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2721.2966819430235</v>
      </c>
      <c r="M623" s="14">
        <f t="shared" si="326"/>
        <v>769177</v>
      </c>
      <c r="O623" s="12" t="e">
        <f>1000*(IF(I90&lt;18,VLOOKUP(I90,'[1]Mortality (No Interventions) L'!$B$10:$O$129,13),VLOOKUP(I90,'[1]Mortality (Interventions) L'!$B$392:$AV$512,16)))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2721.2966819430235</v>
      </c>
      <c r="M624" s="14">
        <f t="shared" si="326"/>
        <v>769177</v>
      </c>
      <c r="O624" s="12" t="e">
        <f>1000*(IF(I91&lt;18,VLOOKUP(I91,'[1]Mortality (No Interventions) L'!$B$10:$O$129,13),VLOOKUP(I91,'[1]Mortality (Interventions) L'!$B$392:$AV$512,16)))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2721.2966819430235</v>
      </c>
      <c r="M625" s="14">
        <f t="shared" si="326"/>
        <v>769177</v>
      </c>
      <c r="O625" s="12" t="e">
        <f>1000*(IF(I92&lt;18,VLOOKUP(I92,'[1]Mortality (No Interventions) L'!$B$10:$O$129,13),VLOOKUP(I92,'[1]Mortality (Interventions) L'!$B$392:$AV$512,16)))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2721.2966819430235</v>
      </c>
      <c r="M626" s="14">
        <f t="shared" si="326"/>
        <v>769177</v>
      </c>
      <c r="O626" s="12" t="e">
        <f>1000*(IF(I93&lt;18,VLOOKUP(I93,'[1]Mortality (No Interventions) L'!$B$10:$O$129,13),VLOOKUP(I93,'[1]Mortality (Interventions) L'!$B$392:$AV$512,16)))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2721.2966819430235</v>
      </c>
      <c r="M627" s="14">
        <f t="shared" si="326"/>
        <v>769177</v>
      </c>
      <c r="O627" s="12" t="e">
        <f>1000*(IF(I94&lt;18,VLOOKUP(I94,'[1]Mortality (No Interventions) L'!$B$10:$O$129,13),VLOOKUP(I94,'[1]Mortality (Interventions) L'!$B$392:$AV$512,16)))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2721.2966819430235</v>
      </c>
      <c r="M628" s="14">
        <f t="shared" si="326"/>
        <v>769177</v>
      </c>
      <c r="O628" s="12" t="e">
        <f>1000*(IF(I95&lt;18,VLOOKUP(I95,'[1]Mortality (No Interventions) L'!$B$10:$O$129,13),VLOOKUP(I95,'[1]Mortality (Interventions) L'!$B$392:$AV$512,16)))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2721.2966819430235</v>
      </c>
      <c r="M629" s="14">
        <f t="shared" si="326"/>
        <v>769177</v>
      </c>
      <c r="O629" s="12" t="e">
        <f>1000*(IF(I96&lt;18,VLOOKUP(I96,'[1]Mortality (No Interventions) L'!$B$10:$O$129,13),VLOOKUP(I96,'[1]Mortality (Interventions) L'!$B$392:$AV$512,16)))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2721.2966819430235</v>
      </c>
      <c r="M630" s="14">
        <f t="shared" si="326"/>
        <v>769177</v>
      </c>
      <c r="O630" s="12" t="e">
        <f>1000*(IF(I97&lt;18,VLOOKUP(I97,'[1]Mortality (No Interventions) L'!$B$10:$O$129,13),VLOOKUP(I97,'[1]Mortality (Interventions) L'!$B$392:$AV$512,16)))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2721.2966819430235</v>
      </c>
      <c r="M631" s="14">
        <f t="shared" si="326"/>
        <v>769177</v>
      </c>
      <c r="O631" s="12" t="e">
        <f>1000*(IF(I98&lt;18,VLOOKUP(I98,'[1]Mortality (No Interventions) L'!$B$10:$O$129,13),VLOOKUP(I98,'[1]Mortality (Interventions) L'!$B$392:$AV$512,16)))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2721.2966819430235</v>
      </c>
      <c r="M632" s="14">
        <f t="shared" si="326"/>
        <v>769177</v>
      </c>
      <c r="O632" s="12" t="e">
        <f>1000*(IF(I99&lt;18,VLOOKUP(I99,'[1]Mortality (No Interventions) L'!$B$10:$O$129,13),VLOOKUP(I99,'[1]Mortality (Interventions) L'!$B$392:$AV$512,16)))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2721.2966819430235</v>
      </c>
      <c r="M633" s="14">
        <f t="shared" ref="M633:M657" si="343">$E$11</f>
        <v>769177</v>
      </c>
      <c r="O633" s="12" t="e">
        <f>1000*(IF(I100&lt;18,VLOOKUP(I100,'[1]Mortality (No Interventions) L'!$B$10:$O$129,13),VLOOKUP(I100,'[1]Mortality (Interventions) L'!$B$392:$AV$512,16)))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2721.2966819430235</v>
      </c>
      <c r="M634" s="14">
        <f t="shared" si="343"/>
        <v>769177</v>
      </c>
      <c r="O634" s="12" t="e">
        <f>1000*(IF(I101&lt;18,VLOOKUP(I101,'[1]Mortality (No Interventions) L'!$B$10:$O$129,13),VLOOKUP(I101,'[1]Mortality (Interventions) L'!$B$392:$AV$512,16)))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2721.2966819430235</v>
      </c>
      <c r="M635" s="14">
        <f t="shared" si="343"/>
        <v>769177</v>
      </c>
      <c r="O635" s="12" t="e">
        <f>1000*(IF(I102&lt;18,VLOOKUP(I102,'[1]Mortality (No Interventions) L'!$B$10:$O$129,13),VLOOKUP(I102,'[1]Mortality (Interventions) L'!$B$392:$AV$512,16)))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2721.2966819430235</v>
      </c>
      <c r="M636" s="14">
        <f t="shared" si="343"/>
        <v>769177</v>
      </c>
      <c r="O636" s="12" t="e">
        <f>1000*(IF(I103&lt;18,VLOOKUP(I103,'[1]Mortality (No Interventions) L'!$B$10:$O$129,13),VLOOKUP(I103,'[1]Mortality (Interventions) L'!$B$392:$AV$512,16)))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2721.2966819430235</v>
      </c>
      <c r="M637" s="14">
        <f t="shared" si="343"/>
        <v>769177</v>
      </c>
      <c r="O637" s="12" t="e">
        <f>1000*(IF(I104&lt;18,VLOOKUP(I104,'[1]Mortality (No Interventions) L'!$B$10:$O$129,13),VLOOKUP(I104,'[1]Mortality (Interventions) L'!$B$392:$AV$512,16)))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2721.2966819430235</v>
      </c>
      <c r="M638" s="14">
        <f t="shared" si="343"/>
        <v>769177</v>
      </c>
      <c r="O638" s="12" t="e">
        <f>1000*(IF(I105&lt;18,VLOOKUP(I105,'[1]Mortality (No Interventions) L'!$B$10:$O$129,13),VLOOKUP(I105,'[1]Mortality (Interventions) L'!$B$392:$AV$512,16)))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2721.2966819430235</v>
      </c>
      <c r="M639" s="14">
        <f t="shared" si="343"/>
        <v>769177</v>
      </c>
      <c r="O639" s="12" t="e">
        <f>1000*(IF(I106&lt;18,VLOOKUP(I106,'[1]Mortality (No Interventions) L'!$B$10:$O$129,13),VLOOKUP(I106,'[1]Mortality (Interventions) L'!$B$392:$AV$512,16)))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2721.2966819430235</v>
      </c>
      <c r="M640" s="14">
        <f t="shared" si="343"/>
        <v>769177</v>
      </c>
      <c r="O640" s="12" t="e">
        <f>1000*(IF(I107&lt;18,VLOOKUP(I107,'[1]Mortality (No Interventions) L'!$B$10:$O$129,13),VLOOKUP(I107,'[1]Mortality (Interventions) L'!$B$392:$AV$512,16)))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2721.2966819430235</v>
      </c>
      <c r="M641" s="14">
        <f t="shared" si="343"/>
        <v>769177</v>
      </c>
      <c r="O641" s="12" t="e">
        <f>1000*(IF(I108&lt;18,VLOOKUP(I108,'[1]Mortality (No Interventions) L'!$B$10:$O$129,13),VLOOKUP(I108,'[1]Mortality (Interventions) L'!$B$392:$AV$512,16)))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2721.2966819430235</v>
      </c>
      <c r="M642" s="14">
        <f t="shared" si="343"/>
        <v>769177</v>
      </c>
      <c r="O642" s="12" t="e">
        <f>1000*(IF(I109&lt;18,VLOOKUP(I109,'[1]Mortality (No Interventions) L'!$B$10:$O$129,13),VLOOKUP(I109,'[1]Mortality (Interventions) L'!$B$392:$AV$512,16)))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2721.2966819430235</v>
      </c>
      <c r="M643" s="14">
        <f t="shared" si="343"/>
        <v>769177</v>
      </c>
      <c r="O643" s="12" t="e">
        <f>1000*(IF(I110&lt;18,VLOOKUP(I110,'[1]Mortality (No Interventions) L'!$B$10:$O$129,13),VLOOKUP(I110,'[1]Mortality (Interventions) L'!$B$392:$AV$512,16)))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2721.2966819430235</v>
      </c>
      <c r="M644" s="14">
        <f t="shared" si="343"/>
        <v>769177</v>
      </c>
      <c r="O644" s="12" t="e">
        <f>1000*(IF(I111&lt;18,VLOOKUP(I111,'[1]Mortality (No Interventions) L'!$B$10:$O$129,13),VLOOKUP(I111,'[1]Mortality (Interventions) L'!$B$392:$AV$512,16)))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2721.2966819430235</v>
      </c>
      <c r="M645" s="14">
        <f t="shared" si="343"/>
        <v>769177</v>
      </c>
      <c r="O645" s="12" t="e">
        <f>1000*(IF(I112&lt;18,VLOOKUP(I112,'[1]Mortality (No Interventions) L'!$B$10:$O$129,13),VLOOKUP(I112,'[1]Mortality (Interventions) L'!$B$392:$AV$512,16)))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2721.2966819430235</v>
      </c>
      <c r="M646" s="14">
        <f t="shared" si="343"/>
        <v>769177</v>
      </c>
      <c r="O646" s="12" t="e">
        <f>1000*(IF(I113&lt;18,VLOOKUP(I113,'[1]Mortality (No Interventions) L'!$B$10:$O$129,13),VLOOKUP(I113,'[1]Mortality (Interventions) L'!$B$392:$AV$512,16)))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2721.2966819430235</v>
      </c>
      <c r="M647" s="14">
        <f t="shared" si="343"/>
        <v>769177</v>
      </c>
      <c r="O647" s="12" t="e">
        <f>1000*(IF(I114&lt;18,VLOOKUP(I114,'[1]Mortality (No Interventions) L'!$B$10:$O$129,13),VLOOKUP(I114,'[1]Mortality (Interventions) L'!$B$392:$AV$512,16)))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2721.2966819430235</v>
      </c>
      <c r="M648" s="14">
        <f t="shared" si="343"/>
        <v>769177</v>
      </c>
      <c r="O648" s="12" t="e">
        <f>1000*(IF(I115&lt;18,VLOOKUP(I115,'[1]Mortality (No Interventions) L'!$B$10:$O$129,13),VLOOKUP(I115,'[1]Mortality (Interventions) L'!$B$392:$AV$512,16)))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2721.2966819430235</v>
      </c>
      <c r="M649" s="14">
        <f t="shared" si="343"/>
        <v>769177</v>
      </c>
      <c r="O649" s="12" t="e">
        <f>1000*(IF(I116&lt;18,VLOOKUP(I116,'[1]Mortality (No Interventions) L'!$B$10:$O$129,13),VLOOKUP(I116,'[1]Mortality (Interventions) L'!$B$392:$AV$512,16)))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2721.2966819430235</v>
      </c>
      <c r="M650" s="14">
        <f t="shared" si="343"/>
        <v>769177</v>
      </c>
      <c r="O650" s="12" t="e">
        <f>1000*(IF(I117&lt;18,VLOOKUP(I117,'[1]Mortality (No Interventions) L'!$B$10:$O$129,13),VLOOKUP(I117,'[1]Mortality (Interventions) L'!$B$392:$AV$512,16)))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2721.2966819430235</v>
      </c>
      <c r="M651" s="14">
        <f t="shared" si="343"/>
        <v>769177</v>
      </c>
      <c r="O651" s="12" t="e">
        <f>1000*(IF(I118&lt;18,VLOOKUP(I118,'[1]Mortality (No Interventions) L'!$B$10:$O$129,13),VLOOKUP(I118,'[1]Mortality (Interventions) L'!$B$392:$AV$512,16)))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2721.2966819430235</v>
      </c>
      <c r="M652" s="14">
        <f t="shared" si="343"/>
        <v>769177</v>
      </c>
      <c r="O652" s="12" t="e">
        <f>1000*(IF(I119&lt;18,VLOOKUP(I119,'[1]Mortality (No Interventions) L'!$B$10:$O$129,13),VLOOKUP(I119,'[1]Mortality (Interventions) L'!$B$392:$AV$512,16)))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2721.2966819430235</v>
      </c>
      <c r="M653" s="14">
        <f t="shared" si="343"/>
        <v>769177</v>
      </c>
      <c r="O653" s="12" t="e">
        <f>1000*(IF(I120&lt;18,VLOOKUP(I120,'[1]Mortality (No Interventions) L'!$B$10:$O$129,13),VLOOKUP(I120,'[1]Mortality (Interventions) L'!$B$392:$AV$512,16)))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2721.2966819430235</v>
      </c>
      <c r="M654" s="14">
        <f t="shared" si="343"/>
        <v>769177</v>
      </c>
      <c r="O654" s="12" t="e">
        <f>1000*(IF(I121&lt;18,VLOOKUP(I121,'[1]Mortality (No Interventions) L'!$B$10:$O$129,13),VLOOKUP(I121,'[1]Mortality (Interventions) L'!$B$392:$AV$512,16)))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2721.2966819430235</v>
      </c>
      <c r="M655" s="14">
        <f t="shared" si="343"/>
        <v>769177</v>
      </c>
      <c r="O655" s="12" t="e">
        <f>1000*(IF(I122&lt;18,VLOOKUP(I122,'[1]Mortality (No Interventions) L'!$B$10:$O$129,13),VLOOKUP(I122,'[1]Mortality (Interventions) L'!$B$392:$AV$512,16)))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2721.2966819430235</v>
      </c>
      <c r="M656" s="14">
        <f t="shared" si="343"/>
        <v>769177</v>
      </c>
      <c r="O656" s="12" t="e">
        <f>1000*(IF(I123&lt;18,VLOOKUP(I123,'[1]Mortality (No Interventions) L'!$B$10:$O$129,13),VLOOKUP(I123,'[1]Mortality (Interventions) L'!$B$392:$AV$512,16)))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2721.2966819430235</v>
      </c>
      <c r="M657" s="14">
        <f t="shared" si="343"/>
        <v>769177</v>
      </c>
      <c r="O657" s="12" t="e">
        <f>1000*(IF(I124&lt;18,VLOOKUP(I124,'[1]Mortality (No Interventions) L'!$B$10:$O$129,13),VLOOKUP(I124,'[1]Mortality (Interventions) L'!$B$392:$AV$512,16)))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503444.93058246258</v>
      </c>
      <c r="Z662" s="2">
        <f t="shared" si="360"/>
        <v>-12586.123264561566</v>
      </c>
      <c r="AA662" s="2">
        <f t="shared" si="360"/>
        <v>-50165.196900548326</v>
      </c>
      <c r="AB662" s="2">
        <f t="shared" si="360"/>
        <v>-769177</v>
      </c>
      <c r="AC662" s="2">
        <f t="shared" si="360"/>
        <v>-328483.38958264695</v>
      </c>
      <c r="AD662" s="2">
        <f t="shared" si="360"/>
        <v>13956.687482297117</v>
      </c>
      <c r="AE662" s="2">
        <f t="shared" si="360"/>
        <v>-314526.70210035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503444.93058246258</v>
      </c>
      <c r="Z664" s="2">
        <f t="shared" si="361"/>
        <v>-12586.123264561566</v>
      </c>
      <c r="AA664" s="2">
        <f t="shared" si="361"/>
        <v>-23291.739712779232</v>
      </c>
      <c r="AB664" s="2">
        <f t="shared" si="361"/>
        <v>-182831.47956121617</v>
      </c>
      <c r="AC664" s="2">
        <f t="shared" si="361"/>
        <v>284735.58804390556</v>
      </c>
      <c r="AD664" s="2">
        <f t="shared" si="361"/>
        <v>5863.4552043878293</v>
      </c>
      <c r="AE664" s="2">
        <f t="shared" si="361"/>
        <v>290599.0432482934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503444.93058246258</v>
      </c>
      <c r="Z666" s="2">
        <f t="shared" si="362"/>
        <v>-12586.123264561566</v>
      </c>
      <c r="AA666" s="2">
        <f t="shared" si="362"/>
        <v>-35636.185721388807</v>
      </c>
      <c r="AB666" s="2">
        <f t="shared" si="362"/>
        <v>-414431.99536161398</v>
      </c>
      <c r="AC666" s="2">
        <f t="shared" si="362"/>
        <v>40790.626234898285</v>
      </c>
      <c r="AD666" s="2">
        <f t="shared" si="362"/>
        <v>9553.8931363197753</v>
      </c>
      <c r="AE666" s="2">
        <f t="shared" si="362"/>
        <v>50344.519371218106</v>
      </c>
    </row>
    <row r="671" spans="1:40" ht="19" customHeight="1" x14ac:dyDescent="0.15">
      <c r="A671" s="1"/>
      <c r="G671" s="1" t="s">
        <v>11</v>
      </c>
      <c r="H671" s="50">
        <v>501683.00214188441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501683.00214188441</v>
      </c>
      <c r="K672" s="14">
        <f>J672*$C$10</f>
        <v>12542.075053547111</v>
      </c>
      <c r="L672" s="15">
        <f>$C$682</f>
        <v>5217.2806701608115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501683.00214188441</v>
      </c>
      <c r="Z672" s="8">
        <f t="shared" ref="Z672:Z703" si="367">IFERROR(_xlfn.IFNA(-$T672*K672,0),0)</f>
        <v>-12542.075053547111</v>
      </c>
      <c r="AA672" s="8">
        <f t="shared" ref="AA672:AA703" si="368">IFERROR(_xlfn.IFNA(-$T672*L672,0),0)</f>
        <v>-5217.2806701608115</v>
      </c>
      <c r="AB672" s="8"/>
      <c r="AC672" s="8">
        <f t="shared" ref="AC672:AC703" si="369">IFERROR(_xlfn.IFNA(SUM(Y672:AB672),0),0)</f>
        <v>483923.64641817647</v>
      </c>
      <c r="AD672" s="8"/>
      <c r="AE672" s="8">
        <f t="shared" ref="AE672:AE703" si="370">IFERROR(_xlfn.IFNA(SUM(AC672:AD672),0),0)</f>
        <v>483923.64641817647</v>
      </c>
      <c r="AG672" s="46">
        <f>AE801</f>
        <v>50168.300321284856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L'!$B$10:$O$129,13),VLOOKUP(I5,'[1]Mortality (Interventions) L'!$B$392:$AV$512,19)))</f>
        <v>12.562167079511894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1.2562167079511894E-2</v>
      </c>
      <c r="S673" s="10">
        <f t="shared" ref="S673:S704" si="374">MIN(P673*Q673,Q673-R673)</f>
        <v>0</v>
      </c>
      <c r="T673" s="9">
        <f t="shared" si="364"/>
        <v>0.98743783292048815</v>
      </c>
      <c r="U673" s="18"/>
      <c r="V673" s="8">
        <f t="shared" ref="V673:V704" si="375">W672</f>
        <v>7691.77</v>
      </c>
      <c r="W673" s="8">
        <f t="shared" si="365"/>
        <v>7595.1447001228235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-9662.5299877177204</v>
      </c>
      <c r="AC673" s="8">
        <f t="shared" si="369"/>
        <v>-9662.5299877177204</v>
      </c>
      <c r="AD673" s="8">
        <f t="shared" ref="AD673:AD704" si="377">IFERROR(_xlfn.IFNA($D$6*SUM(V673:V673,Y673:Z673),0),0)</f>
        <v>754.56263700000011</v>
      </c>
      <c r="AE673" s="8">
        <f t="shared" si="370"/>
        <v>-8907.9673507177195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2708.8656594513895</v>
      </c>
      <c r="M674" s="14">
        <f t="shared" si="363"/>
        <v>769177</v>
      </c>
      <c r="N674" s="13"/>
      <c r="O674" s="12">
        <f>1000*(IF(I6&lt;18,VLOOKUP(I6,'[1]Mortality (No Interventions) L'!$B$10:$O$129,13),VLOOKUP(I6,'[1]Mortality (Interventions) L'!$B$392:$AV$512,19)))</f>
        <v>13.781953258609338</v>
      </c>
      <c r="P674" s="11">
        <v>0</v>
      </c>
      <c r="Q674" s="10">
        <f t="shared" si="372"/>
        <v>0.98743783292048815</v>
      </c>
      <c r="R674" s="10">
        <f t="shared" si="373"/>
        <v>1.3608822059092664E-2</v>
      </c>
      <c r="S674" s="10">
        <f t="shared" si="374"/>
        <v>0</v>
      </c>
      <c r="T674" s="9">
        <f t="shared" si="364"/>
        <v>0.97382901086139551</v>
      </c>
      <c r="U674" s="18"/>
      <c r="V674" s="8">
        <f t="shared" si="375"/>
        <v>7595.1447001228235</v>
      </c>
      <c r="W674" s="8">
        <f t="shared" si="365"/>
        <v>7490.4687708733563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-2637.9719656999487</v>
      </c>
      <c r="AB674" s="8">
        <f t="shared" si="376"/>
        <v>-10467.592924946719</v>
      </c>
      <c r="AC674" s="8">
        <f t="shared" si="369"/>
        <v>-13105.564890646667</v>
      </c>
      <c r="AD674" s="8">
        <f t="shared" si="377"/>
        <v>745.08369508204908</v>
      </c>
      <c r="AE674" s="8">
        <f t="shared" si="370"/>
        <v>-12360.481195564618</v>
      </c>
      <c r="AF674" s="1" t="s">
        <v>34</v>
      </c>
      <c r="AG674" s="44">
        <f>AE801/Y801</f>
        <v>0.10000000021347427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2708.8656594513895</v>
      </c>
      <c r="M675" s="14">
        <f t="shared" si="363"/>
        <v>769177</v>
      </c>
      <c r="N675" s="13"/>
      <c r="O675" s="12">
        <f>1000*(IF(I7&lt;18,VLOOKUP(I7,'[1]Mortality (No Interventions) L'!$B$10:$O$129,13),VLOOKUP(I7,'[1]Mortality (Interventions) L'!$B$392:$AV$512,19)))</f>
        <v>15.08217918348018</v>
      </c>
      <c r="P675" s="11">
        <v>0</v>
      </c>
      <c r="Q675" s="10">
        <f t="shared" si="372"/>
        <v>0.97382901086139551</v>
      </c>
      <c r="R675" s="10">
        <f t="shared" si="373"/>
        <v>1.4687463635882834E-2</v>
      </c>
      <c r="S675" s="10">
        <f t="shared" si="374"/>
        <v>0</v>
      </c>
      <c r="T675" s="9">
        <f t="shared" si="364"/>
        <v>0.9591415472255127</v>
      </c>
      <c r="U675" s="18"/>
      <c r="V675" s="8">
        <f t="shared" si="375"/>
        <v>7490.4687708733563</v>
      </c>
      <c r="W675" s="8">
        <f t="shared" si="365"/>
        <v>7377.4961787027823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-2598.1855998322644</v>
      </c>
      <c r="AB675" s="8">
        <f t="shared" si="376"/>
        <v>-11297.25921705745</v>
      </c>
      <c r="AC675" s="8">
        <f t="shared" si="369"/>
        <v>-13895.444816889714</v>
      </c>
      <c r="AD675" s="8">
        <f t="shared" si="377"/>
        <v>734.81498642267627</v>
      </c>
      <c r="AE675" s="8">
        <f t="shared" si="370"/>
        <v>-13160.629830467038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2708.8656594513895</v>
      </c>
      <c r="M676" s="14">
        <f t="shared" si="363"/>
        <v>769177</v>
      </c>
      <c r="N676" s="13"/>
      <c r="O676" s="12">
        <f>1000*(IF(I8&lt;18,VLOOKUP(I8,'[1]Mortality (No Interventions) L'!$B$10:$O$129,13),VLOOKUP(I8,'[1]Mortality (Interventions) L'!$B$392:$AV$512,19)))</f>
        <v>16.462638429157472</v>
      </c>
      <c r="P676" s="11">
        <v>0</v>
      </c>
      <c r="Q676" s="10">
        <f t="shared" si="372"/>
        <v>0.9591415472255127</v>
      </c>
      <c r="R676" s="10">
        <f t="shared" si="373"/>
        <v>1.579000049435628E-2</v>
      </c>
      <c r="S676" s="10">
        <f t="shared" si="374"/>
        <v>0</v>
      </c>
      <c r="T676" s="9">
        <f t="shared" si="364"/>
        <v>0.9433515467311564</v>
      </c>
      <c r="U676" s="18"/>
      <c r="V676" s="8">
        <f t="shared" si="375"/>
        <v>7377.4961787027823</v>
      </c>
      <c r="W676" s="8">
        <f t="shared" si="365"/>
        <v>7256.043126600307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-2555.4126097303824</v>
      </c>
      <c r="AB676" s="8">
        <f t="shared" si="376"/>
        <v>-12145.305210247481</v>
      </c>
      <c r="AC676" s="8">
        <f t="shared" si="369"/>
        <v>-14700.717819977865</v>
      </c>
      <c r="AD676" s="8">
        <f t="shared" si="377"/>
        <v>723.73237513074298</v>
      </c>
      <c r="AE676" s="8">
        <f t="shared" si="370"/>
        <v>-13976.985444847121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2708.8656594513895</v>
      </c>
      <c r="M677" s="14">
        <f t="shared" si="363"/>
        <v>769177</v>
      </c>
      <c r="N677" s="13"/>
      <c r="O677" s="12">
        <f>1000*(IF(I9&lt;18,VLOOKUP(I9,'[1]Mortality (No Interventions) L'!$B$10:$O$129,13),VLOOKUP(I9,'[1]Mortality (Interventions) L'!$B$392:$AV$512,19)))</f>
        <v>18.014465867042539</v>
      </c>
      <c r="P677" s="11">
        <v>0</v>
      </c>
      <c r="Q677" s="10">
        <f t="shared" si="372"/>
        <v>0.9433515467311564</v>
      </c>
      <c r="R677" s="10">
        <f t="shared" si="373"/>
        <v>1.6993974239210199E-2</v>
      </c>
      <c r="S677" s="10">
        <f t="shared" si="374"/>
        <v>0</v>
      </c>
      <c r="T677" s="9">
        <f t="shared" si="364"/>
        <v>0.92635757249194617</v>
      </c>
      <c r="U677" s="18"/>
      <c r="V677" s="8">
        <f t="shared" si="375"/>
        <v>7256.043126600307</v>
      </c>
      <c r="W677" s="8">
        <f t="shared" si="365"/>
        <v>7125.3293853663772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-2509.378216496184</v>
      </c>
      <c r="AB677" s="8">
        <f t="shared" si="376"/>
        <v>-13071.374123392983</v>
      </c>
      <c r="AC677" s="8">
        <f t="shared" si="369"/>
        <v>-15580.752339889168</v>
      </c>
      <c r="AD677" s="8">
        <f t="shared" si="377"/>
        <v>711.81783071949019</v>
      </c>
      <c r="AE677" s="8">
        <f t="shared" si="370"/>
        <v>-14868.934509169678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2708.8656594513895</v>
      </c>
      <c r="M678" s="14">
        <f t="shared" si="363"/>
        <v>769177</v>
      </c>
      <c r="N678" s="13"/>
      <c r="O678" s="12">
        <f>1000*(IF(I10&lt;18,VLOOKUP(I10,'[1]Mortality (No Interventions) L'!$B$10:$O$129,13),VLOOKUP(I10,'[1]Mortality (Interventions) L'!$B$392:$AV$512,19)))</f>
        <v>19.971868949237457</v>
      </c>
      <c r="P678" s="11">
        <v>0</v>
      </c>
      <c r="Q678" s="10">
        <f t="shared" si="372"/>
        <v>0.92635757249194617</v>
      </c>
      <c r="R678" s="10">
        <f t="shared" si="373"/>
        <v>1.8501092037942885E-2</v>
      </c>
      <c r="S678" s="10">
        <f t="shared" si="374"/>
        <v>0</v>
      </c>
      <c r="T678" s="9">
        <f t="shared" si="364"/>
        <v>0.90785648045400325</v>
      </c>
      <c r="U678" s="18"/>
      <c r="V678" s="8">
        <f t="shared" si="375"/>
        <v>7125.3293853663772</v>
      </c>
      <c r="W678" s="8">
        <f t="shared" si="365"/>
        <v>6983.0232406616888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-2459.2612436122508</v>
      </c>
      <c r="AB678" s="8">
        <f t="shared" si="376"/>
        <v>-14230.614470468794</v>
      </c>
      <c r="AC678" s="8">
        <f t="shared" si="369"/>
        <v>-16689.875714081045</v>
      </c>
      <c r="AD678" s="8">
        <f t="shared" si="377"/>
        <v>698.99481270444164</v>
      </c>
      <c r="AE678" s="8">
        <f t="shared" si="370"/>
        <v>-15990.880901376604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2708.8656594513895</v>
      </c>
      <c r="M679" s="14">
        <f t="shared" si="363"/>
        <v>769177</v>
      </c>
      <c r="N679" s="13"/>
      <c r="O679" s="12">
        <f>1000*(IF(I11&lt;18,VLOOKUP(I11,'[1]Mortality (No Interventions) L'!$B$10:$O$129,13),VLOOKUP(I11,'[1]Mortality (Interventions) L'!$B$392:$AV$512,19)))</f>
        <v>21.991840611671176</v>
      </c>
      <c r="P679" s="11">
        <v>0</v>
      </c>
      <c r="Q679" s="10">
        <f t="shared" si="372"/>
        <v>0.90785648045400325</v>
      </c>
      <c r="R679" s="10">
        <f t="shared" si="373"/>
        <v>1.9965435016417208E-2</v>
      </c>
      <c r="S679" s="10">
        <f t="shared" si="374"/>
        <v>0</v>
      </c>
      <c r="T679" s="9">
        <f t="shared" si="364"/>
        <v>0.88789104543758601</v>
      </c>
      <c r="U679" s="18"/>
      <c r="V679" s="8">
        <f t="shared" si="375"/>
        <v>6983.0232406616888</v>
      </c>
      <c r="W679" s="8">
        <f t="shared" si="365"/>
        <v>6829.4537065654613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-2405.1775623202702</v>
      </c>
      <c r="AB679" s="8">
        <f t="shared" si="376"/>
        <v>-15356.953409622738</v>
      </c>
      <c r="AC679" s="8">
        <f t="shared" si="369"/>
        <v>-17762.130971943006</v>
      </c>
      <c r="AD679" s="8">
        <f t="shared" si="377"/>
        <v>685.03457990891172</v>
      </c>
      <c r="AE679" s="8">
        <f t="shared" si="370"/>
        <v>-17077.096392034095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2708.8656594513895</v>
      </c>
      <c r="M680" s="14">
        <f t="shared" si="363"/>
        <v>769177</v>
      </c>
      <c r="N680" s="13"/>
      <c r="O680" s="12">
        <f>1000*(IF(I12&lt;18,VLOOKUP(I12,'[1]Mortality (No Interventions) L'!$B$10:$O$129,13),VLOOKUP(I12,'[1]Mortality (Interventions) L'!$B$392:$AV$512,19)))</f>
        <v>24.318429035333697</v>
      </c>
      <c r="P680" s="11">
        <v>0</v>
      </c>
      <c r="Q680" s="10">
        <f t="shared" si="372"/>
        <v>0.88789104543758601</v>
      </c>
      <c r="R680" s="10">
        <f t="shared" si="373"/>
        <v>2.1592115379582184E-2</v>
      </c>
      <c r="S680" s="10">
        <f t="shared" si="374"/>
        <v>0</v>
      </c>
      <c r="T680" s="9">
        <f t="shared" si="364"/>
        <v>0.86629893005800385</v>
      </c>
      <c r="U680" s="18"/>
      <c r="V680" s="8">
        <f t="shared" si="375"/>
        <v>6829.4537065654613</v>
      </c>
      <c r="W680" s="8">
        <f t="shared" si="365"/>
        <v>6663.3721212522523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-2346.6874224536077</v>
      </c>
      <c r="AB680" s="8">
        <f t="shared" si="376"/>
        <v>-16608.158531320885</v>
      </c>
      <c r="AC680" s="8">
        <f t="shared" si="369"/>
        <v>-18954.845953774493</v>
      </c>
      <c r="AD680" s="8">
        <f t="shared" si="377"/>
        <v>669.96940861407177</v>
      </c>
      <c r="AE680" s="8">
        <f t="shared" si="370"/>
        <v>-18284.876545160419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2708.8656594513895</v>
      </c>
      <c r="M681" s="14">
        <f t="shared" si="363"/>
        <v>769177</v>
      </c>
      <c r="N681" s="13"/>
      <c r="O681" s="12">
        <f>1000*(IF(I13&lt;18,VLOOKUP(I13,'[1]Mortality (No Interventions) L'!$B$10:$O$129,13),VLOOKUP(I13,'[1]Mortality (Interventions) L'!$B$392:$AV$512,19)))</f>
        <v>26.998991587079257</v>
      </c>
      <c r="P681" s="11">
        <v>0</v>
      </c>
      <c r="Q681" s="10">
        <f t="shared" si="372"/>
        <v>0.86629893005800385</v>
      </c>
      <c r="R681" s="10">
        <f t="shared" si="373"/>
        <v>2.3389197524531807E-2</v>
      </c>
      <c r="S681" s="10">
        <f t="shared" si="374"/>
        <v>0</v>
      </c>
      <c r="T681" s="9">
        <f t="shared" si="364"/>
        <v>0.84290973253347201</v>
      </c>
      <c r="U681" s="18"/>
      <c r="V681" s="8">
        <f t="shared" si="375"/>
        <v>6663.3721212522523</v>
      </c>
      <c r="W681" s="8">
        <f t="shared" si="365"/>
        <v>6483.4677934089841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-2283.3292284772779</v>
      </c>
      <c r="AB681" s="8">
        <f t="shared" si="376"/>
        <v>-17990.4327843268</v>
      </c>
      <c r="AC681" s="8">
        <f t="shared" si="369"/>
        <v>-20273.76201280408</v>
      </c>
      <c r="AD681" s="8">
        <f t="shared" si="377"/>
        <v>653.67680509484603</v>
      </c>
      <c r="AE681" s="8">
        <f t="shared" si="370"/>
        <v>-19620.085207709235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5217.2806701608115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2708.8656594513895</v>
      </c>
      <c r="M682" s="14">
        <f t="shared" si="363"/>
        <v>769177</v>
      </c>
      <c r="N682" s="13"/>
      <c r="O682" s="12">
        <f>1000*(IF(I14&lt;18,VLOOKUP(I14,'[1]Mortality (No Interventions) L'!$B$10:$O$129,13),VLOOKUP(I14,'[1]Mortality (Interventions) L'!$B$392:$AV$512,19)))</f>
        <v>30.18841710300546</v>
      </c>
      <c r="P682" s="11">
        <v>0</v>
      </c>
      <c r="Q682" s="10">
        <f t="shared" si="372"/>
        <v>0.84290973253347201</v>
      </c>
      <c r="R682" s="10">
        <f t="shared" si="373"/>
        <v>2.5446110585903223E-2</v>
      </c>
      <c r="S682" s="10">
        <f t="shared" si="374"/>
        <v>0</v>
      </c>
      <c r="T682" s="9">
        <f t="shared" si="364"/>
        <v>0.81746362194756883</v>
      </c>
      <c r="U682" s="18"/>
      <c r="V682" s="8">
        <f t="shared" si="375"/>
        <v>6483.4677934089841</v>
      </c>
      <c r="W682" s="8">
        <f t="shared" si="365"/>
        <v>6287.742163387652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-2214.3991333445224</v>
      </c>
      <c r="AB682" s="8">
        <f t="shared" si="376"/>
        <v>-19572.563002133284</v>
      </c>
      <c r="AC682" s="8">
        <f t="shared" si="369"/>
        <v>-21786.962135477806</v>
      </c>
      <c r="AD682" s="8">
        <f t="shared" si="377"/>
        <v>636.02819053342137</v>
      </c>
      <c r="AE682" s="8">
        <f t="shared" si="370"/>
        <v>-21150.933944944387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2708.8656594513895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2708.8656594513895</v>
      </c>
      <c r="M683" s="14">
        <f t="shared" si="363"/>
        <v>769177</v>
      </c>
      <c r="N683" s="13"/>
      <c r="O683" s="12">
        <f>1000*(IF(I15&lt;18,VLOOKUP(I15,'[1]Mortality (No Interventions) L'!$B$10:$O$129,13),VLOOKUP(I15,'[1]Mortality (Interventions) L'!$B$392:$AV$512,19)))</f>
        <v>33.861239462157201</v>
      </c>
      <c r="P683" s="11">
        <v>0</v>
      </c>
      <c r="Q683" s="10">
        <f t="shared" si="372"/>
        <v>0.81746362194756883</v>
      </c>
      <c r="R683" s="10">
        <f t="shared" si="373"/>
        <v>2.7680331454368972E-2</v>
      </c>
      <c r="S683" s="10">
        <f t="shared" si="374"/>
        <v>0</v>
      </c>
      <c r="T683" s="9">
        <f t="shared" si="364"/>
        <v>0.78978329049319984</v>
      </c>
      <c r="U683" s="18"/>
      <c r="V683" s="8">
        <f t="shared" si="375"/>
        <v>6287.742163387652</v>
      </c>
      <c r="W683" s="8">
        <f t="shared" si="365"/>
        <v>6074.8314203168802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-2139.4168340255501</v>
      </c>
      <c r="AB683" s="8">
        <f t="shared" si="376"/>
        <v>-21291.074307077164</v>
      </c>
      <c r="AC683" s="8">
        <f t="shared" si="369"/>
        <v>-23430.491141102713</v>
      </c>
      <c r="AD683" s="8">
        <f t="shared" si="377"/>
        <v>616.82750622832873</v>
      </c>
      <c r="AE683" s="8">
        <f t="shared" si="370"/>
        <v>-22813.663634874385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2708.8656594513895</v>
      </c>
      <c r="M684" s="14">
        <f t="shared" si="363"/>
        <v>769177</v>
      </c>
      <c r="N684" s="13"/>
      <c r="O684" s="12">
        <f>1000*(IF(I16&lt;18,VLOOKUP(I16,'[1]Mortality (No Interventions) L'!$B$10:$O$129,13),VLOOKUP(I16,'[1]Mortality (Interventions) L'!$B$392:$AV$512,19)))</f>
        <v>38.073135447665358</v>
      </c>
      <c r="P684" s="11">
        <v>0</v>
      </c>
      <c r="Q684" s="10">
        <f t="shared" si="372"/>
        <v>0.78978329049319984</v>
      </c>
      <c r="R684" s="10">
        <f t="shared" si="373"/>
        <v>3.0069526193250432E-2</v>
      </c>
      <c r="S684" s="10">
        <f t="shared" si="374"/>
        <v>0</v>
      </c>
      <c r="T684" s="9">
        <f t="shared" si="364"/>
        <v>0.75971376429994941</v>
      </c>
      <c r="U684" s="18"/>
      <c r="V684" s="8">
        <f t="shared" si="375"/>
        <v>6074.8314203168802</v>
      </c>
      <c r="W684" s="8">
        <f t="shared" si="365"/>
        <v>5843.5435408294225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-2057.96252712468</v>
      </c>
      <c r="AB684" s="8">
        <f t="shared" si="376"/>
        <v>-23128.787948745787</v>
      </c>
      <c r="AC684" s="8">
        <f t="shared" si="369"/>
        <v>-25186.750475870467</v>
      </c>
      <c r="AD684" s="8">
        <f t="shared" si="377"/>
        <v>595.94096233308596</v>
      </c>
      <c r="AE684" s="8">
        <f t="shared" si="370"/>
        <v>-24590.809513537381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2708.8656594513895</v>
      </c>
      <c r="M685" s="14">
        <f t="shared" si="363"/>
        <v>769177</v>
      </c>
      <c r="N685" s="13"/>
      <c r="O685" s="12">
        <f>1000*(IF(I17&lt;18,VLOOKUP(I17,'[1]Mortality (No Interventions) L'!$B$10:$O$129,13),VLOOKUP(I17,'[1]Mortality (Interventions) L'!$B$392:$AV$512,19)))</f>
        <v>42.931060048698725</v>
      </c>
      <c r="P685" s="11">
        <v>0</v>
      </c>
      <c r="Q685" s="10">
        <f t="shared" si="372"/>
        <v>0.75971376429994941</v>
      </c>
      <c r="R685" s="10">
        <f t="shared" si="373"/>
        <v>3.2615317234984079E-2</v>
      </c>
      <c r="S685" s="10">
        <f t="shared" si="374"/>
        <v>0</v>
      </c>
      <c r="T685" s="9">
        <f t="shared" si="364"/>
        <v>0.72709844706496529</v>
      </c>
      <c r="U685" s="18"/>
      <c r="V685" s="8">
        <f t="shared" si="375"/>
        <v>5843.5435408294225</v>
      </c>
      <c r="W685" s="8">
        <f t="shared" si="365"/>
        <v>5592.6740221808886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-1969.6120142947184</v>
      </c>
      <c r="AB685" s="8">
        <f t="shared" si="376"/>
        <v>-25086.951864853349</v>
      </c>
      <c r="AC685" s="8">
        <f t="shared" si="369"/>
        <v>-27056.563879148067</v>
      </c>
      <c r="AD685" s="8">
        <f t="shared" si="377"/>
        <v>573.25162135536641</v>
      </c>
      <c r="AE685" s="8">
        <f t="shared" si="370"/>
        <v>-26483.312257792699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2708.8656594513895</v>
      </c>
      <c r="M686" s="14">
        <f t="shared" si="363"/>
        <v>769177</v>
      </c>
      <c r="N686" s="13"/>
      <c r="O686" s="12">
        <f>1000*(IF(I18&lt;18,VLOOKUP(I18,'[1]Mortality (No Interventions) L'!$B$10:$O$129,13),VLOOKUP(I18,'[1]Mortality (Interventions) L'!$B$392:$AV$512,19)))</f>
        <v>48.3522948747637</v>
      </c>
      <c r="P686" s="11">
        <v>0</v>
      </c>
      <c r="Q686" s="10">
        <f t="shared" si="372"/>
        <v>0.72709844706496529</v>
      </c>
      <c r="R686" s="10">
        <f t="shared" si="373"/>
        <v>3.5156878515467962E-2</v>
      </c>
      <c r="S686" s="10">
        <f t="shared" si="374"/>
        <v>0</v>
      </c>
      <c r="T686" s="9">
        <f t="shared" si="364"/>
        <v>0.69194156854949729</v>
      </c>
      <c r="U686" s="18"/>
      <c r="V686" s="8">
        <f t="shared" si="375"/>
        <v>5592.6740221808886</v>
      </c>
      <c r="W686" s="8">
        <f t="shared" si="365"/>
        <v>5322.2553987219671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-1874.3767533906628</v>
      </c>
      <c r="AB686" s="8">
        <f t="shared" si="376"/>
        <v>-27041.862345892099</v>
      </c>
      <c r="AC686" s="8">
        <f t="shared" si="369"/>
        <v>-28916.23909928276</v>
      </c>
      <c r="AD686" s="8">
        <f t="shared" si="377"/>
        <v>548.6413215759452</v>
      </c>
      <c r="AE686" s="8">
        <f t="shared" si="370"/>
        <v>-28367.597777706815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2708.8656594513895</v>
      </c>
      <c r="M687" s="14">
        <f t="shared" si="363"/>
        <v>769177</v>
      </c>
      <c r="N687" s="13"/>
      <c r="O687" s="12">
        <f>1000*(IF(I19&lt;18,VLOOKUP(I19,'[1]Mortality (No Interventions) L'!$B$10:$O$129,13),VLOOKUP(I19,'[1]Mortality (Interventions) L'!$B$392:$AV$512,19)))</f>
        <v>54.37257457491696</v>
      </c>
      <c r="P687" s="11">
        <v>0</v>
      </c>
      <c r="Q687" s="10">
        <f t="shared" si="372"/>
        <v>0.69194156854949729</v>
      </c>
      <c r="R687" s="10">
        <f t="shared" si="373"/>
        <v>3.7622644537442559E-2</v>
      </c>
      <c r="S687" s="10">
        <f t="shared" si="374"/>
        <v>0</v>
      </c>
      <c r="T687" s="9">
        <f t="shared" si="364"/>
        <v>0.65431892401205471</v>
      </c>
      <c r="U687" s="18"/>
      <c r="V687" s="8">
        <f t="shared" si="375"/>
        <v>5322.2553987219671</v>
      </c>
      <c r="W687" s="8">
        <f t="shared" si="365"/>
        <v>5032.8706701482024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-1772.4620635854383</v>
      </c>
      <c r="AB687" s="8">
        <f t="shared" si="376"/>
        <v>-28938.472857376455</v>
      </c>
      <c r="AC687" s="8">
        <f t="shared" si="369"/>
        <v>-30710.934920961892</v>
      </c>
      <c r="AD687" s="8">
        <f t="shared" si="377"/>
        <v>522.11325461462502</v>
      </c>
      <c r="AE687" s="8">
        <f t="shared" si="370"/>
        <v>-30188.821666347267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2708.8656594513895</v>
      </c>
      <c r="M688" s="14">
        <f t="shared" si="363"/>
        <v>769177</v>
      </c>
      <c r="N688" s="13"/>
      <c r="O688" s="12">
        <f>1000*(IF(I20&lt;18,VLOOKUP(I20,'[1]Mortality (No Interventions) L'!$B$10:$O$129,13),VLOOKUP(I20,'[1]Mortality (Interventions) L'!$B$392:$AV$512,19)))</f>
        <v>60.928021600082438</v>
      </c>
      <c r="P688" s="11">
        <v>0</v>
      </c>
      <c r="Q688" s="10">
        <f t="shared" si="372"/>
        <v>0.65431892401205471</v>
      </c>
      <c r="R688" s="10">
        <f t="shared" si="373"/>
        <v>3.9866357535549173E-2</v>
      </c>
      <c r="S688" s="10">
        <f t="shared" si="374"/>
        <v>0</v>
      </c>
      <c r="T688" s="9">
        <f t="shared" si="364"/>
        <v>0.61445256647650559</v>
      </c>
      <c r="U688" s="18"/>
      <c r="V688" s="8">
        <f t="shared" si="375"/>
        <v>5032.8706701482024</v>
      </c>
      <c r="W688" s="8">
        <f t="shared" si="365"/>
        <v>4726.2278172469914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-1664.4694566899782</v>
      </c>
      <c r="AB688" s="8">
        <f t="shared" si="376"/>
        <v>-30664.285290121104</v>
      </c>
      <c r="AC688" s="8">
        <f t="shared" si="369"/>
        <v>-32328.754746811082</v>
      </c>
      <c r="AD688" s="8">
        <f t="shared" si="377"/>
        <v>493.72461274153869</v>
      </c>
      <c r="AE688" s="8">
        <f t="shared" si="370"/>
        <v>-31835.030134069544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2708.8656594513895</v>
      </c>
      <c r="M689" s="14">
        <f t="shared" si="363"/>
        <v>769177</v>
      </c>
      <c r="N689" s="13"/>
      <c r="O689" s="12">
        <f>1000*(IF(I21&lt;18,VLOOKUP(I21,'[1]Mortality (No Interventions) L'!$B$10:$O$129,13),VLOOKUP(I21,'[1]Mortality (Interventions) L'!$B$392:$AV$512,19)))</f>
        <v>68.117341514933528</v>
      </c>
      <c r="P689" s="11">
        <v>0</v>
      </c>
      <c r="Q689" s="10">
        <f t="shared" si="372"/>
        <v>0.61445256647650559</v>
      </c>
      <c r="R689" s="10">
        <f t="shared" si="373"/>
        <v>4.1854875315407526E-2</v>
      </c>
      <c r="S689" s="10">
        <f t="shared" si="374"/>
        <v>0</v>
      </c>
      <c r="T689" s="9">
        <f t="shared" si="364"/>
        <v>0.57259769116109804</v>
      </c>
      <c r="U689" s="18"/>
      <c r="V689" s="8">
        <f t="shared" si="375"/>
        <v>4726.2278172469914</v>
      </c>
      <c r="W689" s="8">
        <f t="shared" si="365"/>
        <v>4404.2897429421992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-1551.0902222674508</v>
      </c>
      <c r="AB689" s="8">
        <f t="shared" si="376"/>
        <v>-32193.807430479214</v>
      </c>
      <c r="AC689" s="8">
        <f t="shared" si="369"/>
        <v>-33744.897652746666</v>
      </c>
      <c r="AD689" s="8">
        <f t="shared" si="377"/>
        <v>463.64294887192989</v>
      </c>
      <c r="AE689" s="8">
        <f t="shared" si="370"/>
        <v>-33281.254703874736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2708.8656594513895</v>
      </c>
      <c r="M690" s="14">
        <f t="shared" si="363"/>
        <v>769177</v>
      </c>
      <c r="N690" s="13"/>
      <c r="O690" s="12">
        <f>1000*(IF(I22&lt;18,VLOOKUP(I22,'[1]Mortality (No Interventions) L'!$B$10:$O$129,13),VLOOKUP(I22,'[1]Mortality (Interventions) L'!$B$392:$AV$512,19)))</f>
        <v>76.189361161888712</v>
      </c>
      <c r="P690" s="11">
        <v>0</v>
      </c>
      <c r="Q690" s="10">
        <f t="shared" si="372"/>
        <v>0.57259769116109804</v>
      </c>
      <c r="R690" s="10">
        <f t="shared" si="373"/>
        <v>4.3625852292336509E-2</v>
      </c>
      <c r="S690" s="10">
        <f t="shared" si="374"/>
        <v>0</v>
      </c>
      <c r="T690" s="9">
        <f t="shared" si="364"/>
        <v>0.52897183886876153</v>
      </c>
      <c r="U690" s="18"/>
      <c r="V690" s="8">
        <f t="shared" si="375"/>
        <v>4404.2897429421992</v>
      </c>
      <c r="W690" s="8">
        <f t="shared" si="365"/>
        <v>4068.7297210555739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-1432.9136491284419</v>
      </c>
      <c r="AB690" s="8">
        <f t="shared" si="376"/>
        <v>-33556.002188662518</v>
      </c>
      <c r="AC690" s="8">
        <f t="shared" si="369"/>
        <v>-34988.915837790963</v>
      </c>
      <c r="AD690" s="8">
        <f t="shared" si="377"/>
        <v>432.06082378262977</v>
      </c>
      <c r="AE690" s="8">
        <f t="shared" si="370"/>
        <v>-34556.855014008332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2708.8656594513895</v>
      </c>
      <c r="M691" s="14">
        <f t="shared" si="363"/>
        <v>769177</v>
      </c>
      <c r="N691" s="13"/>
      <c r="O691" s="12">
        <f>1000*(IF(I23&lt;18,VLOOKUP(I23,'[1]Mortality (No Interventions) L'!$B$10:$O$129,13),VLOOKUP(I23,'[1]Mortality (Interventions) L'!$B$392:$AV$512,19)))</f>
        <v>85.240615866247452</v>
      </c>
      <c r="P691" s="11">
        <v>0</v>
      </c>
      <c r="Q691" s="10">
        <f t="shared" si="372"/>
        <v>0.52897183886876153</v>
      </c>
      <c r="R691" s="10">
        <f t="shared" si="373"/>
        <v>4.5089885321074649E-2</v>
      </c>
      <c r="S691" s="10">
        <f t="shared" si="374"/>
        <v>0</v>
      </c>
      <c r="T691" s="9">
        <f t="shared" si="364"/>
        <v>0.48388195354768687</v>
      </c>
      <c r="U691" s="18"/>
      <c r="V691" s="8">
        <f t="shared" si="375"/>
        <v>4068.7297210555739</v>
      </c>
      <c r="W691" s="8">
        <f t="shared" si="365"/>
        <v>3721.9086938394917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-1310.7712071935814</v>
      </c>
      <c r="AB691" s="8">
        <f t="shared" si="376"/>
        <v>-34682.102721608237</v>
      </c>
      <c r="AC691" s="8">
        <f t="shared" si="369"/>
        <v>-35992.873928801819</v>
      </c>
      <c r="AD691" s="8">
        <f t="shared" si="377"/>
        <v>399.14238563555182</v>
      </c>
      <c r="AE691" s="8">
        <f t="shared" si="370"/>
        <v>-35593.731543166265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2708.8656594513895</v>
      </c>
      <c r="M692" s="14">
        <f t="shared" si="363"/>
        <v>769177</v>
      </c>
      <c r="N692" s="13"/>
      <c r="O692" s="12">
        <f>1000*(IF(I24&lt;18,VLOOKUP(I24,'[1]Mortality (No Interventions) L'!$B$10:$O$129,13),VLOOKUP(I24,'[1]Mortality (Interventions) L'!$B$392:$AV$512,19)))</f>
        <v>95.42726255611997</v>
      </c>
      <c r="P692" s="11">
        <v>0</v>
      </c>
      <c r="Q692" s="10">
        <f t="shared" si="372"/>
        <v>0.48388195354768687</v>
      </c>
      <c r="R692" s="10">
        <f t="shared" si="373"/>
        <v>4.6175530227363364E-2</v>
      </c>
      <c r="S692" s="10">
        <f t="shared" si="374"/>
        <v>0</v>
      </c>
      <c r="T692" s="9">
        <f t="shared" si="364"/>
        <v>0.4377064233203235</v>
      </c>
      <c r="U692" s="18"/>
      <c r="V692" s="8">
        <f t="shared" si="375"/>
        <v>3721.9086938394917</v>
      </c>
      <c r="W692" s="8">
        <f t="shared" si="365"/>
        <v>3366.737135702565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-1185.6878990537173</v>
      </c>
      <c r="AB692" s="8">
        <f t="shared" si="376"/>
        <v>-35517.155813692669</v>
      </c>
      <c r="AC692" s="8">
        <f t="shared" si="369"/>
        <v>-36702.843712746384</v>
      </c>
      <c r="AD692" s="8">
        <f t="shared" si="377"/>
        <v>365.11924286565414</v>
      </c>
      <c r="AE692" s="8">
        <f t="shared" si="370"/>
        <v>-36337.724469880726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2708.8656594513895</v>
      </c>
      <c r="M693" s="14">
        <f t="shared" si="363"/>
        <v>769177</v>
      </c>
      <c r="N693" s="13"/>
      <c r="O693" s="12">
        <f>1000*(IF(I25&lt;18,VLOOKUP(I25,'[1]Mortality (No Interventions) L'!$B$10:$O$129,13),VLOOKUP(I25,'[1]Mortality (Interventions) L'!$B$392:$AV$512,19)))</f>
        <v>106.40082533611539</v>
      </c>
      <c r="P693" s="11">
        <v>0</v>
      </c>
      <c r="Q693" s="10">
        <f t="shared" si="372"/>
        <v>0.4377064233203235</v>
      </c>
      <c r="R693" s="10">
        <f t="shared" si="373"/>
        <v>4.6572324696201525E-2</v>
      </c>
      <c r="S693" s="10">
        <f t="shared" si="374"/>
        <v>0</v>
      </c>
      <c r="T693" s="9">
        <f t="shared" si="364"/>
        <v>0.39113409862412196</v>
      </c>
      <c r="U693" s="18"/>
      <c r="V693" s="8">
        <f t="shared" si="375"/>
        <v>3366.737135702565</v>
      </c>
      <c r="W693" s="8">
        <f t="shared" si="365"/>
        <v>3008.5135257740626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-1059.5297280033569</v>
      </c>
      <c r="AB693" s="8">
        <f t="shared" si="376"/>
        <v>-35822.360992850197</v>
      </c>
      <c r="AC693" s="8">
        <f t="shared" si="369"/>
        <v>-36881.890720853553</v>
      </c>
      <c r="AD693" s="8">
        <f t="shared" si="377"/>
        <v>330.27691301242163</v>
      </c>
      <c r="AE693" s="8">
        <f t="shared" si="370"/>
        <v>-36551.613807841131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2708.8656594513895</v>
      </c>
      <c r="M694" s="14">
        <f t="shared" si="363"/>
        <v>769177</v>
      </c>
      <c r="N694" s="13"/>
      <c r="O694" s="12">
        <f>1000*(IF(I26&lt;18,VLOOKUP(I26,'[1]Mortality (No Interventions) L'!$B$10:$O$129,13),VLOOKUP(I26,'[1]Mortality (Interventions) L'!$B$392:$AV$512,19)))</f>
        <v>117.82829457154578</v>
      </c>
      <c r="P694" s="11">
        <v>0</v>
      </c>
      <c r="Q694" s="10">
        <f t="shared" si="372"/>
        <v>0.39113409862412196</v>
      </c>
      <c r="R694" s="10">
        <f t="shared" si="373"/>
        <v>4.6086663789659081E-2</v>
      </c>
      <c r="S694" s="10">
        <f t="shared" si="374"/>
        <v>0</v>
      </c>
      <c r="T694" s="9">
        <f t="shared" si="364"/>
        <v>0.34504743483446287</v>
      </c>
      <c r="U694" s="18"/>
      <c r="V694" s="8">
        <f t="shared" si="375"/>
        <v>3008.5135257740626</v>
      </c>
      <c r="W694" s="8">
        <f t="shared" si="365"/>
        <v>2654.0255078366768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-934.68714710486768</v>
      </c>
      <c r="AB694" s="8">
        <f t="shared" si="376"/>
        <v>-35448.801793738603</v>
      </c>
      <c r="AC694" s="8">
        <f t="shared" si="369"/>
        <v>-36383.488940843468</v>
      </c>
      <c r="AD694" s="8">
        <f t="shared" si="377"/>
        <v>295.13517687843557</v>
      </c>
      <c r="AE694" s="8">
        <f t="shared" si="370"/>
        <v>-36088.353763965031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2708.8656594513895</v>
      </c>
      <c r="M695" s="14">
        <f t="shared" si="363"/>
        <v>769177</v>
      </c>
      <c r="N695" s="13"/>
      <c r="O695" s="12">
        <f>1000*(IF(I27&lt;18,VLOOKUP(I27,'[1]Mortality (No Interventions) L'!$B$10:$O$129,13),VLOOKUP(I27,'[1]Mortality (Interventions) L'!$B$392:$AV$512,19)))</f>
        <v>130.26827430633969</v>
      </c>
      <c r="P695" s="11">
        <v>0</v>
      </c>
      <c r="Q695" s="10">
        <f t="shared" si="372"/>
        <v>0.34504743483446287</v>
      </c>
      <c r="R695" s="10">
        <f t="shared" si="373"/>
        <v>4.4948733889714682E-2</v>
      </c>
      <c r="S695" s="10">
        <f t="shared" si="374"/>
        <v>0</v>
      </c>
      <c r="T695" s="9">
        <f t="shared" si="364"/>
        <v>0.30009870094474822</v>
      </c>
      <c r="U695" s="18"/>
      <c r="V695" s="8">
        <f t="shared" si="375"/>
        <v>2654.0255078366768</v>
      </c>
      <c r="W695" s="8">
        <f t="shared" si="365"/>
        <v>2308.290184965786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-812.92706543520069</v>
      </c>
      <c r="AB695" s="8">
        <f t="shared" si="376"/>
        <v>-34573.532287089067</v>
      </c>
      <c r="AC695" s="8">
        <f t="shared" si="369"/>
        <v>-35386.459352524267</v>
      </c>
      <c r="AD695" s="8">
        <f t="shared" si="377"/>
        <v>260.35990231877798</v>
      </c>
      <c r="AE695" s="8">
        <f t="shared" si="370"/>
        <v>-35126.099450205489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2708.8656594513895</v>
      </c>
      <c r="M696" s="14">
        <f t="shared" si="363"/>
        <v>769177</v>
      </c>
      <c r="N696" s="13"/>
      <c r="O696" s="12">
        <f>1000*(IF(I28&lt;18,VLOOKUP(I28,'[1]Mortality (No Interventions) L'!$B$10:$O$129,13),VLOOKUP(I28,'[1]Mortality (Interventions) L'!$B$392:$AV$512,19)))</f>
        <v>143.66806491212219</v>
      </c>
      <c r="P696" s="11">
        <v>0</v>
      </c>
      <c r="Q696" s="10">
        <f t="shared" si="372"/>
        <v>0.30009870094474822</v>
      </c>
      <c r="R696" s="10">
        <f t="shared" si="373"/>
        <v>4.311459964737363E-2</v>
      </c>
      <c r="S696" s="10">
        <f t="shared" si="374"/>
        <v>0</v>
      </c>
      <c r="T696" s="9">
        <f t="shared" si="364"/>
        <v>0.25698410129737459</v>
      </c>
      <c r="U696" s="18"/>
      <c r="V696" s="8">
        <f t="shared" si="375"/>
        <v>2308.290184965786</v>
      </c>
      <c r="W696" s="8">
        <f t="shared" si="365"/>
        <v>1976.662600836107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-696.13540702943533</v>
      </c>
      <c r="AB696" s="8">
        <f t="shared" si="376"/>
        <v>-33162.758412967909</v>
      </c>
      <c r="AC696" s="8">
        <f t="shared" si="369"/>
        <v>-33858.893819997342</v>
      </c>
      <c r="AD696" s="8">
        <f t="shared" si="377"/>
        <v>226.44326714514364</v>
      </c>
      <c r="AE696" s="8">
        <f t="shared" si="370"/>
        <v>-33632.450552852199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2708.8656594513895</v>
      </c>
      <c r="M697" s="14">
        <f t="shared" si="363"/>
        <v>769177</v>
      </c>
      <c r="N697" s="13"/>
      <c r="O697" s="12">
        <f>1000*(IF(I29&lt;18,VLOOKUP(I29,'[1]Mortality (No Interventions) L'!$B$10:$O$129,13),VLOOKUP(I29,'[1]Mortality (Interventions) L'!$B$392:$AV$512,19)))</f>
        <v>158.39496848252145</v>
      </c>
      <c r="P697" s="11">
        <v>0</v>
      </c>
      <c r="Q697" s="10">
        <f t="shared" si="372"/>
        <v>0.25698410129737459</v>
      </c>
      <c r="R697" s="10">
        <f t="shared" si="373"/>
        <v>4.0704988625506748E-2</v>
      </c>
      <c r="S697" s="10">
        <f t="shared" si="374"/>
        <v>0</v>
      </c>
      <c r="T697" s="9">
        <f t="shared" si="364"/>
        <v>0.21627911267186783</v>
      </c>
      <c r="U697" s="18"/>
      <c r="V697" s="8">
        <f t="shared" si="375"/>
        <v>1976.662600836107</v>
      </c>
      <c r="W697" s="8">
        <f t="shared" si="365"/>
        <v>1663.5691904760929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-585.87106117344069</v>
      </c>
      <c r="AB697" s="8">
        <f t="shared" si="376"/>
        <v>-31309.341036001402</v>
      </c>
      <c r="AC697" s="8">
        <f t="shared" si="369"/>
        <v>-31895.212097174845</v>
      </c>
      <c r="AD697" s="8">
        <f t="shared" si="377"/>
        <v>193.9106011420221</v>
      </c>
      <c r="AE697" s="8">
        <f t="shared" si="370"/>
        <v>-31701.301496032822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2708.8656594513895</v>
      </c>
      <c r="M698" s="14">
        <f t="shared" si="363"/>
        <v>769177</v>
      </c>
      <c r="N698" s="13"/>
      <c r="O698" s="12">
        <f>1000*(IF(I30&lt;18,VLOOKUP(I30,'[1]Mortality (No Interventions) L'!$B$10:$O$129,13),VLOOKUP(I30,'[1]Mortality (Interventions) L'!$B$392:$AV$512,19)))</f>
        <v>183.83054270924356</v>
      </c>
      <c r="P698" s="11">
        <v>0</v>
      </c>
      <c r="Q698" s="10">
        <f t="shared" si="372"/>
        <v>0.21627911267186783</v>
      </c>
      <c r="R698" s="10">
        <f t="shared" si="373"/>
        <v>3.9758706659143099E-2</v>
      </c>
      <c r="S698" s="10">
        <f t="shared" si="374"/>
        <v>0</v>
      </c>
      <c r="T698" s="9">
        <f t="shared" si="364"/>
        <v>0.17652040601272473</v>
      </c>
      <c r="U698" s="18"/>
      <c r="V698" s="8">
        <f t="shared" si="375"/>
        <v>1663.5691904760929</v>
      </c>
      <c r="W698" s="8">
        <f t="shared" si="365"/>
        <v>1357.7543633564958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-478.1700660402866</v>
      </c>
      <c r="AB698" s="8">
        <f t="shared" si="376"/>
        <v>-30581.48271195971</v>
      </c>
      <c r="AC698" s="8">
        <f t="shared" si="369"/>
        <v>-31059.652777999996</v>
      </c>
      <c r="AD698" s="8">
        <f t="shared" si="377"/>
        <v>163.19613758570472</v>
      </c>
      <c r="AE698" s="8">
        <f t="shared" si="370"/>
        <v>-30896.45664041429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2708.8656594513895</v>
      </c>
      <c r="M699" s="14">
        <f t="shared" si="363"/>
        <v>769177</v>
      </c>
      <c r="N699" s="13"/>
      <c r="O699" s="12">
        <f>1000*(IF(I31&lt;18,VLOOKUP(I31,'[1]Mortality (No Interventions) L'!$B$10:$O$129,13),VLOOKUP(I31,'[1]Mortality (Interventions) L'!$B$392:$AV$512,19)))</f>
        <v>200.72997735688688</v>
      </c>
      <c r="P699" s="11">
        <v>0</v>
      </c>
      <c r="Q699" s="10">
        <f t="shared" si="372"/>
        <v>0.17652040601272473</v>
      </c>
      <c r="R699" s="10">
        <f t="shared" si="373"/>
        <v>3.5432937101962714E-2</v>
      </c>
      <c r="S699" s="10">
        <f t="shared" si="374"/>
        <v>0</v>
      </c>
      <c r="T699" s="9">
        <f t="shared" si="364"/>
        <v>0.14108746891076202</v>
      </c>
      <c r="U699" s="18"/>
      <c r="V699" s="8">
        <f t="shared" si="375"/>
        <v>1357.7543633564958</v>
      </c>
      <c r="W699" s="8">
        <f t="shared" si="365"/>
        <v>1085.212360743732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-382.18699951127877</v>
      </c>
      <c r="AB699" s="8">
        <f t="shared" si="376"/>
        <v>-27254.200261276375</v>
      </c>
      <c r="AC699" s="8">
        <f t="shared" si="369"/>
        <v>-27636.387260787655</v>
      </c>
      <c r="AD699" s="8">
        <f t="shared" si="377"/>
        <v>133.19570304527224</v>
      </c>
      <c r="AE699" s="8">
        <f t="shared" si="370"/>
        <v>-27503.191557742382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2708.8656594513895</v>
      </c>
      <c r="M700" s="14">
        <f t="shared" si="363"/>
        <v>769177</v>
      </c>
      <c r="N700" s="13"/>
      <c r="O700" s="12">
        <f>1000*(IF(I32&lt;18,VLOOKUP(I32,'[1]Mortality (No Interventions) L'!$B$10:$O$129,13),VLOOKUP(I32,'[1]Mortality (Interventions) L'!$B$392:$AV$512,19)))</f>
        <v>218.92540875375255</v>
      </c>
      <c r="P700" s="11">
        <v>0</v>
      </c>
      <c r="Q700" s="10">
        <f t="shared" si="372"/>
        <v>0.14108746891076202</v>
      </c>
      <c r="R700" s="10">
        <f t="shared" si="373"/>
        <v>3.0887631801320928E-2</v>
      </c>
      <c r="S700" s="10">
        <f t="shared" si="374"/>
        <v>0</v>
      </c>
      <c r="T700" s="9">
        <f t="shared" si="364"/>
        <v>0.11019983710944109</v>
      </c>
      <c r="U700" s="18"/>
      <c r="V700" s="8">
        <f t="shared" si="375"/>
        <v>1085.212360743732</v>
      </c>
      <c r="W700" s="8">
        <f t="shared" si="365"/>
        <v>847.63180108328572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-298.51655442290183</v>
      </c>
      <c r="AB700" s="8">
        <f t="shared" si="376"/>
        <v>-23758.055966044627</v>
      </c>
      <c r="AC700" s="8">
        <f t="shared" si="369"/>
        <v>-24056.572520467529</v>
      </c>
      <c r="AD700" s="8">
        <f t="shared" si="377"/>
        <v>106.45933258896012</v>
      </c>
      <c r="AE700" s="8">
        <f t="shared" si="370"/>
        <v>-23950.113187878567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2708.8656594513895</v>
      </c>
      <c r="M701" s="14">
        <f t="shared" si="363"/>
        <v>769177</v>
      </c>
      <c r="N701" s="13"/>
      <c r="O701" s="12">
        <f>1000*(IF(I33&lt;18,VLOOKUP(I33,'[1]Mortality (No Interventions) L'!$B$10:$O$129,13),VLOOKUP(I33,'[1]Mortality (Interventions) L'!$B$392:$AV$512,19)))</f>
        <v>237.91833772213388</v>
      </c>
      <c r="P701" s="11">
        <v>0</v>
      </c>
      <c r="Q701" s="10">
        <f t="shared" si="372"/>
        <v>0.11019983710944109</v>
      </c>
      <c r="R701" s="10">
        <f t="shared" si="373"/>
        <v>2.6218562062328147E-2</v>
      </c>
      <c r="S701" s="10">
        <f t="shared" si="374"/>
        <v>0</v>
      </c>
      <c r="T701" s="9">
        <f t="shared" si="364"/>
        <v>8.3981275047112947E-2</v>
      </c>
      <c r="U701" s="18"/>
      <c r="V701" s="8">
        <f t="shared" si="375"/>
        <v>847.63180108328572</v>
      </c>
      <c r="W701" s="8">
        <f t="shared" si="365"/>
        <v>645.96465196913198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-227.49399201206614</v>
      </c>
      <c r="AB701" s="8">
        <f t="shared" si="376"/>
        <v>-20166.714911415376</v>
      </c>
      <c r="AC701" s="8">
        <f t="shared" si="369"/>
        <v>-20394.208903427443</v>
      </c>
      <c r="AD701" s="8">
        <f t="shared" si="377"/>
        <v>83.152679686270332</v>
      </c>
      <c r="AE701" s="8">
        <f t="shared" si="370"/>
        <v>-20311.056223741172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2708.8656594513895</v>
      </c>
      <c r="M702" s="14">
        <f t="shared" si="363"/>
        <v>769177</v>
      </c>
      <c r="N702" s="13"/>
      <c r="O702" s="12">
        <f>1000*(IF(I34&lt;18,VLOOKUP(I34,'[1]Mortality (No Interventions) L'!$B$10:$O$129,13),VLOOKUP(I34,'[1]Mortality (Interventions) L'!$B$392:$AV$512,19)))</f>
        <v>257.457911801683</v>
      </c>
      <c r="P702" s="11">
        <v>0</v>
      </c>
      <c r="Q702" s="10">
        <f t="shared" si="372"/>
        <v>8.3981275047112947E-2</v>
      </c>
      <c r="R702" s="10">
        <f t="shared" si="373"/>
        <v>2.1621643704072487E-2</v>
      </c>
      <c r="S702" s="10">
        <f t="shared" si="374"/>
        <v>0</v>
      </c>
      <c r="T702" s="9">
        <f t="shared" si="364"/>
        <v>6.2359631343040456E-2</v>
      </c>
      <c r="U702" s="18"/>
      <c r="V702" s="8">
        <f t="shared" si="375"/>
        <v>645.96465196913198</v>
      </c>
      <c r="W702" s="8">
        <f t="shared" si="365"/>
        <v>479.65594157545831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-168.92386388121082</v>
      </c>
      <c r="AB702" s="8">
        <f t="shared" si="376"/>
        <v>-16630.871039367365</v>
      </c>
      <c r="AC702" s="8">
        <f t="shared" si="369"/>
        <v>-16799.794903248574</v>
      </c>
      <c r="AD702" s="8">
        <f t="shared" si="377"/>
        <v>63.369132358171854</v>
      </c>
      <c r="AE702" s="8">
        <f t="shared" si="370"/>
        <v>-16736.425770890401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2708.8656594513895</v>
      </c>
      <c r="M703" s="14">
        <f t="shared" si="363"/>
        <v>769177</v>
      </c>
      <c r="N703" s="13"/>
      <c r="O703" s="12">
        <f>1000*(IF(I35&lt;18,VLOOKUP(I35,'[1]Mortality (No Interventions) L'!$B$10:$O$129,13),VLOOKUP(I35,'[1]Mortality (Interventions) L'!$B$392:$AV$512,19)))</f>
        <v>278.35408031356616</v>
      </c>
      <c r="P703" s="11">
        <v>0</v>
      </c>
      <c r="Q703" s="10">
        <f t="shared" si="372"/>
        <v>6.2359631343040456E-2</v>
      </c>
      <c r="R703" s="10">
        <f t="shared" si="373"/>
        <v>1.7358057831185061E-2</v>
      </c>
      <c r="S703" s="10">
        <f t="shared" si="374"/>
        <v>0</v>
      </c>
      <c r="T703" s="9">
        <f t="shared" si="364"/>
        <v>4.5001573511855394E-2</v>
      </c>
      <c r="U703" s="18"/>
      <c r="V703" s="8">
        <f t="shared" si="375"/>
        <v>479.65594157545831</v>
      </c>
      <c r="W703" s="8">
        <f t="shared" si="365"/>
        <v>346.14175309128399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-121.90321710754235</v>
      </c>
      <c r="AB703" s="8">
        <f t="shared" si="376"/>
        <v>-13351.418848417432</v>
      </c>
      <c r="AC703" s="8">
        <f t="shared" si="369"/>
        <v>-13473.322065524975</v>
      </c>
      <c r="AD703" s="8">
        <f t="shared" si="377"/>
        <v>47.054247868552466</v>
      </c>
      <c r="AE703" s="8">
        <f t="shared" si="370"/>
        <v>-13426.267817656422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2708.8656594513895</v>
      </c>
      <c r="M704" s="14">
        <f t="shared" ref="M704:M735" si="380">$E$11</f>
        <v>769177</v>
      </c>
      <c r="N704" s="13"/>
      <c r="O704" s="12">
        <f>1000*(IF(I36&lt;18,VLOOKUP(I36,'[1]Mortality (No Interventions) L'!$B$10:$O$129,13),VLOOKUP(I36,'[1]Mortality (Interventions) L'!$B$392:$AV$512,19)))</f>
        <v>299.74733365917399</v>
      </c>
      <c r="P704" s="11">
        <v>0</v>
      </c>
      <c r="Q704" s="10">
        <f t="shared" si="372"/>
        <v>4.5001573511855394E-2</v>
      </c>
      <c r="R704" s="10">
        <f t="shared" si="373"/>
        <v>1.3489101670645966E-2</v>
      </c>
      <c r="S704" s="10">
        <f t="shared" si="374"/>
        <v>0</v>
      </c>
      <c r="T704" s="9">
        <f t="shared" ref="T704:T735" si="381">Q704-SUM(R704:S704)</f>
        <v>3.1512471841209429E-2</v>
      </c>
      <c r="U704" s="18"/>
      <c r="V704" s="8">
        <f t="shared" si="375"/>
        <v>346.14175309128399</v>
      </c>
      <c r="W704" s="8">
        <f t="shared" ref="W704:W735" si="382">$G$14*M704*T704</f>
        <v>242.38668553405947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-85.363052815081119</v>
      </c>
      <c r="AB704" s="8">
        <f t="shared" si="376"/>
        <v>-10375.506755722452</v>
      </c>
      <c r="AC704" s="8">
        <f t="shared" ref="AC704:AC735" si="386">IFERROR(_xlfn.IFNA(SUM(Y704:AB704),0),0)</f>
        <v>-10460.869808537533</v>
      </c>
      <c r="AD704" s="8">
        <f t="shared" si="377"/>
        <v>33.95650597825496</v>
      </c>
      <c r="AE704" s="8">
        <f t="shared" ref="AE704:AE735" si="387">IFERROR(_xlfn.IFNA(SUM(AC704:AD704),0),0)</f>
        <v>-10426.913302559278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2708.8656594513895</v>
      </c>
      <c r="M705" s="14">
        <f t="shared" si="380"/>
        <v>769177</v>
      </c>
      <c r="N705" s="13"/>
      <c r="O705" s="12">
        <f>1000*(IF(I37&lt;18,VLOOKUP(I37,'[1]Mortality (No Interventions) L'!$B$10:$O$129,13),VLOOKUP(I37,'[1]Mortality (Interventions) L'!$B$392:$AV$512,19)))</f>
        <v>322.32079838944475</v>
      </c>
      <c r="P705" s="11">
        <v>0</v>
      </c>
      <c r="Q705" s="10">
        <f t="shared" ref="Q705:Q736" si="389">T704</f>
        <v>3.1512471841209429E-2</v>
      </c>
      <c r="R705" s="10">
        <f t="shared" ref="R705:R736" si="390">O705*Q705/1000</f>
        <v>1.0157125083083519E-2</v>
      </c>
      <c r="S705" s="10">
        <f t="shared" ref="S705:S736" si="391">MIN(P705*Q705,Q705-R705)</f>
        <v>0</v>
      </c>
      <c r="T705" s="9">
        <f t="shared" si="381"/>
        <v>2.135534675812591E-2</v>
      </c>
      <c r="U705" s="18"/>
      <c r="V705" s="8">
        <f t="shared" ref="V705:V736" si="392">W704</f>
        <v>242.38668553405947</v>
      </c>
      <c r="W705" s="8">
        <f t="shared" si="382"/>
        <v>164.26041553375015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-57.848765478763838</v>
      </c>
      <c r="AB705" s="8">
        <f t="shared" ref="AB705:AB736" si="393">IFERROR(_xlfn.IFNA(-M705*R705,0),0)</f>
        <v>-7812.6270000309314</v>
      </c>
      <c r="AC705" s="8">
        <f t="shared" si="386"/>
        <v>-7870.4757655096955</v>
      </c>
      <c r="AD705" s="8">
        <f t="shared" ref="AD705:AD736" si="394">IFERROR(_xlfn.IFNA($D$6*SUM(V705:V705,Y705:Z705),0),0)</f>
        <v>23.778133850891237</v>
      </c>
      <c r="AE705" s="8">
        <f t="shared" si="387"/>
        <v>-7846.6976316588043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2708.8656594513895</v>
      </c>
      <c r="M706" s="14">
        <f t="shared" si="380"/>
        <v>769177</v>
      </c>
      <c r="N706" s="13"/>
      <c r="O706" s="12">
        <f>1000*(IF(I38&lt;18,VLOOKUP(I38,'[1]Mortality (No Interventions) L'!$B$10:$O$129,13),VLOOKUP(I38,'[1]Mortality (Interventions) L'!$B$392:$AV$512,19)))</f>
        <v>346.12728598937559</v>
      </c>
      <c r="P706" s="11">
        <v>0</v>
      </c>
      <c r="Q706" s="10">
        <f t="shared" si="389"/>
        <v>2.135534675812591E-2</v>
      </c>
      <c r="R706" s="10">
        <f t="shared" si="390"/>
        <v>7.3916682147521316E-3</v>
      </c>
      <c r="S706" s="10">
        <f t="shared" si="391"/>
        <v>0</v>
      </c>
      <c r="T706" s="9">
        <f t="shared" si="381"/>
        <v>1.3963678543373778E-2</v>
      </c>
      <c r="U706" s="18"/>
      <c r="V706" s="8">
        <f t="shared" si="392"/>
        <v>164.26041553375015</v>
      </c>
      <c r="W706" s="8">
        <f t="shared" si="382"/>
        <v>107.40540370956613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-37.82572928576343</v>
      </c>
      <c r="AB706" s="8">
        <f t="shared" si="393"/>
        <v>-5685.5011824184003</v>
      </c>
      <c r="AC706" s="8">
        <f t="shared" si="386"/>
        <v>-5723.3269117041636</v>
      </c>
      <c r="AD706" s="8">
        <f t="shared" si="394"/>
        <v>16.113946763860891</v>
      </c>
      <c r="AE706" s="8">
        <f t="shared" si="387"/>
        <v>-5707.2129649403032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2708.8656594513895</v>
      </c>
      <c r="M707" s="14">
        <f t="shared" si="380"/>
        <v>769177</v>
      </c>
      <c r="N707" s="13"/>
      <c r="O707" s="12">
        <f>1000*(IF(I39&lt;18,VLOOKUP(I39,'[1]Mortality (No Interventions) L'!$B$10:$O$129,13),VLOOKUP(I39,'[1]Mortality (Interventions) L'!$B$392:$AV$512,19)))</f>
        <v>370.24769944957228</v>
      </c>
      <c r="P707" s="11">
        <v>0</v>
      </c>
      <c r="Q707" s="10">
        <f t="shared" si="389"/>
        <v>1.3963678543373778E-2</v>
      </c>
      <c r="R707" s="10">
        <f t="shared" si="390"/>
        <v>5.170019856537496E-3</v>
      </c>
      <c r="S707" s="10">
        <f t="shared" si="391"/>
        <v>0</v>
      </c>
      <c r="T707" s="9">
        <f t="shared" si="381"/>
        <v>8.7936586868362816E-3</v>
      </c>
      <c r="U707" s="18"/>
      <c r="V707" s="8">
        <f t="shared" si="392"/>
        <v>107.40540370956613</v>
      </c>
      <c r="W707" s="8">
        <f t="shared" si="382"/>
        <v>67.638800077646707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-23.820840037707203</v>
      </c>
      <c r="AB707" s="8">
        <f t="shared" si="393"/>
        <v>-3976.6603631919415</v>
      </c>
      <c r="AC707" s="8">
        <f t="shared" si="386"/>
        <v>-4000.4812032296486</v>
      </c>
      <c r="AD707" s="8">
        <f t="shared" si="394"/>
        <v>10.536470103908439</v>
      </c>
      <c r="AE707" s="8">
        <f t="shared" si="387"/>
        <v>-3989.9447331257402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2708.8656594513895</v>
      </c>
      <c r="M708" s="14">
        <f t="shared" si="380"/>
        <v>769177</v>
      </c>
      <c r="N708" s="13"/>
      <c r="O708" s="12">
        <f>1000*(IF(I40&lt;18,VLOOKUP(I40,'[1]Mortality (No Interventions) L'!$B$10:$O$129,13),VLOOKUP(I40,'[1]Mortality (Interventions) L'!$B$392:$AV$512,19)))</f>
        <v>395.34633651565593</v>
      </c>
      <c r="P708" s="11">
        <v>0</v>
      </c>
      <c r="Q708" s="10">
        <f t="shared" si="389"/>
        <v>8.7936586868362816E-3</v>
      </c>
      <c r="R708" s="10">
        <f t="shared" si="390"/>
        <v>3.4765407464097974E-3</v>
      </c>
      <c r="S708" s="10">
        <f t="shared" si="391"/>
        <v>0</v>
      </c>
      <c r="T708" s="9">
        <f t="shared" si="381"/>
        <v>5.3171179404264846E-3</v>
      </c>
      <c r="U708" s="18"/>
      <c r="V708" s="8">
        <f t="shared" si="392"/>
        <v>67.638800077646707</v>
      </c>
      <c r="W708" s="8">
        <f t="shared" si="382"/>
        <v>40.898048260634226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-14.403358196074203</v>
      </c>
      <c r="AB708" s="8">
        <f t="shared" si="393"/>
        <v>-2674.0751817012488</v>
      </c>
      <c r="AC708" s="8">
        <f t="shared" si="386"/>
        <v>-2688.4785398973231</v>
      </c>
      <c r="AD708" s="8">
        <f t="shared" si="394"/>
        <v>6.635366287617142</v>
      </c>
      <c r="AE708" s="8">
        <f t="shared" si="387"/>
        <v>-2681.8431736097059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2708.8656594513895</v>
      </c>
      <c r="M709" s="14">
        <f t="shared" si="380"/>
        <v>769177</v>
      </c>
      <c r="N709" s="13"/>
      <c r="O709" s="12">
        <f>1000*(IF(I41&lt;18,VLOOKUP(I41,'[1]Mortality (No Interventions) L'!$B$10:$O$129,13),VLOOKUP(I41,'[1]Mortality (Interventions) L'!$B$392:$AV$512,19)))</f>
        <v>420.46457361911433</v>
      </c>
      <c r="P709" s="11">
        <v>0</v>
      </c>
      <c r="Q709" s="10">
        <f t="shared" si="389"/>
        <v>5.3171179404264846E-3</v>
      </c>
      <c r="R709" s="10">
        <f t="shared" si="390"/>
        <v>2.2356597277039653E-3</v>
      </c>
      <c r="S709" s="10">
        <f t="shared" si="391"/>
        <v>0</v>
      </c>
      <c r="T709" s="9">
        <f t="shared" si="381"/>
        <v>3.0814582127225193E-3</v>
      </c>
      <c r="U709" s="18"/>
      <c r="V709" s="8">
        <f t="shared" si="392"/>
        <v>40.898048260634226</v>
      </c>
      <c r="W709" s="8">
        <f t="shared" si="382"/>
        <v>23.701867836872694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-8.3472563334784873</v>
      </c>
      <c r="AB709" s="8">
        <f t="shared" si="393"/>
        <v>-1719.618042376153</v>
      </c>
      <c r="AC709" s="8">
        <f t="shared" si="386"/>
        <v>-1727.9652987096315</v>
      </c>
      <c r="AD709" s="8">
        <f t="shared" si="394"/>
        <v>4.0120985343682181</v>
      </c>
      <c r="AE709" s="8">
        <f t="shared" si="387"/>
        <v>-1723.9532001752632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2708.8656594513895</v>
      </c>
      <c r="M710" s="14">
        <f t="shared" si="380"/>
        <v>769177</v>
      </c>
      <c r="N710" s="13"/>
      <c r="O710" s="12">
        <f>1000*(IF(I42&lt;18,VLOOKUP(I42,'[1]Mortality (No Interventions) L'!$B$10:$O$129,13),VLOOKUP(I42,'[1]Mortality (Interventions) L'!$B$392:$AV$512,19)))</f>
        <v>444.99722476624038</v>
      </c>
      <c r="P710" s="11">
        <v>0</v>
      </c>
      <c r="Q710" s="10">
        <f t="shared" si="389"/>
        <v>3.0814582127225193E-3</v>
      </c>
      <c r="R710" s="10">
        <f t="shared" si="390"/>
        <v>1.3712403528946602E-3</v>
      </c>
      <c r="S710" s="10">
        <f t="shared" si="391"/>
        <v>0</v>
      </c>
      <c r="T710" s="9">
        <f t="shared" si="381"/>
        <v>1.7102178598278591E-3</v>
      </c>
      <c r="U710" s="18"/>
      <c r="V710" s="8">
        <f t="shared" si="392"/>
        <v>23.701867836872694</v>
      </c>
      <c r="W710" s="8">
        <f t="shared" si="382"/>
        <v>13.154602427688133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-4.6327504306681373</v>
      </c>
      <c r="AB710" s="8">
        <f t="shared" si="393"/>
        <v>-1054.7265409184561</v>
      </c>
      <c r="AC710" s="8">
        <f t="shared" si="386"/>
        <v>-1059.3592913491243</v>
      </c>
      <c r="AD710" s="8">
        <f t="shared" si="394"/>
        <v>2.3251532347972113</v>
      </c>
      <c r="AE710" s="8">
        <f t="shared" si="387"/>
        <v>-1057.0341381143271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2708.8656594513895</v>
      </c>
      <c r="M711" s="14">
        <f t="shared" si="380"/>
        <v>769177</v>
      </c>
      <c r="N711" s="13"/>
      <c r="O711" s="12">
        <f>1000*(IF(I43&lt;18,VLOOKUP(I43,'[1]Mortality (No Interventions) L'!$B$10:$O$129,13),VLOOKUP(I43,'[1]Mortality (Interventions) L'!$B$392:$AV$512,19)))</f>
        <v>469.98044083149625</v>
      </c>
      <c r="P711" s="11">
        <v>0</v>
      </c>
      <c r="Q711" s="10">
        <f t="shared" si="389"/>
        <v>1.7102178598278591E-3</v>
      </c>
      <c r="R711" s="10">
        <f t="shared" si="390"/>
        <v>8.0376894367979528E-4</v>
      </c>
      <c r="S711" s="10">
        <f t="shared" si="391"/>
        <v>0</v>
      </c>
      <c r="T711" s="9">
        <f t="shared" si="381"/>
        <v>9.0644891614806379E-4</v>
      </c>
      <c r="U711" s="18"/>
      <c r="V711" s="8">
        <f t="shared" si="392"/>
        <v>13.154602427688133</v>
      </c>
      <c r="W711" s="8">
        <f t="shared" si="382"/>
        <v>6.972196579760193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-2.4554483410004222</v>
      </c>
      <c r="AB711" s="8">
        <f t="shared" si="393"/>
        <v>-618.24058479279392</v>
      </c>
      <c r="AC711" s="8">
        <f t="shared" si="386"/>
        <v>-620.69603313379434</v>
      </c>
      <c r="AD711" s="8">
        <f t="shared" si="394"/>
        <v>1.290466498156206</v>
      </c>
      <c r="AE711" s="8">
        <f t="shared" si="387"/>
        <v>-619.40556663563814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2708.8656594513895</v>
      </c>
      <c r="M712" s="14">
        <f t="shared" si="380"/>
        <v>769177</v>
      </c>
      <c r="N712" s="13"/>
      <c r="O712" s="12">
        <f>1000*(IF(I44&lt;18,VLOOKUP(I44,'[1]Mortality (No Interventions) L'!$B$10:$O$129,13),VLOOKUP(I44,'[1]Mortality (Interventions) L'!$B$392:$AV$512,19)))</f>
        <v>495.25333141785961</v>
      </c>
      <c r="P712" s="11">
        <v>0</v>
      </c>
      <c r="Q712" s="10">
        <f t="shared" si="389"/>
        <v>9.0644891614806379E-4</v>
      </c>
      <c r="R712" s="10">
        <f t="shared" si="390"/>
        <v>4.4892184548243669E-4</v>
      </c>
      <c r="S712" s="10">
        <f t="shared" si="391"/>
        <v>0</v>
      </c>
      <c r="T712" s="9">
        <f t="shared" si="381"/>
        <v>4.575270706656271E-4</v>
      </c>
      <c r="U712" s="18"/>
      <c r="V712" s="8">
        <f t="shared" si="392"/>
        <v>6.972196579760193</v>
      </c>
      <c r="W712" s="8">
        <f t="shared" si="382"/>
        <v>3.5191929963337509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-1.2393793699955065</v>
      </c>
      <c r="AB712" s="8">
        <f t="shared" si="393"/>
        <v>-345.30035834264419</v>
      </c>
      <c r="AC712" s="8">
        <f t="shared" si="386"/>
        <v>-346.53973771263969</v>
      </c>
      <c r="AD712" s="8">
        <f t="shared" si="394"/>
        <v>0.68397248447447501</v>
      </c>
      <c r="AE712" s="8">
        <f t="shared" si="387"/>
        <v>-345.85576522816524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2708.8656594513895</v>
      </c>
      <c r="M713" s="14">
        <f t="shared" si="380"/>
        <v>769177</v>
      </c>
      <c r="N713" s="13"/>
      <c r="O713" s="12">
        <f>1000*(IF(I45&lt;18,VLOOKUP(I45,'[1]Mortality (No Interventions) L'!$B$10:$O$129,13),VLOOKUP(I45,'[1]Mortality (Interventions) L'!$B$392:$AV$512,19)))</f>
        <v>520.63789952019931</v>
      </c>
      <c r="P713" s="11">
        <v>0</v>
      </c>
      <c r="Q713" s="10">
        <f t="shared" si="389"/>
        <v>4.575270706656271E-4</v>
      </c>
      <c r="R713" s="10">
        <f t="shared" si="390"/>
        <v>2.3820593304498189E-4</v>
      </c>
      <c r="S713" s="10">
        <f t="shared" si="391"/>
        <v>0</v>
      </c>
      <c r="T713" s="9">
        <f t="shared" si="381"/>
        <v>2.1932113762064521E-4</v>
      </c>
      <c r="U713" s="18"/>
      <c r="V713" s="8">
        <f t="shared" si="392"/>
        <v>3.5191929963337509</v>
      </c>
      <c r="W713" s="8">
        <f t="shared" si="382"/>
        <v>1.6869677467163502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-0.59411149809237807</v>
      </c>
      <c r="AB713" s="8">
        <f t="shared" si="393"/>
        <v>-183.22252496174005</v>
      </c>
      <c r="AC713" s="8">
        <f t="shared" si="386"/>
        <v>-183.81663645983244</v>
      </c>
      <c r="AD713" s="8">
        <f t="shared" si="394"/>
        <v>0.34523283294034102</v>
      </c>
      <c r="AE713" s="8">
        <f t="shared" si="387"/>
        <v>-183.47140362689208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2708.8656594513895</v>
      </c>
      <c r="M714" s="14">
        <f t="shared" si="380"/>
        <v>769177</v>
      </c>
      <c r="N714" s="13"/>
      <c r="O714" s="12">
        <f>1000*(IF(I46&lt;18,VLOOKUP(I46,'[1]Mortality (No Interventions) L'!$B$10:$O$129,13),VLOOKUP(I46,'[1]Mortality (Interventions) L'!$B$392:$AV$512,19)))</f>
        <v>545.95800496597451</v>
      </c>
      <c r="P714" s="11">
        <v>0</v>
      </c>
      <c r="Q714" s="10">
        <f t="shared" si="389"/>
        <v>2.1932113762064521E-4</v>
      </c>
      <c r="R714" s="10">
        <f t="shared" si="390"/>
        <v>1.197401307422354E-4</v>
      </c>
      <c r="S714" s="10">
        <f t="shared" si="391"/>
        <v>0</v>
      </c>
      <c r="T714" s="9">
        <f t="shared" si="381"/>
        <v>9.958100687840981E-5</v>
      </c>
      <c r="U714" s="18"/>
      <c r="V714" s="8">
        <f t="shared" si="392"/>
        <v>1.6869677467163502</v>
      </c>
      <c r="W714" s="8">
        <f t="shared" si="382"/>
        <v>0.76595420127714631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-0.26975156986651694</v>
      </c>
      <c r="AB714" s="8">
        <f t="shared" si="393"/>
        <v>-92.101354543920394</v>
      </c>
      <c r="AC714" s="8">
        <f t="shared" si="386"/>
        <v>-92.371106113786908</v>
      </c>
      <c r="AD714" s="8">
        <f t="shared" si="394"/>
        <v>0.16549153595287397</v>
      </c>
      <c r="AE714" s="8">
        <f t="shared" si="387"/>
        <v>-92.205614577834041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2708.8656594513895</v>
      </c>
      <c r="M715" s="14">
        <f t="shared" si="380"/>
        <v>769177</v>
      </c>
      <c r="N715" s="13"/>
      <c r="O715" s="12">
        <f>1000*(IF(I47&lt;18,VLOOKUP(I47,'[1]Mortality (No Interventions) L'!$B$10:$O$129,13),VLOOKUP(I47,'[1]Mortality (Interventions) L'!$B$392:$AV$512,19)))</f>
        <v>571.23582495239555</v>
      </c>
      <c r="P715" s="11">
        <v>0</v>
      </c>
      <c r="Q715" s="10">
        <f t="shared" si="389"/>
        <v>9.958100687840981E-5</v>
      </c>
      <c r="R715" s="10">
        <f t="shared" si="390"/>
        <v>5.6884238613778604E-5</v>
      </c>
      <c r="S715" s="10">
        <f t="shared" si="391"/>
        <v>0</v>
      </c>
      <c r="T715" s="9">
        <f t="shared" si="381"/>
        <v>4.2696768264631206E-5</v>
      </c>
      <c r="U715" s="18"/>
      <c r="V715" s="8">
        <f t="shared" si="392"/>
        <v>0.76595420127714631</v>
      </c>
      <c r="W715" s="8">
        <f t="shared" si="382"/>
        <v>0.32841372123484242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-0.11565980932161338</v>
      </c>
      <c r="AB715" s="8">
        <f t="shared" si="393"/>
        <v>-43.754048004230384</v>
      </c>
      <c r="AC715" s="8">
        <f t="shared" si="386"/>
        <v>-43.869707813551997</v>
      </c>
      <c r="AD715" s="8">
        <f t="shared" si="394"/>
        <v>7.5140107145288057E-2</v>
      </c>
      <c r="AE715" s="8">
        <f t="shared" si="387"/>
        <v>-43.79456770640671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2708.8656594513895</v>
      </c>
      <c r="M716" s="14">
        <f t="shared" si="380"/>
        <v>769177</v>
      </c>
      <c r="N716" s="13"/>
      <c r="O716" s="12">
        <f>1000*(IF(I48&lt;18,VLOOKUP(I48,'[1]Mortality (No Interventions) L'!$B$10:$O$129,13),VLOOKUP(I48,'[1]Mortality (Interventions) L'!$B$392:$AV$512,19)))</f>
        <v>596.51675935315507</v>
      </c>
      <c r="P716" s="11">
        <v>0</v>
      </c>
      <c r="Q716" s="10">
        <f t="shared" si="389"/>
        <v>4.2696768264631206E-5</v>
      </c>
      <c r="R716" s="10">
        <f t="shared" si="390"/>
        <v>2.5469337840070443E-5</v>
      </c>
      <c r="S716" s="10">
        <f t="shared" si="391"/>
        <v>0</v>
      </c>
      <c r="T716" s="9">
        <f t="shared" si="381"/>
        <v>1.7227430424560763E-5</v>
      </c>
      <c r="U716" s="18"/>
      <c r="V716" s="8">
        <f t="shared" si="392"/>
        <v>0.32841372123484242</v>
      </c>
      <c r="W716" s="8">
        <f t="shared" si="382"/>
        <v>0.13250943251672376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-4.6666794677680722E-2</v>
      </c>
      <c r="AB716" s="8">
        <f t="shared" si="393"/>
        <v>-19.590428871811863</v>
      </c>
      <c r="AC716" s="8">
        <f t="shared" si="386"/>
        <v>-19.637095666489543</v>
      </c>
      <c r="AD716" s="8">
        <f t="shared" si="394"/>
        <v>3.2217386053138043E-2</v>
      </c>
      <c r="AE716" s="8">
        <f t="shared" si="387"/>
        <v>-19.604878280436406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2708.8656594513895</v>
      </c>
      <c r="M717" s="14">
        <f t="shared" si="380"/>
        <v>769177</v>
      </c>
      <c r="N717" s="13"/>
      <c r="O717" s="12">
        <f>1000*(IF(I49&lt;18,VLOOKUP(I49,'[1]Mortality (No Interventions) L'!$B$10:$O$129,13),VLOOKUP(I49,'[1]Mortality (Interventions) L'!$B$392:$AV$512,19)))</f>
        <v>621.64040799621853</v>
      </c>
      <c r="P717" s="11">
        <v>0</v>
      </c>
      <c r="Q717" s="10">
        <f t="shared" si="389"/>
        <v>1.7227430424560763E-5</v>
      </c>
      <c r="R717" s="10">
        <f t="shared" si="390"/>
        <v>1.0709266877850421E-5</v>
      </c>
      <c r="S717" s="10">
        <f t="shared" si="391"/>
        <v>0</v>
      </c>
      <c r="T717" s="9">
        <f t="shared" si="381"/>
        <v>6.5181635467103415E-6</v>
      </c>
      <c r="U717" s="18"/>
      <c r="V717" s="8">
        <f t="shared" si="392"/>
        <v>0.13250943251672376</v>
      </c>
      <c r="W717" s="8">
        <f t="shared" si="382"/>
        <v>5.0136214823680206E-2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-1.7656829394371517E-2</v>
      </c>
      <c r="AB717" s="8">
        <f t="shared" si="393"/>
        <v>-8.2373217693043532</v>
      </c>
      <c r="AC717" s="8">
        <f t="shared" si="386"/>
        <v>-8.2549785986987239</v>
      </c>
      <c r="AD717" s="8">
        <f t="shared" si="394"/>
        <v>1.2999175329890601E-2</v>
      </c>
      <c r="AE717" s="8">
        <f t="shared" si="387"/>
        <v>-8.2419794233688339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2708.8656594513895</v>
      </c>
      <c r="M718" s="14">
        <f t="shared" si="380"/>
        <v>769177</v>
      </c>
      <c r="N718" s="13"/>
      <c r="O718" s="12">
        <f>1000*(IF(I50&lt;18,VLOOKUP(I50,'[1]Mortality (No Interventions) L'!$B$10:$O$129,13),VLOOKUP(I50,'[1]Mortality (Interventions) L'!$B$392:$AV$512,19)))</f>
        <v>646.44844178068115</v>
      </c>
      <c r="P718" s="11">
        <v>0</v>
      </c>
      <c r="Q718" s="10">
        <f t="shared" si="389"/>
        <v>6.5181635467103415E-6</v>
      </c>
      <c r="R718" s="10">
        <f t="shared" si="390"/>
        <v>4.2136566680425388E-6</v>
      </c>
      <c r="S718" s="10">
        <f t="shared" si="391"/>
        <v>0</v>
      </c>
      <c r="T718" s="9">
        <f t="shared" si="381"/>
        <v>2.3045068786678028E-6</v>
      </c>
      <c r="U718" s="18"/>
      <c r="V718" s="8">
        <f t="shared" si="392"/>
        <v>5.0136214823680206E-2</v>
      </c>
      <c r="W718" s="8">
        <f t="shared" si="382"/>
        <v>1.7725736874130645E-2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-6.2425995455927209E-3</v>
      </c>
      <c r="AB718" s="8">
        <f t="shared" si="393"/>
        <v>-3.2410477949549557</v>
      </c>
      <c r="AC718" s="8">
        <f t="shared" si="386"/>
        <v>-3.2472903945005482</v>
      </c>
      <c r="AD718" s="8">
        <f t="shared" si="394"/>
        <v>4.9183626742030284E-3</v>
      </c>
      <c r="AE718" s="8">
        <f t="shared" si="387"/>
        <v>-3.2423720318263451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2708.8656594513895</v>
      </c>
      <c r="M719" s="14">
        <f t="shared" si="380"/>
        <v>769177</v>
      </c>
      <c r="N719" s="13"/>
      <c r="O719" s="12">
        <f>1000*(IF(I51&lt;18,VLOOKUP(I51,'[1]Mortality (No Interventions) L'!$B$10:$O$129,13),VLOOKUP(I51,'[1]Mortality (Interventions) L'!$B$392:$AV$512,19)))</f>
        <v>675.34948804814087</v>
      </c>
      <c r="P719" s="11">
        <v>0</v>
      </c>
      <c r="Q719" s="10">
        <f t="shared" si="389"/>
        <v>2.3045068786678028E-6</v>
      </c>
      <c r="R719" s="10">
        <f t="shared" si="390"/>
        <v>1.5563475407117198E-6</v>
      </c>
      <c r="S719" s="10">
        <f t="shared" si="391"/>
        <v>0</v>
      </c>
      <c r="T719" s="9">
        <f t="shared" si="381"/>
        <v>7.4815933795608301E-7</v>
      </c>
      <c r="U719" s="18"/>
      <c r="V719" s="8">
        <f t="shared" si="392"/>
        <v>1.7725736874130645E-2</v>
      </c>
      <c r="W719" s="8">
        <f t="shared" si="382"/>
        <v>5.7546695509104609E-3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-2.0266631383871196E-3</v>
      </c>
      <c r="AB719" s="8">
        <f t="shared" si="393"/>
        <v>-1.1971067323220184</v>
      </c>
      <c r="AC719" s="8">
        <f t="shared" si="386"/>
        <v>-1.1991333954604055</v>
      </c>
      <c r="AD719" s="8">
        <f t="shared" si="394"/>
        <v>1.7388947873522164E-3</v>
      </c>
      <c r="AE719" s="8">
        <f t="shared" si="387"/>
        <v>-1.1973945006730533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2708.8656594513895</v>
      </c>
      <c r="M720" s="14">
        <f t="shared" si="380"/>
        <v>769177</v>
      </c>
      <c r="N720" s="13"/>
      <c r="O720" s="12">
        <f>1000*(IF(I52&lt;18,VLOOKUP(I52,'[1]Mortality (No Interventions) L'!$B$10:$O$129,13),VLOOKUP(I52,'[1]Mortality (Interventions) L'!$B$392:$AV$512,19)))</f>
        <v>703.85016916598875</v>
      </c>
      <c r="P720" s="11">
        <v>0</v>
      </c>
      <c r="Q720" s="10">
        <f t="shared" si="389"/>
        <v>7.4815933795608301E-7</v>
      </c>
      <c r="R720" s="10">
        <f t="shared" si="390"/>
        <v>5.2659207658350323E-7</v>
      </c>
      <c r="S720" s="10">
        <f t="shared" si="391"/>
        <v>0</v>
      </c>
      <c r="T720" s="9">
        <f t="shared" si="381"/>
        <v>2.2156726137257979E-7</v>
      </c>
      <c r="U720" s="18"/>
      <c r="V720" s="8">
        <f t="shared" si="392"/>
        <v>5.7546695509104609E-3</v>
      </c>
      <c r="W720" s="8">
        <f t="shared" si="382"/>
        <v>1.7042444140077681E-3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-6.0019594559087175E-4</v>
      </c>
      <c r="AB720" s="8">
        <f t="shared" si="393"/>
        <v>-0.40504251369026928</v>
      </c>
      <c r="AC720" s="8">
        <f t="shared" si="386"/>
        <v>-0.40564270963586013</v>
      </c>
      <c r="AD720" s="8">
        <f t="shared" si="394"/>
        <v>5.6453308294431622E-4</v>
      </c>
      <c r="AE720" s="8">
        <f t="shared" si="387"/>
        <v>-0.40507817655291584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2708.8656594513895</v>
      </c>
      <c r="M721" s="14">
        <f t="shared" si="380"/>
        <v>769177</v>
      </c>
      <c r="N721" s="13"/>
      <c r="O721" s="12">
        <f>1000*(IF(I53&lt;18,VLOOKUP(I53,'[1]Mortality (No Interventions) L'!$B$10:$O$129,13),VLOOKUP(I53,'[1]Mortality (Interventions) L'!$B$392:$AV$512,19)))</f>
        <v>731.90987901706922</v>
      </c>
      <c r="P721" s="11">
        <v>0</v>
      </c>
      <c r="Q721" s="10">
        <f t="shared" si="389"/>
        <v>2.2156726137257979E-7</v>
      </c>
      <c r="R721" s="10">
        <f t="shared" si="390"/>
        <v>1.6216726746534822E-7</v>
      </c>
      <c r="S721" s="10">
        <f t="shared" si="391"/>
        <v>0</v>
      </c>
      <c r="T721" s="9">
        <f t="shared" si="381"/>
        <v>5.9399993907231569E-8</v>
      </c>
      <c r="U721" s="18"/>
      <c r="V721" s="8">
        <f t="shared" si="392"/>
        <v>1.7042444140077681E-3</v>
      </c>
      <c r="W721" s="8">
        <f t="shared" si="382"/>
        <v>4.568910911358266E-4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-1.6090660366692138E-4</v>
      </c>
      <c r="AB721" s="8">
        <f t="shared" si="393"/>
        <v>-0.12473533228719415</v>
      </c>
      <c r="AC721" s="8">
        <f t="shared" si="386"/>
        <v>-0.12489623889086107</v>
      </c>
      <c r="AD721" s="8">
        <f t="shared" si="394"/>
        <v>1.6718637701416207E-4</v>
      </c>
      <c r="AE721" s="8">
        <f t="shared" si="387"/>
        <v>-0.12472905251384692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2708.8656594513895</v>
      </c>
      <c r="M722" s="14">
        <f t="shared" si="380"/>
        <v>769177</v>
      </c>
      <c r="N722" s="13"/>
      <c r="O722" s="12">
        <f>1000*(IF(I54&lt;18,VLOOKUP(I54,'[1]Mortality (No Interventions) L'!$B$10:$O$129,13),VLOOKUP(I54,'[1]Mortality (Interventions) L'!$B$392:$AV$512,19)))</f>
        <v>759.48910867437701</v>
      </c>
      <c r="P722" s="11">
        <v>0</v>
      </c>
      <c r="Q722" s="10">
        <f t="shared" si="389"/>
        <v>5.9399993907231569E-8</v>
      </c>
      <c r="R722" s="10">
        <f t="shared" si="390"/>
        <v>4.5113648427866732E-8</v>
      </c>
      <c r="S722" s="10">
        <f t="shared" si="391"/>
        <v>0</v>
      </c>
      <c r="T722" s="9">
        <f t="shared" si="381"/>
        <v>1.4286345479364837E-8</v>
      </c>
      <c r="U722" s="18"/>
      <c r="V722" s="8">
        <f t="shared" si="392"/>
        <v>4.568910911358266E-4</v>
      </c>
      <c r="W722" s="8">
        <f t="shared" si="382"/>
        <v>1.0988728356781407E-4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-3.8699790668110008E-5</v>
      </c>
      <c r="AB722" s="8">
        <f t="shared" si="393"/>
        <v>-3.470038075680125E-2</v>
      </c>
      <c r="AC722" s="8">
        <f t="shared" si="386"/>
        <v>-3.473908054746936E-2</v>
      </c>
      <c r="AD722" s="8">
        <f t="shared" si="394"/>
        <v>4.4821016040424594E-5</v>
      </c>
      <c r="AE722" s="8">
        <f t="shared" si="387"/>
        <v>-3.4694259531428934E-2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2708.8656594513895</v>
      </c>
      <c r="M723" s="14">
        <f t="shared" si="380"/>
        <v>769177</v>
      </c>
      <c r="N723" s="13"/>
      <c r="O723" s="12">
        <f>1000*(IF(I55&lt;18,VLOOKUP(I55,'[1]Mortality (No Interventions) L'!$B$10:$O$129,13),VLOOKUP(I55,'[1]Mortality (Interventions) L'!$B$392:$AV$512,19)))</f>
        <v>786.54873993072977</v>
      </c>
      <c r="P723" s="11">
        <v>0</v>
      </c>
      <c r="Q723" s="10">
        <f t="shared" si="389"/>
        <v>1.4286345479364837E-8</v>
      </c>
      <c r="R723" s="10">
        <f t="shared" si="390"/>
        <v>1.123690703500949E-8</v>
      </c>
      <c r="S723" s="10">
        <f t="shared" si="391"/>
        <v>0</v>
      </c>
      <c r="T723" s="9">
        <f t="shared" si="381"/>
        <v>3.0494384443553473E-9</v>
      </c>
      <c r="U723" s="18"/>
      <c r="V723" s="8">
        <f t="shared" si="392"/>
        <v>1.0988728356781407E-4</v>
      </c>
      <c r="W723" s="8">
        <f t="shared" si="382"/>
        <v>2.3455579143139131E-5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-8.2605190825250667E-6</v>
      </c>
      <c r="AB723" s="8">
        <f t="shared" si="393"/>
        <v>-8.6431704424674936E-3</v>
      </c>
      <c r="AC723" s="8">
        <f t="shared" si="386"/>
        <v>-8.6514309615500183E-3</v>
      </c>
      <c r="AD723" s="8">
        <f t="shared" si="394"/>
        <v>1.0779942518002562E-5</v>
      </c>
      <c r="AE723" s="8">
        <f t="shared" si="387"/>
        <v>-8.6406510190320165E-3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2708.8656594513895</v>
      </c>
      <c r="M724" s="14">
        <f t="shared" si="380"/>
        <v>769177</v>
      </c>
      <c r="N724" s="13"/>
      <c r="O724" s="12">
        <f>1000*(IF(I56&lt;18,VLOOKUP(I56,'[1]Mortality (No Interventions) L'!$B$10:$O$129,13),VLOOKUP(I56,'[1]Mortality (Interventions) L'!$B$392:$AV$512,19)))</f>
        <v>813.21351806351788</v>
      </c>
      <c r="P724" s="11">
        <v>0</v>
      </c>
      <c r="Q724" s="10">
        <f t="shared" si="389"/>
        <v>3.0494384443553473E-9</v>
      </c>
      <c r="R724" s="10">
        <f t="shared" si="390"/>
        <v>2.4798445654523532E-9</v>
      </c>
      <c r="S724" s="10">
        <f t="shared" si="391"/>
        <v>0</v>
      </c>
      <c r="T724" s="9">
        <f t="shared" si="381"/>
        <v>5.6959387890299412E-10</v>
      </c>
      <c r="U724" s="18"/>
      <c r="V724" s="8">
        <f t="shared" si="392"/>
        <v>2.3455579143139131E-5</v>
      </c>
      <c r="W724" s="8">
        <f t="shared" si="382"/>
        <v>4.3811851099296836E-6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-1.5429532983940341E-6</v>
      </c>
      <c r="AB724" s="8">
        <f t="shared" si="393"/>
        <v>-1.9074394033209447E-3</v>
      </c>
      <c r="AC724" s="8">
        <f t="shared" si="386"/>
        <v>-1.9089823566193387E-3</v>
      </c>
      <c r="AD724" s="8">
        <f t="shared" si="394"/>
        <v>2.300992313941949E-6</v>
      </c>
      <c r="AE724" s="8">
        <f t="shared" si="387"/>
        <v>-1.9066813643053967E-3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2708.8656594513895</v>
      </c>
      <c r="M725" s="14">
        <f t="shared" si="380"/>
        <v>769177</v>
      </c>
      <c r="N725" s="13"/>
      <c r="O725" s="12">
        <f>1000*(IF(I57&lt;18,VLOOKUP(I57,'[1]Mortality (No Interventions) L'!$B$10:$O$129,13),VLOOKUP(I57,'[1]Mortality (Interventions) L'!$B$392:$AV$512,19)))</f>
        <v>839.63098572771048</v>
      </c>
      <c r="P725" s="11">
        <v>0</v>
      </c>
      <c r="Q725" s="10">
        <f t="shared" si="389"/>
        <v>5.6959387890299412E-10</v>
      </c>
      <c r="R725" s="10">
        <f t="shared" si="390"/>
        <v>4.7824867000779106E-10</v>
      </c>
      <c r="S725" s="10">
        <f t="shared" si="391"/>
        <v>0</v>
      </c>
      <c r="T725" s="9">
        <f t="shared" si="381"/>
        <v>9.134520889520306E-11</v>
      </c>
      <c r="U725" s="18"/>
      <c r="V725" s="8">
        <f t="shared" si="392"/>
        <v>4.3811851099296836E-6</v>
      </c>
      <c r="W725" s="8">
        <f t="shared" si="382"/>
        <v>7.026063374238561E-7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-2.4744189953162917E-7</v>
      </c>
      <c r="AB725" s="8">
        <f t="shared" si="393"/>
        <v>-3.6785787725058269E-4</v>
      </c>
      <c r="AC725" s="8">
        <f t="shared" si="386"/>
        <v>-3.6810531915011435E-4</v>
      </c>
      <c r="AD725" s="8">
        <f t="shared" si="394"/>
        <v>4.2979425928410197E-7</v>
      </c>
      <c r="AE725" s="8">
        <f t="shared" si="387"/>
        <v>-3.6767552489083027E-4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2708.8656594513895</v>
      </c>
      <c r="M726" s="14">
        <f t="shared" si="380"/>
        <v>769177</v>
      </c>
      <c r="N726" s="13"/>
      <c r="O726" s="12">
        <f>1000*(IF(I58&lt;18,VLOOKUP(I58,'[1]Mortality (No Interventions) L'!$B$10:$O$129,13),VLOOKUP(I58,'[1]Mortality (Interventions) L'!$B$392:$AV$512,19)))</f>
        <v>865.79683950499009</v>
      </c>
      <c r="P726" s="11">
        <v>0</v>
      </c>
      <c r="Q726" s="10">
        <f t="shared" si="389"/>
        <v>9.134520889520306E-11</v>
      </c>
      <c r="R726" s="10">
        <f t="shared" si="390"/>
        <v>7.9086393165389917E-11</v>
      </c>
      <c r="S726" s="10">
        <f t="shared" si="391"/>
        <v>0</v>
      </c>
      <c r="T726" s="9">
        <f t="shared" si="381"/>
        <v>1.2258815729813143E-11</v>
      </c>
      <c r="U726" s="18"/>
      <c r="V726" s="8">
        <f t="shared" si="392"/>
        <v>7.026063374238561E-7</v>
      </c>
      <c r="W726" s="8">
        <f t="shared" si="382"/>
        <v>9.4291991066104849E-8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-3.3207484956033345E-8</v>
      </c>
      <c r="AB726" s="8">
        <f t="shared" si="393"/>
        <v>-6.0831434635775119E-5</v>
      </c>
      <c r="AC726" s="8">
        <f t="shared" si="386"/>
        <v>-6.0864642120731152E-5</v>
      </c>
      <c r="AD726" s="8">
        <f t="shared" si="394"/>
        <v>6.8925681701280294E-8</v>
      </c>
      <c r="AE726" s="8">
        <f t="shared" si="387"/>
        <v>-6.079571643902987E-5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2708.8656594513895</v>
      </c>
      <c r="M727" s="14">
        <f t="shared" si="380"/>
        <v>769177</v>
      </c>
      <c r="N727" s="13"/>
      <c r="O727" s="12">
        <f>1000*(IF(I59&lt;18,VLOOKUP(I59,'[1]Mortality (No Interventions) L'!$B$10:$O$129,13),VLOOKUP(I59,'[1]Mortality (Interventions) L'!$B$392:$AV$512,19)))</f>
        <v>891.70677597703821</v>
      </c>
      <c r="P727" s="11">
        <v>0</v>
      </c>
      <c r="Q727" s="10">
        <f t="shared" si="389"/>
        <v>1.2258815729813143E-11</v>
      </c>
      <c r="R727" s="10">
        <f t="shared" si="390"/>
        <v>1.0931269051728281E-11</v>
      </c>
      <c r="S727" s="10">
        <f t="shared" si="391"/>
        <v>0</v>
      </c>
      <c r="T727" s="9">
        <f t="shared" si="381"/>
        <v>1.3275466780848619E-12</v>
      </c>
      <c r="U727" s="18"/>
      <c r="V727" s="8">
        <f t="shared" si="392"/>
        <v>9.4291991066104849E-8</v>
      </c>
      <c r="W727" s="8">
        <f t="shared" si="382"/>
        <v>1.0211183712092798E-8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-3.5961456075828508E-9</v>
      </c>
      <c r="AB727" s="8">
        <f t="shared" si="393"/>
        <v>-8.4080807354012049E-6</v>
      </c>
      <c r="AC727" s="8">
        <f t="shared" si="386"/>
        <v>-8.4116768810087877E-6</v>
      </c>
      <c r="AD727" s="8">
        <f t="shared" si="394"/>
        <v>9.2500443235848856E-9</v>
      </c>
      <c r="AE727" s="8">
        <f t="shared" si="387"/>
        <v>-8.4024268366852037E-6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2708.8656594513895</v>
      </c>
      <c r="M728" s="14">
        <f t="shared" si="380"/>
        <v>769177</v>
      </c>
      <c r="N728" s="13"/>
      <c r="O728" s="12">
        <f>1000*(IF(I60&lt;18,VLOOKUP(I60,'[1]Mortality (No Interventions) L'!$B$10:$O$129,13),VLOOKUP(I60,'[1]Mortality (Interventions) L'!$B$392:$AV$512,19)))</f>
        <v>1000</v>
      </c>
      <c r="P728" s="11">
        <v>0</v>
      </c>
      <c r="Q728" s="10">
        <f t="shared" si="389"/>
        <v>1.3275466780848619E-12</v>
      </c>
      <c r="R728" s="10">
        <f t="shared" si="390"/>
        <v>1.3275466780848619E-12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1.0211183712092798E-8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-1.0211183712092797E-6</v>
      </c>
      <c r="AC728" s="8">
        <f t="shared" si="386"/>
        <v>-1.0211183712092797E-6</v>
      </c>
      <c r="AD728" s="8">
        <f t="shared" si="394"/>
        <v>1.0017171221563036E-9</v>
      </c>
      <c r="AE728" s="8">
        <f t="shared" si="387"/>
        <v>-1.0201166540871233E-6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2708.8656594513895</v>
      </c>
      <c r="M729" s="14">
        <f t="shared" si="380"/>
        <v>769177</v>
      </c>
      <c r="N729" s="13"/>
      <c r="O729" s="12" t="e">
        <f>1000*(IF(I61&lt;18,VLOOKUP(I61,'[1]Mortality (No Interventions) L'!$B$10:$O$129,13),VLOOKUP(I61,'[1]Mortality (Interventions) L'!$B$392:$AV$512,19)))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2708.8656594513895</v>
      </c>
      <c r="M730" s="14">
        <f t="shared" si="380"/>
        <v>769177</v>
      </c>
      <c r="N730" s="13"/>
      <c r="O730" s="12" t="e">
        <f>1000*(IF(I62&lt;18,VLOOKUP(I62,'[1]Mortality (No Interventions) L'!$B$10:$O$129,13),VLOOKUP(I62,'[1]Mortality (Interventions) L'!$B$392:$AV$512,19)))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2708.8656594513895</v>
      </c>
      <c r="M731" s="14">
        <f t="shared" si="380"/>
        <v>769177</v>
      </c>
      <c r="N731" s="13"/>
      <c r="O731" s="12" t="e">
        <f>1000*(IF(I63&lt;18,VLOOKUP(I63,'[1]Mortality (No Interventions) L'!$B$10:$O$129,13),VLOOKUP(I63,'[1]Mortality (Interventions) L'!$B$392:$AV$512,19)))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2708.8656594513895</v>
      </c>
      <c r="M732" s="14">
        <f t="shared" si="380"/>
        <v>769177</v>
      </c>
      <c r="N732" s="13"/>
      <c r="O732" s="12" t="e">
        <f>1000*(IF(I64&lt;18,VLOOKUP(I64,'[1]Mortality (No Interventions) L'!$B$10:$O$129,13),VLOOKUP(I64,'[1]Mortality (Interventions) L'!$B$392:$AV$512,19)))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2708.8656594513895</v>
      </c>
      <c r="M733" s="14">
        <f t="shared" si="380"/>
        <v>769177</v>
      </c>
      <c r="N733" s="13"/>
      <c r="O733" s="12" t="e">
        <f>1000*(IF(I65&lt;18,VLOOKUP(I65,'[1]Mortality (No Interventions) L'!$B$10:$O$129,13),VLOOKUP(I65,'[1]Mortality (Interventions) L'!$B$392:$AV$512,19)))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2708.8656594513895</v>
      </c>
      <c r="M734" s="14">
        <f t="shared" si="380"/>
        <v>769177</v>
      </c>
      <c r="N734" s="13"/>
      <c r="O734" s="12" t="e">
        <f>1000*(IF(I66&lt;18,VLOOKUP(I66,'[1]Mortality (No Interventions) L'!$B$10:$O$129,13),VLOOKUP(I66,'[1]Mortality (Interventions) L'!$B$392:$AV$512,19)))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2708.8656594513895</v>
      </c>
      <c r="M735" s="14">
        <f t="shared" si="380"/>
        <v>769177</v>
      </c>
      <c r="N735" s="13"/>
      <c r="O735" s="12" t="e">
        <f>1000*(IF(I67&lt;18,VLOOKUP(I67,'[1]Mortality (No Interventions) L'!$B$10:$O$129,13),VLOOKUP(I67,'[1]Mortality (Interventions) L'!$B$392:$AV$512,19)))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2708.8656594513895</v>
      </c>
      <c r="M736" s="14">
        <f t="shared" ref="M736:M767" si="397">$E$11</f>
        <v>769177</v>
      </c>
      <c r="N736" s="13"/>
      <c r="O736" s="12" t="e">
        <f>1000*(IF(I68&lt;18,VLOOKUP(I68,'[1]Mortality (No Interventions) L'!$B$10:$O$129,13),VLOOKUP(I68,'[1]Mortality (Interventions) L'!$B$392:$AV$512,19)))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2708.8656594513895</v>
      </c>
      <c r="M737" s="14">
        <f t="shared" si="397"/>
        <v>769177</v>
      </c>
      <c r="N737" s="13"/>
      <c r="O737" s="12" t="e">
        <f>1000*(IF(I69&lt;18,VLOOKUP(I69,'[1]Mortality (No Interventions) L'!$B$10:$O$129,13),VLOOKUP(I69,'[1]Mortality (Interventions) L'!$B$392:$AV$512,19)))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2708.8656594513895</v>
      </c>
      <c r="M738" s="14">
        <f t="shared" si="397"/>
        <v>769177</v>
      </c>
      <c r="N738" s="13"/>
      <c r="O738" s="12" t="e">
        <f>1000*(IF(I70&lt;18,VLOOKUP(I70,'[1]Mortality (No Interventions) L'!$B$10:$O$129,13),VLOOKUP(I70,'[1]Mortality (Interventions) L'!$B$392:$AV$512,19)))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2708.8656594513895</v>
      </c>
      <c r="M739" s="14">
        <f t="shared" si="397"/>
        <v>769177</v>
      </c>
      <c r="N739" s="13"/>
      <c r="O739" s="12" t="e">
        <f>1000*(IF(I71&lt;18,VLOOKUP(I71,'[1]Mortality (No Interventions) L'!$B$10:$O$129,13),VLOOKUP(I71,'[1]Mortality (Interventions) L'!$B$392:$AV$512,19)))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2708.8656594513895</v>
      </c>
      <c r="M740" s="14">
        <f t="shared" si="397"/>
        <v>769177</v>
      </c>
      <c r="N740" s="13"/>
      <c r="O740" s="12" t="e">
        <f>1000*(IF(I72&lt;18,VLOOKUP(I72,'[1]Mortality (No Interventions) L'!$B$10:$O$129,13),VLOOKUP(I72,'[1]Mortality (Interventions) L'!$B$392:$AV$512,19)))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2708.8656594513895</v>
      </c>
      <c r="M741" s="14">
        <f t="shared" si="397"/>
        <v>769177</v>
      </c>
      <c r="N741" s="13"/>
      <c r="O741" s="12" t="e">
        <f>1000*(IF(I73&lt;18,VLOOKUP(I73,'[1]Mortality (No Interventions) L'!$B$10:$O$129,13),VLOOKUP(I73,'[1]Mortality (Interventions) L'!$B$392:$AV$512,19)))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2708.8656594513895</v>
      </c>
      <c r="M742" s="14">
        <f t="shared" si="397"/>
        <v>769177</v>
      </c>
      <c r="N742" s="13"/>
      <c r="O742" s="12" t="e">
        <f>1000*(IF(I74&lt;18,VLOOKUP(I74,'[1]Mortality (No Interventions) L'!$B$10:$O$129,13),VLOOKUP(I74,'[1]Mortality (Interventions) L'!$B$392:$AV$512,19)))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2708.8656594513895</v>
      </c>
      <c r="M743" s="14">
        <f t="shared" si="397"/>
        <v>769177</v>
      </c>
      <c r="N743" s="13"/>
      <c r="O743" s="12" t="e">
        <f>1000*(IF(I75&lt;18,VLOOKUP(I75,'[1]Mortality (No Interventions) L'!$B$10:$O$129,13),VLOOKUP(I75,'[1]Mortality (Interventions) L'!$B$392:$AV$512,19)))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2708.8656594513895</v>
      </c>
      <c r="M744" s="14">
        <f t="shared" si="397"/>
        <v>769177</v>
      </c>
      <c r="N744" s="13"/>
      <c r="O744" s="12" t="e">
        <f>1000*(IF(I76&lt;18,VLOOKUP(I76,'[1]Mortality (No Interventions) L'!$B$10:$O$129,13),VLOOKUP(I76,'[1]Mortality (Interventions) L'!$B$392:$AV$512,19)))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2708.8656594513895</v>
      </c>
      <c r="M745" s="14">
        <f t="shared" si="397"/>
        <v>769177</v>
      </c>
      <c r="N745" s="13"/>
      <c r="O745" s="12" t="e">
        <f>1000*(IF(I77&lt;18,VLOOKUP(I77,'[1]Mortality (No Interventions) L'!$B$10:$O$129,13),VLOOKUP(I77,'[1]Mortality (Interventions) L'!$B$392:$AV$512,19)))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2708.8656594513895</v>
      </c>
      <c r="M746" s="14">
        <f t="shared" si="397"/>
        <v>769177</v>
      </c>
      <c r="N746" s="13"/>
      <c r="O746" s="12" t="e">
        <f>1000*(IF(I78&lt;18,VLOOKUP(I78,'[1]Mortality (No Interventions) L'!$B$10:$O$129,13),VLOOKUP(I78,'[1]Mortality (Interventions) L'!$B$392:$AV$512,19)))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2708.8656594513895</v>
      </c>
      <c r="M747" s="14">
        <f t="shared" si="397"/>
        <v>769177</v>
      </c>
      <c r="N747" s="13"/>
      <c r="O747" s="12" t="e">
        <f>1000*(IF(I79&lt;18,VLOOKUP(I79,'[1]Mortality (No Interventions) L'!$B$10:$O$129,13),VLOOKUP(I79,'[1]Mortality (Interventions) L'!$B$392:$AV$512,19)))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2708.8656594513895</v>
      </c>
      <c r="M748" s="14">
        <f t="shared" si="397"/>
        <v>769177</v>
      </c>
      <c r="O748" s="12" t="e">
        <f>1000*(IF(I80&lt;18,VLOOKUP(I80,'[1]Mortality (No Interventions) L'!$B$10:$O$129,13),VLOOKUP(I80,'[1]Mortality (Interventions) L'!$B$392:$AV$512,19)))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2708.8656594513895</v>
      </c>
      <c r="M749" s="14">
        <f t="shared" si="397"/>
        <v>769177</v>
      </c>
      <c r="O749" s="12" t="e">
        <f>1000*(IF(I81&lt;18,VLOOKUP(I81,'[1]Mortality (No Interventions) L'!$B$10:$O$129,13),VLOOKUP(I81,'[1]Mortality (Interventions) L'!$B$392:$AV$512,19)))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2708.8656594513895</v>
      </c>
      <c r="M750" s="14">
        <f t="shared" si="397"/>
        <v>769177</v>
      </c>
      <c r="O750" s="12" t="e">
        <f>1000*(IF(I82&lt;18,VLOOKUP(I82,'[1]Mortality (No Interventions) L'!$B$10:$O$129,13),VLOOKUP(I82,'[1]Mortality (Interventions) L'!$B$392:$AV$512,19)))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2708.8656594513895</v>
      </c>
      <c r="M751" s="14">
        <f t="shared" si="397"/>
        <v>769177</v>
      </c>
      <c r="O751" s="12" t="e">
        <f>1000*(IF(I83&lt;18,VLOOKUP(I83,'[1]Mortality (No Interventions) L'!$B$10:$O$129,13),VLOOKUP(I83,'[1]Mortality (Interventions) L'!$B$392:$AV$512,19)))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2708.8656594513895</v>
      </c>
      <c r="M752" s="14">
        <f t="shared" si="397"/>
        <v>769177</v>
      </c>
      <c r="O752" s="12" t="e">
        <f>1000*(IF(I84&lt;18,VLOOKUP(I84,'[1]Mortality (No Interventions) L'!$B$10:$O$129,13),VLOOKUP(I84,'[1]Mortality (Interventions) L'!$B$392:$AV$512,19)))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2708.8656594513895</v>
      </c>
      <c r="M753" s="14">
        <f t="shared" si="397"/>
        <v>769177</v>
      </c>
      <c r="O753" s="12" t="e">
        <f>1000*(IF(I85&lt;18,VLOOKUP(I85,'[1]Mortality (No Interventions) L'!$B$10:$O$129,13),VLOOKUP(I85,'[1]Mortality (Interventions) L'!$B$392:$AV$512,19)))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2708.8656594513895</v>
      </c>
      <c r="M754" s="14">
        <f t="shared" si="397"/>
        <v>769177</v>
      </c>
      <c r="O754" s="12" t="e">
        <f>1000*(IF(I86&lt;18,VLOOKUP(I86,'[1]Mortality (No Interventions) L'!$B$10:$O$129,13),VLOOKUP(I86,'[1]Mortality (Interventions) L'!$B$392:$AV$512,19)))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2708.8656594513895</v>
      </c>
      <c r="M755" s="14">
        <f t="shared" si="397"/>
        <v>769177</v>
      </c>
      <c r="O755" s="12" t="e">
        <f>1000*(IF(I87&lt;18,VLOOKUP(I87,'[1]Mortality (No Interventions) L'!$B$10:$O$129,13),VLOOKUP(I87,'[1]Mortality (Interventions) L'!$B$392:$AV$512,19)))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2708.8656594513895</v>
      </c>
      <c r="M756" s="14">
        <f t="shared" si="397"/>
        <v>769177</v>
      </c>
      <c r="O756" s="12" t="e">
        <f>1000*(IF(I88&lt;18,VLOOKUP(I88,'[1]Mortality (No Interventions) L'!$B$10:$O$129,13),VLOOKUP(I88,'[1]Mortality (Interventions) L'!$B$392:$AV$512,19)))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2708.8656594513895</v>
      </c>
      <c r="M757" s="14">
        <f t="shared" si="397"/>
        <v>769177</v>
      </c>
      <c r="O757" s="12" t="e">
        <f>1000*(IF(I89&lt;18,VLOOKUP(I89,'[1]Mortality (No Interventions) L'!$B$10:$O$129,13),VLOOKUP(I89,'[1]Mortality (Interventions) L'!$B$392:$AV$512,19)))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2708.8656594513895</v>
      </c>
      <c r="M758" s="14">
        <f t="shared" si="397"/>
        <v>769177</v>
      </c>
      <c r="O758" s="12" t="e">
        <f>1000*(IF(I90&lt;18,VLOOKUP(I90,'[1]Mortality (No Interventions) L'!$B$10:$O$129,13),VLOOKUP(I90,'[1]Mortality (Interventions) L'!$B$392:$AV$512,19)))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2708.8656594513895</v>
      </c>
      <c r="M759" s="14">
        <f t="shared" si="397"/>
        <v>769177</v>
      </c>
      <c r="O759" s="12" t="e">
        <f>1000*(IF(I91&lt;18,VLOOKUP(I91,'[1]Mortality (No Interventions) L'!$B$10:$O$129,13),VLOOKUP(I91,'[1]Mortality (Interventions) L'!$B$392:$AV$512,19)))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2708.8656594513895</v>
      </c>
      <c r="M760" s="14">
        <f t="shared" si="397"/>
        <v>769177</v>
      </c>
      <c r="O760" s="12" t="e">
        <f>1000*(IF(I92&lt;18,VLOOKUP(I92,'[1]Mortality (No Interventions) L'!$B$10:$O$129,13),VLOOKUP(I92,'[1]Mortality (Interventions) L'!$B$392:$AV$512,19)))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2708.8656594513895</v>
      </c>
      <c r="M761" s="14">
        <f t="shared" si="397"/>
        <v>769177</v>
      </c>
      <c r="O761" s="12" t="e">
        <f>1000*(IF(I93&lt;18,VLOOKUP(I93,'[1]Mortality (No Interventions) L'!$B$10:$O$129,13),VLOOKUP(I93,'[1]Mortality (Interventions) L'!$B$392:$AV$512,19)))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2708.8656594513895</v>
      </c>
      <c r="M762" s="14">
        <f t="shared" si="397"/>
        <v>769177</v>
      </c>
      <c r="O762" s="12" t="e">
        <f>1000*(IF(I94&lt;18,VLOOKUP(I94,'[1]Mortality (No Interventions) L'!$B$10:$O$129,13),VLOOKUP(I94,'[1]Mortality (Interventions) L'!$B$392:$AV$512,19)))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2708.8656594513895</v>
      </c>
      <c r="M763" s="14">
        <f t="shared" si="397"/>
        <v>769177</v>
      </c>
      <c r="O763" s="12" t="e">
        <f>1000*(IF(I95&lt;18,VLOOKUP(I95,'[1]Mortality (No Interventions) L'!$B$10:$O$129,13),VLOOKUP(I95,'[1]Mortality (Interventions) L'!$B$392:$AV$512,19)))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2708.8656594513895</v>
      </c>
      <c r="M764" s="14">
        <f t="shared" si="397"/>
        <v>769177</v>
      </c>
      <c r="O764" s="12" t="e">
        <f>1000*(IF(I96&lt;18,VLOOKUP(I96,'[1]Mortality (No Interventions) L'!$B$10:$O$129,13),VLOOKUP(I96,'[1]Mortality (Interventions) L'!$B$392:$AV$512,19)))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2708.8656594513895</v>
      </c>
      <c r="M765" s="14">
        <f t="shared" si="397"/>
        <v>769177</v>
      </c>
      <c r="O765" s="12" t="e">
        <f>1000*(IF(I97&lt;18,VLOOKUP(I97,'[1]Mortality (No Interventions) L'!$B$10:$O$129,13),VLOOKUP(I97,'[1]Mortality (Interventions) L'!$B$392:$AV$512,19)))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2708.8656594513895</v>
      </c>
      <c r="M766" s="14">
        <f t="shared" si="397"/>
        <v>769177</v>
      </c>
      <c r="O766" s="12" t="e">
        <f>1000*(IF(I98&lt;18,VLOOKUP(I98,'[1]Mortality (No Interventions) L'!$B$10:$O$129,13),VLOOKUP(I98,'[1]Mortality (Interventions) L'!$B$392:$AV$512,19)))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2708.8656594513895</v>
      </c>
      <c r="M767" s="14">
        <f t="shared" si="397"/>
        <v>769177</v>
      </c>
      <c r="O767" s="12" t="e">
        <f>1000*(IF(I99&lt;18,VLOOKUP(I99,'[1]Mortality (No Interventions) L'!$B$10:$O$129,13),VLOOKUP(I99,'[1]Mortality (Interventions) L'!$B$392:$AV$512,19)))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2708.8656594513895</v>
      </c>
      <c r="M768" s="14">
        <f t="shared" ref="M768:M792" si="414">$E$11</f>
        <v>769177</v>
      </c>
      <c r="O768" s="12" t="e">
        <f>1000*(IF(I100&lt;18,VLOOKUP(I100,'[1]Mortality (No Interventions) L'!$B$10:$O$129,13),VLOOKUP(I100,'[1]Mortality (Interventions) L'!$B$392:$AV$512,19)))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2708.8656594513895</v>
      </c>
      <c r="M769" s="14">
        <f t="shared" si="414"/>
        <v>769177</v>
      </c>
      <c r="O769" s="12" t="e">
        <f>1000*(IF(I101&lt;18,VLOOKUP(I101,'[1]Mortality (No Interventions) L'!$B$10:$O$129,13),VLOOKUP(I101,'[1]Mortality (Interventions) L'!$B$392:$AV$512,19)))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2708.8656594513895</v>
      </c>
      <c r="M770" s="14">
        <f t="shared" si="414"/>
        <v>769177</v>
      </c>
      <c r="O770" s="12" t="e">
        <f>1000*(IF(I102&lt;18,VLOOKUP(I102,'[1]Mortality (No Interventions) L'!$B$10:$O$129,13),VLOOKUP(I102,'[1]Mortality (Interventions) L'!$B$392:$AV$512,19)))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2708.8656594513895</v>
      </c>
      <c r="M771" s="14">
        <f t="shared" si="414"/>
        <v>769177</v>
      </c>
      <c r="O771" s="12" t="e">
        <f>1000*(IF(I103&lt;18,VLOOKUP(I103,'[1]Mortality (No Interventions) L'!$B$10:$O$129,13),VLOOKUP(I103,'[1]Mortality (Interventions) L'!$B$392:$AV$512,19)))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2708.8656594513895</v>
      </c>
      <c r="M772" s="14">
        <f t="shared" si="414"/>
        <v>769177</v>
      </c>
      <c r="O772" s="12" t="e">
        <f>1000*(IF(I104&lt;18,VLOOKUP(I104,'[1]Mortality (No Interventions) L'!$B$10:$O$129,13),VLOOKUP(I104,'[1]Mortality (Interventions) L'!$B$392:$AV$512,19)))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2708.8656594513895</v>
      </c>
      <c r="M773" s="14">
        <f t="shared" si="414"/>
        <v>769177</v>
      </c>
      <c r="O773" s="12" t="e">
        <f>1000*(IF(I105&lt;18,VLOOKUP(I105,'[1]Mortality (No Interventions) L'!$B$10:$O$129,13),VLOOKUP(I105,'[1]Mortality (Interventions) L'!$B$392:$AV$512,19)))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2708.8656594513895</v>
      </c>
      <c r="M774" s="14">
        <f t="shared" si="414"/>
        <v>769177</v>
      </c>
      <c r="O774" s="12" t="e">
        <f>1000*(IF(I106&lt;18,VLOOKUP(I106,'[1]Mortality (No Interventions) L'!$B$10:$O$129,13),VLOOKUP(I106,'[1]Mortality (Interventions) L'!$B$392:$AV$512,19)))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2708.8656594513895</v>
      </c>
      <c r="M775" s="14">
        <f t="shared" si="414"/>
        <v>769177</v>
      </c>
      <c r="O775" s="12" t="e">
        <f>1000*(IF(I107&lt;18,VLOOKUP(I107,'[1]Mortality (No Interventions) L'!$B$10:$O$129,13),VLOOKUP(I107,'[1]Mortality (Interventions) L'!$B$392:$AV$512,19)))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2708.8656594513895</v>
      </c>
      <c r="M776" s="14">
        <f t="shared" si="414"/>
        <v>769177</v>
      </c>
      <c r="O776" s="12" t="e">
        <f>1000*(IF(I108&lt;18,VLOOKUP(I108,'[1]Mortality (No Interventions) L'!$B$10:$O$129,13),VLOOKUP(I108,'[1]Mortality (Interventions) L'!$B$392:$AV$512,19)))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2708.8656594513895</v>
      </c>
      <c r="M777" s="14">
        <f t="shared" si="414"/>
        <v>769177</v>
      </c>
      <c r="O777" s="12" t="e">
        <f>1000*(IF(I109&lt;18,VLOOKUP(I109,'[1]Mortality (No Interventions) L'!$B$10:$O$129,13),VLOOKUP(I109,'[1]Mortality (Interventions) L'!$B$392:$AV$512,19)))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2708.8656594513895</v>
      </c>
      <c r="M778" s="14">
        <f t="shared" si="414"/>
        <v>769177</v>
      </c>
      <c r="O778" s="12" t="e">
        <f>1000*(IF(I110&lt;18,VLOOKUP(I110,'[1]Mortality (No Interventions) L'!$B$10:$O$129,13),VLOOKUP(I110,'[1]Mortality (Interventions) L'!$B$392:$AV$512,19)))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2708.8656594513895</v>
      </c>
      <c r="M779" s="14">
        <f t="shared" si="414"/>
        <v>769177</v>
      </c>
      <c r="O779" s="12" t="e">
        <f>1000*(IF(I111&lt;18,VLOOKUP(I111,'[1]Mortality (No Interventions) L'!$B$10:$O$129,13),VLOOKUP(I111,'[1]Mortality (Interventions) L'!$B$392:$AV$512,19)))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2708.8656594513895</v>
      </c>
      <c r="M780" s="14">
        <f t="shared" si="414"/>
        <v>769177</v>
      </c>
      <c r="O780" s="12" t="e">
        <f>1000*(IF(I112&lt;18,VLOOKUP(I112,'[1]Mortality (No Interventions) L'!$B$10:$O$129,13),VLOOKUP(I112,'[1]Mortality (Interventions) L'!$B$392:$AV$512,19)))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2708.8656594513895</v>
      </c>
      <c r="M781" s="14">
        <f t="shared" si="414"/>
        <v>769177</v>
      </c>
      <c r="O781" s="12" t="e">
        <f>1000*(IF(I113&lt;18,VLOOKUP(I113,'[1]Mortality (No Interventions) L'!$B$10:$O$129,13),VLOOKUP(I113,'[1]Mortality (Interventions) L'!$B$392:$AV$512,19)))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2708.8656594513895</v>
      </c>
      <c r="M782" s="14">
        <f t="shared" si="414"/>
        <v>769177</v>
      </c>
      <c r="O782" s="12" t="e">
        <f>1000*(IF(I114&lt;18,VLOOKUP(I114,'[1]Mortality (No Interventions) L'!$B$10:$O$129,13),VLOOKUP(I114,'[1]Mortality (Interventions) L'!$B$392:$AV$512,19)))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2708.8656594513895</v>
      </c>
      <c r="M783" s="14">
        <f t="shared" si="414"/>
        <v>769177</v>
      </c>
      <c r="O783" s="12" t="e">
        <f>1000*(IF(I115&lt;18,VLOOKUP(I115,'[1]Mortality (No Interventions) L'!$B$10:$O$129,13),VLOOKUP(I115,'[1]Mortality (Interventions) L'!$B$392:$AV$512,19)))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2708.8656594513895</v>
      </c>
      <c r="M784" s="14">
        <f t="shared" si="414"/>
        <v>769177</v>
      </c>
      <c r="O784" s="12" t="e">
        <f>1000*(IF(I116&lt;18,VLOOKUP(I116,'[1]Mortality (No Interventions) L'!$B$10:$O$129,13),VLOOKUP(I116,'[1]Mortality (Interventions) L'!$B$392:$AV$512,19)))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2708.8656594513895</v>
      </c>
      <c r="M785" s="14">
        <f t="shared" si="414"/>
        <v>769177</v>
      </c>
      <c r="O785" s="12" t="e">
        <f>1000*(IF(I117&lt;18,VLOOKUP(I117,'[1]Mortality (No Interventions) L'!$B$10:$O$129,13),VLOOKUP(I117,'[1]Mortality (Interventions) L'!$B$392:$AV$512,19)))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2708.8656594513895</v>
      </c>
      <c r="M786" s="14">
        <f t="shared" si="414"/>
        <v>769177</v>
      </c>
      <c r="O786" s="12" t="e">
        <f>1000*(IF(I118&lt;18,VLOOKUP(I118,'[1]Mortality (No Interventions) L'!$B$10:$O$129,13),VLOOKUP(I118,'[1]Mortality (Interventions) L'!$B$392:$AV$512,19)))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2708.8656594513895</v>
      </c>
      <c r="M787" s="14">
        <f t="shared" si="414"/>
        <v>769177</v>
      </c>
      <c r="O787" s="12" t="e">
        <f>1000*(IF(I119&lt;18,VLOOKUP(I119,'[1]Mortality (No Interventions) L'!$B$10:$O$129,13),VLOOKUP(I119,'[1]Mortality (Interventions) L'!$B$392:$AV$512,19)))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2708.8656594513895</v>
      </c>
      <c r="M788" s="14">
        <f t="shared" si="414"/>
        <v>769177</v>
      </c>
      <c r="O788" s="12" t="e">
        <f>1000*(IF(I120&lt;18,VLOOKUP(I120,'[1]Mortality (No Interventions) L'!$B$10:$O$129,13),VLOOKUP(I120,'[1]Mortality (Interventions) L'!$B$392:$AV$512,19)))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2708.8656594513895</v>
      </c>
      <c r="M789" s="14">
        <f t="shared" si="414"/>
        <v>769177</v>
      </c>
      <c r="O789" s="12" t="e">
        <f>1000*(IF(I121&lt;18,VLOOKUP(I121,'[1]Mortality (No Interventions) L'!$B$10:$O$129,13),VLOOKUP(I121,'[1]Mortality (Interventions) L'!$B$392:$AV$512,19)))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2708.8656594513895</v>
      </c>
      <c r="M790" s="14">
        <f t="shared" si="414"/>
        <v>769177</v>
      </c>
      <c r="O790" s="12" t="e">
        <f>1000*(IF(I122&lt;18,VLOOKUP(I122,'[1]Mortality (No Interventions) L'!$B$10:$O$129,13),VLOOKUP(I122,'[1]Mortality (Interventions) L'!$B$392:$AV$512,19)))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2708.8656594513895</v>
      </c>
      <c r="M791" s="14">
        <f t="shared" si="414"/>
        <v>769177</v>
      </c>
      <c r="O791" s="12" t="e">
        <f>1000*(IF(I123&lt;18,VLOOKUP(I123,'[1]Mortality (No Interventions) L'!$B$10:$O$129,13),VLOOKUP(I123,'[1]Mortality (Interventions) L'!$B$392:$AV$512,19)))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2708.8656594513895</v>
      </c>
      <c r="M792" s="14">
        <f t="shared" si="414"/>
        <v>769177</v>
      </c>
      <c r="O792" s="12" t="e">
        <f>1000*(IF(I124&lt;18,VLOOKUP(I124,'[1]Mortality (No Interventions) L'!$B$10:$O$129,13),VLOOKUP(I124,'[1]Mortality (Interventions) L'!$B$392:$AV$512,19)))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501683.00214188441</v>
      </c>
      <c r="Z797" s="2">
        <f t="shared" si="431"/>
        <v>-12542.075053547111</v>
      </c>
      <c r="AA797" s="2">
        <f t="shared" si="431"/>
        <v>-50189.180886545953</v>
      </c>
      <c r="AB797" s="2">
        <f t="shared" si="431"/>
        <v>-769177.00000000012</v>
      </c>
      <c r="AC797" s="2">
        <f t="shared" si="431"/>
        <v>-330225.25379820855</v>
      </c>
      <c r="AD797" s="2">
        <f t="shared" si="431"/>
        <v>14026.70373700663</v>
      </c>
      <c r="AE797" s="2">
        <f t="shared" si="431"/>
        <v>-316198.55006120179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501683.00214188441</v>
      </c>
      <c r="Z799" s="2">
        <f t="shared" si="432"/>
        <v>-12542.075053547111</v>
      </c>
      <c r="AA799" s="2">
        <f t="shared" si="432"/>
        <v>-23255.92360578532</v>
      </c>
      <c r="AB799" s="2">
        <f t="shared" si="432"/>
        <v>-181088.35415105021</v>
      </c>
      <c r="AC799" s="2">
        <f t="shared" si="432"/>
        <v>284796.64933150174</v>
      </c>
      <c r="AD799" s="2">
        <f t="shared" si="432"/>
        <v>5880.8864584894909</v>
      </c>
      <c r="AE799" s="2">
        <f t="shared" si="432"/>
        <v>290677.53578999126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501683.00214188441</v>
      </c>
      <c r="Z801" s="2">
        <f t="shared" si="433"/>
        <v>-12542.075053547111</v>
      </c>
      <c r="AA801" s="2">
        <f t="shared" si="433"/>
        <v>-35624.506629374031</v>
      </c>
      <c r="AB801" s="2">
        <f t="shared" si="433"/>
        <v>-412942.13770329196</v>
      </c>
      <c r="AC801" s="2">
        <f t="shared" si="433"/>
        <v>40574.282755671302</v>
      </c>
      <c r="AD801" s="2">
        <f t="shared" si="433"/>
        <v>9594.017565613558</v>
      </c>
      <c r="AE801" s="2">
        <f t="shared" si="433"/>
        <v>50168.300321284856</v>
      </c>
    </row>
    <row r="804" spans="1:40" ht="19" customHeight="1" x14ac:dyDescent="0.15">
      <c r="A804" s="1"/>
      <c r="G804" s="1" t="s">
        <v>11</v>
      </c>
      <c r="H804" s="50">
        <v>498485.75972404197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498485.75972404197</v>
      </c>
      <c r="K805" s="14">
        <f>J805*$C$10</f>
        <v>12462.14399310105</v>
      </c>
      <c r="L805" s="15">
        <f>$C$815</f>
        <v>5188.759802353914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498485.75972404197</v>
      </c>
      <c r="Z805" s="8">
        <f t="shared" ref="Z805:Z836" si="438">IFERROR(_xlfn.IFNA(-$T805*K805,0),0)</f>
        <v>-12462.14399310105</v>
      </c>
      <c r="AA805" s="8">
        <f t="shared" ref="AA805:AA836" si="439">IFERROR(_xlfn.IFNA(-$T805*L805,0),0)</f>
        <v>-5188.759802353914</v>
      </c>
      <c r="AB805" s="8"/>
      <c r="AC805" s="8">
        <f t="shared" ref="AC805:AC836" si="440">IFERROR(_xlfn.IFNA(SUM(Y805:AB805),0),0)</f>
        <v>480834.85592858703</v>
      </c>
      <c r="AD805" s="8"/>
      <c r="AE805" s="8">
        <f t="shared" ref="AE805:AE836" si="441">IFERROR(_xlfn.IFNA(SUM(AC805:AD805),0),0)</f>
        <v>480834.85592858703</v>
      </c>
      <c r="AG805" s="46">
        <f>AE934</f>
        <v>49848.57864460873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L'!$B$10:$O$129,13),VLOOKUP(I5,'[1]Mortality (Interventions) L'!$B$392:$AV$512,22)))</f>
        <v>12.361706966540961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1.236170696654096E-2</v>
      </c>
      <c r="S806" s="10">
        <f t="shared" ref="S806:S837" si="445">MIN(P806*Q806,Q806-R806)</f>
        <v>0</v>
      </c>
      <c r="T806" s="9">
        <f t="shared" si="435"/>
        <v>0.98763829303345907</v>
      </c>
      <c r="U806" s="18"/>
      <c r="V806" s="8">
        <f t="shared" ref="V806:V837" si="446">W805</f>
        <v>7691.77</v>
      </c>
      <c r="W806" s="8">
        <f t="shared" si="436"/>
        <v>7596.68659320597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-9508.3406794030761</v>
      </c>
      <c r="AC806" s="8">
        <f t="shared" si="440"/>
        <v>-9508.3406794030761</v>
      </c>
      <c r="AD806" s="8">
        <f t="shared" ref="AD806:AD837" si="448">IFERROR(_xlfn.IFNA($D$6*SUM(V806:V806,Y806:Z806),0),0)</f>
        <v>754.56263700000011</v>
      </c>
      <c r="AE806" s="8">
        <f t="shared" si="441"/>
        <v>-8753.7780424030752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2696.3310037337042</v>
      </c>
      <c r="M807" s="14">
        <f t="shared" si="434"/>
        <v>769177</v>
      </c>
      <c r="N807" s="13"/>
      <c r="O807" s="12">
        <f>1000*(IF(I6&lt;18,VLOOKUP(I6,'[1]Mortality (No Interventions) L'!$B$10:$O$129,13),VLOOKUP(I6,'[1]Mortality (Interventions) L'!$B$392:$AV$512,22)))</f>
        <v>13.562028472567702</v>
      </c>
      <c r="P807" s="11">
        <v>0</v>
      </c>
      <c r="Q807" s="10">
        <f t="shared" si="443"/>
        <v>0.98763829303345907</v>
      </c>
      <c r="R807" s="10">
        <f t="shared" si="444"/>
        <v>1.3394378650717936E-2</v>
      </c>
      <c r="S807" s="10">
        <f t="shared" si="445"/>
        <v>0</v>
      </c>
      <c r="T807" s="9">
        <f t="shared" si="435"/>
        <v>0.97424391438274116</v>
      </c>
      <c r="U807" s="18"/>
      <c r="V807" s="8">
        <f t="shared" si="446"/>
        <v>7596.68659320597</v>
      </c>
      <c r="W807" s="8">
        <f t="shared" si="436"/>
        <v>7493.6601133317372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-2626.8840715490696</v>
      </c>
      <c r="AB807" s="8">
        <f t="shared" si="447"/>
        <v>-10302.64798742327</v>
      </c>
      <c r="AC807" s="8">
        <f t="shared" si="440"/>
        <v>-12929.53205897234</v>
      </c>
      <c r="AD807" s="8">
        <f t="shared" si="448"/>
        <v>745.23495479350572</v>
      </c>
      <c r="AE807" s="8">
        <f t="shared" si="441"/>
        <v>-12184.297104178833</v>
      </c>
      <c r="AF807" s="1" t="s">
        <v>34</v>
      </c>
      <c r="AG807" s="44">
        <f>AE934/Y934</f>
        <v>0.10000000536064367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2696.3310037337042</v>
      </c>
      <c r="M808" s="14">
        <f t="shared" si="434"/>
        <v>769177</v>
      </c>
      <c r="N808" s="13"/>
      <c r="O808" s="12">
        <f>1000*(IF(I7&lt;18,VLOOKUP(I7,'[1]Mortality (No Interventions) L'!$B$10:$O$129,13),VLOOKUP(I7,'[1]Mortality (Interventions) L'!$B$392:$AV$512,22)))</f>
        <v>14.841506111403371</v>
      </c>
      <c r="P808" s="11">
        <v>0</v>
      </c>
      <c r="Q808" s="10">
        <f t="shared" si="443"/>
        <v>0.97424391438274116</v>
      </c>
      <c r="R808" s="10">
        <f t="shared" si="444"/>
        <v>1.4459247009308996E-2</v>
      </c>
      <c r="S808" s="10">
        <f t="shared" si="445"/>
        <v>0</v>
      </c>
      <c r="T808" s="9">
        <f t="shared" si="435"/>
        <v>0.95978466737343215</v>
      </c>
      <c r="U808" s="18"/>
      <c r="V808" s="8">
        <f t="shared" si="446"/>
        <v>7493.6601133317372</v>
      </c>
      <c r="W808" s="8">
        <f t="shared" si="436"/>
        <v>7382.4429109629446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-2587.8971555472258</v>
      </c>
      <c r="AB808" s="8">
        <f t="shared" si="447"/>
        <v>-11121.720236879266</v>
      </c>
      <c r="AC808" s="8">
        <f t="shared" si="440"/>
        <v>-13709.617392426491</v>
      </c>
      <c r="AD808" s="8">
        <f t="shared" si="448"/>
        <v>735.12805711784347</v>
      </c>
      <c r="AE808" s="8">
        <f t="shared" si="441"/>
        <v>-12974.489335308648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2696.3310037337042</v>
      </c>
      <c r="M809" s="14">
        <f t="shared" si="434"/>
        <v>769177</v>
      </c>
      <c r="N809" s="13"/>
      <c r="O809" s="12">
        <f>1000*(IF(I8&lt;18,VLOOKUP(I8,'[1]Mortality (No Interventions) L'!$B$10:$O$129,13),VLOOKUP(I8,'[1]Mortality (Interventions) L'!$B$392:$AV$512,22)))</f>
        <v>16.199936752096448</v>
      </c>
      <c r="P809" s="11">
        <v>0</v>
      </c>
      <c r="Q809" s="10">
        <f t="shared" si="443"/>
        <v>0.95978466737343215</v>
      </c>
      <c r="R809" s="10">
        <f t="shared" si="444"/>
        <v>1.5548450907081528E-2</v>
      </c>
      <c r="S809" s="10">
        <f t="shared" si="445"/>
        <v>0</v>
      </c>
      <c r="T809" s="9">
        <f t="shared" si="435"/>
        <v>0.94423621646635059</v>
      </c>
      <c r="U809" s="18"/>
      <c r="V809" s="8">
        <f t="shared" si="446"/>
        <v>7382.4429109629446</v>
      </c>
      <c r="W809" s="8">
        <f t="shared" si="436"/>
        <v>7262.8478027293822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-2545.9733853064304</v>
      </c>
      <c r="AB809" s="8">
        <f t="shared" si="447"/>
        <v>-11959.510823356248</v>
      </c>
      <c r="AC809" s="8">
        <f t="shared" si="440"/>
        <v>-14505.484208662678</v>
      </c>
      <c r="AD809" s="8">
        <f t="shared" si="448"/>
        <v>724.21764956546485</v>
      </c>
      <c r="AE809" s="8">
        <f t="shared" si="441"/>
        <v>-13781.266559097214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2696.3310037337042</v>
      </c>
      <c r="M810" s="14">
        <f t="shared" si="434"/>
        <v>769177</v>
      </c>
      <c r="N810" s="13"/>
      <c r="O810" s="12">
        <f>1000*(IF(I9&lt;18,VLOOKUP(I9,'[1]Mortality (No Interventions) L'!$B$10:$O$129,13),VLOOKUP(I9,'[1]Mortality (Interventions) L'!$B$392:$AV$512,22)))</f>
        <v>17.72700098618548</v>
      </c>
      <c r="P810" s="11">
        <v>0</v>
      </c>
      <c r="Q810" s="10">
        <f t="shared" si="443"/>
        <v>0.94423621646635059</v>
      </c>
      <c r="R810" s="10">
        <f t="shared" si="444"/>
        <v>1.6738476340491044E-2</v>
      </c>
      <c r="S810" s="10">
        <f t="shared" si="445"/>
        <v>0</v>
      </c>
      <c r="T810" s="9">
        <f t="shared" si="435"/>
        <v>0.9274977401258595</v>
      </c>
      <c r="U810" s="18"/>
      <c r="V810" s="8">
        <f t="shared" si="446"/>
        <v>7262.8478027293822</v>
      </c>
      <c r="W810" s="8">
        <f t="shared" si="436"/>
        <v>7134.0992925678829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-2500.8409125943012</v>
      </c>
      <c r="AB810" s="8">
        <f t="shared" si="447"/>
        <v>-12874.85101614988</v>
      </c>
      <c r="AC810" s="8">
        <f t="shared" si="440"/>
        <v>-15375.691928744181</v>
      </c>
      <c r="AD810" s="8">
        <f t="shared" si="448"/>
        <v>712.48536944775242</v>
      </c>
      <c r="AE810" s="8">
        <f t="shared" si="441"/>
        <v>-14663.206559296428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2696.3310037337042</v>
      </c>
      <c r="M811" s="14">
        <f t="shared" si="434"/>
        <v>769177</v>
      </c>
      <c r="N811" s="13"/>
      <c r="O811" s="12">
        <f>1000*(IF(I10&lt;18,VLOOKUP(I10,'[1]Mortality (No Interventions) L'!$B$10:$O$129,13),VLOOKUP(I10,'[1]Mortality (Interventions) L'!$B$392:$AV$512,22)))</f>
        <v>19.446293450573311</v>
      </c>
      <c r="P811" s="11">
        <v>0</v>
      </c>
      <c r="Q811" s="10">
        <f t="shared" si="443"/>
        <v>0.9274977401258595</v>
      </c>
      <c r="R811" s="10">
        <f t="shared" si="444"/>
        <v>1.8036393229231049E-2</v>
      </c>
      <c r="S811" s="10">
        <f t="shared" si="445"/>
        <v>0</v>
      </c>
      <c r="T811" s="9">
        <f t="shared" si="435"/>
        <v>0.9094613468966285</v>
      </c>
      <c r="U811" s="18"/>
      <c r="V811" s="8">
        <f t="shared" si="446"/>
        <v>7134.0992925678829</v>
      </c>
      <c r="W811" s="8">
        <f t="shared" si="436"/>
        <v>6995.3675042190807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-2452.2088263347928</v>
      </c>
      <c r="AB811" s="8">
        <f t="shared" si="447"/>
        <v>-13873.178834880251</v>
      </c>
      <c r="AC811" s="8">
        <f t="shared" si="440"/>
        <v>-16325.387661215043</v>
      </c>
      <c r="AD811" s="8">
        <f t="shared" si="448"/>
        <v>699.85514060090941</v>
      </c>
      <c r="AE811" s="8">
        <f t="shared" si="441"/>
        <v>-15625.532520614133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2696.3310037337042</v>
      </c>
      <c r="M812" s="14">
        <f t="shared" si="434"/>
        <v>769177</v>
      </c>
      <c r="N812" s="13"/>
      <c r="O812" s="12">
        <f>1000*(IF(I11&lt;18,VLOOKUP(I11,'[1]Mortality (No Interventions) L'!$B$10:$O$129,13),VLOOKUP(I11,'[1]Mortality (Interventions) L'!$B$392:$AV$512,22)))</f>
        <v>21.413107963995621</v>
      </c>
      <c r="P812" s="11">
        <v>0</v>
      </c>
      <c r="Q812" s="10">
        <f t="shared" si="443"/>
        <v>0.9094613468966285</v>
      </c>
      <c r="R812" s="10">
        <f t="shared" si="444"/>
        <v>1.9474394010178378E-2</v>
      </c>
      <c r="S812" s="10">
        <f t="shared" si="445"/>
        <v>0</v>
      </c>
      <c r="T812" s="9">
        <f t="shared" si="435"/>
        <v>0.88998695288645013</v>
      </c>
      <c r="U812" s="18"/>
      <c r="V812" s="8">
        <f t="shared" si="446"/>
        <v>6995.3675042190807</v>
      </c>
      <c r="W812" s="8">
        <f t="shared" si="436"/>
        <v>6845.5749446034106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-2399.6994139862231</v>
      </c>
      <c r="AB812" s="8">
        <f t="shared" si="447"/>
        <v>-14979.255961566974</v>
      </c>
      <c r="AC812" s="8">
        <f t="shared" si="440"/>
        <v>-17378.955375553196</v>
      </c>
      <c r="AD812" s="8">
        <f t="shared" si="448"/>
        <v>686.24555216389183</v>
      </c>
      <c r="AE812" s="8">
        <f t="shared" si="441"/>
        <v>-16692.709823389305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2696.3310037337042</v>
      </c>
      <c r="M813" s="14">
        <f t="shared" si="434"/>
        <v>769177</v>
      </c>
      <c r="N813" s="13"/>
      <c r="O813" s="12">
        <f>1000*(IF(I12&lt;18,VLOOKUP(I12,'[1]Mortality (No Interventions) L'!$B$10:$O$129,13),VLOOKUP(I12,'[1]Mortality (Interventions) L'!$B$392:$AV$512,22)))</f>
        <v>23.678470376509129</v>
      </c>
      <c r="P813" s="11">
        <v>0</v>
      </c>
      <c r="Q813" s="10">
        <f t="shared" si="443"/>
        <v>0.88998695288645013</v>
      </c>
      <c r="R813" s="10">
        <f t="shared" si="444"/>
        <v>2.1073529699401433E-2</v>
      </c>
      <c r="S813" s="10">
        <f t="shared" si="445"/>
        <v>0</v>
      </c>
      <c r="T813" s="9">
        <f t="shared" si="435"/>
        <v>0.86891342318704867</v>
      </c>
      <c r="U813" s="18"/>
      <c r="V813" s="8">
        <f t="shared" si="446"/>
        <v>6845.5749446034106</v>
      </c>
      <c r="W813" s="8">
        <f t="shared" si="436"/>
        <v>6683.4822010674461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-2342.878202499624</v>
      </c>
      <c r="AB813" s="8">
        <f t="shared" si="447"/>
        <v>-16209.274353596496</v>
      </c>
      <c r="AC813" s="8">
        <f t="shared" si="440"/>
        <v>-18552.15255609612</v>
      </c>
      <c r="AD813" s="8">
        <f t="shared" si="448"/>
        <v>671.55090206559464</v>
      </c>
      <c r="AE813" s="8">
        <f t="shared" si="441"/>
        <v>-17880.601654030525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2696.3310037337042</v>
      </c>
      <c r="M814" s="14">
        <f t="shared" si="434"/>
        <v>769177</v>
      </c>
      <c r="N814" s="13"/>
      <c r="O814" s="12">
        <f>1000*(IF(I13&lt;18,VLOOKUP(I13,'[1]Mortality (No Interventions) L'!$B$10:$O$129,13),VLOOKUP(I13,'[1]Mortality (Interventions) L'!$B$392:$AV$512,22)))</f>
        <v>26.28849180847191</v>
      </c>
      <c r="P814" s="11">
        <v>0</v>
      </c>
      <c r="Q814" s="10">
        <f t="shared" si="443"/>
        <v>0.86891342318704867</v>
      </c>
      <c r="R814" s="10">
        <f t="shared" si="444"/>
        <v>2.2842423407724015E-2</v>
      </c>
      <c r="S814" s="10">
        <f t="shared" si="445"/>
        <v>0</v>
      </c>
      <c r="T814" s="9">
        <f t="shared" si="435"/>
        <v>0.84607099977932465</v>
      </c>
      <c r="U814" s="18"/>
      <c r="V814" s="8">
        <f t="shared" si="446"/>
        <v>6683.4822010674461</v>
      </c>
      <c r="W814" s="8">
        <f t="shared" si="436"/>
        <v>6507.7835339726162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-2281.2874680649652</v>
      </c>
      <c r="AB814" s="8">
        <f t="shared" si="447"/>
        <v>-17569.866709482936</v>
      </c>
      <c r="AC814" s="8">
        <f t="shared" si="440"/>
        <v>-19851.154177547902</v>
      </c>
      <c r="AD814" s="8">
        <f t="shared" si="448"/>
        <v>655.64960392471653</v>
      </c>
      <c r="AE814" s="8">
        <f t="shared" si="441"/>
        <v>-19195.504573623184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5188.759802353914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2696.3310037337042</v>
      </c>
      <c r="M815" s="14">
        <f t="shared" si="434"/>
        <v>769177</v>
      </c>
      <c r="N815" s="13"/>
      <c r="O815" s="12">
        <f>1000*(IF(I14&lt;18,VLOOKUP(I14,'[1]Mortality (No Interventions) L'!$B$10:$O$129,13),VLOOKUP(I14,'[1]Mortality (Interventions) L'!$B$392:$AV$512,22)))</f>
        <v>29.393985073979</v>
      </c>
      <c r="P815" s="11">
        <v>0</v>
      </c>
      <c r="Q815" s="10">
        <f t="shared" si="443"/>
        <v>0.84607099977932465</v>
      </c>
      <c r="R815" s="10">
        <f t="shared" si="444"/>
        <v>2.4869398339039957E-2</v>
      </c>
      <c r="S815" s="10">
        <f t="shared" si="445"/>
        <v>0</v>
      </c>
      <c r="T815" s="9">
        <f t="shared" si="435"/>
        <v>0.82120160144028465</v>
      </c>
      <c r="U815" s="18"/>
      <c r="V815" s="8">
        <f t="shared" si="446"/>
        <v>6507.7835339726162</v>
      </c>
      <c r="W815" s="8">
        <f t="shared" si="436"/>
        <v>6316.4938419103382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-2214.2313382792081</v>
      </c>
      <c r="AB815" s="8">
        <f t="shared" si="447"/>
        <v>-19128.969206227735</v>
      </c>
      <c r="AC815" s="8">
        <f t="shared" si="440"/>
        <v>-21343.200544506944</v>
      </c>
      <c r="AD815" s="8">
        <f t="shared" si="448"/>
        <v>638.41356468271374</v>
      </c>
      <c r="AE815" s="8">
        <f t="shared" si="441"/>
        <v>-20704.786979824232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2696.3310037337042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2696.3310037337042</v>
      </c>
      <c r="M816" s="14">
        <f t="shared" si="434"/>
        <v>769177</v>
      </c>
      <c r="N816" s="13"/>
      <c r="O816" s="12">
        <f>1000*(IF(I15&lt;18,VLOOKUP(I15,'[1]Mortality (No Interventions) L'!$B$10:$O$129,13),VLOOKUP(I15,'[1]Mortality (Interventions) L'!$B$392:$AV$512,22)))</f>
        <v>32.970154213153066</v>
      </c>
      <c r="P816" s="11">
        <v>0</v>
      </c>
      <c r="Q816" s="10">
        <f t="shared" si="443"/>
        <v>0.82120160144028465</v>
      </c>
      <c r="R816" s="10">
        <f t="shared" si="444"/>
        <v>2.7075143439574446E-2</v>
      </c>
      <c r="S816" s="10">
        <f t="shared" si="445"/>
        <v>0</v>
      </c>
      <c r="T816" s="9">
        <f t="shared" si="435"/>
        <v>0.79412645800071024</v>
      </c>
      <c r="U816" s="18"/>
      <c r="V816" s="8">
        <f t="shared" si="446"/>
        <v>6316.4938419103382</v>
      </c>
      <c r="W816" s="8">
        <f t="shared" si="436"/>
        <v>6108.2380658561233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-2141.2277895925463</v>
      </c>
      <c r="AB816" s="8">
        <f t="shared" si="447"/>
        <v>-20825.577605421553</v>
      </c>
      <c r="AC816" s="8">
        <f t="shared" si="440"/>
        <v>-22966.8053950141</v>
      </c>
      <c r="AD816" s="8">
        <f t="shared" si="448"/>
        <v>619.64804589140419</v>
      </c>
      <c r="AE816" s="8">
        <f t="shared" si="441"/>
        <v>-22347.157349122695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2696.3310037337042</v>
      </c>
      <c r="M817" s="14">
        <f t="shared" si="434"/>
        <v>769177</v>
      </c>
      <c r="N817" s="13"/>
      <c r="O817" s="12">
        <f>1000*(IF(I16&lt;18,VLOOKUP(I16,'[1]Mortality (No Interventions) L'!$B$10:$O$129,13),VLOOKUP(I16,'[1]Mortality (Interventions) L'!$B$392:$AV$512,22)))</f>
        <v>37.071210830621538</v>
      </c>
      <c r="P817" s="11">
        <v>0</v>
      </c>
      <c r="Q817" s="10">
        <f t="shared" si="443"/>
        <v>0.79412645800071024</v>
      </c>
      <c r="R817" s="10">
        <f t="shared" si="444"/>
        <v>2.9439229350719048E-2</v>
      </c>
      <c r="S817" s="10">
        <f t="shared" si="445"/>
        <v>0</v>
      </c>
      <c r="T817" s="9">
        <f t="shared" si="435"/>
        <v>0.76468722864999117</v>
      </c>
      <c r="U817" s="18"/>
      <c r="V817" s="8">
        <f t="shared" si="446"/>
        <v>6108.2380658561233</v>
      </c>
      <c r="W817" s="8">
        <f t="shared" si="436"/>
        <v>5881.7982847131425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-2061.8498827681751</v>
      </c>
      <c r="AB817" s="8">
        <f t="shared" si="447"/>
        <v>-22643.978114298025</v>
      </c>
      <c r="AC817" s="8">
        <f t="shared" si="440"/>
        <v>-24705.827997066201</v>
      </c>
      <c r="AD817" s="8">
        <f t="shared" si="448"/>
        <v>599.21815426048579</v>
      </c>
      <c r="AE817" s="8">
        <f t="shared" si="441"/>
        <v>-24106.609842805716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2696.3310037337042</v>
      </c>
      <c r="M818" s="14">
        <f t="shared" si="434"/>
        <v>769177</v>
      </c>
      <c r="N818" s="13"/>
      <c r="O818" s="12">
        <f>1000*(IF(I17&lt;18,VLOOKUP(I17,'[1]Mortality (No Interventions) L'!$B$10:$O$129,13),VLOOKUP(I17,'[1]Mortality (Interventions) L'!$B$392:$AV$512,22)))</f>
        <v>41.801295310575085</v>
      </c>
      <c r="P818" s="11">
        <v>0</v>
      </c>
      <c r="Q818" s="10">
        <f t="shared" si="443"/>
        <v>0.76468722864999117</v>
      </c>
      <c r="R818" s="10">
        <f t="shared" si="444"/>
        <v>3.1964916665023532E-2</v>
      </c>
      <c r="S818" s="10">
        <f t="shared" si="445"/>
        <v>0</v>
      </c>
      <c r="T818" s="9">
        <f t="shared" si="435"/>
        <v>0.73272231198496762</v>
      </c>
      <c r="U818" s="18"/>
      <c r="V818" s="8">
        <f t="shared" si="446"/>
        <v>5881.7982847131425</v>
      </c>
      <c r="W818" s="8">
        <f t="shared" si="436"/>
        <v>5635.9314976566147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-1975.6618869325082</v>
      </c>
      <c r="AB818" s="8">
        <f t="shared" si="447"/>
        <v>-24586.678705652805</v>
      </c>
      <c r="AC818" s="8">
        <f t="shared" si="440"/>
        <v>-26562.340592585311</v>
      </c>
      <c r="AD818" s="8">
        <f t="shared" si="448"/>
        <v>577.00441173035927</v>
      </c>
      <c r="AE818" s="8">
        <f t="shared" si="441"/>
        <v>-25985.336180854953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2696.3310037337042</v>
      </c>
      <c r="M819" s="14">
        <f t="shared" si="434"/>
        <v>769177</v>
      </c>
      <c r="N819" s="13"/>
      <c r="O819" s="12">
        <f>1000*(IF(I18&lt;18,VLOOKUP(I18,'[1]Mortality (No Interventions) L'!$B$10:$O$129,13),VLOOKUP(I18,'[1]Mortality (Interventions) L'!$B$392:$AV$512,22)))</f>
        <v>47.079866062269929</v>
      </c>
      <c r="P819" s="11">
        <v>0</v>
      </c>
      <c r="Q819" s="10">
        <f t="shared" si="443"/>
        <v>0.73272231198496762</v>
      </c>
      <c r="R819" s="10">
        <f t="shared" si="444"/>
        <v>3.4496468309089041E-2</v>
      </c>
      <c r="S819" s="10">
        <f t="shared" si="445"/>
        <v>0</v>
      </c>
      <c r="T819" s="9">
        <f t="shared" si="435"/>
        <v>0.69822584367587859</v>
      </c>
      <c r="U819" s="18"/>
      <c r="V819" s="8">
        <f t="shared" si="446"/>
        <v>5635.9314976566147</v>
      </c>
      <c r="W819" s="8">
        <f t="shared" si="436"/>
        <v>5370.5925976108128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-1882.6479899113942</v>
      </c>
      <c r="AB819" s="8">
        <f t="shared" si="447"/>
        <v>-26533.890004580182</v>
      </c>
      <c r="AC819" s="8">
        <f t="shared" si="440"/>
        <v>-28416.537994491577</v>
      </c>
      <c r="AD819" s="8">
        <f t="shared" si="448"/>
        <v>552.88487992011392</v>
      </c>
      <c r="AE819" s="8">
        <f t="shared" si="441"/>
        <v>-27863.653114571462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2696.3310037337042</v>
      </c>
      <c r="M820" s="14">
        <f t="shared" si="434"/>
        <v>769177</v>
      </c>
      <c r="N820" s="13"/>
      <c r="O820" s="12">
        <f>1000*(IF(I19&lt;18,VLOOKUP(I19,'[1]Mortality (No Interventions) L'!$B$10:$O$129,13),VLOOKUP(I19,'[1]Mortality (Interventions) L'!$B$392:$AV$512,22)))</f>
        <v>52.94171734926126</v>
      </c>
      <c r="P820" s="11">
        <v>0</v>
      </c>
      <c r="Q820" s="10">
        <f t="shared" si="443"/>
        <v>0.69822584367587859</v>
      </c>
      <c r="R820" s="10">
        <f t="shared" si="444"/>
        <v>3.6965275261837849E-2</v>
      </c>
      <c r="S820" s="10">
        <f t="shared" si="445"/>
        <v>0</v>
      </c>
      <c r="T820" s="9">
        <f t="shared" si="435"/>
        <v>0.66126056841404068</v>
      </c>
      <c r="U820" s="18"/>
      <c r="V820" s="8">
        <f t="shared" si="446"/>
        <v>5370.5925976108128</v>
      </c>
      <c r="W820" s="8">
        <f t="shared" si="436"/>
        <v>5086.2642023100661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-1782.9773721613501</v>
      </c>
      <c r="AB820" s="8">
        <f t="shared" si="447"/>
        <v>-28432.839530074652</v>
      </c>
      <c r="AC820" s="8">
        <f t="shared" si="440"/>
        <v>-30215.816902236002</v>
      </c>
      <c r="AD820" s="8">
        <f t="shared" si="448"/>
        <v>526.85513382562078</v>
      </c>
      <c r="AE820" s="8">
        <f t="shared" si="441"/>
        <v>-29688.96176841038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2696.3310037337042</v>
      </c>
      <c r="M821" s="14">
        <f t="shared" si="434"/>
        <v>769177</v>
      </c>
      <c r="N821" s="13"/>
      <c r="O821" s="12">
        <f>1000*(IF(I20&lt;18,VLOOKUP(I20,'[1]Mortality (No Interventions) L'!$B$10:$O$129,13),VLOOKUP(I20,'[1]Mortality (Interventions) L'!$B$392:$AV$512,22)))</f>
        <v>59.324652610606591</v>
      </c>
      <c r="P821" s="11">
        <v>0</v>
      </c>
      <c r="Q821" s="10">
        <f t="shared" si="443"/>
        <v>0.66126056841404068</v>
      </c>
      <c r="R821" s="10">
        <f t="shared" si="444"/>
        <v>3.9229053506255218E-2</v>
      </c>
      <c r="S821" s="10">
        <f t="shared" si="445"/>
        <v>0</v>
      </c>
      <c r="T821" s="9">
        <f t="shared" si="435"/>
        <v>0.62203151490778552</v>
      </c>
      <c r="U821" s="18"/>
      <c r="V821" s="8">
        <f t="shared" si="446"/>
        <v>5086.2642023100661</v>
      </c>
      <c r="W821" s="8">
        <f t="shared" si="436"/>
        <v>4784.523345422258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-1677.2028589453059</v>
      </c>
      <c r="AB821" s="8">
        <f t="shared" si="447"/>
        <v>-30174.08568878087</v>
      </c>
      <c r="AC821" s="8">
        <f t="shared" si="440"/>
        <v>-31851.288547726177</v>
      </c>
      <c r="AD821" s="8">
        <f t="shared" si="448"/>
        <v>498.96251824661755</v>
      </c>
      <c r="AE821" s="8">
        <f t="shared" si="441"/>
        <v>-31352.326029479558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2696.3310037337042</v>
      </c>
      <c r="M822" s="14">
        <f t="shared" si="434"/>
        <v>769177</v>
      </c>
      <c r="N822" s="13"/>
      <c r="O822" s="12">
        <f>1000*(IF(I21&lt;18,VLOOKUP(I21,'[1]Mortality (No Interventions) L'!$B$10:$O$129,13),VLOOKUP(I21,'[1]Mortality (Interventions) L'!$B$392:$AV$512,22)))</f>
        <v>66.324779896119495</v>
      </c>
      <c r="P822" s="11">
        <v>0</v>
      </c>
      <c r="Q822" s="10">
        <f t="shared" si="443"/>
        <v>0.62203151490778552</v>
      </c>
      <c r="R822" s="10">
        <f t="shared" si="444"/>
        <v>4.1256103314708643E-2</v>
      </c>
      <c r="S822" s="10">
        <f t="shared" si="445"/>
        <v>0</v>
      </c>
      <c r="T822" s="9">
        <f t="shared" si="435"/>
        <v>0.58077541159307688</v>
      </c>
      <c r="U822" s="18"/>
      <c r="V822" s="8">
        <f t="shared" si="446"/>
        <v>4784.523345422258</v>
      </c>
      <c r="W822" s="8">
        <f t="shared" si="436"/>
        <v>4467.190887629281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-1565.9627484846162</v>
      </c>
      <c r="AB822" s="8">
        <f t="shared" si="447"/>
        <v>-31733.245779297649</v>
      </c>
      <c r="AC822" s="8">
        <f t="shared" si="440"/>
        <v>-33299.208527782263</v>
      </c>
      <c r="AD822" s="8">
        <f t="shared" si="448"/>
        <v>469.36174018592357</v>
      </c>
      <c r="AE822" s="8">
        <f t="shared" si="441"/>
        <v>-32829.84678759634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2696.3310037337042</v>
      </c>
      <c r="M823" s="14">
        <f t="shared" si="434"/>
        <v>769177</v>
      </c>
      <c r="N823" s="13"/>
      <c r="O823" s="12">
        <f>1000*(IF(I22&lt;18,VLOOKUP(I22,'[1]Mortality (No Interventions) L'!$B$10:$O$129,13),VLOOKUP(I22,'[1]Mortality (Interventions) L'!$B$392:$AV$512,22)))</f>
        <v>74.184377973417952</v>
      </c>
      <c r="P823" s="11">
        <v>0</v>
      </c>
      <c r="Q823" s="10">
        <f t="shared" si="443"/>
        <v>0.58077541159307688</v>
      </c>
      <c r="R823" s="10">
        <f t="shared" si="444"/>
        <v>4.3084462651288201E-2</v>
      </c>
      <c r="S823" s="10">
        <f t="shared" si="445"/>
        <v>0</v>
      </c>
      <c r="T823" s="9">
        <f t="shared" si="435"/>
        <v>0.5376909489417887</v>
      </c>
      <c r="U823" s="18"/>
      <c r="V823" s="8">
        <f t="shared" si="446"/>
        <v>4467.190887629281</v>
      </c>
      <c r="W823" s="8">
        <f t="shared" si="436"/>
        <v>4135.7951103419828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-1449.7927760587411</v>
      </c>
      <c r="AB823" s="8">
        <f t="shared" si="447"/>
        <v>-33139.577728729906</v>
      </c>
      <c r="AC823" s="8">
        <f t="shared" si="440"/>
        <v>-34589.370504788647</v>
      </c>
      <c r="AD823" s="8">
        <f t="shared" si="448"/>
        <v>438.23142607643251</v>
      </c>
      <c r="AE823" s="8">
        <f t="shared" si="441"/>
        <v>-34151.139078712215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2696.3310037337042</v>
      </c>
      <c r="M824" s="14">
        <f t="shared" si="434"/>
        <v>769177</v>
      </c>
      <c r="N824" s="13"/>
      <c r="O824" s="12">
        <f>1000*(IF(I23&lt;18,VLOOKUP(I23,'[1]Mortality (No Interventions) L'!$B$10:$O$129,13),VLOOKUP(I23,'[1]Mortality (Interventions) L'!$B$392:$AV$512,22)))</f>
        <v>82.997441764504103</v>
      </c>
      <c r="P824" s="11">
        <v>0</v>
      </c>
      <c r="Q824" s="10">
        <f t="shared" si="443"/>
        <v>0.5376909489417887</v>
      </c>
      <c r="R824" s="10">
        <f t="shared" si="444"/>
        <v>4.4626973222097056E-2</v>
      </c>
      <c r="S824" s="10">
        <f t="shared" si="445"/>
        <v>0</v>
      </c>
      <c r="T824" s="9">
        <f t="shared" si="435"/>
        <v>0.49306397571969163</v>
      </c>
      <c r="U824" s="18"/>
      <c r="V824" s="8">
        <f t="shared" si="446"/>
        <v>4135.7951103419828</v>
      </c>
      <c r="W824" s="8">
        <f t="shared" si="436"/>
        <v>3792.5346965214526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-1329.4636845572068</v>
      </c>
      <c r="AB824" s="8">
        <f t="shared" si="447"/>
        <v>-34326.04138205295</v>
      </c>
      <c r="AC824" s="8">
        <f t="shared" si="440"/>
        <v>-35655.50506661016</v>
      </c>
      <c r="AD824" s="8">
        <f t="shared" si="448"/>
        <v>405.72150032454851</v>
      </c>
      <c r="AE824" s="8">
        <f t="shared" si="441"/>
        <v>-35249.783566285609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2696.3310037337042</v>
      </c>
      <c r="M825" s="14">
        <f t="shared" si="434"/>
        <v>769177</v>
      </c>
      <c r="N825" s="13"/>
      <c r="O825" s="12">
        <f>1000*(IF(I24&lt;18,VLOOKUP(I24,'[1]Mortality (No Interventions) L'!$B$10:$O$129,13),VLOOKUP(I24,'[1]Mortality (Interventions) L'!$B$392:$AV$512,22)))</f>
        <v>92.91601880464313</v>
      </c>
      <c r="P825" s="11">
        <v>0</v>
      </c>
      <c r="Q825" s="10">
        <f t="shared" si="443"/>
        <v>0.49306397571969163</v>
      </c>
      <c r="R825" s="10">
        <f t="shared" si="444"/>
        <v>4.5813541639862967E-2</v>
      </c>
      <c r="S825" s="10">
        <f t="shared" si="445"/>
        <v>0</v>
      </c>
      <c r="T825" s="9">
        <f t="shared" si="435"/>
        <v>0.44725043407982867</v>
      </c>
      <c r="U825" s="18"/>
      <c r="V825" s="8">
        <f t="shared" si="446"/>
        <v>3792.5346965214526</v>
      </c>
      <c r="W825" s="8">
        <f t="shared" si="436"/>
        <v>3440.147471342204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-1205.9352118427994</v>
      </c>
      <c r="AB825" s="8">
        <f t="shared" si="447"/>
        <v>-35238.722517924878</v>
      </c>
      <c r="AC825" s="8">
        <f t="shared" si="440"/>
        <v>-36444.657729767678</v>
      </c>
      <c r="AD825" s="8">
        <f t="shared" si="448"/>
        <v>372.04765372875454</v>
      </c>
      <c r="AE825" s="8">
        <f t="shared" si="441"/>
        <v>-36072.610076038924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2696.3310037337042</v>
      </c>
      <c r="M826" s="14">
        <f t="shared" si="434"/>
        <v>769177</v>
      </c>
      <c r="N826" s="13"/>
      <c r="O826" s="12">
        <f>1000*(IF(I25&lt;18,VLOOKUP(I25,'[1]Mortality (No Interventions) L'!$B$10:$O$129,13),VLOOKUP(I25,'[1]Mortality (Interventions) L'!$B$392:$AV$512,22)))</f>
        <v>103.60080361674393</v>
      </c>
      <c r="P826" s="11">
        <v>0</v>
      </c>
      <c r="Q826" s="10">
        <f t="shared" si="443"/>
        <v>0.44725043407982867</v>
      </c>
      <c r="R826" s="10">
        <f t="shared" si="444"/>
        <v>4.6335504388607812E-2</v>
      </c>
      <c r="S826" s="10">
        <f t="shared" si="445"/>
        <v>0</v>
      </c>
      <c r="T826" s="9">
        <f t="shared" si="435"/>
        <v>0.40091492969122089</v>
      </c>
      <c r="U826" s="18"/>
      <c r="V826" s="8">
        <f t="shared" si="446"/>
        <v>3440.147471342204</v>
      </c>
      <c r="W826" s="8">
        <f t="shared" si="436"/>
        <v>3083.7454287510423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-1080.999354786157</v>
      </c>
      <c r="AB826" s="8">
        <f t="shared" si="447"/>
        <v>-35640.204259116188</v>
      </c>
      <c r="AC826" s="8">
        <f t="shared" si="440"/>
        <v>-36721.203613902348</v>
      </c>
      <c r="AD826" s="8">
        <f t="shared" si="448"/>
        <v>337.47846693867024</v>
      </c>
      <c r="AE826" s="8">
        <f t="shared" si="441"/>
        <v>-36383.725146963676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2696.3310037337042</v>
      </c>
      <c r="M827" s="14">
        <f t="shared" si="434"/>
        <v>769177</v>
      </c>
      <c r="N827" s="13"/>
      <c r="O827" s="12">
        <f>1000*(IF(I26&lt;18,VLOOKUP(I26,'[1]Mortality (No Interventions) L'!$B$10:$O$129,13),VLOOKUP(I26,'[1]Mortality (Interventions) L'!$B$392:$AV$512,22)))</f>
        <v>114.72754997755774</v>
      </c>
      <c r="P827" s="11">
        <v>0</v>
      </c>
      <c r="Q827" s="10">
        <f t="shared" si="443"/>
        <v>0.40091492969122089</v>
      </c>
      <c r="R827" s="10">
        <f t="shared" si="444"/>
        <v>4.599598763289859E-2</v>
      </c>
      <c r="S827" s="10">
        <f t="shared" si="445"/>
        <v>0</v>
      </c>
      <c r="T827" s="9">
        <f t="shared" si="435"/>
        <v>0.35491894205832231</v>
      </c>
      <c r="U827" s="18"/>
      <c r="V827" s="8">
        <f t="shared" si="446"/>
        <v>3083.7454287510423</v>
      </c>
      <c r="W827" s="8">
        <f t="shared" si="436"/>
        <v>2729.9548709559417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-956.97894728422057</v>
      </c>
      <c r="AB827" s="8">
        <f t="shared" si="447"/>
        <v>-35379.055779510039</v>
      </c>
      <c r="AC827" s="8">
        <f t="shared" si="440"/>
        <v>-36336.034726794263</v>
      </c>
      <c r="AD827" s="8">
        <f t="shared" si="448"/>
        <v>302.51542656047724</v>
      </c>
      <c r="AE827" s="8">
        <f t="shared" si="441"/>
        <v>-36033.519300233784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2696.3310037337042</v>
      </c>
      <c r="M828" s="14">
        <f t="shared" si="434"/>
        <v>769177</v>
      </c>
      <c r="N828" s="13"/>
      <c r="O828" s="12">
        <f>1000*(IF(I27&lt;18,VLOOKUP(I27,'[1]Mortality (No Interventions) L'!$B$10:$O$129,13),VLOOKUP(I27,'[1]Mortality (Interventions) L'!$B$392:$AV$512,22)))</f>
        <v>126.84016182459391</v>
      </c>
      <c r="P828" s="11">
        <v>0</v>
      </c>
      <c r="Q828" s="10">
        <f t="shared" si="443"/>
        <v>0.35491894205832231</v>
      </c>
      <c r="R828" s="10">
        <f t="shared" si="444"/>
        <v>4.5017976045291272E-2</v>
      </c>
      <c r="S828" s="10">
        <f t="shared" si="445"/>
        <v>0</v>
      </c>
      <c r="T828" s="9">
        <f t="shared" si="435"/>
        <v>0.30990096601303102</v>
      </c>
      <c r="U828" s="18"/>
      <c r="V828" s="8">
        <f t="shared" si="446"/>
        <v>2729.9548709559417</v>
      </c>
      <c r="W828" s="8">
        <f t="shared" si="436"/>
        <v>2383.6869533500517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-835.59558274796052</v>
      </c>
      <c r="AB828" s="8">
        <f t="shared" si="447"/>
        <v>-34626.791760589003</v>
      </c>
      <c r="AC828" s="8">
        <f t="shared" si="440"/>
        <v>-35462.387343336966</v>
      </c>
      <c r="AD828" s="8">
        <f t="shared" si="448"/>
        <v>267.80857284077791</v>
      </c>
      <c r="AE828" s="8">
        <f t="shared" si="441"/>
        <v>-35194.578770496191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2696.3310037337042</v>
      </c>
      <c r="M829" s="14">
        <f t="shared" si="434"/>
        <v>769177</v>
      </c>
      <c r="N829" s="13"/>
      <c r="O829" s="12">
        <f>1000*(IF(I28&lt;18,VLOOKUP(I28,'[1]Mortality (No Interventions) L'!$B$10:$O$129,13),VLOOKUP(I28,'[1]Mortality (Interventions) L'!$B$392:$AV$512,22)))</f>
        <v>139.88732636180322</v>
      </c>
      <c r="P829" s="11">
        <v>0</v>
      </c>
      <c r="Q829" s="10">
        <f t="shared" si="443"/>
        <v>0.30990096601303102</v>
      </c>
      <c r="R829" s="10">
        <f t="shared" si="444"/>
        <v>4.3351217572502959E-2</v>
      </c>
      <c r="S829" s="10">
        <f t="shared" si="445"/>
        <v>0</v>
      </c>
      <c r="T829" s="9">
        <f t="shared" si="435"/>
        <v>0.26654974844052803</v>
      </c>
      <c r="U829" s="18"/>
      <c r="V829" s="8">
        <f t="shared" si="446"/>
        <v>2383.6869533500517</v>
      </c>
      <c r="W829" s="8">
        <f t="shared" si="436"/>
        <v>2050.2393585624004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-718.70635075761527</v>
      </c>
      <c r="AB829" s="8">
        <f t="shared" si="447"/>
        <v>-33344.759478765111</v>
      </c>
      <c r="AC829" s="8">
        <f t="shared" si="440"/>
        <v>-34063.465829522727</v>
      </c>
      <c r="AD829" s="8">
        <f t="shared" si="448"/>
        <v>233.83969012364008</v>
      </c>
      <c r="AE829" s="8">
        <f t="shared" si="441"/>
        <v>-33829.626139399086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2696.3310037337042</v>
      </c>
      <c r="M830" s="14">
        <f t="shared" si="434"/>
        <v>769177</v>
      </c>
      <c r="N830" s="13"/>
      <c r="O830" s="12">
        <f>1000*(IF(I29&lt;18,VLOOKUP(I29,'[1]Mortality (No Interventions) L'!$B$10:$O$129,13),VLOOKUP(I29,'[1]Mortality (Interventions) L'!$B$392:$AV$512,22)))</f>
        <v>154.22667983824456</v>
      </c>
      <c r="P830" s="11">
        <v>0</v>
      </c>
      <c r="Q830" s="10">
        <f t="shared" si="443"/>
        <v>0.26654974844052803</v>
      </c>
      <c r="R830" s="10">
        <f t="shared" si="444"/>
        <v>4.1109082713701943E-2</v>
      </c>
      <c r="S830" s="10">
        <f t="shared" si="445"/>
        <v>0</v>
      </c>
      <c r="T830" s="9">
        <f t="shared" si="435"/>
        <v>0.22544066572682608</v>
      </c>
      <c r="U830" s="18"/>
      <c r="V830" s="8">
        <f t="shared" si="446"/>
        <v>2050.2393585624004</v>
      </c>
      <c r="W830" s="8">
        <f t="shared" si="436"/>
        <v>1734.0377494176291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-607.86265650160749</v>
      </c>
      <c r="AB830" s="8">
        <f t="shared" si="447"/>
        <v>-31620.160914477121</v>
      </c>
      <c r="AC830" s="8">
        <f t="shared" si="440"/>
        <v>-32228.02357097873</v>
      </c>
      <c r="AD830" s="8">
        <f t="shared" si="448"/>
        <v>201.12848107497149</v>
      </c>
      <c r="AE830" s="8">
        <f t="shared" si="441"/>
        <v>-32026.895089903759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2696.3310037337042</v>
      </c>
      <c r="M831" s="14">
        <f t="shared" si="434"/>
        <v>769177</v>
      </c>
      <c r="N831" s="13"/>
      <c r="O831" s="12">
        <f>1000*(IF(I30&lt;18,VLOOKUP(I30,'[1]Mortality (No Interventions) L'!$B$10:$O$129,13),VLOOKUP(I30,'[1]Mortality (Interventions) L'!$B$392:$AV$512,22)))</f>
        <v>170.0432520060503</v>
      </c>
      <c r="P831" s="11">
        <v>0</v>
      </c>
      <c r="Q831" s="10">
        <f t="shared" si="443"/>
        <v>0.22544066572682608</v>
      </c>
      <c r="R831" s="10">
        <f t="shared" si="444"/>
        <v>3.8334663934598431E-2</v>
      </c>
      <c r="S831" s="10">
        <f t="shared" si="445"/>
        <v>0</v>
      </c>
      <c r="T831" s="9">
        <f t="shared" si="435"/>
        <v>0.18710600179222764</v>
      </c>
      <c r="U831" s="18"/>
      <c r="V831" s="8">
        <f t="shared" si="446"/>
        <v>1734.0377494176291</v>
      </c>
      <c r="W831" s="8">
        <f t="shared" si="436"/>
        <v>1439.1763314054028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-504.4997136170374</v>
      </c>
      <c r="AB831" s="8">
        <f t="shared" si="447"/>
        <v>-29486.141801222617</v>
      </c>
      <c r="AC831" s="8">
        <f t="shared" si="440"/>
        <v>-29990.641514839655</v>
      </c>
      <c r="AD831" s="8">
        <f t="shared" si="448"/>
        <v>170.10910321786943</v>
      </c>
      <c r="AE831" s="8">
        <f t="shared" si="441"/>
        <v>-29820.532411621785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2696.3310037337042</v>
      </c>
      <c r="M832" s="14">
        <f t="shared" si="434"/>
        <v>769177</v>
      </c>
      <c r="N832" s="13"/>
      <c r="O832" s="12">
        <f>1000*(IF(I31&lt;18,VLOOKUP(I31,'[1]Mortality (No Interventions) L'!$B$10:$O$129,13),VLOOKUP(I31,'[1]Mortality (Interventions) L'!$B$392:$AV$512,22)))</f>
        <v>185.67522905512038</v>
      </c>
      <c r="P832" s="11">
        <v>0</v>
      </c>
      <c r="Q832" s="10">
        <f t="shared" si="443"/>
        <v>0.18710600179222764</v>
      </c>
      <c r="R832" s="10">
        <f t="shared" si="444"/>
        <v>3.4740949740359635E-2</v>
      </c>
      <c r="S832" s="10">
        <f t="shared" si="445"/>
        <v>0</v>
      </c>
      <c r="T832" s="9">
        <f t="shared" si="435"/>
        <v>0.15236505205186801</v>
      </c>
      <c r="U832" s="18"/>
      <c r="V832" s="8">
        <f t="shared" si="446"/>
        <v>1439.1763314054028</v>
      </c>
      <c r="W832" s="8">
        <f t="shared" si="436"/>
        <v>1171.956936420997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-410.82661373295133</v>
      </c>
      <c r="AB832" s="8">
        <f t="shared" si="447"/>
        <v>-26721.939498440603</v>
      </c>
      <c r="AC832" s="8">
        <f t="shared" si="440"/>
        <v>-27132.766112173555</v>
      </c>
      <c r="AD832" s="8">
        <f t="shared" si="448"/>
        <v>141.18319811087002</v>
      </c>
      <c r="AE832" s="8">
        <f t="shared" si="441"/>
        <v>-26991.582914062685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2696.3310037337042</v>
      </c>
      <c r="M833" s="14">
        <f t="shared" si="434"/>
        <v>769177</v>
      </c>
      <c r="N833" s="13"/>
      <c r="O833" s="12">
        <f>1000*(IF(I32&lt;18,VLOOKUP(I32,'[1]Mortality (No Interventions) L'!$B$10:$O$129,13),VLOOKUP(I32,'[1]Mortality (Interventions) L'!$B$392:$AV$512,22)))</f>
        <v>202.50600309722114</v>
      </c>
      <c r="P833" s="11">
        <v>0</v>
      </c>
      <c r="Q833" s="10">
        <f t="shared" si="443"/>
        <v>0.15236505205186801</v>
      </c>
      <c r="R833" s="10">
        <f t="shared" si="444"/>
        <v>3.0854837702723844E-2</v>
      </c>
      <c r="S833" s="10">
        <f t="shared" si="445"/>
        <v>0</v>
      </c>
      <c r="T833" s="9">
        <f t="shared" si="435"/>
        <v>0.12151021434914416</v>
      </c>
      <c r="U833" s="18"/>
      <c r="V833" s="8">
        <f t="shared" si="446"/>
        <v>1171.956936420997</v>
      </c>
      <c r="W833" s="8">
        <f t="shared" si="436"/>
        <v>934.62862142431663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-327.63175821992542</v>
      </c>
      <c r="AB833" s="8">
        <f t="shared" si="447"/>
        <v>-23732.831499668016</v>
      </c>
      <c r="AC833" s="8">
        <f t="shared" si="440"/>
        <v>-24060.463257887943</v>
      </c>
      <c r="AD833" s="8">
        <f t="shared" si="448"/>
        <v>114.96897546289981</v>
      </c>
      <c r="AE833" s="8">
        <f t="shared" si="441"/>
        <v>-23945.494282425043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2696.3310037337042</v>
      </c>
      <c r="M834" s="14">
        <f t="shared" si="434"/>
        <v>769177</v>
      </c>
      <c r="N834" s="13"/>
      <c r="O834" s="12">
        <f>1000*(IF(I33&lt;18,VLOOKUP(I33,'[1]Mortality (No Interventions) L'!$B$10:$O$129,13),VLOOKUP(I33,'[1]Mortality (Interventions) L'!$B$392:$AV$512,22)))</f>
        <v>220.07446239297386</v>
      </c>
      <c r="P834" s="11">
        <v>0</v>
      </c>
      <c r="Q834" s="10">
        <f t="shared" si="443"/>
        <v>0.12151021434914416</v>
      </c>
      <c r="R834" s="10">
        <f t="shared" si="444"/>
        <v>2.6741295098142919E-2</v>
      </c>
      <c r="S834" s="10">
        <f t="shared" si="445"/>
        <v>0</v>
      </c>
      <c r="T834" s="9">
        <f t="shared" si="435"/>
        <v>9.4768919251001241E-2</v>
      </c>
      <c r="U834" s="18"/>
      <c r="V834" s="8">
        <f t="shared" si="446"/>
        <v>934.62862142431663</v>
      </c>
      <c r="W834" s="8">
        <f t="shared" si="436"/>
        <v>728.94073002727384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-255.52837516681055</v>
      </c>
      <c r="AB834" s="8">
        <f t="shared" si="447"/>
        <v>-20568.789139704277</v>
      </c>
      <c r="AC834" s="8">
        <f t="shared" si="440"/>
        <v>-20824.317514871087</v>
      </c>
      <c r="AD834" s="8">
        <f t="shared" si="448"/>
        <v>91.687067761725473</v>
      </c>
      <c r="AE834" s="8">
        <f t="shared" si="441"/>
        <v>-20732.630447109361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2696.3310037337042</v>
      </c>
      <c r="M835" s="14">
        <f t="shared" si="434"/>
        <v>769177</v>
      </c>
      <c r="N835" s="13"/>
      <c r="O835" s="12">
        <f>1000*(IF(I34&lt;18,VLOOKUP(I34,'[1]Mortality (No Interventions) L'!$B$10:$O$129,13),VLOOKUP(I34,'[1]Mortality (Interventions) L'!$B$392:$AV$512,22)))</f>
        <v>238.14856841655677</v>
      </c>
      <c r="P835" s="11">
        <v>0</v>
      </c>
      <c r="Q835" s="10">
        <f t="shared" si="443"/>
        <v>9.4768919251001241E-2</v>
      </c>
      <c r="R835" s="10">
        <f t="shared" si="444"/>
        <v>2.2569082450010214E-2</v>
      </c>
      <c r="S835" s="10">
        <f t="shared" si="445"/>
        <v>0</v>
      </c>
      <c r="T835" s="9">
        <f t="shared" si="435"/>
        <v>7.2199836800991027E-2</v>
      </c>
      <c r="U835" s="18"/>
      <c r="V835" s="8">
        <f t="shared" si="446"/>
        <v>728.94073002727384</v>
      </c>
      <c r="W835" s="8">
        <f t="shared" si="436"/>
        <v>555.3445387107588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-194.67465843102576</v>
      </c>
      <c r="AB835" s="8">
        <f t="shared" si="447"/>
        <v>-17359.619131651507</v>
      </c>
      <c r="AC835" s="8">
        <f t="shared" si="440"/>
        <v>-17554.293790082531</v>
      </c>
      <c r="AD835" s="8">
        <f t="shared" si="448"/>
        <v>71.509085615675573</v>
      </c>
      <c r="AE835" s="8">
        <f t="shared" si="441"/>
        <v>-17482.784704466856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2696.3310037337042</v>
      </c>
      <c r="M836" s="14">
        <f t="shared" si="434"/>
        <v>769177</v>
      </c>
      <c r="N836" s="13"/>
      <c r="O836" s="12">
        <f>1000*(IF(I35&lt;18,VLOOKUP(I35,'[1]Mortality (No Interventions) L'!$B$10:$O$129,13),VLOOKUP(I35,'[1]Mortality (Interventions) L'!$B$392:$AV$512,22)))</f>
        <v>257.47752429004873</v>
      </c>
      <c r="P836" s="11">
        <v>0</v>
      </c>
      <c r="Q836" s="10">
        <f t="shared" si="443"/>
        <v>7.2199836800991027E-2</v>
      </c>
      <c r="R836" s="10">
        <f t="shared" si="444"/>
        <v>1.8589835233664722E-2</v>
      </c>
      <c r="S836" s="10">
        <f t="shared" si="445"/>
        <v>0</v>
      </c>
      <c r="T836" s="9">
        <f t="shared" si="435"/>
        <v>5.3610001567326301E-2</v>
      </c>
      <c r="U836" s="18"/>
      <c r="V836" s="8">
        <f t="shared" si="446"/>
        <v>555.3445387107588</v>
      </c>
      <c r="W836" s="8">
        <f t="shared" si="436"/>
        <v>412.35580175551343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-144.55030933619437</v>
      </c>
      <c r="AB836" s="8">
        <f t="shared" si="447"/>
        <v>-14298.873695524529</v>
      </c>
      <c r="AC836" s="8">
        <f t="shared" si="440"/>
        <v>-14443.424004860724</v>
      </c>
      <c r="AD836" s="8">
        <f t="shared" si="448"/>
        <v>54.479299247525439</v>
      </c>
      <c r="AE836" s="8">
        <f t="shared" si="441"/>
        <v>-14388.944705613199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2696.3310037337042</v>
      </c>
      <c r="M837" s="14">
        <f t="shared" ref="M837:M868" si="451">$E$11</f>
        <v>769177</v>
      </c>
      <c r="N837" s="13"/>
      <c r="O837" s="12">
        <f>1000*(IF(I36&lt;18,VLOOKUP(I36,'[1]Mortality (No Interventions) L'!$B$10:$O$129,13),VLOOKUP(I36,'[1]Mortality (Interventions) L'!$B$392:$AV$512,22)))</f>
        <v>277.266283634736</v>
      </c>
      <c r="P837" s="11">
        <v>0</v>
      </c>
      <c r="Q837" s="10">
        <f t="shared" si="443"/>
        <v>5.3610001567326301E-2</v>
      </c>
      <c r="R837" s="10">
        <f t="shared" si="444"/>
        <v>1.4864245900224934E-2</v>
      </c>
      <c r="S837" s="10">
        <f t="shared" si="445"/>
        <v>0</v>
      </c>
      <c r="T837" s="9">
        <f t="shared" ref="T837:T868" si="452">Q837-SUM(R837:S837)</f>
        <v>3.8745755667101367E-2</v>
      </c>
      <c r="U837" s="18"/>
      <c r="V837" s="8">
        <f t="shared" si="446"/>
        <v>412.35580175551343</v>
      </c>
      <c r="W837" s="8">
        <f t="shared" ref="W837:W868" si="453">$G$14*M837*T837</f>
        <v>298.02344106754032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-104.47138226829628</v>
      </c>
      <c r="AB837" s="8">
        <f t="shared" si="447"/>
        <v>-11433.236068797314</v>
      </c>
      <c r="AC837" s="8">
        <f t="shared" ref="AC837:AC868" si="457">IFERROR(_xlfn.IFNA(SUM(Y837:AB837),0),0)</f>
        <v>-11537.707451065611</v>
      </c>
      <c r="AD837" s="8">
        <f t="shared" si="448"/>
        <v>40.452104152215867</v>
      </c>
      <c r="AE837" s="8">
        <f t="shared" ref="AE837:AE868" si="458">IFERROR(_xlfn.IFNA(SUM(AC837:AD837),0),0)</f>
        <v>-11497.255346913395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2696.3310037337042</v>
      </c>
      <c r="M838" s="14">
        <f t="shared" si="451"/>
        <v>769177</v>
      </c>
      <c r="N838" s="13"/>
      <c r="O838" s="12">
        <f>1000*(IF(I37&lt;18,VLOOKUP(I37,'[1]Mortality (No Interventions) L'!$B$10:$O$129,13),VLOOKUP(I37,'[1]Mortality (Interventions) L'!$B$392:$AV$512,22)))</f>
        <v>298.14673851023645</v>
      </c>
      <c r="P838" s="11">
        <v>0</v>
      </c>
      <c r="Q838" s="10">
        <f t="shared" ref="Q838:Q869" si="460">T837</f>
        <v>3.8745755667101367E-2</v>
      </c>
      <c r="R838" s="10">
        <f t="shared" ref="R838:R869" si="461">O838*Q838/1000</f>
        <v>1.1551920683260783E-2</v>
      </c>
      <c r="S838" s="10">
        <f t="shared" ref="S838:S869" si="462">MIN(P838*Q838,Q838-R838)</f>
        <v>0</v>
      </c>
      <c r="T838" s="9">
        <f t="shared" si="452"/>
        <v>2.7193834983840585E-2</v>
      </c>
      <c r="U838" s="18"/>
      <c r="V838" s="8">
        <f t="shared" ref="V838:V869" si="463">W837</f>
        <v>298.02344106754032</v>
      </c>
      <c r="W838" s="8">
        <f t="shared" si="453"/>
        <v>209.16872411365551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-73.323580377347611</v>
      </c>
      <c r="AB838" s="8">
        <f t="shared" ref="AB838:AB869" si="464">IFERROR(_xlfn.IFNA(-M838*R838,0),0)</f>
        <v>-8885.4716953884799</v>
      </c>
      <c r="AC838" s="8">
        <f t="shared" si="457"/>
        <v>-8958.7952757658277</v>
      </c>
      <c r="AD838" s="8">
        <f t="shared" ref="AD838:AD869" si="465">IFERROR(_xlfn.IFNA($D$6*SUM(V838:V838,Y838:Z838),0),0)</f>
        <v>29.236099568725706</v>
      </c>
      <c r="AE838" s="8">
        <f t="shared" si="458"/>
        <v>-8929.5591761971027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2696.3310037337042</v>
      </c>
      <c r="M839" s="14">
        <f t="shared" si="451"/>
        <v>769177</v>
      </c>
      <c r="N839" s="13"/>
      <c r="O839" s="12">
        <f>1000*(IF(I38&lt;18,VLOOKUP(I38,'[1]Mortality (No Interventions) L'!$B$10:$O$129,13),VLOOKUP(I38,'[1]Mortality (Interventions) L'!$B$392:$AV$512,22)))</f>
        <v>320.16773954017242</v>
      </c>
      <c r="P839" s="11">
        <v>0</v>
      </c>
      <c r="Q839" s="10">
        <f t="shared" si="460"/>
        <v>2.7193834983840585E-2</v>
      </c>
      <c r="R839" s="10">
        <f t="shared" si="461"/>
        <v>8.7065886762047011E-3</v>
      </c>
      <c r="S839" s="10">
        <f t="shared" si="462"/>
        <v>0</v>
      </c>
      <c r="T839" s="9">
        <f t="shared" si="452"/>
        <v>1.8487246307635884E-2</v>
      </c>
      <c r="U839" s="18"/>
      <c r="V839" s="8">
        <f t="shared" si="463"/>
        <v>209.16872411365551</v>
      </c>
      <c r="W839" s="8">
        <f t="shared" si="453"/>
        <v>142.19964653168446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-49.847735392940081</v>
      </c>
      <c r="AB839" s="8">
        <f t="shared" si="464"/>
        <v>-6696.9077581971032</v>
      </c>
      <c r="AC839" s="8">
        <f t="shared" si="457"/>
        <v>-6746.7554935900434</v>
      </c>
      <c r="AD839" s="8">
        <f t="shared" si="465"/>
        <v>20.519451835549606</v>
      </c>
      <c r="AE839" s="8">
        <f t="shared" si="458"/>
        <v>-6726.2360417544942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2696.3310037337042</v>
      </c>
      <c r="M840" s="14">
        <f t="shared" si="451"/>
        <v>769177</v>
      </c>
      <c r="N840" s="13"/>
      <c r="O840" s="12">
        <f>1000*(IF(I39&lt;18,VLOOKUP(I39,'[1]Mortality (No Interventions) L'!$B$10:$O$129,13),VLOOKUP(I39,'[1]Mortality (Interventions) L'!$B$392:$AV$512,22)))</f>
        <v>342.47912199085437</v>
      </c>
      <c r="P840" s="11">
        <v>0</v>
      </c>
      <c r="Q840" s="10">
        <f t="shared" si="460"/>
        <v>1.8487246307635884E-2</v>
      </c>
      <c r="R840" s="10">
        <f t="shared" si="461"/>
        <v>6.3314958834678027E-3</v>
      </c>
      <c r="S840" s="10">
        <f t="shared" si="462"/>
        <v>0</v>
      </c>
      <c r="T840" s="9">
        <f t="shared" si="452"/>
        <v>1.2155750424168082E-2</v>
      </c>
      <c r="U840" s="18"/>
      <c r="V840" s="8">
        <f t="shared" si="463"/>
        <v>142.19964653168446</v>
      </c>
      <c r="W840" s="8">
        <f t="shared" si="453"/>
        <v>93.499236440103331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-32.775926742333525</v>
      </c>
      <c r="AB840" s="8">
        <f t="shared" si="464"/>
        <v>-4870.0410091581143</v>
      </c>
      <c r="AC840" s="8">
        <f t="shared" si="457"/>
        <v>-4902.8169359004478</v>
      </c>
      <c r="AD840" s="8">
        <f t="shared" si="465"/>
        <v>13.949785324758247</v>
      </c>
      <c r="AE840" s="8">
        <f t="shared" si="458"/>
        <v>-4888.8671505756893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2696.3310037337042</v>
      </c>
      <c r="M841" s="14">
        <f t="shared" si="451"/>
        <v>769177</v>
      </c>
      <c r="N841" s="13"/>
      <c r="O841" s="12">
        <f>1000*(IF(I40&lt;18,VLOOKUP(I40,'[1]Mortality (No Interventions) L'!$B$10:$O$129,13),VLOOKUP(I40,'[1]Mortality (Interventions) L'!$B$392:$AV$512,22)))</f>
        <v>365.69536127698177</v>
      </c>
      <c r="P841" s="11">
        <v>0</v>
      </c>
      <c r="Q841" s="10">
        <f t="shared" si="460"/>
        <v>1.2155750424168082E-2</v>
      </c>
      <c r="R841" s="10">
        <f t="shared" si="461"/>
        <v>4.4453015429589716E-3</v>
      </c>
      <c r="S841" s="10">
        <f t="shared" si="462"/>
        <v>0</v>
      </c>
      <c r="T841" s="9">
        <f t="shared" si="452"/>
        <v>7.7104488812091108E-3</v>
      </c>
      <c r="U841" s="18"/>
      <c r="V841" s="8">
        <f t="shared" si="463"/>
        <v>93.499236440103331</v>
      </c>
      <c r="W841" s="8">
        <f t="shared" si="453"/>
        <v>59.306999391017804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-20.789922371107977</v>
      </c>
      <c r="AB841" s="8">
        <f t="shared" si="464"/>
        <v>-3419.2237049085529</v>
      </c>
      <c r="AC841" s="8">
        <f t="shared" si="457"/>
        <v>-3440.0136272796608</v>
      </c>
      <c r="AD841" s="8">
        <f t="shared" si="465"/>
        <v>9.1722750947741378</v>
      </c>
      <c r="AE841" s="8">
        <f t="shared" si="458"/>
        <v>-3430.8413521848865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2696.3310037337042</v>
      </c>
      <c r="M842" s="14">
        <f t="shared" si="451"/>
        <v>769177</v>
      </c>
      <c r="N842" s="13"/>
      <c r="O842" s="12">
        <f>1000*(IF(I41&lt;18,VLOOKUP(I41,'[1]Mortality (No Interventions) L'!$B$10:$O$129,13),VLOOKUP(I41,'[1]Mortality (Interventions) L'!$B$392:$AV$512,22)))</f>
        <v>388.92973059768076</v>
      </c>
      <c r="P842" s="11">
        <v>0</v>
      </c>
      <c r="Q842" s="10">
        <f t="shared" si="460"/>
        <v>7.7104488812091108E-3</v>
      </c>
      <c r="R842" s="10">
        <f t="shared" si="461"/>
        <v>2.9988228061558482E-3</v>
      </c>
      <c r="S842" s="10">
        <f t="shared" si="462"/>
        <v>0</v>
      </c>
      <c r="T842" s="9">
        <f t="shared" si="452"/>
        <v>4.7116260750532622E-3</v>
      </c>
      <c r="U842" s="18"/>
      <c r="V842" s="8">
        <f t="shared" si="463"/>
        <v>59.306999391017804</v>
      </c>
      <c r="W842" s="8">
        <f t="shared" si="453"/>
        <v>36.240744095312429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-12.704103464166256</v>
      </c>
      <c r="AB842" s="8">
        <f t="shared" si="464"/>
        <v>-2306.6255295705369</v>
      </c>
      <c r="AC842" s="8">
        <f t="shared" si="457"/>
        <v>-2319.329633034703</v>
      </c>
      <c r="AD842" s="8">
        <f t="shared" si="465"/>
        <v>5.8180166402588469</v>
      </c>
      <c r="AE842" s="8">
        <f t="shared" si="458"/>
        <v>-2313.511616394444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2696.3310037337042</v>
      </c>
      <c r="M843" s="14">
        <f t="shared" si="451"/>
        <v>769177</v>
      </c>
      <c r="N843" s="13"/>
      <c r="O843" s="12">
        <f>1000*(IF(I42&lt;18,VLOOKUP(I42,'[1]Mortality (No Interventions) L'!$B$10:$O$129,13),VLOOKUP(I42,'[1]Mortality (Interventions) L'!$B$392:$AV$512,22)))</f>
        <v>411.6224329087724</v>
      </c>
      <c r="P843" s="11">
        <v>0</v>
      </c>
      <c r="Q843" s="10">
        <f t="shared" si="460"/>
        <v>4.7116260750532622E-3</v>
      </c>
      <c r="R843" s="10">
        <f t="shared" si="461"/>
        <v>1.9394109879698341E-3</v>
      </c>
      <c r="S843" s="10">
        <f t="shared" si="462"/>
        <v>0</v>
      </c>
      <c r="T843" s="9">
        <f t="shared" si="452"/>
        <v>2.7722150870834279E-3</v>
      </c>
      <c r="U843" s="18"/>
      <c r="V843" s="8">
        <f t="shared" si="463"/>
        <v>36.240744095312429</v>
      </c>
      <c r="W843" s="8">
        <f t="shared" si="453"/>
        <v>21.3232408403757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-7.4748094883213776</v>
      </c>
      <c r="AB843" s="8">
        <f t="shared" si="464"/>
        <v>-1491.750325493673</v>
      </c>
      <c r="AC843" s="8">
        <f t="shared" si="457"/>
        <v>-1499.2251349819944</v>
      </c>
      <c r="AD843" s="8">
        <f t="shared" si="465"/>
        <v>3.5552169957501496</v>
      </c>
      <c r="AE843" s="8">
        <f t="shared" si="458"/>
        <v>-1495.6699179862442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2696.3310037337042</v>
      </c>
      <c r="M844" s="14">
        <f t="shared" si="451"/>
        <v>769177</v>
      </c>
      <c r="N844" s="13"/>
      <c r="O844" s="12">
        <f>1000*(IF(I43&lt;18,VLOOKUP(I43,'[1]Mortality (No Interventions) L'!$B$10:$O$129,13),VLOOKUP(I43,'[1]Mortality (Interventions) L'!$B$392:$AV$512,22)))</f>
        <v>434.73190776913407</v>
      </c>
      <c r="P844" s="11">
        <v>0</v>
      </c>
      <c r="Q844" s="10">
        <f t="shared" si="460"/>
        <v>2.7722150870834279E-3</v>
      </c>
      <c r="R844" s="10">
        <f t="shared" si="461"/>
        <v>1.2051703535541547E-3</v>
      </c>
      <c r="S844" s="10">
        <f t="shared" si="462"/>
        <v>0</v>
      </c>
      <c r="T844" s="9">
        <f t="shared" si="452"/>
        <v>1.5670447335292732E-3</v>
      </c>
      <c r="U844" s="18"/>
      <c r="V844" s="8">
        <f t="shared" si="463"/>
        <v>21.3232408403757</v>
      </c>
      <c r="W844" s="8">
        <f t="shared" si="453"/>
        <v>12.053347670018459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-4.2252712992525998</v>
      </c>
      <c r="AB844" s="8">
        <f t="shared" si="464"/>
        <v>-926.98931703572407</v>
      </c>
      <c r="AC844" s="8">
        <f t="shared" si="457"/>
        <v>-931.21458833497672</v>
      </c>
      <c r="AD844" s="8">
        <f t="shared" si="465"/>
        <v>2.0918099264408565</v>
      </c>
      <c r="AE844" s="8">
        <f t="shared" si="458"/>
        <v>-929.12277840853585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2696.3310037337042</v>
      </c>
      <c r="M845" s="14">
        <f t="shared" si="451"/>
        <v>769177</v>
      </c>
      <c r="N845" s="13"/>
      <c r="O845" s="12">
        <f>1000*(IF(I44&lt;18,VLOOKUP(I44,'[1]Mortality (No Interventions) L'!$B$10:$O$129,13),VLOOKUP(I44,'[1]Mortality (Interventions) L'!$B$392:$AV$512,22)))</f>
        <v>458.10933156152009</v>
      </c>
      <c r="P845" s="11">
        <v>0</v>
      </c>
      <c r="Q845" s="10">
        <f t="shared" si="460"/>
        <v>1.5670447335292732E-3</v>
      </c>
      <c r="R845" s="10">
        <f t="shared" si="461"/>
        <v>7.1787781540409571E-4</v>
      </c>
      <c r="S845" s="10">
        <f t="shared" si="462"/>
        <v>0</v>
      </c>
      <c r="T845" s="9">
        <f t="shared" si="452"/>
        <v>8.491669181251775E-4</v>
      </c>
      <c r="U845" s="18"/>
      <c r="V845" s="8">
        <f t="shared" si="463"/>
        <v>12.053347670018459</v>
      </c>
      <c r="W845" s="8">
        <f t="shared" si="453"/>
        <v>6.5315966258276967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-2.289635088685916</v>
      </c>
      <c r="AB845" s="8">
        <f t="shared" si="464"/>
        <v>-552.17510441907609</v>
      </c>
      <c r="AC845" s="8">
        <f t="shared" si="457"/>
        <v>-554.46473950776203</v>
      </c>
      <c r="AD845" s="8">
        <f t="shared" si="465"/>
        <v>1.1824334064288109</v>
      </c>
      <c r="AE845" s="8">
        <f t="shared" si="458"/>
        <v>-553.28230610133323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2696.3310037337042</v>
      </c>
      <c r="M846" s="14">
        <f t="shared" si="451"/>
        <v>769177</v>
      </c>
      <c r="N846" s="13"/>
      <c r="O846" s="12">
        <f>1000*(IF(I45&lt;18,VLOOKUP(I45,'[1]Mortality (No Interventions) L'!$B$10:$O$129,13),VLOOKUP(I45,'[1]Mortality (Interventions) L'!$B$392:$AV$512,22)))</f>
        <v>481.59005705618438</v>
      </c>
      <c r="P846" s="11">
        <v>0</v>
      </c>
      <c r="Q846" s="10">
        <f t="shared" si="460"/>
        <v>8.491669181251775E-4</v>
      </c>
      <c r="R846" s="10">
        <f t="shared" si="461"/>
        <v>4.0895034455012844E-4</v>
      </c>
      <c r="S846" s="10">
        <f t="shared" si="462"/>
        <v>0</v>
      </c>
      <c r="T846" s="9">
        <f t="shared" si="452"/>
        <v>4.4021657357504906E-4</v>
      </c>
      <c r="U846" s="18"/>
      <c r="V846" s="8">
        <f t="shared" si="463"/>
        <v>6.5315966258276967</v>
      </c>
      <c r="W846" s="8">
        <f t="shared" si="453"/>
        <v>3.3860446341273551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-1.1869695956878241</v>
      </c>
      <c r="AB846" s="8">
        <f t="shared" si="464"/>
        <v>-314.55519917003414</v>
      </c>
      <c r="AC846" s="8">
        <f t="shared" si="457"/>
        <v>-315.74216876572194</v>
      </c>
      <c r="AD846" s="8">
        <f t="shared" si="465"/>
        <v>0.64074962899369714</v>
      </c>
      <c r="AE846" s="8">
        <f t="shared" si="458"/>
        <v>-315.10141913672823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2696.3310037337042</v>
      </c>
      <c r="M847" s="14">
        <f t="shared" si="451"/>
        <v>769177</v>
      </c>
      <c r="N847" s="13"/>
      <c r="O847" s="12">
        <f>1000*(IF(I46&lt;18,VLOOKUP(I46,'[1]Mortality (No Interventions) L'!$B$10:$O$129,13),VLOOKUP(I46,'[1]Mortality (Interventions) L'!$B$392:$AV$512,22)))</f>
        <v>505.01115459352638</v>
      </c>
      <c r="P847" s="11">
        <v>0</v>
      </c>
      <c r="Q847" s="10">
        <f t="shared" si="460"/>
        <v>4.4021657357504906E-4</v>
      </c>
      <c r="R847" s="10">
        <f t="shared" si="461"/>
        <v>2.2231428009234159E-4</v>
      </c>
      <c r="S847" s="10">
        <f t="shared" si="462"/>
        <v>0</v>
      </c>
      <c r="T847" s="9">
        <f t="shared" si="452"/>
        <v>2.1790229348270747E-4</v>
      </c>
      <c r="U847" s="18"/>
      <c r="V847" s="8">
        <f t="shared" si="463"/>
        <v>3.3860446341273551</v>
      </c>
      <c r="W847" s="8">
        <f t="shared" si="453"/>
        <v>1.6760543239414849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-0.58753670970210481</v>
      </c>
      <c r="AB847" s="8">
        <f t="shared" si="464"/>
        <v>-170.99903101858703</v>
      </c>
      <c r="AC847" s="8">
        <f t="shared" si="457"/>
        <v>-171.58656772828914</v>
      </c>
      <c r="AD847" s="8">
        <f t="shared" si="465"/>
        <v>0.33217097860789357</v>
      </c>
      <c r="AE847" s="8">
        <f t="shared" si="458"/>
        <v>-171.25439674968123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2696.3310037337042</v>
      </c>
      <c r="M848" s="14">
        <f t="shared" si="451"/>
        <v>769177</v>
      </c>
      <c r="N848" s="13"/>
      <c r="O848" s="12">
        <f>1000*(IF(I47&lt;18,VLOOKUP(I47,'[1]Mortality (No Interventions) L'!$B$10:$O$129,13),VLOOKUP(I47,'[1]Mortality (Interventions) L'!$B$392:$AV$512,22)))</f>
        <v>528.39313808096585</v>
      </c>
      <c r="P848" s="11">
        <v>0</v>
      </c>
      <c r="Q848" s="10">
        <f t="shared" si="460"/>
        <v>2.1790229348270747E-4</v>
      </c>
      <c r="R848" s="10">
        <f t="shared" si="461"/>
        <v>1.1513807664836739E-4</v>
      </c>
      <c r="S848" s="10">
        <f t="shared" si="462"/>
        <v>0</v>
      </c>
      <c r="T848" s="9">
        <f t="shared" si="452"/>
        <v>1.0276421683434008E-4</v>
      </c>
      <c r="U848" s="18"/>
      <c r="V848" s="8">
        <f t="shared" si="463"/>
        <v>1.6760543239414849</v>
      </c>
      <c r="W848" s="8">
        <f t="shared" si="453"/>
        <v>0.79043872011987204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-0.27708634392484421</v>
      </c>
      <c r="AB848" s="8">
        <f t="shared" si="464"/>
        <v>-88.561560382161289</v>
      </c>
      <c r="AC848" s="8">
        <f t="shared" si="457"/>
        <v>-88.838646726086139</v>
      </c>
      <c r="AD848" s="8">
        <f t="shared" si="465"/>
        <v>0.16442092917865969</v>
      </c>
      <c r="AE848" s="8">
        <f t="shared" si="458"/>
        <v>-88.674225796907479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2696.3310037337042</v>
      </c>
      <c r="M849" s="14">
        <f t="shared" si="451"/>
        <v>769177</v>
      </c>
      <c r="N849" s="13"/>
      <c r="O849" s="12">
        <f>1000*(IF(I48&lt;18,VLOOKUP(I48,'[1]Mortality (No Interventions) L'!$B$10:$O$129,13),VLOOKUP(I48,'[1]Mortality (Interventions) L'!$B$392:$AV$512,22)))</f>
        <v>551.77800240166846</v>
      </c>
      <c r="P849" s="11">
        <v>0</v>
      </c>
      <c r="Q849" s="10">
        <f t="shared" si="460"/>
        <v>1.0276421683434008E-4</v>
      </c>
      <c r="R849" s="10">
        <f t="shared" si="461"/>
        <v>5.6703034283224082E-5</v>
      </c>
      <c r="S849" s="10">
        <f t="shared" si="462"/>
        <v>0</v>
      </c>
      <c r="T849" s="9">
        <f t="shared" si="452"/>
        <v>4.6061182551116E-5</v>
      </c>
      <c r="U849" s="18"/>
      <c r="V849" s="8">
        <f t="shared" si="463"/>
        <v>0.79043872011987204</v>
      </c>
      <c r="W849" s="8">
        <f t="shared" si="453"/>
        <v>0.35429202211119754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-0.12419619458121198</v>
      </c>
      <c r="AB849" s="8">
        <f t="shared" si="464"/>
        <v>-43.614669800867453</v>
      </c>
      <c r="AC849" s="8">
        <f t="shared" si="457"/>
        <v>-43.738865995448663</v>
      </c>
      <c r="AD849" s="8">
        <f t="shared" si="465"/>
        <v>7.7542038443759453E-2</v>
      </c>
      <c r="AE849" s="8">
        <f t="shared" si="458"/>
        <v>-43.661323957004903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2696.3310037337042</v>
      </c>
      <c r="M850" s="14">
        <f t="shared" si="451"/>
        <v>769177</v>
      </c>
      <c r="N850" s="13"/>
      <c r="O850" s="12">
        <f>1000*(IF(I49&lt;18,VLOOKUP(I49,'[1]Mortality (No Interventions) L'!$B$10:$O$129,13),VLOOKUP(I49,'[1]Mortality (Interventions) L'!$B$392:$AV$512,22)))</f>
        <v>575.01737739650218</v>
      </c>
      <c r="P850" s="11">
        <v>0</v>
      </c>
      <c r="Q850" s="10">
        <f t="shared" si="460"/>
        <v>4.6061182551116E-5</v>
      </c>
      <c r="R850" s="10">
        <f t="shared" si="461"/>
        <v>2.648598039032425E-5</v>
      </c>
      <c r="S850" s="10">
        <f t="shared" si="462"/>
        <v>0</v>
      </c>
      <c r="T850" s="9">
        <f t="shared" si="452"/>
        <v>1.957520216079175E-5</v>
      </c>
      <c r="U850" s="18"/>
      <c r="V850" s="8">
        <f t="shared" si="463"/>
        <v>0.35429202211119754</v>
      </c>
      <c r="W850" s="8">
        <f t="shared" si="453"/>
        <v>0.15056795272431317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-5.2781224490497797E-2</v>
      </c>
      <c r="AB850" s="8">
        <f t="shared" si="464"/>
        <v>-20.372406938688435</v>
      </c>
      <c r="AC850" s="8">
        <f t="shared" si="457"/>
        <v>-20.425188163178934</v>
      </c>
      <c r="AD850" s="8">
        <f t="shared" si="465"/>
        <v>3.4756047369108478E-2</v>
      </c>
      <c r="AE850" s="8">
        <f t="shared" si="458"/>
        <v>-20.390432115809826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2696.3310037337042</v>
      </c>
      <c r="M851" s="14">
        <f t="shared" si="451"/>
        <v>769177</v>
      </c>
      <c r="N851" s="13"/>
      <c r="O851" s="12">
        <f>1000*(IF(I50&lt;18,VLOOKUP(I50,'[1]Mortality (No Interventions) L'!$B$10:$O$129,13),VLOOKUP(I50,'[1]Mortality (Interventions) L'!$B$392:$AV$512,22)))</f>
        <v>597.9648086471301</v>
      </c>
      <c r="P851" s="11">
        <v>0</v>
      </c>
      <c r="Q851" s="10">
        <f t="shared" si="460"/>
        <v>1.957520216079175E-5</v>
      </c>
      <c r="R851" s="10">
        <f t="shared" si="461"/>
        <v>1.1705282014306727E-5</v>
      </c>
      <c r="S851" s="10">
        <f t="shared" si="462"/>
        <v>0</v>
      </c>
      <c r="T851" s="9">
        <f t="shared" si="452"/>
        <v>7.8699201464850228E-6</v>
      </c>
      <c r="U851" s="18"/>
      <c r="V851" s="8">
        <f t="shared" si="463"/>
        <v>0.15056795272431317</v>
      </c>
      <c r="W851" s="8">
        <f t="shared" si="453"/>
        <v>6.0533615685129105E-2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-2.121990968787606E-2</v>
      </c>
      <c r="AB851" s="8">
        <f t="shared" si="464"/>
        <v>-9.0034337039184056</v>
      </c>
      <c r="AC851" s="8">
        <f t="shared" si="457"/>
        <v>-9.0246536136062812</v>
      </c>
      <c r="AD851" s="8">
        <f t="shared" si="465"/>
        <v>1.4770716162255122E-2</v>
      </c>
      <c r="AE851" s="8">
        <f t="shared" si="458"/>
        <v>-9.0098828974440259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2696.3310037337042</v>
      </c>
      <c r="M852" s="14">
        <f t="shared" si="451"/>
        <v>769177</v>
      </c>
      <c r="N852" s="13"/>
      <c r="O852" s="12">
        <f>1000*(IF(I51&lt;18,VLOOKUP(I51,'[1]Mortality (No Interventions) L'!$B$10:$O$129,13),VLOOKUP(I51,'[1]Mortality (Interventions) L'!$B$392:$AV$512,22)))</f>
        <v>624.69827644453039</v>
      </c>
      <c r="P852" s="11">
        <v>0</v>
      </c>
      <c r="Q852" s="10">
        <f t="shared" si="460"/>
        <v>7.8699201464850228E-6</v>
      </c>
      <c r="R852" s="10">
        <f t="shared" si="461"/>
        <v>4.9163255512652796E-6</v>
      </c>
      <c r="S852" s="10">
        <f t="shared" si="462"/>
        <v>0</v>
      </c>
      <c r="T852" s="9">
        <f t="shared" si="452"/>
        <v>2.9535945952197432E-6</v>
      </c>
      <c r="U852" s="18"/>
      <c r="V852" s="8">
        <f t="shared" si="463"/>
        <v>6.0533615685129105E-2</v>
      </c>
      <c r="W852" s="8">
        <f t="shared" si="453"/>
        <v>2.2718370299673364E-2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-7.9638686795512944E-3</v>
      </c>
      <c r="AB852" s="8">
        <f t="shared" si="464"/>
        <v>-3.781524538545574</v>
      </c>
      <c r="AC852" s="8">
        <f t="shared" si="457"/>
        <v>-3.7894884072251251</v>
      </c>
      <c r="AD852" s="8">
        <f t="shared" si="465"/>
        <v>5.9383476987111654E-3</v>
      </c>
      <c r="AE852" s="8">
        <f t="shared" si="458"/>
        <v>-3.783550059526414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2696.3310037337042</v>
      </c>
      <c r="M853" s="14">
        <f t="shared" si="451"/>
        <v>769177</v>
      </c>
      <c r="N853" s="13"/>
      <c r="O853" s="12">
        <f>1000*(IF(I52&lt;18,VLOOKUP(I52,'[1]Mortality (No Interventions) L'!$B$10:$O$129,13),VLOOKUP(I52,'[1]Mortality (Interventions) L'!$B$392:$AV$512,22)))</f>
        <v>651.06140647853965</v>
      </c>
      <c r="P853" s="11">
        <v>0</v>
      </c>
      <c r="Q853" s="10">
        <f t="shared" si="460"/>
        <v>2.9535945952197432E-6</v>
      </c>
      <c r="R853" s="10">
        <f t="shared" si="461"/>
        <v>1.9229714513311788E-6</v>
      </c>
      <c r="S853" s="10">
        <f t="shared" si="462"/>
        <v>0</v>
      </c>
      <c r="T853" s="9">
        <f t="shared" si="452"/>
        <v>1.0306231438885644E-6</v>
      </c>
      <c r="U853" s="18"/>
      <c r="V853" s="8">
        <f t="shared" si="463"/>
        <v>2.2718370299673364E-2</v>
      </c>
      <c r="W853" s="8">
        <f t="shared" si="453"/>
        <v>7.927316179467743E-3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-2.7789011360322387E-3</v>
      </c>
      <c r="AB853" s="8">
        <f t="shared" si="464"/>
        <v>-1.4791054120205622</v>
      </c>
      <c r="AC853" s="8">
        <f t="shared" si="457"/>
        <v>-1.4818843131565944</v>
      </c>
      <c r="AD853" s="8">
        <f t="shared" si="465"/>
        <v>2.2286721263979573E-3</v>
      </c>
      <c r="AE853" s="8">
        <f t="shared" si="458"/>
        <v>-1.4796556410301964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2696.3310037337042</v>
      </c>
      <c r="M854" s="14">
        <f t="shared" si="451"/>
        <v>769177</v>
      </c>
      <c r="N854" s="13"/>
      <c r="O854" s="12">
        <f>1000*(IF(I53&lt;18,VLOOKUP(I53,'[1]Mortality (No Interventions) L'!$B$10:$O$129,13),VLOOKUP(I53,'[1]Mortality (Interventions) L'!$B$392:$AV$512,22)))</f>
        <v>677.016638090789</v>
      </c>
      <c r="P854" s="11">
        <v>0</v>
      </c>
      <c r="Q854" s="10">
        <f t="shared" si="460"/>
        <v>1.0306231438885644E-6</v>
      </c>
      <c r="R854" s="10">
        <f t="shared" si="461"/>
        <v>6.9774901601399536E-7</v>
      </c>
      <c r="S854" s="10">
        <f t="shared" si="462"/>
        <v>0</v>
      </c>
      <c r="T854" s="9">
        <f t="shared" si="452"/>
        <v>3.3287412787456901E-7</v>
      </c>
      <c r="U854" s="18"/>
      <c r="V854" s="8">
        <f t="shared" si="463"/>
        <v>7.927316179467743E-3</v>
      </c>
      <c r="W854" s="8">
        <f t="shared" si="453"/>
        <v>2.5603912305617736E-3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-8.9753883132901802E-4</v>
      </c>
      <c r="AB854" s="8">
        <f t="shared" si="464"/>
        <v>-0.53669249489059689</v>
      </c>
      <c r="AC854" s="8">
        <f t="shared" si="457"/>
        <v>-0.53759003372192593</v>
      </c>
      <c r="AD854" s="8">
        <f t="shared" si="465"/>
        <v>7.7766971720578568E-4</v>
      </c>
      <c r="AE854" s="8">
        <f t="shared" si="458"/>
        <v>-0.5368123640047201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2696.3310037337042</v>
      </c>
      <c r="M855" s="14">
        <f t="shared" si="451"/>
        <v>769177</v>
      </c>
      <c r="N855" s="13"/>
      <c r="O855" s="12">
        <f>1000*(IF(I54&lt;18,VLOOKUP(I54,'[1]Mortality (No Interventions) L'!$B$10:$O$129,13),VLOOKUP(I54,'[1]Mortality (Interventions) L'!$B$392:$AV$512,22)))</f>
        <v>702.5274255237988</v>
      </c>
      <c r="P855" s="11">
        <v>0</v>
      </c>
      <c r="Q855" s="10">
        <f t="shared" si="460"/>
        <v>3.3287412787456901E-7</v>
      </c>
      <c r="R855" s="10">
        <f t="shared" si="461"/>
        <v>2.3385320407920075E-7</v>
      </c>
      <c r="S855" s="10">
        <f t="shared" si="462"/>
        <v>0</v>
      </c>
      <c r="T855" s="9">
        <f t="shared" si="452"/>
        <v>9.9020923795368261E-8</v>
      </c>
      <c r="U855" s="18"/>
      <c r="V855" s="8">
        <f t="shared" si="463"/>
        <v>2.5603912305617736E-3</v>
      </c>
      <c r="W855" s="8">
        <f t="shared" si="453"/>
        <v>7.6164617102149974E-4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-2.6699318684780392E-4</v>
      </c>
      <c r="AB855" s="8">
        <f t="shared" si="464"/>
        <v>-0.1798745059540274</v>
      </c>
      <c r="AC855" s="8">
        <f t="shared" si="457"/>
        <v>-0.18014149914087521</v>
      </c>
      <c r="AD855" s="8">
        <f t="shared" si="465"/>
        <v>2.5117437971810999E-4</v>
      </c>
      <c r="AE855" s="8">
        <f t="shared" si="458"/>
        <v>-0.1798903247611571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2696.3310037337042</v>
      </c>
      <c r="M856" s="14">
        <f t="shared" si="451"/>
        <v>769177</v>
      </c>
      <c r="N856" s="13"/>
      <c r="O856" s="12">
        <f>1000*(IF(I55&lt;18,VLOOKUP(I55,'[1]Mortality (No Interventions) L'!$B$10:$O$129,13),VLOOKUP(I55,'[1]Mortality (Interventions) L'!$B$392:$AV$512,22)))</f>
        <v>727.55758443592504</v>
      </c>
      <c r="P856" s="11">
        <v>0</v>
      </c>
      <c r="Q856" s="10">
        <f t="shared" si="460"/>
        <v>9.9020923795368261E-8</v>
      </c>
      <c r="R856" s="10">
        <f t="shared" si="461"/>
        <v>7.2043424125171943E-8</v>
      </c>
      <c r="S856" s="10">
        <f t="shared" si="462"/>
        <v>0</v>
      </c>
      <c r="T856" s="9">
        <f t="shared" si="452"/>
        <v>2.6977499670196318E-8</v>
      </c>
      <c r="U856" s="18"/>
      <c r="V856" s="8">
        <f t="shared" si="463"/>
        <v>7.6164617102149974E-4</v>
      </c>
      <c r="W856" s="8">
        <f t="shared" si="453"/>
        <v>2.0750472263822593E-4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-7.2740268763966105E-5</v>
      </c>
      <c r="AB856" s="8">
        <f t="shared" si="464"/>
        <v>-5.5414144838327378E-2</v>
      </c>
      <c r="AC856" s="8">
        <f t="shared" si="457"/>
        <v>-5.5486885107091342E-2</v>
      </c>
      <c r="AD856" s="8">
        <f t="shared" si="465"/>
        <v>7.4717489377209136E-5</v>
      </c>
      <c r="AE856" s="8">
        <f t="shared" si="458"/>
        <v>-5.5412167617714135E-2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2696.3310037337042</v>
      </c>
      <c r="M857" s="14">
        <f t="shared" si="451"/>
        <v>769177</v>
      </c>
      <c r="N857" s="13"/>
      <c r="O857" s="12">
        <f>1000*(IF(I56&lt;18,VLOOKUP(I56,'[1]Mortality (No Interventions) L'!$B$10:$O$129,13),VLOOKUP(I56,'[1]Mortality (Interventions) L'!$B$392:$AV$512,22)))</f>
        <v>752.222504208754</v>
      </c>
      <c r="P857" s="11">
        <v>0</v>
      </c>
      <c r="Q857" s="10">
        <f t="shared" si="460"/>
        <v>2.6977499670196318E-8</v>
      </c>
      <c r="R857" s="10">
        <f t="shared" si="461"/>
        <v>2.0293082359205909E-8</v>
      </c>
      <c r="S857" s="10">
        <f t="shared" si="462"/>
        <v>0</v>
      </c>
      <c r="T857" s="9">
        <f t="shared" si="452"/>
        <v>6.6844173109904092E-9</v>
      </c>
      <c r="U857" s="18"/>
      <c r="V857" s="8">
        <f t="shared" si="463"/>
        <v>2.0750472263822593E-4</v>
      </c>
      <c r="W857" s="8">
        <f t="shared" si="453"/>
        <v>5.14150005401567E-5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-1.8023401637517718E-5</v>
      </c>
      <c r="AB857" s="8">
        <f t="shared" si="464"/>
        <v>-1.5608972209806924E-2</v>
      </c>
      <c r="AC857" s="8">
        <f t="shared" si="457"/>
        <v>-1.5626995611444441E-2</v>
      </c>
      <c r="AD857" s="8">
        <f t="shared" si="465"/>
        <v>2.0356213290809964E-5</v>
      </c>
      <c r="AE857" s="8">
        <f t="shared" si="458"/>
        <v>-1.5606639398153632E-2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2696.3310037337042</v>
      </c>
      <c r="M858" s="14">
        <f t="shared" si="451"/>
        <v>769177</v>
      </c>
      <c r="N858" s="13"/>
      <c r="O858" s="12">
        <f>1000*(IF(I57&lt;18,VLOOKUP(I57,'[1]Mortality (No Interventions) L'!$B$10:$O$129,13),VLOOKUP(I57,'[1]Mortality (Interventions) L'!$B$392:$AV$512,22)))</f>
        <v>776.65866179813224</v>
      </c>
      <c r="P858" s="11">
        <v>0</v>
      </c>
      <c r="Q858" s="10">
        <f t="shared" si="460"/>
        <v>6.6844173109904092E-9</v>
      </c>
      <c r="R858" s="10">
        <f t="shared" si="461"/>
        <v>5.1915106036540809E-9</v>
      </c>
      <c r="S858" s="10">
        <f t="shared" si="462"/>
        <v>0</v>
      </c>
      <c r="T858" s="9">
        <f t="shared" si="452"/>
        <v>1.4929067073363283E-9</v>
      </c>
      <c r="U858" s="18"/>
      <c r="V858" s="8">
        <f t="shared" si="463"/>
        <v>5.14150005401567E-5</v>
      </c>
      <c r="W858" s="8">
        <f t="shared" si="453"/>
        <v>1.1483095024288351E-5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-4.0253706406729413E-6</v>
      </c>
      <c r="AB858" s="8">
        <f t="shared" si="464"/>
        <v>-3.993190551586835E-3</v>
      </c>
      <c r="AC858" s="8">
        <f t="shared" si="457"/>
        <v>-3.997215922227508E-3</v>
      </c>
      <c r="AD858" s="8">
        <f t="shared" si="465"/>
        <v>5.0438115529893729E-6</v>
      </c>
      <c r="AE858" s="8">
        <f t="shared" si="458"/>
        <v>-3.9921721106745186E-3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2696.3310037337042</v>
      </c>
      <c r="M859" s="14">
        <f t="shared" si="451"/>
        <v>769177</v>
      </c>
      <c r="N859" s="13"/>
      <c r="O859" s="12">
        <f>1000*(IF(I58&lt;18,VLOOKUP(I58,'[1]Mortality (No Interventions) L'!$B$10:$O$129,13),VLOOKUP(I58,'[1]Mortality (Interventions) L'!$B$392:$AV$512,22)))</f>
        <v>800.8620765421158</v>
      </c>
      <c r="P859" s="11">
        <v>0</v>
      </c>
      <c r="Q859" s="10">
        <f t="shared" si="460"/>
        <v>1.4929067073363283E-9</v>
      </c>
      <c r="R859" s="10">
        <f t="shared" si="461"/>
        <v>1.1956123657210247E-9</v>
      </c>
      <c r="S859" s="10">
        <f t="shared" si="462"/>
        <v>0</v>
      </c>
      <c r="T859" s="9">
        <f t="shared" si="452"/>
        <v>2.9729434161530363E-10</v>
      </c>
      <c r="U859" s="18"/>
      <c r="V859" s="8">
        <f t="shared" si="463"/>
        <v>1.1483095024288351E-5</v>
      </c>
      <c r="W859" s="8">
        <f t="shared" si="453"/>
        <v>2.286719698006344E-6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-8.0160395053194242E-7</v>
      </c>
      <c r="AB859" s="8">
        <f t="shared" si="464"/>
        <v>-9.1963753262820061E-4</v>
      </c>
      <c r="AC859" s="8">
        <f t="shared" si="457"/>
        <v>-9.2043913657873259E-4</v>
      </c>
      <c r="AD859" s="8">
        <f t="shared" si="465"/>
        <v>1.1264916218826872E-6</v>
      </c>
      <c r="AE859" s="8">
        <f t="shared" si="458"/>
        <v>-9.193126449568499E-4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2696.3310037337042</v>
      </c>
      <c r="M860" s="14">
        <f t="shared" si="451"/>
        <v>769177</v>
      </c>
      <c r="N860" s="13"/>
      <c r="O860" s="12">
        <f>1000*(IF(I59&lt;18,VLOOKUP(I59,'[1]Mortality (No Interventions) L'!$B$10:$O$129,13),VLOOKUP(I59,'[1]Mortality (Interventions) L'!$B$392:$AV$512,22)))</f>
        <v>824.82876777876038</v>
      </c>
      <c r="P860" s="11">
        <v>0</v>
      </c>
      <c r="Q860" s="10">
        <f t="shared" si="460"/>
        <v>2.9729434161530363E-10</v>
      </c>
      <c r="R860" s="10">
        <f t="shared" si="461"/>
        <v>2.4521692546214871E-10</v>
      </c>
      <c r="S860" s="10">
        <f t="shared" si="462"/>
        <v>0</v>
      </c>
      <c r="T860" s="9">
        <f t="shared" si="452"/>
        <v>5.2077416153154918E-11</v>
      </c>
      <c r="U860" s="18"/>
      <c r="V860" s="8">
        <f t="shared" si="463"/>
        <v>2.286719698006344E-6</v>
      </c>
      <c r="W860" s="8">
        <f t="shared" si="453"/>
        <v>4.0056750724435244E-7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-1.4041795176809402E-7</v>
      </c>
      <c r="AB860" s="8">
        <f t="shared" si="464"/>
        <v>-1.8861521907619915E-4</v>
      </c>
      <c r="AC860" s="8">
        <f t="shared" si="457"/>
        <v>-1.8875563702796725E-4</v>
      </c>
      <c r="AD860" s="8">
        <f t="shared" si="465"/>
        <v>2.2432720237442235E-7</v>
      </c>
      <c r="AE860" s="8">
        <f t="shared" si="458"/>
        <v>-1.8853130982559284E-4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2696.3310037337042</v>
      </c>
      <c r="M861" s="14">
        <f t="shared" si="451"/>
        <v>769177</v>
      </c>
      <c r="N861" s="13"/>
      <c r="O861" s="12">
        <f>1000*(IF(I60&lt;18,VLOOKUP(I60,'[1]Mortality (No Interventions) L'!$B$10:$O$129,13),VLOOKUP(I60,'[1]Mortality (Interventions) L'!$B$392:$AV$512,22)))</f>
        <v>1000</v>
      </c>
      <c r="P861" s="11">
        <v>0</v>
      </c>
      <c r="Q861" s="10">
        <f t="shared" si="460"/>
        <v>5.2077416153154918E-11</v>
      </c>
      <c r="R861" s="10">
        <f t="shared" si="461"/>
        <v>5.2077416153154918E-11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4.0056750724435244E-7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-4.0056750724435237E-5</v>
      </c>
      <c r="AC861" s="8">
        <f t="shared" si="457"/>
        <v>-4.0056750724435237E-5</v>
      </c>
      <c r="AD861" s="8">
        <f t="shared" si="465"/>
        <v>3.9295672460670976E-8</v>
      </c>
      <c r="AE861" s="8">
        <f t="shared" si="458"/>
        <v>-4.0017455051974563E-5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2696.3310037337042</v>
      </c>
      <c r="M862" s="14">
        <f t="shared" si="451"/>
        <v>769177</v>
      </c>
      <c r="N862" s="13"/>
      <c r="O862" s="12" t="e">
        <f>1000*(IF(I61&lt;18,VLOOKUP(I61,'[1]Mortality (No Interventions) L'!$B$10:$O$129,13),VLOOKUP(I61,'[1]Mortality (Interventions) L'!$B$392:$AV$512,22)))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2696.3310037337042</v>
      </c>
      <c r="M863" s="14">
        <f t="shared" si="451"/>
        <v>769177</v>
      </c>
      <c r="N863" s="13"/>
      <c r="O863" s="12" t="e">
        <f>1000*(IF(I62&lt;18,VLOOKUP(I62,'[1]Mortality (No Interventions) L'!$B$10:$O$129,13),VLOOKUP(I62,'[1]Mortality (Interventions) L'!$B$392:$AV$512,22)))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2696.3310037337042</v>
      </c>
      <c r="M864" s="14">
        <f t="shared" si="451"/>
        <v>769177</v>
      </c>
      <c r="N864" s="13"/>
      <c r="O864" s="12" t="e">
        <f>1000*(IF(I63&lt;18,VLOOKUP(I63,'[1]Mortality (No Interventions) L'!$B$10:$O$129,13),VLOOKUP(I63,'[1]Mortality (Interventions) L'!$B$392:$AV$512,22)))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2696.3310037337042</v>
      </c>
      <c r="M865" s="14">
        <f t="shared" si="451"/>
        <v>769177</v>
      </c>
      <c r="N865" s="13"/>
      <c r="O865" s="12" t="e">
        <f>1000*(IF(I64&lt;18,VLOOKUP(I64,'[1]Mortality (No Interventions) L'!$B$10:$O$129,13),VLOOKUP(I64,'[1]Mortality (Interventions) L'!$B$392:$AV$512,22)))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2696.3310037337042</v>
      </c>
      <c r="M866" s="14">
        <f t="shared" si="451"/>
        <v>769177</v>
      </c>
      <c r="N866" s="13"/>
      <c r="O866" s="12" t="e">
        <f>1000*(IF(I65&lt;18,VLOOKUP(I65,'[1]Mortality (No Interventions) L'!$B$10:$O$129,13),VLOOKUP(I65,'[1]Mortality (Interventions) L'!$B$392:$AV$512,22)))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2696.3310037337042</v>
      </c>
      <c r="M867" s="14">
        <f t="shared" si="451"/>
        <v>769177</v>
      </c>
      <c r="N867" s="13"/>
      <c r="O867" s="12" t="e">
        <f>1000*(IF(I66&lt;18,VLOOKUP(I66,'[1]Mortality (No Interventions) L'!$B$10:$O$129,13),VLOOKUP(I66,'[1]Mortality (Interventions) L'!$B$392:$AV$512,22)))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2696.3310037337042</v>
      </c>
      <c r="M868" s="14">
        <f t="shared" si="451"/>
        <v>769177</v>
      </c>
      <c r="N868" s="13"/>
      <c r="O868" s="12" t="e">
        <f>1000*(IF(I67&lt;18,VLOOKUP(I67,'[1]Mortality (No Interventions) L'!$B$10:$O$129,13),VLOOKUP(I67,'[1]Mortality (Interventions) L'!$B$392:$AV$512,22)))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2696.3310037337042</v>
      </c>
      <c r="M869" s="14">
        <f t="shared" ref="M869:M900" si="468">$E$11</f>
        <v>769177</v>
      </c>
      <c r="N869" s="13"/>
      <c r="O869" s="12" t="e">
        <f>1000*(IF(I68&lt;18,VLOOKUP(I68,'[1]Mortality (No Interventions) L'!$B$10:$O$129,13),VLOOKUP(I68,'[1]Mortality (Interventions) L'!$B$392:$AV$512,22)))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2696.3310037337042</v>
      </c>
      <c r="M870" s="14">
        <f t="shared" si="468"/>
        <v>769177</v>
      </c>
      <c r="N870" s="13"/>
      <c r="O870" s="12" t="e">
        <f>1000*(IF(I69&lt;18,VLOOKUP(I69,'[1]Mortality (No Interventions) L'!$B$10:$O$129,13),VLOOKUP(I69,'[1]Mortality (Interventions) L'!$B$392:$AV$512,22)))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2696.3310037337042</v>
      </c>
      <c r="M871" s="14">
        <f t="shared" si="468"/>
        <v>769177</v>
      </c>
      <c r="N871" s="13"/>
      <c r="O871" s="12" t="e">
        <f>1000*(IF(I70&lt;18,VLOOKUP(I70,'[1]Mortality (No Interventions) L'!$B$10:$O$129,13),VLOOKUP(I70,'[1]Mortality (Interventions) L'!$B$392:$AV$512,22)))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2696.3310037337042</v>
      </c>
      <c r="M872" s="14">
        <f t="shared" si="468"/>
        <v>769177</v>
      </c>
      <c r="N872" s="13"/>
      <c r="O872" s="12" t="e">
        <f>1000*(IF(I71&lt;18,VLOOKUP(I71,'[1]Mortality (No Interventions) L'!$B$10:$O$129,13),VLOOKUP(I71,'[1]Mortality (Interventions) L'!$B$392:$AV$512,22)))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2696.3310037337042</v>
      </c>
      <c r="M873" s="14">
        <f t="shared" si="468"/>
        <v>769177</v>
      </c>
      <c r="N873" s="13"/>
      <c r="O873" s="12" t="e">
        <f>1000*(IF(I72&lt;18,VLOOKUP(I72,'[1]Mortality (No Interventions) L'!$B$10:$O$129,13),VLOOKUP(I72,'[1]Mortality (Interventions) L'!$B$392:$AV$512,22)))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2696.3310037337042</v>
      </c>
      <c r="M874" s="14">
        <f t="shared" si="468"/>
        <v>769177</v>
      </c>
      <c r="N874" s="13"/>
      <c r="O874" s="12" t="e">
        <f>1000*(IF(I73&lt;18,VLOOKUP(I73,'[1]Mortality (No Interventions) L'!$B$10:$O$129,13),VLOOKUP(I73,'[1]Mortality (Interventions) L'!$B$392:$AV$512,22)))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2696.3310037337042</v>
      </c>
      <c r="M875" s="14">
        <f t="shared" si="468"/>
        <v>769177</v>
      </c>
      <c r="N875" s="13"/>
      <c r="O875" s="12" t="e">
        <f>1000*(IF(I74&lt;18,VLOOKUP(I74,'[1]Mortality (No Interventions) L'!$B$10:$O$129,13),VLOOKUP(I74,'[1]Mortality (Interventions) L'!$B$392:$AV$512,22)))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2696.3310037337042</v>
      </c>
      <c r="M876" s="14">
        <f t="shared" si="468"/>
        <v>769177</v>
      </c>
      <c r="N876" s="13"/>
      <c r="O876" s="12" t="e">
        <f>1000*(IF(I75&lt;18,VLOOKUP(I75,'[1]Mortality (No Interventions) L'!$B$10:$O$129,13),VLOOKUP(I75,'[1]Mortality (Interventions) L'!$B$392:$AV$512,22)))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2696.3310037337042</v>
      </c>
      <c r="M877" s="14">
        <f t="shared" si="468"/>
        <v>769177</v>
      </c>
      <c r="N877" s="13"/>
      <c r="O877" s="12" t="e">
        <f>1000*(IF(I76&lt;18,VLOOKUP(I76,'[1]Mortality (No Interventions) L'!$B$10:$O$129,13),VLOOKUP(I76,'[1]Mortality (Interventions) L'!$B$392:$AV$512,22)))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2696.3310037337042</v>
      </c>
      <c r="M878" s="14">
        <f t="shared" si="468"/>
        <v>769177</v>
      </c>
      <c r="N878" s="13"/>
      <c r="O878" s="12" t="e">
        <f>1000*(IF(I77&lt;18,VLOOKUP(I77,'[1]Mortality (No Interventions) L'!$B$10:$O$129,13),VLOOKUP(I77,'[1]Mortality (Interventions) L'!$B$392:$AV$512,22)))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2696.3310037337042</v>
      </c>
      <c r="M879" s="14">
        <f t="shared" si="468"/>
        <v>769177</v>
      </c>
      <c r="N879" s="13"/>
      <c r="O879" s="12" t="e">
        <f>1000*(IF(I78&lt;18,VLOOKUP(I78,'[1]Mortality (No Interventions) L'!$B$10:$O$129,13),VLOOKUP(I78,'[1]Mortality (Interventions) L'!$B$392:$AV$512,22)))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2696.3310037337042</v>
      </c>
      <c r="M880" s="14">
        <f t="shared" si="468"/>
        <v>769177</v>
      </c>
      <c r="N880" s="13"/>
      <c r="O880" s="12" t="e">
        <f>1000*(IF(I79&lt;18,VLOOKUP(I79,'[1]Mortality (No Interventions) L'!$B$10:$O$129,13),VLOOKUP(I79,'[1]Mortality (Interventions) L'!$B$392:$AV$512,22)))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2696.3310037337042</v>
      </c>
      <c r="M881" s="14">
        <f t="shared" si="468"/>
        <v>769177</v>
      </c>
      <c r="O881" s="12" t="e">
        <f>1000*(IF(I80&lt;18,VLOOKUP(I80,'[1]Mortality (No Interventions) L'!$B$10:$O$129,13),VLOOKUP(I80,'[1]Mortality (Interventions) L'!$B$392:$AV$512,22)))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2696.3310037337042</v>
      </c>
      <c r="M882" s="14">
        <f t="shared" si="468"/>
        <v>769177</v>
      </c>
      <c r="O882" s="12" t="e">
        <f>1000*(IF(I81&lt;18,VLOOKUP(I81,'[1]Mortality (No Interventions) L'!$B$10:$O$129,13),VLOOKUP(I81,'[1]Mortality (Interventions) L'!$B$392:$AV$512,22)))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2696.3310037337042</v>
      </c>
      <c r="M883" s="14">
        <f t="shared" si="468"/>
        <v>769177</v>
      </c>
      <c r="O883" s="12" t="e">
        <f>1000*(IF(I82&lt;18,VLOOKUP(I82,'[1]Mortality (No Interventions) L'!$B$10:$O$129,13),VLOOKUP(I82,'[1]Mortality (Interventions) L'!$B$392:$AV$512,22)))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2696.3310037337042</v>
      </c>
      <c r="M884" s="14">
        <f t="shared" si="468"/>
        <v>769177</v>
      </c>
      <c r="O884" s="12" t="e">
        <f>1000*(IF(I83&lt;18,VLOOKUP(I83,'[1]Mortality (No Interventions) L'!$B$10:$O$129,13),VLOOKUP(I83,'[1]Mortality (Interventions) L'!$B$392:$AV$512,22)))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2696.3310037337042</v>
      </c>
      <c r="M885" s="14">
        <f t="shared" si="468"/>
        <v>769177</v>
      </c>
      <c r="O885" s="12" t="e">
        <f>1000*(IF(I84&lt;18,VLOOKUP(I84,'[1]Mortality (No Interventions) L'!$B$10:$O$129,13),VLOOKUP(I84,'[1]Mortality (Interventions) L'!$B$392:$AV$512,22)))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2696.3310037337042</v>
      </c>
      <c r="M886" s="14">
        <f t="shared" si="468"/>
        <v>769177</v>
      </c>
      <c r="O886" s="12" t="e">
        <f>1000*(IF(I85&lt;18,VLOOKUP(I85,'[1]Mortality (No Interventions) L'!$B$10:$O$129,13),VLOOKUP(I85,'[1]Mortality (Interventions) L'!$B$392:$AV$512,22)))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2696.3310037337042</v>
      </c>
      <c r="M887" s="14">
        <f t="shared" si="468"/>
        <v>769177</v>
      </c>
      <c r="O887" s="12" t="e">
        <f>1000*(IF(I86&lt;18,VLOOKUP(I86,'[1]Mortality (No Interventions) L'!$B$10:$O$129,13),VLOOKUP(I86,'[1]Mortality (Interventions) L'!$B$392:$AV$512,22)))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2696.3310037337042</v>
      </c>
      <c r="M888" s="14">
        <f t="shared" si="468"/>
        <v>769177</v>
      </c>
      <c r="O888" s="12" t="e">
        <f>1000*(IF(I87&lt;18,VLOOKUP(I87,'[1]Mortality (No Interventions) L'!$B$10:$O$129,13),VLOOKUP(I87,'[1]Mortality (Interventions) L'!$B$392:$AV$512,22)))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2696.3310037337042</v>
      </c>
      <c r="M889" s="14">
        <f t="shared" si="468"/>
        <v>769177</v>
      </c>
      <c r="O889" s="12" t="e">
        <f>1000*(IF(I88&lt;18,VLOOKUP(I88,'[1]Mortality (No Interventions) L'!$B$10:$O$129,13),VLOOKUP(I88,'[1]Mortality (Interventions) L'!$B$392:$AV$512,22)))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2696.3310037337042</v>
      </c>
      <c r="M890" s="14">
        <f t="shared" si="468"/>
        <v>769177</v>
      </c>
      <c r="O890" s="12" t="e">
        <f>1000*(IF(I89&lt;18,VLOOKUP(I89,'[1]Mortality (No Interventions) L'!$B$10:$O$129,13),VLOOKUP(I89,'[1]Mortality (Interventions) L'!$B$392:$AV$512,22)))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2696.3310037337042</v>
      </c>
      <c r="M891" s="14">
        <f t="shared" si="468"/>
        <v>769177</v>
      </c>
      <c r="O891" s="12" t="e">
        <f>1000*(IF(I90&lt;18,VLOOKUP(I90,'[1]Mortality (No Interventions) L'!$B$10:$O$129,13),VLOOKUP(I90,'[1]Mortality (Interventions) L'!$B$392:$AV$512,22)))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2696.3310037337042</v>
      </c>
      <c r="M892" s="14">
        <f t="shared" si="468"/>
        <v>769177</v>
      </c>
      <c r="O892" s="12" t="e">
        <f>1000*(IF(I91&lt;18,VLOOKUP(I91,'[1]Mortality (No Interventions) L'!$B$10:$O$129,13),VLOOKUP(I91,'[1]Mortality (Interventions) L'!$B$392:$AV$512,22)))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2696.3310037337042</v>
      </c>
      <c r="M893" s="14">
        <f t="shared" si="468"/>
        <v>769177</v>
      </c>
      <c r="O893" s="12" t="e">
        <f>1000*(IF(I92&lt;18,VLOOKUP(I92,'[1]Mortality (No Interventions) L'!$B$10:$O$129,13),VLOOKUP(I92,'[1]Mortality (Interventions) L'!$B$392:$AV$512,22)))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2696.3310037337042</v>
      </c>
      <c r="M894" s="14">
        <f t="shared" si="468"/>
        <v>769177</v>
      </c>
      <c r="O894" s="12" t="e">
        <f>1000*(IF(I93&lt;18,VLOOKUP(I93,'[1]Mortality (No Interventions) L'!$B$10:$O$129,13),VLOOKUP(I93,'[1]Mortality (Interventions) L'!$B$392:$AV$512,22)))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2696.3310037337042</v>
      </c>
      <c r="M895" s="14">
        <f t="shared" si="468"/>
        <v>769177</v>
      </c>
      <c r="O895" s="12" t="e">
        <f>1000*(IF(I94&lt;18,VLOOKUP(I94,'[1]Mortality (No Interventions) L'!$B$10:$O$129,13),VLOOKUP(I94,'[1]Mortality (Interventions) L'!$B$392:$AV$512,22)))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2696.3310037337042</v>
      </c>
      <c r="M896" s="14">
        <f t="shared" si="468"/>
        <v>769177</v>
      </c>
      <c r="O896" s="12" t="e">
        <f>1000*(IF(I95&lt;18,VLOOKUP(I95,'[1]Mortality (No Interventions) L'!$B$10:$O$129,13),VLOOKUP(I95,'[1]Mortality (Interventions) L'!$B$392:$AV$512,22)))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2696.3310037337042</v>
      </c>
      <c r="M897" s="14">
        <f t="shared" si="468"/>
        <v>769177</v>
      </c>
      <c r="O897" s="12" t="e">
        <f>1000*(IF(I96&lt;18,VLOOKUP(I96,'[1]Mortality (No Interventions) L'!$B$10:$O$129,13),VLOOKUP(I96,'[1]Mortality (Interventions) L'!$B$392:$AV$512,22)))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2696.3310037337042</v>
      </c>
      <c r="M898" s="14">
        <f t="shared" si="468"/>
        <v>769177</v>
      </c>
      <c r="O898" s="12" t="e">
        <f>1000*(IF(I97&lt;18,VLOOKUP(I97,'[1]Mortality (No Interventions) L'!$B$10:$O$129,13),VLOOKUP(I97,'[1]Mortality (Interventions) L'!$B$392:$AV$512,22)))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2696.3310037337042</v>
      </c>
      <c r="M899" s="14">
        <f t="shared" si="468"/>
        <v>769177</v>
      </c>
      <c r="O899" s="12" t="e">
        <f>1000*(IF(I98&lt;18,VLOOKUP(I98,'[1]Mortality (No Interventions) L'!$B$10:$O$129,13),VLOOKUP(I98,'[1]Mortality (Interventions) L'!$B$392:$AV$512,22)))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2696.3310037337042</v>
      </c>
      <c r="M900" s="14">
        <f t="shared" si="468"/>
        <v>769177</v>
      </c>
      <c r="O900" s="12" t="e">
        <f>1000*(IF(I99&lt;18,VLOOKUP(I99,'[1]Mortality (No Interventions) L'!$B$10:$O$129,13),VLOOKUP(I99,'[1]Mortality (Interventions) L'!$B$392:$AV$512,22)))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2696.3310037337042</v>
      </c>
      <c r="M901" s="14">
        <f t="shared" ref="M901:M925" si="485">$E$11</f>
        <v>769177</v>
      </c>
      <c r="O901" s="12" t="e">
        <f>1000*(IF(I100&lt;18,VLOOKUP(I100,'[1]Mortality (No Interventions) L'!$B$10:$O$129,13),VLOOKUP(I100,'[1]Mortality (Interventions) L'!$B$392:$AV$512,22)))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2696.3310037337042</v>
      </c>
      <c r="M902" s="14">
        <f t="shared" si="485"/>
        <v>769177</v>
      </c>
      <c r="O902" s="12" t="e">
        <f>1000*(IF(I101&lt;18,VLOOKUP(I101,'[1]Mortality (No Interventions) L'!$B$10:$O$129,13),VLOOKUP(I101,'[1]Mortality (Interventions) L'!$B$392:$AV$512,22)))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2696.3310037337042</v>
      </c>
      <c r="M903" s="14">
        <f t="shared" si="485"/>
        <v>769177</v>
      </c>
      <c r="O903" s="12" t="e">
        <f>1000*(IF(I102&lt;18,VLOOKUP(I102,'[1]Mortality (No Interventions) L'!$B$10:$O$129,13),VLOOKUP(I102,'[1]Mortality (Interventions) L'!$B$392:$AV$512,22)))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2696.3310037337042</v>
      </c>
      <c r="M904" s="14">
        <f t="shared" si="485"/>
        <v>769177</v>
      </c>
      <c r="O904" s="12" t="e">
        <f>1000*(IF(I103&lt;18,VLOOKUP(I103,'[1]Mortality (No Interventions) L'!$B$10:$O$129,13),VLOOKUP(I103,'[1]Mortality (Interventions) L'!$B$392:$AV$512,22)))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2696.3310037337042</v>
      </c>
      <c r="M905" s="14">
        <f t="shared" si="485"/>
        <v>769177</v>
      </c>
      <c r="O905" s="12" t="e">
        <f>1000*(IF(I104&lt;18,VLOOKUP(I104,'[1]Mortality (No Interventions) L'!$B$10:$O$129,13),VLOOKUP(I104,'[1]Mortality (Interventions) L'!$B$392:$AV$512,22)))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2696.3310037337042</v>
      </c>
      <c r="M906" s="14">
        <f t="shared" si="485"/>
        <v>769177</v>
      </c>
      <c r="O906" s="12" t="e">
        <f>1000*(IF(I105&lt;18,VLOOKUP(I105,'[1]Mortality (No Interventions) L'!$B$10:$O$129,13),VLOOKUP(I105,'[1]Mortality (Interventions) L'!$B$392:$AV$512,22)))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2696.3310037337042</v>
      </c>
      <c r="M907" s="14">
        <f t="shared" si="485"/>
        <v>769177</v>
      </c>
      <c r="O907" s="12" t="e">
        <f>1000*(IF(I106&lt;18,VLOOKUP(I106,'[1]Mortality (No Interventions) L'!$B$10:$O$129,13),VLOOKUP(I106,'[1]Mortality (Interventions) L'!$B$392:$AV$512,22)))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2696.3310037337042</v>
      </c>
      <c r="M908" s="14">
        <f t="shared" si="485"/>
        <v>769177</v>
      </c>
      <c r="O908" s="12" t="e">
        <f>1000*(IF(I107&lt;18,VLOOKUP(I107,'[1]Mortality (No Interventions) L'!$B$10:$O$129,13),VLOOKUP(I107,'[1]Mortality (Interventions) L'!$B$392:$AV$512,22)))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2696.3310037337042</v>
      </c>
      <c r="M909" s="14">
        <f t="shared" si="485"/>
        <v>769177</v>
      </c>
      <c r="O909" s="12" t="e">
        <f>1000*(IF(I108&lt;18,VLOOKUP(I108,'[1]Mortality (No Interventions) L'!$B$10:$O$129,13),VLOOKUP(I108,'[1]Mortality (Interventions) L'!$B$392:$AV$512,22)))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2696.3310037337042</v>
      </c>
      <c r="M910" s="14">
        <f t="shared" si="485"/>
        <v>769177</v>
      </c>
      <c r="O910" s="12" t="e">
        <f>1000*(IF(I109&lt;18,VLOOKUP(I109,'[1]Mortality (No Interventions) L'!$B$10:$O$129,13),VLOOKUP(I109,'[1]Mortality (Interventions) L'!$B$392:$AV$512,22)))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2696.3310037337042</v>
      </c>
      <c r="M911" s="14">
        <f t="shared" si="485"/>
        <v>769177</v>
      </c>
      <c r="O911" s="12" t="e">
        <f>1000*(IF(I110&lt;18,VLOOKUP(I110,'[1]Mortality (No Interventions) L'!$B$10:$O$129,13),VLOOKUP(I110,'[1]Mortality (Interventions) L'!$B$392:$AV$512,22)))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2696.3310037337042</v>
      </c>
      <c r="M912" s="14">
        <f t="shared" si="485"/>
        <v>769177</v>
      </c>
      <c r="O912" s="12" t="e">
        <f>1000*(IF(I111&lt;18,VLOOKUP(I111,'[1]Mortality (No Interventions) L'!$B$10:$O$129,13),VLOOKUP(I111,'[1]Mortality (Interventions) L'!$B$392:$AV$512,22)))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2696.3310037337042</v>
      </c>
      <c r="M913" s="14">
        <f t="shared" si="485"/>
        <v>769177</v>
      </c>
      <c r="O913" s="12" t="e">
        <f>1000*(IF(I112&lt;18,VLOOKUP(I112,'[1]Mortality (No Interventions) L'!$B$10:$O$129,13),VLOOKUP(I112,'[1]Mortality (Interventions) L'!$B$392:$AV$512,22)))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2696.3310037337042</v>
      </c>
      <c r="M914" s="14">
        <f t="shared" si="485"/>
        <v>769177</v>
      </c>
      <c r="O914" s="12" t="e">
        <f>1000*(IF(I113&lt;18,VLOOKUP(I113,'[1]Mortality (No Interventions) L'!$B$10:$O$129,13),VLOOKUP(I113,'[1]Mortality (Interventions) L'!$B$392:$AV$512,22)))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2696.3310037337042</v>
      </c>
      <c r="M915" s="14">
        <f t="shared" si="485"/>
        <v>769177</v>
      </c>
      <c r="O915" s="12" t="e">
        <f>1000*(IF(I114&lt;18,VLOOKUP(I114,'[1]Mortality (No Interventions) L'!$B$10:$O$129,13),VLOOKUP(I114,'[1]Mortality (Interventions) L'!$B$392:$AV$512,22)))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2696.3310037337042</v>
      </c>
      <c r="M916" s="14">
        <f t="shared" si="485"/>
        <v>769177</v>
      </c>
      <c r="O916" s="12" t="e">
        <f>1000*(IF(I115&lt;18,VLOOKUP(I115,'[1]Mortality (No Interventions) L'!$B$10:$O$129,13),VLOOKUP(I115,'[1]Mortality (Interventions) L'!$B$392:$AV$512,22)))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2696.3310037337042</v>
      </c>
      <c r="M917" s="14">
        <f t="shared" si="485"/>
        <v>769177</v>
      </c>
      <c r="O917" s="12" t="e">
        <f>1000*(IF(I116&lt;18,VLOOKUP(I116,'[1]Mortality (No Interventions) L'!$B$10:$O$129,13),VLOOKUP(I116,'[1]Mortality (Interventions) L'!$B$392:$AV$512,22)))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2696.3310037337042</v>
      </c>
      <c r="M918" s="14">
        <f t="shared" si="485"/>
        <v>769177</v>
      </c>
      <c r="O918" s="12" t="e">
        <f>1000*(IF(I117&lt;18,VLOOKUP(I117,'[1]Mortality (No Interventions) L'!$B$10:$O$129,13),VLOOKUP(I117,'[1]Mortality (Interventions) L'!$B$392:$AV$512,22)))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2696.3310037337042</v>
      </c>
      <c r="M919" s="14">
        <f t="shared" si="485"/>
        <v>769177</v>
      </c>
      <c r="O919" s="12" t="e">
        <f>1000*(IF(I118&lt;18,VLOOKUP(I118,'[1]Mortality (No Interventions) L'!$B$10:$O$129,13),VLOOKUP(I118,'[1]Mortality (Interventions) L'!$B$392:$AV$512,22)))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2696.3310037337042</v>
      </c>
      <c r="M920" s="14">
        <f t="shared" si="485"/>
        <v>769177</v>
      </c>
      <c r="O920" s="12" t="e">
        <f>1000*(IF(I119&lt;18,VLOOKUP(I119,'[1]Mortality (No Interventions) L'!$B$10:$O$129,13),VLOOKUP(I119,'[1]Mortality (Interventions) L'!$B$392:$AV$512,22)))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2696.3310037337042</v>
      </c>
      <c r="M921" s="14">
        <f t="shared" si="485"/>
        <v>769177</v>
      </c>
      <c r="O921" s="12" t="e">
        <f>1000*(IF(I120&lt;18,VLOOKUP(I120,'[1]Mortality (No Interventions) L'!$B$10:$O$129,13),VLOOKUP(I120,'[1]Mortality (Interventions) L'!$B$392:$AV$512,22)))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2696.3310037337042</v>
      </c>
      <c r="M922" s="14">
        <f t="shared" si="485"/>
        <v>769177</v>
      </c>
      <c r="O922" s="12" t="e">
        <f>1000*(IF(I121&lt;18,VLOOKUP(I121,'[1]Mortality (No Interventions) L'!$B$10:$O$129,13),VLOOKUP(I121,'[1]Mortality (Interventions) L'!$B$392:$AV$512,22)))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2696.3310037337042</v>
      </c>
      <c r="M923" s="14">
        <f t="shared" si="485"/>
        <v>769177</v>
      </c>
      <c r="O923" s="12" t="e">
        <f>1000*(IF(I122&lt;18,VLOOKUP(I122,'[1]Mortality (No Interventions) L'!$B$10:$O$129,13),VLOOKUP(I122,'[1]Mortality (Interventions) L'!$B$392:$AV$512,22)))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2696.3310037337042</v>
      </c>
      <c r="M924" s="14">
        <f t="shared" si="485"/>
        <v>769177</v>
      </c>
      <c r="O924" s="12" t="e">
        <f>1000*(IF(I123&lt;18,VLOOKUP(I123,'[1]Mortality (No Interventions) L'!$B$10:$O$129,13),VLOOKUP(I123,'[1]Mortality (Interventions) L'!$B$392:$AV$512,22)))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2696.3310037337042</v>
      </c>
      <c r="M925" s="14">
        <f t="shared" si="485"/>
        <v>769177</v>
      </c>
      <c r="O925" s="12" t="e">
        <f>1000*(IF(I124&lt;18,VLOOKUP(I124,'[1]Mortality (No Interventions) L'!$B$10:$O$129,13),VLOOKUP(I124,'[1]Mortality (Interventions) L'!$B$392:$AV$512,22)))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498485.75972404197</v>
      </c>
      <c r="Z930" s="2">
        <f t="shared" si="502"/>
        <v>-12462.14399310105</v>
      </c>
      <c r="AA930" s="2">
        <f t="shared" si="502"/>
        <v>-50561.401257855323</v>
      </c>
      <c r="AB930" s="2">
        <f t="shared" si="502"/>
        <v>-769176.99999999965</v>
      </c>
      <c r="AC930" s="2">
        <f t="shared" si="502"/>
        <v>-333714.78552691441</v>
      </c>
      <c r="AD930" s="2">
        <f t="shared" si="502"/>
        <v>14197.237163162959</v>
      </c>
      <c r="AE930" s="2">
        <f t="shared" si="502"/>
        <v>-319517.54836375132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498485.75972404197</v>
      </c>
      <c r="Z932" s="2">
        <f t="shared" si="503"/>
        <v>-12462.14399310105</v>
      </c>
      <c r="AA932" s="2">
        <f t="shared" si="503"/>
        <v>-23240.190492113466</v>
      </c>
      <c r="AB932" s="2">
        <f t="shared" si="503"/>
        <v>-178622.71413807376</v>
      </c>
      <c r="AC932" s="2">
        <f t="shared" si="503"/>
        <v>284160.7111007538</v>
      </c>
      <c r="AD932" s="2">
        <f t="shared" si="503"/>
        <v>5905.5428586192565</v>
      </c>
      <c r="AE932" s="2">
        <f t="shared" si="503"/>
        <v>290066.25395937311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498485.75972404197</v>
      </c>
      <c r="Z934" s="2">
        <f t="shared" si="504"/>
        <v>-12462.14399310105</v>
      </c>
      <c r="AA934" s="2">
        <f t="shared" si="504"/>
        <v>-35737.452389003098</v>
      </c>
      <c r="AB934" s="2">
        <f t="shared" si="504"/>
        <v>-410107.93228956754</v>
      </c>
      <c r="AC934" s="2">
        <f t="shared" si="504"/>
        <v>40178.231052370393</v>
      </c>
      <c r="AD934" s="2">
        <f t="shared" si="504"/>
        <v>9670.3475922384805</v>
      </c>
      <c r="AE934" s="2">
        <f t="shared" si="504"/>
        <v>49848.57864460873</v>
      </c>
    </row>
    <row r="942" spans="1:40" ht="19" customHeight="1" x14ac:dyDescent="0.15">
      <c r="A942" s="1"/>
      <c r="G942" s="1" t="s">
        <v>11</v>
      </c>
      <c r="H942" s="50">
        <v>513532.97308774036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513532.97308774036</v>
      </c>
      <c r="K943" s="14">
        <f>J943*$C$10</f>
        <v>12838.32432719351</v>
      </c>
      <c r="L943" s="15">
        <f>$C$953</f>
        <v>5129.8081586500812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513532.97308774036</v>
      </c>
      <c r="Z943" s="8">
        <f t="shared" ref="Z943:Z974" si="509">IFERROR(_xlfn.IFNA(-$T943*K943,0),0)</f>
        <v>-12838.32432719351</v>
      </c>
      <c r="AA943" s="8">
        <f t="shared" ref="AA943:AA974" si="510">IFERROR(_xlfn.IFNA(-$T943*L943,0),0)</f>
        <v>-5129.8081586500812</v>
      </c>
      <c r="AB943" s="8"/>
      <c r="AC943" s="8">
        <f t="shared" ref="AC943:AC974" si="511">IFERROR(_xlfn.IFNA(SUM(Y943:AB943),0),0)</f>
        <v>495564.84060189681</v>
      </c>
      <c r="AD943" s="8"/>
      <c r="AE943" s="8">
        <f t="shared" ref="AE943:AE974" si="512">IFERROR(_xlfn.IFNA(SUM(AC943:AD943),0),0)</f>
        <v>495564.84060189681</v>
      </c>
      <c r="AG943" s="46">
        <f>AE1072</f>
        <v>51353.322233621322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L'!$B$10:$O$129,13),VLOOKUP(I5,'[1]Mortality (Interventions) L'!$B$392:$AV$512,25)))</f>
        <v>14.942526956330592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1.4942526956330592E-2</v>
      </c>
      <c r="S944" s="10">
        <f t="shared" ref="S944:S975" si="516">MIN(P944*Q944,Q944-R944)</f>
        <v>0</v>
      </c>
      <c r="T944" s="9">
        <f t="shared" si="506"/>
        <v>0.98505747304366942</v>
      </c>
      <c r="U944" s="18"/>
      <c r="V944" s="8">
        <f t="shared" ref="V944:V975" si="517">W943</f>
        <v>7691.77</v>
      </c>
      <c r="W944" s="8">
        <f t="shared" si="507"/>
        <v>7576.8355194331052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-11493.448056689496</v>
      </c>
      <c r="AC944" s="8">
        <f t="shared" si="511"/>
        <v>-11493.448056689496</v>
      </c>
      <c r="AD944" s="8">
        <f t="shared" ref="AD944:AD975" si="519">IFERROR(_xlfn.IFNA($D$6*SUM(V944:V944,Y944:Z944),0),0)</f>
        <v>754.56263700000011</v>
      </c>
      <c r="AE944" s="8">
        <f t="shared" si="512"/>
        <v>-10738.885419689495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2562.1432932113798</v>
      </c>
      <c r="M945" s="14">
        <f t="shared" si="505"/>
        <v>769177</v>
      </c>
      <c r="N945" s="13"/>
      <c r="O945" s="12">
        <f>1000*(IF(I6&lt;18,VLOOKUP(I6,'[1]Mortality (No Interventions) L'!$B$10:$O$129,13),VLOOKUP(I6,'[1]Mortality (Interventions) L'!$B$392:$AV$512,25)))</f>
        <v>16.324400231587461</v>
      </c>
      <c r="P945" s="11">
        <v>0</v>
      </c>
      <c r="Q945" s="10">
        <f t="shared" si="514"/>
        <v>0.98505747304366942</v>
      </c>
      <c r="R945" s="10">
        <f t="shared" si="515"/>
        <v>1.6080472441081035E-2</v>
      </c>
      <c r="S945" s="10">
        <f t="shared" si="516"/>
        <v>0</v>
      </c>
      <c r="T945" s="9">
        <f t="shared" si="506"/>
        <v>0.9689770006025884</v>
      </c>
      <c r="U945" s="18"/>
      <c r="V945" s="8">
        <f t="shared" si="517"/>
        <v>7576.8355194331052</v>
      </c>
      <c r="W945" s="8">
        <f t="shared" si="507"/>
        <v>7453.1482239249717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-2482.6579233700008</v>
      </c>
      <c r="AB945" s="8">
        <f t="shared" si="518"/>
        <v>-12368.729550813387</v>
      </c>
      <c r="AC945" s="8">
        <f t="shared" si="511"/>
        <v>-14851.387474183388</v>
      </c>
      <c r="AD945" s="8">
        <f t="shared" si="519"/>
        <v>743.28756445638771</v>
      </c>
      <c r="AE945" s="8">
        <f t="shared" si="512"/>
        <v>-14108.099909727</v>
      </c>
      <c r="AF945" s="1" t="s">
        <v>34</v>
      </c>
      <c r="AG945" s="44">
        <f>AE1072/Y1072</f>
        <v>0.10000004853602124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2562.1432932113798</v>
      </c>
      <c r="M946" s="14">
        <f t="shared" si="505"/>
        <v>769177</v>
      </c>
      <c r="N946" s="13"/>
      <c r="O946" s="12">
        <f>1000*(IF(I7&lt;18,VLOOKUP(I7,'[1]Mortality (No Interventions) L'!$B$10:$O$129,13),VLOOKUP(I7,'[1]Mortality (Interventions) L'!$B$392:$AV$512,25)))</f>
        <v>17.789561378429656</v>
      </c>
      <c r="P946" s="11">
        <v>0</v>
      </c>
      <c r="Q946" s="10">
        <f t="shared" si="514"/>
        <v>0.9689770006025884</v>
      </c>
      <c r="R946" s="10">
        <f t="shared" si="515"/>
        <v>1.723767582650642E-2</v>
      </c>
      <c r="S946" s="10">
        <f t="shared" si="516"/>
        <v>0</v>
      </c>
      <c r="T946" s="9">
        <f t="shared" si="506"/>
        <v>0.95173932477608203</v>
      </c>
      <c r="U946" s="18"/>
      <c r="V946" s="8">
        <f t="shared" si="517"/>
        <v>7453.1482239249717</v>
      </c>
      <c r="W946" s="8">
        <f t="shared" si="507"/>
        <v>7320.5599861329247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-2438.4925278605656</v>
      </c>
      <c r="AB946" s="8">
        <f t="shared" si="518"/>
        <v>-13258.823779204728</v>
      </c>
      <c r="AC946" s="8">
        <f t="shared" si="511"/>
        <v>-15697.316307065294</v>
      </c>
      <c r="AD946" s="8">
        <f t="shared" si="519"/>
        <v>731.15384076703981</v>
      </c>
      <c r="AE946" s="8">
        <f t="shared" si="512"/>
        <v>-14966.162466298254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2562.1432932113798</v>
      </c>
      <c r="M947" s="14">
        <f t="shared" si="505"/>
        <v>769177</v>
      </c>
      <c r="N947" s="13"/>
      <c r="O947" s="12">
        <f>1000*(IF(I8&lt;18,VLOOKUP(I8,'[1]Mortality (No Interventions) L'!$B$10:$O$129,13),VLOOKUP(I8,'[1]Mortality (Interventions) L'!$B$392:$AV$512,25)))</f>
        <v>19.336724350620177</v>
      </c>
      <c r="P947" s="11">
        <v>0</v>
      </c>
      <c r="Q947" s="10">
        <f t="shared" si="514"/>
        <v>0.95173932477608203</v>
      </c>
      <c r="R947" s="10">
        <f t="shared" si="515"/>
        <v>1.8403520976840473E-2</v>
      </c>
      <c r="S947" s="10">
        <f t="shared" si="516"/>
        <v>0</v>
      </c>
      <c r="T947" s="9">
        <f t="shared" si="506"/>
        <v>0.93333580379924153</v>
      </c>
      <c r="U947" s="18"/>
      <c r="V947" s="8">
        <f t="shared" si="517"/>
        <v>7320.5599861329247</v>
      </c>
      <c r="W947" s="8">
        <f t="shared" si="507"/>
        <v>7179.004335588892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-2391.3400700182788</v>
      </c>
      <c r="AB947" s="8">
        <f t="shared" si="518"/>
        <v>-14155.565054403225</v>
      </c>
      <c r="AC947" s="8">
        <f t="shared" si="511"/>
        <v>-16546.905124421504</v>
      </c>
      <c r="AD947" s="8">
        <f t="shared" si="519"/>
        <v>718.14693463963999</v>
      </c>
      <c r="AE947" s="8">
        <f t="shared" si="512"/>
        <v>-15828.758189781864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2562.1432932113798</v>
      </c>
      <c r="M948" s="14">
        <f t="shared" si="505"/>
        <v>769177</v>
      </c>
      <c r="N948" s="13"/>
      <c r="O948" s="12">
        <f>1000*(IF(I9&lt;18,VLOOKUP(I9,'[1]Mortality (No Interventions) L'!$B$10:$O$129,13),VLOOKUP(I9,'[1]Mortality (Interventions) L'!$B$392:$AV$512,25)))</f>
        <v>21.071466135389166</v>
      </c>
      <c r="P948" s="11">
        <v>0</v>
      </c>
      <c r="Q948" s="10">
        <f t="shared" si="514"/>
        <v>0.93333580379924153</v>
      </c>
      <c r="R948" s="10">
        <f t="shared" si="515"/>
        <v>1.9666753782701947E-2</v>
      </c>
      <c r="S948" s="10">
        <f t="shared" si="516"/>
        <v>0</v>
      </c>
      <c r="T948" s="9">
        <f t="shared" si="506"/>
        <v>0.91366905001653953</v>
      </c>
      <c r="U948" s="18"/>
      <c r="V948" s="8">
        <f t="shared" si="517"/>
        <v>7179.004335588892</v>
      </c>
      <c r="W948" s="8">
        <f t="shared" si="507"/>
        <v>7027.7321888457191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-2340.9510287146895</v>
      </c>
      <c r="AB948" s="8">
        <f t="shared" si="518"/>
        <v>-15127.214674317336</v>
      </c>
      <c r="AC948" s="8">
        <f t="shared" si="511"/>
        <v>-17468.165703032028</v>
      </c>
      <c r="AD948" s="8">
        <f t="shared" si="519"/>
        <v>704.26032532127033</v>
      </c>
      <c r="AE948" s="8">
        <f t="shared" si="512"/>
        <v>-16763.905377710758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2562.1432932113798</v>
      </c>
      <c r="M949" s="14">
        <f t="shared" si="505"/>
        <v>769177</v>
      </c>
      <c r="N949" s="13"/>
      <c r="O949" s="12">
        <f>1000*(IF(I10&lt;18,VLOOKUP(I10,'[1]Mortality (No Interventions) L'!$B$10:$O$129,13),VLOOKUP(I10,'[1]Mortality (Interventions) L'!$B$392:$AV$512,25)))</f>
        <v>23.264272907378036</v>
      </c>
      <c r="P949" s="11">
        <v>0</v>
      </c>
      <c r="Q949" s="10">
        <f t="shared" si="514"/>
        <v>0.91366905001653953</v>
      </c>
      <c r="R949" s="10">
        <f t="shared" si="515"/>
        <v>2.1255846126609607E-2</v>
      </c>
      <c r="S949" s="10">
        <f t="shared" si="516"/>
        <v>0</v>
      </c>
      <c r="T949" s="9">
        <f t="shared" si="506"/>
        <v>0.89241320388992995</v>
      </c>
      <c r="U949" s="18"/>
      <c r="V949" s="8">
        <f t="shared" si="517"/>
        <v>7027.7321888457191</v>
      </c>
      <c r="W949" s="8">
        <f t="shared" si="507"/>
        <v>6864.2371092844469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-2286.4905051198639</v>
      </c>
      <c r="AB949" s="8">
        <f t="shared" si="518"/>
        <v>-16349.507956127198</v>
      </c>
      <c r="AC949" s="8">
        <f t="shared" si="511"/>
        <v>-18635.998461247062</v>
      </c>
      <c r="AD949" s="8">
        <f t="shared" si="519"/>
        <v>689.42052772576506</v>
      </c>
      <c r="AE949" s="8">
        <f t="shared" si="512"/>
        <v>-17946.577933521297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2562.1432932113798</v>
      </c>
      <c r="M950" s="14">
        <f t="shared" si="505"/>
        <v>769177</v>
      </c>
      <c r="N950" s="13"/>
      <c r="O950" s="12">
        <f>1000*(IF(I11&lt;18,VLOOKUP(I11,'[1]Mortality (No Interventions) L'!$B$10:$O$129,13),VLOOKUP(I11,'[1]Mortality (Interventions) L'!$B$392:$AV$512,25)))</f>
        <v>25.511571849225636</v>
      </c>
      <c r="P950" s="11">
        <v>0</v>
      </c>
      <c r="Q950" s="10">
        <f t="shared" si="514"/>
        <v>0.89241320388992995</v>
      </c>
      <c r="R950" s="10">
        <f t="shared" si="515"/>
        <v>2.2766863570235593E-2</v>
      </c>
      <c r="S950" s="10">
        <f t="shared" si="516"/>
        <v>0</v>
      </c>
      <c r="T950" s="9">
        <f t="shared" si="506"/>
        <v>0.86964634031969434</v>
      </c>
      <c r="U950" s="18"/>
      <c r="V950" s="8">
        <f t="shared" si="517"/>
        <v>6864.2371092844469</v>
      </c>
      <c r="W950" s="8">
        <f t="shared" si="507"/>
        <v>6689.1196310808155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-2228.1585383159259</v>
      </c>
      <c r="AB950" s="8">
        <f t="shared" si="518"/>
        <v>-17511.747820363104</v>
      </c>
      <c r="AC950" s="8">
        <f t="shared" si="511"/>
        <v>-19739.906358679029</v>
      </c>
      <c r="AD950" s="8">
        <f t="shared" si="519"/>
        <v>673.38166042080434</v>
      </c>
      <c r="AE950" s="8">
        <f t="shared" si="512"/>
        <v>-19066.524698258225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2562.1432932113798</v>
      </c>
      <c r="M951" s="14">
        <f t="shared" si="505"/>
        <v>769177</v>
      </c>
      <c r="N951" s="13"/>
      <c r="O951" s="12">
        <f>1000*(IF(I12&lt;18,VLOOKUP(I12,'[1]Mortality (No Interventions) L'!$B$10:$O$129,13),VLOOKUP(I12,'[1]Mortality (Interventions) L'!$B$392:$AV$512,25)))</f>
        <v>28.094635797510534</v>
      </c>
      <c r="P951" s="11">
        <v>0</v>
      </c>
      <c r="Q951" s="10">
        <f t="shared" si="514"/>
        <v>0.86964634031969434</v>
      </c>
      <c r="R951" s="10">
        <f t="shared" si="515"/>
        <v>2.4432397203919713E-2</v>
      </c>
      <c r="S951" s="10">
        <f t="shared" si="516"/>
        <v>0</v>
      </c>
      <c r="T951" s="9">
        <f t="shared" si="506"/>
        <v>0.84521394311577458</v>
      </c>
      <c r="U951" s="18"/>
      <c r="V951" s="8">
        <f t="shared" si="517"/>
        <v>6689.1196310808155</v>
      </c>
      <c r="W951" s="8">
        <f t="shared" si="507"/>
        <v>6501.191251239622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-2165.5592356828265</v>
      </c>
      <c r="AB951" s="8">
        <f t="shared" si="518"/>
        <v>-18792.837984119353</v>
      </c>
      <c r="AC951" s="8">
        <f t="shared" si="511"/>
        <v>-20958.39721980218</v>
      </c>
      <c r="AD951" s="8">
        <f t="shared" si="519"/>
        <v>656.20263580902804</v>
      </c>
      <c r="AE951" s="8">
        <f t="shared" si="512"/>
        <v>-20302.19458399315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2562.1432932113798</v>
      </c>
      <c r="M952" s="14">
        <f t="shared" si="505"/>
        <v>769177</v>
      </c>
      <c r="N952" s="13"/>
      <c r="O952" s="12">
        <f>1000*(IF(I13&lt;18,VLOOKUP(I13,'[1]Mortality (No Interventions) L'!$B$10:$O$129,13),VLOOKUP(I13,'[1]Mortality (Interventions) L'!$B$392:$AV$512,25)))</f>
        <v>31.06383099843616</v>
      </c>
      <c r="P952" s="11">
        <v>0</v>
      </c>
      <c r="Q952" s="10">
        <f t="shared" si="514"/>
        <v>0.84521394311577458</v>
      </c>
      <c r="R952" s="10">
        <f t="shared" si="515"/>
        <v>2.6255583086470257E-2</v>
      </c>
      <c r="S952" s="10">
        <f t="shared" si="516"/>
        <v>0</v>
      </c>
      <c r="T952" s="9">
        <f t="shared" si="506"/>
        <v>0.81895836002930433</v>
      </c>
      <c r="U952" s="18"/>
      <c r="V952" s="8">
        <f t="shared" si="517"/>
        <v>6501.191251239622</v>
      </c>
      <c r="W952" s="8">
        <f t="shared" si="507"/>
        <v>6299.2393449226029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-2098.2886695684729</v>
      </c>
      <c r="AB952" s="8">
        <f t="shared" si="518"/>
        <v>-20195.190631701931</v>
      </c>
      <c r="AC952" s="8">
        <f t="shared" si="511"/>
        <v>-22293.479301270403</v>
      </c>
      <c r="AD952" s="8">
        <f t="shared" si="519"/>
        <v>637.76686174660699</v>
      </c>
      <c r="AE952" s="8">
        <f t="shared" si="512"/>
        <v>-21655.712439523795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5129.8081586500812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2562.1432932113798</v>
      </c>
      <c r="M953" s="14">
        <f t="shared" si="505"/>
        <v>769177</v>
      </c>
      <c r="N953" s="13"/>
      <c r="O953" s="12">
        <f>1000*(IF(I14&lt;18,VLOOKUP(I14,'[1]Mortality (No Interventions) L'!$B$10:$O$129,13),VLOOKUP(I14,'[1]Mortality (Interventions) L'!$B$392:$AV$512,25)))</f>
        <v>34.591919621057393</v>
      </c>
      <c r="P953" s="11">
        <v>0</v>
      </c>
      <c r="Q953" s="10">
        <f t="shared" si="514"/>
        <v>0.81895836002930433</v>
      </c>
      <c r="R953" s="10">
        <f t="shared" si="515"/>
        <v>2.8329341763126677E-2</v>
      </c>
      <c r="S953" s="10">
        <f t="shared" si="516"/>
        <v>0</v>
      </c>
      <c r="T953" s="9">
        <f t="shared" si="506"/>
        <v>0.79062901826617771</v>
      </c>
      <c r="U953" s="18"/>
      <c r="V953" s="8">
        <f t="shared" si="517"/>
        <v>6299.2393449226029</v>
      </c>
      <c r="W953" s="8">
        <f t="shared" si="507"/>
        <v>6081.336563829238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-2025.7048365689848</v>
      </c>
      <c r="AB953" s="8">
        <f t="shared" si="518"/>
        <v>-21790.278109336487</v>
      </c>
      <c r="AC953" s="8">
        <f t="shared" si="511"/>
        <v>-23815.982945905471</v>
      </c>
      <c r="AD953" s="8">
        <f t="shared" si="519"/>
        <v>617.95537973690739</v>
      </c>
      <c r="AE953" s="8">
        <f t="shared" si="512"/>
        <v>-23198.027566168563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2562.1432932113798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2562.1432932113798</v>
      </c>
      <c r="M954" s="14">
        <f t="shared" si="505"/>
        <v>769177</v>
      </c>
      <c r="N954" s="13"/>
      <c r="O954" s="12">
        <f>1000*(IF(I15&lt;18,VLOOKUP(I15,'[1]Mortality (No Interventions) L'!$B$10:$O$129,13),VLOOKUP(I15,'[1]Mortality (Interventions) L'!$B$392:$AV$512,25)))</f>
        <v>38.64303536533491</v>
      </c>
      <c r="P954" s="11">
        <v>0</v>
      </c>
      <c r="Q954" s="10">
        <f t="shared" si="514"/>
        <v>0.79062901826617771</v>
      </c>
      <c r="R954" s="10">
        <f t="shared" si="515"/>
        <v>3.0552305113719924E-2</v>
      </c>
      <c r="S954" s="10">
        <f t="shared" si="516"/>
        <v>0</v>
      </c>
      <c r="T954" s="9">
        <f t="shared" si="506"/>
        <v>0.76007671315245773</v>
      </c>
      <c r="U954" s="18"/>
      <c r="V954" s="8">
        <f t="shared" si="517"/>
        <v>6081.336563829238</v>
      </c>
      <c r="W954" s="8">
        <f t="shared" si="507"/>
        <v>5846.33525992468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-1947.4254529297193</v>
      </c>
      <c r="AB954" s="8">
        <f t="shared" si="518"/>
        <v>-23500.13039045575</v>
      </c>
      <c r="AC954" s="8">
        <f t="shared" si="511"/>
        <v>-25447.555843385468</v>
      </c>
      <c r="AD954" s="8">
        <f t="shared" si="519"/>
        <v>596.57911691164827</v>
      </c>
      <c r="AE954" s="8">
        <f t="shared" si="512"/>
        <v>-24850.976726473818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2562.1432932113798</v>
      </c>
      <c r="M955" s="14">
        <f t="shared" si="505"/>
        <v>769177</v>
      </c>
      <c r="N955" s="13"/>
      <c r="O955" s="12">
        <f>1000*(IF(I16&lt;18,VLOOKUP(I16,'[1]Mortality (No Interventions) L'!$B$10:$O$129,13),VLOOKUP(I16,'[1]Mortality (Interventions) L'!$B$392:$AV$512,25)))</f>
        <v>43.274119192998896</v>
      </c>
      <c r="P955" s="11">
        <v>0</v>
      </c>
      <c r="Q955" s="10">
        <f t="shared" si="514"/>
        <v>0.76007671315245773</v>
      </c>
      <c r="R955" s="10">
        <f t="shared" si="515"/>
        <v>3.2891650280782288E-2</v>
      </c>
      <c r="S955" s="10">
        <f t="shared" si="516"/>
        <v>0</v>
      </c>
      <c r="T955" s="9">
        <f t="shared" si="506"/>
        <v>0.72718506287167539</v>
      </c>
      <c r="U955" s="18"/>
      <c r="V955" s="8">
        <f t="shared" si="517"/>
        <v>5846.33525992468</v>
      </c>
      <c r="W955" s="8">
        <f t="shared" si="507"/>
        <v>5593.3402510444666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-1863.1523317601586</v>
      </c>
      <c r="AB955" s="8">
        <f t="shared" si="518"/>
        <v>-25299.500888021277</v>
      </c>
      <c r="AC955" s="8">
        <f t="shared" si="511"/>
        <v>-27162.653219781438</v>
      </c>
      <c r="AD955" s="8">
        <f t="shared" si="519"/>
        <v>573.52548899861119</v>
      </c>
      <c r="AE955" s="8">
        <f t="shared" si="512"/>
        <v>-26589.127730782828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2562.1432932113798</v>
      </c>
      <c r="M956" s="14">
        <f t="shared" si="505"/>
        <v>769177</v>
      </c>
      <c r="N956" s="13"/>
      <c r="O956" s="12">
        <f>1000*(IF(I17&lt;18,VLOOKUP(I17,'[1]Mortality (No Interventions) L'!$B$10:$O$129,13),VLOOKUP(I17,'[1]Mortality (Interventions) L'!$B$392:$AV$512,25)))</f>
        <v>48.599243710102584</v>
      </c>
      <c r="P956" s="11">
        <v>0</v>
      </c>
      <c r="Q956" s="10">
        <f t="shared" si="514"/>
        <v>0.72718506287167539</v>
      </c>
      <c r="R956" s="10">
        <f t="shared" si="515"/>
        <v>3.5340644092846825E-2</v>
      </c>
      <c r="S956" s="10">
        <f t="shared" si="516"/>
        <v>0</v>
      </c>
      <c r="T956" s="9">
        <f t="shared" si="506"/>
        <v>0.69184441877882852</v>
      </c>
      <c r="U956" s="18"/>
      <c r="V956" s="8">
        <f t="shared" si="517"/>
        <v>5593.3402510444666</v>
      </c>
      <c r="W956" s="8">
        <f t="shared" si="507"/>
        <v>5321.5081450304306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-1772.6045375199008</v>
      </c>
      <c r="AB956" s="8">
        <f t="shared" si="518"/>
        <v>-27183.210601403644</v>
      </c>
      <c r="AC956" s="8">
        <f t="shared" si="511"/>
        <v>-28955.815138923543</v>
      </c>
      <c r="AD956" s="8">
        <f t="shared" si="519"/>
        <v>548.70667862746222</v>
      </c>
      <c r="AE956" s="8">
        <f t="shared" si="512"/>
        <v>-28407.10846029608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2562.1432932113798</v>
      </c>
      <c r="M957" s="14">
        <f t="shared" si="505"/>
        <v>769177</v>
      </c>
      <c r="N957" s="13"/>
      <c r="O957" s="12">
        <f>1000*(IF(I18&lt;18,VLOOKUP(I18,'[1]Mortality (No Interventions) L'!$B$10:$O$129,13),VLOOKUP(I18,'[1]Mortality (Interventions) L'!$B$392:$AV$512,25)))</f>
        <v>54.516797073573834</v>
      </c>
      <c r="P957" s="11">
        <v>0</v>
      </c>
      <c r="Q957" s="10">
        <f t="shared" si="514"/>
        <v>0.69184441877882852</v>
      </c>
      <c r="R957" s="10">
        <f t="shared" si="515"/>
        <v>3.7717141785050035E-2</v>
      </c>
      <c r="S957" s="10">
        <f t="shared" si="516"/>
        <v>0</v>
      </c>
      <c r="T957" s="9">
        <f t="shared" si="506"/>
        <v>0.65412727699377848</v>
      </c>
      <c r="U957" s="18"/>
      <c r="V957" s="8">
        <f t="shared" si="517"/>
        <v>5321.5081450304306</v>
      </c>
      <c r="W957" s="8">
        <f t="shared" si="507"/>
        <v>5031.3965653624355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-1675.967815656232</v>
      </c>
      <c r="AB957" s="8">
        <f t="shared" si="518"/>
        <v>-29011.15796679943</v>
      </c>
      <c r="AC957" s="8">
        <f t="shared" si="511"/>
        <v>-30687.125782455663</v>
      </c>
      <c r="AD957" s="8">
        <f t="shared" si="519"/>
        <v>522.03994902748525</v>
      </c>
      <c r="AE957" s="8">
        <f t="shared" si="512"/>
        <v>-30165.085833428177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2562.1432932113798</v>
      </c>
      <c r="M958" s="14">
        <f t="shared" si="505"/>
        <v>769177</v>
      </c>
      <c r="N958" s="13"/>
      <c r="O958" s="12">
        <f>1000*(IF(I19&lt;18,VLOOKUP(I19,'[1]Mortality (No Interventions) L'!$B$10:$O$129,13),VLOOKUP(I19,'[1]Mortality (Interventions) L'!$B$392:$AV$512,25)))</f>
        <v>61.059811927085917</v>
      </c>
      <c r="P958" s="11">
        <v>0</v>
      </c>
      <c r="Q958" s="10">
        <f t="shared" si="514"/>
        <v>0.65412727699377848</v>
      </c>
      <c r="R958" s="10">
        <f t="shared" si="515"/>
        <v>3.9940888509616947E-2</v>
      </c>
      <c r="S958" s="10">
        <f t="shared" si="516"/>
        <v>0</v>
      </c>
      <c r="T958" s="9">
        <f t="shared" si="506"/>
        <v>0.61418638848416152</v>
      </c>
      <c r="U958" s="18"/>
      <c r="V958" s="8">
        <f t="shared" si="517"/>
        <v>5031.3965653624355</v>
      </c>
      <c r="W958" s="8">
        <f t="shared" si="507"/>
        <v>4724.1804373508194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-1573.6335360364135</v>
      </c>
      <c r="AB958" s="8">
        <f t="shared" si="518"/>
        <v>-30721.612801161635</v>
      </c>
      <c r="AC958" s="8">
        <f t="shared" si="511"/>
        <v>-32295.246337198048</v>
      </c>
      <c r="AD958" s="8">
        <f t="shared" si="519"/>
        <v>493.58000306205497</v>
      </c>
      <c r="AE958" s="8">
        <f t="shared" si="512"/>
        <v>-31801.666334135993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2562.1432932113798</v>
      </c>
      <c r="M959" s="14">
        <f t="shared" si="505"/>
        <v>769177</v>
      </c>
      <c r="N959" s="13"/>
      <c r="O959" s="12">
        <f>1000*(IF(I20&lt;18,VLOOKUP(I20,'[1]Mortality (No Interventions) L'!$B$10:$O$129,13),VLOOKUP(I20,'[1]Mortality (Interventions) L'!$B$392:$AV$512,25)))</f>
        <v>68.149376887455901</v>
      </c>
      <c r="P959" s="11">
        <v>0</v>
      </c>
      <c r="Q959" s="10">
        <f t="shared" si="514"/>
        <v>0.61418638848416152</v>
      </c>
      <c r="R959" s="10">
        <f t="shared" si="515"/>
        <v>4.1856419667952532E-2</v>
      </c>
      <c r="S959" s="10">
        <f t="shared" si="516"/>
        <v>0</v>
      </c>
      <c r="T959" s="9">
        <f t="shared" si="506"/>
        <v>0.57232996881620901</v>
      </c>
      <c r="U959" s="18"/>
      <c r="V959" s="8">
        <f t="shared" si="517"/>
        <v>4724.1804373508194</v>
      </c>
      <c r="W959" s="8">
        <f t="shared" si="507"/>
        <v>4402.2304842414524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-1466.391391106328</v>
      </c>
      <c r="AB959" s="8">
        <f t="shared" si="518"/>
        <v>-32194.995310936723</v>
      </c>
      <c r="AC959" s="8">
        <f t="shared" si="511"/>
        <v>-33661.386702043048</v>
      </c>
      <c r="AD959" s="8">
        <f t="shared" si="519"/>
        <v>463.44210090411542</v>
      </c>
      <c r="AE959" s="8">
        <f t="shared" si="512"/>
        <v>-33197.94460113893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2562.1432932113798</v>
      </c>
      <c r="M960" s="14">
        <f t="shared" si="505"/>
        <v>769177</v>
      </c>
      <c r="N960" s="13"/>
      <c r="O960" s="12">
        <f>1000*(IF(I21&lt;18,VLOOKUP(I21,'[1]Mortality (No Interventions) L'!$B$10:$O$129,13),VLOOKUP(I21,'[1]Mortality (Interventions) L'!$B$392:$AV$512,25)))</f>
        <v>75.888963501017685</v>
      </c>
      <c r="P960" s="11">
        <v>0</v>
      </c>
      <c r="Q960" s="10">
        <f t="shared" si="514"/>
        <v>0.57232996881620901</v>
      </c>
      <c r="R960" s="10">
        <f t="shared" si="515"/>
        <v>4.3433528114031873E-2</v>
      </c>
      <c r="S960" s="10">
        <f t="shared" si="516"/>
        <v>0</v>
      </c>
      <c r="T960" s="9">
        <f t="shared" si="506"/>
        <v>0.52889644070217712</v>
      </c>
      <c r="U960" s="18"/>
      <c r="V960" s="8">
        <f t="shared" si="517"/>
        <v>4402.2304842414524</v>
      </c>
      <c r="W960" s="8">
        <f t="shared" si="507"/>
        <v>4068.1497756997851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-1355.1084683484535</v>
      </c>
      <c r="AB960" s="8">
        <f t="shared" si="518"/>
        <v>-33408.070854166697</v>
      </c>
      <c r="AC960" s="8">
        <f t="shared" si="511"/>
        <v>-34763.179322515149</v>
      </c>
      <c r="AD960" s="8">
        <f t="shared" si="519"/>
        <v>431.85881050408648</v>
      </c>
      <c r="AE960" s="8">
        <f t="shared" si="512"/>
        <v>-34331.320512011065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2562.1432932113798</v>
      </c>
      <c r="M961" s="14">
        <f t="shared" si="505"/>
        <v>769177</v>
      </c>
      <c r="N961" s="13"/>
      <c r="O961" s="12">
        <f>1000*(IF(I22&lt;18,VLOOKUP(I22,'[1]Mortality (No Interventions) L'!$B$10:$O$129,13),VLOOKUP(I22,'[1]Mortality (Interventions) L'!$B$392:$AV$512,25)))</f>
        <v>84.546999088666425</v>
      </c>
      <c r="P961" s="11">
        <v>0</v>
      </c>
      <c r="Q961" s="10">
        <f t="shared" si="514"/>
        <v>0.52889644070217712</v>
      </c>
      <c r="R961" s="10">
        <f t="shared" si="515"/>
        <v>4.4716606890045883E-2</v>
      </c>
      <c r="S961" s="10">
        <f t="shared" si="516"/>
        <v>0</v>
      </c>
      <c r="T961" s="9">
        <f t="shared" si="506"/>
        <v>0.48417983381213126</v>
      </c>
      <c r="U961" s="18"/>
      <c r="V961" s="8">
        <f t="shared" si="517"/>
        <v>4068.1497756997851</v>
      </c>
      <c r="W961" s="8">
        <f t="shared" si="507"/>
        <v>3724.1999203211371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-1240.5381139099525</v>
      </c>
      <c r="AB961" s="8">
        <f t="shared" si="518"/>
        <v>-34394.985537864821</v>
      </c>
      <c r="AC961" s="8">
        <f t="shared" si="511"/>
        <v>-35635.523651774776</v>
      </c>
      <c r="AD961" s="8">
        <f t="shared" si="519"/>
        <v>399.08549299614896</v>
      </c>
      <c r="AE961" s="8">
        <f t="shared" si="512"/>
        <v>-35236.438158778627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2562.1432932113798</v>
      </c>
      <c r="M962" s="14">
        <f t="shared" si="505"/>
        <v>769177</v>
      </c>
      <c r="N962" s="13"/>
      <c r="O962" s="12">
        <f>1000*(IF(I23&lt;18,VLOOKUP(I23,'[1]Mortality (No Interventions) L'!$B$10:$O$129,13),VLOOKUP(I23,'[1]Mortality (Interventions) L'!$B$392:$AV$512,25)))</f>
        <v>94.219357885623197</v>
      </c>
      <c r="P962" s="11">
        <v>0</v>
      </c>
      <c r="Q962" s="10">
        <f t="shared" si="514"/>
        <v>0.48417983381213126</v>
      </c>
      <c r="R962" s="10">
        <f t="shared" si="515"/>
        <v>4.561911304294676E-2</v>
      </c>
      <c r="S962" s="10">
        <f t="shared" si="516"/>
        <v>0</v>
      </c>
      <c r="T962" s="9">
        <f t="shared" si="506"/>
        <v>0.43856072076918451</v>
      </c>
      <c r="U962" s="18"/>
      <c r="V962" s="8">
        <f t="shared" si="517"/>
        <v>3724.1999203211371</v>
      </c>
      <c r="W962" s="8">
        <f t="shared" si="507"/>
        <v>3373.3081951907907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-1123.6554093847149</v>
      </c>
      <c r="AB962" s="8">
        <f t="shared" si="518"/>
        <v>-35089.17251303466</v>
      </c>
      <c r="AC962" s="8">
        <f t="shared" si="511"/>
        <v>-36212.827922419376</v>
      </c>
      <c r="AD962" s="8">
        <f t="shared" si="519"/>
        <v>365.34401218350359</v>
      </c>
      <c r="AE962" s="8">
        <f t="shared" si="512"/>
        <v>-35847.483910235875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2562.1432932113798</v>
      </c>
      <c r="M963" s="14">
        <f t="shared" si="505"/>
        <v>769177</v>
      </c>
      <c r="N963" s="13"/>
      <c r="O963" s="12">
        <f>1000*(IF(I24&lt;18,VLOOKUP(I24,'[1]Mortality (No Interventions) L'!$B$10:$O$129,13),VLOOKUP(I24,'[1]Mortality (Interventions) L'!$B$392:$AV$512,25)))</f>
        <v>105.06605652571474</v>
      </c>
      <c r="P963" s="11">
        <v>0</v>
      </c>
      <c r="Q963" s="10">
        <f t="shared" si="514"/>
        <v>0.43856072076918451</v>
      </c>
      <c r="R963" s="10">
        <f t="shared" si="515"/>
        <v>4.6077845478293342E-2</v>
      </c>
      <c r="S963" s="10">
        <f t="shared" si="516"/>
        <v>0</v>
      </c>
      <c r="T963" s="9">
        <f t="shared" si="506"/>
        <v>0.39248287529089115</v>
      </c>
      <c r="U963" s="18"/>
      <c r="V963" s="8">
        <f t="shared" si="517"/>
        <v>3373.3081951907907</v>
      </c>
      <c r="W963" s="8">
        <f t="shared" si="507"/>
        <v>3018.8880056762182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-1005.5973666268752</v>
      </c>
      <c r="AB963" s="8">
        <f t="shared" si="518"/>
        <v>-35442.018951457241</v>
      </c>
      <c r="AC963" s="8">
        <f t="shared" si="511"/>
        <v>-36447.616318084118</v>
      </c>
      <c r="AD963" s="8">
        <f t="shared" si="519"/>
        <v>330.92153394821656</v>
      </c>
      <c r="AE963" s="8">
        <f t="shared" si="512"/>
        <v>-36116.6947841359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2562.1432932113798</v>
      </c>
      <c r="M964" s="14">
        <f t="shared" si="505"/>
        <v>769177</v>
      </c>
      <c r="N964" s="13"/>
      <c r="O964" s="12">
        <f>1000*(IF(I25&lt;18,VLOOKUP(I25,'[1]Mortality (No Interventions) L'!$B$10:$O$129,13),VLOOKUP(I25,'[1]Mortality (Interventions) L'!$B$392:$AV$512,25)))</f>
        <v>116.69117813742447</v>
      </c>
      <c r="P964" s="11">
        <v>0</v>
      </c>
      <c r="Q964" s="10">
        <f t="shared" si="514"/>
        <v>0.39248287529089115</v>
      </c>
      <c r="R964" s="10">
        <f t="shared" si="515"/>
        <v>4.5799289116457934E-2</v>
      </c>
      <c r="S964" s="10">
        <f t="shared" si="516"/>
        <v>0</v>
      </c>
      <c r="T964" s="9">
        <f t="shared" si="506"/>
        <v>0.34668358617443323</v>
      </c>
      <c r="U964" s="18"/>
      <c r="V964" s="8">
        <f t="shared" si="517"/>
        <v>3018.8880056762182</v>
      </c>
      <c r="W964" s="8">
        <f t="shared" si="507"/>
        <v>2666.6104076289203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-888.25302518329352</v>
      </c>
      <c r="AB964" s="8">
        <f t="shared" si="518"/>
        <v>-35227.759804729765</v>
      </c>
      <c r="AC964" s="8">
        <f t="shared" si="511"/>
        <v>-36116.012829913059</v>
      </c>
      <c r="AD964" s="8">
        <f t="shared" si="519"/>
        <v>296.15291335683702</v>
      </c>
      <c r="AE964" s="8">
        <f t="shared" si="512"/>
        <v>-35819.859916556219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2562.1432932113798</v>
      </c>
      <c r="M965" s="14">
        <f t="shared" si="505"/>
        <v>769177</v>
      </c>
      <c r="N965" s="13"/>
      <c r="O965" s="12">
        <f>1000*(IF(I26&lt;18,VLOOKUP(I26,'[1]Mortality (No Interventions) L'!$B$10:$O$129,13),VLOOKUP(I26,'[1]Mortality (Interventions) L'!$B$392:$AV$512,25)))</f>
        <v>128.72185388099069</v>
      </c>
      <c r="P965" s="11">
        <v>0</v>
      </c>
      <c r="Q965" s="10">
        <f t="shared" si="514"/>
        <v>0.34668358617443323</v>
      </c>
      <c r="R965" s="10">
        <f t="shared" si="515"/>
        <v>4.462575392248324E-2</v>
      </c>
      <c r="S965" s="10">
        <f t="shared" si="516"/>
        <v>0</v>
      </c>
      <c r="T965" s="9">
        <f t="shared" si="506"/>
        <v>0.30205783225194999</v>
      </c>
      <c r="U965" s="18"/>
      <c r="V965" s="8">
        <f t="shared" si="517"/>
        <v>2666.6104076289203</v>
      </c>
      <c r="W965" s="8">
        <f t="shared" si="507"/>
        <v>2323.3593723805816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-773.91544906630168</v>
      </c>
      <c r="AB965" s="8">
        <f t="shared" si="518"/>
        <v>-34325.103524833889</v>
      </c>
      <c r="AC965" s="8">
        <f t="shared" si="511"/>
        <v>-35099.018973900187</v>
      </c>
      <c r="AD965" s="8">
        <f t="shared" si="519"/>
        <v>261.59448098839709</v>
      </c>
      <c r="AE965" s="8">
        <f t="shared" si="512"/>
        <v>-34837.424492911792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2562.1432932113798</v>
      </c>
      <c r="M966" s="14">
        <f t="shared" si="505"/>
        <v>769177</v>
      </c>
      <c r="N966" s="13"/>
      <c r="O966" s="12">
        <f>1000*(IF(I27&lt;18,VLOOKUP(I27,'[1]Mortality (No Interventions) L'!$B$10:$O$129,13),VLOOKUP(I27,'[1]Mortality (Interventions) L'!$B$392:$AV$512,25)))</f>
        <v>141.76126301794392</v>
      </c>
      <c r="P966" s="11">
        <v>0</v>
      </c>
      <c r="Q966" s="10">
        <f t="shared" si="514"/>
        <v>0.30205783225194999</v>
      </c>
      <c r="R966" s="10">
        <f t="shared" si="515"/>
        <v>4.2820099804498669E-2</v>
      </c>
      <c r="S966" s="10">
        <f t="shared" si="516"/>
        <v>0</v>
      </c>
      <c r="T966" s="9">
        <f t="shared" si="506"/>
        <v>0.2592377324474513</v>
      </c>
      <c r="U966" s="18"/>
      <c r="V966" s="8">
        <f t="shared" si="517"/>
        <v>2323.3593723805816</v>
      </c>
      <c r="W966" s="8">
        <f t="shared" si="507"/>
        <v>1993.9970133073325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-664.20421753756341</v>
      </c>
      <c r="AB966" s="8">
        <f t="shared" si="518"/>
        <v>-32936.235907324874</v>
      </c>
      <c r="AC966" s="8">
        <f t="shared" si="511"/>
        <v>-33600.440124862434</v>
      </c>
      <c r="AD966" s="8">
        <f t="shared" si="519"/>
        <v>227.92155443053508</v>
      </c>
      <c r="AE966" s="8">
        <f t="shared" si="512"/>
        <v>-33372.518570431901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2562.1432932113798</v>
      </c>
      <c r="M967" s="14">
        <f t="shared" si="505"/>
        <v>769177</v>
      </c>
      <c r="N967" s="13"/>
      <c r="O967" s="12">
        <f>1000*(IF(I28&lt;18,VLOOKUP(I28,'[1]Mortality (No Interventions) L'!$B$10:$O$129,13),VLOOKUP(I28,'[1]Mortality (Interventions) L'!$B$392:$AV$512,25)))</f>
        <v>155.7406126574912</v>
      </c>
      <c r="P967" s="11">
        <v>0</v>
      </c>
      <c r="Q967" s="10">
        <f t="shared" si="514"/>
        <v>0.2592377324474513</v>
      </c>
      <c r="R967" s="10">
        <f t="shared" si="515"/>
        <v>4.0373843275304848E-2</v>
      </c>
      <c r="S967" s="10">
        <f t="shared" si="516"/>
        <v>0</v>
      </c>
      <c r="T967" s="9">
        <f t="shared" si="506"/>
        <v>0.21886388917214644</v>
      </c>
      <c r="U967" s="18"/>
      <c r="V967" s="8">
        <f t="shared" si="517"/>
        <v>1993.9970133073325</v>
      </c>
      <c r="W967" s="8">
        <f t="shared" si="507"/>
        <v>1683.4506968176408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-560.7606457685738</v>
      </c>
      <c r="AB967" s="8">
        <f t="shared" si="518"/>
        <v>-31054.631648969156</v>
      </c>
      <c r="AC967" s="8">
        <f t="shared" si="511"/>
        <v>-31615.392294737729</v>
      </c>
      <c r="AD967" s="8">
        <f t="shared" si="519"/>
        <v>195.61110700544933</v>
      </c>
      <c r="AE967" s="8">
        <f t="shared" si="512"/>
        <v>-31419.781187732278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2562.1432932113798</v>
      </c>
      <c r="M968" s="14">
        <f t="shared" si="505"/>
        <v>769177</v>
      </c>
      <c r="N968" s="13"/>
      <c r="O968" s="12">
        <f>1000*(IF(I29&lt;18,VLOOKUP(I29,'[1]Mortality (No Interventions) L'!$B$10:$O$129,13),VLOOKUP(I29,'[1]Mortality (Interventions) L'!$B$392:$AV$512,25)))</f>
        <v>171.04571308540429</v>
      </c>
      <c r="P968" s="11">
        <v>0</v>
      </c>
      <c r="Q968" s="10">
        <f t="shared" si="514"/>
        <v>0.21886388917214644</v>
      </c>
      <c r="R968" s="10">
        <f t="shared" si="515"/>
        <v>3.7435729992094685E-2</v>
      </c>
      <c r="S968" s="10">
        <f t="shared" si="516"/>
        <v>0</v>
      </c>
      <c r="T968" s="9">
        <f t="shared" si="506"/>
        <v>0.18142815918005176</v>
      </c>
      <c r="U968" s="18"/>
      <c r="V968" s="8">
        <f t="shared" si="517"/>
        <v>1683.4506968176408</v>
      </c>
      <c r="W968" s="8">
        <f t="shared" si="507"/>
        <v>1395.5036719363468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-464.84494124285624</v>
      </c>
      <c r="AB968" s="8">
        <f t="shared" si="518"/>
        <v>-28794.702488129413</v>
      </c>
      <c r="AC968" s="8">
        <f t="shared" si="511"/>
        <v>-29259.547429372269</v>
      </c>
      <c r="AD968" s="8">
        <f t="shared" si="519"/>
        <v>165.14651335781059</v>
      </c>
      <c r="AE968" s="8">
        <f t="shared" si="512"/>
        <v>-29094.40091601446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2562.1432932113798</v>
      </c>
      <c r="M969" s="14">
        <f t="shared" si="505"/>
        <v>769177</v>
      </c>
      <c r="N969" s="13"/>
      <c r="O969" s="12">
        <f>1000*(IF(I30&lt;18,VLOOKUP(I30,'[1]Mortality (No Interventions) L'!$B$10:$O$129,13),VLOOKUP(I30,'[1]Mortality (Interventions) L'!$B$392:$AV$512,25)))</f>
        <v>197.75344610787826</v>
      </c>
      <c r="P969" s="11">
        <v>0</v>
      </c>
      <c r="Q969" s="10">
        <f t="shared" si="514"/>
        <v>0.18142815918005176</v>
      </c>
      <c r="R969" s="10">
        <f t="shared" si="515"/>
        <v>3.5878043698863923E-2</v>
      </c>
      <c r="S969" s="10">
        <f t="shared" si="516"/>
        <v>0</v>
      </c>
      <c r="T969" s="9">
        <f t="shared" si="506"/>
        <v>0.14555011548118785</v>
      </c>
      <c r="U969" s="18"/>
      <c r="V969" s="8">
        <f t="shared" si="517"/>
        <v>1395.5036719363468</v>
      </c>
      <c r="W969" s="8">
        <f t="shared" si="507"/>
        <v>1119.5380117547363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-372.92025220626726</v>
      </c>
      <c r="AB969" s="8">
        <f t="shared" si="518"/>
        <v>-27596.566018161055</v>
      </c>
      <c r="AC969" s="8">
        <f t="shared" si="511"/>
        <v>-27969.486270367321</v>
      </c>
      <c r="AD969" s="8">
        <f t="shared" si="519"/>
        <v>136.89891021695564</v>
      </c>
      <c r="AE969" s="8">
        <f t="shared" si="512"/>
        <v>-27832.587360150366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2562.1432932113798</v>
      </c>
      <c r="M970" s="14">
        <f t="shared" si="505"/>
        <v>769177</v>
      </c>
      <c r="N970" s="13"/>
      <c r="O970" s="12">
        <f>1000*(IF(I31&lt;18,VLOOKUP(I31,'[1]Mortality (No Interventions) L'!$B$10:$O$129,13),VLOOKUP(I31,'[1]Mortality (Interventions) L'!$B$392:$AV$512,25)))</f>
        <v>215.10998008969401</v>
      </c>
      <c r="P970" s="11">
        <v>0</v>
      </c>
      <c r="Q970" s="10">
        <f t="shared" si="514"/>
        <v>0.14555011548118785</v>
      </c>
      <c r="R970" s="10">
        <f t="shared" si="515"/>
        <v>3.1309282443210983E-2</v>
      </c>
      <c r="S970" s="10">
        <f t="shared" si="516"/>
        <v>0</v>
      </c>
      <c r="T970" s="9">
        <f t="shared" si="506"/>
        <v>0.11424083303797686</v>
      </c>
      <c r="U970" s="18"/>
      <c r="V970" s="8">
        <f t="shared" si="517"/>
        <v>1119.5380117547363</v>
      </c>
      <c r="W970" s="8">
        <f t="shared" si="507"/>
        <v>878.71421233651927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-292.70138417913341</v>
      </c>
      <c r="AB970" s="8">
        <f t="shared" si="518"/>
        <v>-24082.379941821695</v>
      </c>
      <c r="AC970" s="8">
        <f t="shared" si="511"/>
        <v>-24375.081326000829</v>
      </c>
      <c r="AD970" s="8">
        <f t="shared" si="519"/>
        <v>109.82667895313963</v>
      </c>
      <c r="AE970" s="8">
        <f t="shared" si="512"/>
        <v>-24265.254647047688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2562.1432932113798</v>
      </c>
      <c r="M971" s="14">
        <f t="shared" si="505"/>
        <v>769177</v>
      </c>
      <c r="N971" s="13"/>
      <c r="O971" s="12">
        <f>1000*(IF(I32&lt;18,VLOOKUP(I32,'[1]Mortality (No Interventions) L'!$B$10:$O$129,13),VLOOKUP(I32,'[1]Mortality (Interventions) L'!$B$392:$AV$512,25)))</f>
        <v>233.71830784850198</v>
      </c>
      <c r="P971" s="11">
        <v>0</v>
      </c>
      <c r="Q971" s="10">
        <f t="shared" si="514"/>
        <v>0.11424083303797686</v>
      </c>
      <c r="R971" s="10">
        <f t="shared" si="515"/>
        <v>2.6700174184839193E-2</v>
      </c>
      <c r="S971" s="10">
        <f t="shared" si="516"/>
        <v>0</v>
      </c>
      <c r="T971" s="9">
        <f t="shared" si="506"/>
        <v>8.7540658853137665E-2</v>
      </c>
      <c r="U971" s="18"/>
      <c r="V971" s="8">
        <f t="shared" si="517"/>
        <v>878.71421233651927</v>
      </c>
      <c r="W971" s="8">
        <f t="shared" si="507"/>
        <v>673.3426135467987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-224.29171196387207</v>
      </c>
      <c r="AB971" s="8">
        <f t="shared" si="518"/>
        <v>-20537.159878972056</v>
      </c>
      <c r="AC971" s="8">
        <f t="shared" si="511"/>
        <v>-20761.451590935929</v>
      </c>
      <c r="AD971" s="8">
        <f t="shared" si="519"/>
        <v>86.20186423021255</v>
      </c>
      <c r="AE971" s="8">
        <f t="shared" si="512"/>
        <v>-20675.249726705715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2562.1432932113798</v>
      </c>
      <c r="M972" s="14">
        <f t="shared" si="505"/>
        <v>769177</v>
      </c>
      <c r="N972" s="13"/>
      <c r="O972" s="12">
        <f>1000*(IF(I33&lt;18,VLOOKUP(I33,'[1]Mortality (No Interventions) L'!$B$10:$O$129,13),VLOOKUP(I33,'[1]Mortality (Interventions) L'!$B$392:$AV$512,25)))</f>
        <v>253.0340570717413</v>
      </c>
      <c r="P972" s="11">
        <v>0</v>
      </c>
      <c r="Q972" s="10">
        <f t="shared" si="514"/>
        <v>8.7540658853137665E-2</v>
      </c>
      <c r="R972" s="10">
        <f t="shared" si="515"/>
        <v>2.2150768068342673E-2</v>
      </c>
      <c r="S972" s="10">
        <f t="shared" si="516"/>
        <v>0</v>
      </c>
      <c r="T972" s="9">
        <f t="shared" si="506"/>
        <v>6.5389890784794985E-2</v>
      </c>
      <c r="U972" s="18"/>
      <c r="V972" s="8">
        <f t="shared" si="517"/>
        <v>673.3426135467987</v>
      </c>
      <c r="W972" s="8">
        <f t="shared" si="507"/>
        <v>502.96400024176256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-167.53827011808707</v>
      </c>
      <c r="AB972" s="8">
        <f t="shared" si="518"/>
        <v>-17037.861330503612</v>
      </c>
      <c r="AC972" s="8">
        <f t="shared" si="511"/>
        <v>-17205.399600621698</v>
      </c>
      <c r="AD972" s="8">
        <f t="shared" si="519"/>
        <v>66.054910388940954</v>
      </c>
      <c r="AE972" s="8">
        <f t="shared" si="512"/>
        <v>-17139.344690232756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2562.1432932113798</v>
      </c>
      <c r="M973" s="14">
        <f t="shared" si="505"/>
        <v>769177</v>
      </c>
      <c r="N973" s="13"/>
      <c r="O973" s="12">
        <f>1000*(IF(I34&lt;18,VLOOKUP(I34,'[1]Mortality (No Interventions) L'!$B$10:$O$129,13),VLOOKUP(I34,'[1]Mortality (Interventions) L'!$B$392:$AV$512,25)))</f>
        <v>272.78344734811282</v>
      </c>
      <c r="P973" s="11">
        <v>0</v>
      </c>
      <c r="Q973" s="10">
        <f t="shared" si="514"/>
        <v>6.5389890784794985E-2</v>
      </c>
      <c r="R973" s="10">
        <f t="shared" si="515"/>
        <v>1.7837279829992968E-2</v>
      </c>
      <c r="S973" s="10">
        <f t="shared" si="516"/>
        <v>0</v>
      </c>
      <c r="T973" s="9">
        <f t="shared" si="506"/>
        <v>4.7552610954802017E-2</v>
      </c>
      <c r="U973" s="18"/>
      <c r="V973" s="8">
        <f t="shared" si="517"/>
        <v>502.96400024176256</v>
      </c>
      <c r="W973" s="8">
        <f t="shared" si="507"/>
        <v>365.76374636381752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-121.83660323253598</v>
      </c>
      <c r="AB973" s="8">
        <f t="shared" si="518"/>
        <v>-13720.025387794502</v>
      </c>
      <c r="AC973" s="8">
        <f t="shared" si="511"/>
        <v>-13841.861991027037</v>
      </c>
      <c r="AD973" s="8">
        <f t="shared" si="519"/>
        <v>49.340768423716909</v>
      </c>
      <c r="AE973" s="8">
        <f t="shared" si="512"/>
        <v>-13792.52122260332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2562.1432932113798</v>
      </c>
      <c r="M974" s="14">
        <f t="shared" si="505"/>
        <v>769177</v>
      </c>
      <c r="N974" s="13"/>
      <c r="O974" s="12">
        <f>1000*(IF(I35&lt;18,VLOOKUP(I35,'[1]Mortality (No Interventions) L'!$B$10:$O$129,13),VLOOKUP(I35,'[1]Mortality (Interventions) L'!$B$392:$AV$512,25)))</f>
        <v>293.81653753634686</v>
      </c>
      <c r="P974" s="11">
        <v>0</v>
      </c>
      <c r="Q974" s="10">
        <f t="shared" si="514"/>
        <v>4.7552610954802017E-2</v>
      </c>
      <c r="R974" s="10">
        <f t="shared" si="515"/>
        <v>1.3971743501552886E-2</v>
      </c>
      <c r="S974" s="10">
        <f t="shared" si="516"/>
        <v>0</v>
      </c>
      <c r="T974" s="9">
        <f t="shared" si="506"/>
        <v>3.3580867453249133E-2</v>
      </c>
      <c r="U974" s="18"/>
      <c r="V974" s="8">
        <f t="shared" si="517"/>
        <v>365.76374636381752</v>
      </c>
      <c r="W974" s="8">
        <f t="shared" si="507"/>
        <v>258.29630885087812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-86.03899432556257</v>
      </c>
      <c r="AB974" s="8">
        <f t="shared" si="518"/>
        <v>-10746.743751293945</v>
      </c>
      <c r="AC974" s="8">
        <f t="shared" si="511"/>
        <v>-10832.782745619508</v>
      </c>
      <c r="AD974" s="8">
        <f t="shared" si="519"/>
        <v>35.881423518290504</v>
      </c>
      <c r="AE974" s="8">
        <f t="shared" si="512"/>
        <v>-10796.901322101217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2562.1432932113798</v>
      </c>
      <c r="M975" s="14">
        <f t="shared" ref="M975:M1006" si="522">$E$11</f>
        <v>769177</v>
      </c>
      <c r="N975" s="13"/>
      <c r="O975" s="12">
        <f>1000*(IF(I36&lt;18,VLOOKUP(I36,'[1]Mortality (No Interventions) L'!$B$10:$O$129,13),VLOOKUP(I36,'[1]Mortality (Interventions) L'!$B$392:$AV$512,25)))</f>
        <v>315.21506465889456</v>
      </c>
      <c r="P975" s="11">
        <v>0</v>
      </c>
      <c r="Q975" s="10">
        <f t="shared" si="514"/>
        <v>3.3580867453249133E-2</v>
      </c>
      <c r="R975" s="10">
        <f t="shared" si="515"/>
        <v>1.0585195305577694E-2</v>
      </c>
      <c r="S975" s="10">
        <f t="shared" si="516"/>
        <v>0</v>
      </c>
      <c r="T975" s="9">
        <f t="shared" ref="T975:T1006" si="523">Q975-SUM(R975:S975)</f>
        <v>2.2995672147671439E-2</v>
      </c>
      <c r="U975" s="18"/>
      <c r="V975" s="8">
        <f t="shared" si="517"/>
        <v>258.29630885087812</v>
      </c>
      <c r="W975" s="8">
        <f t="shared" ref="W975:W1006" si="524">$G$14*M975*T975</f>
        <v>176.87742115529477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-58.918207166044105</v>
      </c>
      <c r="AB975" s="8">
        <f t="shared" si="518"/>
        <v>-8141.8887695583335</v>
      </c>
      <c r="AC975" s="8">
        <f t="shared" ref="AC975:AC1006" si="528">IFERROR(_xlfn.IFNA(SUM(Y975:AB975),0),0)</f>
        <v>-8200.8069767243778</v>
      </c>
      <c r="AD975" s="8">
        <f t="shared" si="519"/>
        <v>25.338867898271147</v>
      </c>
      <c r="AE975" s="8">
        <f t="shared" ref="AE975:AE1006" si="529">IFERROR(_xlfn.IFNA(SUM(AC975:AD975),0),0)</f>
        <v>-8175.4681088261068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2562.1432932113798</v>
      </c>
      <c r="M976" s="14">
        <f t="shared" si="522"/>
        <v>769177</v>
      </c>
      <c r="N976" s="13"/>
      <c r="O976" s="12">
        <f>1000*(IF(I37&lt;18,VLOOKUP(I37,'[1]Mortality (No Interventions) L'!$B$10:$O$129,13),VLOOKUP(I37,'[1]Mortality (Interventions) L'!$B$392:$AV$512,25)))</f>
        <v>337.69064593372093</v>
      </c>
      <c r="P976" s="11">
        <v>0</v>
      </c>
      <c r="Q976" s="10">
        <f t="shared" ref="Q976:Q1007" si="531">T975</f>
        <v>2.2995672147671439E-2</v>
      </c>
      <c r="R976" s="10">
        <f t="shared" ref="R976:R1007" si="532">O976*Q976/1000</f>
        <v>7.7654233812272438E-3</v>
      </c>
      <c r="S976" s="10">
        <f t="shared" ref="S976:S1007" si="533">MIN(P976*Q976,Q976-R976)</f>
        <v>0</v>
      </c>
      <c r="T976" s="9">
        <f t="shared" si="523"/>
        <v>1.5230248766444195E-2</v>
      </c>
      <c r="U976" s="18"/>
      <c r="V976" s="8">
        <f t="shared" ref="V976:V1007" si="534">W975</f>
        <v>176.87742115529477</v>
      </c>
      <c r="W976" s="8">
        <f t="shared" si="524"/>
        <v>117.14757055427246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-39.022079730885885</v>
      </c>
      <c r="AB976" s="8">
        <f t="shared" ref="AB976:AB1007" si="535">IFERROR(_xlfn.IFNA(-M976*R976,0),0)</f>
        <v>-5972.9850601022281</v>
      </c>
      <c r="AC976" s="8">
        <f t="shared" si="528"/>
        <v>-6012.0071398331138</v>
      </c>
      <c r="AD976" s="8">
        <f t="shared" ref="AD976:AD1007" si="536">IFERROR(_xlfn.IFNA($D$6*SUM(V976:V976,Y976:Z976),0),0)</f>
        <v>17.351675015334418</v>
      </c>
      <c r="AE976" s="8">
        <f t="shared" si="529"/>
        <v>-5994.6554648177798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2562.1432932113798</v>
      </c>
      <c r="M977" s="14">
        <f t="shared" si="522"/>
        <v>769177</v>
      </c>
      <c r="N977" s="13"/>
      <c r="O977" s="12">
        <f>1000*(IF(I38&lt;18,VLOOKUP(I38,'[1]Mortality (No Interventions) L'!$B$10:$O$129,13),VLOOKUP(I38,'[1]Mortality (Interventions) L'!$B$392:$AV$512,25)))</f>
        <v>361.28641314882583</v>
      </c>
      <c r="P977" s="11">
        <v>0</v>
      </c>
      <c r="Q977" s="10">
        <f t="shared" si="531"/>
        <v>1.5230248766444195E-2</v>
      </c>
      <c r="R977" s="10">
        <f t="shared" si="532"/>
        <v>5.5024819481929521E-3</v>
      </c>
      <c r="S977" s="10">
        <f t="shared" si="533"/>
        <v>0</v>
      </c>
      <c r="T977" s="9">
        <f t="shared" si="523"/>
        <v>9.7277668182512433E-3</v>
      </c>
      <c r="U977" s="18"/>
      <c r="V977" s="8">
        <f t="shared" si="534"/>
        <v>117.14757055427246</v>
      </c>
      <c r="W977" s="8">
        <f t="shared" si="524"/>
        <v>74.823744979620372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-24.923932511306628</v>
      </c>
      <c r="AB977" s="8">
        <f t="shared" si="535"/>
        <v>-4232.3825574652101</v>
      </c>
      <c r="AC977" s="8">
        <f t="shared" si="528"/>
        <v>-4257.3064899765168</v>
      </c>
      <c r="AD977" s="8">
        <f t="shared" si="536"/>
        <v>11.49217667137413</v>
      </c>
      <c r="AE977" s="8">
        <f t="shared" si="529"/>
        <v>-4245.8143133051426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2562.1432932113798</v>
      </c>
      <c r="M978" s="14">
        <f t="shared" si="522"/>
        <v>769177</v>
      </c>
      <c r="N978" s="13"/>
      <c r="O978" s="12">
        <f>1000*(IF(I39&lt;18,VLOOKUP(I39,'[1]Mortality (No Interventions) L'!$B$10:$O$129,13),VLOOKUP(I39,'[1]Mortality (Interventions) L'!$B$392:$AV$512,25)))</f>
        <v>385.03413689193275</v>
      </c>
      <c r="P978" s="11">
        <v>0</v>
      </c>
      <c r="Q978" s="10">
        <f t="shared" si="531"/>
        <v>9.7277668182512433E-3</v>
      </c>
      <c r="R978" s="10">
        <f t="shared" si="532"/>
        <v>3.7455223007513503E-3</v>
      </c>
      <c r="S978" s="10">
        <f t="shared" si="533"/>
        <v>0</v>
      </c>
      <c r="T978" s="9">
        <f t="shared" si="523"/>
        <v>5.982244517499893E-3</v>
      </c>
      <c r="U978" s="18"/>
      <c r="V978" s="8">
        <f t="shared" si="534"/>
        <v>74.823744979620372</v>
      </c>
      <c r="W978" s="8">
        <f t="shared" si="524"/>
        <v>46.014048912370157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-15.327367668862898</v>
      </c>
      <c r="AB978" s="8">
        <f t="shared" si="535"/>
        <v>-2880.9696067250215</v>
      </c>
      <c r="AC978" s="8">
        <f t="shared" si="528"/>
        <v>-2896.2969743938843</v>
      </c>
      <c r="AD978" s="8">
        <f t="shared" si="536"/>
        <v>7.3402093825007588</v>
      </c>
      <c r="AE978" s="8">
        <f t="shared" si="529"/>
        <v>-2888.9567650113836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2562.1432932113798</v>
      </c>
      <c r="M979" s="14">
        <f t="shared" si="522"/>
        <v>769177</v>
      </c>
      <c r="N979" s="13"/>
      <c r="O979" s="12">
        <f>1000*(IF(I40&lt;18,VLOOKUP(I40,'[1]Mortality (No Interventions) L'!$B$10:$O$129,13),VLOOKUP(I40,'[1]Mortality (Interventions) L'!$B$392:$AV$512,25)))</f>
        <v>409.62042003406373</v>
      </c>
      <c r="P979" s="11">
        <v>0</v>
      </c>
      <c r="Q979" s="10">
        <f t="shared" si="531"/>
        <v>5.982244517499893E-3</v>
      </c>
      <c r="R979" s="10">
        <f t="shared" si="532"/>
        <v>2.450449512004781E-3</v>
      </c>
      <c r="S979" s="10">
        <f t="shared" si="533"/>
        <v>0</v>
      </c>
      <c r="T979" s="9">
        <f t="shared" si="523"/>
        <v>3.5317950054951121E-3</v>
      </c>
      <c r="U979" s="18"/>
      <c r="V979" s="8">
        <f t="shared" si="534"/>
        <v>46.014048912370157</v>
      </c>
      <c r="W979" s="8">
        <f t="shared" si="524"/>
        <v>27.165754869417139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-9.0489648863267504</v>
      </c>
      <c r="AB979" s="8">
        <f t="shared" si="535"/>
        <v>-1884.8294042953014</v>
      </c>
      <c r="AC979" s="8">
        <f t="shared" si="528"/>
        <v>-1893.8783691816282</v>
      </c>
      <c r="AD979" s="8">
        <f t="shared" si="536"/>
        <v>4.513978198303513</v>
      </c>
      <c r="AE979" s="8">
        <f t="shared" si="529"/>
        <v>-1889.3643909833247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2562.1432932113798</v>
      </c>
      <c r="M980" s="14">
        <f t="shared" si="522"/>
        <v>769177</v>
      </c>
      <c r="N980" s="13"/>
      <c r="O980" s="12">
        <f>1000*(IF(I41&lt;18,VLOOKUP(I41,'[1]Mortality (No Interventions) L'!$B$10:$O$129,13),VLOOKUP(I41,'[1]Mortality (Interventions) L'!$B$392:$AV$512,25)))</f>
        <v>434.04643923785488</v>
      </c>
      <c r="P980" s="11">
        <v>0</v>
      </c>
      <c r="Q980" s="10">
        <f t="shared" si="531"/>
        <v>3.5317950054951121E-3</v>
      </c>
      <c r="R980" s="10">
        <f t="shared" si="532"/>
        <v>1.5329630462531936E-3</v>
      </c>
      <c r="S980" s="10">
        <f t="shared" si="533"/>
        <v>0</v>
      </c>
      <c r="T980" s="9">
        <f t="shared" si="523"/>
        <v>1.9988319592419185E-3</v>
      </c>
      <c r="U980" s="18"/>
      <c r="V980" s="8">
        <f t="shared" si="534"/>
        <v>27.165754869417139</v>
      </c>
      <c r="W980" s="8">
        <f t="shared" si="524"/>
        <v>15.374555699138213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-5.1212938986282435</v>
      </c>
      <c r="AB980" s="8">
        <f t="shared" si="535"/>
        <v>-1179.1199170278926</v>
      </c>
      <c r="AC980" s="8">
        <f t="shared" si="528"/>
        <v>-1184.2412109265208</v>
      </c>
      <c r="AD980" s="8">
        <f t="shared" si="536"/>
        <v>2.6649605526898217</v>
      </c>
      <c r="AE980" s="8">
        <f t="shared" si="529"/>
        <v>-1181.576250373831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2562.1432932113798</v>
      </c>
      <c r="M981" s="14">
        <f t="shared" si="522"/>
        <v>769177</v>
      </c>
      <c r="N981" s="13"/>
      <c r="O981" s="12">
        <f>1000*(IF(I42&lt;18,VLOOKUP(I42,'[1]Mortality (No Interventions) L'!$B$10:$O$129,13),VLOOKUP(I42,'[1]Mortality (Interventions) L'!$B$392:$AV$512,25)))</f>
        <v>457.69150296490164</v>
      </c>
      <c r="P981" s="11">
        <v>0</v>
      </c>
      <c r="Q981" s="10">
        <f t="shared" si="531"/>
        <v>1.9988319592419185E-3</v>
      </c>
      <c r="R981" s="10">
        <f t="shared" si="532"/>
        <v>9.1484840359971279E-4</v>
      </c>
      <c r="S981" s="10">
        <f t="shared" si="533"/>
        <v>0</v>
      </c>
      <c r="T981" s="9">
        <f t="shared" si="523"/>
        <v>1.0839835556422056E-3</v>
      </c>
      <c r="U981" s="18"/>
      <c r="V981" s="8">
        <f t="shared" si="534"/>
        <v>15.374555699138213</v>
      </c>
      <c r="W981" s="8">
        <f t="shared" si="524"/>
        <v>8.3377521937820482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-2.7773211970401017</v>
      </c>
      <c r="AB981" s="8">
        <f t="shared" si="535"/>
        <v>-703.6803505356163</v>
      </c>
      <c r="AC981" s="8">
        <f t="shared" si="528"/>
        <v>-706.45767173265642</v>
      </c>
      <c r="AD981" s="8">
        <f t="shared" si="536"/>
        <v>1.5082439140854589</v>
      </c>
      <c r="AE981" s="8">
        <f t="shared" si="529"/>
        <v>-704.94942781857094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2562.1432932113798</v>
      </c>
      <c r="M982" s="14">
        <f t="shared" si="522"/>
        <v>769177</v>
      </c>
      <c r="N982" s="13"/>
      <c r="O982" s="12">
        <f>1000*(IF(I43&lt;18,VLOOKUP(I43,'[1]Mortality (No Interventions) L'!$B$10:$O$129,13),VLOOKUP(I43,'[1]Mortality (Interventions) L'!$B$392:$AV$512,25)))</f>
        <v>481.62597387864884</v>
      </c>
      <c r="P982" s="11">
        <v>0</v>
      </c>
      <c r="Q982" s="10">
        <f t="shared" si="531"/>
        <v>1.0839835556422056E-3</v>
      </c>
      <c r="R982" s="10">
        <f t="shared" si="532"/>
        <v>5.2207463565461778E-4</v>
      </c>
      <c r="S982" s="10">
        <f t="shared" si="533"/>
        <v>0</v>
      </c>
      <c r="T982" s="9">
        <f t="shared" si="523"/>
        <v>5.6190891998758781E-4</v>
      </c>
      <c r="U982" s="18"/>
      <c r="V982" s="8">
        <f t="shared" si="534"/>
        <v>8.3377521937820482</v>
      </c>
      <c r="W982" s="8">
        <f t="shared" si="524"/>
        <v>4.3220741734929282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-1.439691170741848</v>
      </c>
      <c r="AB982" s="8">
        <f t="shared" si="535"/>
        <v>-401.56780202891196</v>
      </c>
      <c r="AC982" s="8">
        <f t="shared" si="528"/>
        <v>-403.00749319965382</v>
      </c>
      <c r="AD982" s="8">
        <f t="shared" si="536"/>
        <v>0.81793349021001904</v>
      </c>
      <c r="AE982" s="8">
        <f t="shared" si="529"/>
        <v>-402.18955970944381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2562.1432932113798</v>
      </c>
      <c r="M983" s="14">
        <f t="shared" si="522"/>
        <v>769177</v>
      </c>
      <c r="N983" s="13"/>
      <c r="O983" s="12">
        <f>1000*(IF(I44&lt;18,VLOOKUP(I44,'[1]Mortality (No Interventions) L'!$B$10:$O$129,13),VLOOKUP(I44,'[1]Mortality (Interventions) L'!$B$392:$AV$512,25)))</f>
        <v>505.68242128070506</v>
      </c>
      <c r="P983" s="11">
        <v>0</v>
      </c>
      <c r="Q983" s="10">
        <f t="shared" si="531"/>
        <v>5.6190891998758781E-4</v>
      </c>
      <c r="R983" s="10">
        <f t="shared" si="532"/>
        <v>2.841474631985494E-4</v>
      </c>
      <c r="S983" s="10">
        <f t="shared" si="533"/>
        <v>0</v>
      </c>
      <c r="T983" s="9">
        <f t="shared" si="523"/>
        <v>2.7776145678903841E-4</v>
      </c>
      <c r="U983" s="18"/>
      <c r="V983" s="8">
        <f t="shared" si="534"/>
        <v>4.3220741734929282</v>
      </c>
      <c r="W983" s="8">
        <f t="shared" si="524"/>
        <v>2.1364772404862222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-0.71166465362465725</v>
      </c>
      <c r="AB983" s="8">
        <f t="shared" si="535"/>
        <v>-218.55969330067063</v>
      </c>
      <c r="AC983" s="8">
        <f t="shared" si="528"/>
        <v>-219.2713579542953</v>
      </c>
      <c r="AD983" s="8">
        <f t="shared" si="536"/>
        <v>0.42399547641965629</v>
      </c>
      <c r="AE983" s="8">
        <f t="shared" si="529"/>
        <v>-218.84736247787563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2562.1432932113798</v>
      </c>
      <c r="M984" s="14">
        <f t="shared" si="522"/>
        <v>769177</v>
      </c>
      <c r="N984" s="13"/>
      <c r="O984" s="12">
        <f>1000*(IF(I45&lt;18,VLOOKUP(I45,'[1]Mortality (No Interventions) L'!$B$10:$O$129,13),VLOOKUP(I45,'[1]Mortality (Interventions) L'!$B$392:$AV$512,25)))</f>
        <v>529.67843358938796</v>
      </c>
      <c r="P984" s="11">
        <v>0</v>
      </c>
      <c r="Q984" s="10">
        <f t="shared" si="531"/>
        <v>2.7776145678903841E-4</v>
      </c>
      <c r="R984" s="10">
        <f t="shared" si="532"/>
        <v>1.4712425334352432E-4</v>
      </c>
      <c r="S984" s="10">
        <f t="shared" si="533"/>
        <v>0</v>
      </c>
      <c r="T984" s="9">
        <f t="shared" si="523"/>
        <v>1.3063720344551409E-4</v>
      </c>
      <c r="U984" s="18"/>
      <c r="V984" s="8">
        <f t="shared" si="534"/>
        <v>2.1364772404862222</v>
      </c>
      <c r="W984" s="8">
        <f t="shared" si="524"/>
        <v>1.0048313223461018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-0.33471123465181446</v>
      </c>
      <c r="AB984" s="8">
        <f t="shared" si="535"/>
        <v>-113.16459181401201</v>
      </c>
      <c r="AC984" s="8">
        <f t="shared" si="528"/>
        <v>-113.49930304866383</v>
      </c>
      <c r="AD984" s="8">
        <f t="shared" si="536"/>
        <v>0.20958841729169841</v>
      </c>
      <c r="AE984" s="8">
        <f t="shared" si="529"/>
        <v>-113.28971463137214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2562.1432932113798</v>
      </c>
      <c r="M985" s="14">
        <f t="shared" si="522"/>
        <v>769177</v>
      </c>
      <c r="N985" s="13"/>
      <c r="O985" s="12">
        <f>1000*(IF(I46&lt;18,VLOOKUP(I46,'[1]Mortality (No Interventions) L'!$B$10:$O$129,13),VLOOKUP(I46,'[1]Mortality (Interventions) L'!$B$392:$AV$512,25)))</f>
        <v>553.43611152215169</v>
      </c>
      <c r="P985" s="11">
        <v>0</v>
      </c>
      <c r="Q985" s="10">
        <f t="shared" si="531"/>
        <v>1.3063720344551409E-4</v>
      </c>
      <c r="R985" s="10">
        <f t="shared" si="532"/>
        <v>7.2299345895013553E-5</v>
      </c>
      <c r="S985" s="10">
        <f t="shared" si="533"/>
        <v>0</v>
      </c>
      <c r="T985" s="9">
        <f t="shared" si="523"/>
        <v>5.8337857550500534E-5</v>
      </c>
      <c r="U985" s="18"/>
      <c r="V985" s="8">
        <f t="shared" si="534"/>
        <v>1.0048313223461018</v>
      </c>
      <c r="W985" s="8">
        <f t="shared" si="524"/>
        <v>0.44872138257121352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-0.1494699504633358</v>
      </c>
      <c r="AB985" s="8">
        <f t="shared" si="535"/>
        <v>-55.610993977488839</v>
      </c>
      <c r="AC985" s="8">
        <f t="shared" si="528"/>
        <v>-55.760463927952173</v>
      </c>
      <c r="AD985" s="8">
        <f t="shared" si="536"/>
        <v>9.8573952722152594E-2</v>
      </c>
      <c r="AE985" s="8">
        <f t="shared" si="529"/>
        <v>-55.661889975230018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2562.1432932113798</v>
      </c>
      <c r="M986" s="14">
        <f t="shared" si="522"/>
        <v>769177</v>
      </c>
      <c r="N986" s="13"/>
      <c r="O986" s="12">
        <f>1000*(IF(I47&lt;18,VLOOKUP(I47,'[1]Mortality (No Interventions) L'!$B$10:$O$129,13),VLOOKUP(I47,'[1]Mortality (Interventions) L'!$B$392:$AV$512,25)))</f>
        <v>576.98042329465727</v>
      </c>
      <c r="P986" s="11">
        <v>0</v>
      </c>
      <c r="Q986" s="10">
        <f t="shared" si="531"/>
        <v>5.8337857550500534E-5</v>
      </c>
      <c r="R986" s="10">
        <f t="shared" si="532"/>
        <v>3.3659801743591219E-5</v>
      </c>
      <c r="S986" s="10">
        <f t="shared" si="533"/>
        <v>0</v>
      </c>
      <c r="T986" s="9">
        <f t="shared" si="523"/>
        <v>2.4678055806909315E-5</v>
      </c>
      <c r="U986" s="18"/>
      <c r="V986" s="8">
        <f t="shared" si="534"/>
        <v>0.44872138257121352</v>
      </c>
      <c r="W986" s="8">
        <f t="shared" si="524"/>
        <v>0.18981792931391087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-6.3228715175168843E-2</v>
      </c>
      <c r="AB986" s="8">
        <f t="shared" si="535"/>
        <v>-25.890345325730262</v>
      </c>
      <c r="AC986" s="8">
        <f t="shared" si="528"/>
        <v>-25.95357404090543</v>
      </c>
      <c r="AD986" s="8">
        <f t="shared" si="536"/>
        <v>4.4019567630236046E-2</v>
      </c>
      <c r="AE986" s="8">
        <f t="shared" si="529"/>
        <v>-25.909554473275193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2562.1432932113798</v>
      </c>
      <c r="M987" s="14">
        <f t="shared" si="522"/>
        <v>769177</v>
      </c>
      <c r="N987" s="13"/>
      <c r="O987" s="12">
        <f>1000*(IF(I48&lt;18,VLOOKUP(I48,'[1]Mortality (No Interventions) L'!$B$10:$O$129,13),VLOOKUP(I48,'[1]Mortality (Interventions) L'!$B$392:$AV$512,25)))</f>
        <v>600.35935197475578</v>
      </c>
      <c r="P987" s="11">
        <v>0</v>
      </c>
      <c r="Q987" s="10">
        <f t="shared" si="531"/>
        <v>2.4678055806909315E-5</v>
      </c>
      <c r="R987" s="10">
        <f t="shared" si="532"/>
        <v>1.4815701592232935E-5</v>
      </c>
      <c r="S987" s="10">
        <f t="shared" si="533"/>
        <v>0</v>
      </c>
      <c r="T987" s="9">
        <f t="shared" si="523"/>
        <v>9.8623542146763803E-6</v>
      </c>
      <c r="U987" s="18"/>
      <c r="V987" s="8">
        <f t="shared" si="534"/>
        <v>0.18981792931391087</v>
      </c>
      <c r="W987" s="8">
        <f t="shared" si="524"/>
        <v>7.5858960277821352E-2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-2.5268764706408074E-2</v>
      </c>
      <c r="AB987" s="8">
        <f t="shared" si="535"/>
        <v>-11.395896903608952</v>
      </c>
      <c r="AC987" s="8">
        <f t="shared" si="528"/>
        <v>-11.421165668315361</v>
      </c>
      <c r="AD987" s="8">
        <f t="shared" si="536"/>
        <v>1.8621138865694657E-2</v>
      </c>
      <c r="AE987" s="8">
        <f t="shared" si="529"/>
        <v>-11.402544529449665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2562.1432932113798</v>
      </c>
      <c r="M988" s="14">
        <f t="shared" si="522"/>
        <v>769177</v>
      </c>
      <c r="N988" s="13"/>
      <c r="O988" s="12">
        <f>1000*(IF(I49&lt;18,VLOOKUP(I49,'[1]Mortality (No Interventions) L'!$B$10:$O$129,13),VLOOKUP(I49,'[1]Mortality (Interventions) L'!$B$392:$AV$512,25)))</f>
        <v>623.41380905825622</v>
      </c>
      <c r="P988" s="11">
        <v>0</v>
      </c>
      <c r="Q988" s="10">
        <f t="shared" si="531"/>
        <v>9.8623542146763803E-6</v>
      </c>
      <c r="R988" s="10">
        <f t="shared" si="532"/>
        <v>6.1483278072531492E-6</v>
      </c>
      <c r="S988" s="10">
        <f t="shared" si="533"/>
        <v>0</v>
      </c>
      <c r="T988" s="9">
        <f t="shared" si="523"/>
        <v>3.7140264074232311E-6</v>
      </c>
      <c r="U988" s="18"/>
      <c r="V988" s="8">
        <f t="shared" si="534"/>
        <v>7.5858960277821352E-2</v>
      </c>
      <c r="W988" s="8">
        <f t="shared" si="524"/>
        <v>2.8567436899825788E-2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-9.5158678505893879E-3</v>
      </c>
      <c r="AB988" s="8">
        <f t="shared" si="535"/>
        <v>-4.7291523377995555</v>
      </c>
      <c r="AC988" s="8">
        <f t="shared" si="528"/>
        <v>-4.7386682056501446</v>
      </c>
      <c r="AD988" s="8">
        <f t="shared" si="536"/>
        <v>7.4417640032542753E-3</v>
      </c>
      <c r="AE988" s="8">
        <f t="shared" si="529"/>
        <v>-4.7312264416468901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2562.1432932113798</v>
      </c>
      <c r="M989" s="14">
        <f t="shared" si="522"/>
        <v>769177</v>
      </c>
      <c r="N989" s="13"/>
      <c r="O989" s="12">
        <f>1000*(IF(I50&lt;18,VLOOKUP(I50,'[1]Mortality (No Interventions) L'!$B$10:$O$129,13),VLOOKUP(I50,'[1]Mortality (Interventions) L'!$B$392:$AV$512,25)))</f>
        <v>645.98903679667535</v>
      </c>
      <c r="P989" s="11">
        <v>0</v>
      </c>
      <c r="Q989" s="10">
        <f t="shared" si="531"/>
        <v>3.7140264074232311E-6</v>
      </c>
      <c r="R989" s="10">
        <f t="shared" si="532"/>
        <v>2.3992203415687494E-6</v>
      </c>
      <c r="S989" s="10">
        <f t="shared" si="533"/>
        <v>0</v>
      </c>
      <c r="T989" s="9">
        <f t="shared" si="523"/>
        <v>1.3148060658544817E-6</v>
      </c>
      <c r="U989" s="18"/>
      <c r="V989" s="8">
        <f t="shared" si="534"/>
        <v>2.8567436899825788E-2</v>
      </c>
      <c r="W989" s="8">
        <f t="shared" si="524"/>
        <v>1.0113185853157527E-2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-3.3687215435027002E-3</v>
      </c>
      <c r="AB989" s="8">
        <f t="shared" si="535"/>
        <v>-1.845425104666826</v>
      </c>
      <c r="AC989" s="8">
        <f t="shared" si="528"/>
        <v>-1.8487938262103287</v>
      </c>
      <c r="AD989" s="8">
        <f t="shared" si="536"/>
        <v>2.8024655598729098E-3</v>
      </c>
      <c r="AE989" s="8">
        <f t="shared" si="529"/>
        <v>-1.8459913606504559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2562.1432932113798</v>
      </c>
      <c r="M990" s="14">
        <f t="shared" si="522"/>
        <v>769177</v>
      </c>
      <c r="N990" s="13"/>
      <c r="O990" s="12">
        <f>1000*(IF(I51&lt;18,VLOOKUP(I51,'[1]Mortality (No Interventions) L'!$B$10:$O$129,13),VLOOKUP(I51,'[1]Mortality (Interventions) L'!$B$392:$AV$512,25)))</f>
        <v>672.48002133109344</v>
      </c>
      <c r="P990" s="11">
        <v>0</v>
      </c>
      <c r="Q990" s="10">
        <f t="shared" si="531"/>
        <v>1.3148060658544817E-6</v>
      </c>
      <c r="R990" s="10">
        <f t="shared" si="532"/>
        <v>8.8418081121207291E-7</v>
      </c>
      <c r="S990" s="10">
        <f t="shared" si="533"/>
        <v>0</v>
      </c>
      <c r="T990" s="9">
        <f t="shared" si="523"/>
        <v>4.3062525464240882E-7</v>
      </c>
      <c r="U990" s="18"/>
      <c r="V990" s="8">
        <f t="shared" si="534"/>
        <v>1.0113185853157527E-2</v>
      </c>
      <c r="W990" s="8">
        <f t="shared" si="524"/>
        <v>3.3122704149008411E-3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-1.1033236080694904E-3</v>
      </c>
      <c r="AB990" s="8">
        <f t="shared" si="535"/>
        <v>-0.68009154382566861</v>
      </c>
      <c r="AC990" s="8">
        <f t="shared" si="528"/>
        <v>-0.68119486743373814</v>
      </c>
      <c r="AD990" s="8">
        <f t="shared" si="536"/>
        <v>9.9210353219475358E-4</v>
      </c>
      <c r="AE990" s="8">
        <f t="shared" si="529"/>
        <v>-0.68020276390154344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2562.1432932113798</v>
      </c>
      <c r="M991" s="14">
        <f t="shared" si="522"/>
        <v>769177</v>
      </c>
      <c r="N991" s="13"/>
      <c r="O991" s="12">
        <f>1000*(IF(I52&lt;18,VLOOKUP(I52,'[1]Mortality (No Interventions) L'!$B$10:$O$129,13),VLOOKUP(I52,'[1]Mortality (Interventions) L'!$B$392:$AV$512,25)))</f>
        <v>698.38681603839063</v>
      </c>
      <c r="P991" s="11">
        <v>0</v>
      </c>
      <c r="Q991" s="10">
        <f t="shared" si="531"/>
        <v>4.3062525464240882E-7</v>
      </c>
      <c r="R991" s="10">
        <f t="shared" si="532"/>
        <v>3.0074300049543307E-7</v>
      </c>
      <c r="S991" s="10">
        <f t="shared" si="533"/>
        <v>0</v>
      </c>
      <c r="T991" s="9">
        <f t="shared" si="523"/>
        <v>1.2988225414697575E-7</v>
      </c>
      <c r="U991" s="18"/>
      <c r="V991" s="8">
        <f t="shared" si="534"/>
        <v>3.3122704149008411E-3</v>
      </c>
      <c r="W991" s="8">
        <f t="shared" si="524"/>
        <v>9.9902442598008372E-4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-3.3277694636984985E-4</v>
      </c>
      <c r="AB991" s="8">
        <f t="shared" si="535"/>
        <v>-0.23132459889207571</v>
      </c>
      <c r="AC991" s="8">
        <f t="shared" si="528"/>
        <v>-0.23165737583844556</v>
      </c>
      <c r="AD991" s="8">
        <f t="shared" si="536"/>
        <v>3.2493372770177255E-4</v>
      </c>
      <c r="AE991" s="8">
        <f t="shared" si="529"/>
        <v>-0.2313324421107438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2562.1432932113798</v>
      </c>
      <c r="M992" s="14">
        <f t="shared" si="522"/>
        <v>769177</v>
      </c>
      <c r="N992" s="13"/>
      <c r="O992" s="12">
        <f>1000*(IF(I53&lt;18,VLOOKUP(I53,'[1]Mortality (No Interventions) L'!$B$10:$O$129,13),VLOOKUP(I53,'[1]Mortality (Interventions) L'!$B$392:$AV$512,25)))</f>
        <v>723.67543336665199</v>
      </c>
      <c r="P992" s="11">
        <v>0</v>
      </c>
      <c r="Q992" s="10">
        <f t="shared" si="531"/>
        <v>1.2988225414697575E-7</v>
      </c>
      <c r="R992" s="10">
        <f t="shared" si="532"/>
        <v>9.3992596556450304E-8</v>
      </c>
      <c r="S992" s="10">
        <f t="shared" si="533"/>
        <v>0</v>
      </c>
      <c r="T992" s="9">
        <f t="shared" si="523"/>
        <v>3.5889657590525443E-8</v>
      </c>
      <c r="U992" s="18"/>
      <c r="V992" s="8">
        <f t="shared" si="534"/>
        <v>9.9902442598008372E-4</v>
      </c>
      <c r="W992" s="8">
        <f t="shared" si="524"/>
        <v>2.7605499156507589E-4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-9.1954445491217654E-5</v>
      </c>
      <c r="AB992" s="8">
        <f t="shared" si="535"/>
        <v>-7.2296943441500769E-2</v>
      </c>
      <c r="AC992" s="8">
        <f t="shared" si="528"/>
        <v>-7.2388897886991987E-2</v>
      </c>
      <c r="AD992" s="8">
        <f t="shared" si="536"/>
        <v>9.800429618864622E-5</v>
      </c>
      <c r="AE992" s="8">
        <f t="shared" si="529"/>
        <v>-7.2290893590803346E-2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2562.1432932113798</v>
      </c>
      <c r="M993" s="14">
        <f t="shared" si="522"/>
        <v>769177</v>
      </c>
      <c r="N993" s="13"/>
      <c r="O993" s="12">
        <f>1000*(IF(I54&lt;18,VLOOKUP(I54,'[1]Mortality (No Interventions) L'!$B$10:$O$129,13),VLOOKUP(I54,'[1]Mortality (Interventions) L'!$B$392:$AV$512,25)))</f>
        <v>748.31344311130147</v>
      </c>
      <c r="P993" s="11">
        <v>0</v>
      </c>
      <c r="Q993" s="10">
        <f t="shared" si="531"/>
        <v>3.5889657590525443E-8</v>
      </c>
      <c r="R993" s="10">
        <f t="shared" si="532"/>
        <v>2.6856713243651752E-8</v>
      </c>
      <c r="S993" s="10">
        <f t="shared" si="533"/>
        <v>0</v>
      </c>
      <c r="T993" s="9">
        <f t="shared" si="523"/>
        <v>9.0329443468736909E-9</v>
      </c>
      <c r="U993" s="18"/>
      <c r="V993" s="8">
        <f t="shared" si="534"/>
        <v>2.7605499156507589E-4</v>
      </c>
      <c r="W993" s="8">
        <f t="shared" si="524"/>
        <v>6.9479330338952647E-5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-2.3143697776294077E-5</v>
      </c>
      <c r="AB993" s="8">
        <f t="shared" si="535"/>
        <v>-2.0657566122612322E-2</v>
      </c>
      <c r="AC993" s="8">
        <f t="shared" si="528"/>
        <v>-2.0680709820388617E-2</v>
      </c>
      <c r="AD993" s="8">
        <f t="shared" si="536"/>
        <v>2.7080994672533946E-5</v>
      </c>
      <c r="AE993" s="8">
        <f t="shared" si="529"/>
        <v>-2.0653628825716083E-2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2562.1432932113798</v>
      </c>
      <c r="M994" s="14">
        <f t="shared" si="522"/>
        <v>769177</v>
      </c>
      <c r="N994" s="13"/>
      <c r="O994" s="12">
        <f>1000*(IF(I55&lt;18,VLOOKUP(I55,'[1]Mortality (No Interventions) L'!$B$10:$O$129,13),VLOOKUP(I55,'[1]Mortality (Interventions) L'!$B$392:$AV$512,25)))</f>
        <v>772.26925158485597</v>
      </c>
      <c r="P994" s="11">
        <v>0</v>
      </c>
      <c r="Q994" s="10">
        <f t="shared" si="531"/>
        <v>9.0329443468736909E-9</v>
      </c>
      <c r="R994" s="10">
        <f t="shared" si="532"/>
        <v>6.9758651703678013E-9</v>
      </c>
      <c r="S994" s="10">
        <f t="shared" si="533"/>
        <v>0</v>
      </c>
      <c r="T994" s="9">
        <f t="shared" si="523"/>
        <v>2.0570791765058896E-9</v>
      </c>
      <c r="U994" s="18"/>
      <c r="V994" s="8">
        <f t="shared" si="534"/>
        <v>6.9479330338952647E-5</v>
      </c>
      <c r="W994" s="8">
        <f t="shared" si="524"/>
        <v>1.5822579897472708E-5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-5.2705316156893533E-6</v>
      </c>
      <c r="AB994" s="8">
        <f t="shared" si="535"/>
        <v>-5.3656750441479946E-3</v>
      </c>
      <c r="AC994" s="8">
        <f t="shared" si="528"/>
        <v>-5.3709455757636844E-3</v>
      </c>
      <c r="AD994" s="8">
        <f t="shared" si="536"/>
        <v>6.815922306251255E-6</v>
      </c>
      <c r="AE994" s="8">
        <f t="shared" si="529"/>
        <v>-5.3641296534574327E-3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2562.1432932113798</v>
      </c>
      <c r="M995" s="14">
        <f t="shared" si="522"/>
        <v>769177</v>
      </c>
      <c r="N995" s="13"/>
      <c r="O995" s="12">
        <f>1000*(IF(I56&lt;18,VLOOKUP(I56,'[1]Mortality (No Interventions) L'!$B$10:$O$129,13),VLOOKUP(I56,'[1]Mortality (Interventions) L'!$B$392:$AV$512,25)))</f>
        <v>795.67203362815269</v>
      </c>
      <c r="P995" s="11">
        <v>0</v>
      </c>
      <c r="Q995" s="10">
        <f t="shared" si="531"/>
        <v>2.0570791765058896E-9</v>
      </c>
      <c r="R995" s="10">
        <f t="shared" si="532"/>
        <v>1.6367603717045668E-9</v>
      </c>
      <c r="S995" s="10">
        <f t="shared" si="533"/>
        <v>0</v>
      </c>
      <c r="T995" s="9">
        <f t="shared" si="523"/>
        <v>4.203188048013228E-10</v>
      </c>
      <c r="U995" s="18"/>
      <c r="V995" s="8">
        <f t="shared" si="534"/>
        <v>1.5822579897472708E-5</v>
      </c>
      <c r="W995" s="8">
        <f t="shared" si="524"/>
        <v>3.2329955732066707E-6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-1.0769170067323323E-6</v>
      </c>
      <c r="AB995" s="8">
        <f t="shared" si="535"/>
        <v>-1.2589584324266035E-3</v>
      </c>
      <c r="AC995" s="8">
        <f t="shared" si="528"/>
        <v>-1.2600353494333358E-3</v>
      </c>
      <c r="AD995" s="8">
        <f t="shared" si="536"/>
        <v>1.5521950879420728E-6</v>
      </c>
      <c r="AE995" s="8">
        <f t="shared" si="529"/>
        <v>-1.2584831543453938E-3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2562.1432932113798</v>
      </c>
      <c r="M996" s="14">
        <f t="shared" si="522"/>
        <v>769177</v>
      </c>
      <c r="N996" s="13"/>
      <c r="O996" s="12">
        <f>1000*(IF(I57&lt;18,VLOOKUP(I57,'[1]Mortality (No Interventions) L'!$B$10:$O$129,13),VLOOKUP(I57,'[1]Mortality (Interventions) L'!$B$392:$AV$512,25)))</f>
        <v>818.67140094282956</v>
      </c>
      <c r="P996" s="11">
        <v>0</v>
      </c>
      <c r="Q996" s="10">
        <f t="shared" si="531"/>
        <v>4.203188048013228E-10</v>
      </c>
      <c r="R996" s="10">
        <f t="shared" si="532"/>
        <v>3.4410298476931462E-10</v>
      </c>
      <c r="S996" s="10">
        <f t="shared" si="533"/>
        <v>0</v>
      </c>
      <c r="T996" s="9">
        <f t="shared" si="523"/>
        <v>7.6215820032008181E-11</v>
      </c>
      <c r="U996" s="18"/>
      <c r="V996" s="8">
        <f t="shared" si="534"/>
        <v>3.2329955732066707E-6</v>
      </c>
      <c r="W996" s="8">
        <f t="shared" si="524"/>
        <v>5.8623455804759964E-7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-1.9527585213161529E-7</v>
      </c>
      <c r="AB996" s="8">
        <f t="shared" si="535"/>
        <v>-2.646761015159071E-4</v>
      </c>
      <c r="AC996" s="8">
        <f t="shared" si="528"/>
        <v>-2.6487137736803869E-4</v>
      </c>
      <c r="AD996" s="8">
        <f t="shared" si="536"/>
        <v>3.1715686573157444E-7</v>
      </c>
      <c r="AE996" s="8">
        <f t="shared" si="529"/>
        <v>-2.6455422050230713E-4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2562.1432932113798</v>
      </c>
      <c r="M997" s="14">
        <f t="shared" si="522"/>
        <v>769177</v>
      </c>
      <c r="N997" s="13"/>
      <c r="O997" s="12">
        <f>1000*(IF(I58&lt;18,VLOOKUP(I58,'[1]Mortality (No Interventions) L'!$B$10:$O$129,13),VLOOKUP(I58,'[1]Mortality (Interventions) L'!$B$392:$AV$512,25)))</f>
        <v>841.26735352888716</v>
      </c>
      <c r="P997" s="11">
        <v>0</v>
      </c>
      <c r="Q997" s="10">
        <f t="shared" si="531"/>
        <v>7.6215820032008181E-11</v>
      </c>
      <c r="R997" s="10">
        <f t="shared" si="532"/>
        <v>6.4117881215361454E-11</v>
      </c>
      <c r="S997" s="10">
        <f t="shared" si="533"/>
        <v>0</v>
      </c>
      <c r="T997" s="9">
        <f t="shared" si="523"/>
        <v>1.2097938816646727E-11</v>
      </c>
      <c r="U997" s="18"/>
      <c r="V997" s="8">
        <f t="shared" si="534"/>
        <v>5.8623455804759964E-7</v>
      </c>
      <c r="W997" s="8">
        <f t="shared" si="524"/>
        <v>9.3054562851718794E-8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-3.099665280075303E-8</v>
      </c>
      <c r="AB997" s="8">
        <f t="shared" si="535"/>
        <v>-4.9317999519588077E-5</v>
      </c>
      <c r="AC997" s="8">
        <f t="shared" si="528"/>
        <v>-4.934899617238883E-5</v>
      </c>
      <c r="AD997" s="8">
        <f t="shared" si="536"/>
        <v>5.7509610144469527E-8</v>
      </c>
      <c r="AE997" s="8">
        <f t="shared" si="529"/>
        <v>-4.9291486562244359E-5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2562.1432932113798</v>
      </c>
      <c r="M998" s="14">
        <f t="shared" si="522"/>
        <v>769177</v>
      </c>
      <c r="N998" s="13"/>
      <c r="O998" s="12">
        <f>1000*(IF(I59&lt;18,VLOOKUP(I59,'[1]Mortality (No Interventions) L'!$B$10:$O$129,13),VLOOKUP(I59,'[1]Mortality (Interventions) L'!$B$392:$AV$512,25)))</f>
        <v>863.45989138632535</v>
      </c>
      <c r="P998" s="11">
        <v>0</v>
      </c>
      <c r="Q998" s="10">
        <f t="shared" si="531"/>
        <v>1.2097938816646727E-11</v>
      </c>
      <c r="R998" s="10">
        <f t="shared" si="532"/>
        <v>1.0446084936620192E-11</v>
      </c>
      <c r="S998" s="10">
        <f t="shared" si="533"/>
        <v>0</v>
      </c>
      <c r="T998" s="9">
        <f t="shared" si="523"/>
        <v>1.6518538800265345E-12</v>
      </c>
      <c r="U998" s="18"/>
      <c r="V998" s="8">
        <f t="shared" si="534"/>
        <v>9.3054562851718794E-8</v>
      </c>
      <c r="W998" s="8">
        <f t="shared" si="524"/>
        <v>1.2705680118771698E-8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-4.2322863400751807E-9</v>
      </c>
      <c r="AB998" s="8">
        <f t="shared" si="535"/>
        <v>-8.0348882732947099E-6</v>
      </c>
      <c r="AC998" s="8">
        <f t="shared" si="528"/>
        <v>-8.0391205596347855E-6</v>
      </c>
      <c r="AD998" s="8">
        <f t="shared" si="536"/>
        <v>9.1286526157536137E-9</v>
      </c>
      <c r="AE998" s="8">
        <f t="shared" si="529"/>
        <v>-8.0299919070190326E-6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2562.1432932113798</v>
      </c>
      <c r="M999" s="14">
        <f t="shared" si="522"/>
        <v>769177</v>
      </c>
      <c r="N999" s="13"/>
      <c r="O999" s="12">
        <f>1000*(IF(I60&lt;18,VLOOKUP(I60,'[1]Mortality (No Interventions) L'!$B$10:$O$129,13),VLOOKUP(I60,'[1]Mortality (Interventions) L'!$B$392:$AV$512,25)))</f>
        <v>1000</v>
      </c>
      <c r="P999" s="11">
        <v>0</v>
      </c>
      <c r="Q999" s="10">
        <f t="shared" si="531"/>
        <v>1.6518538800265345E-12</v>
      </c>
      <c r="R999" s="10">
        <f t="shared" si="532"/>
        <v>1.6518538800265345E-12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1.2705680118771698E-8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-1.2705680118771698E-6</v>
      </c>
      <c r="AC999" s="8">
        <f t="shared" si="528"/>
        <v>-1.2705680118771698E-6</v>
      </c>
      <c r="AD999" s="8">
        <f t="shared" si="536"/>
        <v>1.2464272196515037E-9</v>
      </c>
      <c r="AE999" s="8">
        <f t="shared" si="529"/>
        <v>-1.2693215846575182E-6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2562.1432932113798</v>
      </c>
      <c r="M1000" s="14">
        <f t="shared" si="522"/>
        <v>769177</v>
      </c>
      <c r="N1000" s="13"/>
      <c r="O1000" s="12" t="e">
        <f>1000*(IF(I61&lt;18,VLOOKUP(I61,'[1]Mortality (No Interventions) L'!$B$10:$O$129,13),VLOOKUP(I61,'[1]Mortality (Interventions) L'!$B$392:$AV$512,25)))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2562.1432932113798</v>
      </c>
      <c r="M1001" s="14">
        <f t="shared" si="522"/>
        <v>769177</v>
      </c>
      <c r="N1001" s="13"/>
      <c r="O1001" s="12" t="e">
        <f>1000*(IF(I62&lt;18,VLOOKUP(I62,'[1]Mortality (No Interventions) L'!$B$10:$O$129,13),VLOOKUP(I62,'[1]Mortality (Interventions) L'!$B$392:$AV$512,25)))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2562.1432932113798</v>
      </c>
      <c r="M1002" s="14">
        <f t="shared" si="522"/>
        <v>769177</v>
      </c>
      <c r="N1002" s="13"/>
      <c r="O1002" s="12" t="e">
        <f>1000*(IF(I63&lt;18,VLOOKUP(I63,'[1]Mortality (No Interventions) L'!$B$10:$O$129,13),VLOOKUP(I63,'[1]Mortality (Interventions) L'!$B$392:$AV$512,25)))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2562.1432932113798</v>
      </c>
      <c r="M1003" s="14">
        <f t="shared" si="522"/>
        <v>769177</v>
      </c>
      <c r="N1003" s="13"/>
      <c r="O1003" s="12" t="e">
        <f>1000*(IF(I64&lt;18,VLOOKUP(I64,'[1]Mortality (No Interventions) L'!$B$10:$O$129,13),VLOOKUP(I64,'[1]Mortality (Interventions) L'!$B$392:$AV$512,25)))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2562.1432932113798</v>
      </c>
      <c r="M1004" s="14">
        <f t="shared" si="522"/>
        <v>769177</v>
      </c>
      <c r="N1004" s="13"/>
      <c r="O1004" s="12" t="e">
        <f>1000*(IF(I65&lt;18,VLOOKUP(I65,'[1]Mortality (No Interventions) L'!$B$10:$O$129,13),VLOOKUP(I65,'[1]Mortality (Interventions) L'!$B$392:$AV$512,25)))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2562.1432932113798</v>
      </c>
      <c r="M1005" s="14">
        <f t="shared" si="522"/>
        <v>769177</v>
      </c>
      <c r="N1005" s="13"/>
      <c r="O1005" s="12" t="e">
        <f>1000*(IF(I66&lt;18,VLOOKUP(I66,'[1]Mortality (No Interventions) L'!$B$10:$O$129,13),VLOOKUP(I66,'[1]Mortality (Interventions) L'!$B$392:$AV$512,25)))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2562.1432932113798</v>
      </c>
      <c r="M1006" s="14">
        <f t="shared" si="522"/>
        <v>769177</v>
      </c>
      <c r="N1006" s="13"/>
      <c r="O1006" s="12" t="e">
        <f>1000*(IF(I67&lt;18,VLOOKUP(I67,'[1]Mortality (No Interventions) L'!$B$10:$O$129,13),VLOOKUP(I67,'[1]Mortality (Interventions) L'!$B$392:$AV$512,25)))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2562.1432932113798</v>
      </c>
      <c r="M1007" s="14">
        <f t="shared" ref="M1007:M1038" si="539">$E$11</f>
        <v>769177</v>
      </c>
      <c r="N1007" s="13"/>
      <c r="O1007" s="12" t="e">
        <f>1000*(IF(I68&lt;18,VLOOKUP(I68,'[1]Mortality (No Interventions) L'!$B$10:$O$129,13),VLOOKUP(I68,'[1]Mortality (Interventions) L'!$B$392:$AV$512,25)))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2562.1432932113798</v>
      </c>
      <c r="M1008" s="14">
        <f t="shared" si="539"/>
        <v>769177</v>
      </c>
      <c r="N1008" s="13"/>
      <c r="O1008" s="12" t="e">
        <f>1000*(IF(I69&lt;18,VLOOKUP(I69,'[1]Mortality (No Interventions) L'!$B$10:$O$129,13),VLOOKUP(I69,'[1]Mortality (Interventions) L'!$B$392:$AV$512,25)))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2562.1432932113798</v>
      </c>
      <c r="M1009" s="14">
        <f t="shared" si="539"/>
        <v>769177</v>
      </c>
      <c r="N1009" s="13"/>
      <c r="O1009" s="12" t="e">
        <f>1000*(IF(I70&lt;18,VLOOKUP(I70,'[1]Mortality (No Interventions) L'!$B$10:$O$129,13),VLOOKUP(I70,'[1]Mortality (Interventions) L'!$B$392:$AV$512,25)))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2562.1432932113798</v>
      </c>
      <c r="M1010" s="14">
        <f t="shared" si="539"/>
        <v>769177</v>
      </c>
      <c r="N1010" s="13"/>
      <c r="O1010" s="12" t="e">
        <f>1000*(IF(I71&lt;18,VLOOKUP(I71,'[1]Mortality (No Interventions) L'!$B$10:$O$129,13),VLOOKUP(I71,'[1]Mortality (Interventions) L'!$B$392:$AV$512,25)))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2562.1432932113798</v>
      </c>
      <c r="M1011" s="14">
        <f t="shared" si="539"/>
        <v>769177</v>
      </c>
      <c r="N1011" s="13"/>
      <c r="O1011" s="12" t="e">
        <f>1000*(IF(I72&lt;18,VLOOKUP(I72,'[1]Mortality (No Interventions) L'!$B$10:$O$129,13),VLOOKUP(I72,'[1]Mortality (Interventions) L'!$B$392:$AV$512,25)))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2562.1432932113798</v>
      </c>
      <c r="M1012" s="14">
        <f t="shared" si="539"/>
        <v>769177</v>
      </c>
      <c r="N1012" s="13"/>
      <c r="O1012" s="12" t="e">
        <f>1000*(IF(I73&lt;18,VLOOKUP(I73,'[1]Mortality (No Interventions) L'!$B$10:$O$129,13),VLOOKUP(I73,'[1]Mortality (Interventions) L'!$B$392:$AV$512,25)))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2562.1432932113798</v>
      </c>
      <c r="M1013" s="14">
        <f t="shared" si="539"/>
        <v>769177</v>
      </c>
      <c r="N1013" s="13"/>
      <c r="O1013" s="12" t="e">
        <f>1000*(IF(I74&lt;18,VLOOKUP(I74,'[1]Mortality (No Interventions) L'!$B$10:$O$129,13),VLOOKUP(I74,'[1]Mortality (Interventions) L'!$B$392:$AV$512,25)))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2562.1432932113798</v>
      </c>
      <c r="M1014" s="14">
        <f t="shared" si="539"/>
        <v>769177</v>
      </c>
      <c r="N1014" s="13"/>
      <c r="O1014" s="12" t="e">
        <f>1000*(IF(I75&lt;18,VLOOKUP(I75,'[1]Mortality (No Interventions) L'!$B$10:$O$129,13),VLOOKUP(I75,'[1]Mortality (Interventions) L'!$B$392:$AV$512,25)))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2562.1432932113798</v>
      </c>
      <c r="M1015" s="14">
        <f t="shared" si="539"/>
        <v>769177</v>
      </c>
      <c r="N1015" s="13"/>
      <c r="O1015" s="12" t="e">
        <f>1000*(IF(I76&lt;18,VLOOKUP(I76,'[1]Mortality (No Interventions) L'!$B$10:$O$129,13),VLOOKUP(I76,'[1]Mortality (Interventions) L'!$B$392:$AV$512,25)))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2562.1432932113798</v>
      </c>
      <c r="M1016" s="14">
        <f t="shared" si="539"/>
        <v>769177</v>
      </c>
      <c r="N1016" s="13"/>
      <c r="O1016" s="12" t="e">
        <f>1000*(IF(I77&lt;18,VLOOKUP(I77,'[1]Mortality (No Interventions) L'!$B$10:$O$129,13),VLOOKUP(I77,'[1]Mortality (Interventions) L'!$B$392:$AV$512,25)))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2562.1432932113798</v>
      </c>
      <c r="M1017" s="14">
        <f t="shared" si="539"/>
        <v>769177</v>
      </c>
      <c r="N1017" s="13"/>
      <c r="O1017" s="12" t="e">
        <f>1000*(IF(I78&lt;18,VLOOKUP(I78,'[1]Mortality (No Interventions) L'!$B$10:$O$129,13),VLOOKUP(I78,'[1]Mortality (Interventions) L'!$B$392:$AV$512,25)))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2562.1432932113798</v>
      </c>
      <c r="M1018" s="14">
        <f t="shared" si="539"/>
        <v>769177</v>
      </c>
      <c r="N1018" s="13"/>
      <c r="O1018" s="12" t="e">
        <f>1000*(IF(I79&lt;18,VLOOKUP(I79,'[1]Mortality (No Interventions) L'!$B$10:$O$129,13),VLOOKUP(I79,'[1]Mortality (Interventions) L'!$B$392:$AV$512,25)))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2562.1432932113798</v>
      </c>
      <c r="M1019" s="14">
        <f t="shared" si="539"/>
        <v>769177</v>
      </c>
      <c r="O1019" s="12" t="e">
        <f>1000*(IF(I80&lt;18,VLOOKUP(I80,'[1]Mortality (No Interventions) L'!$B$10:$O$129,13),VLOOKUP(I80,'[1]Mortality (Interventions) L'!$B$392:$AV$512,25)))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2562.1432932113798</v>
      </c>
      <c r="M1020" s="14">
        <f t="shared" si="539"/>
        <v>769177</v>
      </c>
      <c r="O1020" s="12" t="e">
        <f>1000*(IF(I81&lt;18,VLOOKUP(I81,'[1]Mortality (No Interventions) L'!$B$10:$O$129,13),VLOOKUP(I81,'[1]Mortality (Interventions) L'!$B$392:$AV$512,25)))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2562.1432932113798</v>
      </c>
      <c r="M1021" s="14">
        <f t="shared" si="539"/>
        <v>769177</v>
      </c>
      <c r="O1021" s="12" t="e">
        <f>1000*(IF(I82&lt;18,VLOOKUP(I82,'[1]Mortality (No Interventions) L'!$B$10:$O$129,13),VLOOKUP(I82,'[1]Mortality (Interventions) L'!$B$392:$AV$512,25)))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2562.1432932113798</v>
      </c>
      <c r="M1022" s="14">
        <f t="shared" si="539"/>
        <v>769177</v>
      </c>
      <c r="O1022" s="12" t="e">
        <f>1000*(IF(I83&lt;18,VLOOKUP(I83,'[1]Mortality (No Interventions) L'!$B$10:$O$129,13),VLOOKUP(I83,'[1]Mortality (Interventions) L'!$B$392:$AV$512,25)))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2562.1432932113798</v>
      </c>
      <c r="M1023" s="14">
        <f t="shared" si="539"/>
        <v>769177</v>
      </c>
      <c r="O1023" s="12" t="e">
        <f>1000*(IF(I84&lt;18,VLOOKUP(I84,'[1]Mortality (No Interventions) L'!$B$10:$O$129,13),VLOOKUP(I84,'[1]Mortality (Interventions) L'!$B$392:$AV$512,25)))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2562.1432932113798</v>
      </c>
      <c r="M1024" s="14">
        <f t="shared" si="539"/>
        <v>769177</v>
      </c>
      <c r="O1024" s="12" t="e">
        <f>1000*(IF(I85&lt;18,VLOOKUP(I85,'[1]Mortality (No Interventions) L'!$B$10:$O$129,13),VLOOKUP(I85,'[1]Mortality (Interventions) L'!$B$392:$AV$512,25)))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2562.1432932113798</v>
      </c>
      <c r="M1025" s="14">
        <f t="shared" si="539"/>
        <v>769177</v>
      </c>
      <c r="O1025" s="12" t="e">
        <f>1000*(IF(I86&lt;18,VLOOKUP(I86,'[1]Mortality (No Interventions) L'!$B$10:$O$129,13),VLOOKUP(I86,'[1]Mortality (Interventions) L'!$B$392:$AV$512,25)))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2562.1432932113798</v>
      </c>
      <c r="M1026" s="14">
        <f t="shared" si="539"/>
        <v>769177</v>
      </c>
      <c r="O1026" s="12" t="e">
        <f>1000*(IF(I87&lt;18,VLOOKUP(I87,'[1]Mortality (No Interventions) L'!$B$10:$O$129,13),VLOOKUP(I87,'[1]Mortality (Interventions) L'!$B$392:$AV$512,25)))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2562.1432932113798</v>
      </c>
      <c r="M1027" s="14">
        <f t="shared" si="539"/>
        <v>769177</v>
      </c>
      <c r="O1027" s="12" t="e">
        <f>1000*(IF(I88&lt;18,VLOOKUP(I88,'[1]Mortality (No Interventions) L'!$B$10:$O$129,13),VLOOKUP(I88,'[1]Mortality (Interventions) L'!$B$392:$AV$512,25)))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2562.1432932113798</v>
      </c>
      <c r="M1028" s="14">
        <f t="shared" si="539"/>
        <v>769177</v>
      </c>
      <c r="O1028" s="12" t="e">
        <f>1000*(IF(I89&lt;18,VLOOKUP(I89,'[1]Mortality (No Interventions) L'!$B$10:$O$129,13),VLOOKUP(I89,'[1]Mortality (Interventions) L'!$B$392:$AV$512,25)))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2562.1432932113798</v>
      </c>
      <c r="M1029" s="14">
        <f t="shared" si="539"/>
        <v>769177</v>
      </c>
      <c r="O1029" s="12" t="e">
        <f>1000*(IF(I90&lt;18,VLOOKUP(I90,'[1]Mortality (No Interventions) L'!$B$10:$O$129,13),VLOOKUP(I90,'[1]Mortality (Interventions) L'!$B$392:$AV$512,25)))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2562.1432932113798</v>
      </c>
      <c r="M1030" s="14">
        <f t="shared" si="539"/>
        <v>769177</v>
      </c>
      <c r="O1030" s="12" t="e">
        <f>1000*(IF(I91&lt;18,VLOOKUP(I91,'[1]Mortality (No Interventions) L'!$B$10:$O$129,13),VLOOKUP(I91,'[1]Mortality (Interventions) L'!$B$392:$AV$512,25)))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2562.1432932113798</v>
      </c>
      <c r="M1031" s="14">
        <f t="shared" si="539"/>
        <v>769177</v>
      </c>
      <c r="O1031" s="12" t="e">
        <f>1000*(IF(I92&lt;18,VLOOKUP(I92,'[1]Mortality (No Interventions) L'!$B$10:$O$129,13),VLOOKUP(I92,'[1]Mortality (Interventions) L'!$B$392:$AV$512,25)))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2562.1432932113798</v>
      </c>
      <c r="M1032" s="14">
        <f t="shared" si="539"/>
        <v>769177</v>
      </c>
      <c r="O1032" s="12" t="e">
        <f>1000*(IF(I93&lt;18,VLOOKUP(I93,'[1]Mortality (No Interventions) L'!$B$10:$O$129,13),VLOOKUP(I93,'[1]Mortality (Interventions) L'!$B$392:$AV$512,25)))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2562.1432932113798</v>
      </c>
      <c r="M1033" s="14">
        <f t="shared" si="539"/>
        <v>769177</v>
      </c>
      <c r="O1033" s="12" t="e">
        <f>1000*(IF(I94&lt;18,VLOOKUP(I94,'[1]Mortality (No Interventions) L'!$B$10:$O$129,13),VLOOKUP(I94,'[1]Mortality (Interventions) L'!$B$392:$AV$512,25)))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2562.1432932113798</v>
      </c>
      <c r="M1034" s="14">
        <f t="shared" si="539"/>
        <v>769177</v>
      </c>
      <c r="O1034" s="12" t="e">
        <f>1000*(IF(I95&lt;18,VLOOKUP(I95,'[1]Mortality (No Interventions) L'!$B$10:$O$129,13),VLOOKUP(I95,'[1]Mortality (Interventions) L'!$B$392:$AV$512,25)))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2562.1432932113798</v>
      </c>
      <c r="M1035" s="14">
        <f t="shared" si="539"/>
        <v>769177</v>
      </c>
      <c r="O1035" s="12" t="e">
        <f>1000*(IF(I96&lt;18,VLOOKUP(I96,'[1]Mortality (No Interventions) L'!$B$10:$O$129,13),VLOOKUP(I96,'[1]Mortality (Interventions) L'!$B$392:$AV$512,25)))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2562.1432932113798</v>
      </c>
      <c r="M1036" s="14">
        <f t="shared" si="539"/>
        <v>769177</v>
      </c>
      <c r="O1036" s="12" t="e">
        <f>1000*(IF(I97&lt;18,VLOOKUP(I97,'[1]Mortality (No Interventions) L'!$B$10:$O$129,13),VLOOKUP(I97,'[1]Mortality (Interventions) L'!$B$392:$AV$512,25)))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2562.1432932113798</v>
      </c>
      <c r="M1037" s="14">
        <f t="shared" si="539"/>
        <v>769177</v>
      </c>
      <c r="O1037" s="12" t="e">
        <f>1000*(IF(I98&lt;18,VLOOKUP(I98,'[1]Mortality (No Interventions) L'!$B$10:$O$129,13),VLOOKUP(I98,'[1]Mortality (Interventions) L'!$B$392:$AV$512,25)))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2562.1432932113798</v>
      </c>
      <c r="M1038" s="14">
        <f t="shared" si="539"/>
        <v>769177</v>
      </c>
      <c r="O1038" s="12" t="e">
        <f>1000*(IF(I99&lt;18,VLOOKUP(I99,'[1]Mortality (No Interventions) L'!$B$10:$O$129,13),VLOOKUP(I99,'[1]Mortality (Interventions) L'!$B$392:$AV$512,25)))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2562.1432932113798</v>
      </c>
      <c r="M1039" s="14">
        <f t="shared" ref="M1039:M1063" si="556">$E$11</f>
        <v>769177</v>
      </c>
      <c r="O1039" s="12" t="e">
        <f>1000*(IF(I100&lt;18,VLOOKUP(I100,'[1]Mortality (No Interventions) L'!$B$10:$O$129,13),VLOOKUP(I100,'[1]Mortality (Interventions) L'!$B$392:$AV$512,25)))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2562.1432932113798</v>
      </c>
      <c r="M1040" s="14">
        <f t="shared" si="556"/>
        <v>769177</v>
      </c>
      <c r="O1040" s="12" t="e">
        <f>1000*(IF(I101&lt;18,VLOOKUP(I101,'[1]Mortality (No Interventions) L'!$B$10:$O$129,13),VLOOKUP(I101,'[1]Mortality (Interventions) L'!$B$392:$AV$512,25)))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2562.1432932113798</v>
      </c>
      <c r="M1041" s="14">
        <f t="shared" si="556"/>
        <v>769177</v>
      </c>
      <c r="O1041" s="12" t="e">
        <f>1000*(IF(I102&lt;18,VLOOKUP(I102,'[1]Mortality (No Interventions) L'!$B$10:$O$129,13),VLOOKUP(I102,'[1]Mortality (Interventions) L'!$B$392:$AV$512,25)))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2562.1432932113798</v>
      </c>
      <c r="M1042" s="14">
        <f t="shared" si="556"/>
        <v>769177</v>
      </c>
      <c r="O1042" s="12" t="e">
        <f>1000*(IF(I103&lt;18,VLOOKUP(I103,'[1]Mortality (No Interventions) L'!$B$10:$O$129,13),VLOOKUP(I103,'[1]Mortality (Interventions) L'!$B$392:$AV$512,25)))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2562.1432932113798</v>
      </c>
      <c r="M1043" s="14">
        <f t="shared" si="556"/>
        <v>769177</v>
      </c>
      <c r="O1043" s="12" t="e">
        <f>1000*(IF(I104&lt;18,VLOOKUP(I104,'[1]Mortality (No Interventions) L'!$B$10:$O$129,13),VLOOKUP(I104,'[1]Mortality (Interventions) L'!$B$392:$AV$512,25)))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2562.1432932113798</v>
      </c>
      <c r="M1044" s="14">
        <f t="shared" si="556"/>
        <v>769177</v>
      </c>
      <c r="O1044" s="12" t="e">
        <f>1000*(IF(I105&lt;18,VLOOKUP(I105,'[1]Mortality (No Interventions) L'!$B$10:$O$129,13),VLOOKUP(I105,'[1]Mortality (Interventions) L'!$B$392:$AV$512,25)))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2562.1432932113798</v>
      </c>
      <c r="M1045" s="14">
        <f t="shared" si="556"/>
        <v>769177</v>
      </c>
      <c r="O1045" s="12" t="e">
        <f>1000*(IF(I106&lt;18,VLOOKUP(I106,'[1]Mortality (No Interventions) L'!$B$10:$O$129,13),VLOOKUP(I106,'[1]Mortality (Interventions) L'!$B$392:$AV$512,25)))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2562.1432932113798</v>
      </c>
      <c r="M1046" s="14">
        <f t="shared" si="556"/>
        <v>769177</v>
      </c>
      <c r="O1046" s="12" t="e">
        <f>1000*(IF(I107&lt;18,VLOOKUP(I107,'[1]Mortality (No Interventions) L'!$B$10:$O$129,13),VLOOKUP(I107,'[1]Mortality (Interventions) L'!$B$392:$AV$512,25)))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2562.1432932113798</v>
      </c>
      <c r="M1047" s="14">
        <f t="shared" si="556"/>
        <v>769177</v>
      </c>
      <c r="O1047" s="12" t="e">
        <f>1000*(IF(I108&lt;18,VLOOKUP(I108,'[1]Mortality (No Interventions) L'!$B$10:$O$129,13),VLOOKUP(I108,'[1]Mortality (Interventions) L'!$B$392:$AV$512,25)))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2562.1432932113798</v>
      </c>
      <c r="M1048" s="14">
        <f t="shared" si="556"/>
        <v>769177</v>
      </c>
      <c r="O1048" s="12" t="e">
        <f>1000*(IF(I109&lt;18,VLOOKUP(I109,'[1]Mortality (No Interventions) L'!$B$10:$O$129,13),VLOOKUP(I109,'[1]Mortality (Interventions) L'!$B$392:$AV$512,25)))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2562.1432932113798</v>
      </c>
      <c r="M1049" s="14">
        <f t="shared" si="556"/>
        <v>769177</v>
      </c>
      <c r="O1049" s="12" t="e">
        <f>1000*(IF(I110&lt;18,VLOOKUP(I110,'[1]Mortality (No Interventions) L'!$B$10:$O$129,13),VLOOKUP(I110,'[1]Mortality (Interventions) L'!$B$392:$AV$512,25)))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2562.1432932113798</v>
      </c>
      <c r="M1050" s="14">
        <f t="shared" si="556"/>
        <v>769177</v>
      </c>
      <c r="O1050" s="12" t="e">
        <f>1000*(IF(I111&lt;18,VLOOKUP(I111,'[1]Mortality (No Interventions) L'!$B$10:$O$129,13),VLOOKUP(I111,'[1]Mortality (Interventions) L'!$B$392:$AV$512,25)))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2562.1432932113798</v>
      </c>
      <c r="M1051" s="14">
        <f t="shared" si="556"/>
        <v>769177</v>
      </c>
      <c r="O1051" s="12" t="e">
        <f>1000*(IF(I112&lt;18,VLOOKUP(I112,'[1]Mortality (No Interventions) L'!$B$10:$O$129,13),VLOOKUP(I112,'[1]Mortality (Interventions) L'!$B$392:$AV$512,25)))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2562.1432932113798</v>
      </c>
      <c r="M1052" s="14">
        <f t="shared" si="556"/>
        <v>769177</v>
      </c>
      <c r="O1052" s="12" t="e">
        <f>1000*(IF(I113&lt;18,VLOOKUP(I113,'[1]Mortality (No Interventions) L'!$B$10:$O$129,13),VLOOKUP(I113,'[1]Mortality (Interventions) L'!$B$392:$AV$512,25)))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2562.1432932113798</v>
      </c>
      <c r="M1053" s="14">
        <f t="shared" si="556"/>
        <v>769177</v>
      </c>
      <c r="O1053" s="12" t="e">
        <f>1000*(IF(I114&lt;18,VLOOKUP(I114,'[1]Mortality (No Interventions) L'!$B$10:$O$129,13),VLOOKUP(I114,'[1]Mortality (Interventions) L'!$B$392:$AV$512,25)))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2562.1432932113798</v>
      </c>
      <c r="M1054" s="14">
        <f t="shared" si="556"/>
        <v>769177</v>
      </c>
      <c r="O1054" s="12" t="e">
        <f>1000*(IF(I115&lt;18,VLOOKUP(I115,'[1]Mortality (No Interventions) L'!$B$10:$O$129,13),VLOOKUP(I115,'[1]Mortality (Interventions) L'!$B$392:$AV$512,25)))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2562.1432932113798</v>
      </c>
      <c r="M1055" s="14">
        <f t="shared" si="556"/>
        <v>769177</v>
      </c>
      <c r="O1055" s="12" t="e">
        <f>1000*(IF(I116&lt;18,VLOOKUP(I116,'[1]Mortality (No Interventions) L'!$B$10:$O$129,13),VLOOKUP(I116,'[1]Mortality (Interventions) L'!$B$392:$AV$512,25)))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2562.1432932113798</v>
      </c>
      <c r="M1056" s="14">
        <f t="shared" si="556"/>
        <v>769177</v>
      </c>
      <c r="O1056" s="12" t="e">
        <f>1000*(IF(I117&lt;18,VLOOKUP(I117,'[1]Mortality (No Interventions) L'!$B$10:$O$129,13),VLOOKUP(I117,'[1]Mortality (Interventions) L'!$B$392:$AV$512,25)))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2562.1432932113798</v>
      </c>
      <c r="M1057" s="14">
        <f t="shared" si="556"/>
        <v>769177</v>
      </c>
      <c r="O1057" s="12" t="e">
        <f>1000*(IF(I118&lt;18,VLOOKUP(I118,'[1]Mortality (No Interventions) L'!$B$10:$O$129,13),VLOOKUP(I118,'[1]Mortality (Interventions) L'!$B$392:$AV$512,25)))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2562.1432932113798</v>
      </c>
      <c r="M1058" s="14">
        <f t="shared" si="556"/>
        <v>769177</v>
      </c>
      <c r="O1058" s="12" t="e">
        <f>1000*(IF(I119&lt;18,VLOOKUP(I119,'[1]Mortality (No Interventions) L'!$B$10:$O$129,13),VLOOKUP(I119,'[1]Mortality (Interventions) L'!$B$392:$AV$512,25)))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2562.1432932113798</v>
      </c>
      <c r="M1059" s="14">
        <f t="shared" si="556"/>
        <v>769177</v>
      </c>
      <c r="O1059" s="12" t="e">
        <f>1000*(IF(I120&lt;18,VLOOKUP(I120,'[1]Mortality (No Interventions) L'!$B$10:$O$129,13),VLOOKUP(I120,'[1]Mortality (Interventions) L'!$B$392:$AV$512,25)))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2562.1432932113798</v>
      </c>
      <c r="M1060" s="14">
        <f t="shared" si="556"/>
        <v>769177</v>
      </c>
      <c r="O1060" s="12" t="e">
        <f>1000*(IF(I121&lt;18,VLOOKUP(I121,'[1]Mortality (No Interventions) L'!$B$10:$O$129,13),VLOOKUP(I121,'[1]Mortality (Interventions) L'!$B$392:$AV$512,25)))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2562.1432932113798</v>
      </c>
      <c r="M1061" s="14">
        <f t="shared" si="556"/>
        <v>769177</v>
      </c>
      <c r="O1061" s="12" t="e">
        <f>1000*(IF(I122&lt;18,VLOOKUP(I122,'[1]Mortality (No Interventions) L'!$B$10:$O$129,13),VLOOKUP(I122,'[1]Mortality (Interventions) L'!$B$392:$AV$512,25)))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2562.1432932113798</v>
      </c>
      <c r="M1062" s="14">
        <f t="shared" si="556"/>
        <v>769177</v>
      </c>
      <c r="O1062" s="12" t="e">
        <f>1000*(IF(I123&lt;18,VLOOKUP(I123,'[1]Mortality (No Interventions) L'!$B$10:$O$129,13),VLOOKUP(I123,'[1]Mortality (Interventions) L'!$B$392:$AV$512,25)))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2562.1432932113798</v>
      </c>
      <c r="M1063" s="14">
        <f t="shared" si="556"/>
        <v>769177</v>
      </c>
      <c r="O1063" s="12" t="e">
        <f>1000*(IF(I124&lt;18,VLOOKUP(I124,'[1]Mortality (No Interventions) L'!$B$10:$O$129,13),VLOOKUP(I124,'[1]Mortality (Interventions) L'!$B$392:$AV$512,25)))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513532.97308774036</v>
      </c>
      <c r="Z1068" s="2">
        <f t="shared" si="573"/>
        <v>-12838.32432719351</v>
      </c>
      <c r="AA1068" s="2">
        <f t="shared" si="573"/>
        <v>-45386.709055886997</v>
      </c>
      <c r="AB1068" s="2">
        <f t="shared" si="573"/>
        <v>-769176.99999999965</v>
      </c>
      <c r="AC1068" s="2">
        <f t="shared" si="573"/>
        <v>-313869.06029533991</v>
      </c>
      <c r="AD1068" s="2">
        <f t="shared" si="573"/>
        <v>13353.687218438043</v>
      </c>
      <c r="AE1068" s="2">
        <f t="shared" si="573"/>
        <v>-300515.37307690189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513532.97308774036</v>
      </c>
      <c r="Z1070" s="2">
        <f t="shared" si="574"/>
        <v>-12838.32432719351</v>
      </c>
      <c r="AA1070" s="2">
        <f t="shared" si="574"/>
        <v>-21677.072709863787</v>
      </c>
      <c r="AB1070" s="2">
        <f t="shared" si="574"/>
        <v>-195031.56282946112</v>
      </c>
      <c r="AC1070" s="2">
        <f t="shared" si="574"/>
        <v>283986.01322122198</v>
      </c>
      <c r="AD1070" s="2">
        <f t="shared" si="574"/>
        <v>5741.4543717053812</v>
      </c>
      <c r="AE1070" s="2">
        <f t="shared" si="574"/>
        <v>289727.46759292716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513532.97308774036</v>
      </c>
      <c r="Z1072" s="2">
        <f t="shared" si="575"/>
        <v>-12838.32432719351</v>
      </c>
      <c r="AA1072" s="2">
        <f t="shared" si="575"/>
        <v>-32665.935016065163</v>
      </c>
      <c r="AB1072" s="2">
        <f t="shared" si="575"/>
        <v>-425919.8957310429</v>
      </c>
      <c r="AC1072" s="2">
        <f t="shared" si="575"/>
        <v>42108.818013438897</v>
      </c>
      <c r="AD1072" s="2">
        <f t="shared" si="575"/>
        <v>9244.5042201824217</v>
      </c>
      <c r="AE1072" s="2">
        <f t="shared" si="575"/>
        <v>51353.322233621322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510345.81410941819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510345.81410941819</v>
      </c>
      <c r="K1078" s="14">
        <f>J1078*$C$10</f>
        <v>12758.645352735455</v>
      </c>
      <c r="L1078" s="15">
        <f>$C$1088</f>
        <v>5101.3881252383862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510345.81410941819</v>
      </c>
      <c r="Z1078" s="8">
        <f t="shared" ref="Z1078:Z1109" si="580">IFERROR(_xlfn.IFNA(-$T1078*K1078,0),0)</f>
        <v>-12758.645352735455</v>
      </c>
      <c r="AA1078" s="8">
        <f t="shared" ref="AA1078:AA1109" si="581">IFERROR(_xlfn.IFNA(-$T1078*L1078,0),0)</f>
        <v>-5101.3881252383862</v>
      </c>
      <c r="AB1078" s="8"/>
      <c r="AC1078" s="8">
        <f t="shared" ref="AC1078:AC1109" si="582">IFERROR(_xlfn.IFNA(SUM(Y1078:AB1078),0),0)</f>
        <v>492485.78063144436</v>
      </c>
      <c r="AD1078" s="8"/>
      <c r="AE1078" s="8">
        <f t="shared" ref="AE1078:AE1109" si="583">IFERROR(_xlfn.IFNA(SUM(AC1078:AD1078),0),0)</f>
        <v>492485.78063144436</v>
      </c>
      <c r="AG1078" s="46">
        <f>AE1207</f>
        <v>51034.606259046239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L'!$B$10:$O$129,13),VLOOKUP(I5,'[1]Mortality (Interventions) L'!$B$392:$AV$512,28)))</f>
        <v>14.704082377240214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1.4704082377240213E-2</v>
      </c>
      <c r="S1079" s="10">
        <f t="shared" ref="S1079:S1110" si="587">MIN(P1079*Q1079,Q1079-R1079)</f>
        <v>0</v>
      </c>
      <c r="T1079" s="9">
        <f t="shared" si="577"/>
        <v>0.98529591762275981</v>
      </c>
      <c r="U1079" s="18"/>
      <c r="V1079" s="8">
        <f t="shared" ref="V1079:V1110" si="588">W1078</f>
        <v>7691.77</v>
      </c>
      <c r="W1079" s="8">
        <f t="shared" si="578"/>
        <v>7578.6695802932154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-11310.041970678496</v>
      </c>
      <c r="AC1079" s="8">
        <f t="shared" si="582"/>
        <v>-11310.041970678496</v>
      </c>
      <c r="AD1079" s="8">
        <f t="shared" ref="AD1079:AD1110" si="590">IFERROR(_xlfn.IFNA($D$6*SUM(V1079:V1079,Y1079:Z1079),0),0)</f>
        <v>754.56263700000011</v>
      </c>
      <c r="AE1079" s="8">
        <f t="shared" si="583"/>
        <v>-10555.479333678495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2549.6590546912953</v>
      </c>
      <c r="M1080" s="14">
        <f t="shared" si="576"/>
        <v>769177</v>
      </c>
      <c r="N1080" s="13"/>
      <c r="O1080" s="12">
        <f>1000*(IF(I6&lt;18,VLOOKUP(I6,'[1]Mortality (No Interventions) L'!$B$10:$O$129,13),VLOOKUP(I6,'[1]Mortality (Interventions) L'!$B$392:$AV$512,28)))</f>
        <v>16.063904483211068</v>
      </c>
      <c r="P1080" s="11">
        <v>0</v>
      </c>
      <c r="Q1080" s="10">
        <f t="shared" si="585"/>
        <v>0.98529591762275981</v>
      </c>
      <c r="R1080" s="10">
        <f t="shared" si="586"/>
        <v>1.5827699508389814E-2</v>
      </c>
      <c r="S1080" s="10">
        <f t="shared" si="587"/>
        <v>0</v>
      </c>
      <c r="T1080" s="9">
        <f t="shared" si="577"/>
        <v>0.96946821811437001</v>
      </c>
      <c r="U1080" s="18"/>
      <c r="V1080" s="8">
        <f t="shared" si="588"/>
        <v>7578.6695802932154</v>
      </c>
      <c r="W1080" s="8">
        <f t="shared" si="578"/>
        <v>7456.9265560455678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-2471.813420550739</v>
      </c>
      <c r="AB1080" s="8">
        <f t="shared" si="589"/>
        <v>-12174.302424764752</v>
      </c>
      <c r="AC1080" s="8">
        <f t="shared" si="582"/>
        <v>-14646.115845315491</v>
      </c>
      <c r="AD1080" s="8">
        <f t="shared" si="590"/>
        <v>743.46748582676446</v>
      </c>
      <c r="AE1080" s="8">
        <f t="shared" si="583"/>
        <v>-13902.648359488727</v>
      </c>
      <c r="AF1080" s="1" t="s">
        <v>34</v>
      </c>
      <c r="AG1080" s="44">
        <f>AE1207/Y1207</f>
        <v>0.10000004868875914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2549.6590546912953</v>
      </c>
      <c r="M1081" s="14">
        <f t="shared" si="576"/>
        <v>769177</v>
      </c>
      <c r="N1081" s="13"/>
      <c r="O1081" s="12">
        <f>1000*(IF(I7&lt;18,VLOOKUP(I7,'[1]Mortality (No Interventions) L'!$B$10:$O$129,13),VLOOKUP(I7,'[1]Mortality (Interventions) L'!$B$392:$AV$512,28)))</f>
        <v>17.505685398986635</v>
      </c>
      <c r="P1081" s="11">
        <v>0</v>
      </c>
      <c r="Q1081" s="10">
        <f t="shared" si="585"/>
        <v>0.96946821811437001</v>
      </c>
      <c r="R1081" s="10">
        <f t="shared" si="586"/>
        <v>1.6971205630626318E-2</v>
      </c>
      <c r="S1081" s="10">
        <f t="shared" si="587"/>
        <v>0</v>
      </c>
      <c r="T1081" s="9">
        <f t="shared" si="577"/>
        <v>0.95249701248374374</v>
      </c>
      <c r="U1081" s="18"/>
      <c r="V1081" s="8">
        <f t="shared" si="588"/>
        <v>7456.9265560455678</v>
      </c>
      <c r="W1081" s="8">
        <f t="shared" si="578"/>
        <v>7326.3879457120856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-2428.5426324455848</v>
      </c>
      <c r="AB1081" s="8">
        <f t="shared" si="589"/>
        <v>-13053.861033348259</v>
      </c>
      <c r="AC1081" s="8">
        <f t="shared" si="582"/>
        <v>-15482.403665793845</v>
      </c>
      <c r="AD1081" s="8">
        <f t="shared" si="590"/>
        <v>731.52449514807029</v>
      </c>
      <c r="AE1081" s="8">
        <f t="shared" si="583"/>
        <v>-14750.879170645774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2549.6590546912953</v>
      </c>
      <c r="M1082" s="14">
        <f t="shared" si="576"/>
        <v>769177</v>
      </c>
      <c r="N1082" s="13"/>
      <c r="O1082" s="12">
        <f>1000*(IF(I8&lt;18,VLOOKUP(I8,'[1]Mortality (No Interventions) L'!$B$10:$O$129,13),VLOOKUP(I8,'[1]Mortality (Interventions) L'!$B$392:$AV$512,28)))</f>
        <v>19.028159600344324</v>
      </c>
      <c r="P1082" s="11">
        <v>0</v>
      </c>
      <c r="Q1082" s="10">
        <f t="shared" si="585"/>
        <v>0.95249701248374374</v>
      </c>
      <c r="R1082" s="10">
        <f t="shared" si="586"/>
        <v>1.8124265172391837E-2</v>
      </c>
      <c r="S1082" s="10">
        <f t="shared" si="587"/>
        <v>0</v>
      </c>
      <c r="T1082" s="9">
        <f t="shared" si="577"/>
        <v>0.93437274731135189</v>
      </c>
      <c r="U1082" s="18"/>
      <c r="V1082" s="8">
        <f t="shared" si="588"/>
        <v>7326.3879457120856</v>
      </c>
      <c r="W1082" s="8">
        <f t="shared" si="578"/>
        <v>7186.9802665870375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-2382.3319356391698</v>
      </c>
      <c r="AB1082" s="8">
        <f t="shared" si="589"/>
        <v>-13940.767912504836</v>
      </c>
      <c r="AC1082" s="8">
        <f t="shared" si="582"/>
        <v>-16323.099848144006</v>
      </c>
      <c r="AD1082" s="8">
        <f t="shared" si="590"/>
        <v>718.71865747435561</v>
      </c>
      <c r="AE1082" s="8">
        <f t="shared" si="583"/>
        <v>-15604.38119066965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2549.6590546912953</v>
      </c>
      <c r="M1083" s="14">
        <f t="shared" si="576"/>
        <v>769177</v>
      </c>
      <c r="N1083" s="13"/>
      <c r="O1083" s="12">
        <f>1000*(IF(I9&lt;18,VLOOKUP(I9,'[1]Mortality (No Interventions) L'!$B$10:$O$129,13),VLOOKUP(I9,'[1]Mortality (Interventions) L'!$B$392:$AV$512,28)))</f>
        <v>20.735219335356362</v>
      </c>
      <c r="P1083" s="11">
        <v>0</v>
      </c>
      <c r="Q1083" s="10">
        <f t="shared" si="585"/>
        <v>0.93437274731135189</v>
      </c>
      <c r="R1083" s="10">
        <f t="shared" si="586"/>
        <v>1.9374423856480388E-2</v>
      </c>
      <c r="S1083" s="10">
        <f t="shared" si="587"/>
        <v>0</v>
      </c>
      <c r="T1083" s="9">
        <f t="shared" si="577"/>
        <v>0.91499832345487153</v>
      </c>
      <c r="U1083" s="18"/>
      <c r="V1083" s="8">
        <f t="shared" si="588"/>
        <v>7186.9802665870375</v>
      </c>
      <c r="W1083" s="8">
        <f t="shared" si="578"/>
        <v>7037.9566544004774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-2332.9337604240677</v>
      </c>
      <c r="AB1083" s="8">
        <f t="shared" si="589"/>
        <v>-14902.361218656015</v>
      </c>
      <c r="AC1083" s="8">
        <f t="shared" si="582"/>
        <v>-17235.294979080081</v>
      </c>
      <c r="AD1083" s="8">
        <f t="shared" si="590"/>
        <v>705.0427641521884</v>
      </c>
      <c r="AE1083" s="8">
        <f t="shared" si="583"/>
        <v>-16530.252214927892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2549.6590546912953</v>
      </c>
      <c r="M1084" s="14">
        <f t="shared" si="576"/>
        <v>769177</v>
      </c>
      <c r="N1084" s="13"/>
      <c r="O1084" s="12">
        <f>1000*(IF(I10&lt;18,VLOOKUP(I10,'[1]Mortality (No Interventions) L'!$B$10:$O$129,13),VLOOKUP(I10,'[1]Mortality (Interventions) L'!$B$392:$AV$512,28)))</f>
        <v>22.652055199289141</v>
      </c>
      <c r="P1084" s="11">
        <v>0</v>
      </c>
      <c r="Q1084" s="10">
        <f t="shared" si="585"/>
        <v>0.91499832345487153</v>
      </c>
      <c r="R1084" s="10">
        <f t="shared" si="586"/>
        <v>2.0726592530156768E-2</v>
      </c>
      <c r="S1084" s="10">
        <f t="shared" si="587"/>
        <v>0</v>
      </c>
      <c r="T1084" s="9">
        <f t="shared" si="577"/>
        <v>0.89427173092471479</v>
      </c>
      <c r="U1084" s="18"/>
      <c r="V1084" s="8">
        <f t="shared" si="588"/>
        <v>7037.9566544004774</v>
      </c>
      <c r="W1084" s="8">
        <f t="shared" si="578"/>
        <v>6878.5324717747935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-2280.0880161066566</v>
      </c>
      <c r="AB1084" s="8">
        <f t="shared" si="589"/>
        <v>-15942.418262568392</v>
      </c>
      <c r="AC1084" s="8">
        <f t="shared" si="582"/>
        <v>-18222.50627867505</v>
      </c>
      <c r="AD1084" s="8">
        <f t="shared" si="590"/>
        <v>690.42354779668688</v>
      </c>
      <c r="AE1084" s="8">
        <f t="shared" si="583"/>
        <v>-17532.082730878363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2549.6590546912953</v>
      </c>
      <c r="M1085" s="14">
        <f t="shared" si="576"/>
        <v>769177</v>
      </c>
      <c r="N1085" s="13"/>
      <c r="O1085" s="12">
        <f>1000*(IF(I11&lt;18,VLOOKUP(I11,'[1]Mortality (No Interventions) L'!$B$10:$O$129,13),VLOOKUP(I11,'[1]Mortality (Interventions) L'!$B$392:$AV$512,28)))</f>
        <v>24.840214695298648</v>
      </c>
      <c r="P1085" s="11">
        <v>0</v>
      </c>
      <c r="Q1085" s="10">
        <f t="shared" si="585"/>
        <v>0.89427173092471479</v>
      </c>
      <c r="R1085" s="10">
        <f t="shared" si="586"/>
        <v>2.221390179210626E-2</v>
      </c>
      <c r="S1085" s="10">
        <f t="shared" si="587"/>
        <v>0</v>
      </c>
      <c r="T1085" s="9">
        <f t="shared" si="577"/>
        <v>0.87205782913260854</v>
      </c>
      <c r="U1085" s="18"/>
      <c r="V1085" s="8">
        <f t="shared" si="588"/>
        <v>6878.5324717747935</v>
      </c>
      <c r="W1085" s="8">
        <f t="shared" si="578"/>
        <v>6707.6682483873246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-2223.4501402623896</v>
      </c>
      <c r="AB1085" s="8">
        <f t="shared" si="589"/>
        <v>-17086.422338746917</v>
      </c>
      <c r="AC1085" s="8">
        <f t="shared" si="582"/>
        <v>-19309.872479009307</v>
      </c>
      <c r="AD1085" s="8">
        <f t="shared" si="590"/>
        <v>674.78403548110725</v>
      </c>
      <c r="AE1085" s="8">
        <f t="shared" si="583"/>
        <v>-18635.088443528199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2549.6590546912953</v>
      </c>
      <c r="M1086" s="14">
        <f t="shared" si="576"/>
        <v>769177</v>
      </c>
      <c r="N1086" s="13"/>
      <c r="O1086" s="12">
        <f>1000*(IF(I12&lt;18,VLOOKUP(I12,'[1]Mortality (No Interventions) L'!$B$10:$O$129,13),VLOOKUP(I12,'[1]Mortality (Interventions) L'!$B$392:$AV$512,28)))</f>
        <v>27.355303276523415</v>
      </c>
      <c r="P1086" s="11">
        <v>0</v>
      </c>
      <c r="Q1086" s="10">
        <f t="shared" si="585"/>
        <v>0.87205782913260854</v>
      </c>
      <c r="R1086" s="10">
        <f t="shared" si="586"/>
        <v>2.3855406390589144E-2</v>
      </c>
      <c r="S1086" s="10">
        <f t="shared" si="587"/>
        <v>0</v>
      </c>
      <c r="T1086" s="9">
        <f t="shared" si="577"/>
        <v>0.8482024227420194</v>
      </c>
      <c r="U1086" s="18"/>
      <c r="V1086" s="8">
        <f t="shared" si="588"/>
        <v>6707.6682483873246</v>
      </c>
      <c r="W1086" s="8">
        <f t="shared" si="578"/>
        <v>6524.1779491743828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-2162.6269873552837</v>
      </c>
      <c r="AB1086" s="8">
        <f t="shared" si="589"/>
        <v>-18349.029921294186</v>
      </c>
      <c r="AC1086" s="8">
        <f t="shared" si="582"/>
        <v>-20511.656908649471</v>
      </c>
      <c r="AD1086" s="8">
        <f t="shared" si="590"/>
        <v>658.02225516679664</v>
      </c>
      <c r="AE1086" s="8">
        <f t="shared" si="583"/>
        <v>-19853.634653482673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2549.6590546912953</v>
      </c>
      <c r="M1087" s="14">
        <f t="shared" si="576"/>
        <v>769177</v>
      </c>
      <c r="N1087" s="13"/>
      <c r="O1087" s="12">
        <f>1000*(IF(I13&lt;18,VLOOKUP(I13,'[1]Mortality (No Interventions) L'!$B$10:$O$129,13),VLOOKUP(I13,'[1]Mortality (Interventions) L'!$B$392:$AV$512,28)))</f>
        <v>30.24636176163521</v>
      </c>
      <c r="P1087" s="11">
        <v>0</v>
      </c>
      <c r="Q1087" s="10">
        <f t="shared" si="585"/>
        <v>0.8482024227420194</v>
      </c>
      <c r="R1087" s="10">
        <f t="shared" si="586"/>
        <v>2.5655037325350558E-2</v>
      </c>
      <c r="S1087" s="10">
        <f t="shared" si="587"/>
        <v>0</v>
      </c>
      <c r="T1087" s="9">
        <f t="shared" si="577"/>
        <v>0.82254738541666883</v>
      </c>
      <c r="U1087" s="18"/>
      <c r="V1087" s="8">
        <f t="shared" si="588"/>
        <v>6524.1779491743828</v>
      </c>
      <c r="W1087" s="8">
        <f t="shared" si="578"/>
        <v>6326.8453027263713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-2097.2153891402604</v>
      </c>
      <c r="AB1087" s="8">
        <f t="shared" si="589"/>
        <v>-19733.264644801166</v>
      </c>
      <c r="AC1087" s="8">
        <f t="shared" si="582"/>
        <v>-21830.480033941425</v>
      </c>
      <c r="AD1087" s="8">
        <f t="shared" si="590"/>
        <v>640.02185681400704</v>
      </c>
      <c r="AE1087" s="8">
        <f t="shared" si="583"/>
        <v>-21190.458177127417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5101.3881252383862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2549.6590546912953</v>
      </c>
      <c r="M1088" s="14">
        <f t="shared" si="576"/>
        <v>769177</v>
      </c>
      <c r="N1088" s="13"/>
      <c r="O1088" s="12">
        <f>1000*(IF(I14&lt;18,VLOOKUP(I14,'[1]Mortality (No Interventions) L'!$B$10:$O$129,13),VLOOKUP(I14,'[1]Mortality (Interventions) L'!$B$392:$AV$512,28)))</f>
        <v>33.681605946819033</v>
      </c>
      <c r="P1088" s="11">
        <v>0</v>
      </c>
      <c r="Q1088" s="10">
        <f t="shared" si="585"/>
        <v>0.82254738541666883</v>
      </c>
      <c r="R1088" s="10">
        <f t="shared" si="586"/>
        <v>2.770471690819052E-2</v>
      </c>
      <c r="S1088" s="10">
        <f t="shared" si="587"/>
        <v>0</v>
      </c>
      <c r="T1088" s="9">
        <f t="shared" si="577"/>
        <v>0.79484266850847829</v>
      </c>
      <c r="U1088" s="18"/>
      <c r="V1088" s="8">
        <f t="shared" si="588"/>
        <v>6326.8453027263713</v>
      </c>
      <c r="W1088" s="8">
        <f t="shared" si="578"/>
        <v>6113.7469923534582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-2026.5778068176332</v>
      </c>
      <c r="AB1088" s="8">
        <f t="shared" si="589"/>
        <v>-21309.83103729126</v>
      </c>
      <c r="AC1088" s="8">
        <f t="shared" si="582"/>
        <v>-23336.408844108893</v>
      </c>
      <c r="AD1088" s="8">
        <f t="shared" si="590"/>
        <v>620.66352419745704</v>
      </c>
      <c r="AE1088" s="8">
        <f t="shared" si="583"/>
        <v>-22715.745319911435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2549.6590546912953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2549.6590546912953</v>
      </c>
      <c r="M1089" s="14">
        <f t="shared" si="576"/>
        <v>769177</v>
      </c>
      <c r="N1089" s="13"/>
      <c r="O1089" s="12">
        <f>1000*(IF(I15&lt;18,VLOOKUP(I15,'[1]Mortality (No Interventions) L'!$B$10:$O$129,13),VLOOKUP(I15,'[1]Mortality (Interventions) L'!$B$392:$AV$512,28)))</f>
        <v>37.626113382036628</v>
      </c>
      <c r="P1089" s="11">
        <v>0</v>
      </c>
      <c r="Q1089" s="10">
        <f t="shared" si="585"/>
        <v>0.79484266850847829</v>
      </c>
      <c r="R1089" s="10">
        <f t="shared" si="586"/>
        <v>2.9906840366180562E-2</v>
      </c>
      <c r="S1089" s="10">
        <f t="shared" si="587"/>
        <v>0</v>
      </c>
      <c r="T1089" s="9">
        <f t="shared" si="577"/>
        <v>0.76493582814229777</v>
      </c>
      <c r="U1089" s="18"/>
      <c r="V1089" s="8">
        <f t="shared" si="588"/>
        <v>6113.7469923534582</v>
      </c>
      <c r="W1089" s="8">
        <f t="shared" si="578"/>
        <v>5883.7104548300822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-1950.3255604807941</v>
      </c>
      <c r="AB1089" s="8">
        <f t="shared" si="589"/>
        <v>-23003.653752337665</v>
      </c>
      <c r="AC1089" s="8">
        <f t="shared" si="582"/>
        <v>-24953.979312818457</v>
      </c>
      <c r="AD1089" s="8">
        <f t="shared" si="590"/>
        <v>599.75857994987427</v>
      </c>
      <c r="AE1089" s="8">
        <f t="shared" si="583"/>
        <v>-24354.220732868584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2549.6590546912953</v>
      </c>
      <c r="M1090" s="14">
        <f t="shared" si="576"/>
        <v>769177</v>
      </c>
      <c r="N1090" s="13"/>
      <c r="O1090" s="12">
        <f>1000*(IF(I16&lt;18,VLOOKUP(I16,'[1]Mortality (No Interventions) L'!$B$10:$O$129,13),VLOOKUP(I16,'[1]Mortality (Interventions) L'!$B$392:$AV$512,28)))</f>
        <v>42.135326582656816</v>
      </c>
      <c r="P1090" s="11">
        <v>0</v>
      </c>
      <c r="Q1090" s="10">
        <f t="shared" si="585"/>
        <v>0.76493582814229777</v>
      </c>
      <c r="R1090" s="10">
        <f t="shared" si="586"/>
        <v>3.2230820933550765E-2</v>
      </c>
      <c r="S1090" s="10">
        <f t="shared" si="587"/>
        <v>0</v>
      </c>
      <c r="T1090" s="9">
        <f t="shared" si="577"/>
        <v>0.73270500720874698</v>
      </c>
      <c r="U1090" s="18"/>
      <c r="V1090" s="8">
        <f t="shared" si="588"/>
        <v>5883.7104548300822</v>
      </c>
      <c r="W1090" s="8">
        <f t="shared" si="578"/>
        <v>5635.7983932980242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-1868.1479560474324</v>
      </c>
      <c r="AB1090" s="8">
        <f t="shared" si="589"/>
        <v>-24791.206153205778</v>
      </c>
      <c r="AC1090" s="8">
        <f t="shared" si="582"/>
        <v>-26659.35410925321</v>
      </c>
      <c r="AD1090" s="8">
        <f t="shared" si="590"/>
        <v>577.19199561883113</v>
      </c>
      <c r="AE1090" s="8">
        <f t="shared" si="583"/>
        <v>-26082.162113634378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2549.6590546912953</v>
      </c>
      <c r="M1091" s="14">
        <f t="shared" si="576"/>
        <v>769177</v>
      </c>
      <c r="N1091" s="13"/>
      <c r="O1091" s="12">
        <f>1000*(IF(I17&lt;18,VLOOKUP(I17,'[1]Mortality (No Interventions) L'!$B$10:$O$129,13),VLOOKUP(I17,'[1]Mortality (Interventions) L'!$B$392:$AV$512,28)))</f>
        <v>47.320316244047248</v>
      </c>
      <c r="P1091" s="11">
        <v>0</v>
      </c>
      <c r="Q1091" s="10">
        <f t="shared" si="585"/>
        <v>0.73270500720874698</v>
      </c>
      <c r="R1091" s="10">
        <f t="shared" si="586"/>
        <v>3.4671832654714824E-2</v>
      </c>
      <c r="S1091" s="10">
        <f t="shared" si="587"/>
        <v>0</v>
      </c>
      <c r="T1091" s="9">
        <f t="shared" si="577"/>
        <v>0.69803317455403213</v>
      </c>
      <c r="U1091" s="18"/>
      <c r="V1091" s="8">
        <f t="shared" si="588"/>
        <v>5635.7983932980242</v>
      </c>
      <c r="W1091" s="8">
        <f t="shared" si="578"/>
        <v>5369.110631039468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-1779.7466039765975</v>
      </c>
      <c r="AB1091" s="8">
        <f t="shared" si="589"/>
        <v>-26668.776225855585</v>
      </c>
      <c r="AC1091" s="8">
        <f t="shared" si="582"/>
        <v>-28448.522829832182</v>
      </c>
      <c r="AD1091" s="8">
        <f t="shared" si="590"/>
        <v>552.87182238253615</v>
      </c>
      <c r="AE1091" s="8">
        <f t="shared" si="583"/>
        <v>-27895.651007449647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2549.6590546912953</v>
      </c>
      <c r="M1092" s="14">
        <f t="shared" si="576"/>
        <v>769177</v>
      </c>
      <c r="N1092" s="13"/>
      <c r="O1092" s="12">
        <f>1000*(IF(I18&lt;18,VLOOKUP(I18,'[1]Mortality (No Interventions) L'!$B$10:$O$129,13),VLOOKUP(I18,'[1]Mortality (Interventions) L'!$B$392:$AV$512,28)))</f>
        <v>53.0821445190061</v>
      </c>
      <c r="P1092" s="11">
        <v>0</v>
      </c>
      <c r="Q1092" s="10">
        <f t="shared" si="585"/>
        <v>0.69803317455403213</v>
      </c>
      <c r="R1092" s="10">
        <f t="shared" si="586"/>
        <v>3.7053097850737744E-2</v>
      </c>
      <c r="S1092" s="10">
        <f t="shared" si="587"/>
        <v>0</v>
      </c>
      <c r="T1092" s="9">
        <f t="shared" si="577"/>
        <v>0.66098007670329439</v>
      </c>
      <c r="U1092" s="18"/>
      <c r="V1092" s="8">
        <f t="shared" si="588"/>
        <v>5369.110631039468</v>
      </c>
      <c r="W1092" s="8">
        <f t="shared" si="578"/>
        <v>5084.1067245840986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-1685.2738375371014</v>
      </c>
      <c r="AB1092" s="8">
        <f t="shared" si="589"/>
        <v>-28500.390645536907</v>
      </c>
      <c r="AC1092" s="8">
        <f t="shared" si="582"/>
        <v>-30185.664483074008</v>
      </c>
      <c r="AD1092" s="8">
        <f t="shared" si="590"/>
        <v>526.70975290497188</v>
      </c>
      <c r="AE1092" s="8">
        <f t="shared" si="583"/>
        <v>-29658.954730169036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2549.6590546912953</v>
      </c>
      <c r="M1093" s="14">
        <f t="shared" si="576"/>
        <v>769177</v>
      </c>
      <c r="N1093" s="13"/>
      <c r="O1093" s="12">
        <f>1000*(IF(I19&lt;18,VLOOKUP(I19,'[1]Mortality (No Interventions) L'!$B$10:$O$129,13),VLOOKUP(I19,'[1]Mortality (Interventions) L'!$B$392:$AV$512,28)))</f>
        <v>59.452974771109979</v>
      </c>
      <c r="P1093" s="11">
        <v>0</v>
      </c>
      <c r="Q1093" s="10">
        <f t="shared" si="585"/>
        <v>0.66098007670329439</v>
      </c>
      <c r="R1093" s="10">
        <f t="shared" si="586"/>
        <v>3.9297231824447304E-2</v>
      </c>
      <c r="S1093" s="10">
        <f t="shared" si="587"/>
        <v>0</v>
      </c>
      <c r="T1093" s="9">
        <f t="shared" si="577"/>
        <v>0.62168284487884706</v>
      </c>
      <c r="U1093" s="18"/>
      <c r="V1093" s="8">
        <f t="shared" si="588"/>
        <v>5084.1067245840986</v>
      </c>
      <c r="W1093" s="8">
        <f t="shared" si="578"/>
        <v>4781.8414557537699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-1585.0792945915964</v>
      </c>
      <c r="AB1093" s="8">
        <f t="shared" si="589"/>
        <v>-30226.526883032904</v>
      </c>
      <c r="AC1093" s="8">
        <f t="shared" si="582"/>
        <v>-31811.606177624501</v>
      </c>
      <c r="AD1093" s="8">
        <f t="shared" si="590"/>
        <v>498.75086968170012</v>
      </c>
      <c r="AE1093" s="8">
        <f t="shared" si="583"/>
        <v>-31312.855307942802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2549.6590546912953</v>
      </c>
      <c r="M1094" s="14">
        <f t="shared" si="576"/>
        <v>769177</v>
      </c>
      <c r="N1094" s="13"/>
      <c r="O1094" s="12">
        <f>1000*(IF(I20&lt;18,VLOOKUP(I20,'[1]Mortality (No Interventions) L'!$B$10:$O$129,13),VLOOKUP(I20,'[1]Mortality (Interventions) L'!$B$392:$AV$512,28)))</f>
        <v>66.355972232522859</v>
      </c>
      <c r="P1094" s="11">
        <v>0</v>
      </c>
      <c r="Q1094" s="10">
        <f t="shared" si="585"/>
        <v>0.62168284487884706</v>
      </c>
      <c r="R1094" s="10">
        <f t="shared" si="586"/>
        <v>4.1252369592216585E-2</v>
      </c>
      <c r="S1094" s="10">
        <f t="shared" si="587"/>
        <v>0</v>
      </c>
      <c r="T1094" s="9">
        <f t="shared" si="577"/>
        <v>0.5804304752866305</v>
      </c>
      <c r="U1094" s="18"/>
      <c r="V1094" s="8">
        <f t="shared" si="588"/>
        <v>4781.8414557537699</v>
      </c>
      <c r="W1094" s="8">
        <f t="shared" si="578"/>
        <v>4464.5377168954465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-1479.8998169333295</v>
      </c>
      <c r="AB1094" s="8">
        <f t="shared" si="589"/>
        <v>-31730.373885832378</v>
      </c>
      <c r="AC1094" s="8">
        <f t="shared" si="582"/>
        <v>-33210.273702765706</v>
      </c>
      <c r="AD1094" s="8">
        <f t="shared" si="590"/>
        <v>469.09864680944486</v>
      </c>
      <c r="AE1094" s="8">
        <f t="shared" si="583"/>
        <v>-32741.175055956261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2549.6590546912953</v>
      </c>
      <c r="M1095" s="14">
        <f t="shared" si="576"/>
        <v>769177</v>
      </c>
      <c r="N1095" s="13"/>
      <c r="O1095" s="12">
        <f>1000*(IF(I21&lt;18,VLOOKUP(I21,'[1]Mortality (No Interventions) L'!$B$10:$O$129,13),VLOOKUP(I21,'[1]Mortality (Interventions) L'!$B$392:$AV$512,28)))</f>
        <v>73.891885514148811</v>
      </c>
      <c r="P1095" s="11">
        <v>0</v>
      </c>
      <c r="Q1095" s="10">
        <f t="shared" si="585"/>
        <v>0.5804304752866305</v>
      </c>
      <c r="R1095" s="10">
        <f t="shared" si="586"/>
        <v>4.2889102228802684E-2</v>
      </c>
      <c r="S1095" s="10">
        <f t="shared" si="587"/>
        <v>0</v>
      </c>
      <c r="T1095" s="9">
        <f t="shared" si="577"/>
        <v>0.53754137305782779</v>
      </c>
      <c r="U1095" s="18"/>
      <c r="V1095" s="8">
        <f t="shared" si="588"/>
        <v>4464.5377168954465</v>
      </c>
      <c r="W1095" s="8">
        <f t="shared" si="578"/>
        <v>4134.6446070450083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-1370.5472290880821</v>
      </c>
      <c r="AB1095" s="8">
        <f t="shared" si="589"/>
        <v>-32989.310985043761</v>
      </c>
      <c r="AC1095" s="8">
        <f t="shared" si="582"/>
        <v>-34359.85821413184</v>
      </c>
      <c r="AD1095" s="8">
        <f t="shared" si="590"/>
        <v>437.97115002744334</v>
      </c>
      <c r="AE1095" s="8">
        <f t="shared" si="583"/>
        <v>-33921.887064104398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2549.6590546912953</v>
      </c>
      <c r="M1096" s="14">
        <f t="shared" si="576"/>
        <v>769177</v>
      </c>
      <c r="N1096" s="13"/>
      <c r="O1096" s="12">
        <f>1000*(IF(I22&lt;18,VLOOKUP(I22,'[1]Mortality (No Interventions) L'!$B$10:$O$129,13),VLOOKUP(I22,'[1]Mortality (Interventions) L'!$B$392:$AV$512,28)))</f>
        <v>82.322078060017304</v>
      </c>
      <c r="P1096" s="11">
        <v>0</v>
      </c>
      <c r="Q1096" s="10">
        <f t="shared" si="585"/>
        <v>0.53754137305782779</v>
      </c>
      <c r="R1096" s="10">
        <f t="shared" si="586"/>
        <v>4.4251522873355383E-2</v>
      </c>
      <c r="S1096" s="10">
        <f t="shared" si="587"/>
        <v>0</v>
      </c>
      <c r="T1096" s="9">
        <f t="shared" si="577"/>
        <v>0.49328985018447241</v>
      </c>
      <c r="U1096" s="18"/>
      <c r="V1096" s="8">
        <f t="shared" si="588"/>
        <v>4134.6446070450083</v>
      </c>
      <c r="W1096" s="8">
        <f t="shared" si="578"/>
        <v>3794.2720709534196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-1257.7209331101526</v>
      </c>
      <c r="AB1096" s="8">
        <f t="shared" si="589"/>
        <v>-34037.25360915887</v>
      </c>
      <c r="AC1096" s="8">
        <f t="shared" si="582"/>
        <v>-35294.974542269025</v>
      </c>
      <c r="AD1096" s="8">
        <f t="shared" si="590"/>
        <v>405.60863595111533</v>
      </c>
      <c r="AE1096" s="8">
        <f t="shared" si="583"/>
        <v>-34889.365906317908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2549.6590546912953</v>
      </c>
      <c r="M1097" s="14">
        <f t="shared" si="576"/>
        <v>769177</v>
      </c>
      <c r="N1097" s="13"/>
      <c r="O1097" s="12">
        <f>1000*(IF(I23&lt;18,VLOOKUP(I23,'[1]Mortality (No Interventions) L'!$B$10:$O$129,13),VLOOKUP(I23,'[1]Mortality (Interventions) L'!$B$392:$AV$512,28)))</f>
        <v>91.739901099159425</v>
      </c>
      <c r="P1097" s="11">
        <v>0</v>
      </c>
      <c r="Q1097" s="10">
        <f t="shared" si="585"/>
        <v>0.49328985018447241</v>
      </c>
      <c r="R1097" s="10">
        <f t="shared" si="586"/>
        <v>4.5254362069142663E-2</v>
      </c>
      <c r="S1097" s="10">
        <f t="shared" si="587"/>
        <v>0</v>
      </c>
      <c r="T1097" s="9">
        <f t="shared" si="577"/>
        <v>0.44803548811532973</v>
      </c>
      <c r="U1097" s="18"/>
      <c r="V1097" s="8">
        <f t="shared" si="588"/>
        <v>3794.2720709534196</v>
      </c>
      <c r="W1097" s="8">
        <f t="shared" si="578"/>
        <v>3446.1859264208501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-1142.3377390962846</v>
      </c>
      <c r="AB1097" s="8">
        <f t="shared" si="589"/>
        <v>-34808.614453256945</v>
      </c>
      <c r="AC1097" s="8">
        <f t="shared" si="582"/>
        <v>-35950.95219235323</v>
      </c>
      <c r="AD1097" s="8">
        <f t="shared" si="590"/>
        <v>372.21809016053049</v>
      </c>
      <c r="AE1097" s="8">
        <f t="shared" si="583"/>
        <v>-35578.734102192699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2549.6590546912953</v>
      </c>
      <c r="M1098" s="14">
        <f t="shared" si="576"/>
        <v>769177</v>
      </c>
      <c r="N1098" s="13"/>
      <c r="O1098" s="12">
        <f>1000*(IF(I24&lt;18,VLOOKUP(I24,'[1]Mortality (No Interventions) L'!$B$10:$O$129,13),VLOOKUP(I24,'[1]Mortality (Interventions) L'!$B$392:$AV$512,28)))</f>
        <v>102.30116030135383</v>
      </c>
      <c r="P1098" s="11">
        <v>0</v>
      </c>
      <c r="Q1098" s="10">
        <f t="shared" si="585"/>
        <v>0.44803548811532973</v>
      </c>
      <c r="R1098" s="10">
        <f t="shared" si="586"/>
        <v>4.5834550290381658E-2</v>
      </c>
      <c r="S1098" s="10">
        <f t="shared" si="587"/>
        <v>0</v>
      </c>
      <c r="T1098" s="9">
        <f t="shared" si="577"/>
        <v>0.40220093782494809</v>
      </c>
      <c r="U1098" s="18"/>
      <c r="V1098" s="8">
        <f t="shared" si="588"/>
        <v>3446.1859264208501</v>
      </c>
      <c r="W1098" s="8">
        <f t="shared" si="578"/>
        <v>3093.6371075338011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-1025.4752629307095</v>
      </c>
      <c r="AB1098" s="8">
        <f t="shared" si="589"/>
        <v>-35254.881888704891</v>
      </c>
      <c r="AC1098" s="8">
        <f t="shared" si="582"/>
        <v>-36280.357151635602</v>
      </c>
      <c r="AD1098" s="8">
        <f t="shared" si="590"/>
        <v>338.07083938188543</v>
      </c>
      <c r="AE1098" s="8">
        <f t="shared" si="583"/>
        <v>-35942.286312253716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2549.6590546912953</v>
      </c>
      <c r="M1099" s="14">
        <f t="shared" si="576"/>
        <v>769177</v>
      </c>
      <c r="N1099" s="13"/>
      <c r="O1099" s="12">
        <f>1000*(IF(I25&lt;18,VLOOKUP(I25,'[1]Mortality (No Interventions) L'!$B$10:$O$129,13),VLOOKUP(I25,'[1]Mortality (Interventions) L'!$B$392:$AV$512,28)))</f>
        <v>113.62035766012383</v>
      </c>
      <c r="P1099" s="11">
        <v>0</v>
      </c>
      <c r="Q1099" s="10">
        <f t="shared" si="585"/>
        <v>0.40220093782494809</v>
      </c>
      <c r="R1099" s="10">
        <f t="shared" si="586"/>
        <v>4.5698214406907828E-2</v>
      </c>
      <c r="S1099" s="10">
        <f t="shared" si="587"/>
        <v>0</v>
      </c>
      <c r="T1099" s="9">
        <f t="shared" si="577"/>
        <v>0.35650272341804023</v>
      </c>
      <c r="U1099" s="18"/>
      <c r="V1099" s="8">
        <f t="shared" si="588"/>
        <v>3093.6371075338011</v>
      </c>
      <c r="W1099" s="8">
        <f t="shared" si="578"/>
        <v>2742.1369529051794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-908.96039678491275</v>
      </c>
      <c r="AB1099" s="8">
        <f t="shared" si="589"/>
        <v>-35150.015462862146</v>
      </c>
      <c r="AC1099" s="8">
        <f t="shared" si="582"/>
        <v>-36058.975859647056</v>
      </c>
      <c r="AD1099" s="8">
        <f t="shared" si="590"/>
        <v>303.4858002490659</v>
      </c>
      <c r="AE1099" s="8">
        <f t="shared" si="583"/>
        <v>-35755.490059397991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2549.6590546912953</v>
      </c>
      <c r="M1100" s="14">
        <f t="shared" si="576"/>
        <v>769177</v>
      </c>
      <c r="N1100" s="13"/>
      <c r="O1100" s="12">
        <f>1000*(IF(I26&lt;18,VLOOKUP(I26,'[1]Mortality (No Interventions) L'!$B$10:$O$129,13),VLOOKUP(I26,'[1]Mortality (Interventions) L'!$B$392:$AV$512,28)))</f>
        <v>125.33443667359623</v>
      </c>
      <c r="P1100" s="11">
        <v>0</v>
      </c>
      <c r="Q1100" s="10">
        <f t="shared" si="585"/>
        <v>0.35650272341804023</v>
      </c>
      <c r="R1100" s="10">
        <f t="shared" si="586"/>
        <v>4.4682068012202952E-2</v>
      </c>
      <c r="S1100" s="10">
        <f t="shared" si="587"/>
        <v>0</v>
      </c>
      <c r="T1100" s="9">
        <f t="shared" si="577"/>
        <v>0.31182065540583725</v>
      </c>
      <c r="U1100" s="18"/>
      <c r="V1100" s="8">
        <f t="shared" si="588"/>
        <v>2742.1369529051794</v>
      </c>
      <c r="W1100" s="8">
        <f t="shared" si="578"/>
        <v>2398.4527626309568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-795.03635749526711</v>
      </c>
      <c r="AB1100" s="8">
        <f t="shared" si="589"/>
        <v>-34368.419027422227</v>
      </c>
      <c r="AC1100" s="8">
        <f t="shared" si="582"/>
        <v>-35163.455384917492</v>
      </c>
      <c r="AD1100" s="8">
        <f t="shared" si="590"/>
        <v>269.00363507999811</v>
      </c>
      <c r="AE1100" s="8">
        <f t="shared" si="583"/>
        <v>-34894.451749837492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2549.6590546912953</v>
      </c>
      <c r="M1101" s="14">
        <f t="shared" si="576"/>
        <v>769177</v>
      </c>
      <c r="N1101" s="13"/>
      <c r="O1101" s="12">
        <f>1000*(IF(I27&lt;18,VLOOKUP(I27,'[1]Mortality (No Interventions) L'!$B$10:$O$129,13),VLOOKUP(I27,'[1]Mortality (Interventions) L'!$B$392:$AV$512,28)))</f>
        <v>138.03070346484012</v>
      </c>
      <c r="P1101" s="11">
        <v>0</v>
      </c>
      <c r="Q1101" s="10">
        <f t="shared" si="585"/>
        <v>0.31182065540583725</v>
      </c>
      <c r="R1101" s="10">
        <f t="shared" si="586"/>
        <v>4.3040824420535216E-2</v>
      </c>
      <c r="S1101" s="10">
        <f t="shared" si="587"/>
        <v>0</v>
      </c>
      <c r="T1101" s="9">
        <f t="shared" si="577"/>
        <v>0.26877983098530206</v>
      </c>
      <c r="U1101" s="18"/>
      <c r="V1101" s="8">
        <f t="shared" si="588"/>
        <v>2398.4527626309568</v>
      </c>
      <c r="W1101" s="8">
        <f t="shared" si="578"/>
        <v>2067.392640577817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-685.29692979007132</v>
      </c>
      <c r="AB1101" s="8">
        <f t="shared" si="589"/>
        <v>-33106.012205314015</v>
      </c>
      <c r="AC1101" s="8">
        <f t="shared" si="582"/>
        <v>-33791.309135104086</v>
      </c>
      <c r="AD1101" s="8">
        <f t="shared" si="590"/>
        <v>235.28821601409689</v>
      </c>
      <c r="AE1101" s="8">
        <f t="shared" si="583"/>
        <v>-33556.020919089991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2549.6590546912953</v>
      </c>
      <c r="M1102" s="14">
        <f t="shared" si="576"/>
        <v>769177</v>
      </c>
      <c r="N1102" s="13"/>
      <c r="O1102" s="12">
        <f>1000*(IF(I28&lt;18,VLOOKUP(I28,'[1]Mortality (No Interventions) L'!$B$10:$O$129,13),VLOOKUP(I28,'[1]Mortality (Interventions) L'!$B$392:$AV$512,28)))</f>
        <v>151.64217548229408</v>
      </c>
      <c r="P1102" s="11">
        <v>0</v>
      </c>
      <c r="Q1102" s="10">
        <f t="shared" si="585"/>
        <v>0.26877983098530206</v>
      </c>
      <c r="R1102" s="10">
        <f t="shared" si="586"/>
        <v>4.0758358296374517E-2</v>
      </c>
      <c r="S1102" s="10">
        <f t="shared" si="587"/>
        <v>0</v>
      </c>
      <c r="T1102" s="9">
        <f t="shared" si="577"/>
        <v>0.22802147268892753</v>
      </c>
      <c r="U1102" s="18"/>
      <c r="V1102" s="8">
        <f t="shared" si="588"/>
        <v>2067.392640577817</v>
      </c>
      <c r="W1102" s="8">
        <f t="shared" si="578"/>
        <v>1753.8887229845122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-581.37701250536793</v>
      </c>
      <c r="AB1102" s="8">
        <f t="shared" si="589"/>
        <v>-31350.391759330461</v>
      </c>
      <c r="AC1102" s="8">
        <f t="shared" si="582"/>
        <v>-31931.768771835828</v>
      </c>
      <c r="AD1102" s="8">
        <f t="shared" si="590"/>
        <v>202.81121804068385</v>
      </c>
      <c r="AE1102" s="8">
        <f t="shared" si="583"/>
        <v>-31728.957553795146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2549.6590546912953</v>
      </c>
      <c r="M1103" s="14">
        <f t="shared" si="576"/>
        <v>769177</v>
      </c>
      <c r="N1103" s="13"/>
      <c r="O1103" s="12">
        <f>1000*(IF(I29&lt;18,VLOOKUP(I29,'[1]Mortality (No Interventions) L'!$B$10:$O$129,13),VLOOKUP(I29,'[1]Mortality (Interventions) L'!$B$392:$AV$512,28)))</f>
        <v>166.54451010947258</v>
      </c>
      <c r="P1103" s="11">
        <v>0</v>
      </c>
      <c r="Q1103" s="10">
        <f t="shared" si="585"/>
        <v>0.22802147268892753</v>
      </c>
      <c r="R1103" s="10">
        <f t="shared" si="586"/>
        <v>3.7975724463417918E-2</v>
      </c>
      <c r="S1103" s="10">
        <f t="shared" si="587"/>
        <v>0</v>
      </c>
      <c r="T1103" s="9">
        <f t="shared" si="577"/>
        <v>0.19004574822550963</v>
      </c>
      <c r="U1103" s="18"/>
      <c r="V1103" s="8">
        <f t="shared" si="588"/>
        <v>1753.8887229845122</v>
      </c>
      <c r="W1103" s="8">
        <f t="shared" si="578"/>
        <v>1461.7881848285283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-484.55186276875276</v>
      </c>
      <c r="AB1103" s="8">
        <f t="shared" si="589"/>
        <v>-29210.053815598403</v>
      </c>
      <c r="AC1103" s="8">
        <f t="shared" si="582"/>
        <v>-29694.605678367156</v>
      </c>
      <c r="AD1103" s="8">
        <f t="shared" si="590"/>
        <v>172.05648372478066</v>
      </c>
      <c r="AE1103" s="8">
        <f t="shared" si="583"/>
        <v>-29522.549194642375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2549.6590546912953</v>
      </c>
      <c r="M1104" s="14">
        <f t="shared" si="576"/>
        <v>769177</v>
      </c>
      <c r="N1104" s="13"/>
      <c r="O1104" s="12">
        <f>1000*(IF(I30&lt;18,VLOOKUP(I30,'[1]Mortality (No Interventions) L'!$B$10:$O$129,13),VLOOKUP(I30,'[1]Mortality (Interventions) L'!$B$392:$AV$512,28)))</f>
        <v>182.9219376497874</v>
      </c>
      <c r="P1104" s="11">
        <v>0</v>
      </c>
      <c r="Q1104" s="10">
        <f t="shared" si="585"/>
        <v>0.19004574822550963</v>
      </c>
      <c r="R1104" s="10">
        <f t="shared" si="586"/>
        <v>3.4763536507513862E-2</v>
      </c>
      <c r="S1104" s="10">
        <f t="shared" si="587"/>
        <v>0</v>
      </c>
      <c r="T1104" s="9">
        <f t="shared" si="577"/>
        <v>0.15528221171799578</v>
      </c>
      <c r="U1104" s="18"/>
      <c r="V1104" s="8">
        <f t="shared" si="588"/>
        <v>1461.7881848285283</v>
      </c>
      <c r="W1104" s="8">
        <f t="shared" si="578"/>
        <v>1194.3950576261284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-395.91669713927871</v>
      </c>
      <c r="AB1104" s="8">
        <f t="shared" si="589"/>
        <v>-26739.312720239988</v>
      </c>
      <c r="AC1104" s="8">
        <f t="shared" si="582"/>
        <v>-27135.229417379265</v>
      </c>
      <c r="AD1104" s="8">
        <f t="shared" si="590"/>
        <v>143.40142093167864</v>
      </c>
      <c r="AE1104" s="8">
        <f t="shared" si="583"/>
        <v>-26991.827996447588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2549.6590546912953</v>
      </c>
      <c r="M1105" s="14">
        <f t="shared" si="576"/>
        <v>769177</v>
      </c>
      <c r="N1105" s="13"/>
      <c r="O1105" s="12">
        <f>1000*(IF(I31&lt;18,VLOOKUP(I31,'[1]Mortality (No Interventions) L'!$B$10:$O$129,13),VLOOKUP(I31,'[1]Mortality (Interventions) L'!$B$392:$AV$512,28)))</f>
        <v>198.97673158296695</v>
      </c>
      <c r="P1105" s="11">
        <v>0</v>
      </c>
      <c r="Q1105" s="10">
        <f t="shared" si="585"/>
        <v>0.15528221171799578</v>
      </c>
      <c r="R1105" s="10">
        <f t="shared" si="586"/>
        <v>3.0897546960621091E-2</v>
      </c>
      <c r="S1105" s="10">
        <f t="shared" si="587"/>
        <v>0</v>
      </c>
      <c r="T1105" s="9">
        <f t="shared" si="577"/>
        <v>0.12438466475737468</v>
      </c>
      <c r="U1105" s="18"/>
      <c r="V1105" s="8">
        <f t="shared" si="588"/>
        <v>1194.3950576261284</v>
      </c>
      <c r="W1105" s="8">
        <f t="shared" si="578"/>
        <v>956.73823284083187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-317.13848676338159</v>
      </c>
      <c r="AB1105" s="8">
        <f t="shared" si="589"/>
        <v>-23765.682478529649</v>
      </c>
      <c r="AC1105" s="8">
        <f t="shared" si="582"/>
        <v>-24082.820965293031</v>
      </c>
      <c r="AD1105" s="8">
        <f t="shared" si="590"/>
        <v>117.1701551531232</v>
      </c>
      <c r="AE1105" s="8">
        <f t="shared" si="583"/>
        <v>-23965.650810139909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2549.6590546912953</v>
      </c>
      <c r="M1106" s="14">
        <f t="shared" si="576"/>
        <v>769177</v>
      </c>
      <c r="N1106" s="13"/>
      <c r="O1106" s="12">
        <f>1000*(IF(I32&lt;18,VLOOKUP(I32,'[1]Mortality (No Interventions) L'!$B$10:$O$129,13),VLOOKUP(I32,'[1]Mortality (Interventions) L'!$B$392:$AV$512,28)))</f>
        <v>216.18943475986435</v>
      </c>
      <c r="P1106" s="11">
        <v>0</v>
      </c>
      <c r="Q1106" s="10">
        <f t="shared" si="585"/>
        <v>0.12438466475737468</v>
      </c>
      <c r="R1106" s="10">
        <f t="shared" si="586"/>
        <v>2.6890650366692054E-2</v>
      </c>
      <c r="S1106" s="10">
        <f t="shared" si="587"/>
        <v>0</v>
      </c>
      <c r="T1106" s="9">
        <f t="shared" si="577"/>
        <v>9.7494014390682629E-2</v>
      </c>
      <c r="U1106" s="18"/>
      <c r="V1106" s="8">
        <f t="shared" si="588"/>
        <v>956.73823284083187</v>
      </c>
      <c r="W1106" s="8">
        <f t="shared" si="578"/>
        <v>749.90153506982097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-248.57649656940742</v>
      </c>
      <c r="AB1106" s="8">
        <f t="shared" si="589"/>
        <v>-20683.669777101095</v>
      </c>
      <c r="AC1106" s="8">
        <f t="shared" si="582"/>
        <v>-20932.246273670502</v>
      </c>
      <c r="AD1106" s="8">
        <f t="shared" si="590"/>
        <v>93.856020641685618</v>
      </c>
      <c r="AE1106" s="8">
        <f t="shared" si="583"/>
        <v>-20838.390253028818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2549.6590546912953</v>
      </c>
      <c r="M1107" s="14">
        <f t="shared" si="576"/>
        <v>769177</v>
      </c>
      <c r="N1107" s="13"/>
      <c r="O1107" s="12">
        <f>1000*(IF(I33&lt;18,VLOOKUP(I33,'[1]Mortality (No Interventions) L'!$B$10:$O$129,13),VLOOKUP(I33,'[1]Mortality (Interventions) L'!$B$392:$AV$512,28)))</f>
        <v>234.05650279136074</v>
      </c>
      <c r="P1107" s="11">
        <v>0</v>
      </c>
      <c r="Q1107" s="10">
        <f t="shared" si="585"/>
        <v>9.7494014390682629E-2</v>
      </c>
      <c r="R1107" s="10">
        <f t="shared" si="586"/>
        <v>2.2819108051373774E-2</v>
      </c>
      <c r="S1107" s="10">
        <f t="shared" si="587"/>
        <v>0</v>
      </c>
      <c r="T1107" s="9">
        <f t="shared" si="577"/>
        <v>7.4674906339308858E-2</v>
      </c>
      <c r="U1107" s="18"/>
      <c r="V1107" s="8">
        <f t="shared" si="588"/>
        <v>749.90153506982097</v>
      </c>
      <c r="W1107" s="8">
        <f t="shared" si="578"/>
        <v>574.38220433350568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-190.39555110624323</v>
      </c>
      <c r="AB1107" s="8">
        <f t="shared" si="589"/>
        <v>-17551.933073631524</v>
      </c>
      <c r="AC1107" s="8">
        <f t="shared" si="582"/>
        <v>-17742.328624737769</v>
      </c>
      <c r="AD1107" s="8">
        <f t="shared" si="590"/>
        <v>73.565340590349436</v>
      </c>
      <c r="AE1107" s="8">
        <f t="shared" si="583"/>
        <v>-17668.763284147419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2549.6590546912953</v>
      </c>
      <c r="M1108" s="14">
        <f t="shared" si="576"/>
        <v>769177</v>
      </c>
      <c r="N1108" s="13"/>
      <c r="O1108" s="12">
        <f>1000*(IF(I34&lt;18,VLOOKUP(I34,'[1]Mortality (No Interventions) L'!$B$10:$O$129,13),VLOOKUP(I34,'[1]Mortality (Interventions) L'!$B$392:$AV$512,28)))</f>
        <v>252.32468879700437</v>
      </c>
      <c r="P1108" s="11">
        <v>0</v>
      </c>
      <c r="Q1108" s="10">
        <f t="shared" si="585"/>
        <v>7.4674906339308858E-2</v>
      </c>
      <c r="R1108" s="10">
        <f t="shared" si="586"/>
        <v>1.8842322503011554E-2</v>
      </c>
      <c r="S1108" s="10">
        <f t="shared" si="587"/>
        <v>0</v>
      </c>
      <c r="T1108" s="9">
        <f t="shared" si="577"/>
        <v>5.58325838362973E-2</v>
      </c>
      <c r="U1108" s="18"/>
      <c r="V1108" s="8">
        <f t="shared" si="588"/>
        <v>574.38220433350568</v>
      </c>
      <c r="W1108" s="8">
        <f t="shared" si="578"/>
        <v>429.4513933745165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-142.35405292502628</v>
      </c>
      <c r="AB1108" s="8">
        <f t="shared" si="589"/>
        <v>-14493.081095898919</v>
      </c>
      <c r="AC1108" s="8">
        <f t="shared" si="582"/>
        <v>-14635.435148823944</v>
      </c>
      <c r="AD1108" s="8">
        <f t="shared" si="590"/>
        <v>56.346894245116914</v>
      </c>
      <c r="AE1108" s="8">
        <f t="shared" si="583"/>
        <v>-14579.088254578828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2549.6590546912953</v>
      </c>
      <c r="M1109" s="14">
        <f t="shared" si="576"/>
        <v>769177</v>
      </c>
      <c r="N1109" s="13"/>
      <c r="O1109" s="12">
        <f>1000*(IF(I35&lt;18,VLOOKUP(I35,'[1]Mortality (No Interventions) L'!$B$10:$O$129,13),VLOOKUP(I35,'[1]Mortality (Interventions) L'!$B$392:$AV$512,28)))</f>
        <v>271.78029722112086</v>
      </c>
      <c r="P1109" s="11">
        <v>0</v>
      </c>
      <c r="Q1109" s="10">
        <f t="shared" si="585"/>
        <v>5.58325838362973E-2</v>
      </c>
      <c r="R1109" s="10">
        <f t="shared" si="586"/>
        <v>1.5174196229652029E-2</v>
      </c>
      <c r="S1109" s="10">
        <f t="shared" si="587"/>
        <v>0</v>
      </c>
      <c r="T1109" s="9">
        <f t="shared" si="577"/>
        <v>4.0658387606645273E-2</v>
      </c>
      <c r="U1109" s="18"/>
      <c r="V1109" s="8">
        <f t="shared" si="588"/>
        <v>429.4513933745165</v>
      </c>
      <c r="W1109" s="8">
        <f t="shared" si="578"/>
        <v>312.73496604116593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-103.66502611043147</v>
      </c>
      <c r="AB1109" s="8">
        <f t="shared" si="589"/>
        <v>-11671.642733335058</v>
      </c>
      <c r="AC1109" s="8">
        <f t="shared" si="582"/>
        <v>-11775.30775944549</v>
      </c>
      <c r="AD1109" s="8">
        <f t="shared" si="590"/>
        <v>42.12918169004007</v>
      </c>
      <c r="AE1109" s="8">
        <f t="shared" si="583"/>
        <v>-11733.178577755451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2549.6590546912953</v>
      </c>
      <c r="M1110" s="14">
        <f t="shared" ref="M1110:M1141" si="593">$E$11</f>
        <v>769177</v>
      </c>
      <c r="N1110" s="13"/>
      <c r="O1110" s="12">
        <f>1000*(IF(I36&lt;18,VLOOKUP(I36,'[1]Mortality (No Interventions) L'!$B$10:$O$129,13),VLOOKUP(I36,'[1]Mortality (Interventions) L'!$B$392:$AV$512,28)))</f>
        <v>291.57393480947746</v>
      </c>
      <c r="P1110" s="11">
        <v>0</v>
      </c>
      <c r="Q1110" s="10">
        <f t="shared" si="585"/>
        <v>4.0658387606645273E-2</v>
      </c>
      <c r="R1110" s="10">
        <f t="shared" si="586"/>
        <v>1.1854926057478454E-2</v>
      </c>
      <c r="S1110" s="10">
        <f t="shared" si="587"/>
        <v>0</v>
      </c>
      <c r="T1110" s="9">
        <f t="shared" ref="T1110:T1141" si="594">Q1110-SUM(R1110:S1110)</f>
        <v>2.8803461549166819E-2</v>
      </c>
      <c r="U1110" s="18"/>
      <c r="V1110" s="8">
        <f t="shared" si="588"/>
        <v>312.73496604116593</v>
      </c>
      <c r="W1110" s="8">
        <f t="shared" ref="W1110:W1141" si="595">$G$14*M1110*T1110</f>
        <v>221.54960144003488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-73.439006545285736</v>
      </c>
      <c r="AB1110" s="8">
        <f t="shared" si="589"/>
        <v>-9118.5364601131059</v>
      </c>
      <c r="AC1110" s="8">
        <f t="shared" ref="AC1110:AC1141" si="599">IFERROR(_xlfn.IFNA(SUM(Y1110:AB1110),0),0)</f>
        <v>-9191.9754666583922</v>
      </c>
      <c r="AD1110" s="8">
        <f t="shared" si="590"/>
        <v>30.679300168638381</v>
      </c>
      <c r="AE1110" s="8">
        <f t="shared" ref="AE1110:AE1141" si="600">IFERROR(_xlfn.IFNA(SUM(AC1110:AD1110),0),0)</f>
        <v>-9161.2961664897539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2549.6590546912953</v>
      </c>
      <c r="M1111" s="14">
        <f t="shared" si="593"/>
        <v>769177</v>
      </c>
      <c r="N1111" s="13"/>
      <c r="O1111" s="12">
        <f>1000*(IF(I37&lt;18,VLOOKUP(I37,'[1]Mortality (No Interventions) L'!$B$10:$O$129,13),VLOOKUP(I37,'[1]Mortality (Interventions) L'!$B$392:$AV$512,28)))</f>
        <v>312.36384748869187</v>
      </c>
      <c r="P1111" s="11">
        <v>0</v>
      </c>
      <c r="Q1111" s="10">
        <f t="shared" ref="Q1111:Q1142" si="602">T1110</f>
        <v>2.8803461549166819E-2</v>
      </c>
      <c r="R1111" s="10">
        <f t="shared" ref="R1111:R1142" si="603">O1111*Q1111/1000</f>
        <v>8.997160070490345E-3</v>
      </c>
      <c r="S1111" s="10">
        <f t="shared" ref="S1111:S1142" si="604">MIN(P1111*Q1111,Q1111-R1111)</f>
        <v>0</v>
      </c>
      <c r="T1111" s="9">
        <f t="shared" si="594"/>
        <v>1.9806301478676472E-2</v>
      </c>
      <c r="U1111" s="18"/>
      <c r="V1111" s="8">
        <f t="shared" ref="V1111:V1142" si="605">W1110</f>
        <v>221.54960144003488</v>
      </c>
      <c r="W1111" s="8">
        <f t="shared" si="595"/>
        <v>152.34551552463932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-50.499315905053059</v>
      </c>
      <c r="AB1111" s="8">
        <f t="shared" ref="AB1111:AB1142" si="606">IFERROR(_xlfn.IFNA(-M1111*R1111,0),0)</f>
        <v>-6920.4085915395517</v>
      </c>
      <c r="AC1111" s="8">
        <f t="shared" si="599"/>
        <v>-6970.9079074446045</v>
      </c>
      <c r="AD1111" s="8">
        <f t="shared" ref="AD1111:AD1142" si="607">IFERROR(_xlfn.IFNA($D$6*SUM(V1111:V1111,Y1111:Z1111),0),0)</f>
        <v>21.734015901267423</v>
      </c>
      <c r="AE1111" s="8">
        <f t="shared" si="600"/>
        <v>-6949.173891543337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2549.6590546912953</v>
      </c>
      <c r="M1112" s="14">
        <f t="shared" si="593"/>
        <v>769177</v>
      </c>
      <c r="N1112" s="13"/>
      <c r="O1112" s="12">
        <f>1000*(IF(I38&lt;18,VLOOKUP(I38,'[1]Mortality (No Interventions) L'!$B$10:$O$129,13),VLOOKUP(I38,'[1]Mortality (Interventions) L'!$B$392:$AV$512,28)))</f>
        <v>334.18993216266387</v>
      </c>
      <c r="P1112" s="11">
        <v>0</v>
      </c>
      <c r="Q1112" s="10">
        <f t="shared" si="602"/>
        <v>1.9806301478676472E-2</v>
      </c>
      <c r="R1112" s="10">
        <f t="shared" si="603"/>
        <v>6.6190665475521597E-3</v>
      </c>
      <c r="S1112" s="10">
        <f t="shared" si="604"/>
        <v>0</v>
      </c>
      <c r="T1112" s="9">
        <f t="shared" si="594"/>
        <v>1.3187234931124312E-2</v>
      </c>
      <c r="U1112" s="18"/>
      <c r="V1112" s="8">
        <f t="shared" si="605"/>
        <v>152.34551552463932</v>
      </c>
      <c r="W1112" s="8">
        <f t="shared" si="595"/>
        <v>101.43317802617406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-33.622952948482443</v>
      </c>
      <c r="AB1112" s="8">
        <f t="shared" si="606"/>
        <v>-5091.2337498465276</v>
      </c>
      <c r="AC1112" s="8">
        <f t="shared" si="599"/>
        <v>-5124.8567027950103</v>
      </c>
      <c r="AD1112" s="8">
        <f t="shared" si="607"/>
        <v>14.945095072967119</v>
      </c>
      <c r="AE1112" s="8">
        <f t="shared" si="600"/>
        <v>-5109.9116077220433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2549.6590546912953</v>
      </c>
      <c r="M1113" s="14">
        <f t="shared" si="593"/>
        <v>769177</v>
      </c>
      <c r="N1113" s="13"/>
      <c r="O1113" s="12">
        <f>1000*(IF(I39&lt;18,VLOOKUP(I39,'[1]Mortality (No Interventions) L'!$B$10:$O$129,13),VLOOKUP(I39,'[1]Mortality (Interventions) L'!$B$392:$AV$512,28)))</f>
        <v>356.15657662503781</v>
      </c>
      <c r="P1113" s="11">
        <v>0</v>
      </c>
      <c r="Q1113" s="10">
        <f t="shared" si="602"/>
        <v>1.3187234931124312E-2</v>
      </c>
      <c r="R1113" s="10">
        <f t="shared" si="603"/>
        <v>4.6967204482193511E-3</v>
      </c>
      <c r="S1113" s="10">
        <f t="shared" si="604"/>
        <v>0</v>
      </c>
      <c r="T1113" s="9">
        <f t="shared" si="594"/>
        <v>8.4905144829049602E-3</v>
      </c>
      <c r="U1113" s="18"/>
      <c r="V1113" s="8">
        <f t="shared" si="605"/>
        <v>101.43317802617406</v>
      </c>
      <c r="W1113" s="8">
        <f t="shared" si="595"/>
        <v>65.307084584173893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-21.647917130326213</v>
      </c>
      <c r="AB1113" s="8">
        <f t="shared" si="606"/>
        <v>-3612.609344200016</v>
      </c>
      <c r="AC1113" s="8">
        <f t="shared" si="599"/>
        <v>-3634.2572613303423</v>
      </c>
      <c r="AD1113" s="8">
        <f t="shared" si="607"/>
        <v>9.9505947643676755</v>
      </c>
      <c r="AE1113" s="8">
        <f t="shared" si="600"/>
        <v>-3624.3066665659749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2549.6590546912953</v>
      </c>
      <c r="M1114" s="14">
        <f t="shared" si="593"/>
        <v>769177</v>
      </c>
      <c r="N1114" s="13"/>
      <c r="O1114" s="12">
        <f>1000*(IF(I40&lt;18,VLOOKUP(I40,'[1]Mortality (No Interventions) L'!$B$10:$O$129,13),VLOOKUP(I40,'[1]Mortality (Interventions) L'!$B$392:$AV$512,28)))</f>
        <v>378.89888853150893</v>
      </c>
      <c r="P1114" s="11">
        <v>0</v>
      </c>
      <c r="Q1114" s="10">
        <f t="shared" si="602"/>
        <v>8.4905144829049602E-3</v>
      </c>
      <c r="R1114" s="10">
        <f t="shared" si="603"/>
        <v>3.2170465006333688E-3</v>
      </c>
      <c r="S1114" s="10">
        <f t="shared" si="604"/>
        <v>0</v>
      </c>
      <c r="T1114" s="9">
        <f t="shared" si="594"/>
        <v>5.2734679822715909E-3</v>
      </c>
      <c r="U1114" s="18"/>
      <c r="V1114" s="8">
        <f t="shared" si="605"/>
        <v>65.307084584173893</v>
      </c>
      <c r="W1114" s="8">
        <f t="shared" si="595"/>
        <v>40.562302821997157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-13.445545390623396</v>
      </c>
      <c r="AB1114" s="8">
        <f t="shared" si="606"/>
        <v>-2474.4781762176726</v>
      </c>
      <c r="AC1114" s="8">
        <f t="shared" si="599"/>
        <v>-2487.9237216082961</v>
      </c>
      <c r="AD1114" s="8">
        <f t="shared" si="607"/>
        <v>6.4066249977074596</v>
      </c>
      <c r="AE1114" s="8">
        <f t="shared" si="600"/>
        <v>-2481.5170966105889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2549.6590546912953</v>
      </c>
      <c r="M1115" s="14">
        <f t="shared" si="593"/>
        <v>769177</v>
      </c>
      <c r="N1115" s="13"/>
      <c r="O1115" s="12">
        <f>1000*(IF(I41&lt;18,VLOOKUP(I41,'[1]Mortality (No Interventions) L'!$B$10:$O$129,13),VLOOKUP(I41,'[1]Mortality (Interventions) L'!$B$392:$AV$512,28)))</f>
        <v>401.4929562950158</v>
      </c>
      <c r="P1115" s="11">
        <v>0</v>
      </c>
      <c r="Q1115" s="10">
        <f t="shared" si="602"/>
        <v>5.2734679822715909E-3</v>
      </c>
      <c r="R1115" s="10">
        <f t="shared" si="603"/>
        <v>2.1172602501293332E-3</v>
      </c>
      <c r="S1115" s="10">
        <f t="shared" si="604"/>
        <v>0</v>
      </c>
      <c r="T1115" s="9">
        <f t="shared" si="594"/>
        <v>3.1562077321422577E-3</v>
      </c>
      <c r="U1115" s="18"/>
      <c r="V1115" s="8">
        <f t="shared" si="605"/>
        <v>40.562302821997157</v>
      </c>
      <c r="W1115" s="8">
        <f t="shared" si="595"/>
        <v>24.276823947859853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-8.0472536227431863</v>
      </c>
      <c r="AB1115" s="8">
        <f t="shared" si="606"/>
        <v>-1628.5478874137302</v>
      </c>
      <c r="AC1115" s="8">
        <f t="shared" si="599"/>
        <v>-1636.5951410364735</v>
      </c>
      <c r="AD1115" s="8">
        <f t="shared" si="607"/>
        <v>3.9791619068379216</v>
      </c>
      <c r="AE1115" s="8">
        <f t="shared" si="600"/>
        <v>-1632.6159791296357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2549.6590546912953</v>
      </c>
      <c r="M1116" s="14">
        <f t="shared" si="593"/>
        <v>769177</v>
      </c>
      <c r="N1116" s="13"/>
      <c r="O1116" s="12">
        <f>1000*(IF(I42&lt;18,VLOOKUP(I42,'[1]Mortality (No Interventions) L'!$B$10:$O$129,13),VLOOKUP(I42,'[1]Mortality (Interventions) L'!$B$392:$AV$512,28)))</f>
        <v>423.36464024253399</v>
      </c>
      <c r="P1116" s="11">
        <v>0</v>
      </c>
      <c r="Q1116" s="10">
        <f t="shared" si="602"/>
        <v>3.1562077321422577E-3</v>
      </c>
      <c r="R1116" s="10">
        <f t="shared" si="603"/>
        <v>1.336226751049111E-3</v>
      </c>
      <c r="S1116" s="10">
        <f t="shared" si="604"/>
        <v>0</v>
      </c>
      <c r="T1116" s="9">
        <f t="shared" si="594"/>
        <v>1.8199809810931467E-3</v>
      </c>
      <c r="U1116" s="18"/>
      <c r="V1116" s="8">
        <f t="shared" si="605"/>
        <v>24.276823947859853</v>
      </c>
      <c r="W1116" s="8">
        <f t="shared" si="595"/>
        <v>13.998875110942834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-4.6403309878100885</v>
      </c>
      <c r="AB1116" s="8">
        <f t="shared" si="606"/>
        <v>-1027.7948836917021</v>
      </c>
      <c r="AC1116" s="8">
        <f t="shared" si="599"/>
        <v>-1032.4352146795122</v>
      </c>
      <c r="AD1116" s="8">
        <f t="shared" si="607"/>
        <v>2.3815564292850517</v>
      </c>
      <c r="AE1116" s="8">
        <f t="shared" si="600"/>
        <v>-1030.0536582502273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2549.6590546912953</v>
      </c>
      <c r="M1117" s="14">
        <f t="shared" si="593"/>
        <v>769177</v>
      </c>
      <c r="N1117" s="13"/>
      <c r="O1117" s="12">
        <f>1000*(IF(I43&lt;18,VLOOKUP(I43,'[1]Mortality (No Interventions) L'!$B$10:$O$129,13),VLOOKUP(I43,'[1]Mortality (Interventions) L'!$B$392:$AV$512,28)))</f>
        <v>445.50402583775025</v>
      </c>
      <c r="P1117" s="11">
        <v>0</v>
      </c>
      <c r="Q1117" s="10">
        <f t="shared" si="602"/>
        <v>1.8199809810931467E-3</v>
      </c>
      <c r="R1117" s="10">
        <f t="shared" si="603"/>
        <v>8.1080885402513522E-4</v>
      </c>
      <c r="S1117" s="10">
        <f t="shared" si="604"/>
        <v>0</v>
      </c>
      <c r="T1117" s="9">
        <f t="shared" si="594"/>
        <v>1.0091721270680115E-3</v>
      </c>
      <c r="U1117" s="18"/>
      <c r="V1117" s="8">
        <f t="shared" si="605"/>
        <v>13.998875110942834</v>
      </c>
      <c r="W1117" s="8">
        <f t="shared" si="595"/>
        <v>7.7623198918179197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-2.57304485152103</v>
      </c>
      <c r="AB1117" s="8">
        <f t="shared" si="606"/>
        <v>-623.65552191249139</v>
      </c>
      <c r="AC1117" s="8">
        <f t="shared" si="599"/>
        <v>-626.22856676401238</v>
      </c>
      <c r="AD1117" s="8">
        <f t="shared" si="607"/>
        <v>1.373289648383492</v>
      </c>
      <c r="AE1117" s="8">
        <f t="shared" si="600"/>
        <v>-624.85527711562884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2549.6590546912953</v>
      </c>
      <c r="M1118" s="14">
        <f t="shared" si="593"/>
        <v>769177</v>
      </c>
      <c r="N1118" s="13"/>
      <c r="O1118" s="12">
        <f>1000*(IF(I44&lt;18,VLOOKUP(I44,'[1]Mortality (No Interventions) L'!$B$10:$O$129,13),VLOOKUP(I44,'[1]Mortality (Interventions) L'!$B$392:$AV$512,28)))</f>
        <v>467.75623968465226</v>
      </c>
      <c r="P1118" s="11">
        <v>0</v>
      </c>
      <c r="Q1118" s="10">
        <f t="shared" si="602"/>
        <v>1.0091721270680115E-3</v>
      </c>
      <c r="R1118" s="10">
        <f t="shared" si="603"/>
        <v>4.7204655935189515E-4</v>
      </c>
      <c r="S1118" s="10">
        <f t="shared" si="604"/>
        <v>0</v>
      </c>
      <c r="T1118" s="9">
        <f t="shared" si="594"/>
        <v>5.3712556771611636E-4</v>
      </c>
      <c r="U1118" s="18"/>
      <c r="V1118" s="8">
        <f t="shared" si="605"/>
        <v>7.7623198918179197</v>
      </c>
      <c r="W1118" s="8">
        <f t="shared" si="595"/>
        <v>4.1314463279917923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-1.3694870672335986</v>
      </c>
      <c r="AB1118" s="8">
        <f t="shared" si="606"/>
        <v>-363.08735638261265</v>
      </c>
      <c r="AC1118" s="8">
        <f t="shared" si="599"/>
        <v>-364.45684344984625</v>
      </c>
      <c r="AD1118" s="8">
        <f t="shared" si="607"/>
        <v>0.76148358138733796</v>
      </c>
      <c r="AE1118" s="8">
        <f t="shared" si="600"/>
        <v>-363.69535986845892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2549.6590546912953</v>
      </c>
      <c r="M1119" s="14">
        <f t="shared" si="593"/>
        <v>769177</v>
      </c>
      <c r="N1119" s="13"/>
      <c r="O1119" s="12">
        <f>1000*(IF(I45&lt;18,VLOOKUP(I45,'[1]Mortality (No Interventions) L'!$B$10:$O$129,13),VLOOKUP(I45,'[1]Mortality (Interventions) L'!$B$392:$AV$512,28)))</f>
        <v>489.9525510701838</v>
      </c>
      <c r="P1119" s="11">
        <v>0</v>
      </c>
      <c r="Q1119" s="10">
        <f t="shared" si="602"/>
        <v>5.3712556771611636E-4</v>
      </c>
      <c r="R1119" s="10">
        <f t="shared" si="603"/>
        <v>2.63166042147532E-4</v>
      </c>
      <c r="S1119" s="10">
        <f t="shared" si="604"/>
        <v>0</v>
      </c>
      <c r="T1119" s="9">
        <f t="shared" si="594"/>
        <v>2.7395952556858436E-4</v>
      </c>
      <c r="U1119" s="18"/>
      <c r="V1119" s="8">
        <f t="shared" si="605"/>
        <v>4.1314463279917923</v>
      </c>
      <c r="W1119" s="8">
        <f t="shared" si="595"/>
        <v>2.1072336599826702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-0.69850338498487252</v>
      </c>
      <c r="AB1119" s="8">
        <f t="shared" si="606"/>
        <v>-202.42126680091221</v>
      </c>
      <c r="AC1119" s="8">
        <f t="shared" si="599"/>
        <v>-203.11977018589707</v>
      </c>
      <c r="AD1119" s="8">
        <f t="shared" si="607"/>
        <v>0.40529488477599485</v>
      </c>
      <c r="AE1119" s="8">
        <f t="shared" si="600"/>
        <v>-202.71447530112107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2549.6590546912953</v>
      </c>
      <c r="M1120" s="14">
        <f t="shared" si="593"/>
        <v>769177</v>
      </c>
      <c r="N1120" s="13"/>
      <c r="O1120" s="12">
        <f>1000*(IF(I46&lt;18,VLOOKUP(I46,'[1]Mortality (No Interventions) L'!$B$10:$O$129,13),VLOOKUP(I46,'[1]Mortality (Interventions) L'!$B$392:$AV$512,28)))</f>
        <v>511.92840315799037</v>
      </c>
      <c r="P1120" s="11">
        <v>0</v>
      </c>
      <c r="Q1120" s="10">
        <f t="shared" si="602"/>
        <v>2.7395952556858436E-4</v>
      </c>
      <c r="R1120" s="10">
        <f t="shared" si="603"/>
        <v>1.4024766245424603E-4</v>
      </c>
      <c r="S1120" s="10">
        <f t="shared" si="604"/>
        <v>0</v>
      </c>
      <c r="T1120" s="9">
        <f t="shared" si="594"/>
        <v>1.3371186311433834E-4</v>
      </c>
      <c r="U1120" s="18"/>
      <c r="V1120" s="8">
        <f t="shared" si="605"/>
        <v>2.1072336599826702</v>
      </c>
      <c r="W1120" s="8">
        <f t="shared" si="595"/>
        <v>1.0284808973469743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-0.34091966250911576</v>
      </c>
      <c r="AB1120" s="8">
        <f t="shared" si="606"/>
        <v>-107.8752762635696</v>
      </c>
      <c r="AC1120" s="8">
        <f t="shared" si="599"/>
        <v>-108.21619592607873</v>
      </c>
      <c r="AD1120" s="8">
        <f t="shared" si="607"/>
        <v>0.20671962204429997</v>
      </c>
      <c r="AE1120" s="8">
        <f t="shared" si="600"/>
        <v>-108.00947630403442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2549.6590546912953</v>
      </c>
      <c r="M1121" s="14">
        <f t="shared" si="593"/>
        <v>769177</v>
      </c>
      <c r="N1121" s="13"/>
      <c r="O1121" s="12">
        <f>1000*(IF(I47&lt;18,VLOOKUP(I47,'[1]Mortality (No Interventions) L'!$B$10:$O$129,13),VLOOKUP(I47,'[1]Mortality (Interventions) L'!$B$392:$AV$512,28)))</f>
        <v>533.70689154755803</v>
      </c>
      <c r="P1121" s="11">
        <v>0</v>
      </c>
      <c r="Q1121" s="10">
        <f t="shared" si="602"/>
        <v>1.3371186311433834E-4</v>
      </c>
      <c r="R1121" s="10">
        <f t="shared" si="603"/>
        <v>7.1362942825786097E-5</v>
      </c>
      <c r="S1121" s="10">
        <f t="shared" si="604"/>
        <v>0</v>
      </c>
      <c r="T1121" s="9">
        <f t="shared" si="594"/>
        <v>6.2348920288552239E-5</v>
      </c>
      <c r="U1121" s="18"/>
      <c r="V1121" s="8">
        <f t="shared" si="605"/>
        <v>1.0284808973469743</v>
      </c>
      <c r="W1121" s="8">
        <f t="shared" si="595"/>
        <v>0.47957355460787748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-0.15896848916393302</v>
      </c>
      <c r="AB1121" s="8">
        <f t="shared" si="606"/>
        <v>-54.890734273909672</v>
      </c>
      <c r="AC1121" s="8">
        <f t="shared" si="599"/>
        <v>-55.049702763073604</v>
      </c>
      <c r="AD1121" s="8">
        <f t="shared" si="607"/>
        <v>0.10089397602973819</v>
      </c>
      <c r="AE1121" s="8">
        <f t="shared" si="600"/>
        <v>-54.948808787043866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2549.6590546912953</v>
      </c>
      <c r="M1122" s="14">
        <f t="shared" si="593"/>
        <v>769177</v>
      </c>
      <c r="N1122" s="13"/>
      <c r="O1122" s="12">
        <f>1000*(IF(I48&lt;18,VLOOKUP(I48,'[1]Mortality (No Interventions) L'!$B$10:$O$129,13),VLOOKUP(I48,'[1]Mortality (Interventions) L'!$B$392:$AV$512,28)))</f>
        <v>555.33240057664909</v>
      </c>
      <c r="P1122" s="11">
        <v>0</v>
      </c>
      <c r="Q1122" s="10">
        <f t="shared" si="602"/>
        <v>6.2348920288552239E-5</v>
      </c>
      <c r="R1122" s="10">
        <f t="shared" si="603"/>
        <v>3.4624375577203851E-5</v>
      </c>
      <c r="S1122" s="10">
        <f t="shared" si="604"/>
        <v>0</v>
      </c>
      <c r="T1122" s="9">
        <f t="shared" si="594"/>
        <v>2.7724544711348388E-5</v>
      </c>
      <c r="U1122" s="18"/>
      <c r="V1122" s="8">
        <f t="shared" si="605"/>
        <v>0.47957355460787748</v>
      </c>
      <c r="W1122" s="8">
        <f t="shared" si="595"/>
        <v>0.2132508212744082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-7.0688136460483081E-2</v>
      </c>
      <c r="AB1122" s="8">
        <f t="shared" si="606"/>
        <v>-26.632273333346927</v>
      </c>
      <c r="AC1122" s="8">
        <f t="shared" si="599"/>
        <v>-26.702961469807409</v>
      </c>
      <c r="AD1122" s="8">
        <f t="shared" si="607"/>
        <v>4.7046165707032787E-2</v>
      </c>
      <c r="AE1122" s="8">
        <f t="shared" si="600"/>
        <v>-26.655915304100375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2549.6590546912953</v>
      </c>
      <c r="M1123" s="14">
        <f t="shared" si="593"/>
        <v>769177</v>
      </c>
      <c r="N1123" s="13"/>
      <c r="O1123" s="12">
        <f>1000*(IF(I49&lt;18,VLOOKUP(I49,'[1]Mortality (No Interventions) L'!$B$10:$O$129,13),VLOOKUP(I49,'[1]Mortality (Interventions) L'!$B$392:$AV$512,28)))</f>
        <v>576.6577733788871</v>
      </c>
      <c r="P1123" s="11">
        <v>0</v>
      </c>
      <c r="Q1123" s="10">
        <f t="shared" si="602"/>
        <v>2.7724544711348388E-5</v>
      </c>
      <c r="R1123" s="10">
        <f t="shared" si="603"/>
        <v>1.598757422118956E-5</v>
      </c>
      <c r="S1123" s="10">
        <f t="shared" si="604"/>
        <v>0</v>
      </c>
      <c r="T1123" s="9">
        <f t="shared" si="594"/>
        <v>1.1736970490158828E-5</v>
      </c>
      <c r="U1123" s="18"/>
      <c r="V1123" s="8">
        <f t="shared" si="605"/>
        <v>0.2132508212744082</v>
      </c>
      <c r="W1123" s="8">
        <f t="shared" si="595"/>
        <v>9.0278077507088966E-2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-2.9925273084877985E-2</v>
      </c>
      <c r="AB1123" s="8">
        <f t="shared" si="606"/>
        <v>-12.297274376731922</v>
      </c>
      <c r="AC1123" s="8">
        <f t="shared" si="599"/>
        <v>-12.3271996498168</v>
      </c>
      <c r="AD1123" s="8">
        <f t="shared" si="607"/>
        <v>2.0919905567019444E-2</v>
      </c>
      <c r="AE1123" s="8">
        <f t="shared" si="600"/>
        <v>-12.30627974424978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2549.6590546912953</v>
      </c>
      <c r="M1124" s="14">
        <f t="shared" si="593"/>
        <v>769177</v>
      </c>
      <c r="N1124" s="13"/>
      <c r="O1124" s="12">
        <f>1000*(IF(I50&lt;18,VLOOKUP(I50,'[1]Mortality (No Interventions) L'!$B$10:$O$129,13),VLOOKUP(I50,'[1]Mortality (Interventions) L'!$B$392:$AV$512,28)))</f>
        <v>597.53985903692467</v>
      </c>
      <c r="P1124" s="11">
        <v>0</v>
      </c>
      <c r="Q1124" s="10">
        <f t="shared" si="602"/>
        <v>1.1736970490158828E-5</v>
      </c>
      <c r="R1124" s="10">
        <f t="shared" si="603"/>
        <v>7.0133076922100504E-6</v>
      </c>
      <c r="S1124" s="10">
        <f t="shared" si="604"/>
        <v>0</v>
      </c>
      <c r="T1124" s="9">
        <f t="shared" si="594"/>
        <v>4.7236627979487775E-6</v>
      </c>
      <c r="U1124" s="18"/>
      <c r="V1124" s="8">
        <f t="shared" si="605"/>
        <v>9.0278077507088966E-2</v>
      </c>
      <c r="W1124" s="8">
        <f t="shared" si="595"/>
        <v>3.6333327799378472E-2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-1.2043729624098519E-2</v>
      </c>
      <c r="AB1124" s="8">
        <f t="shared" si="606"/>
        <v>-5.39447497077105</v>
      </c>
      <c r="AC1124" s="8">
        <f t="shared" si="599"/>
        <v>-5.4065187003951483</v>
      </c>
      <c r="AD1124" s="8">
        <f t="shared" si="607"/>
        <v>8.856279403445428E-3</v>
      </c>
      <c r="AE1124" s="8">
        <f t="shared" si="600"/>
        <v>-5.3976624209917032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2549.6590546912953</v>
      </c>
      <c r="M1125" s="14">
        <f t="shared" si="593"/>
        <v>769177</v>
      </c>
      <c r="N1125" s="13"/>
      <c r="O1125" s="12">
        <f>1000*(IF(I51&lt;18,VLOOKUP(I51,'[1]Mortality (No Interventions) L'!$B$10:$O$129,13),VLOOKUP(I51,'[1]Mortality (Interventions) L'!$B$392:$AV$512,28)))</f>
        <v>622.04401973126141</v>
      </c>
      <c r="P1125" s="11">
        <v>0</v>
      </c>
      <c r="Q1125" s="10">
        <f t="shared" si="602"/>
        <v>4.7236627979487775E-6</v>
      </c>
      <c r="R1125" s="10">
        <f t="shared" si="603"/>
        <v>2.9383261946910745E-6</v>
      </c>
      <c r="S1125" s="10">
        <f t="shared" si="604"/>
        <v>0</v>
      </c>
      <c r="T1125" s="9">
        <f t="shared" si="594"/>
        <v>1.785336603257703E-6</v>
      </c>
      <c r="U1125" s="18"/>
      <c r="V1125" s="8">
        <f t="shared" si="605"/>
        <v>3.6333327799378472E-2</v>
      </c>
      <c r="W1125" s="8">
        <f t="shared" si="595"/>
        <v>1.3732398524839503E-2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-4.5519996361678035E-3</v>
      </c>
      <c r="AB1125" s="8">
        <f t="shared" si="606"/>
        <v>-2.2600929274538966</v>
      </c>
      <c r="AC1125" s="8">
        <f t="shared" si="599"/>
        <v>-2.2646449270900644</v>
      </c>
      <c r="AD1125" s="8">
        <f t="shared" si="607"/>
        <v>3.5642994571190283E-3</v>
      </c>
      <c r="AE1125" s="8">
        <f t="shared" si="600"/>
        <v>-2.2610806276329454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2549.6590546912953</v>
      </c>
      <c r="M1126" s="14">
        <f t="shared" si="593"/>
        <v>769177</v>
      </c>
      <c r="N1126" s="13"/>
      <c r="O1126" s="12">
        <f>1000*(IF(I52&lt;18,VLOOKUP(I52,'[1]Mortality (No Interventions) L'!$B$10:$O$129,13),VLOOKUP(I52,'[1]Mortality (Interventions) L'!$B$392:$AV$512,28)))</f>
        <v>646.00780483551137</v>
      </c>
      <c r="P1126" s="11">
        <v>0</v>
      </c>
      <c r="Q1126" s="10">
        <f t="shared" si="602"/>
        <v>1.785336603257703E-6</v>
      </c>
      <c r="R1126" s="10">
        <f t="shared" si="603"/>
        <v>1.1533413799629969E-6</v>
      </c>
      <c r="S1126" s="10">
        <f t="shared" si="604"/>
        <v>0</v>
      </c>
      <c r="T1126" s="9">
        <f t="shared" si="594"/>
        <v>6.3199522329470603E-7</v>
      </c>
      <c r="U1126" s="18"/>
      <c r="V1126" s="8">
        <f t="shared" si="605"/>
        <v>1.3732398524839503E-2</v>
      </c>
      <c r="W1126" s="8">
        <f t="shared" si="595"/>
        <v>4.8611618986815217E-3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-1.6113723435949943E-3</v>
      </c>
      <c r="AB1126" s="8">
        <f t="shared" si="606"/>
        <v>-0.88712366261579811</v>
      </c>
      <c r="AC1126" s="8">
        <f t="shared" si="599"/>
        <v>-0.8887350349593931</v>
      </c>
      <c r="AD1126" s="8">
        <f t="shared" si="607"/>
        <v>1.3471482952867554E-3</v>
      </c>
      <c r="AE1126" s="8">
        <f t="shared" si="600"/>
        <v>-0.8873878866641064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2549.6590546912953</v>
      </c>
      <c r="M1127" s="14">
        <f t="shared" si="593"/>
        <v>769177</v>
      </c>
      <c r="N1127" s="13"/>
      <c r="O1127" s="12">
        <f>1000*(IF(I53&lt;18,VLOOKUP(I53,'[1]Mortality (No Interventions) L'!$B$10:$O$129,13),VLOOKUP(I53,'[1]Mortality (Interventions) L'!$B$392:$AV$512,28)))</f>
        <v>669.39977586415307</v>
      </c>
      <c r="P1127" s="11">
        <v>0</v>
      </c>
      <c r="Q1127" s="10">
        <f t="shared" si="602"/>
        <v>6.3199522329470603E-7</v>
      </c>
      <c r="R1127" s="10">
        <f t="shared" si="603"/>
        <v>4.2305746082069157E-7</v>
      </c>
      <c r="S1127" s="10">
        <f t="shared" si="604"/>
        <v>0</v>
      </c>
      <c r="T1127" s="9">
        <f t="shared" si="594"/>
        <v>2.0893776247401446E-7</v>
      </c>
      <c r="U1127" s="18"/>
      <c r="V1127" s="8">
        <f t="shared" si="605"/>
        <v>4.8611618986815217E-3</v>
      </c>
      <c r="W1127" s="8">
        <f t="shared" si="595"/>
        <v>1.6071012132647504E-3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-5.3272005795881004E-4</v>
      </c>
      <c r="AB1127" s="8">
        <f t="shared" si="606"/>
        <v>-0.32540606854167708</v>
      </c>
      <c r="AC1127" s="8">
        <f t="shared" si="599"/>
        <v>-0.32593878859963588</v>
      </c>
      <c r="AD1127" s="8">
        <f t="shared" si="607"/>
        <v>4.7687998226065729E-4</v>
      </c>
      <c r="AE1127" s="8">
        <f t="shared" si="600"/>
        <v>-0.32546190861737523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2549.6590546912953</v>
      </c>
      <c r="M1128" s="14">
        <f t="shared" si="593"/>
        <v>769177</v>
      </c>
      <c r="N1128" s="13"/>
      <c r="O1128" s="12">
        <f>1000*(IF(I54&lt;18,VLOOKUP(I54,'[1]Mortality (No Interventions) L'!$B$10:$O$129,13),VLOOKUP(I54,'[1]Mortality (Interventions) L'!$B$392:$AV$512,28)))</f>
        <v>692.18993487795387</v>
      </c>
      <c r="P1128" s="11">
        <v>0</v>
      </c>
      <c r="Q1128" s="10">
        <f t="shared" si="602"/>
        <v>2.0893776247401446E-7</v>
      </c>
      <c r="R1128" s="10">
        <f t="shared" si="603"/>
        <v>1.4462461620043346E-7</v>
      </c>
      <c r="S1128" s="10">
        <f t="shared" si="604"/>
        <v>0</v>
      </c>
      <c r="T1128" s="9">
        <f t="shared" si="594"/>
        <v>6.4313146273581003E-8</v>
      </c>
      <c r="U1128" s="18"/>
      <c r="V1128" s="8">
        <f t="shared" si="605"/>
        <v>1.6071012132647504E-3</v>
      </c>
      <c r="W1128" s="8">
        <f t="shared" si="595"/>
        <v>4.9468192911274222E-4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-1.6397659573212154E-4</v>
      </c>
      <c r="AB1128" s="8">
        <f t="shared" si="606"/>
        <v>-0.11124192841520081</v>
      </c>
      <c r="AC1128" s="8">
        <f t="shared" si="599"/>
        <v>-0.11140590501093293</v>
      </c>
      <c r="AD1128" s="8">
        <f t="shared" si="607"/>
        <v>1.5765662902127202E-4</v>
      </c>
      <c r="AE1128" s="8">
        <f t="shared" si="600"/>
        <v>-0.11124824838191166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2549.6590546912953</v>
      </c>
      <c r="M1129" s="14">
        <f t="shared" si="593"/>
        <v>769177</v>
      </c>
      <c r="N1129" s="13"/>
      <c r="O1129" s="12">
        <f>1000*(IF(I55&lt;18,VLOOKUP(I55,'[1]Mortality (No Interventions) L'!$B$10:$O$129,13),VLOOKUP(I55,'[1]Mortality (Interventions) L'!$B$392:$AV$512,28)))</f>
        <v>714.34905771599176</v>
      </c>
      <c r="P1129" s="11">
        <v>0</v>
      </c>
      <c r="Q1129" s="10">
        <f t="shared" si="602"/>
        <v>6.4313146273581003E-8</v>
      </c>
      <c r="R1129" s="10">
        <f t="shared" si="603"/>
        <v>4.594203543928334E-8</v>
      </c>
      <c r="S1129" s="10">
        <f t="shared" si="604"/>
        <v>0</v>
      </c>
      <c r="T1129" s="9">
        <f t="shared" si="594"/>
        <v>1.8371110834297663E-8</v>
      </c>
      <c r="U1129" s="18"/>
      <c r="V1129" s="8">
        <f t="shared" si="605"/>
        <v>4.9468192911274222E-4</v>
      </c>
      <c r="W1129" s="8">
        <f t="shared" si="595"/>
        <v>1.4130635918192574E-4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-4.6840069083404394E-5</v>
      </c>
      <c r="AB1129" s="8">
        <f t="shared" si="606"/>
        <v>-3.5337556993081644E-2</v>
      </c>
      <c r="AC1129" s="8">
        <f t="shared" si="599"/>
        <v>-3.5384397062165049E-2</v>
      </c>
      <c r="AD1129" s="8">
        <f t="shared" si="607"/>
        <v>4.8528297245960017E-5</v>
      </c>
      <c r="AE1129" s="8">
        <f t="shared" si="600"/>
        <v>-3.5335868764919086E-2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2549.6590546912953</v>
      </c>
      <c r="M1130" s="14">
        <f t="shared" si="593"/>
        <v>769177</v>
      </c>
      <c r="N1130" s="13"/>
      <c r="O1130" s="12">
        <f>1000*(IF(I56&lt;18,VLOOKUP(I56,'[1]Mortality (No Interventions) L'!$B$10:$O$129,13),VLOOKUP(I56,'[1]Mortality (Interventions) L'!$B$392:$AV$512,28)))</f>
        <v>735.99663110604115</v>
      </c>
      <c r="P1130" s="11">
        <v>0</v>
      </c>
      <c r="Q1130" s="10">
        <f t="shared" si="602"/>
        <v>1.8371110834297663E-8</v>
      </c>
      <c r="R1130" s="10">
        <f t="shared" si="603"/>
        <v>1.3521075683718773E-8</v>
      </c>
      <c r="S1130" s="10">
        <f t="shared" si="604"/>
        <v>0</v>
      </c>
      <c r="T1130" s="9">
        <f t="shared" si="594"/>
        <v>4.85003515057889E-9</v>
      </c>
      <c r="U1130" s="18"/>
      <c r="V1130" s="8">
        <f t="shared" si="605"/>
        <v>1.4130635918192574E-4</v>
      </c>
      <c r="W1130" s="8">
        <f t="shared" si="595"/>
        <v>3.7305354870168193E-5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-1.2365936037244526E-5</v>
      </c>
      <c r="AB1130" s="8">
        <f t="shared" si="606"/>
        <v>-1.0400100431175754E-2</v>
      </c>
      <c r="AC1130" s="8">
        <f t="shared" si="599"/>
        <v>-1.0412466367212998E-2</v>
      </c>
      <c r="AD1130" s="8">
        <f t="shared" si="607"/>
        <v>1.3862153835746917E-5</v>
      </c>
      <c r="AE1130" s="8">
        <f t="shared" si="600"/>
        <v>-1.0398604213377252E-2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2549.6590546912953</v>
      </c>
      <c r="M1131" s="14">
        <f t="shared" si="593"/>
        <v>769177</v>
      </c>
      <c r="N1131" s="13"/>
      <c r="O1131" s="12">
        <f>1000*(IF(I57&lt;18,VLOOKUP(I57,'[1]Mortality (No Interventions) L'!$B$10:$O$129,13),VLOOKUP(I57,'[1]Mortality (Interventions) L'!$B$392:$AV$512,28)))</f>
        <v>757.27104587211738</v>
      </c>
      <c r="P1131" s="11">
        <v>0</v>
      </c>
      <c r="Q1131" s="10">
        <f t="shared" si="602"/>
        <v>4.85003515057889E-9</v>
      </c>
      <c r="R1131" s="10">
        <f t="shared" si="603"/>
        <v>3.6727911909954083E-9</v>
      </c>
      <c r="S1131" s="10">
        <f t="shared" si="604"/>
        <v>0</v>
      </c>
      <c r="T1131" s="9">
        <f t="shared" si="594"/>
        <v>1.1772439595834817E-9</v>
      </c>
      <c r="U1131" s="18"/>
      <c r="V1131" s="8">
        <f t="shared" si="605"/>
        <v>3.7305354870168193E-5</v>
      </c>
      <c r="W1131" s="8">
        <f t="shared" si="595"/>
        <v>9.0550897710054373E-6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-3.0015707211326574E-6</v>
      </c>
      <c r="AB1131" s="8">
        <f t="shared" si="606"/>
        <v>-2.825026509916275E-3</v>
      </c>
      <c r="AC1131" s="8">
        <f t="shared" si="599"/>
        <v>-2.8280280806374076E-3</v>
      </c>
      <c r="AD1131" s="8">
        <f t="shared" si="607"/>
        <v>3.6596553127634998E-6</v>
      </c>
      <c r="AE1131" s="8">
        <f t="shared" si="600"/>
        <v>-2.8243684253246443E-3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2549.6590546912953</v>
      </c>
      <c r="M1132" s="14">
        <f t="shared" si="593"/>
        <v>769177</v>
      </c>
      <c r="N1132" s="13"/>
      <c r="O1132" s="12">
        <f>1000*(IF(I58&lt;18,VLOOKUP(I58,'[1]Mortality (No Interventions) L'!$B$10:$O$129,13),VLOOKUP(I58,'[1]Mortality (Interventions) L'!$B$392:$AV$512,28)))</f>
        <v>778.17230201422069</v>
      </c>
      <c r="P1132" s="11">
        <v>0</v>
      </c>
      <c r="Q1132" s="10">
        <f t="shared" si="602"/>
        <v>1.1772439595834817E-9</v>
      </c>
      <c r="R1132" s="10">
        <f t="shared" si="603"/>
        <v>9.1609864206141413E-10</v>
      </c>
      <c r="S1132" s="10">
        <f t="shared" si="604"/>
        <v>0</v>
      </c>
      <c r="T1132" s="9">
        <f t="shared" si="594"/>
        <v>2.6114531752206758E-10</v>
      </c>
      <c r="U1132" s="18"/>
      <c r="V1132" s="8">
        <f t="shared" si="605"/>
        <v>9.0550897710054373E-6</v>
      </c>
      <c r="W1132" s="8">
        <f t="shared" si="595"/>
        <v>2.008669718956714E-6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-6.65831523410373E-7</v>
      </c>
      <c r="AB1132" s="8">
        <f t="shared" si="606"/>
        <v>-7.0464200520487235E-4</v>
      </c>
      <c r="AC1132" s="8">
        <f t="shared" si="599"/>
        <v>-7.0530783672828276E-4</v>
      </c>
      <c r="AD1132" s="8">
        <f t="shared" si="607"/>
        <v>8.8830430653563344E-7</v>
      </c>
      <c r="AE1132" s="8">
        <f t="shared" si="600"/>
        <v>-7.0441953242174717E-4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2549.6590546912953</v>
      </c>
      <c r="M1133" s="14">
        <f t="shared" si="593"/>
        <v>769177</v>
      </c>
      <c r="N1133" s="13"/>
      <c r="O1133" s="12">
        <f>1000*(IF(I59&lt;18,VLOOKUP(I59,'[1]Mortality (No Interventions) L'!$B$10:$O$129,13),VLOOKUP(I59,'[1]Mortality (Interventions) L'!$B$392:$AV$512,28)))</f>
        <v>798.70039953235096</v>
      </c>
      <c r="P1133" s="11">
        <v>0</v>
      </c>
      <c r="Q1133" s="10">
        <f t="shared" si="602"/>
        <v>2.6114531752206758E-10</v>
      </c>
      <c r="R1133" s="10">
        <f t="shared" si="603"/>
        <v>2.0857686944087803E-10</v>
      </c>
      <c r="S1133" s="10">
        <f t="shared" si="604"/>
        <v>0</v>
      </c>
      <c r="T1133" s="9">
        <f t="shared" si="594"/>
        <v>5.2568448081189549E-11</v>
      </c>
      <c r="U1133" s="18"/>
      <c r="V1133" s="8">
        <f t="shared" si="605"/>
        <v>2.008669718956714E-6</v>
      </c>
      <c r="W1133" s="8">
        <f t="shared" si="595"/>
        <v>4.0434441189745136E-7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-1.3403161964127418E-7</v>
      </c>
      <c r="AB1133" s="8">
        <f t="shared" si="606"/>
        <v>-1.6043253070592624E-4</v>
      </c>
      <c r="AC1133" s="8">
        <f t="shared" si="599"/>
        <v>-1.6056656232556752E-4</v>
      </c>
      <c r="AD1133" s="8">
        <f t="shared" si="607"/>
        <v>1.9705049942965364E-7</v>
      </c>
      <c r="AE1133" s="8">
        <f t="shared" si="600"/>
        <v>-1.6036951182613786E-4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2549.6590546912953</v>
      </c>
      <c r="M1134" s="14">
        <f t="shared" si="593"/>
        <v>769177</v>
      </c>
      <c r="N1134" s="13"/>
      <c r="O1134" s="12">
        <f>1000*(IF(I60&lt;18,VLOOKUP(I60,'[1]Mortality (No Interventions) L'!$B$10:$O$129,13),VLOOKUP(I60,'[1]Mortality (Interventions) L'!$B$392:$AV$512,28)))</f>
        <v>1000</v>
      </c>
      <c r="P1134" s="11">
        <v>0</v>
      </c>
      <c r="Q1134" s="10">
        <f t="shared" si="602"/>
        <v>5.2568448081189549E-11</v>
      </c>
      <c r="R1134" s="10">
        <f t="shared" si="603"/>
        <v>5.2568448081189549E-11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4.0434441189745136E-7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-4.0434441189745137E-5</v>
      </c>
      <c r="AC1134" s="8">
        <f t="shared" si="599"/>
        <v>-4.0434441189745137E-5</v>
      </c>
      <c r="AD1134" s="8">
        <f t="shared" si="607"/>
        <v>3.9666186807139984E-8</v>
      </c>
      <c r="AE1134" s="8">
        <f t="shared" si="600"/>
        <v>-4.0394775002937998E-5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2549.6590546912953</v>
      </c>
      <c r="M1135" s="14">
        <f t="shared" si="593"/>
        <v>769177</v>
      </c>
      <c r="N1135" s="13"/>
      <c r="O1135" s="12" t="e">
        <f>1000*(IF(I61&lt;18,VLOOKUP(I61,'[1]Mortality (No Interventions) L'!$B$10:$O$129,13),VLOOKUP(I61,'[1]Mortality (Interventions) L'!$B$392:$AV$512,28)))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2549.6590546912953</v>
      </c>
      <c r="M1136" s="14">
        <f t="shared" si="593"/>
        <v>769177</v>
      </c>
      <c r="N1136" s="13"/>
      <c r="O1136" s="12" t="e">
        <f>1000*(IF(I62&lt;18,VLOOKUP(I62,'[1]Mortality (No Interventions) L'!$B$10:$O$129,13),VLOOKUP(I62,'[1]Mortality (Interventions) L'!$B$392:$AV$512,28)))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2549.6590546912953</v>
      </c>
      <c r="M1137" s="14">
        <f t="shared" si="593"/>
        <v>769177</v>
      </c>
      <c r="N1137" s="13"/>
      <c r="O1137" s="12" t="e">
        <f>1000*(IF(I63&lt;18,VLOOKUP(I63,'[1]Mortality (No Interventions) L'!$B$10:$O$129,13),VLOOKUP(I63,'[1]Mortality (Interventions) L'!$B$392:$AV$512,28)))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2549.6590546912953</v>
      </c>
      <c r="M1138" s="14">
        <f t="shared" si="593"/>
        <v>769177</v>
      </c>
      <c r="N1138" s="13"/>
      <c r="O1138" s="12" t="e">
        <f>1000*(IF(I64&lt;18,VLOOKUP(I64,'[1]Mortality (No Interventions) L'!$B$10:$O$129,13),VLOOKUP(I64,'[1]Mortality (Interventions) L'!$B$392:$AV$512,28)))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2549.6590546912953</v>
      </c>
      <c r="M1139" s="14">
        <f t="shared" si="593"/>
        <v>769177</v>
      </c>
      <c r="N1139" s="13"/>
      <c r="O1139" s="12" t="e">
        <f>1000*(IF(I65&lt;18,VLOOKUP(I65,'[1]Mortality (No Interventions) L'!$B$10:$O$129,13),VLOOKUP(I65,'[1]Mortality (Interventions) L'!$B$392:$AV$512,28)))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2549.6590546912953</v>
      </c>
      <c r="M1140" s="14">
        <f t="shared" si="593"/>
        <v>769177</v>
      </c>
      <c r="N1140" s="13"/>
      <c r="O1140" s="12" t="e">
        <f>1000*(IF(I66&lt;18,VLOOKUP(I66,'[1]Mortality (No Interventions) L'!$B$10:$O$129,13),VLOOKUP(I66,'[1]Mortality (Interventions) L'!$B$392:$AV$512,28)))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2549.6590546912953</v>
      </c>
      <c r="M1141" s="14">
        <f t="shared" si="593"/>
        <v>769177</v>
      </c>
      <c r="N1141" s="13"/>
      <c r="O1141" s="12" t="e">
        <f>1000*(IF(I67&lt;18,VLOOKUP(I67,'[1]Mortality (No Interventions) L'!$B$10:$O$129,13),VLOOKUP(I67,'[1]Mortality (Interventions) L'!$B$392:$AV$512,28)))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2549.6590546912953</v>
      </c>
      <c r="M1142" s="14">
        <f t="shared" ref="M1142:M1173" si="610">$E$11</f>
        <v>769177</v>
      </c>
      <c r="N1142" s="13"/>
      <c r="O1142" s="12" t="e">
        <f>1000*(IF(I68&lt;18,VLOOKUP(I68,'[1]Mortality (No Interventions) L'!$B$10:$O$129,13),VLOOKUP(I68,'[1]Mortality (Interventions) L'!$B$392:$AV$512,28)))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2549.6590546912953</v>
      </c>
      <c r="M1143" s="14">
        <f t="shared" si="610"/>
        <v>769177</v>
      </c>
      <c r="N1143" s="13"/>
      <c r="O1143" s="12" t="e">
        <f>1000*(IF(I69&lt;18,VLOOKUP(I69,'[1]Mortality (No Interventions) L'!$B$10:$O$129,13),VLOOKUP(I69,'[1]Mortality (Interventions) L'!$B$392:$AV$512,28)))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2549.6590546912953</v>
      </c>
      <c r="M1144" s="14">
        <f t="shared" si="610"/>
        <v>769177</v>
      </c>
      <c r="N1144" s="13"/>
      <c r="O1144" s="12" t="e">
        <f>1000*(IF(I70&lt;18,VLOOKUP(I70,'[1]Mortality (No Interventions) L'!$B$10:$O$129,13),VLOOKUP(I70,'[1]Mortality (Interventions) L'!$B$392:$AV$512,28)))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2549.6590546912953</v>
      </c>
      <c r="M1145" s="14">
        <f t="shared" si="610"/>
        <v>769177</v>
      </c>
      <c r="N1145" s="13"/>
      <c r="O1145" s="12" t="e">
        <f>1000*(IF(I71&lt;18,VLOOKUP(I71,'[1]Mortality (No Interventions) L'!$B$10:$O$129,13),VLOOKUP(I71,'[1]Mortality (Interventions) L'!$B$392:$AV$512,28)))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2549.6590546912953</v>
      </c>
      <c r="M1146" s="14">
        <f t="shared" si="610"/>
        <v>769177</v>
      </c>
      <c r="N1146" s="13"/>
      <c r="O1146" s="12" t="e">
        <f>1000*(IF(I72&lt;18,VLOOKUP(I72,'[1]Mortality (No Interventions) L'!$B$10:$O$129,13),VLOOKUP(I72,'[1]Mortality (Interventions) L'!$B$392:$AV$512,28)))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2549.6590546912953</v>
      </c>
      <c r="M1147" s="14">
        <f t="shared" si="610"/>
        <v>769177</v>
      </c>
      <c r="N1147" s="13"/>
      <c r="O1147" s="12" t="e">
        <f>1000*(IF(I73&lt;18,VLOOKUP(I73,'[1]Mortality (No Interventions) L'!$B$10:$O$129,13),VLOOKUP(I73,'[1]Mortality (Interventions) L'!$B$392:$AV$512,28)))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2549.6590546912953</v>
      </c>
      <c r="M1148" s="14">
        <f t="shared" si="610"/>
        <v>769177</v>
      </c>
      <c r="N1148" s="13"/>
      <c r="O1148" s="12" t="e">
        <f>1000*(IF(I74&lt;18,VLOOKUP(I74,'[1]Mortality (No Interventions) L'!$B$10:$O$129,13),VLOOKUP(I74,'[1]Mortality (Interventions) L'!$B$392:$AV$512,28)))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2549.6590546912953</v>
      </c>
      <c r="M1149" s="14">
        <f t="shared" si="610"/>
        <v>769177</v>
      </c>
      <c r="N1149" s="13"/>
      <c r="O1149" s="12" t="e">
        <f>1000*(IF(I75&lt;18,VLOOKUP(I75,'[1]Mortality (No Interventions) L'!$B$10:$O$129,13),VLOOKUP(I75,'[1]Mortality (Interventions) L'!$B$392:$AV$512,28)))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2549.6590546912953</v>
      </c>
      <c r="M1150" s="14">
        <f t="shared" si="610"/>
        <v>769177</v>
      </c>
      <c r="N1150" s="13"/>
      <c r="O1150" s="12" t="e">
        <f>1000*(IF(I76&lt;18,VLOOKUP(I76,'[1]Mortality (No Interventions) L'!$B$10:$O$129,13),VLOOKUP(I76,'[1]Mortality (Interventions) L'!$B$392:$AV$512,28)))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2549.6590546912953</v>
      </c>
      <c r="M1151" s="14">
        <f t="shared" si="610"/>
        <v>769177</v>
      </c>
      <c r="N1151" s="13"/>
      <c r="O1151" s="12" t="e">
        <f>1000*(IF(I77&lt;18,VLOOKUP(I77,'[1]Mortality (No Interventions) L'!$B$10:$O$129,13),VLOOKUP(I77,'[1]Mortality (Interventions) L'!$B$392:$AV$512,28)))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2549.6590546912953</v>
      </c>
      <c r="M1152" s="14">
        <f t="shared" si="610"/>
        <v>769177</v>
      </c>
      <c r="N1152" s="13"/>
      <c r="O1152" s="12" t="e">
        <f>1000*(IF(I78&lt;18,VLOOKUP(I78,'[1]Mortality (No Interventions) L'!$B$10:$O$129,13),VLOOKUP(I78,'[1]Mortality (Interventions) L'!$B$392:$AV$512,28)))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2549.6590546912953</v>
      </c>
      <c r="M1153" s="14">
        <f t="shared" si="610"/>
        <v>769177</v>
      </c>
      <c r="N1153" s="13"/>
      <c r="O1153" s="12" t="e">
        <f>1000*(IF(I79&lt;18,VLOOKUP(I79,'[1]Mortality (No Interventions) L'!$B$10:$O$129,13),VLOOKUP(I79,'[1]Mortality (Interventions) L'!$B$392:$AV$512,28)))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2549.6590546912953</v>
      </c>
      <c r="M1154" s="14">
        <f t="shared" si="610"/>
        <v>769177</v>
      </c>
      <c r="O1154" s="12" t="e">
        <f>1000*(IF(I80&lt;18,VLOOKUP(I80,'[1]Mortality (No Interventions) L'!$B$10:$O$129,13),VLOOKUP(I80,'[1]Mortality (Interventions) L'!$B$392:$AV$512,28)))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2549.6590546912953</v>
      </c>
      <c r="M1155" s="14">
        <f t="shared" si="610"/>
        <v>769177</v>
      </c>
      <c r="O1155" s="12" t="e">
        <f>1000*(IF(I81&lt;18,VLOOKUP(I81,'[1]Mortality (No Interventions) L'!$B$10:$O$129,13),VLOOKUP(I81,'[1]Mortality (Interventions) L'!$B$392:$AV$512,28)))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2549.6590546912953</v>
      </c>
      <c r="M1156" s="14">
        <f t="shared" si="610"/>
        <v>769177</v>
      </c>
      <c r="O1156" s="12" t="e">
        <f>1000*(IF(I82&lt;18,VLOOKUP(I82,'[1]Mortality (No Interventions) L'!$B$10:$O$129,13),VLOOKUP(I82,'[1]Mortality (Interventions) L'!$B$392:$AV$512,28)))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2549.6590546912953</v>
      </c>
      <c r="M1157" s="14">
        <f t="shared" si="610"/>
        <v>769177</v>
      </c>
      <c r="O1157" s="12" t="e">
        <f>1000*(IF(I83&lt;18,VLOOKUP(I83,'[1]Mortality (No Interventions) L'!$B$10:$O$129,13),VLOOKUP(I83,'[1]Mortality (Interventions) L'!$B$392:$AV$512,28)))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2549.6590546912953</v>
      </c>
      <c r="M1158" s="14">
        <f t="shared" si="610"/>
        <v>769177</v>
      </c>
      <c r="O1158" s="12" t="e">
        <f>1000*(IF(I84&lt;18,VLOOKUP(I84,'[1]Mortality (No Interventions) L'!$B$10:$O$129,13),VLOOKUP(I84,'[1]Mortality (Interventions) L'!$B$392:$AV$512,28)))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2549.6590546912953</v>
      </c>
      <c r="M1159" s="14">
        <f t="shared" si="610"/>
        <v>769177</v>
      </c>
      <c r="O1159" s="12" t="e">
        <f>1000*(IF(I85&lt;18,VLOOKUP(I85,'[1]Mortality (No Interventions) L'!$B$10:$O$129,13),VLOOKUP(I85,'[1]Mortality (Interventions) L'!$B$392:$AV$512,28)))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2549.6590546912953</v>
      </c>
      <c r="M1160" s="14">
        <f t="shared" si="610"/>
        <v>769177</v>
      </c>
      <c r="O1160" s="12" t="e">
        <f>1000*(IF(I86&lt;18,VLOOKUP(I86,'[1]Mortality (No Interventions) L'!$B$10:$O$129,13),VLOOKUP(I86,'[1]Mortality (Interventions) L'!$B$392:$AV$512,28)))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2549.6590546912953</v>
      </c>
      <c r="M1161" s="14">
        <f t="shared" si="610"/>
        <v>769177</v>
      </c>
      <c r="O1161" s="12" t="e">
        <f>1000*(IF(I87&lt;18,VLOOKUP(I87,'[1]Mortality (No Interventions) L'!$B$10:$O$129,13),VLOOKUP(I87,'[1]Mortality (Interventions) L'!$B$392:$AV$512,28)))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2549.6590546912953</v>
      </c>
      <c r="M1162" s="14">
        <f t="shared" si="610"/>
        <v>769177</v>
      </c>
      <c r="O1162" s="12" t="e">
        <f>1000*(IF(I88&lt;18,VLOOKUP(I88,'[1]Mortality (No Interventions) L'!$B$10:$O$129,13),VLOOKUP(I88,'[1]Mortality (Interventions) L'!$B$392:$AV$512,28)))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2549.6590546912953</v>
      </c>
      <c r="M1163" s="14">
        <f t="shared" si="610"/>
        <v>769177</v>
      </c>
      <c r="O1163" s="12" t="e">
        <f>1000*(IF(I89&lt;18,VLOOKUP(I89,'[1]Mortality (No Interventions) L'!$B$10:$O$129,13),VLOOKUP(I89,'[1]Mortality (Interventions) L'!$B$392:$AV$512,28)))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2549.6590546912953</v>
      </c>
      <c r="M1164" s="14">
        <f t="shared" si="610"/>
        <v>769177</v>
      </c>
      <c r="O1164" s="12" t="e">
        <f>1000*(IF(I90&lt;18,VLOOKUP(I90,'[1]Mortality (No Interventions) L'!$B$10:$O$129,13),VLOOKUP(I90,'[1]Mortality (Interventions) L'!$B$392:$AV$512,28)))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2549.6590546912953</v>
      </c>
      <c r="M1165" s="14">
        <f t="shared" si="610"/>
        <v>769177</v>
      </c>
      <c r="O1165" s="12" t="e">
        <f>1000*(IF(I91&lt;18,VLOOKUP(I91,'[1]Mortality (No Interventions) L'!$B$10:$O$129,13),VLOOKUP(I91,'[1]Mortality (Interventions) L'!$B$392:$AV$512,28)))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2549.6590546912953</v>
      </c>
      <c r="M1166" s="14">
        <f t="shared" si="610"/>
        <v>769177</v>
      </c>
      <c r="O1166" s="12" t="e">
        <f>1000*(IF(I92&lt;18,VLOOKUP(I92,'[1]Mortality (No Interventions) L'!$B$10:$O$129,13),VLOOKUP(I92,'[1]Mortality (Interventions) L'!$B$392:$AV$512,28)))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2549.6590546912953</v>
      </c>
      <c r="M1167" s="14">
        <f t="shared" si="610"/>
        <v>769177</v>
      </c>
      <c r="O1167" s="12" t="e">
        <f>1000*(IF(I93&lt;18,VLOOKUP(I93,'[1]Mortality (No Interventions) L'!$B$10:$O$129,13),VLOOKUP(I93,'[1]Mortality (Interventions) L'!$B$392:$AV$512,28)))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2549.6590546912953</v>
      </c>
      <c r="M1168" s="14">
        <f t="shared" si="610"/>
        <v>769177</v>
      </c>
      <c r="O1168" s="12" t="e">
        <f>1000*(IF(I94&lt;18,VLOOKUP(I94,'[1]Mortality (No Interventions) L'!$B$10:$O$129,13),VLOOKUP(I94,'[1]Mortality (Interventions) L'!$B$392:$AV$512,28)))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2549.6590546912953</v>
      </c>
      <c r="M1169" s="14">
        <f t="shared" si="610"/>
        <v>769177</v>
      </c>
      <c r="O1169" s="12" t="e">
        <f>1000*(IF(I95&lt;18,VLOOKUP(I95,'[1]Mortality (No Interventions) L'!$B$10:$O$129,13),VLOOKUP(I95,'[1]Mortality (Interventions) L'!$B$392:$AV$512,28)))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2549.6590546912953</v>
      </c>
      <c r="M1170" s="14">
        <f t="shared" si="610"/>
        <v>769177</v>
      </c>
      <c r="O1170" s="12" t="e">
        <f>1000*(IF(I96&lt;18,VLOOKUP(I96,'[1]Mortality (No Interventions) L'!$B$10:$O$129,13),VLOOKUP(I96,'[1]Mortality (Interventions) L'!$B$392:$AV$512,28)))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2549.6590546912953</v>
      </c>
      <c r="M1171" s="14">
        <f t="shared" si="610"/>
        <v>769177</v>
      </c>
      <c r="O1171" s="12" t="e">
        <f>1000*(IF(I97&lt;18,VLOOKUP(I97,'[1]Mortality (No Interventions) L'!$B$10:$O$129,13),VLOOKUP(I97,'[1]Mortality (Interventions) L'!$B$392:$AV$512,28)))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2549.6590546912953</v>
      </c>
      <c r="M1172" s="14">
        <f t="shared" si="610"/>
        <v>769177</v>
      </c>
      <c r="O1172" s="12" t="e">
        <f>1000*(IF(I98&lt;18,VLOOKUP(I98,'[1]Mortality (No Interventions) L'!$B$10:$O$129,13),VLOOKUP(I98,'[1]Mortality (Interventions) L'!$B$392:$AV$512,28)))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2549.6590546912953</v>
      </c>
      <c r="M1173" s="14">
        <f t="shared" si="610"/>
        <v>769177</v>
      </c>
      <c r="O1173" s="12" t="e">
        <f>1000*(IF(I99&lt;18,VLOOKUP(I99,'[1]Mortality (No Interventions) L'!$B$10:$O$129,13),VLOOKUP(I99,'[1]Mortality (Interventions) L'!$B$392:$AV$512,28)))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2549.6590546912953</v>
      </c>
      <c r="M1174" s="14">
        <f t="shared" ref="M1174:M1198" si="627">$E$11</f>
        <v>769177</v>
      </c>
      <c r="O1174" s="12" t="e">
        <f>1000*(IF(I100&lt;18,VLOOKUP(I100,'[1]Mortality (No Interventions) L'!$B$10:$O$129,13),VLOOKUP(I100,'[1]Mortality (Interventions) L'!$B$392:$AV$512,28)))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2549.6590546912953</v>
      </c>
      <c r="M1175" s="14">
        <f t="shared" si="627"/>
        <v>769177</v>
      </c>
      <c r="O1175" s="12" t="e">
        <f>1000*(IF(I101&lt;18,VLOOKUP(I101,'[1]Mortality (No Interventions) L'!$B$10:$O$129,13),VLOOKUP(I101,'[1]Mortality (Interventions) L'!$B$392:$AV$512,28)))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2549.6590546912953</v>
      </c>
      <c r="M1176" s="14">
        <f t="shared" si="627"/>
        <v>769177</v>
      </c>
      <c r="O1176" s="12" t="e">
        <f>1000*(IF(I102&lt;18,VLOOKUP(I102,'[1]Mortality (No Interventions) L'!$B$10:$O$129,13),VLOOKUP(I102,'[1]Mortality (Interventions) L'!$B$392:$AV$512,28)))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2549.6590546912953</v>
      </c>
      <c r="M1177" s="14">
        <f t="shared" si="627"/>
        <v>769177</v>
      </c>
      <c r="O1177" s="12" t="e">
        <f>1000*(IF(I103&lt;18,VLOOKUP(I103,'[1]Mortality (No Interventions) L'!$B$10:$O$129,13),VLOOKUP(I103,'[1]Mortality (Interventions) L'!$B$392:$AV$512,28)))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2549.6590546912953</v>
      </c>
      <c r="M1178" s="14">
        <f t="shared" si="627"/>
        <v>769177</v>
      </c>
      <c r="O1178" s="12" t="e">
        <f>1000*(IF(I104&lt;18,VLOOKUP(I104,'[1]Mortality (No Interventions) L'!$B$10:$O$129,13),VLOOKUP(I104,'[1]Mortality (Interventions) L'!$B$392:$AV$512,28)))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2549.6590546912953</v>
      </c>
      <c r="M1179" s="14">
        <f t="shared" si="627"/>
        <v>769177</v>
      </c>
      <c r="O1179" s="12" t="e">
        <f>1000*(IF(I105&lt;18,VLOOKUP(I105,'[1]Mortality (No Interventions) L'!$B$10:$O$129,13),VLOOKUP(I105,'[1]Mortality (Interventions) L'!$B$392:$AV$512,28)))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2549.6590546912953</v>
      </c>
      <c r="M1180" s="14">
        <f t="shared" si="627"/>
        <v>769177</v>
      </c>
      <c r="O1180" s="12" t="e">
        <f>1000*(IF(I106&lt;18,VLOOKUP(I106,'[1]Mortality (No Interventions) L'!$B$10:$O$129,13),VLOOKUP(I106,'[1]Mortality (Interventions) L'!$B$392:$AV$512,28)))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2549.6590546912953</v>
      </c>
      <c r="M1181" s="14">
        <f t="shared" si="627"/>
        <v>769177</v>
      </c>
      <c r="O1181" s="12" t="e">
        <f>1000*(IF(I107&lt;18,VLOOKUP(I107,'[1]Mortality (No Interventions) L'!$B$10:$O$129,13),VLOOKUP(I107,'[1]Mortality (Interventions) L'!$B$392:$AV$512,28)))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2549.6590546912953</v>
      </c>
      <c r="M1182" s="14">
        <f t="shared" si="627"/>
        <v>769177</v>
      </c>
      <c r="O1182" s="12" t="e">
        <f>1000*(IF(I108&lt;18,VLOOKUP(I108,'[1]Mortality (No Interventions) L'!$B$10:$O$129,13),VLOOKUP(I108,'[1]Mortality (Interventions) L'!$B$392:$AV$512,28)))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2549.6590546912953</v>
      </c>
      <c r="M1183" s="14">
        <f t="shared" si="627"/>
        <v>769177</v>
      </c>
      <c r="O1183" s="12" t="e">
        <f>1000*(IF(I109&lt;18,VLOOKUP(I109,'[1]Mortality (No Interventions) L'!$B$10:$O$129,13),VLOOKUP(I109,'[1]Mortality (Interventions) L'!$B$392:$AV$512,28)))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2549.6590546912953</v>
      </c>
      <c r="M1184" s="14">
        <f t="shared" si="627"/>
        <v>769177</v>
      </c>
      <c r="O1184" s="12" t="e">
        <f>1000*(IF(I110&lt;18,VLOOKUP(I110,'[1]Mortality (No Interventions) L'!$B$10:$O$129,13),VLOOKUP(I110,'[1]Mortality (Interventions) L'!$B$392:$AV$512,28)))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2549.6590546912953</v>
      </c>
      <c r="M1185" s="14">
        <f t="shared" si="627"/>
        <v>769177</v>
      </c>
      <c r="O1185" s="12" t="e">
        <f>1000*(IF(I111&lt;18,VLOOKUP(I111,'[1]Mortality (No Interventions) L'!$B$10:$O$129,13),VLOOKUP(I111,'[1]Mortality (Interventions) L'!$B$392:$AV$512,28)))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2549.6590546912953</v>
      </c>
      <c r="M1186" s="14">
        <f t="shared" si="627"/>
        <v>769177</v>
      </c>
      <c r="O1186" s="12" t="e">
        <f>1000*(IF(I112&lt;18,VLOOKUP(I112,'[1]Mortality (No Interventions) L'!$B$10:$O$129,13),VLOOKUP(I112,'[1]Mortality (Interventions) L'!$B$392:$AV$512,28)))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2549.6590546912953</v>
      </c>
      <c r="M1187" s="14">
        <f t="shared" si="627"/>
        <v>769177</v>
      </c>
      <c r="O1187" s="12" t="e">
        <f>1000*(IF(I113&lt;18,VLOOKUP(I113,'[1]Mortality (No Interventions) L'!$B$10:$O$129,13),VLOOKUP(I113,'[1]Mortality (Interventions) L'!$B$392:$AV$512,28)))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2549.6590546912953</v>
      </c>
      <c r="M1188" s="14">
        <f t="shared" si="627"/>
        <v>769177</v>
      </c>
      <c r="O1188" s="12" t="e">
        <f>1000*(IF(I114&lt;18,VLOOKUP(I114,'[1]Mortality (No Interventions) L'!$B$10:$O$129,13),VLOOKUP(I114,'[1]Mortality (Interventions) L'!$B$392:$AV$512,28)))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2549.6590546912953</v>
      </c>
      <c r="M1189" s="14">
        <f t="shared" si="627"/>
        <v>769177</v>
      </c>
      <c r="O1189" s="12" t="e">
        <f>1000*(IF(I115&lt;18,VLOOKUP(I115,'[1]Mortality (No Interventions) L'!$B$10:$O$129,13),VLOOKUP(I115,'[1]Mortality (Interventions) L'!$B$392:$AV$512,28)))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2549.6590546912953</v>
      </c>
      <c r="M1190" s="14">
        <f t="shared" si="627"/>
        <v>769177</v>
      </c>
      <c r="O1190" s="12" t="e">
        <f>1000*(IF(I116&lt;18,VLOOKUP(I116,'[1]Mortality (No Interventions) L'!$B$10:$O$129,13),VLOOKUP(I116,'[1]Mortality (Interventions) L'!$B$392:$AV$512,28)))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2549.6590546912953</v>
      </c>
      <c r="M1191" s="14">
        <f t="shared" si="627"/>
        <v>769177</v>
      </c>
      <c r="O1191" s="12" t="e">
        <f>1000*(IF(I117&lt;18,VLOOKUP(I117,'[1]Mortality (No Interventions) L'!$B$10:$O$129,13),VLOOKUP(I117,'[1]Mortality (Interventions) L'!$B$392:$AV$512,28)))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2549.6590546912953</v>
      </c>
      <c r="M1192" s="14">
        <f t="shared" si="627"/>
        <v>769177</v>
      </c>
      <c r="O1192" s="12" t="e">
        <f>1000*(IF(I118&lt;18,VLOOKUP(I118,'[1]Mortality (No Interventions) L'!$B$10:$O$129,13),VLOOKUP(I118,'[1]Mortality (Interventions) L'!$B$392:$AV$512,28)))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2549.6590546912953</v>
      </c>
      <c r="M1193" s="14">
        <f t="shared" si="627"/>
        <v>769177</v>
      </c>
      <c r="O1193" s="12" t="e">
        <f>1000*(IF(I119&lt;18,VLOOKUP(I119,'[1]Mortality (No Interventions) L'!$B$10:$O$129,13),VLOOKUP(I119,'[1]Mortality (Interventions) L'!$B$392:$AV$512,28)))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2549.6590546912953</v>
      </c>
      <c r="M1194" s="14">
        <f t="shared" si="627"/>
        <v>769177</v>
      </c>
      <c r="O1194" s="12" t="e">
        <f>1000*(IF(I120&lt;18,VLOOKUP(I120,'[1]Mortality (No Interventions) L'!$B$10:$O$129,13),VLOOKUP(I120,'[1]Mortality (Interventions) L'!$B$392:$AV$512,28)))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2549.6590546912953</v>
      </c>
      <c r="M1195" s="14">
        <f t="shared" si="627"/>
        <v>769177</v>
      </c>
      <c r="O1195" s="12" t="e">
        <f>1000*(IF(I121&lt;18,VLOOKUP(I121,'[1]Mortality (No Interventions) L'!$B$10:$O$129,13),VLOOKUP(I121,'[1]Mortality (Interventions) L'!$B$392:$AV$512,28)))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2549.6590546912953</v>
      </c>
      <c r="M1196" s="14">
        <f t="shared" si="627"/>
        <v>769177</v>
      </c>
      <c r="O1196" s="12" t="e">
        <f>1000*(IF(I122&lt;18,VLOOKUP(I122,'[1]Mortality (No Interventions) L'!$B$10:$O$129,13),VLOOKUP(I122,'[1]Mortality (Interventions) L'!$B$392:$AV$512,28)))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2549.6590546912953</v>
      </c>
      <c r="M1197" s="14">
        <f t="shared" si="627"/>
        <v>769177</v>
      </c>
      <c r="O1197" s="12" t="e">
        <f>1000*(IF(I123&lt;18,VLOOKUP(I123,'[1]Mortality (No Interventions) L'!$B$10:$O$129,13),VLOOKUP(I123,'[1]Mortality (Interventions) L'!$B$392:$AV$512,28)))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2549.6590546912953</v>
      </c>
      <c r="M1198" s="14">
        <f t="shared" si="627"/>
        <v>769177</v>
      </c>
      <c r="O1198" s="12" t="e">
        <f>1000*(IF(I124&lt;18,VLOOKUP(I124,'[1]Mortality (No Interventions) L'!$B$10:$O$129,13),VLOOKUP(I124,'[1]Mortality (Interventions) L'!$B$392:$AV$512,28)))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510345.81410941819</v>
      </c>
      <c r="Z1203" s="2">
        <f t="shared" si="644"/>
        <v>-12758.645352735455</v>
      </c>
      <c r="AA1203" s="2">
        <f t="shared" si="644"/>
        <v>-45715.394143931371</v>
      </c>
      <c r="AB1203" s="2">
        <f t="shared" si="644"/>
        <v>-769177.00000000012</v>
      </c>
      <c r="AC1203" s="2">
        <f t="shared" si="644"/>
        <v>-317305.22538724873</v>
      </c>
      <c r="AD1203" s="2">
        <f t="shared" si="644"/>
        <v>13517.602474750249</v>
      </c>
      <c r="AE1203" s="2">
        <f t="shared" si="644"/>
        <v>-303787.6229124986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510345.81410941819</v>
      </c>
      <c r="Z1205" s="2">
        <f t="shared" si="645"/>
        <v>-12758.645352735455</v>
      </c>
      <c r="AA1205" s="2">
        <f t="shared" si="645"/>
        <v>-21662.79097572936</v>
      </c>
      <c r="AB1205" s="2">
        <f t="shared" si="645"/>
        <v>-192462.62153947528</v>
      </c>
      <c r="AC1205" s="2">
        <f t="shared" si="645"/>
        <v>283461.75624147814</v>
      </c>
      <c r="AD1205" s="2">
        <f t="shared" si="645"/>
        <v>5767.1437846052431</v>
      </c>
      <c r="AE1205" s="2">
        <f t="shared" si="645"/>
        <v>289228.90002608346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510345.81410941819</v>
      </c>
      <c r="Z1207" s="2">
        <f t="shared" si="646"/>
        <v>-12758.645352735455</v>
      </c>
      <c r="AA1207" s="2">
        <f t="shared" si="646"/>
        <v>-32768.286017907514</v>
      </c>
      <c r="AB1207" s="2">
        <f t="shared" si="646"/>
        <v>-423104.60141806625</v>
      </c>
      <c r="AC1207" s="2">
        <f t="shared" si="646"/>
        <v>41714.281320709095</v>
      </c>
      <c r="AD1207" s="2">
        <f t="shared" si="646"/>
        <v>9320.3249383371021</v>
      </c>
      <c r="AE1207" s="2">
        <f t="shared" si="646"/>
        <v>51034.606259046239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508468.65149676148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508468.65149676148</v>
      </c>
      <c r="K1213" s="14">
        <f>J1213*$C$10</f>
        <v>12711.716287419038</v>
      </c>
      <c r="L1213" s="15">
        <f>$C$1223</f>
        <v>5078.9951188230771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508468.65149676148</v>
      </c>
      <c r="Z1213" s="8">
        <f t="shared" ref="Z1213:Z1244" si="651">IFERROR(_xlfn.IFNA(-$T1213*K1213,0),0)</f>
        <v>-12711.716287419038</v>
      </c>
      <c r="AA1213" s="8">
        <f t="shared" ref="AA1213:AA1244" si="652">IFERROR(_xlfn.IFNA(-$T1213*L1213,0),0)</f>
        <v>-5078.9951188230771</v>
      </c>
      <c r="AB1213" s="8"/>
      <c r="AC1213" s="8">
        <f t="shared" ref="AC1213:AC1244" si="653">IFERROR(_xlfn.IFNA(SUM(Y1213:AB1213),0),0)</f>
        <v>490677.94009051938</v>
      </c>
      <c r="AD1213" s="8"/>
      <c r="AE1213" s="8">
        <f t="shared" ref="AE1213:AE1244" si="654">IFERROR(_xlfn.IFNA(SUM(AC1213:AD1213),0),0)</f>
        <v>490677.94009051938</v>
      </c>
      <c r="AG1213" s="46">
        <f>AE1342</f>
        <v>50846.890528797754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L'!$B$10:$O$129,13),VLOOKUP(I5,'[1]Mortality (Interventions) L'!$B$392:$AV$512,31)))</f>
        <v>14.32314760062777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1.4323147600627771E-2</v>
      </c>
      <c r="S1214" s="10">
        <f t="shared" ref="S1214:S1245" si="658">MIN(P1214*Q1214,Q1214-R1214)</f>
        <v>0</v>
      </c>
      <c r="T1214" s="9">
        <f t="shared" si="648"/>
        <v>0.98567685239937219</v>
      </c>
      <c r="U1214" s="18"/>
      <c r="V1214" s="8">
        <f t="shared" ref="V1214:V1245" si="659">W1213</f>
        <v>7691.77</v>
      </c>
      <c r="W1214" s="8">
        <f t="shared" si="649"/>
        <v>7581.5996429799197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-11017.035702008066</v>
      </c>
      <c r="AC1214" s="8">
        <f t="shared" si="653"/>
        <v>-11017.035702008066</v>
      </c>
      <c r="AD1214" s="8">
        <f t="shared" ref="AD1214:AD1245" si="661">IFERROR(_xlfn.IFNA($D$6*SUM(V1214:V1214,Y1214:Z1214),0),0)</f>
        <v>754.56263700000011</v>
      </c>
      <c r="AE1214" s="8">
        <f t="shared" si="654"/>
        <v>-10262.473065008066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2536.6518613392695</v>
      </c>
      <c r="M1215" s="14">
        <f t="shared" si="647"/>
        <v>769177</v>
      </c>
      <c r="N1215" s="13"/>
      <c r="O1215" s="12">
        <f>1000*(IF(I6&lt;18,VLOOKUP(I6,'[1]Mortality (No Interventions) L'!$B$10:$O$129,13),VLOOKUP(I6,'[1]Mortality (Interventions) L'!$B$392:$AV$512,31)))</f>
        <v>15.647741154630468</v>
      </c>
      <c r="P1215" s="11">
        <v>0</v>
      </c>
      <c r="Q1215" s="10">
        <f t="shared" si="656"/>
        <v>0.98567685239937219</v>
      </c>
      <c r="R1215" s="10">
        <f t="shared" si="657"/>
        <v>1.5423616248456279E-2</v>
      </c>
      <c r="S1215" s="10">
        <f t="shared" si="658"/>
        <v>0</v>
      </c>
      <c r="T1215" s="9">
        <f t="shared" si="648"/>
        <v>0.97025323615091597</v>
      </c>
      <c r="U1215" s="18"/>
      <c r="V1215" s="8">
        <f t="shared" si="659"/>
        <v>7581.5996429799197</v>
      </c>
      <c r="W1215" s="8">
        <f t="shared" si="649"/>
        <v>7462.9647342285316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-2461.1946774526709</v>
      </c>
      <c r="AB1215" s="8">
        <f t="shared" si="660"/>
        <v>-11863.490875138856</v>
      </c>
      <c r="AC1215" s="8">
        <f t="shared" si="653"/>
        <v>-14324.685552591527</v>
      </c>
      <c r="AD1215" s="8">
        <f t="shared" si="661"/>
        <v>743.75492497633013</v>
      </c>
      <c r="AE1215" s="8">
        <f t="shared" si="654"/>
        <v>-13580.930627615196</v>
      </c>
      <c r="AF1215" s="1" t="s">
        <v>34</v>
      </c>
      <c r="AG1215" s="44">
        <f>AE1342/Y1342</f>
        <v>0.10000004991285408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2536.6518613392695</v>
      </c>
      <c r="M1216" s="14">
        <f t="shared" si="647"/>
        <v>769177</v>
      </c>
      <c r="N1216" s="13"/>
      <c r="O1216" s="12">
        <f>1000*(IF(I7&lt;18,VLOOKUP(I7,'[1]Mortality (No Interventions) L'!$B$10:$O$129,13),VLOOKUP(I7,'[1]Mortality (Interventions) L'!$B$392:$AV$512,31)))</f>
        <v>17.052170233209775</v>
      </c>
      <c r="P1216" s="11">
        <v>0</v>
      </c>
      <c r="Q1216" s="10">
        <f t="shared" si="656"/>
        <v>0.97025323615091597</v>
      </c>
      <c r="R1216" s="10">
        <f t="shared" si="657"/>
        <v>1.6544923352168107E-2</v>
      </c>
      <c r="S1216" s="10">
        <f t="shared" si="658"/>
        <v>0</v>
      </c>
      <c r="T1216" s="9">
        <f t="shared" si="648"/>
        <v>0.9537083127987479</v>
      </c>
      <c r="U1216" s="18"/>
      <c r="V1216" s="8">
        <f t="shared" si="659"/>
        <v>7462.9647342285316</v>
      </c>
      <c r="W1216" s="8">
        <f t="shared" si="649"/>
        <v>7335.7049891360257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-2419.2259668356783</v>
      </c>
      <c r="AB1216" s="8">
        <f t="shared" si="660"/>
        <v>-12725.974509250607</v>
      </c>
      <c r="AC1216" s="8">
        <f t="shared" si="653"/>
        <v>-15145.200476086286</v>
      </c>
      <c r="AD1216" s="8">
        <f t="shared" si="661"/>
        <v>732.11684042781894</v>
      </c>
      <c r="AE1216" s="8">
        <f t="shared" si="654"/>
        <v>-14413.083635658466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2536.6518613392695</v>
      </c>
      <c r="M1217" s="14">
        <f t="shared" si="647"/>
        <v>769177</v>
      </c>
      <c r="N1217" s="13"/>
      <c r="O1217" s="12">
        <f>1000*(IF(I8&lt;18,VLOOKUP(I8,'[1]Mortality (No Interventions) L'!$B$10:$O$129,13),VLOOKUP(I8,'[1]Mortality (Interventions) L'!$B$392:$AV$512,31)))</f>
        <v>18.53520209774473</v>
      </c>
      <c r="P1217" s="11">
        <v>0</v>
      </c>
      <c r="Q1217" s="10">
        <f t="shared" si="656"/>
        <v>0.9537083127987479</v>
      </c>
      <c r="R1217" s="10">
        <f t="shared" si="657"/>
        <v>1.7677176320023941E-2</v>
      </c>
      <c r="S1217" s="10">
        <f t="shared" si="658"/>
        <v>0</v>
      </c>
      <c r="T1217" s="9">
        <f t="shared" si="648"/>
        <v>0.93603113647872394</v>
      </c>
      <c r="U1217" s="18"/>
      <c r="V1217" s="8">
        <f t="shared" si="659"/>
        <v>7335.7049891360257</v>
      </c>
      <c r="W1217" s="8">
        <f t="shared" si="649"/>
        <v>7199.7362146329551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-2374.3851246202671</v>
      </c>
      <c r="AB1217" s="8">
        <f t="shared" si="660"/>
        <v>-13596.877450307054</v>
      </c>
      <c r="AC1217" s="8">
        <f t="shared" si="653"/>
        <v>-15971.262574927321</v>
      </c>
      <c r="AD1217" s="8">
        <f t="shared" si="661"/>
        <v>719.63265943424415</v>
      </c>
      <c r="AE1217" s="8">
        <f t="shared" si="654"/>
        <v>-15251.629915493077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2536.6518613392695</v>
      </c>
      <c r="M1218" s="14">
        <f t="shared" si="647"/>
        <v>769177</v>
      </c>
      <c r="N1218" s="13"/>
      <c r="O1218" s="12">
        <f>1000*(IF(I9&lt;18,VLOOKUP(I9,'[1]Mortality (No Interventions) L'!$B$10:$O$129,13),VLOOKUP(I9,'[1]Mortality (Interventions) L'!$B$392:$AV$512,31)))</f>
        <v>20.198037487290133</v>
      </c>
      <c r="P1218" s="11">
        <v>0</v>
      </c>
      <c r="Q1218" s="10">
        <f t="shared" si="656"/>
        <v>0.93603113647872394</v>
      </c>
      <c r="R1218" s="10">
        <f t="shared" si="657"/>
        <v>1.8905991983868053E-2</v>
      </c>
      <c r="S1218" s="10">
        <f t="shared" si="658"/>
        <v>0</v>
      </c>
      <c r="T1218" s="9">
        <f t="shared" si="648"/>
        <v>0.91712514449485583</v>
      </c>
      <c r="U1218" s="18"/>
      <c r="V1218" s="8">
        <f t="shared" si="659"/>
        <v>7199.7362146329551</v>
      </c>
      <c r="W1218" s="8">
        <f t="shared" si="649"/>
        <v>7054.3156726711977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-2326.4272048639227</v>
      </c>
      <c r="AB1218" s="8">
        <f t="shared" si="660"/>
        <v>-14542.054196175677</v>
      </c>
      <c r="AC1218" s="8">
        <f t="shared" si="653"/>
        <v>-16868.4814010396</v>
      </c>
      <c r="AD1218" s="8">
        <f t="shared" si="661"/>
        <v>706.29412265549297</v>
      </c>
      <c r="AE1218" s="8">
        <f t="shared" si="654"/>
        <v>-16162.187278384108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2536.6518613392695</v>
      </c>
      <c r="M1219" s="14">
        <f t="shared" si="647"/>
        <v>769177</v>
      </c>
      <c r="N1219" s="13"/>
      <c r="O1219" s="12">
        <f>1000*(IF(I10&lt;18,VLOOKUP(I10,'[1]Mortality (No Interventions) L'!$B$10:$O$129,13),VLOOKUP(I10,'[1]Mortality (Interventions) L'!$B$392:$AV$512,31)))</f>
        <v>22.299950714326098</v>
      </c>
      <c r="P1219" s="11">
        <v>0</v>
      </c>
      <c r="Q1219" s="10">
        <f t="shared" si="656"/>
        <v>0.91712514449485583</v>
      </c>
      <c r="R1219" s="10">
        <f t="shared" si="657"/>
        <v>2.0451845521104486E-2</v>
      </c>
      <c r="S1219" s="10">
        <f t="shared" si="658"/>
        <v>0</v>
      </c>
      <c r="T1219" s="9">
        <f t="shared" si="648"/>
        <v>0.89667329897375136</v>
      </c>
      <c r="U1219" s="18"/>
      <c r="V1219" s="8">
        <f t="shared" si="659"/>
        <v>7054.3156726711977</v>
      </c>
      <c r="W1219" s="8">
        <f t="shared" si="649"/>
        <v>6897.0047808473319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-2274.5479928549898</v>
      </c>
      <c r="AB1219" s="8">
        <f t="shared" si="660"/>
        <v>-15731.089182386586</v>
      </c>
      <c r="AC1219" s="8">
        <f t="shared" si="653"/>
        <v>-18005.637175241576</v>
      </c>
      <c r="AD1219" s="8">
        <f t="shared" si="661"/>
        <v>692.02836748904451</v>
      </c>
      <c r="AE1219" s="8">
        <f t="shared" si="654"/>
        <v>-17313.608807752531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2536.6518613392695</v>
      </c>
      <c r="M1220" s="14">
        <f t="shared" si="647"/>
        <v>769177</v>
      </c>
      <c r="N1220" s="13"/>
      <c r="O1220" s="12">
        <f>1000*(IF(I11&lt;18,VLOOKUP(I11,'[1]Mortality (No Interventions) L'!$B$10:$O$129,13),VLOOKUP(I11,'[1]Mortality (Interventions) L'!$B$392:$AV$512,31)))</f>
        <v>24.45409736842872</v>
      </c>
      <c r="P1220" s="11">
        <v>0</v>
      </c>
      <c r="Q1220" s="10">
        <f t="shared" si="656"/>
        <v>0.89667329897375136</v>
      </c>
      <c r="R1220" s="10">
        <f t="shared" si="657"/>
        <v>2.1927336160774313E-2</v>
      </c>
      <c r="S1220" s="10">
        <f t="shared" si="658"/>
        <v>0</v>
      </c>
      <c r="T1220" s="9">
        <f t="shared" si="648"/>
        <v>0.87474596281297701</v>
      </c>
      <c r="U1220" s="18"/>
      <c r="V1220" s="8">
        <f t="shared" si="659"/>
        <v>6897.0047808473319</v>
      </c>
      <c r="W1220" s="8">
        <f t="shared" si="649"/>
        <v>6728.3447543859729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-2218.9259747685496</v>
      </c>
      <c r="AB1220" s="8">
        <f t="shared" si="660"/>
        <v>-16866.002646135905</v>
      </c>
      <c r="AC1220" s="8">
        <f t="shared" si="653"/>
        <v>-19084.928620904455</v>
      </c>
      <c r="AD1220" s="8">
        <f t="shared" si="661"/>
        <v>676.59616900112326</v>
      </c>
      <c r="AE1220" s="8">
        <f t="shared" si="654"/>
        <v>-18408.33245190333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2536.6518613392695</v>
      </c>
      <c r="M1221" s="14">
        <f t="shared" si="647"/>
        <v>769177</v>
      </c>
      <c r="N1221" s="13"/>
      <c r="O1221" s="12">
        <f>1000*(IF(I12&lt;18,VLOOKUP(I12,'[1]Mortality (No Interventions) L'!$B$10:$O$129,13),VLOOKUP(I12,'[1]Mortality (Interventions) L'!$B$392:$AV$512,31)))</f>
        <v>26.930091308494557</v>
      </c>
      <c r="P1221" s="11">
        <v>0</v>
      </c>
      <c r="Q1221" s="10">
        <f t="shared" si="656"/>
        <v>0.87474596281297701</v>
      </c>
      <c r="R1221" s="10">
        <f t="shared" si="657"/>
        <v>2.3556988650290458E-2</v>
      </c>
      <c r="S1221" s="10">
        <f t="shared" si="658"/>
        <v>0</v>
      </c>
      <c r="T1221" s="9">
        <f t="shared" si="648"/>
        <v>0.85118897416268657</v>
      </c>
      <c r="U1221" s="18"/>
      <c r="V1221" s="8">
        <f t="shared" si="659"/>
        <v>6728.3447543859729</v>
      </c>
      <c r="W1221" s="8">
        <f t="shared" si="649"/>
        <v>6547.1498157953283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-2159.1700956612422</v>
      </c>
      <c r="AB1221" s="8">
        <f t="shared" si="660"/>
        <v>-18119.493859064463</v>
      </c>
      <c r="AC1221" s="8">
        <f t="shared" si="653"/>
        <v>-20278.663954725707</v>
      </c>
      <c r="AD1221" s="8">
        <f t="shared" si="661"/>
        <v>660.050620405264</v>
      </c>
      <c r="AE1221" s="8">
        <f t="shared" si="654"/>
        <v>-19618.613334320442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2536.6518613392695</v>
      </c>
      <c r="M1222" s="14">
        <f t="shared" si="647"/>
        <v>769177</v>
      </c>
      <c r="N1222" s="13"/>
      <c r="O1222" s="12">
        <f>1000*(IF(I13&lt;18,VLOOKUP(I13,'[1]Mortality (No Interventions) L'!$B$10:$O$129,13),VLOOKUP(I13,'[1]Mortality (Interventions) L'!$B$392:$AV$512,31)))</f>
        <v>29.776211060677152</v>
      </c>
      <c r="P1222" s="11">
        <v>0</v>
      </c>
      <c r="Q1222" s="10">
        <f t="shared" si="656"/>
        <v>0.85118897416268657</v>
      </c>
      <c r="R1222" s="10">
        <f t="shared" si="657"/>
        <v>2.5345182547189427E-2</v>
      </c>
      <c r="S1222" s="10">
        <f t="shared" si="658"/>
        <v>0</v>
      </c>
      <c r="T1222" s="9">
        <f t="shared" si="648"/>
        <v>0.82584379161549715</v>
      </c>
      <c r="U1222" s="18"/>
      <c r="V1222" s="8">
        <f t="shared" si="659"/>
        <v>6547.1498157953283</v>
      </c>
      <c r="W1222" s="8">
        <f t="shared" si="649"/>
        <v>6352.2005010343328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-2094.8781911769306</v>
      </c>
      <c r="AB1222" s="8">
        <f t="shared" si="660"/>
        <v>-19494.931476099522</v>
      </c>
      <c r="AC1222" s="8">
        <f t="shared" si="653"/>
        <v>-21589.809667276451</v>
      </c>
      <c r="AD1222" s="8">
        <f t="shared" si="661"/>
        <v>642.27539692952178</v>
      </c>
      <c r="AE1222" s="8">
        <f t="shared" si="654"/>
        <v>-20947.534270346929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5078.9951188230771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2536.6518613392695</v>
      </c>
      <c r="M1223" s="14">
        <f t="shared" si="647"/>
        <v>769177</v>
      </c>
      <c r="N1223" s="13"/>
      <c r="O1223" s="12">
        <f>1000*(IF(I14&lt;18,VLOOKUP(I14,'[1]Mortality (No Interventions) L'!$B$10:$O$129,13),VLOOKUP(I14,'[1]Mortality (Interventions) L'!$B$392:$AV$512,31)))</f>
        <v>33.158057667852937</v>
      </c>
      <c r="P1223" s="11">
        <v>0</v>
      </c>
      <c r="Q1223" s="10">
        <f t="shared" si="656"/>
        <v>0.82584379161549715</v>
      </c>
      <c r="R1223" s="10">
        <f t="shared" si="657"/>
        <v>2.738337606702498E-2</v>
      </c>
      <c r="S1223" s="10">
        <f t="shared" si="658"/>
        <v>0</v>
      </c>
      <c r="T1223" s="9">
        <f t="shared" si="648"/>
        <v>0.79846041554847214</v>
      </c>
      <c r="U1223" s="18"/>
      <c r="V1223" s="8">
        <f t="shared" si="659"/>
        <v>6352.2005010343328</v>
      </c>
      <c r="W1223" s="8">
        <f t="shared" si="649"/>
        <v>6141.5738705032718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-2025.4160993067585</v>
      </c>
      <c r="AB1223" s="8">
        <f t="shared" si="660"/>
        <v>-21062.663053106073</v>
      </c>
      <c r="AC1223" s="8">
        <f t="shared" si="653"/>
        <v>-23088.079152412833</v>
      </c>
      <c r="AD1223" s="8">
        <f t="shared" si="661"/>
        <v>623.1508691514681</v>
      </c>
      <c r="AE1223" s="8">
        <f t="shared" si="654"/>
        <v>-22464.928283261364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2536.6518613392695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2536.6518613392695</v>
      </c>
      <c r="M1224" s="14">
        <f t="shared" si="647"/>
        <v>769177</v>
      </c>
      <c r="N1224" s="13"/>
      <c r="O1224" s="12">
        <f>1000*(IF(I15&lt;18,VLOOKUP(I15,'[1]Mortality (No Interventions) L'!$B$10:$O$129,13),VLOOKUP(I15,'[1]Mortality (Interventions) L'!$B$392:$AV$512,31)))</f>
        <v>37.041251515994603</v>
      </c>
      <c r="P1224" s="11">
        <v>0</v>
      </c>
      <c r="Q1224" s="10">
        <f t="shared" si="656"/>
        <v>0.79846041554847214</v>
      </c>
      <c r="R1224" s="10">
        <f t="shared" si="657"/>
        <v>2.9575973077896524E-2</v>
      </c>
      <c r="S1224" s="10">
        <f t="shared" si="658"/>
        <v>0</v>
      </c>
      <c r="T1224" s="9">
        <f t="shared" si="648"/>
        <v>0.76888444247057564</v>
      </c>
      <c r="U1224" s="18"/>
      <c r="V1224" s="8">
        <f t="shared" si="659"/>
        <v>6141.5738705032718</v>
      </c>
      <c r="W1224" s="8">
        <f t="shared" si="649"/>
        <v>5914.0822880618998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-1950.3921521477921</v>
      </c>
      <c r="AB1224" s="8">
        <f t="shared" si="660"/>
        <v>-22749.158244137216</v>
      </c>
      <c r="AC1224" s="8">
        <f t="shared" si="653"/>
        <v>-24699.550396285009</v>
      </c>
      <c r="AD1224" s="8">
        <f t="shared" si="661"/>
        <v>602.48839669637096</v>
      </c>
      <c r="AE1224" s="8">
        <f t="shared" si="654"/>
        <v>-24097.061999588637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2536.6518613392695</v>
      </c>
      <c r="M1225" s="14">
        <f t="shared" si="647"/>
        <v>769177</v>
      </c>
      <c r="N1225" s="13"/>
      <c r="O1225" s="12">
        <f>1000*(IF(I16&lt;18,VLOOKUP(I16,'[1]Mortality (No Interventions) L'!$B$10:$O$129,13),VLOOKUP(I16,'[1]Mortality (Interventions) L'!$B$392:$AV$512,31)))</f>
        <v>41.480373319713969</v>
      </c>
      <c r="P1225" s="11">
        <v>0</v>
      </c>
      <c r="Q1225" s="10">
        <f t="shared" si="656"/>
        <v>0.76888444247057564</v>
      </c>
      <c r="R1225" s="10">
        <f t="shared" si="657"/>
        <v>3.1893613713399618E-2</v>
      </c>
      <c r="S1225" s="10">
        <f t="shared" si="658"/>
        <v>0</v>
      </c>
      <c r="T1225" s="9">
        <f t="shared" si="648"/>
        <v>0.73699082875717603</v>
      </c>
      <c r="U1225" s="18"/>
      <c r="V1225" s="8">
        <f t="shared" si="659"/>
        <v>5914.0822880618998</v>
      </c>
      <c r="W1225" s="8">
        <f t="shared" si="649"/>
        <v>5668.7639469095839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-1869.4891575568615</v>
      </c>
      <c r="AB1225" s="8">
        <f t="shared" si="660"/>
        <v>-24531.834115231577</v>
      </c>
      <c r="AC1225" s="8">
        <f t="shared" si="653"/>
        <v>-26401.323272788439</v>
      </c>
      <c r="AD1225" s="8">
        <f t="shared" si="661"/>
        <v>580.17147245887236</v>
      </c>
      <c r="AE1225" s="8">
        <f t="shared" si="654"/>
        <v>-25821.151800329568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2536.6518613392695</v>
      </c>
      <c r="M1226" s="14">
        <f t="shared" si="647"/>
        <v>769177</v>
      </c>
      <c r="N1226" s="13"/>
      <c r="O1226" s="12">
        <f>1000*(IF(I17&lt;18,VLOOKUP(I17,'[1]Mortality (No Interventions) L'!$B$10:$O$129,13),VLOOKUP(I17,'[1]Mortality (Interventions) L'!$B$392:$AV$512,31)))</f>
        <v>46.584767286885899</v>
      </c>
      <c r="P1226" s="11">
        <v>0</v>
      </c>
      <c r="Q1226" s="10">
        <f t="shared" si="656"/>
        <v>0.73699082875717603</v>
      </c>
      <c r="R1226" s="10">
        <f t="shared" si="657"/>
        <v>3.4332546250222223E-2</v>
      </c>
      <c r="S1226" s="10">
        <f t="shared" si="658"/>
        <v>0</v>
      </c>
      <c r="T1226" s="9">
        <f t="shared" si="648"/>
        <v>0.70265828250695384</v>
      </c>
      <c r="U1226" s="18"/>
      <c r="V1226" s="8">
        <f t="shared" si="659"/>
        <v>5668.7639469095839</v>
      </c>
      <c r="W1226" s="8">
        <f t="shared" si="649"/>
        <v>5404.6858976385129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-1782.3994402067187</v>
      </c>
      <c r="AB1226" s="8">
        <f t="shared" si="660"/>
        <v>-26407.80492710718</v>
      </c>
      <c r="AC1226" s="8">
        <f t="shared" si="653"/>
        <v>-28190.204367313898</v>
      </c>
      <c r="AD1226" s="8">
        <f t="shared" si="661"/>
        <v>556.10574319183024</v>
      </c>
      <c r="AE1226" s="8">
        <f t="shared" si="654"/>
        <v>-27634.098624122067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2536.6518613392695</v>
      </c>
      <c r="M1227" s="14">
        <f t="shared" si="647"/>
        <v>769177</v>
      </c>
      <c r="N1227" s="13"/>
      <c r="O1227" s="12">
        <f>1000*(IF(I18&lt;18,VLOOKUP(I18,'[1]Mortality (No Interventions) L'!$B$10:$O$129,13),VLOOKUP(I18,'[1]Mortality (Interventions) L'!$B$392:$AV$512,31)))</f>
        <v>52.257033464306524</v>
      </c>
      <c r="P1227" s="11">
        <v>0</v>
      </c>
      <c r="Q1227" s="10">
        <f t="shared" si="656"/>
        <v>0.70265828250695384</v>
      </c>
      <c r="R1227" s="10">
        <f t="shared" si="657"/>
        <v>3.6718837382938033E-2</v>
      </c>
      <c r="S1227" s="10">
        <f t="shared" si="658"/>
        <v>0</v>
      </c>
      <c r="T1227" s="9">
        <f t="shared" si="648"/>
        <v>0.66593944512401582</v>
      </c>
      <c r="U1227" s="18"/>
      <c r="V1227" s="8">
        <f t="shared" si="659"/>
        <v>5404.6858976385129</v>
      </c>
      <c r="W1227" s="8">
        <f t="shared" si="649"/>
        <v>5122.2530458215515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-1689.2565330130751</v>
      </c>
      <c r="AB1227" s="8">
        <f t="shared" si="660"/>
        <v>-28243.285181696127</v>
      </c>
      <c r="AC1227" s="8">
        <f t="shared" si="653"/>
        <v>-29932.541714709201</v>
      </c>
      <c r="AD1227" s="8">
        <f t="shared" si="661"/>
        <v>530.19968655833816</v>
      </c>
      <c r="AE1227" s="8">
        <f t="shared" si="654"/>
        <v>-29402.342028150862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2536.6518613392695</v>
      </c>
      <c r="M1228" s="14">
        <f t="shared" si="647"/>
        <v>769177</v>
      </c>
      <c r="N1228" s="13"/>
      <c r="O1228" s="12">
        <f>1000*(IF(I19&lt;18,VLOOKUP(I19,'[1]Mortality (No Interventions) L'!$B$10:$O$129,13),VLOOKUP(I19,'[1]Mortality (Interventions) L'!$B$392:$AV$512,31)))</f>
        <v>58.52883526689584</v>
      </c>
      <c r="P1228" s="11">
        <v>0</v>
      </c>
      <c r="Q1228" s="10">
        <f t="shared" si="656"/>
        <v>0.66593944512401582</v>
      </c>
      <c r="R1228" s="10">
        <f t="shared" si="657"/>
        <v>3.8976660081391543E-2</v>
      </c>
      <c r="S1228" s="10">
        <f t="shared" si="658"/>
        <v>0</v>
      </c>
      <c r="T1228" s="9">
        <f t="shared" si="648"/>
        <v>0.62696278504262426</v>
      </c>
      <c r="U1228" s="18"/>
      <c r="V1228" s="8">
        <f t="shared" si="659"/>
        <v>5122.2530458215515</v>
      </c>
      <c r="W1228" s="8">
        <f t="shared" si="649"/>
        <v>4822.4535411073066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-1590.3863156688251</v>
      </c>
      <c r="AB1228" s="8">
        <f t="shared" si="660"/>
        <v>-29979.950471424501</v>
      </c>
      <c r="AC1228" s="8">
        <f t="shared" si="653"/>
        <v>-31570.336787093325</v>
      </c>
      <c r="AD1228" s="8">
        <f t="shared" si="661"/>
        <v>502.49302379509425</v>
      </c>
      <c r="AE1228" s="8">
        <f t="shared" si="654"/>
        <v>-31067.843763298231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2536.6518613392695</v>
      </c>
      <c r="M1229" s="14">
        <f t="shared" si="647"/>
        <v>769177</v>
      </c>
      <c r="N1229" s="13"/>
      <c r="O1229" s="12">
        <f>1000*(IF(I20&lt;18,VLOOKUP(I20,'[1]Mortality (No Interventions) L'!$B$10:$O$129,13),VLOOKUP(I20,'[1]Mortality (Interventions) L'!$B$392:$AV$512,31)))</f>
        <v>65.324532249633904</v>
      </c>
      <c r="P1229" s="11">
        <v>0</v>
      </c>
      <c r="Q1229" s="10">
        <f t="shared" si="656"/>
        <v>0.62696278504262426</v>
      </c>
      <c r="R1229" s="10">
        <f t="shared" si="657"/>
        <v>4.0956050670837199E-2</v>
      </c>
      <c r="S1229" s="10">
        <f t="shared" si="658"/>
        <v>0</v>
      </c>
      <c r="T1229" s="9">
        <f t="shared" si="648"/>
        <v>0.58600673437178707</v>
      </c>
      <c r="U1229" s="18"/>
      <c r="V1229" s="8">
        <f t="shared" si="659"/>
        <v>4822.4535411073066</v>
      </c>
      <c r="W1229" s="8">
        <f t="shared" si="649"/>
        <v>4507.4290192388808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-1486.4950735015407</v>
      </c>
      <c r="AB1229" s="8">
        <f t="shared" si="660"/>
        <v>-31502.452186842544</v>
      </c>
      <c r="AC1229" s="8">
        <f t="shared" si="653"/>
        <v>-32988.947260344081</v>
      </c>
      <c r="AD1229" s="8">
        <f t="shared" si="661"/>
        <v>473.08269238262682</v>
      </c>
      <c r="AE1229" s="8">
        <f t="shared" si="654"/>
        <v>-32515.864567961453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2536.6518613392695</v>
      </c>
      <c r="M1230" s="14">
        <f t="shared" si="647"/>
        <v>769177</v>
      </c>
      <c r="N1230" s="13"/>
      <c r="O1230" s="12">
        <f>1000*(IF(I21&lt;18,VLOOKUP(I21,'[1]Mortality (No Interventions) L'!$B$10:$O$129,13),VLOOKUP(I21,'[1]Mortality (Interventions) L'!$B$392:$AV$512,31)))</f>
        <v>72.743306982840807</v>
      </c>
      <c r="P1230" s="11">
        <v>0</v>
      </c>
      <c r="Q1230" s="10">
        <f t="shared" si="656"/>
        <v>0.58600673437178707</v>
      </c>
      <c r="R1230" s="10">
        <f t="shared" si="657"/>
        <v>4.2628067772418961E-2</v>
      </c>
      <c r="S1230" s="10">
        <f t="shared" si="658"/>
        <v>0</v>
      </c>
      <c r="T1230" s="9">
        <f t="shared" si="648"/>
        <v>0.54337866659936807</v>
      </c>
      <c r="U1230" s="18"/>
      <c r="V1230" s="8">
        <f t="shared" si="659"/>
        <v>4507.4290192388808</v>
      </c>
      <c r="W1230" s="8">
        <f t="shared" si="649"/>
        <v>4179.5437263890217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-1378.3625060413374</v>
      </c>
      <c r="AB1230" s="8">
        <f t="shared" si="660"/>
        <v>-32788.529284985896</v>
      </c>
      <c r="AC1230" s="8">
        <f t="shared" si="653"/>
        <v>-34166.891791027236</v>
      </c>
      <c r="AD1230" s="8">
        <f t="shared" si="661"/>
        <v>442.17878678733422</v>
      </c>
      <c r="AE1230" s="8">
        <f t="shared" si="654"/>
        <v>-33724.7130042399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2536.6518613392695</v>
      </c>
      <c r="M1231" s="14">
        <f t="shared" si="647"/>
        <v>769177</v>
      </c>
      <c r="N1231" s="13"/>
      <c r="O1231" s="12">
        <f>1000*(IF(I22&lt;18,VLOOKUP(I22,'[1]Mortality (No Interventions) L'!$B$10:$O$129,13),VLOOKUP(I22,'[1]Mortality (Interventions) L'!$B$392:$AV$512,31)))</f>
        <v>81.042460266338281</v>
      </c>
      <c r="P1231" s="11">
        <v>0</v>
      </c>
      <c r="Q1231" s="10">
        <f t="shared" si="656"/>
        <v>0.54337866659936807</v>
      </c>
      <c r="R1231" s="10">
        <f t="shared" si="657"/>
        <v>4.4036743997455163E-2</v>
      </c>
      <c r="S1231" s="10">
        <f t="shared" si="658"/>
        <v>0</v>
      </c>
      <c r="T1231" s="9">
        <f t="shared" si="648"/>
        <v>0.4993419226019129</v>
      </c>
      <c r="U1231" s="18"/>
      <c r="V1231" s="8">
        <f t="shared" si="659"/>
        <v>4179.5437263890217</v>
      </c>
      <c r="W1231" s="8">
        <f t="shared" si="649"/>
        <v>3840.8232200117159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-1266.6566174128718</v>
      </c>
      <c r="AB1231" s="8">
        <f t="shared" si="660"/>
        <v>-33872.050637730572</v>
      </c>
      <c r="AC1231" s="8">
        <f t="shared" si="653"/>
        <v>-35138.707255143447</v>
      </c>
      <c r="AD1231" s="8">
        <f t="shared" si="661"/>
        <v>410.01323955876308</v>
      </c>
      <c r="AE1231" s="8">
        <f t="shared" si="654"/>
        <v>-34728.694015584682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2536.6518613392695</v>
      </c>
      <c r="M1232" s="14">
        <f t="shared" si="647"/>
        <v>769177</v>
      </c>
      <c r="N1232" s="13"/>
      <c r="O1232" s="12">
        <f>1000*(IF(I23&lt;18,VLOOKUP(I23,'[1]Mortality (No Interventions) L'!$B$10:$O$129,13),VLOOKUP(I23,'[1]Mortality (Interventions) L'!$B$392:$AV$512,31)))</f>
        <v>90.313892273783893</v>
      </c>
      <c r="P1232" s="11">
        <v>0</v>
      </c>
      <c r="Q1232" s="10">
        <f t="shared" si="656"/>
        <v>0.4993419226019129</v>
      </c>
      <c r="R1232" s="10">
        <f t="shared" si="657"/>
        <v>4.5097512605653291E-2</v>
      </c>
      <c r="S1232" s="10">
        <f t="shared" si="658"/>
        <v>0</v>
      </c>
      <c r="T1232" s="9">
        <f t="shared" si="648"/>
        <v>0.45424440999625959</v>
      </c>
      <c r="U1232" s="18"/>
      <c r="V1232" s="8">
        <f t="shared" si="659"/>
        <v>3840.8232200117159</v>
      </c>
      <c r="W1232" s="8">
        <f t="shared" si="649"/>
        <v>3493.9435254769296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-1152.2599281199703</v>
      </c>
      <c r="AB1232" s="8">
        <f t="shared" si="660"/>
        <v>-34687.969453478581</v>
      </c>
      <c r="AC1232" s="8">
        <f t="shared" si="653"/>
        <v>-35840.229381598554</v>
      </c>
      <c r="AD1232" s="8">
        <f t="shared" si="661"/>
        <v>376.78475788314933</v>
      </c>
      <c r="AE1232" s="8">
        <f t="shared" si="654"/>
        <v>-35463.444623715404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2536.6518613392695</v>
      </c>
      <c r="M1233" s="14">
        <f t="shared" si="647"/>
        <v>769177</v>
      </c>
      <c r="N1233" s="13"/>
      <c r="O1233" s="12">
        <f>1000*(IF(I24&lt;18,VLOOKUP(I24,'[1]Mortality (No Interventions) L'!$B$10:$O$129,13),VLOOKUP(I24,'[1]Mortality (Interventions) L'!$B$392:$AV$512,31)))</f>
        <v>100.71098682516698</v>
      </c>
      <c r="P1233" s="11">
        <v>0</v>
      </c>
      <c r="Q1233" s="10">
        <f t="shared" si="656"/>
        <v>0.45424440999625959</v>
      </c>
      <c r="R1233" s="10">
        <f t="shared" si="657"/>
        <v>4.574740279053905E-2</v>
      </c>
      <c r="S1233" s="10">
        <f t="shared" si="658"/>
        <v>0</v>
      </c>
      <c r="T1233" s="9">
        <f t="shared" si="648"/>
        <v>0.40849700720572052</v>
      </c>
      <c r="U1233" s="18"/>
      <c r="V1233" s="8">
        <f t="shared" si="659"/>
        <v>3493.9435254769296</v>
      </c>
      <c r="W1233" s="8">
        <f t="shared" si="649"/>
        <v>3142.0650251147449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-1036.214693679912</v>
      </c>
      <c r="AB1233" s="8">
        <f t="shared" si="660"/>
        <v>-35187.850036218457</v>
      </c>
      <c r="AC1233" s="8">
        <f t="shared" si="653"/>
        <v>-36224.064729898368</v>
      </c>
      <c r="AD1233" s="8">
        <f t="shared" si="661"/>
        <v>342.75585984928682</v>
      </c>
      <c r="AE1233" s="8">
        <f t="shared" si="654"/>
        <v>-35881.308870049084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2536.6518613392695</v>
      </c>
      <c r="M1234" s="14">
        <f t="shared" si="647"/>
        <v>769177</v>
      </c>
      <c r="N1234" s="13"/>
      <c r="O1234" s="12">
        <f>1000*(IF(I25&lt;18,VLOOKUP(I25,'[1]Mortality (No Interventions) L'!$B$10:$O$129,13),VLOOKUP(I25,'[1]Mortality (Interventions) L'!$B$392:$AV$512,31)))</f>
        <v>111.85423811100274</v>
      </c>
      <c r="P1234" s="11">
        <v>0</v>
      </c>
      <c r="Q1234" s="10">
        <f t="shared" si="656"/>
        <v>0.40849700720572052</v>
      </c>
      <c r="R1234" s="10">
        <f t="shared" si="657"/>
        <v>4.5692121511620672E-2</v>
      </c>
      <c r="S1234" s="10">
        <f t="shared" si="658"/>
        <v>0</v>
      </c>
      <c r="T1234" s="9">
        <f t="shared" si="648"/>
        <v>0.36280488569409985</v>
      </c>
      <c r="U1234" s="18"/>
      <c r="V1234" s="8">
        <f t="shared" si="659"/>
        <v>3142.0650251147449</v>
      </c>
      <c r="W1234" s="8">
        <f t="shared" si="649"/>
        <v>2790.6117356353066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-920.30968859891937</v>
      </c>
      <c r="AB1234" s="8">
        <f t="shared" si="660"/>
        <v>-35145.328947943854</v>
      </c>
      <c r="AC1234" s="8">
        <f t="shared" si="653"/>
        <v>-36065.638636542775</v>
      </c>
      <c r="AD1234" s="8">
        <f t="shared" si="661"/>
        <v>308.23657896375647</v>
      </c>
      <c r="AE1234" s="8">
        <f t="shared" si="654"/>
        <v>-35757.40205757902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2536.6518613392695</v>
      </c>
      <c r="M1235" s="14">
        <f t="shared" si="647"/>
        <v>769177</v>
      </c>
      <c r="N1235" s="13"/>
      <c r="O1235" s="12">
        <f>1000*(IF(I26&lt;18,VLOOKUP(I26,'[1]Mortality (No Interventions) L'!$B$10:$O$129,13),VLOOKUP(I26,'[1]Mortality (Interventions) L'!$B$392:$AV$512,31)))</f>
        <v>123.38623299473203</v>
      </c>
      <c r="P1235" s="11">
        <v>0</v>
      </c>
      <c r="Q1235" s="10">
        <f t="shared" si="656"/>
        <v>0.36280488569409985</v>
      </c>
      <c r="R1235" s="10">
        <f t="shared" si="657"/>
        <v>4.4765128157879322E-2</v>
      </c>
      <c r="S1235" s="10">
        <f t="shared" si="658"/>
        <v>0</v>
      </c>
      <c r="T1235" s="9">
        <f t="shared" si="648"/>
        <v>0.31803975753622055</v>
      </c>
      <c r="U1235" s="18"/>
      <c r="V1235" s="8">
        <f t="shared" si="659"/>
        <v>2790.6117356353066</v>
      </c>
      <c r="W1235" s="8">
        <f t="shared" si="649"/>
        <v>2446.2886658243751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-806.75614293414378</v>
      </c>
      <c r="AB1235" s="8">
        <f t="shared" si="660"/>
        <v>-34432.306981093141</v>
      </c>
      <c r="AC1235" s="8">
        <f t="shared" si="653"/>
        <v>-35239.063124027285</v>
      </c>
      <c r="AD1235" s="8">
        <f t="shared" si="661"/>
        <v>273.75901126582357</v>
      </c>
      <c r="AE1235" s="8">
        <f t="shared" si="654"/>
        <v>-34965.304112761463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2536.6518613392695</v>
      </c>
      <c r="M1236" s="14">
        <f t="shared" si="647"/>
        <v>769177</v>
      </c>
      <c r="N1236" s="13"/>
      <c r="O1236" s="12">
        <f>1000*(IF(I27&lt;18,VLOOKUP(I27,'[1]Mortality (No Interventions) L'!$B$10:$O$129,13),VLOOKUP(I27,'[1]Mortality (Interventions) L'!$B$392:$AV$512,31)))</f>
        <v>135.88514848870273</v>
      </c>
      <c r="P1236" s="11">
        <v>0</v>
      </c>
      <c r="Q1236" s="10">
        <f t="shared" si="656"/>
        <v>0.31803975753622055</v>
      </c>
      <c r="R1236" s="10">
        <f t="shared" si="657"/>
        <v>4.3216879678120344E-2</v>
      </c>
      <c r="S1236" s="10">
        <f t="shared" si="658"/>
        <v>0</v>
      </c>
      <c r="T1236" s="9">
        <f t="shared" si="648"/>
        <v>0.27482287785810022</v>
      </c>
      <c r="U1236" s="18"/>
      <c r="V1236" s="8">
        <f t="shared" si="659"/>
        <v>2446.2886658243751</v>
      </c>
      <c r="W1236" s="8">
        <f t="shared" si="649"/>
        <v>2113.8743672225996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-697.12996465736467</v>
      </c>
      <c r="AB1236" s="8">
        <f t="shared" si="660"/>
        <v>-33241.429860177574</v>
      </c>
      <c r="AC1236" s="8">
        <f t="shared" si="653"/>
        <v>-33938.559824834942</v>
      </c>
      <c r="AD1236" s="8">
        <f t="shared" si="661"/>
        <v>239.9809181173712</v>
      </c>
      <c r="AE1236" s="8">
        <f t="shared" si="654"/>
        <v>-33698.578906717572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2536.6518613392695</v>
      </c>
      <c r="M1237" s="14">
        <f t="shared" si="647"/>
        <v>769177</v>
      </c>
      <c r="N1237" s="13"/>
      <c r="O1237" s="12">
        <f>1000*(IF(I28&lt;18,VLOOKUP(I28,'[1]Mortality (No Interventions) L'!$B$10:$O$129,13),VLOOKUP(I28,'[1]Mortality (Interventions) L'!$B$392:$AV$512,31)))</f>
        <v>149.28504322091126</v>
      </c>
      <c r="P1237" s="11">
        <v>0</v>
      </c>
      <c r="Q1237" s="10">
        <f t="shared" si="656"/>
        <v>0.27482287785810022</v>
      </c>
      <c r="R1237" s="10">
        <f t="shared" si="657"/>
        <v>4.1026945199141705E-2</v>
      </c>
      <c r="S1237" s="10">
        <f t="shared" si="658"/>
        <v>0</v>
      </c>
      <c r="T1237" s="9">
        <f t="shared" si="648"/>
        <v>0.23379593265895851</v>
      </c>
      <c r="U1237" s="18"/>
      <c r="V1237" s="8">
        <f t="shared" si="659"/>
        <v>2113.8743672225996</v>
      </c>
      <c r="W1237" s="8">
        <f t="shared" si="649"/>
        <v>1798.3045409481974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-593.05888775289759</v>
      </c>
      <c r="AB1237" s="8">
        <f t="shared" si="660"/>
        <v>-31556.982627440218</v>
      </c>
      <c r="AC1237" s="8">
        <f t="shared" si="653"/>
        <v>-32150.041515193116</v>
      </c>
      <c r="AD1237" s="8">
        <f t="shared" si="661"/>
        <v>207.37107542453703</v>
      </c>
      <c r="AE1237" s="8">
        <f t="shared" si="654"/>
        <v>-31942.670439768579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2536.6518613392695</v>
      </c>
      <c r="M1238" s="14">
        <f t="shared" si="647"/>
        <v>769177</v>
      </c>
      <c r="N1238" s="13"/>
      <c r="O1238" s="12">
        <f>1000*(IF(I29&lt;18,VLOOKUP(I29,'[1]Mortality (No Interventions) L'!$B$10:$O$129,13),VLOOKUP(I29,'[1]Mortality (Interventions) L'!$B$392:$AV$512,31)))</f>
        <v>163.95573534093157</v>
      </c>
      <c r="P1238" s="11">
        <v>0</v>
      </c>
      <c r="Q1238" s="10">
        <f t="shared" si="656"/>
        <v>0.23379593265895851</v>
      </c>
      <c r="R1238" s="10">
        <f t="shared" si="657"/>
        <v>3.8332184058818462E-2</v>
      </c>
      <c r="S1238" s="10">
        <f t="shared" si="658"/>
        <v>0</v>
      </c>
      <c r="T1238" s="9">
        <f t="shared" si="648"/>
        <v>0.19546374860014004</v>
      </c>
      <c r="U1238" s="18"/>
      <c r="V1238" s="8">
        <f t="shared" si="659"/>
        <v>1798.3045409481974</v>
      </c>
      <c r="W1238" s="8">
        <f t="shared" si="649"/>
        <v>1503.4621975700993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-495.82348171089626</v>
      </c>
      <c r="AB1238" s="8">
        <f t="shared" si="660"/>
        <v>-29484.234337809808</v>
      </c>
      <c r="AC1238" s="8">
        <f t="shared" si="653"/>
        <v>-29980.057819520705</v>
      </c>
      <c r="AD1238" s="8">
        <f t="shared" si="661"/>
        <v>176.41367546701818</v>
      </c>
      <c r="AE1238" s="8">
        <f t="shared" si="654"/>
        <v>-29803.644144053687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2536.6518613392695</v>
      </c>
      <c r="M1239" s="14">
        <f t="shared" si="647"/>
        <v>769177</v>
      </c>
      <c r="N1239" s="13"/>
      <c r="O1239" s="12">
        <f>1000*(IF(I30&lt;18,VLOOKUP(I30,'[1]Mortality (No Interventions) L'!$B$10:$O$129,13),VLOOKUP(I30,'[1]Mortality (Interventions) L'!$B$392:$AV$512,31)))</f>
        <v>189.55641207231855</v>
      </c>
      <c r="P1239" s="11">
        <v>0</v>
      </c>
      <c r="Q1239" s="10">
        <f t="shared" si="656"/>
        <v>0.19546374860014004</v>
      </c>
      <c r="R1239" s="10">
        <f t="shared" si="657"/>
        <v>3.7051406874848224E-2</v>
      </c>
      <c r="S1239" s="10">
        <f t="shared" si="658"/>
        <v>0</v>
      </c>
      <c r="T1239" s="9">
        <f t="shared" si="648"/>
        <v>0.15841234172529181</v>
      </c>
      <c r="U1239" s="18"/>
      <c r="V1239" s="8">
        <f t="shared" si="659"/>
        <v>1503.4621975700993</v>
      </c>
      <c r="W1239" s="8">
        <f t="shared" si="649"/>
        <v>1218.4712977123479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-401.83696149657391</v>
      </c>
      <c r="AB1239" s="8">
        <f t="shared" si="660"/>
        <v>-28499.089985775132</v>
      </c>
      <c r="AC1239" s="8">
        <f t="shared" si="653"/>
        <v>-28900.926947271706</v>
      </c>
      <c r="AD1239" s="8">
        <f t="shared" si="661"/>
        <v>147.48964158162676</v>
      </c>
      <c r="AE1239" s="8">
        <f t="shared" si="654"/>
        <v>-28753.43730569008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2536.6518613392695</v>
      </c>
      <c r="M1240" s="14">
        <f t="shared" si="647"/>
        <v>769177</v>
      </c>
      <c r="N1240" s="13"/>
      <c r="O1240" s="12">
        <f>1000*(IF(I31&lt;18,VLOOKUP(I31,'[1]Mortality (No Interventions) L'!$B$10:$O$129,13),VLOOKUP(I31,'[1]Mortality (Interventions) L'!$B$392:$AV$512,31)))</f>
        <v>206.19350423105385</v>
      </c>
      <c r="P1240" s="11">
        <v>0</v>
      </c>
      <c r="Q1240" s="10">
        <f t="shared" si="656"/>
        <v>0.15841234172529181</v>
      </c>
      <c r="R1240" s="10">
        <f t="shared" si="657"/>
        <v>3.2663595853785102E-2</v>
      </c>
      <c r="S1240" s="10">
        <f t="shared" si="658"/>
        <v>0</v>
      </c>
      <c r="T1240" s="9">
        <f t="shared" si="648"/>
        <v>0.1257487458715067</v>
      </c>
      <c r="U1240" s="18"/>
      <c r="V1240" s="8">
        <f t="shared" si="659"/>
        <v>1218.4712977123479</v>
      </c>
      <c r="W1240" s="8">
        <f t="shared" si="649"/>
        <v>967.23043103207908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-318.98079027603626</v>
      </c>
      <c r="AB1240" s="8">
        <f t="shared" si="660"/>
        <v>-25124.086668026863</v>
      </c>
      <c r="AC1240" s="8">
        <f t="shared" si="653"/>
        <v>-25443.067458302899</v>
      </c>
      <c r="AD1240" s="8">
        <f t="shared" si="661"/>
        <v>119.53203430558133</v>
      </c>
      <c r="AE1240" s="8">
        <f t="shared" si="654"/>
        <v>-25323.535423997317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2536.6518613392695</v>
      </c>
      <c r="M1241" s="14">
        <f t="shared" si="647"/>
        <v>769177</v>
      </c>
      <c r="N1241" s="13"/>
      <c r="O1241" s="12">
        <f>1000*(IF(I32&lt;18,VLOOKUP(I32,'[1]Mortality (No Interventions) L'!$B$10:$O$129,13),VLOOKUP(I32,'[1]Mortality (Interventions) L'!$B$392:$AV$512,31)))</f>
        <v>224.03050234182837</v>
      </c>
      <c r="P1241" s="11">
        <v>0</v>
      </c>
      <c r="Q1241" s="10">
        <f t="shared" si="656"/>
        <v>0.1257487458715067</v>
      </c>
      <c r="R1241" s="10">
        <f t="shared" si="657"/>
        <v>2.8171554706448561E-2</v>
      </c>
      <c r="S1241" s="10">
        <f t="shared" si="658"/>
        <v>0</v>
      </c>
      <c r="T1241" s="9">
        <f t="shared" si="648"/>
        <v>9.7577191165058141E-2</v>
      </c>
      <c r="U1241" s="18"/>
      <c r="V1241" s="8">
        <f t="shared" si="659"/>
        <v>967.23043103207908</v>
      </c>
      <c r="W1241" s="8">
        <f t="shared" si="649"/>
        <v>750.54131168765934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-247.51936359310247</v>
      </c>
      <c r="AB1241" s="8">
        <f t="shared" si="660"/>
        <v>-21668.911934441985</v>
      </c>
      <c r="AC1241" s="8">
        <f t="shared" si="653"/>
        <v>-21916.431298035088</v>
      </c>
      <c r="AD1241" s="8">
        <f t="shared" si="661"/>
        <v>94.885305284246968</v>
      </c>
      <c r="AE1241" s="8">
        <f t="shared" si="654"/>
        <v>-21821.545992750842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2536.6518613392695</v>
      </c>
      <c r="M1242" s="14">
        <f t="shared" si="647"/>
        <v>769177</v>
      </c>
      <c r="N1242" s="13"/>
      <c r="O1242" s="12">
        <f>1000*(IF(I33&lt;18,VLOOKUP(I33,'[1]Mortality (No Interventions) L'!$B$10:$O$129,13),VLOOKUP(I33,'[1]Mortality (Interventions) L'!$B$392:$AV$512,31)))</f>
        <v>242.54559874752411</v>
      </c>
      <c r="P1242" s="11">
        <v>0</v>
      </c>
      <c r="Q1242" s="10">
        <f t="shared" si="656"/>
        <v>9.7577191165058141E-2</v>
      </c>
      <c r="R1242" s="10">
        <f t="shared" si="657"/>
        <v>2.3666918255230648E-2</v>
      </c>
      <c r="S1242" s="10">
        <f t="shared" si="658"/>
        <v>0</v>
      </c>
      <c r="T1242" s="9">
        <f t="shared" si="648"/>
        <v>7.391027290982749E-2</v>
      </c>
      <c r="U1242" s="18"/>
      <c r="V1242" s="8">
        <f t="shared" si="659"/>
        <v>750.54131168765934</v>
      </c>
      <c r="W1242" s="8">
        <f t="shared" si="649"/>
        <v>568.50081985962379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-187.48463134880728</v>
      </c>
      <c r="AB1242" s="8">
        <f t="shared" si="660"/>
        <v>-18204.049182803545</v>
      </c>
      <c r="AC1242" s="8">
        <f t="shared" si="653"/>
        <v>-18391.533814152353</v>
      </c>
      <c r="AD1242" s="8">
        <f t="shared" si="661"/>
        <v>73.628102676559394</v>
      </c>
      <c r="AE1242" s="8">
        <f t="shared" si="654"/>
        <v>-18317.905711475792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2536.6518613392695</v>
      </c>
      <c r="M1243" s="14">
        <f t="shared" si="647"/>
        <v>769177</v>
      </c>
      <c r="N1243" s="13"/>
      <c r="O1243" s="12">
        <f>1000*(IF(I34&lt;18,VLOOKUP(I34,'[1]Mortality (No Interventions) L'!$B$10:$O$129,13),VLOOKUP(I34,'[1]Mortality (Interventions) L'!$B$392:$AV$512,31)))</f>
        <v>261.47636144767296</v>
      </c>
      <c r="P1243" s="11">
        <v>0</v>
      </c>
      <c r="Q1243" s="10">
        <f t="shared" si="656"/>
        <v>7.391027290982749E-2</v>
      </c>
      <c r="R1243" s="10">
        <f t="shared" si="657"/>
        <v>1.9325789234066203E-2</v>
      </c>
      <c r="S1243" s="10">
        <f t="shared" si="658"/>
        <v>0</v>
      </c>
      <c r="T1243" s="9">
        <f t="shared" si="648"/>
        <v>5.4584483675761283E-2</v>
      </c>
      <c r="U1243" s="18"/>
      <c r="V1243" s="8">
        <f t="shared" si="659"/>
        <v>568.50081985962379</v>
      </c>
      <c r="W1243" s="8">
        <f t="shared" si="649"/>
        <v>419.8512940027104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-138.46183211636284</v>
      </c>
      <c r="AB1243" s="8">
        <f t="shared" si="660"/>
        <v>-14864.952585691341</v>
      </c>
      <c r="AC1243" s="8">
        <f t="shared" si="653"/>
        <v>-15003.414417807704</v>
      </c>
      <c r="AD1243" s="8">
        <f t="shared" si="661"/>
        <v>55.769930428229095</v>
      </c>
      <c r="AE1243" s="8">
        <f t="shared" si="654"/>
        <v>-14947.644487379475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2536.6518613392695</v>
      </c>
      <c r="M1244" s="14">
        <f t="shared" si="647"/>
        <v>769177</v>
      </c>
      <c r="N1244" s="13"/>
      <c r="O1244" s="12">
        <f>1000*(IF(I35&lt;18,VLOOKUP(I35,'[1]Mortality (No Interventions) L'!$B$10:$O$129,13),VLOOKUP(I35,'[1]Mortality (Interventions) L'!$B$392:$AV$512,31)))</f>
        <v>281.63761370064339</v>
      </c>
      <c r="P1244" s="11">
        <v>0</v>
      </c>
      <c r="Q1244" s="10">
        <f t="shared" si="656"/>
        <v>5.4584483675761283E-2</v>
      </c>
      <c r="R1244" s="10">
        <f t="shared" si="657"/>
        <v>1.5373043727523131E-2</v>
      </c>
      <c r="S1244" s="10">
        <f t="shared" si="658"/>
        <v>0</v>
      </c>
      <c r="T1244" s="9">
        <f t="shared" si="648"/>
        <v>3.9211439948238155E-2</v>
      </c>
      <c r="U1244" s="18"/>
      <c r="V1244" s="8">
        <f t="shared" si="659"/>
        <v>419.8512940027104</v>
      </c>
      <c r="W1244" s="8">
        <f t="shared" si="649"/>
        <v>301.60537745065983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-99.465772130491303</v>
      </c>
      <c r="AB1244" s="8">
        <f t="shared" si="660"/>
        <v>-11824.59165520506</v>
      </c>
      <c r="AC1244" s="8">
        <f t="shared" si="653"/>
        <v>-11924.057427335552</v>
      </c>
      <c r="AD1244" s="8">
        <f t="shared" si="661"/>
        <v>41.187411941665893</v>
      </c>
      <c r="AE1244" s="8">
        <f t="shared" si="654"/>
        <v>-11882.870015393886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2536.6518613392695</v>
      </c>
      <c r="M1245" s="14">
        <f t="shared" ref="M1245:M1276" si="664">$E$11</f>
        <v>769177</v>
      </c>
      <c r="N1245" s="13"/>
      <c r="O1245" s="12">
        <f>1000*(IF(I36&lt;18,VLOOKUP(I36,'[1]Mortality (No Interventions) L'!$B$10:$O$129,13),VLOOKUP(I36,'[1]Mortality (Interventions) L'!$B$392:$AV$512,31)))</f>
        <v>302.14915524298181</v>
      </c>
      <c r="P1245" s="11">
        <v>0</v>
      </c>
      <c r="Q1245" s="10">
        <f t="shared" si="656"/>
        <v>3.9211439948238155E-2</v>
      </c>
      <c r="R1245" s="10">
        <f t="shared" si="657"/>
        <v>1.1847703456221069E-2</v>
      </c>
      <c r="S1245" s="10">
        <f t="shared" si="658"/>
        <v>0</v>
      </c>
      <c r="T1245" s="9">
        <f t="shared" ref="T1245:T1276" si="665">Q1245-SUM(R1245:S1245)</f>
        <v>2.7363736492017086E-2</v>
      </c>
      <c r="U1245" s="18"/>
      <c r="V1245" s="8">
        <f t="shared" si="659"/>
        <v>301.60537745065983</v>
      </c>
      <c r="W1245" s="8">
        <f t="shared" ref="W1245:W1276" si="666">$G$14*M1245*T1245</f>
        <v>210.47556743720227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-69.41227310567244</v>
      </c>
      <c r="AB1245" s="8">
        <f t="shared" si="660"/>
        <v>-9112.9810013457536</v>
      </c>
      <c r="AC1245" s="8">
        <f t="shared" ref="AC1245:AC1276" si="670">IFERROR(_xlfn.IFNA(SUM(Y1245:AB1245),0),0)</f>
        <v>-9182.3932744514259</v>
      </c>
      <c r="AD1245" s="8">
        <f t="shared" si="661"/>
        <v>29.58748752790973</v>
      </c>
      <c r="AE1245" s="8">
        <f t="shared" ref="AE1245:AE1276" si="671">IFERROR(_xlfn.IFNA(SUM(AC1245:AD1245),0),0)</f>
        <v>-9152.8057869235163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2536.6518613392695</v>
      </c>
      <c r="M1246" s="14">
        <f t="shared" si="664"/>
        <v>769177</v>
      </c>
      <c r="N1246" s="13"/>
      <c r="O1246" s="12">
        <f>1000*(IF(I37&lt;18,VLOOKUP(I37,'[1]Mortality (No Interventions) L'!$B$10:$O$129,13),VLOOKUP(I37,'[1]Mortality (Interventions) L'!$B$392:$AV$512,31)))</f>
        <v>323.69310620589829</v>
      </c>
      <c r="P1246" s="11">
        <v>0</v>
      </c>
      <c r="Q1246" s="10">
        <f t="shared" ref="Q1246:Q1277" si="673">T1245</f>
        <v>2.7363736492017086E-2</v>
      </c>
      <c r="R1246" s="10">
        <f t="shared" ref="R1246:R1277" si="674">O1246*Q1246/1000</f>
        <v>8.8574528625007028E-3</v>
      </c>
      <c r="S1246" s="10">
        <f t="shared" ref="S1246:S1277" si="675">MIN(P1246*Q1246,Q1246-R1246)</f>
        <v>0</v>
      </c>
      <c r="T1246" s="9">
        <f t="shared" si="665"/>
        <v>1.8506283629516382E-2</v>
      </c>
      <c r="U1246" s="18"/>
      <c r="V1246" s="8">
        <f t="shared" ref="V1246:V1277" si="676">W1245</f>
        <v>210.47556743720227</v>
      </c>
      <c r="W1246" s="8">
        <f t="shared" si="666"/>
        <v>142.34607723300522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-46.943998815285184</v>
      </c>
      <c r="AB1246" s="8">
        <f t="shared" ref="AB1246:AB1277" si="677">IFERROR(_xlfn.IFNA(-M1246*R1246,0),0)</f>
        <v>-6812.9490204197027</v>
      </c>
      <c r="AC1246" s="8">
        <f t="shared" si="670"/>
        <v>-6859.8930192349881</v>
      </c>
      <c r="AD1246" s="8">
        <f t="shared" ref="AD1246:AD1277" si="678">IFERROR(_xlfn.IFNA($D$6*SUM(V1246:V1246,Y1246:Z1246),0),0)</f>
        <v>20.647653165589546</v>
      </c>
      <c r="AE1246" s="8">
        <f t="shared" si="671"/>
        <v>-6839.2453660693982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2536.6518613392695</v>
      </c>
      <c r="M1247" s="14">
        <f t="shared" si="664"/>
        <v>769177</v>
      </c>
      <c r="N1247" s="13"/>
      <c r="O1247" s="12">
        <f>1000*(IF(I38&lt;18,VLOOKUP(I38,'[1]Mortality (No Interventions) L'!$B$10:$O$129,13),VLOOKUP(I38,'[1]Mortality (Interventions) L'!$B$392:$AV$512,31)))</f>
        <v>346.31081053125791</v>
      </c>
      <c r="P1247" s="11">
        <v>0</v>
      </c>
      <c r="Q1247" s="10">
        <f t="shared" si="673"/>
        <v>1.8506283629516382E-2</v>
      </c>
      <c r="R1247" s="10">
        <f t="shared" si="674"/>
        <v>6.4089260836591678E-3</v>
      </c>
      <c r="S1247" s="10">
        <f t="shared" si="675"/>
        <v>0</v>
      </c>
      <c r="T1247" s="9">
        <f t="shared" si="665"/>
        <v>1.2097357545857213E-2</v>
      </c>
      <c r="U1247" s="18"/>
      <c r="V1247" s="8">
        <f t="shared" si="676"/>
        <v>142.34607723300522</v>
      </c>
      <c r="W1247" s="8">
        <f t="shared" si="666"/>
        <v>93.050091850498148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-30.686784535985357</v>
      </c>
      <c r="AB1247" s="8">
        <f t="shared" si="677"/>
        <v>-4929.5985382507079</v>
      </c>
      <c r="AC1247" s="8">
        <f t="shared" si="670"/>
        <v>-4960.2853227866935</v>
      </c>
      <c r="AD1247" s="8">
        <f t="shared" si="678"/>
        <v>13.964150176557812</v>
      </c>
      <c r="AE1247" s="8">
        <f t="shared" si="671"/>
        <v>-4946.3211726101354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2536.6518613392695</v>
      </c>
      <c r="M1248" s="14">
        <f t="shared" si="664"/>
        <v>769177</v>
      </c>
      <c r="N1248" s="13"/>
      <c r="O1248" s="12">
        <f>1000*(IF(I39&lt;18,VLOOKUP(I39,'[1]Mortality (No Interventions) L'!$B$10:$O$129,13),VLOOKUP(I39,'[1]Mortality (Interventions) L'!$B$392:$AV$512,31)))</f>
        <v>369.07417266843294</v>
      </c>
      <c r="P1248" s="11">
        <v>0</v>
      </c>
      <c r="Q1248" s="10">
        <f t="shared" si="673"/>
        <v>1.2097357545857213E-2</v>
      </c>
      <c r="R1248" s="10">
        <f t="shared" si="674"/>
        <v>4.4648222277114749E-3</v>
      </c>
      <c r="S1248" s="10">
        <f t="shared" si="675"/>
        <v>0</v>
      </c>
      <c r="T1248" s="9">
        <f t="shared" si="665"/>
        <v>7.6325353181457382E-3</v>
      </c>
      <c r="U1248" s="18"/>
      <c r="V1248" s="8">
        <f t="shared" si="676"/>
        <v>93.050091850498148</v>
      </c>
      <c r="W1248" s="8">
        <f t="shared" si="666"/>
        <v>58.707706184053848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-19.361084921512102</v>
      </c>
      <c r="AB1248" s="8">
        <f t="shared" si="677"/>
        <v>-3434.2385666444293</v>
      </c>
      <c r="AC1248" s="8">
        <f t="shared" si="670"/>
        <v>-3453.5996515659413</v>
      </c>
      <c r="AD1248" s="8">
        <f t="shared" si="678"/>
        <v>9.1282140105338687</v>
      </c>
      <c r="AE1248" s="8">
        <f t="shared" si="671"/>
        <v>-3444.4714375554072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2536.6518613392695</v>
      </c>
      <c r="M1249" s="14">
        <f t="shared" si="664"/>
        <v>769177</v>
      </c>
      <c r="N1249" s="13"/>
      <c r="O1249" s="12">
        <f>1000*(IF(I40&lt;18,VLOOKUP(I40,'[1]Mortality (No Interventions) L'!$B$10:$O$129,13),VLOOKUP(I40,'[1]Mortality (Interventions) L'!$B$392:$AV$512,31)))</f>
        <v>392.64133526581242</v>
      </c>
      <c r="P1249" s="11">
        <v>0</v>
      </c>
      <c r="Q1249" s="10">
        <f t="shared" si="673"/>
        <v>7.6325353181457382E-3</v>
      </c>
      <c r="R1249" s="10">
        <f t="shared" si="674"/>
        <v>2.9968488587802148E-3</v>
      </c>
      <c r="S1249" s="10">
        <f t="shared" si="675"/>
        <v>0</v>
      </c>
      <c r="T1249" s="9">
        <f t="shared" si="665"/>
        <v>4.635686459365523E-3</v>
      </c>
      <c r="U1249" s="18"/>
      <c r="V1249" s="8">
        <f t="shared" si="676"/>
        <v>58.707706184053848</v>
      </c>
      <c r="W1249" s="8">
        <f t="shared" si="666"/>
        <v>35.65663403755395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-11.759122685734802</v>
      </c>
      <c r="AB1249" s="8">
        <f t="shared" si="677"/>
        <v>-2305.1072146499891</v>
      </c>
      <c r="AC1249" s="8">
        <f t="shared" si="670"/>
        <v>-2316.866337335724</v>
      </c>
      <c r="AD1249" s="8">
        <f t="shared" si="678"/>
        <v>5.7592259766556833</v>
      </c>
      <c r="AE1249" s="8">
        <f t="shared" si="671"/>
        <v>-2311.1071113590683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2536.6518613392695</v>
      </c>
      <c r="M1250" s="14">
        <f t="shared" si="664"/>
        <v>769177</v>
      </c>
      <c r="N1250" s="13"/>
      <c r="O1250" s="12">
        <f>1000*(IF(I41&lt;18,VLOOKUP(I41,'[1]Mortality (No Interventions) L'!$B$10:$O$129,13),VLOOKUP(I41,'[1]Mortality (Interventions) L'!$B$392:$AV$512,31)))</f>
        <v>416.05487698965374</v>
      </c>
      <c r="P1250" s="11">
        <v>0</v>
      </c>
      <c r="Q1250" s="10">
        <f t="shared" si="673"/>
        <v>4.635686459365523E-3</v>
      </c>
      <c r="R1250" s="10">
        <f t="shared" si="674"/>
        <v>1.9286999596139259E-3</v>
      </c>
      <c r="S1250" s="10">
        <f t="shared" si="675"/>
        <v>0</v>
      </c>
      <c r="T1250" s="9">
        <f t="shared" si="665"/>
        <v>2.7069864997515971E-3</v>
      </c>
      <c r="U1250" s="18"/>
      <c r="V1250" s="8">
        <f t="shared" si="676"/>
        <v>35.65663403755395</v>
      </c>
      <c r="W1250" s="8">
        <f t="shared" si="666"/>
        <v>20.821517549194343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-6.8666823432151629</v>
      </c>
      <c r="AB1250" s="8">
        <f t="shared" si="677"/>
        <v>-1483.5116488359606</v>
      </c>
      <c r="AC1250" s="8">
        <f t="shared" si="670"/>
        <v>-1490.3783311791758</v>
      </c>
      <c r="AD1250" s="8">
        <f t="shared" si="678"/>
        <v>3.4979157990840428</v>
      </c>
      <c r="AE1250" s="8">
        <f t="shared" si="671"/>
        <v>-1486.8804153800918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2536.6518613392695</v>
      </c>
      <c r="M1251" s="14">
        <f t="shared" si="664"/>
        <v>769177</v>
      </c>
      <c r="N1251" s="13"/>
      <c r="O1251" s="12">
        <f>1000*(IF(I42&lt;18,VLOOKUP(I42,'[1]Mortality (No Interventions) L'!$B$10:$O$129,13),VLOOKUP(I42,'[1]Mortality (Interventions) L'!$B$392:$AV$512,31)))</f>
        <v>438.71983444822177</v>
      </c>
      <c r="P1251" s="11">
        <v>0</v>
      </c>
      <c r="Q1251" s="10">
        <f t="shared" si="673"/>
        <v>2.7069864997515971E-3</v>
      </c>
      <c r="R1251" s="10">
        <f t="shared" si="674"/>
        <v>1.187608669024592E-3</v>
      </c>
      <c r="S1251" s="10">
        <f t="shared" si="675"/>
        <v>0</v>
      </c>
      <c r="T1251" s="9">
        <f t="shared" si="665"/>
        <v>1.5193778307270051E-3</v>
      </c>
      <c r="U1251" s="18"/>
      <c r="V1251" s="8">
        <f t="shared" si="676"/>
        <v>20.821517549194343</v>
      </c>
      <c r="W1251" s="8">
        <f t="shared" si="666"/>
        <v>11.686704817051057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-3.854132602391279</v>
      </c>
      <c r="AB1251" s="8">
        <f t="shared" si="677"/>
        <v>-913.48127321432855</v>
      </c>
      <c r="AC1251" s="8">
        <f t="shared" si="670"/>
        <v>-917.3354058167198</v>
      </c>
      <c r="AD1251" s="8">
        <f t="shared" si="678"/>
        <v>2.0425908715759653</v>
      </c>
      <c r="AE1251" s="8">
        <f t="shared" si="671"/>
        <v>-915.29281494514385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2536.6518613392695</v>
      </c>
      <c r="M1252" s="14">
        <f t="shared" si="664"/>
        <v>769177</v>
      </c>
      <c r="N1252" s="13"/>
      <c r="O1252" s="12">
        <f>1000*(IF(I43&lt;18,VLOOKUP(I43,'[1]Mortality (No Interventions) L'!$B$10:$O$129,13),VLOOKUP(I43,'[1]Mortality (Interventions) L'!$B$392:$AV$512,31)))</f>
        <v>461.66220294067381</v>
      </c>
      <c r="P1252" s="11">
        <v>0</v>
      </c>
      <c r="Q1252" s="10">
        <f t="shared" si="673"/>
        <v>1.5193778307270051E-3</v>
      </c>
      <c r="R1252" s="10">
        <f t="shared" si="674"/>
        <v>7.0143931643265134E-4</v>
      </c>
      <c r="S1252" s="10">
        <f t="shared" si="675"/>
        <v>0</v>
      </c>
      <c r="T1252" s="9">
        <f t="shared" si="665"/>
        <v>8.1793851429435378E-4</v>
      </c>
      <c r="U1252" s="18"/>
      <c r="V1252" s="8">
        <f t="shared" si="676"/>
        <v>11.686704817051057</v>
      </c>
      <c r="W1252" s="8">
        <f t="shared" si="666"/>
        <v>6.291394926093882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-2.0748252547458494</v>
      </c>
      <c r="AB1252" s="8">
        <f t="shared" si="677"/>
        <v>-539.53098909571747</v>
      </c>
      <c r="AC1252" s="8">
        <f t="shared" si="670"/>
        <v>-541.60581435046333</v>
      </c>
      <c r="AD1252" s="8">
        <f t="shared" si="678"/>
        <v>1.1464657425527087</v>
      </c>
      <c r="AE1252" s="8">
        <f t="shared" si="671"/>
        <v>-540.45934860791067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2536.6518613392695</v>
      </c>
      <c r="M1253" s="14">
        <f t="shared" si="664"/>
        <v>769177</v>
      </c>
      <c r="N1253" s="13"/>
      <c r="O1253" s="12">
        <f>1000*(IF(I44&lt;18,VLOOKUP(I44,'[1]Mortality (No Interventions) L'!$B$10:$O$129,13),VLOOKUP(I44,'[1]Mortality (Interventions) L'!$B$392:$AV$512,31)))</f>
        <v>484.72149190119404</v>
      </c>
      <c r="P1253" s="11">
        <v>0</v>
      </c>
      <c r="Q1253" s="10">
        <f t="shared" si="673"/>
        <v>8.1793851429435378E-4</v>
      </c>
      <c r="R1253" s="10">
        <f t="shared" si="674"/>
        <v>3.9647237693220526E-4</v>
      </c>
      <c r="S1253" s="10">
        <f t="shared" si="675"/>
        <v>0</v>
      </c>
      <c r="T1253" s="9">
        <f t="shared" si="665"/>
        <v>4.2146613736214852E-4</v>
      </c>
      <c r="U1253" s="18"/>
      <c r="V1253" s="8">
        <f t="shared" si="676"/>
        <v>6.291394926093882</v>
      </c>
      <c r="W1253" s="8">
        <f t="shared" si="666"/>
        <v>3.2418205913780533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-1.0691128618311663</v>
      </c>
      <c r="AB1253" s="8">
        <f t="shared" si="677"/>
        <v>-304.95743347158287</v>
      </c>
      <c r="AC1253" s="8">
        <f t="shared" si="670"/>
        <v>-306.02654633341405</v>
      </c>
      <c r="AD1253" s="8">
        <f t="shared" si="678"/>
        <v>0.61718584224980988</v>
      </c>
      <c r="AE1253" s="8">
        <f t="shared" si="671"/>
        <v>-305.40936049116425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2536.6518613392695</v>
      </c>
      <c r="M1254" s="14">
        <f t="shared" si="664"/>
        <v>769177</v>
      </c>
      <c r="N1254" s="13"/>
      <c r="O1254" s="12">
        <f>1000*(IF(I45&lt;18,VLOOKUP(I45,'[1]Mortality (No Interventions) L'!$B$10:$O$129,13),VLOOKUP(I45,'[1]Mortality (Interventions) L'!$B$392:$AV$512,31)))</f>
        <v>507.72285084993143</v>
      </c>
      <c r="P1254" s="11">
        <v>0</v>
      </c>
      <c r="Q1254" s="10">
        <f t="shared" si="673"/>
        <v>4.2146613736214852E-4</v>
      </c>
      <c r="R1254" s="10">
        <f t="shared" si="674"/>
        <v>2.1398798879821885E-4</v>
      </c>
      <c r="S1254" s="10">
        <f t="shared" si="675"/>
        <v>0</v>
      </c>
      <c r="T1254" s="9">
        <f t="shared" si="665"/>
        <v>2.0747814856392967E-4</v>
      </c>
      <c r="U1254" s="18"/>
      <c r="V1254" s="8">
        <f t="shared" si="676"/>
        <v>3.2418205913780533</v>
      </c>
      <c r="W1254" s="8">
        <f t="shared" si="666"/>
        <v>1.5958741987795775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-0.52629983174191763</v>
      </c>
      <c r="AB1254" s="8">
        <f t="shared" si="677"/>
        <v>-164.59463925984758</v>
      </c>
      <c r="AC1254" s="8">
        <f t="shared" si="670"/>
        <v>-165.12093909158949</v>
      </c>
      <c r="AD1254" s="8">
        <f t="shared" si="678"/>
        <v>0.31802260001418703</v>
      </c>
      <c r="AE1254" s="8">
        <f t="shared" si="671"/>
        <v>-164.8029164915753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2536.6518613392695</v>
      </c>
      <c r="M1255" s="14">
        <f t="shared" si="664"/>
        <v>769177</v>
      </c>
      <c r="N1255" s="13"/>
      <c r="O1255" s="12">
        <f>1000*(IF(I46&lt;18,VLOOKUP(I46,'[1]Mortality (No Interventions) L'!$B$10:$O$129,13),VLOOKUP(I46,'[1]Mortality (Interventions) L'!$B$392:$AV$512,31)))</f>
        <v>530.49575456786567</v>
      </c>
      <c r="P1255" s="11">
        <v>0</v>
      </c>
      <c r="Q1255" s="10">
        <f t="shared" si="673"/>
        <v>2.0747814856392967E-4</v>
      </c>
      <c r="R1255" s="10">
        <f t="shared" si="674"/>
        <v>1.1006627697876561E-4</v>
      </c>
      <c r="S1255" s="10">
        <f t="shared" si="675"/>
        <v>0</v>
      </c>
      <c r="T1255" s="9">
        <f t="shared" si="665"/>
        <v>9.7411871585164061E-5</v>
      </c>
      <c r="U1255" s="18"/>
      <c r="V1255" s="8">
        <f t="shared" si="676"/>
        <v>1.5958741987795775</v>
      </c>
      <c r="W1255" s="8">
        <f t="shared" si="666"/>
        <v>0.74926971150261745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-0.24710000537304833</v>
      </c>
      <c r="AB1255" s="8">
        <f t="shared" si="677"/>
        <v>-84.660448727695993</v>
      </c>
      <c r="AC1255" s="8">
        <f t="shared" si="670"/>
        <v>-84.907548733069035</v>
      </c>
      <c r="AD1255" s="8">
        <f t="shared" si="678"/>
        <v>0.15655525890027655</v>
      </c>
      <c r="AE1255" s="8">
        <f t="shared" si="671"/>
        <v>-84.750993474168752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2536.6518613392695</v>
      </c>
      <c r="M1256" s="14">
        <f t="shared" si="664"/>
        <v>769177</v>
      </c>
      <c r="N1256" s="13"/>
      <c r="O1256" s="12">
        <f>1000*(IF(I47&lt;18,VLOOKUP(I47,'[1]Mortality (No Interventions) L'!$B$10:$O$129,13),VLOOKUP(I47,'[1]Mortality (Interventions) L'!$B$392:$AV$512,31)))</f>
        <v>553.06413631871294</v>
      </c>
      <c r="P1256" s="11">
        <v>0</v>
      </c>
      <c r="Q1256" s="10">
        <f t="shared" si="673"/>
        <v>9.7411871585164061E-5</v>
      </c>
      <c r="R1256" s="10">
        <f t="shared" si="674"/>
        <v>5.3875012625438138E-5</v>
      </c>
      <c r="S1256" s="10">
        <f t="shared" si="675"/>
        <v>0</v>
      </c>
      <c r="T1256" s="9">
        <f t="shared" si="665"/>
        <v>4.3536858959725922E-5</v>
      </c>
      <c r="U1256" s="18"/>
      <c r="V1256" s="8">
        <f t="shared" si="676"/>
        <v>0.74926971150261745</v>
      </c>
      <c r="W1256" s="8">
        <f t="shared" si="666"/>
        <v>0.33487550564065105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-0.11043785431705401</v>
      </c>
      <c r="AB1256" s="8">
        <f t="shared" si="677"/>
        <v>-41.439420586196633</v>
      </c>
      <c r="AC1256" s="8">
        <f t="shared" si="670"/>
        <v>-41.549858440513688</v>
      </c>
      <c r="AD1256" s="8">
        <f t="shared" si="678"/>
        <v>7.3503358698406782E-2</v>
      </c>
      <c r="AE1256" s="8">
        <f t="shared" si="671"/>
        <v>-41.476355081815278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2536.6518613392695</v>
      </c>
      <c r="M1257" s="14">
        <f t="shared" si="664"/>
        <v>769177</v>
      </c>
      <c r="N1257" s="13"/>
      <c r="O1257" s="12">
        <f>1000*(IF(I48&lt;18,VLOOKUP(I48,'[1]Mortality (No Interventions) L'!$B$10:$O$129,13),VLOOKUP(I48,'[1]Mortality (Interventions) L'!$B$392:$AV$512,31)))</f>
        <v>575.47399023486958</v>
      </c>
      <c r="P1257" s="11">
        <v>0</v>
      </c>
      <c r="Q1257" s="10">
        <f t="shared" si="673"/>
        <v>4.3536858959725922E-5</v>
      </c>
      <c r="R1257" s="10">
        <f t="shared" si="674"/>
        <v>2.5054329947846207E-5</v>
      </c>
      <c r="S1257" s="10">
        <f t="shared" si="675"/>
        <v>0</v>
      </c>
      <c r="T1257" s="9">
        <f t="shared" si="665"/>
        <v>1.8482529011879716E-5</v>
      </c>
      <c r="U1257" s="18"/>
      <c r="V1257" s="8">
        <f t="shared" si="676"/>
        <v>0.33487550564065105</v>
      </c>
      <c r="W1257" s="8">
        <f t="shared" si="666"/>
        <v>0.14216336217770606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-4.6883741620241733E-2</v>
      </c>
      <c r="AB1257" s="8">
        <f t="shared" si="677"/>
        <v>-19.271214346294503</v>
      </c>
      <c r="AC1257" s="8">
        <f t="shared" si="670"/>
        <v>-19.318098087914745</v>
      </c>
      <c r="AD1257" s="8">
        <f t="shared" si="678"/>
        <v>3.2851287103347872E-2</v>
      </c>
      <c r="AE1257" s="8">
        <f t="shared" si="671"/>
        <v>-19.285246800811397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2536.6518613392695</v>
      </c>
      <c r="M1258" s="14">
        <f t="shared" si="664"/>
        <v>769177</v>
      </c>
      <c r="N1258" s="13"/>
      <c r="O1258" s="12">
        <f>1000*(IF(I49&lt;18,VLOOKUP(I49,'[1]Mortality (No Interventions) L'!$B$10:$O$129,13),VLOOKUP(I49,'[1]Mortality (Interventions) L'!$B$392:$AV$512,31)))</f>
        <v>597.57282215428722</v>
      </c>
      <c r="P1258" s="11">
        <v>0</v>
      </c>
      <c r="Q1258" s="10">
        <f t="shared" si="673"/>
        <v>1.8482529011879716E-5</v>
      </c>
      <c r="R1258" s="10">
        <f t="shared" si="674"/>
        <v>1.1044657022177452E-5</v>
      </c>
      <c r="S1258" s="10">
        <f t="shared" si="675"/>
        <v>0</v>
      </c>
      <c r="T1258" s="9">
        <f t="shared" si="665"/>
        <v>7.4378719897022635E-6</v>
      </c>
      <c r="U1258" s="18"/>
      <c r="V1258" s="8">
        <f t="shared" si="676"/>
        <v>0.14216336217770606</v>
      </c>
      <c r="W1258" s="8">
        <f t="shared" si="666"/>
        <v>5.7210400634232182E-2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-1.8867291827081464E-2</v>
      </c>
      <c r="AB1258" s="8">
        <f t="shared" si="677"/>
        <v>-8.4952961543473862</v>
      </c>
      <c r="AC1258" s="8">
        <f t="shared" si="670"/>
        <v>-8.514163446174468</v>
      </c>
      <c r="AD1258" s="8">
        <f t="shared" si="678"/>
        <v>1.3946225829632966E-2</v>
      </c>
      <c r="AE1258" s="8">
        <f t="shared" si="671"/>
        <v>-8.500217220344835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2536.6518613392695</v>
      </c>
      <c r="M1259" s="14">
        <f t="shared" si="664"/>
        <v>769177</v>
      </c>
      <c r="N1259" s="13"/>
      <c r="O1259" s="12">
        <f>1000*(IF(I50&lt;18,VLOOKUP(I50,'[1]Mortality (No Interventions) L'!$B$10:$O$129,13),VLOOKUP(I50,'[1]Mortality (Interventions) L'!$B$392:$AV$512,31)))</f>
        <v>619.21228915743495</v>
      </c>
      <c r="P1259" s="11">
        <v>0</v>
      </c>
      <c r="Q1259" s="10">
        <f t="shared" si="673"/>
        <v>7.4378719897022635E-6</v>
      </c>
      <c r="R1259" s="10">
        <f t="shared" si="674"/>
        <v>4.6056217412035035E-6</v>
      </c>
      <c r="S1259" s="10">
        <f t="shared" si="675"/>
        <v>0</v>
      </c>
      <c r="T1259" s="9">
        <f t="shared" si="665"/>
        <v>2.83225024849876E-6</v>
      </c>
      <c r="U1259" s="18"/>
      <c r="V1259" s="8">
        <f t="shared" si="676"/>
        <v>5.7210400634232182E-2</v>
      </c>
      <c r="W1259" s="8">
        <f t="shared" si="666"/>
        <v>2.1785017493895307E-2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-7.1844328646329886E-3</v>
      </c>
      <c r="AB1259" s="8">
        <f t="shared" si="677"/>
        <v>-3.542538314033687</v>
      </c>
      <c r="AC1259" s="8">
        <f t="shared" si="670"/>
        <v>-3.5497227468983201</v>
      </c>
      <c r="AD1259" s="8">
        <f t="shared" si="678"/>
        <v>5.6123403022181771E-3</v>
      </c>
      <c r="AE1259" s="8">
        <f t="shared" si="671"/>
        <v>-3.544110406596102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2536.6518613392695</v>
      </c>
      <c r="M1260" s="14">
        <f t="shared" si="664"/>
        <v>769177</v>
      </c>
      <c r="N1260" s="13"/>
      <c r="O1260" s="12">
        <f>1000*(IF(I51&lt;18,VLOOKUP(I51,'[1]Mortality (No Interventions) L'!$B$10:$O$129,13),VLOOKUP(I51,'[1]Mortality (Interventions) L'!$B$392:$AV$512,31)))</f>
        <v>644.6052017940533</v>
      </c>
      <c r="P1260" s="11">
        <v>0</v>
      </c>
      <c r="Q1260" s="10">
        <f t="shared" si="673"/>
        <v>2.83225024849876E-6</v>
      </c>
      <c r="R1260" s="10">
        <f t="shared" si="674"/>
        <v>1.8256832429648009E-6</v>
      </c>
      <c r="S1260" s="10">
        <f t="shared" si="675"/>
        <v>0</v>
      </c>
      <c r="T1260" s="9">
        <f t="shared" si="665"/>
        <v>1.0065670055339591E-6</v>
      </c>
      <c r="U1260" s="18"/>
      <c r="V1260" s="8">
        <f t="shared" si="676"/>
        <v>2.1785017493895307E-2</v>
      </c>
      <c r="W1260" s="8">
        <f t="shared" si="666"/>
        <v>7.7422818961559404E-3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-2.553310068150412E-3</v>
      </c>
      <c r="AB1260" s="8">
        <f t="shared" si="677"/>
        <v>-1.4042735597739366</v>
      </c>
      <c r="AC1260" s="8">
        <f t="shared" si="670"/>
        <v>-1.4068268698420872</v>
      </c>
      <c r="AD1260" s="8">
        <f t="shared" si="678"/>
        <v>2.1371102161511298E-3</v>
      </c>
      <c r="AE1260" s="8">
        <f t="shared" si="671"/>
        <v>-1.404689759625936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2536.6518613392695</v>
      </c>
      <c r="M1261" s="14">
        <f t="shared" si="664"/>
        <v>769177</v>
      </c>
      <c r="N1261" s="13"/>
      <c r="O1261" s="12">
        <f>1000*(IF(I52&lt;18,VLOOKUP(I52,'[1]Mortality (No Interventions) L'!$B$10:$O$129,13),VLOOKUP(I52,'[1]Mortality (Interventions) L'!$B$392:$AV$512,31)))</f>
        <v>669.43813972591852</v>
      </c>
      <c r="P1261" s="11">
        <v>0</v>
      </c>
      <c r="Q1261" s="10">
        <f t="shared" si="673"/>
        <v>1.0065670055339591E-6</v>
      </c>
      <c r="R1261" s="10">
        <f t="shared" si="674"/>
        <v>6.7383434369414199E-7</v>
      </c>
      <c r="S1261" s="10">
        <f t="shared" si="675"/>
        <v>0</v>
      </c>
      <c r="T1261" s="9">
        <f t="shared" si="665"/>
        <v>3.3273266183981708E-7</v>
      </c>
      <c r="U1261" s="18"/>
      <c r="V1261" s="8">
        <f t="shared" si="676"/>
        <v>7.7422818961559404E-3</v>
      </c>
      <c r="W1261" s="8">
        <f t="shared" si="666"/>
        <v>2.55930310635965E-3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-8.4402692598434172E-4</v>
      </c>
      <c r="AB1261" s="8">
        <f t="shared" si="677"/>
        <v>-0.51829787897962909</v>
      </c>
      <c r="AC1261" s="8">
        <f t="shared" si="670"/>
        <v>-0.51914190590561338</v>
      </c>
      <c r="AD1261" s="8">
        <f t="shared" si="678"/>
        <v>7.5951785401289775E-4</v>
      </c>
      <c r="AE1261" s="8">
        <f t="shared" si="671"/>
        <v>-0.51838238805160053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2536.6518613392695</v>
      </c>
      <c r="M1262" s="14">
        <f t="shared" si="664"/>
        <v>769177</v>
      </c>
      <c r="N1262" s="13"/>
      <c r="O1262" s="12">
        <f>1000*(IF(I53&lt;18,VLOOKUP(I53,'[1]Mortality (No Interventions) L'!$B$10:$O$129,13),VLOOKUP(I53,'[1]Mortality (Interventions) L'!$B$392:$AV$512,31)))</f>
        <v>693.6785242115576</v>
      </c>
      <c r="P1262" s="11">
        <v>0</v>
      </c>
      <c r="Q1262" s="10">
        <f t="shared" si="673"/>
        <v>3.3273266183981708E-7</v>
      </c>
      <c r="R1262" s="10">
        <f t="shared" si="674"/>
        <v>2.3080950182202756E-7</v>
      </c>
      <c r="S1262" s="10">
        <f t="shared" si="675"/>
        <v>0</v>
      </c>
      <c r="T1262" s="9">
        <f t="shared" si="665"/>
        <v>1.0192316001778952E-7</v>
      </c>
      <c r="U1262" s="18"/>
      <c r="V1262" s="8">
        <f t="shared" si="676"/>
        <v>2.55930310635965E-3</v>
      </c>
      <c r="W1262" s="8">
        <f t="shared" si="666"/>
        <v>7.8396950453003291E-4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-2.5854357357270601E-4</v>
      </c>
      <c r="AB1262" s="8">
        <f t="shared" si="677"/>
        <v>-0.1775333601829617</v>
      </c>
      <c r="AC1262" s="8">
        <f t="shared" si="670"/>
        <v>-0.17779190375653442</v>
      </c>
      <c r="AD1262" s="8">
        <f t="shared" si="678"/>
        <v>2.5106763473388167E-4</v>
      </c>
      <c r="AE1262" s="8">
        <f t="shared" si="671"/>
        <v>-0.17754083612180055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2536.6518613392695</v>
      </c>
      <c r="M1263" s="14">
        <f t="shared" si="664"/>
        <v>769177</v>
      </c>
      <c r="N1263" s="13"/>
      <c r="O1263" s="12">
        <f>1000*(IF(I54&lt;18,VLOOKUP(I54,'[1]Mortality (No Interventions) L'!$B$10:$O$129,13),VLOOKUP(I54,'[1]Mortality (Interventions) L'!$B$392:$AV$512,31)))</f>
        <v>717.29526930357918</v>
      </c>
      <c r="P1263" s="11">
        <v>0</v>
      </c>
      <c r="Q1263" s="10">
        <f t="shared" si="673"/>
        <v>1.0192316001778952E-7</v>
      </c>
      <c r="R1263" s="10">
        <f t="shared" si="674"/>
        <v>7.3109000513232122E-8</v>
      </c>
      <c r="S1263" s="10">
        <f t="shared" si="675"/>
        <v>0</v>
      </c>
      <c r="T1263" s="9">
        <f t="shared" si="665"/>
        <v>2.88141595045574E-8</v>
      </c>
      <c r="U1263" s="18"/>
      <c r="V1263" s="8">
        <f t="shared" si="676"/>
        <v>7.8396950453003291E-4</v>
      </c>
      <c r="W1263" s="8">
        <f t="shared" si="666"/>
        <v>2.2163188765236949E-4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-7.3091491340162128E-5</v>
      </c>
      <c r="AB1263" s="8">
        <f t="shared" si="677"/>
        <v>-5.6233761687766344E-2</v>
      </c>
      <c r="AC1263" s="8">
        <f t="shared" si="670"/>
        <v>-5.6306853179106504E-2</v>
      </c>
      <c r="AD1263" s="8">
        <f t="shared" si="678"/>
        <v>7.6907408394396237E-5</v>
      </c>
      <c r="AE1263" s="8">
        <f t="shared" si="671"/>
        <v>-5.6229945770712109E-2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2536.6518613392695</v>
      </c>
      <c r="M1264" s="14">
        <f t="shared" si="664"/>
        <v>769177</v>
      </c>
      <c r="N1264" s="13"/>
      <c r="O1264" s="12">
        <f>1000*(IF(I55&lt;18,VLOOKUP(I55,'[1]Mortality (No Interventions) L'!$B$10:$O$129,13),VLOOKUP(I55,'[1]Mortality (Interventions) L'!$B$392:$AV$512,31)))</f>
        <v>740.25809089740096</v>
      </c>
      <c r="P1264" s="11">
        <v>0</v>
      </c>
      <c r="Q1264" s="10">
        <f t="shared" si="673"/>
        <v>2.88141595045574E-8</v>
      </c>
      <c r="R1264" s="10">
        <f t="shared" si="674"/>
        <v>2.1329914705656861E-8</v>
      </c>
      <c r="S1264" s="10">
        <f t="shared" si="675"/>
        <v>0</v>
      </c>
      <c r="T1264" s="9">
        <f t="shared" si="665"/>
        <v>7.4842447989005393E-9</v>
      </c>
      <c r="U1264" s="18"/>
      <c r="V1264" s="8">
        <f t="shared" si="676"/>
        <v>2.2163188765236949E-4</v>
      </c>
      <c r="W1264" s="8">
        <f t="shared" si="666"/>
        <v>5.7567089616839204E-5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-1.89849234998498E-5</v>
      </c>
      <c r="AB1264" s="8">
        <f t="shared" si="677"/>
        <v>-1.6406479803553028E-2</v>
      </c>
      <c r="AC1264" s="8">
        <f t="shared" si="670"/>
        <v>-1.6425464727052877E-2</v>
      </c>
      <c r="AD1264" s="8">
        <f t="shared" si="678"/>
        <v>2.1742088178697447E-5</v>
      </c>
      <c r="AE1264" s="8">
        <f t="shared" si="671"/>
        <v>-1.6403722638874178E-2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2536.6518613392695</v>
      </c>
      <c r="M1265" s="14">
        <f t="shared" si="664"/>
        <v>769177</v>
      </c>
      <c r="N1265" s="13"/>
      <c r="O1265" s="12">
        <f>1000*(IF(I56&lt;18,VLOOKUP(I56,'[1]Mortality (No Interventions) L'!$B$10:$O$129,13),VLOOKUP(I56,'[1]Mortality (Interventions) L'!$B$392:$AV$512,31)))</f>
        <v>762.69080943631218</v>
      </c>
      <c r="P1265" s="11">
        <v>0</v>
      </c>
      <c r="Q1265" s="10">
        <f t="shared" si="673"/>
        <v>7.4842447989005393E-9</v>
      </c>
      <c r="R1265" s="10">
        <f t="shared" si="674"/>
        <v>5.7081647236929617E-9</v>
      </c>
      <c r="S1265" s="10">
        <f t="shared" si="675"/>
        <v>0</v>
      </c>
      <c r="T1265" s="9">
        <f t="shared" si="665"/>
        <v>1.7760800752075776E-9</v>
      </c>
      <c r="U1265" s="18"/>
      <c r="V1265" s="8">
        <f t="shared" si="676"/>
        <v>5.7567089616839204E-5</v>
      </c>
      <c r="W1265" s="8">
        <f t="shared" si="666"/>
        <v>1.3661199440079389E-5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-4.505296828662892E-6</v>
      </c>
      <c r="AB1265" s="8">
        <f t="shared" si="677"/>
        <v>-4.3905890176759808E-3</v>
      </c>
      <c r="AC1265" s="8">
        <f t="shared" si="670"/>
        <v>-4.3950943145046432E-3</v>
      </c>
      <c r="AD1265" s="8">
        <f t="shared" si="678"/>
        <v>5.6473314914119266E-6</v>
      </c>
      <c r="AE1265" s="8">
        <f t="shared" si="671"/>
        <v>-4.3894469830132316E-3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2536.6518613392695</v>
      </c>
      <c r="M1266" s="14">
        <f t="shared" si="664"/>
        <v>769177</v>
      </c>
      <c r="N1266" s="13"/>
      <c r="O1266" s="12">
        <f>1000*(IF(I57&lt;18,VLOOKUP(I57,'[1]Mortality (No Interventions) L'!$B$10:$O$129,13),VLOOKUP(I57,'[1]Mortality (Interventions) L'!$B$392:$AV$512,31)))</f>
        <v>784.73683510063972</v>
      </c>
      <c r="P1266" s="11">
        <v>0</v>
      </c>
      <c r="Q1266" s="10">
        <f t="shared" si="673"/>
        <v>1.7760800752075776E-9</v>
      </c>
      <c r="R1266" s="10">
        <f t="shared" si="674"/>
        <v>1.3937554571037005E-9</v>
      </c>
      <c r="S1266" s="10">
        <f t="shared" si="675"/>
        <v>0</v>
      </c>
      <c r="T1266" s="9">
        <f t="shared" si="665"/>
        <v>3.8232461810387713E-10</v>
      </c>
      <c r="U1266" s="18"/>
      <c r="V1266" s="8">
        <f t="shared" si="676"/>
        <v>1.3661199440079389E-5</v>
      </c>
      <c r="W1266" s="8">
        <f t="shared" si="666"/>
        <v>2.9407530277928591E-6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-9.6982445414902528E-7</v>
      </c>
      <c r="AB1266" s="8">
        <f t="shared" si="677"/>
        <v>-1.0720446412286529E-3</v>
      </c>
      <c r="AC1266" s="8">
        <f t="shared" si="670"/>
        <v>-1.073014465682802E-3</v>
      </c>
      <c r="AD1266" s="8">
        <f t="shared" si="678"/>
        <v>1.3401636650717883E-6</v>
      </c>
      <c r="AE1266" s="8">
        <f t="shared" si="671"/>
        <v>-1.0716743020177302E-3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2536.6518613392695</v>
      </c>
      <c r="M1267" s="14">
        <f t="shared" si="664"/>
        <v>769177</v>
      </c>
      <c r="N1267" s="13"/>
      <c r="O1267" s="12">
        <f>1000*(IF(I58&lt;18,VLOOKUP(I58,'[1]Mortality (No Interventions) L'!$B$10:$O$129,13),VLOOKUP(I58,'[1]Mortality (Interventions) L'!$B$392:$AV$512,31)))</f>
        <v>806.39616789038416</v>
      </c>
      <c r="P1267" s="11">
        <v>0</v>
      </c>
      <c r="Q1267" s="10">
        <f t="shared" si="673"/>
        <v>3.8232461810387713E-10</v>
      </c>
      <c r="R1267" s="10">
        <f t="shared" si="674"/>
        <v>3.0830510692912111E-10</v>
      </c>
      <c r="S1267" s="10">
        <f t="shared" si="675"/>
        <v>0</v>
      </c>
      <c r="T1267" s="9">
        <f t="shared" si="665"/>
        <v>7.401951117475602E-11</v>
      </c>
      <c r="U1267" s="18"/>
      <c r="V1267" s="8">
        <f t="shared" si="676"/>
        <v>2.9407530277928591E-6</v>
      </c>
      <c r="W1267" s="8">
        <f t="shared" si="666"/>
        <v>5.6934105546865312E-7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-1.8776173079686772E-7</v>
      </c>
      <c r="AB1267" s="8">
        <f t="shared" si="677"/>
        <v>-2.3714119723242059E-4</v>
      </c>
      <c r="AC1267" s="8">
        <f t="shared" si="670"/>
        <v>-2.3732895896321746E-4</v>
      </c>
      <c r="AD1267" s="8">
        <f t="shared" si="678"/>
        <v>2.8848787202647949E-7</v>
      </c>
      <c r="AE1267" s="8">
        <f t="shared" si="671"/>
        <v>-2.3704047109119098E-4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2536.6518613392695</v>
      </c>
      <c r="M1268" s="14">
        <f t="shared" si="664"/>
        <v>769177</v>
      </c>
      <c r="N1268" s="13"/>
      <c r="O1268" s="12">
        <f>1000*(IF(I59&lt;18,VLOOKUP(I59,'[1]Mortality (No Interventions) L'!$B$10:$O$129,13),VLOOKUP(I59,'[1]Mortality (Interventions) L'!$B$392:$AV$512,31)))</f>
        <v>827.66880780554504</v>
      </c>
      <c r="P1268" s="11">
        <v>0</v>
      </c>
      <c r="Q1268" s="10">
        <f t="shared" si="673"/>
        <v>7.401951117475602E-11</v>
      </c>
      <c r="R1268" s="10">
        <f t="shared" si="674"/>
        <v>6.1263640568359532E-11</v>
      </c>
      <c r="S1268" s="10">
        <f t="shared" si="675"/>
        <v>0</v>
      </c>
      <c r="T1268" s="9">
        <f t="shared" si="665"/>
        <v>1.2755870606396488E-11</v>
      </c>
      <c r="U1268" s="18"/>
      <c r="V1268" s="8">
        <f t="shared" si="676"/>
        <v>5.6934105546865312E-7</v>
      </c>
      <c r="W1268" s="8">
        <f t="shared" si="666"/>
        <v>9.8115222854162318E-8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-3.2357202916718528E-8</v>
      </c>
      <c r="AB1268" s="8">
        <f t="shared" si="677"/>
        <v>-4.7122583261449081E-5</v>
      </c>
      <c r="AC1268" s="8">
        <f t="shared" si="670"/>
        <v>-4.7154940464365797E-5</v>
      </c>
      <c r="AD1268" s="8">
        <f t="shared" si="678"/>
        <v>5.5852357541474872E-8</v>
      </c>
      <c r="AE1268" s="8">
        <f t="shared" si="671"/>
        <v>-4.7099088106824324E-5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2536.6518613392695</v>
      </c>
      <c r="M1269" s="14">
        <f t="shared" si="664"/>
        <v>769177</v>
      </c>
      <c r="N1269" s="13"/>
      <c r="O1269" s="12">
        <f>1000*(IF(I60&lt;18,VLOOKUP(I60,'[1]Mortality (No Interventions) L'!$B$10:$O$129,13),VLOOKUP(I60,'[1]Mortality (Interventions) L'!$B$392:$AV$512,31)))</f>
        <v>1000</v>
      </c>
      <c r="P1269" s="11">
        <v>0</v>
      </c>
      <c r="Q1269" s="10">
        <f t="shared" si="673"/>
        <v>1.2755870606396488E-11</v>
      </c>
      <c r="R1269" s="10">
        <f t="shared" si="674"/>
        <v>1.2755870606396488E-11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9.8115222854162318E-8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-9.8115222854162314E-6</v>
      </c>
      <c r="AC1269" s="8">
        <f t="shared" si="670"/>
        <v>-9.8115222854162314E-6</v>
      </c>
      <c r="AD1269" s="8">
        <f t="shared" si="678"/>
        <v>9.625103361993324E-9</v>
      </c>
      <c r="AE1269" s="8">
        <f t="shared" si="671"/>
        <v>-9.8018971820542383E-6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2536.6518613392695</v>
      </c>
      <c r="M1270" s="14">
        <f t="shared" si="664"/>
        <v>769177</v>
      </c>
      <c r="N1270" s="13"/>
      <c r="O1270" s="12" t="e">
        <f>1000*(IF(I61&lt;18,VLOOKUP(I61,'[1]Mortality (No Interventions) L'!$B$10:$O$129,13),VLOOKUP(I61,'[1]Mortality (Interventions) L'!$B$392:$AV$512,31)))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2536.6518613392695</v>
      </c>
      <c r="M1271" s="14">
        <f t="shared" si="664"/>
        <v>769177</v>
      </c>
      <c r="N1271" s="13"/>
      <c r="O1271" s="12" t="e">
        <f>1000*(IF(I62&lt;18,VLOOKUP(I62,'[1]Mortality (No Interventions) L'!$B$10:$O$129,13),VLOOKUP(I62,'[1]Mortality (Interventions) L'!$B$392:$AV$512,31)))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2536.6518613392695</v>
      </c>
      <c r="M1272" s="14">
        <f t="shared" si="664"/>
        <v>769177</v>
      </c>
      <c r="N1272" s="13"/>
      <c r="O1272" s="12" t="e">
        <f>1000*(IF(I63&lt;18,VLOOKUP(I63,'[1]Mortality (No Interventions) L'!$B$10:$O$129,13),VLOOKUP(I63,'[1]Mortality (Interventions) L'!$B$392:$AV$512,31)))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2536.6518613392695</v>
      </c>
      <c r="M1273" s="14">
        <f t="shared" si="664"/>
        <v>769177</v>
      </c>
      <c r="N1273" s="13"/>
      <c r="O1273" s="12" t="e">
        <f>1000*(IF(I64&lt;18,VLOOKUP(I64,'[1]Mortality (No Interventions) L'!$B$10:$O$129,13),VLOOKUP(I64,'[1]Mortality (Interventions) L'!$B$392:$AV$512,31)))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2536.6518613392695</v>
      </c>
      <c r="M1274" s="14">
        <f t="shared" si="664"/>
        <v>769177</v>
      </c>
      <c r="N1274" s="13"/>
      <c r="O1274" s="12" t="e">
        <f>1000*(IF(I65&lt;18,VLOOKUP(I65,'[1]Mortality (No Interventions) L'!$B$10:$O$129,13),VLOOKUP(I65,'[1]Mortality (Interventions) L'!$B$392:$AV$512,31)))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2536.6518613392695</v>
      </c>
      <c r="M1275" s="14">
        <f t="shared" si="664"/>
        <v>769177</v>
      </c>
      <c r="N1275" s="13"/>
      <c r="O1275" s="12" t="e">
        <f>1000*(IF(I66&lt;18,VLOOKUP(I66,'[1]Mortality (No Interventions) L'!$B$10:$O$129,13),VLOOKUP(I66,'[1]Mortality (Interventions) L'!$B$392:$AV$512,31)))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2536.6518613392695</v>
      </c>
      <c r="M1276" s="14">
        <f t="shared" si="664"/>
        <v>769177</v>
      </c>
      <c r="N1276" s="13"/>
      <c r="O1276" s="12" t="e">
        <f>1000*(IF(I67&lt;18,VLOOKUP(I67,'[1]Mortality (No Interventions) L'!$B$10:$O$129,13),VLOOKUP(I67,'[1]Mortality (Interventions) L'!$B$392:$AV$512,31)))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2536.6518613392695</v>
      </c>
      <c r="M1277" s="14">
        <f t="shared" ref="M1277:M1308" si="681">$E$11</f>
        <v>769177</v>
      </c>
      <c r="N1277" s="13"/>
      <c r="O1277" s="12" t="e">
        <f>1000*(IF(I68&lt;18,VLOOKUP(I68,'[1]Mortality (No Interventions) L'!$B$10:$O$129,13),VLOOKUP(I68,'[1]Mortality (Interventions) L'!$B$392:$AV$512,31)))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2536.6518613392695</v>
      </c>
      <c r="M1278" s="14">
        <f t="shared" si="681"/>
        <v>769177</v>
      </c>
      <c r="N1278" s="13"/>
      <c r="O1278" s="12" t="e">
        <f>1000*(IF(I69&lt;18,VLOOKUP(I69,'[1]Mortality (No Interventions) L'!$B$10:$O$129,13),VLOOKUP(I69,'[1]Mortality (Interventions) L'!$B$392:$AV$512,31)))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2536.6518613392695</v>
      </c>
      <c r="M1279" s="14">
        <f t="shared" si="681"/>
        <v>769177</v>
      </c>
      <c r="N1279" s="13"/>
      <c r="O1279" s="12" t="e">
        <f>1000*(IF(I70&lt;18,VLOOKUP(I70,'[1]Mortality (No Interventions) L'!$B$10:$O$129,13),VLOOKUP(I70,'[1]Mortality (Interventions) L'!$B$392:$AV$512,31)))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2536.6518613392695</v>
      </c>
      <c r="M1280" s="14">
        <f t="shared" si="681"/>
        <v>769177</v>
      </c>
      <c r="N1280" s="13"/>
      <c r="O1280" s="12" t="e">
        <f>1000*(IF(I71&lt;18,VLOOKUP(I71,'[1]Mortality (No Interventions) L'!$B$10:$O$129,13),VLOOKUP(I71,'[1]Mortality (Interventions) L'!$B$392:$AV$512,31)))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2536.6518613392695</v>
      </c>
      <c r="M1281" s="14">
        <f t="shared" si="681"/>
        <v>769177</v>
      </c>
      <c r="N1281" s="13"/>
      <c r="O1281" s="12" t="e">
        <f>1000*(IF(I72&lt;18,VLOOKUP(I72,'[1]Mortality (No Interventions) L'!$B$10:$O$129,13),VLOOKUP(I72,'[1]Mortality (Interventions) L'!$B$392:$AV$512,31)))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2536.6518613392695</v>
      </c>
      <c r="M1282" s="14">
        <f t="shared" si="681"/>
        <v>769177</v>
      </c>
      <c r="N1282" s="13"/>
      <c r="O1282" s="12" t="e">
        <f>1000*(IF(I73&lt;18,VLOOKUP(I73,'[1]Mortality (No Interventions) L'!$B$10:$O$129,13),VLOOKUP(I73,'[1]Mortality (Interventions) L'!$B$392:$AV$512,31)))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2536.6518613392695</v>
      </c>
      <c r="M1283" s="14">
        <f t="shared" si="681"/>
        <v>769177</v>
      </c>
      <c r="N1283" s="13"/>
      <c r="O1283" s="12" t="e">
        <f>1000*(IF(I74&lt;18,VLOOKUP(I74,'[1]Mortality (No Interventions) L'!$B$10:$O$129,13),VLOOKUP(I74,'[1]Mortality (Interventions) L'!$B$392:$AV$512,31)))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2536.6518613392695</v>
      </c>
      <c r="M1284" s="14">
        <f t="shared" si="681"/>
        <v>769177</v>
      </c>
      <c r="N1284" s="13"/>
      <c r="O1284" s="12" t="e">
        <f>1000*(IF(I75&lt;18,VLOOKUP(I75,'[1]Mortality (No Interventions) L'!$B$10:$O$129,13),VLOOKUP(I75,'[1]Mortality (Interventions) L'!$B$392:$AV$512,31)))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2536.6518613392695</v>
      </c>
      <c r="M1285" s="14">
        <f t="shared" si="681"/>
        <v>769177</v>
      </c>
      <c r="N1285" s="13"/>
      <c r="O1285" s="12" t="e">
        <f>1000*(IF(I76&lt;18,VLOOKUP(I76,'[1]Mortality (No Interventions) L'!$B$10:$O$129,13),VLOOKUP(I76,'[1]Mortality (Interventions) L'!$B$392:$AV$512,31)))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2536.6518613392695</v>
      </c>
      <c r="M1286" s="14">
        <f t="shared" si="681"/>
        <v>769177</v>
      </c>
      <c r="N1286" s="13"/>
      <c r="O1286" s="12" t="e">
        <f>1000*(IF(I77&lt;18,VLOOKUP(I77,'[1]Mortality (No Interventions) L'!$B$10:$O$129,13),VLOOKUP(I77,'[1]Mortality (Interventions) L'!$B$392:$AV$512,31)))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2536.6518613392695</v>
      </c>
      <c r="M1287" s="14">
        <f t="shared" si="681"/>
        <v>769177</v>
      </c>
      <c r="N1287" s="13"/>
      <c r="O1287" s="12" t="e">
        <f>1000*(IF(I78&lt;18,VLOOKUP(I78,'[1]Mortality (No Interventions) L'!$B$10:$O$129,13),VLOOKUP(I78,'[1]Mortality (Interventions) L'!$B$392:$AV$512,31)))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2536.6518613392695</v>
      </c>
      <c r="M1288" s="14">
        <f t="shared" si="681"/>
        <v>769177</v>
      </c>
      <c r="N1288" s="13"/>
      <c r="O1288" s="12" t="e">
        <f>1000*(IF(I79&lt;18,VLOOKUP(I79,'[1]Mortality (No Interventions) L'!$B$10:$O$129,13),VLOOKUP(I79,'[1]Mortality (Interventions) L'!$B$392:$AV$512,31)))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2536.6518613392695</v>
      </c>
      <c r="M1289" s="14">
        <f t="shared" si="681"/>
        <v>769177</v>
      </c>
      <c r="O1289" s="12" t="e">
        <f>1000*(IF(I80&lt;18,VLOOKUP(I80,'[1]Mortality (No Interventions) L'!$B$10:$O$129,13),VLOOKUP(I80,'[1]Mortality (Interventions) L'!$B$392:$AV$512,31)))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2536.6518613392695</v>
      </c>
      <c r="M1290" s="14">
        <f t="shared" si="681"/>
        <v>769177</v>
      </c>
      <c r="O1290" s="12" t="e">
        <f>1000*(IF(I81&lt;18,VLOOKUP(I81,'[1]Mortality (No Interventions) L'!$B$10:$O$129,13),VLOOKUP(I81,'[1]Mortality (Interventions) L'!$B$392:$AV$512,31)))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2536.6518613392695</v>
      </c>
      <c r="M1291" s="14">
        <f t="shared" si="681"/>
        <v>769177</v>
      </c>
      <c r="O1291" s="12" t="e">
        <f>1000*(IF(I82&lt;18,VLOOKUP(I82,'[1]Mortality (No Interventions) L'!$B$10:$O$129,13),VLOOKUP(I82,'[1]Mortality (Interventions) L'!$B$392:$AV$512,31)))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2536.6518613392695</v>
      </c>
      <c r="M1292" s="14">
        <f t="shared" si="681"/>
        <v>769177</v>
      </c>
      <c r="O1292" s="12" t="e">
        <f>1000*(IF(I83&lt;18,VLOOKUP(I83,'[1]Mortality (No Interventions) L'!$B$10:$O$129,13),VLOOKUP(I83,'[1]Mortality (Interventions) L'!$B$392:$AV$512,31)))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2536.6518613392695</v>
      </c>
      <c r="M1293" s="14">
        <f t="shared" si="681"/>
        <v>769177</v>
      </c>
      <c r="O1293" s="12" t="e">
        <f>1000*(IF(I84&lt;18,VLOOKUP(I84,'[1]Mortality (No Interventions) L'!$B$10:$O$129,13),VLOOKUP(I84,'[1]Mortality (Interventions) L'!$B$392:$AV$512,31)))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2536.6518613392695</v>
      </c>
      <c r="M1294" s="14">
        <f t="shared" si="681"/>
        <v>769177</v>
      </c>
      <c r="O1294" s="12" t="e">
        <f>1000*(IF(I85&lt;18,VLOOKUP(I85,'[1]Mortality (No Interventions) L'!$B$10:$O$129,13),VLOOKUP(I85,'[1]Mortality (Interventions) L'!$B$392:$AV$512,31)))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2536.6518613392695</v>
      </c>
      <c r="M1295" s="14">
        <f t="shared" si="681"/>
        <v>769177</v>
      </c>
      <c r="O1295" s="12" t="e">
        <f>1000*(IF(I86&lt;18,VLOOKUP(I86,'[1]Mortality (No Interventions) L'!$B$10:$O$129,13),VLOOKUP(I86,'[1]Mortality (Interventions) L'!$B$392:$AV$512,31)))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2536.6518613392695</v>
      </c>
      <c r="M1296" s="14">
        <f t="shared" si="681"/>
        <v>769177</v>
      </c>
      <c r="O1296" s="12" t="e">
        <f>1000*(IF(I87&lt;18,VLOOKUP(I87,'[1]Mortality (No Interventions) L'!$B$10:$O$129,13),VLOOKUP(I87,'[1]Mortality (Interventions) L'!$B$392:$AV$512,31)))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2536.6518613392695</v>
      </c>
      <c r="M1297" s="14">
        <f t="shared" si="681"/>
        <v>769177</v>
      </c>
      <c r="O1297" s="12" t="e">
        <f>1000*(IF(I88&lt;18,VLOOKUP(I88,'[1]Mortality (No Interventions) L'!$B$10:$O$129,13),VLOOKUP(I88,'[1]Mortality (Interventions) L'!$B$392:$AV$512,31)))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2536.6518613392695</v>
      </c>
      <c r="M1298" s="14">
        <f t="shared" si="681"/>
        <v>769177</v>
      </c>
      <c r="O1298" s="12" t="e">
        <f>1000*(IF(I89&lt;18,VLOOKUP(I89,'[1]Mortality (No Interventions) L'!$B$10:$O$129,13),VLOOKUP(I89,'[1]Mortality (Interventions) L'!$B$392:$AV$512,31)))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2536.6518613392695</v>
      </c>
      <c r="M1299" s="14">
        <f t="shared" si="681"/>
        <v>769177</v>
      </c>
      <c r="O1299" s="12" t="e">
        <f>1000*(IF(I90&lt;18,VLOOKUP(I90,'[1]Mortality (No Interventions) L'!$B$10:$O$129,13),VLOOKUP(I90,'[1]Mortality (Interventions) L'!$B$392:$AV$512,31)))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2536.6518613392695</v>
      </c>
      <c r="M1300" s="14">
        <f t="shared" si="681"/>
        <v>769177</v>
      </c>
      <c r="O1300" s="12" t="e">
        <f>1000*(IF(I91&lt;18,VLOOKUP(I91,'[1]Mortality (No Interventions) L'!$B$10:$O$129,13),VLOOKUP(I91,'[1]Mortality (Interventions) L'!$B$392:$AV$512,31)))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2536.6518613392695</v>
      </c>
      <c r="M1301" s="14">
        <f t="shared" si="681"/>
        <v>769177</v>
      </c>
      <c r="O1301" s="12" t="e">
        <f>1000*(IF(I92&lt;18,VLOOKUP(I92,'[1]Mortality (No Interventions) L'!$B$10:$O$129,13),VLOOKUP(I92,'[1]Mortality (Interventions) L'!$B$392:$AV$512,31)))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2536.6518613392695</v>
      </c>
      <c r="M1302" s="14">
        <f t="shared" si="681"/>
        <v>769177</v>
      </c>
      <c r="O1302" s="12" t="e">
        <f>1000*(IF(I93&lt;18,VLOOKUP(I93,'[1]Mortality (No Interventions) L'!$B$10:$O$129,13),VLOOKUP(I93,'[1]Mortality (Interventions) L'!$B$392:$AV$512,31)))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2536.6518613392695</v>
      </c>
      <c r="M1303" s="14">
        <f t="shared" si="681"/>
        <v>769177</v>
      </c>
      <c r="O1303" s="12" t="e">
        <f>1000*(IF(I94&lt;18,VLOOKUP(I94,'[1]Mortality (No Interventions) L'!$B$10:$O$129,13),VLOOKUP(I94,'[1]Mortality (Interventions) L'!$B$392:$AV$512,31)))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2536.6518613392695</v>
      </c>
      <c r="M1304" s="14">
        <f t="shared" si="681"/>
        <v>769177</v>
      </c>
      <c r="O1304" s="12" t="e">
        <f>1000*(IF(I95&lt;18,VLOOKUP(I95,'[1]Mortality (No Interventions) L'!$B$10:$O$129,13),VLOOKUP(I95,'[1]Mortality (Interventions) L'!$B$392:$AV$512,31)))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2536.6518613392695</v>
      </c>
      <c r="M1305" s="14">
        <f t="shared" si="681"/>
        <v>769177</v>
      </c>
      <c r="O1305" s="12" t="e">
        <f>1000*(IF(I96&lt;18,VLOOKUP(I96,'[1]Mortality (No Interventions) L'!$B$10:$O$129,13),VLOOKUP(I96,'[1]Mortality (Interventions) L'!$B$392:$AV$512,31)))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2536.6518613392695</v>
      </c>
      <c r="M1306" s="14">
        <f t="shared" si="681"/>
        <v>769177</v>
      </c>
      <c r="O1306" s="12" t="e">
        <f>1000*(IF(I97&lt;18,VLOOKUP(I97,'[1]Mortality (No Interventions) L'!$B$10:$O$129,13),VLOOKUP(I97,'[1]Mortality (Interventions) L'!$B$392:$AV$512,31)))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2536.6518613392695</v>
      </c>
      <c r="M1307" s="14">
        <f t="shared" si="681"/>
        <v>769177</v>
      </c>
      <c r="O1307" s="12" t="e">
        <f>1000*(IF(I98&lt;18,VLOOKUP(I98,'[1]Mortality (No Interventions) L'!$B$10:$O$129,13),VLOOKUP(I98,'[1]Mortality (Interventions) L'!$B$392:$AV$512,31)))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2536.6518613392695</v>
      </c>
      <c r="M1308" s="14">
        <f t="shared" si="681"/>
        <v>769177</v>
      </c>
      <c r="O1308" s="12" t="e">
        <f>1000*(IF(I99&lt;18,VLOOKUP(I99,'[1]Mortality (No Interventions) L'!$B$10:$O$129,13),VLOOKUP(I99,'[1]Mortality (Interventions) L'!$B$392:$AV$512,31)))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2536.6518613392695</v>
      </c>
      <c r="M1309" s="14">
        <f t="shared" ref="M1309:M1333" si="698">$E$11</f>
        <v>769177</v>
      </c>
      <c r="O1309" s="12" t="e">
        <f>1000*(IF(I100&lt;18,VLOOKUP(I100,'[1]Mortality (No Interventions) L'!$B$10:$O$129,13),VLOOKUP(I100,'[1]Mortality (Interventions) L'!$B$392:$AV$512,31)))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2536.6518613392695</v>
      </c>
      <c r="M1310" s="14">
        <f t="shared" si="698"/>
        <v>769177</v>
      </c>
      <c r="O1310" s="12" t="e">
        <f>1000*(IF(I101&lt;18,VLOOKUP(I101,'[1]Mortality (No Interventions) L'!$B$10:$O$129,13),VLOOKUP(I101,'[1]Mortality (Interventions) L'!$B$392:$AV$512,31)))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2536.6518613392695</v>
      </c>
      <c r="M1311" s="14">
        <f t="shared" si="698"/>
        <v>769177</v>
      </c>
      <c r="O1311" s="12" t="e">
        <f>1000*(IF(I102&lt;18,VLOOKUP(I102,'[1]Mortality (No Interventions) L'!$B$10:$O$129,13),VLOOKUP(I102,'[1]Mortality (Interventions) L'!$B$392:$AV$512,31)))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2536.6518613392695</v>
      </c>
      <c r="M1312" s="14">
        <f t="shared" si="698"/>
        <v>769177</v>
      </c>
      <c r="O1312" s="12" t="e">
        <f>1000*(IF(I103&lt;18,VLOOKUP(I103,'[1]Mortality (No Interventions) L'!$B$10:$O$129,13),VLOOKUP(I103,'[1]Mortality (Interventions) L'!$B$392:$AV$512,31)))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2536.6518613392695</v>
      </c>
      <c r="M1313" s="14">
        <f t="shared" si="698"/>
        <v>769177</v>
      </c>
      <c r="O1313" s="12" t="e">
        <f>1000*(IF(I104&lt;18,VLOOKUP(I104,'[1]Mortality (No Interventions) L'!$B$10:$O$129,13),VLOOKUP(I104,'[1]Mortality (Interventions) L'!$B$392:$AV$512,31)))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2536.6518613392695</v>
      </c>
      <c r="M1314" s="14">
        <f t="shared" si="698"/>
        <v>769177</v>
      </c>
      <c r="O1314" s="12" t="e">
        <f>1000*(IF(I105&lt;18,VLOOKUP(I105,'[1]Mortality (No Interventions) L'!$B$10:$O$129,13),VLOOKUP(I105,'[1]Mortality (Interventions) L'!$B$392:$AV$512,31)))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2536.6518613392695</v>
      </c>
      <c r="M1315" s="14">
        <f t="shared" si="698"/>
        <v>769177</v>
      </c>
      <c r="O1315" s="12" t="e">
        <f>1000*(IF(I106&lt;18,VLOOKUP(I106,'[1]Mortality (No Interventions) L'!$B$10:$O$129,13),VLOOKUP(I106,'[1]Mortality (Interventions) L'!$B$392:$AV$512,31)))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2536.6518613392695</v>
      </c>
      <c r="M1316" s="14">
        <f t="shared" si="698"/>
        <v>769177</v>
      </c>
      <c r="O1316" s="12" t="e">
        <f>1000*(IF(I107&lt;18,VLOOKUP(I107,'[1]Mortality (No Interventions) L'!$B$10:$O$129,13),VLOOKUP(I107,'[1]Mortality (Interventions) L'!$B$392:$AV$512,31)))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2536.6518613392695</v>
      </c>
      <c r="M1317" s="14">
        <f t="shared" si="698"/>
        <v>769177</v>
      </c>
      <c r="O1317" s="12" t="e">
        <f>1000*(IF(I108&lt;18,VLOOKUP(I108,'[1]Mortality (No Interventions) L'!$B$10:$O$129,13),VLOOKUP(I108,'[1]Mortality (Interventions) L'!$B$392:$AV$512,31)))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2536.6518613392695</v>
      </c>
      <c r="M1318" s="14">
        <f t="shared" si="698"/>
        <v>769177</v>
      </c>
      <c r="O1318" s="12" t="e">
        <f>1000*(IF(I109&lt;18,VLOOKUP(I109,'[1]Mortality (No Interventions) L'!$B$10:$O$129,13),VLOOKUP(I109,'[1]Mortality (Interventions) L'!$B$392:$AV$512,31)))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2536.6518613392695</v>
      </c>
      <c r="M1319" s="14">
        <f t="shared" si="698"/>
        <v>769177</v>
      </c>
      <c r="O1319" s="12" t="e">
        <f>1000*(IF(I110&lt;18,VLOOKUP(I110,'[1]Mortality (No Interventions) L'!$B$10:$O$129,13),VLOOKUP(I110,'[1]Mortality (Interventions) L'!$B$392:$AV$512,31)))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2536.6518613392695</v>
      </c>
      <c r="M1320" s="14">
        <f t="shared" si="698"/>
        <v>769177</v>
      </c>
      <c r="O1320" s="12" t="e">
        <f>1000*(IF(I111&lt;18,VLOOKUP(I111,'[1]Mortality (No Interventions) L'!$B$10:$O$129,13),VLOOKUP(I111,'[1]Mortality (Interventions) L'!$B$392:$AV$512,31)))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2536.6518613392695</v>
      </c>
      <c r="M1321" s="14">
        <f t="shared" si="698"/>
        <v>769177</v>
      </c>
      <c r="O1321" s="12" t="e">
        <f>1000*(IF(I112&lt;18,VLOOKUP(I112,'[1]Mortality (No Interventions) L'!$B$10:$O$129,13),VLOOKUP(I112,'[1]Mortality (Interventions) L'!$B$392:$AV$512,31)))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2536.6518613392695</v>
      </c>
      <c r="M1322" s="14">
        <f t="shared" si="698"/>
        <v>769177</v>
      </c>
      <c r="O1322" s="12" t="e">
        <f>1000*(IF(I113&lt;18,VLOOKUP(I113,'[1]Mortality (No Interventions) L'!$B$10:$O$129,13),VLOOKUP(I113,'[1]Mortality (Interventions) L'!$B$392:$AV$512,31)))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2536.6518613392695</v>
      </c>
      <c r="M1323" s="14">
        <f t="shared" si="698"/>
        <v>769177</v>
      </c>
      <c r="O1323" s="12" t="e">
        <f>1000*(IF(I114&lt;18,VLOOKUP(I114,'[1]Mortality (No Interventions) L'!$B$10:$O$129,13),VLOOKUP(I114,'[1]Mortality (Interventions) L'!$B$392:$AV$512,31)))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2536.6518613392695</v>
      </c>
      <c r="M1324" s="14">
        <f t="shared" si="698"/>
        <v>769177</v>
      </c>
      <c r="O1324" s="12" t="e">
        <f>1000*(IF(I115&lt;18,VLOOKUP(I115,'[1]Mortality (No Interventions) L'!$B$10:$O$129,13),VLOOKUP(I115,'[1]Mortality (Interventions) L'!$B$392:$AV$512,31)))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2536.6518613392695</v>
      </c>
      <c r="M1325" s="14">
        <f t="shared" si="698"/>
        <v>769177</v>
      </c>
      <c r="O1325" s="12" t="e">
        <f>1000*(IF(I116&lt;18,VLOOKUP(I116,'[1]Mortality (No Interventions) L'!$B$10:$O$129,13),VLOOKUP(I116,'[1]Mortality (Interventions) L'!$B$392:$AV$512,31)))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2536.6518613392695</v>
      </c>
      <c r="M1326" s="14">
        <f t="shared" si="698"/>
        <v>769177</v>
      </c>
      <c r="O1326" s="12" t="e">
        <f>1000*(IF(I117&lt;18,VLOOKUP(I117,'[1]Mortality (No Interventions) L'!$B$10:$O$129,13),VLOOKUP(I117,'[1]Mortality (Interventions) L'!$B$392:$AV$512,31)))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2536.6518613392695</v>
      </c>
      <c r="M1327" s="14">
        <f t="shared" si="698"/>
        <v>769177</v>
      </c>
      <c r="O1327" s="12" t="e">
        <f>1000*(IF(I118&lt;18,VLOOKUP(I118,'[1]Mortality (No Interventions) L'!$B$10:$O$129,13),VLOOKUP(I118,'[1]Mortality (Interventions) L'!$B$392:$AV$512,31)))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2536.6518613392695</v>
      </c>
      <c r="M1328" s="14">
        <f t="shared" si="698"/>
        <v>769177</v>
      </c>
      <c r="O1328" s="12" t="e">
        <f>1000*(IF(I119&lt;18,VLOOKUP(I119,'[1]Mortality (No Interventions) L'!$B$10:$O$129,13),VLOOKUP(I119,'[1]Mortality (Interventions) L'!$B$392:$AV$512,31)))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2536.6518613392695</v>
      </c>
      <c r="M1329" s="14">
        <f t="shared" si="698"/>
        <v>769177</v>
      </c>
      <c r="O1329" s="12" t="e">
        <f>1000*(IF(I120&lt;18,VLOOKUP(I120,'[1]Mortality (No Interventions) L'!$B$10:$O$129,13),VLOOKUP(I120,'[1]Mortality (Interventions) L'!$B$392:$AV$512,31)))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2536.6518613392695</v>
      </c>
      <c r="M1330" s="14">
        <f t="shared" si="698"/>
        <v>769177</v>
      </c>
      <c r="O1330" s="12" t="e">
        <f>1000*(IF(I121&lt;18,VLOOKUP(I121,'[1]Mortality (No Interventions) L'!$B$10:$O$129,13),VLOOKUP(I121,'[1]Mortality (Interventions) L'!$B$392:$AV$512,31)))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2536.6518613392695</v>
      </c>
      <c r="M1331" s="14">
        <f t="shared" si="698"/>
        <v>769177</v>
      </c>
      <c r="O1331" s="12" t="e">
        <f>1000*(IF(I122&lt;18,VLOOKUP(I122,'[1]Mortality (No Interventions) L'!$B$10:$O$129,13),VLOOKUP(I122,'[1]Mortality (Interventions) L'!$B$392:$AV$512,31)))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2536.6518613392695</v>
      </c>
      <c r="M1332" s="14">
        <f t="shared" si="698"/>
        <v>769177</v>
      </c>
      <c r="O1332" s="12" t="e">
        <f>1000*(IF(I123&lt;18,VLOOKUP(I123,'[1]Mortality (No Interventions) L'!$B$10:$O$129,13),VLOOKUP(I123,'[1]Mortality (Interventions) L'!$B$392:$AV$512,31)))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2536.6518613392695</v>
      </c>
      <c r="M1333" s="14">
        <f t="shared" si="698"/>
        <v>769177</v>
      </c>
      <c r="O1333" s="12" t="e">
        <f>1000*(IF(I124&lt;18,VLOOKUP(I124,'[1]Mortality (No Interventions) L'!$B$10:$O$129,13),VLOOKUP(I124,'[1]Mortality (Interventions) L'!$B$392:$AV$512,31)))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508468.65149676148</v>
      </c>
      <c r="Z1338" s="2">
        <f t="shared" si="715"/>
        <v>-12711.716287419038</v>
      </c>
      <c r="AA1338" s="2">
        <f t="shared" si="715"/>
        <v>-45734.89492426494</v>
      </c>
      <c r="AB1338" s="2">
        <f t="shared" si="715"/>
        <v>-769177.00000000012</v>
      </c>
      <c r="AC1338" s="2">
        <f t="shared" si="715"/>
        <v>-319154.9597149223</v>
      </c>
      <c r="AD1338" s="2">
        <f t="shared" si="715"/>
        <v>13591.984585958611</v>
      </c>
      <c r="AE1338" s="2">
        <f t="shared" si="715"/>
        <v>-305562.97512896376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508468.65149676148</v>
      </c>
      <c r="Z1340" s="2">
        <f t="shared" si="716"/>
        <v>-12711.716287419038</v>
      </c>
      <c r="AA1340" s="2">
        <f t="shared" si="716"/>
        <v>-21624.08503396259</v>
      </c>
      <c r="AB1340" s="2">
        <f t="shared" si="716"/>
        <v>-190591.97262836838</v>
      </c>
      <c r="AC1340" s="2">
        <f t="shared" si="716"/>
        <v>283540.87754701159</v>
      </c>
      <c r="AD1340" s="2">
        <f t="shared" si="716"/>
        <v>5785.8502737163135</v>
      </c>
      <c r="AE1340" s="2">
        <f t="shared" si="716"/>
        <v>289326.72782072786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508468.65149676148</v>
      </c>
      <c r="Z1342" s="2">
        <f t="shared" si="717"/>
        <v>-12711.716287419038</v>
      </c>
      <c r="AA1342" s="2">
        <f t="shared" si="717"/>
        <v>-32752.454901980214</v>
      </c>
      <c r="AB1342" s="2">
        <f t="shared" si="717"/>
        <v>-421520.57526570954</v>
      </c>
      <c r="AC1342" s="2">
        <f t="shared" si="717"/>
        <v>41483.905041652557</v>
      </c>
      <c r="AD1342" s="2">
        <f t="shared" si="717"/>
        <v>9362.9854871450443</v>
      </c>
      <c r="AE1342" s="2">
        <f t="shared" si="717"/>
        <v>50846.890528797754</v>
      </c>
    </row>
    <row r="1345" spans="1:40" ht="19" customHeight="1" x14ac:dyDescent="0.15">
      <c r="A1345" s="1"/>
      <c r="G1345" s="1" t="s">
        <v>11</v>
      </c>
      <c r="H1345" s="50">
        <v>497532.36964899127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497532.36964899127</v>
      </c>
      <c r="K1346" s="14">
        <f>J1346*$C$10</f>
        <v>12438.309241224782</v>
      </c>
      <c r="L1346" s="15">
        <f>$C$1356</f>
        <v>5174.8242492625905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497532.36964899127</v>
      </c>
      <c r="Z1346" s="8">
        <f t="shared" ref="Z1346:Z1377" si="722">IFERROR(_xlfn.IFNA(-$T1346*K1346,0),0)</f>
        <v>-12438.309241224782</v>
      </c>
      <c r="AA1346" s="8">
        <f t="shared" ref="AA1346:AA1377" si="723">IFERROR(_xlfn.IFNA(-$T1346*L1346,0),0)</f>
        <v>-5174.8242492625905</v>
      </c>
      <c r="AB1346" s="8"/>
      <c r="AC1346" s="8">
        <f t="shared" ref="AC1346:AC1377" si="724">IFERROR(_xlfn.IFNA(SUM(Y1346:AB1346),0),0)</f>
        <v>479919.23615850392</v>
      </c>
      <c r="AD1346" s="8"/>
      <c r="AE1346" s="8">
        <f t="shared" ref="AE1346:AE1377" si="725">IFERROR(_xlfn.IFNA(SUM(AC1346:AD1346),0),0)</f>
        <v>479919.23615850392</v>
      </c>
      <c r="AG1346" s="46">
        <f>AE1475</f>
        <v>49753.264105277718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L'!$B$10:$O$129,13),VLOOKUP(I5,'[1]Mortality (Interventions) L'!$B$392:$AV$512,34)))</f>
        <v>12.122491231728977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1.2122491231728977E-2</v>
      </c>
      <c r="S1347" s="10">
        <f t="shared" ref="S1347:S1378" si="729">MIN(P1347*Q1347,Q1347-R1347)</f>
        <v>0</v>
      </c>
      <c r="T1347" s="9">
        <f t="shared" si="719"/>
        <v>0.98787750876827107</v>
      </c>
      <c r="U1347" s="18"/>
      <c r="V1347" s="8">
        <f t="shared" ref="V1347:V1378" si="730">W1346</f>
        <v>7691.77</v>
      </c>
      <c r="W1347" s="8">
        <f t="shared" si="720"/>
        <v>7598.5265856185251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-9324.3414381475995</v>
      </c>
      <c r="AC1347" s="8">
        <f t="shared" si="724"/>
        <v>-9324.3414381475995</v>
      </c>
      <c r="AD1347" s="8">
        <f t="shared" ref="AD1347:AD1378" si="732">IFERROR(_xlfn.IFNA($D$6*SUM(V1347:V1347,Y1347:Z1347),0),0)</f>
        <v>754.56263700000011</v>
      </c>
      <c r="AE1347" s="8">
        <f t="shared" si="725"/>
        <v>-8569.7788011475986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2687.1624010176342</v>
      </c>
      <c r="M1348" s="14">
        <f t="shared" si="718"/>
        <v>769177</v>
      </c>
      <c r="N1348" s="13"/>
      <c r="O1348" s="12">
        <f>1000*(IF(I6&lt;18,VLOOKUP(I6,'[1]Mortality (No Interventions) L'!$B$10:$O$129,13),VLOOKUP(I6,'[1]Mortality (Interventions) L'!$B$392:$AV$512,34)))</f>
        <v>13.299584894558011</v>
      </c>
      <c r="P1348" s="11">
        <v>0</v>
      </c>
      <c r="Q1348" s="10">
        <f t="shared" si="727"/>
        <v>0.98787750876827107</v>
      </c>
      <c r="R1348" s="10">
        <f t="shared" si="728"/>
        <v>1.3138360793288097E-2</v>
      </c>
      <c r="S1348" s="10">
        <f t="shared" si="729"/>
        <v>0</v>
      </c>
      <c r="T1348" s="9">
        <f t="shared" si="719"/>
        <v>0.97473914797498296</v>
      </c>
      <c r="U1348" s="18"/>
      <c r="V1348" s="8">
        <f t="shared" si="730"/>
        <v>7598.5265856185251</v>
      </c>
      <c r="W1348" s="8">
        <f t="shared" si="720"/>
        <v>7497.4693362195349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-2619.2823892383381</v>
      </c>
      <c r="AB1348" s="8">
        <f t="shared" si="731"/>
        <v>-10105.724939898959</v>
      </c>
      <c r="AC1348" s="8">
        <f t="shared" si="724"/>
        <v>-12725.007329137297</v>
      </c>
      <c r="AD1348" s="8">
        <f t="shared" si="732"/>
        <v>745.41545804917735</v>
      </c>
      <c r="AE1348" s="8">
        <f t="shared" si="725"/>
        <v>-11979.59187108812</v>
      </c>
      <c r="AF1348" s="1" t="s">
        <v>34</v>
      </c>
      <c r="AG1348" s="44">
        <f>AE1475/Y1475</f>
        <v>0.10000005454997553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2687.1624010176342</v>
      </c>
      <c r="M1349" s="14">
        <f t="shared" si="718"/>
        <v>769177</v>
      </c>
      <c r="N1349" s="13"/>
      <c r="O1349" s="12">
        <f>1000*(IF(I7&lt;18,VLOOKUP(I7,'[1]Mortality (No Interventions) L'!$B$10:$O$129,13),VLOOKUP(I7,'[1]Mortality (Interventions) L'!$B$392:$AV$512,34)))</f>
        <v>14.554302912058374</v>
      </c>
      <c r="P1349" s="11">
        <v>0</v>
      </c>
      <c r="Q1349" s="10">
        <f t="shared" si="727"/>
        <v>0.97473914797498296</v>
      </c>
      <c r="R1349" s="10">
        <f t="shared" si="728"/>
        <v>1.4186648819869592E-2</v>
      </c>
      <c r="S1349" s="10">
        <f t="shared" si="729"/>
        <v>0</v>
      </c>
      <c r="T1349" s="9">
        <f t="shared" si="719"/>
        <v>0.96055249915511332</v>
      </c>
      <c r="U1349" s="18"/>
      <c r="V1349" s="8">
        <f t="shared" si="730"/>
        <v>7497.4693362195349</v>
      </c>
      <c r="W1349" s="8">
        <f t="shared" si="720"/>
        <v>7388.3488964263261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-2581.1605599331433</v>
      </c>
      <c r="AB1349" s="8">
        <f t="shared" si="731"/>
        <v>-10912.043979320833</v>
      </c>
      <c r="AC1349" s="8">
        <f t="shared" si="724"/>
        <v>-13493.204539253977</v>
      </c>
      <c r="AD1349" s="8">
        <f t="shared" si="732"/>
        <v>735.50174188313645</v>
      </c>
      <c r="AE1349" s="8">
        <f t="shared" si="725"/>
        <v>-12757.702797370841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2687.1624010176342</v>
      </c>
      <c r="M1350" s="14">
        <f t="shared" si="718"/>
        <v>769177</v>
      </c>
      <c r="N1350" s="13"/>
      <c r="O1350" s="12">
        <f>1000*(IF(I8&lt;18,VLOOKUP(I8,'[1]Mortality (No Interventions) L'!$B$10:$O$129,13),VLOOKUP(I8,'[1]Mortality (Interventions) L'!$B$392:$AV$512,34)))</f>
        <v>15.88644608413696</v>
      </c>
      <c r="P1350" s="11">
        <v>0</v>
      </c>
      <c r="Q1350" s="10">
        <f t="shared" si="727"/>
        <v>0.96055249915511332</v>
      </c>
      <c r="R1350" s="10">
        <f t="shared" si="728"/>
        <v>1.5259765488810719E-2</v>
      </c>
      <c r="S1350" s="10">
        <f t="shared" si="729"/>
        <v>0</v>
      </c>
      <c r="T1350" s="9">
        <f t="shared" si="719"/>
        <v>0.94529273366630262</v>
      </c>
      <c r="U1350" s="18"/>
      <c r="V1350" s="8">
        <f t="shared" si="730"/>
        <v>7388.3488964263261</v>
      </c>
      <c r="W1350" s="8">
        <f t="shared" si="720"/>
        <v>7270.9742900324572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-2540.1550918632647</v>
      </c>
      <c r="AB1350" s="8">
        <f t="shared" si="731"/>
        <v>-11737.460639386962</v>
      </c>
      <c r="AC1350" s="8">
        <f t="shared" si="724"/>
        <v>-14277.615731250226</v>
      </c>
      <c r="AD1350" s="8">
        <f t="shared" si="732"/>
        <v>724.79702673942268</v>
      </c>
      <c r="AE1350" s="8">
        <f t="shared" si="725"/>
        <v>-13552.818704510802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2687.1624010176342</v>
      </c>
      <c r="M1351" s="14">
        <f t="shared" si="718"/>
        <v>769177</v>
      </c>
      <c r="N1351" s="13"/>
      <c r="O1351" s="12">
        <f>1000*(IF(I9&lt;18,VLOOKUP(I9,'[1]Mortality (No Interventions) L'!$B$10:$O$129,13),VLOOKUP(I9,'[1]Mortality (Interventions) L'!$B$392:$AV$512,34)))</f>
        <v>17.383959561696052</v>
      </c>
      <c r="P1351" s="11">
        <v>0</v>
      </c>
      <c r="Q1351" s="10">
        <f t="shared" si="727"/>
        <v>0.94529273366630262</v>
      </c>
      <c r="R1351" s="10">
        <f t="shared" si="728"/>
        <v>1.6432930656020122E-2</v>
      </c>
      <c r="S1351" s="10">
        <f t="shared" si="729"/>
        <v>0</v>
      </c>
      <c r="T1351" s="9">
        <f t="shared" si="719"/>
        <v>0.92885980301028248</v>
      </c>
      <c r="U1351" s="18"/>
      <c r="V1351" s="8">
        <f t="shared" si="730"/>
        <v>7270.9742900324572</v>
      </c>
      <c r="W1351" s="8">
        <f t="shared" si="720"/>
        <v>7144.5759670004009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-2495.9971384658775</v>
      </c>
      <c r="AB1351" s="8">
        <f t="shared" si="731"/>
        <v>-12639.832303205589</v>
      </c>
      <c r="AC1351" s="8">
        <f t="shared" si="724"/>
        <v>-15135.829441671467</v>
      </c>
      <c r="AD1351" s="8">
        <f t="shared" si="732"/>
        <v>713.28257785218409</v>
      </c>
      <c r="AE1351" s="8">
        <f t="shared" si="725"/>
        <v>-14422.546863819283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2687.1624010176342</v>
      </c>
      <c r="M1352" s="14">
        <f t="shared" si="718"/>
        <v>769177</v>
      </c>
      <c r="N1352" s="13"/>
      <c r="O1352" s="12">
        <f>1000*(IF(I10&lt;18,VLOOKUP(I10,'[1]Mortality (No Interventions) L'!$B$10:$O$129,13),VLOOKUP(I10,'[1]Mortality (Interventions) L'!$B$392:$AV$512,34)))</f>
        <v>19.272853536014143</v>
      </c>
      <c r="P1352" s="11">
        <v>0</v>
      </c>
      <c r="Q1352" s="10">
        <f t="shared" si="727"/>
        <v>0.92885980301028248</v>
      </c>
      <c r="R1352" s="10">
        <f t="shared" si="728"/>
        <v>1.7901778938908122E-2</v>
      </c>
      <c r="S1352" s="10">
        <f t="shared" si="729"/>
        <v>0</v>
      </c>
      <c r="T1352" s="9">
        <f t="shared" si="719"/>
        <v>0.91095802407137438</v>
      </c>
      <c r="U1352" s="18"/>
      <c r="V1352" s="8">
        <f t="shared" si="730"/>
        <v>7144.5759670004009</v>
      </c>
      <c r="W1352" s="8">
        <f t="shared" si="720"/>
        <v>7006.8796008114759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-2447.8921511899143</v>
      </c>
      <c r="AB1352" s="8">
        <f t="shared" si="731"/>
        <v>-13769.636618892533</v>
      </c>
      <c r="AC1352" s="8">
        <f t="shared" si="724"/>
        <v>-16217.528770082448</v>
      </c>
      <c r="AD1352" s="8">
        <f t="shared" si="732"/>
        <v>700.8829023627394</v>
      </c>
      <c r="AE1352" s="8">
        <f t="shared" si="725"/>
        <v>-15516.64586771971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2687.1624010176342</v>
      </c>
      <c r="M1353" s="14">
        <f t="shared" si="718"/>
        <v>769177</v>
      </c>
      <c r="N1353" s="13"/>
      <c r="O1353" s="12">
        <f>1000*(IF(I11&lt;18,VLOOKUP(I11,'[1]Mortality (No Interventions) L'!$B$10:$O$129,13),VLOOKUP(I11,'[1]Mortality (Interventions) L'!$B$392:$AV$512,34)))</f>
        <v>21.222126190262681</v>
      </c>
      <c r="P1353" s="11">
        <v>0</v>
      </c>
      <c r="Q1353" s="10">
        <f t="shared" si="727"/>
        <v>0.91095802407137438</v>
      </c>
      <c r="R1353" s="10">
        <f t="shared" si="728"/>
        <v>1.9332466140875054E-2</v>
      </c>
      <c r="S1353" s="10">
        <f t="shared" si="729"/>
        <v>0</v>
      </c>
      <c r="T1353" s="9">
        <f t="shared" si="719"/>
        <v>0.89162555793049936</v>
      </c>
      <c r="U1353" s="18"/>
      <c r="V1353" s="8">
        <f t="shared" si="730"/>
        <v>7006.8796008114759</v>
      </c>
      <c r="W1353" s="8">
        <f t="shared" si="720"/>
        <v>6858.1787177230772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-2395.9426750572084</v>
      </c>
      <c r="AB1353" s="8">
        <f t="shared" si="731"/>
        <v>-14870.088308839851</v>
      </c>
      <c r="AC1353" s="8">
        <f t="shared" si="724"/>
        <v>-17266.030983897061</v>
      </c>
      <c r="AD1353" s="8">
        <f t="shared" si="732"/>
        <v>687.37488883960589</v>
      </c>
      <c r="AE1353" s="8">
        <f t="shared" si="725"/>
        <v>-16578.656095057453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2687.1624010176342</v>
      </c>
      <c r="M1354" s="14">
        <f t="shared" si="718"/>
        <v>769177</v>
      </c>
      <c r="N1354" s="13"/>
      <c r="O1354" s="12">
        <f>1000*(IF(I12&lt;18,VLOOKUP(I12,'[1]Mortality (No Interventions) L'!$B$10:$O$129,13),VLOOKUP(I12,'[1]Mortality (Interventions) L'!$B$392:$AV$512,34)))</f>
        <v>23.467284019097018</v>
      </c>
      <c r="P1354" s="11">
        <v>0</v>
      </c>
      <c r="Q1354" s="10">
        <f t="shared" si="727"/>
        <v>0.89162555793049936</v>
      </c>
      <c r="R1354" s="10">
        <f t="shared" si="728"/>
        <v>2.0924030206640871E-2</v>
      </c>
      <c r="S1354" s="10">
        <f t="shared" si="729"/>
        <v>0</v>
      </c>
      <c r="T1354" s="9">
        <f t="shared" si="719"/>
        <v>0.87070152772385845</v>
      </c>
      <c r="U1354" s="18"/>
      <c r="V1354" s="8">
        <f t="shared" si="730"/>
        <v>6858.1787177230772</v>
      </c>
      <c r="W1354" s="8">
        <f t="shared" si="720"/>
        <v>6697.235889900543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-2339.7164078081655</v>
      </c>
      <c r="AB1354" s="8">
        <f t="shared" si="731"/>
        <v>-16094.282782253405</v>
      </c>
      <c r="AC1354" s="8">
        <f t="shared" si="724"/>
        <v>-18433.999190061571</v>
      </c>
      <c r="AD1354" s="8">
        <f t="shared" si="732"/>
        <v>672.78733220863387</v>
      </c>
      <c r="AE1354" s="8">
        <f t="shared" si="725"/>
        <v>-17761.211857852937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2687.1624010176342</v>
      </c>
      <c r="M1355" s="14">
        <f t="shared" si="718"/>
        <v>769177</v>
      </c>
      <c r="N1355" s="13"/>
      <c r="O1355" s="12">
        <f>1000*(IF(I13&lt;18,VLOOKUP(I13,'[1]Mortality (No Interventions) L'!$B$10:$O$129,13),VLOOKUP(I13,'[1]Mortality (Interventions) L'!$B$392:$AV$512,34)))</f>
        <v>26.054026881531485</v>
      </c>
      <c r="P1355" s="11">
        <v>0</v>
      </c>
      <c r="Q1355" s="10">
        <f t="shared" si="727"/>
        <v>0.87070152772385845</v>
      </c>
      <c r="R1355" s="10">
        <f t="shared" si="728"/>
        <v>2.2685281009107938E-2</v>
      </c>
      <c r="S1355" s="10">
        <f t="shared" si="729"/>
        <v>0</v>
      </c>
      <c r="T1355" s="9">
        <f t="shared" si="719"/>
        <v>0.84801624671475051</v>
      </c>
      <c r="U1355" s="18"/>
      <c r="V1355" s="8">
        <f t="shared" si="730"/>
        <v>6697.235889900543</v>
      </c>
      <c r="W1355" s="8">
        <f t="shared" si="720"/>
        <v>6522.7459259931165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-2278.7573736239715</v>
      </c>
      <c r="AB1355" s="8">
        <f t="shared" si="731"/>
        <v>-17448.996390742617</v>
      </c>
      <c r="AC1355" s="8">
        <f t="shared" si="724"/>
        <v>-19727.753764366589</v>
      </c>
      <c r="AD1355" s="8">
        <f t="shared" si="732"/>
        <v>656.99884079924334</v>
      </c>
      <c r="AE1355" s="8">
        <f t="shared" si="725"/>
        <v>-19070.754923567347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5174.8242492625905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2687.1624010176342</v>
      </c>
      <c r="M1356" s="14">
        <f t="shared" si="718"/>
        <v>769177</v>
      </c>
      <c r="N1356" s="13"/>
      <c r="O1356" s="12">
        <f>1000*(IF(I14&lt;18,VLOOKUP(I14,'[1]Mortality (No Interventions) L'!$B$10:$O$129,13),VLOOKUP(I14,'[1]Mortality (Interventions) L'!$B$392:$AV$512,34)))</f>
        <v>29.131822504400265</v>
      </c>
      <c r="P1356" s="11">
        <v>0</v>
      </c>
      <c r="Q1356" s="10">
        <f t="shared" si="727"/>
        <v>0.84801624671475051</v>
      </c>
      <c r="R1356" s="10">
        <f t="shared" si="728"/>
        <v>2.4704258780141816E-2</v>
      </c>
      <c r="S1356" s="10">
        <f t="shared" si="729"/>
        <v>0</v>
      </c>
      <c r="T1356" s="9">
        <f t="shared" si="719"/>
        <v>0.82331198793460869</v>
      </c>
      <c r="U1356" s="18"/>
      <c r="V1356" s="8">
        <f t="shared" si="730"/>
        <v>6522.7459259931165</v>
      </c>
      <c r="W1356" s="8">
        <f t="shared" si="720"/>
        <v>6332.7264494357851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-2212.3730182849645</v>
      </c>
      <c r="AB1356" s="8">
        <f t="shared" si="731"/>
        <v>-19001.94765573314</v>
      </c>
      <c r="AC1356" s="8">
        <f t="shared" si="724"/>
        <v>-21214.320674018105</v>
      </c>
      <c r="AD1356" s="8">
        <f t="shared" si="732"/>
        <v>639.88137533992483</v>
      </c>
      <c r="AE1356" s="8">
        <f t="shared" si="725"/>
        <v>-20574.439298678179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2687.1624010176342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2687.1624010176342</v>
      </c>
      <c r="M1357" s="14">
        <f t="shared" si="718"/>
        <v>769177</v>
      </c>
      <c r="N1357" s="13"/>
      <c r="O1357" s="12">
        <f>1000*(IF(I15&lt;18,VLOOKUP(I15,'[1]Mortality (No Interventions) L'!$B$10:$O$129,13),VLOOKUP(I15,'[1]Mortality (Interventions) L'!$B$392:$AV$512,34)))</f>
        <v>32.676096080981701</v>
      </c>
      <c r="P1357" s="11">
        <v>0</v>
      </c>
      <c r="Q1357" s="10">
        <f t="shared" si="727"/>
        <v>0.82331198793460869</v>
      </c>
      <c r="R1357" s="10">
        <f t="shared" si="728"/>
        <v>2.690262162237532E-2</v>
      </c>
      <c r="S1357" s="10">
        <f t="shared" si="729"/>
        <v>0</v>
      </c>
      <c r="T1357" s="9">
        <f t="shared" si="719"/>
        <v>0.79640936631223336</v>
      </c>
      <c r="U1357" s="18"/>
      <c r="V1357" s="8">
        <f t="shared" si="730"/>
        <v>6332.7264494357851</v>
      </c>
      <c r="W1357" s="8">
        <f t="shared" si="720"/>
        <v>6125.7976715194472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-2140.0813049725134</v>
      </c>
      <c r="AB1357" s="8">
        <f t="shared" si="731"/>
        <v>-20692.877791633782</v>
      </c>
      <c r="AC1357" s="8">
        <f t="shared" si="724"/>
        <v>-22832.959096606297</v>
      </c>
      <c r="AD1357" s="8">
        <f t="shared" si="732"/>
        <v>621.24046468965059</v>
      </c>
      <c r="AE1357" s="8">
        <f t="shared" si="725"/>
        <v>-22211.718631916647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2687.1624010176342</v>
      </c>
      <c r="M1358" s="14">
        <f t="shared" si="718"/>
        <v>769177</v>
      </c>
      <c r="N1358" s="13"/>
      <c r="O1358" s="12">
        <f>1000*(IF(I16&lt;18,VLOOKUP(I16,'[1]Mortality (No Interventions) L'!$B$10:$O$129,13),VLOOKUP(I16,'[1]Mortality (Interventions) L'!$B$392:$AV$512,34)))</f>
        <v>36.74057570699707</v>
      </c>
      <c r="P1358" s="11">
        <v>0</v>
      </c>
      <c r="Q1358" s="10">
        <f t="shared" si="727"/>
        <v>0.79640936631223336</v>
      </c>
      <c r="R1358" s="10">
        <f t="shared" si="728"/>
        <v>2.9260538616756173E-2</v>
      </c>
      <c r="S1358" s="10">
        <f t="shared" si="729"/>
        <v>0</v>
      </c>
      <c r="T1358" s="9">
        <f t="shared" si="719"/>
        <v>0.76714882769547721</v>
      </c>
      <c r="U1358" s="18"/>
      <c r="V1358" s="8">
        <f t="shared" si="730"/>
        <v>6125.7976715194472</v>
      </c>
      <c r="W1358" s="8">
        <f t="shared" si="720"/>
        <v>5900.7323384032406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-2061.4534857680419</v>
      </c>
      <c r="AB1358" s="8">
        <f t="shared" si="731"/>
        <v>-22506.533311620664</v>
      </c>
      <c r="AC1358" s="8">
        <f t="shared" si="724"/>
        <v>-24567.986797388705</v>
      </c>
      <c r="AD1358" s="8">
        <f t="shared" si="732"/>
        <v>600.94075157605778</v>
      </c>
      <c r="AE1358" s="8">
        <f t="shared" si="725"/>
        <v>-23967.046045812647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2687.1624010176342</v>
      </c>
      <c r="M1359" s="14">
        <f t="shared" si="718"/>
        <v>769177</v>
      </c>
      <c r="N1359" s="13"/>
      <c r="O1359" s="12">
        <f>1000*(IF(I17&lt;18,VLOOKUP(I17,'[1]Mortality (No Interventions) L'!$B$10:$O$129,13),VLOOKUP(I17,'[1]Mortality (Interventions) L'!$B$392:$AV$512,34)))</f>
        <v>41.428472946994276</v>
      </c>
      <c r="P1359" s="11">
        <v>0</v>
      </c>
      <c r="Q1359" s="10">
        <f t="shared" si="727"/>
        <v>0.76714882769547721</v>
      </c>
      <c r="R1359" s="10">
        <f t="shared" si="728"/>
        <v>3.1781804454500455E-2</v>
      </c>
      <c r="S1359" s="10">
        <f t="shared" si="729"/>
        <v>0</v>
      </c>
      <c r="T1359" s="9">
        <f t="shared" si="719"/>
        <v>0.7353670232409768</v>
      </c>
      <c r="U1359" s="18"/>
      <c r="V1359" s="8">
        <f t="shared" si="730"/>
        <v>5900.7323384032406</v>
      </c>
      <c r="W1359" s="8">
        <f t="shared" si="720"/>
        <v>5656.2740083542485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-1976.0506158014136</v>
      </c>
      <c r="AB1359" s="8">
        <f t="shared" si="731"/>
        <v>-24445.833004899298</v>
      </c>
      <c r="AC1359" s="8">
        <f t="shared" si="724"/>
        <v>-26421.883620700712</v>
      </c>
      <c r="AD1359" s="8">
        <f t="shared" si="732"/>
        <v>578.86184239735792</v>
      </c>
      <c r="AE1359" s="8">
        <f t="shared" si="725"/>
        <v>-25843.021778303355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2687.1624010176342</v>
      </c>
      <c r="M1360" s="14">
        <f t="shared" si="718"/>
        <v>769177</v>
      </c>
      <c r="N1360" s="13"/>
      <c r="O1360" s="12">
        <f>1000*(IF(I18&lt;18,VLOOKUP(I18,'[1]Mortality (No Interventions) L'!$B$10:$O$129,13),VLOOKUP(I18,'[1]Mortality (Interventions) L'!$B$392:$AV$512,34)))</f>
        <v>46.659964554146967</v>
      </c>
      <c r="P1360" s="11">
        <v>0</v>
      </c>
      <c r="Q1360" s="10">
        <f t="shared" si="727"/>
        <v>0.7353670232409768</v>
      </c>
      <c r="R1360" s="10">
        <f t="shared" si="728"/>
        <v>3.4312199238712544E-2</v>
      </c>
      <c r="S1360" s="10">
        <f t="shared" si="729"/>
        <v>0</v>
      </c>
      <c r="T1360" s="9">
        <f t="shared" si="719"/>
        <v>0.70105482400226427</v>
      </c>
      <c r="U1360" s="18"/>
      <c r="V1360" s="8">
        <f t="shared" si="730"/>
        <v>5656.2740083542485</v>
      </c>
      <c r="W1360" s="8">
        <f t="shared" si="720"/>
        <v>5392.3524636158963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-1883.8481641109195</v>
      </c>
      <c r="AB1360" s="8">
        <f t="shared" si="731"/>
        <v>-26392.154473835199</v>
      </c>
      <c r="AC1360" s="8">
        <f t="shared" si="724"/>
        <v>-28276.00263794612</v>
      </c>
      <c r="AD1360" s="8">
        <f t="shared" si="732"/>
        <v>554.88048021955183</v>
      </c>
      <c r="AE1360" s="8">
        <f t="shared" si="725"/>
        <v>-27721.122157726568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2687.1624010176342</v>
      </c>
      <c r="M1361" s="14">
        <f t="shared" si="718"/>
        <v>769177</v>
      </c>
      <c r="N1361" s="13"/>
      <c r="O1361" s="12">
        <f>1000*(IF(I19&lt;18,VLOOKUP(I19,'[1]Mortality (No Interventions) L'!$B$10:$O$129,13),VLOOKUP(I19,'[1]Mortality (Interventions) L'!$B$392:$AV$512,34)))</f>
        <v>52.469534464794869</v>
      </c>
      <c r="P1361" s="11">
        <v>0</v>
      </c>
      <c r="Q1361" s="10">
        <f t="shared" si="727"/>
        <v>0.70105482400226427</v>
      </c>
      <c r="R1361" s="10">
        <f t="shared" si="728"/>
        <v>3.6784020249697506E-2</v>
      </c>
      <c r="S1361" s="10">
        <f t="shared" si="729"/>
        <v>0</v>
      </c>
      <c r="T1361" s="9">
        <f t="shared" si="719"/>
        <v>0.66427080375256675</v>
      </c>
      <c r="U1361" s="18"/>
      <c r="V1361" s="8">
        <f t="shared" si="730"/>
        <v>5392.3524636158963</v>
      </c>
      <c r="W1361" s="8">
        <f t="shared" si="720"/>
        <v>5109.4182401798807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-1785.0035279376609</v>
      </c>
      <c r="AB1361" s="8">
        <f t="shared" si="731"/>
        <v>-28293.422343601578</v>
      </c>
      <c r="AC1361" s="8">
        <f t="shared" si="724"/>
        <v>-30078.425871539239</v>
      </c>
      <c r="AD1361" s="8">
        <f t="shared" si="732"/>
        <v>528.9897766807195</v>
      </c>
      <c r="AE1361" s="8">
        <f t="shared" si="725"/>
        <v>-29549.43609485852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2687.1624010176342</v>
      </c>
      <c r="M1362" s="14">
        <f t="shared" si="718"/>
        <v>769177</v>
      </c>
      <c r="N1362" s="13"/>
      <c r="O1362" s="12">
        <f>1000*(IF(I20&lt;18,VLOOKUP(I20,'[1]Mortality (No Interventions) L'!$B$10:$O$129,13),VLOOKUP(I20,'[1]Mortality (Interventions) L'!$B$392:$AV$512,34)))</f>
        <v>58.795540844079554</v>
      </c>
      <c r="P1362" s="11">
        <v>0</v>
      </c>
      <c r="Q1362" s="10">
        <f t="shared" si="727"/>
        <v>0.66427080375256675</v>
      </c>
      <c r="R1362" s="10">
        <f t="shared" si="728"/>
        <v>3.9056161173563593E-2</v>
      </c>
      <c r="S1362" s="10">
        <f t="shared" si="729"/>
        <v>0</v>
      </c>
      <c r="T1362" s="9">
        <f t="shared" si="719"/>
        <v>0.62521464257900317</v>
      </c>
      <c r="U1362" s="18"/>
      <c r="V1362" s="8">
        <f t="shared" si="730"/>
        <v>5109.4182401798807</v>
      </c>
      <c r="W1362" s="8">
        <f t="shared" si="720"/>
        <v>4809.0072313498995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-1680.0532801039762</v>
      </c>
      <c r="AB1362" s="8">
        <f t="shared" si="731"/>
        <v>-30041.100882998126</v>
      </c>
      <c r="AC1362" s="8">
        <f t="shared" si="724"/>
        <v>-31721.154163102103</v>
      </c>
      <c r="AD1362" s="8">
        <f t="shared" si="732"/>
        <v>501.23392936164635</v>
      </c>
      <c r="AE1362" s="8">
        <f t="shared" si="725"/>
        <v>-31219.920233740457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2687.1624010176342</v>
      </c>
      <c r="M1363" s="14">
        <f t="shared" si="718"/>
        <v>769177</v>
      </c>
      <c r="N1363" s="13"/>
      <c r="O1363" s="12">
        <f>1000*(IF(I21&lt;18,VLOOKUP(I21,'[1]Mortality (No Interventions) L'!$B$10:$O$129,13),VLOOKUP(I21,'[1]Mortality (Interventions) L'!$B$392:$AV$512,34)))</f>
        <v>65.733234561910848</v>
      </c>
      <c r="P1363" s="11">
        <v>0</v>
      </c>
      <c r="Q1363" s="10">
        <f t="shared" si="727"/>
        <v>0.62521464257900317</v>
      </c>
      <c r="R1363" s="10">
        <f t="shared" si="728"/>
        <v>4.1097380752186864E-2</v>
      </c>
      <c r="S1363" s="10">
        <f t="shared" si="729"/>
        <v>0</v>
      </c>
      <c r="T1363" s="9">
        <f t="shared" si="719"/>
        <v>0.58411726182681634</v>
      </c>
      <c r="U1363" s="18"/>
      <c r="V1363" s="8">
        <f t="shared" si="730"/>
        <v>4809.0072313498995</v>
      </c>
      <c r="W1363" s="8">
        <f t="shared" si="720"/>
        <v>4492.8956310016511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-1569.6179437663939</v>
      </c>
      <c r="AB1363" s="8">
        <f t="shared" si="731"/>
        <v>-31611.160034824836</v>
      </c>
      <c r="AC1363" s="8">
        <f t="shared" si="724"/>
        <v>-33180.777978591228</v>
      </c>
      <c r="AD1363" s="8">
        <f t="shared" si="732"/>
        <v>471.76360939542519</v>
      </c>
      <c r="AE1363" s="8">
        <f t="shared" si="725"/>
        <v>-32709.014369195804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2687.1624010176342</v>
      </c>
      <c r="M1364" s="14">
        <f t="shared" si="718"/>
        <v>769177</v>
      </c>
      <c r="N1364" s="13"/>
      <c r="O1364" s="12">
        <f>1000*(IF(I22&lt;18,VLOOKUP(I22,'[1]Mortality (No Interventions) L'!$B$10:$O$129,13),VLOOKUP(I22,'[1]Mortality (Interventions) L'!$B$392:$AV$512,34)))</f>
        <v>73.522733521222605</v>
      </c>
      <c r="P1364" s="11">
        <v>0</v>
      </c>
      <c r="Q1364" s="10">
        <f t="shared" si="727"/>
        <v>0.58411726182681634</v>
      </c>
      <c r="R1364" s="10">
        <f t="shared" si="728"/>
        <v>4.294589778643923E-2</v>
      </c>
      <c r="S1364" s="10">
        <f t="shared" si="729"/>
        <v>0</v>
      </c>
      <c r="T1364" s="9">
        <f t="shared" si="719"/>
        <v>0.54117136404037713</v>
      </c>
      <c r="U1364" s="18"/>
      <c r="V1364" s="8">
        <f t="shared" si="730"/>
        <v>4492.8956310016511</v>
      </c>
      <c r="W1364" s="8">
        <f t="shared" si="720"/>
        <v>4162.5656627848521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-1454.215341956728</v>
      </c>
      <c r="AB1364" s="8">
        <f t="shared" si="731"/>
        <v>-33032.996821679968</v>
      </c>
      <c r="AC1364" s="8">
        <f t="shared" si="724"/>
        <v>-34487.212163636694</v>
      </c>
      <c r="AD1364" s="8">
        <f t="shared" si="732"/>
        <v>440.75306140126202</v>
      </c>
      <c r="AE1364" s="8">
        <f t="shared" si="725"/>
        <v>-34046.459102235429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2687.1624010176342</v>
      </c>
      <c r="M1365" s="14">
        <f t="shared" si="718"/>
        <v>769177</v>
      </c>
      <c r="N1365" s="13"/>
      <c r="O1365" s="12">
        <f>1000*(IF(I23&lt;18,VLOOKUP(I23,'[1]Mortality (No Interventions) L'!$B$10:$O$129,13),VLOOKUP(I23,'[1]Mortality (Interventions) L'!$B$392:$AV$512,34)))</f>
        <v>82.257194310928782</v>
      </c>
      <c r="P1365" s="11">
        <v>0</v>
      </c>
      <c r="Q1365" s="10">
        <f t="shared" si="727"/>
        <v>0.54117136404037713</v>
      </c>
      <c r="R1365" s="10">
        <f t="shared" si="728"/>
        <v>4.4515238047379675E-2</v>
      </c>
      <c r="S1365" s="10">
        <f t="shared" si="729"/>
        <v>0</v>
      </c>
      <c r="T1365" s="9">
        <f t="shared" si="719"/>
        <v>0.49665612599299747</v>
      </c>
      <c r="U1365" s="18"/>
      <c r="V1365" s="8">
        <f t="shared" si="730"/>
        <v>4162.5656627848521</v>
      </c>
      <c r="W1365" s="8">
        <f t="shared" si="720"/>
        <v>3820.1646902291582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-1334.5956680034597</v>
      </c>
      <c r="AB1365" s="8">
        <f t="shared" si="731"/>
        <v>-34240.097255569359</v>
      </c>
      <c r="AC1365" s="8">
        <f t="shared" si="724"/>
        <v>-35574.692923572817</v>
      </c>
      <c r="AD1365" s="8">
        <f t="shared" si="732"/>
        <v>408.34769151919403</v>
      </c>
      <c r="AE1365" s="8">
        <f t="shared" si="725"/>
        <v>-35166.345232053623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2687.1624010176342</v>
      </c>
      <c r="M1366" s="14">
        <f t="shared" si="718"/>
        <v>769177</v>
      </c>
      <c r="N1366" s="13"/>
      <c r="O1366" s="12">
        <f>1000*(IF(I24&lt;18,VLOOKUP(I24,'[1]Mortality (No Interventions) L'!$B$10:$O$129,13),VLOOKUP(I24,'[1]Mortality (Interventions) L'!$B$392:$AV$512,34)))</f>
        <v>92.087308366655762</v>
      </c>
      <c r="P1366" s="11">
        <v>0</v>
      </c>
      <c r="Q1366" s="10">
        <f t="shared" si="727"/>
        <v>0.49665612599299747</v>
      </c>
      <c r="R1366" s="10">
        <f t="shared" si="728"/>
        <v>4.5735725826505792E-2</v>
      </c>
      <c r="S1366" s="10">
        <f t="shared" si="729"/>
        <v>0</v>
      </c>
      <c r="T1366" s="9">
        <f t="shared" si="719"/>
        <v>0.45092040016649165</v>
      </c>
      <c r="U1366" s="18"/>
      <c r="V1366" s="8">
        <f t="shared" si="730"/>
        <v>3820.1646902291582</v>
      </c>
      <c r="W1366" s="8">
        <f t="shared" si="720"/>
        <v>3468.3760063886157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-1211.6963451792221</v>
      </c>
      <c r="AB1366" s="8">
        <f t="shared" si="731"/>
        <v>-35178.868384054244</v>
      </c>
      <c r="AC1366" s="8">
        <f t="shared" si="724"/>
        <v>-36390.564729233469</v>
      </c>
      <c r="AD1366" s="8">
        <f t="shared" si="732"/>
        <v>374.75815611148045</v>
      </c>
      <c r="AE1366" s="8">
        <f t="shared" si="725"/>
        <v>-36015.80657312199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2687.1624010176342</v>
      </c>
      <c r="M1367" s="14">
        <f t="shared" si="718"/>
        <v>769177</v>
      </c>
      <c r="N1367" s="13"/>
      <c r="O1367" s="12">
        <f>1000*(IF(I25&lt;18,VLOOKUP(I25,'[1]Mortality (No Interventions) L'!$B$10:$O$129,13),VLOOKUP(I25,'[1]Mortality (Interventions) L'!$B$392:$AV$512,34)))</f>
        <v>102.67679644935133</v>
      </c>
      <c r="P1367" s="11">
        <v>0</v>
      </c>
      <c r="Q1367" s="10">
        <f t="shared" si="727"/>
        <v>0.45092040016649165</v>
      </c>
      <c r="R1367" s="10">
        <f t="shared" si="728"/>
        <v>4.6299062142754914E-2</v>
      </c>
      <c r="S1367" s="10">
        <f t="shared" si="729"/>
        <v>0</v>
      </c>
      <c r="T1367" s="9">
        <f t="shared" si="719"/>
        <v>0.40462133802373673</v>
      </c>
      <c r="U1367" s="18"/>
      <c r="V1367" s="8">
        <f t="shared" si="730"/>
        <v>3468.3760063886157</v>
      </c>
      <c r="W1367" s="8">
        <f t="shared" si="720"/>
        <v>3112.2542691708377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-1087.2832461868322</v>
      </c>
      <c r="AB1367" s="8">
        <f t="shared" si="731"/>
        <v>-35612.173721777799</v>
      </c>
      <c r="AC1367" s="8">
        <f t="shared" si="724"/>
        <v>-36699.45696796463</v>
      </c>
      <c r="AD1367" s="8">
        <f t="shared" si="732"/>
        <v>340.2476862267232</v>
      </c>
      <c r="AE1367" s="8">
        <f t="shared" si="725"/>
        <v>-36359.209281737909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2687.1624010176342</v>
      </c>
      <c r="M1368" s="14">
        <f t="shared" si="718"/>
        <v>769177</v>
      </c>
      <c r="N1368" s="13"/>
      <c r="O1368" s="12">
        <f>1000*(IF(I26&lt;18,VLOOKUP(I26,'[1]Mortality (No Interventions) L'!$B$10:$O$129,13),VLOOKUP(I26,'[1]Mortality (Interventions) L'!$B$392:$AV$512,34)))</f>
        <v>113.70430426154167</v>
      </c>
      <c r="P1368" s="11">
        <v>0</v>
      </c>
      <c r="Q1368" s="10">
        <f t="shared" si="727"/>
        <v>0.40462133802373673</v>
      </c>
      <c r="R1368" s="10">
        <f t="shared" si="728"/>
        <v>4.6007187729363061E-2</v>
      </c>
      <c r="S1368" s="10">
        <f t="shared" si="729"/>
        <v>0</v>
      </c>
      <c r="T1368" s="9">
        <f t="shared" si="719"/>
        <v>0.35861415029437366</v>
      </c>
      <c r="U1368" s="18"/>
      <c r="V1368" s="8">
        <f t="shared" si="730"/>
        <v>3112.2542691708377</v>
      </c>
      <c r="W1368" s="8">
        <f t="shared" si="720"/>
        <v>2758.3775628097546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-963.65446114392785</v>
      </c>
      <c r="AB1368" s="8">
        <f t="shared" si="731"/>
        <v>-35387.670636108291</v>
      </c>
      <c r="AC1368" s="8">
        <f t="shared" si="724"/>
        <v>-36351.325097252222</v>
      </c>
      <c r="AD1368" s="8">
        <f t="shared" si="732"/>
        <v>305.31214380565922</v>
      </c>
      <c r="AE1368" s="8">
        <f t="shared" si="725"/>
        <v>-36046.01295344656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2687.1624010176342</v>
      </c>
      <c r="M1369" s="14">
        <f t="shared" si="718"/>
        <v>769177</v>
      </c>
      <c r="N1369" s="13"/>
      <c r="O1369" s="12">
        <f>1000*(IF(I27&lt;18,VLOOKUP(I27,'[1]Mortality (No Interventions) L'!$B$10:$O$129,13),VLOOKUP(I27,'[1]Mortality (Interventions) L'!$B$392:$AV$512,34)))</f>
        <v>125.70888470561781</v>
      </c>
      <c r="P1369" s="11">
        <v>0</v>
      </c>
      <c r="Q1369" s="10">
        <f t="shared" si="727"/>
        <v>0.35861415029437366</v>
      </c>
      <c r="R1369" s="10">
        <f t="shared" si="728"/>
        <v>4.5080984873158515E-2</v>
      </c>
      <c r="S1369" s="10">
        <f t="shared" si="729"/>
        <v>0</v>
      </c>
      <c r="T1369" s="9">
        <f t="shared" si="719"/>
        <v>0.31353316542121512</v>
      </c>
      <c r="U1369" s="18"/>
      <c r="V1369" s="8">
        <f t="shared" si="730"/>
        <v>2758.3775628097546</v>
      </c>
      <c r="W1369" s="8">
        <f t="shared" si="720"/>
        <v>2411.6249957919399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-842.51453359193147</v>
      </c>
      <c r="AB1369" s="8">
        <f t="shared" si="731"/>
        <v>-34675.256701781451</v>
      </c>
      <c r="AC1369" s="8">
        <f t="shared" si="724"/>
        <v>-35517.77123537338</v>
      </c>
      <c r="AD1369" s="8">
        <f t="shared" si="732"/>
        <v>270.59683891163695</v>
      </c>
      <c r="AE1369" s="8">
        <f t="shared" si="725"/>
        <v>-35247.174396461742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2687.1624010176342</v>
      </c>
      <c r="M1370" s="14">
        <f t="shared" si="718"/>
        <v>769177</v>
      </c>
      <c r="N1370" s="13"/>
      <c r="O1370" s="12">
        <f>1000*(IF(I28&lt;18,VLOOKUP(I28,'[1]Mortality (No Interventions) L'!$B$10:$O$129,13),VLOOKUP(I28,'[1]Mortality (Interventions) L'!$B$392:$AV$512,34)))</f>
        <v>138.63968264019795</v>
      </c>
      <c r="P1370" s="11">
        <v>0</v>
      </c>
      <c r="Q1370" s="10">
        <f t="shared" si="727"/>
        <v>0.31353316542121512</v>
      </c>
      <c r="R1370" s="10">
        <f t="shared" si="728"/>
        <v>4.346813855117395E-2</v>
      </c>
      <c r="S1370" s="10">
        <f t="shared" si="729"/>
        <v>0</v>
      </c>
      <c r="T1370" s="9">
        <f t="shared" si="719"/>
        <v>0.27006502687004119</v>
      </c>
      <c r="U1370" s="18"/>
      <c r="V1370" s="8">
        <f t="shared" si="730"/>
        <v>2411.6249957919399</v>
      </c>
      <c r="W1370" s="8">
        <f t="shared" si="720"/>
        <v>2077.2780717281767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-725.70858603499175</v>
      </c>
      <c r="AB1370" s="8">
        <f t="shared" si="731"/>
        <v>-33434.692406376329</v>
      </c>
      <c r="AC1370" s="8">
        <f t="shared" si="724"/>
        <v>-34160.40099241132</v>
      </c>
      <c r="AD1370" s="8">
        <f t="shared" si="732"/>
        <v>236.58041208718933</v>
      </c>
      <c r="AE1370" s="8">
        <f t="shared" si="725"/>
        <v>-33923.820580324129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2687.1624010176342</v>
      </c>
      <c r="M1371" s="14">
        <f t="shared" si="718"/>
        <v>769177</v>
      </c>
      <c r="N1371" s="13"/>
      <c r="O1371" s="12">
        <f>1000*(IF(I29&lt;18,VLOOKUP(I29,'[1]Mortality (No Interventions) L'!$B$10:$O$129,13),VLOOKUP(I29,'[1]Mortality (Interventions) L'!$B$392:$AV$512,34)))</f>
        <v>152.85114458563316</v>
      </c>
      <c r="P1371" s="11">
        <v>0</v>
      </c>
      <c r="Q1371" s="10">
        <f t="shared" si="727"/>
        <v>0.27006502687004119</v>
      </c>
      <c r="R1371" s="10">
        <f t="shared" si="728"/>
        <v>4.1279748469635572E-2</v>
      </c>
      <c r="S1371" s="10">
        <f t="shared" si="729"/>
        <v>0</v>
      </c>
      <c r="T1371" s="9">
        <f t="shared" si="719"/>
        <v>0.22878527840040563</v>
      </c>
      <c r="U1371" s="18"/>
      <c r="V1371" s="8">
        <f t="shared" si="730"/>
        <v>2077.2780717281767</v>
      </c>
      <c r="W1371" s="8">
        <f t="shared" si="720"/>
        <v>1759.7637408418882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-614.78319802392184</v>
      </c>
      <c r="AB1371" s="8">
        <f t="shared" si="731"/>
        <v>-31751.433088628881</v>
      </c>
      <c r="AC1371" s="8">
        <f t="shared" si="724"/>
        <v>-32366.216286652802</v>
      </c>
      <c r="AD1371" s="8">
        <f t="shared" si="732"/>
        <v>203.78097883653413</v>
      </c>
      <c r="AE1371" s="8">
        <f t="shared" si="725"/>
        <v>-32162.435307816268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2687.1624010176342</v>
      </c>
      <c r="M1372" s="14">
        <f t="shared" si="718"/>
        <v>769177</v>
      </c>
      <c r="N1372" s="13"/>
      <c r="O1372" s="12">
        <f>1000*(IF(I30&lt;18,VLOOKUP(I30,'[1]Mortality (No Interventions) L'!$B$10:$O$129,13),VLOOKUP(I30,'[1]Mortality (Interventions) L'!$B$392:$AV$512,34)))</f>
        <v>177.39647371442001</v>
      </c>
      <c r="P1372" s="11">
        <v>0</v>
      </c>
      <c r="Q1372" s="10">
        <f t="shared" si="727"/>
        <v>0.22878527840040563</v>
      </c>
      <c r="R1372" s="10">
        <f t="shared" si="728"/>
        <v>4.0585701626003827E-2</v>
      </c>
      <c r="S1372" s="10">
        <f t="shared" si="729"/>
        <v>0</v>
      </c>
      <c r="T1372" s="9">
        <f t="shared" si="719"/>
        <v>0.1881995767744018</v>
      </c>
      <c r="U1372" s="18"/>
      <c r="V1372" s="8">
        <f t="shared" si="730"/>
        <v>1759.7637408418882</v>
      </c>
      <c r="W1372" s="8">
        <f t="shared" si="720"/>
        <v>1447.5878586460406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-505.72282659560415</v>
      </c>
      <c r="AB1372" s="8">
        <f t="shared" si="731"/>
        <v>-31217.588219584744</v>
      </c>
      <c r="AC1372" s="8">
        <f t="shared" si="724"/>
        <v>-31723.311046180348</v>
      </c>
      <c r="AD1372" s="8">
        <f t="shared" si="732"/>
        <v>172.63282297658924</v>
      </c>
      <c r="AE1372" s="8">
        <f t="shared" si="725"/>
        <v>-31550.678223203759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2687.1624010176342</v>
      </c>
      <c r="M1373" s="14">
        <f t="shared" si="718"/>
        <v>769177</v>
      </c>
      <c r="N1373" s="13"/>
      <c r="O1373" s="12">
        <f>1000*(IF(I31&lt;18,VLOOKUP(I31,'[1]Mortality (No Interventions) L'!$B$10:$O$129,13),VLOOKUP(I31,'[1]Mortality (Interventions) L'!$B$392:$AV$512,34)))</f>
        <v>193.70442814939582</v>
      </c>
      <c r="P1373" s="11">
        <v>0</v>
      </c>
      <c r="Q1373" s="10">
        <f t="shared" si="727"/>
        <v>0.1881995767744018</v>
      </c>
      <c r="R1373" s="10">
        <f t="shared" si="728"/>
        <v>3.6455091397043816E-2</v>
      </c>
      <c r="S1373" s="10">
        <f t="shared" si="729"/>
        <v>0</v>
      </c>
      <c r="T1373" s="9">
        <f t="shared" si="719"/>
        <v>0.15174448537735799</v>
      </c>
      <c r="U1373" s="18"/>
      <c r="V1373" s="8">
        <f t="shared" si="730"/>
        <v>1447.5878586460406</v>
      </c>
      <c r="W1373" s="8">
        <f t="shared" si="720"/>
        <v>1167.1836802910009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-407.76207566780658</v>
      </c>
      <c r="AB1373" s="8">
        <f t="shared" si="731"/>
        <v>-28040.417835503973</v>
      </c>
      <c r="AC1373" s="8">
        <f t="shared" si="724"/>
        <v>-28448.179911171781</v>
      </c>
      <c r="AD1373" s="8">
        <f t="shared" si="732"/>
        <v>142.0083689331766</v>
      </c>
      <c r="AE1373" s="8">
        <f t="shared" si="725"/>
        <v>-28306.171542238604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2687.1624010176342</v>
      </c>
      <c r="M1374" s="14">
        <f t="shared" si="718"/>
        <v>769177</v>
      </c>
      <c r="N1374" s="13"/>
      <c r="O1374" s="12">
        <f>1000*(IF(I32&lt;18,VLOOKUP(I32,'[1]Mortality (No Interventions) L'!$B$10:$O$129,13),VLOOKUP(I32,'[1]Mortality (Interventions) L'!$B$392:$AV$512,34)))</f>
        <v>211.26301944737119</v>
      </c>
      <c r="P1374" s="11">
        <v>0</v>
      </c>
      <c r="Q1374" s="10">
        <f t="shared" si="727"/>
        <v>0.15174448537735799</v>
      </c>
      <c r="R1374" s="10">
        <f t="shared" si="728"/>
        <v>3.2057998165308112E-2</v>
      </c>
      <c r="S1374" s="10">
        <f t="shared" si="729"/>
        <v>0</v>
      </c>
      <c r="T1374" s="9">
        <f t="shared" si="719"/>
        <v>0.11968648721204989</v>
      </c>
      <c r="U1374" s="18"/>
      <c r="V1374" s="8">
        <f t="shared" si="730"/>
        <v>1167.1836802910009</v>
      </c>
      <c r="W1374" s="8">
        <f t="shared" si="720"/>
        <v>920.60093174302904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-321.61702834609832</v>
      </c>
      <c r="AB1374" s="8">
        <f t="shared" si="731"/>
        <v>-24658.274854797197</v>
      </c>
      <c r="AC1374" s="8">
        <f t="shared" si="724"/>
        <v>-24979.891883143297</v>
      </c>
      <c r="AD1374" s="8">
        <f t="shared" si="732"/>
        <v>114.5007190365472</v>
      </c>
      <c r="AE1374" s="8">
        <f t="shared" si="725"/>
        <v>-24865.39116410675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2687.1624010176342</v>
      </c>
      <c r="M1375" s="14">
        <f t="shared" si="718"/>
        <v>769177</v>
      </c>
      <c r="N1375" s="13"/>
      <c r="O1375" s="12">
        <f>1000*(IF(I33&lt;18,VLOOKUP(I33,'[1]Mortality (No Interventions) L'!$B$10:$O$129,13),VLOOKUP(I33,'[1]Mortality (Interventions) L'!$B$392:$AV$512,34)))</f>
        <v>229.59119590185921</v>
      </c>
      <c r="P1375" s="11">
        <v>0</v>
      </c>
      <c r="Q1375" s="10">
        <f t="shared" si="727"/>
        <v>0.11968648721204989</v>
      </c>
      <c r="R1375" s="10">
        <f t="shared" si="728"/>
        <v>2.7478963732307113E-2</v>
      </c>
      <c r="S1375" s="10">
        <f t="shared" si="729"/>
        <v>0</v>
      </c>
      <c r="T1375" s="9">
        <f t="shared" si="719"/>
        <v>9.2207523479742773E-2</v>
      </c>
      <c r="U1375" s="18"/>
      <c r="V1375" s="8">
        <f t="shared" si="730"/>
        <v>920.60093174302904</v>
      </c>
      <c r="W1375" s="8">
        <f t="shared" si="720"/>
        <v>709.23906287578109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-247.77659018571546</v>
      </c>
      <c r="AB1375" s="8">
        <f t="shared" si="731"/>
        <v>-21136.186886724787</v>
      </c>
      <c r="AC1375" s="8">
        <f t="shared" si="724"/>
        <v>-21383.963476910503</v>
      </c>
      <c r="AD1375" s="8">
        <f t="shared" si="732"/>
        <v>90.310951403991155</v>
      </c>
      <c r="AE1375" s="8">
        <f t="shared" si="725"/>
        <v>-21293.652525506513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2687.1624010176342</v>
      </c>
      <c r="M1376" s="14">
        <f t="shared" si="718"/>
        <v>769177</v>
      </c>
      <c r="N1376" s="13"/>
      <c r="O1376" s="12">
        <f>1000*(IF(I34&lt;18,VLOOKUP(I34,'[1]Mortality (No Interventions) L'!$B$10:$O$129,13),VLOOKUP(I34,'[1]Mortality (Interventions) L'!$B$392:$AV$512,34)))</f>
        <v>248.44688488862408</v>
      </c>
      <c r="P1376" s="11">
        <v>0</v>
      </c>
      <c r="Q1376" s="10">
        <f t="shared" si="727"/>
        <v>9.2207523479742773E-2</v>
      </c>
      <c r="R1376" s="10">
        <f t="shared" si="728"/>
        <v>2.2908671971836755E-2</v>
      </c>
      <c r="S1376" s="10">
        <f t="shared" si="729"/>
        <v>0</v>
      </c>
      <c r="T1376" s="9">
        <f t="shared" si="719"/>
        <v>6.9298851507906017E-2</v>
      </c>
      <c r="U1376" s="18"/>
      <c r="V1376" s="8">
        <f t="shared" si="730"/>
        <v>709.23906287578109</v>
      </c>
      <c r="W1376" s="8">
        <f t="shared" si="720"/>
        <v>533.0308270629663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-186.21726820574924</v>
      </c>
      <c r="AB1376" s="8">
        <f t="shared" si="731"/>
        <v>-17620.823581281478</v>
      </c>
      <c r="AC1376" s="8">
        <f t="shared" si="724"/>
        <v>-17807.040849487228</v>
      </c>
      <c r="AD1376" s="8">
        <f t="shared" si="732"/>
        <v>69.576352068114133</v>
      </c>
      <c r="AE1376" s="8">
        <f t="shared" si="725"/>
        <v>-17737.464497419114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2687.1624010176342</v>
      </c>
      <c r="M1377" s="14">
        <f t="shared" si="718"/>
        <v>769177</v>
      </c>
      <c r="N1377" s="13"/>
      <c r="O1377" s="12">
        <f>1000*(IF(I35&lt;18,VLOOKUP(I35,'[1]Mortality (No Interventions) L'!$B$10:$O$129,13),VLOOKUP(I35,'[1]Mortality (Interventions) L'!$B$392:$AV$512,34)))</f>
        <v>268.61168750259134</v>
      </c>
      <c r="P1377" s="11">
        <v>0</v>
      </c>
      <c r="Q1377" s="10">
        <f t="shared" si="727"/>
        <v>6.9298851507906017E-2</v>
      </c>
      <c r="R1377" s="10">
        <f t="shared" si="728"/>
        <v>1.8614481445530132E-2</v>
      </c>
      <c r="S1377" s="10">
        <f t="shared" si="729"/>
        <v>0</v>
      </c>
      <c r="T1377" s="9">
        <f t="shared" si="719"/>
        <v>5.0684370062375889E-2</v>
      </c>
      <c r="U1377" s="18"/>
      <c r="V1377" s="8">
        <f t="shared" si="730"/>
        <v>533.0308270629663</v>
      </c>
      <c r="W1377" s="8">
        <f t="shared" si="720"/>
        <v>389.85251711468101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-136.1971335508803</v>
      </c>
      <c r="AB1377" s="8">
        <f t="shared" si="731"/>
        <v>-14317.830994828531</v>
      </c>
      <c r="AC1377" s="8">
        <f t="shared" si="724"/>
        <v>-14454.028128379412</v>
      </c>
      <c r="AD1377" s="8">
        <f t="shared" si="732"/>
        <v>52.290324134876997</v>
      </c>
      <c r="AE1377" s="8">
        <f t="shared" si="725"/>
        <v>-14401.737804244534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2687.1624010176342</v>
      </c>
      <c r="M1378" s="14">
        <f t="shared" ref="M1378:M1409" si="735">$E$11</f>
        <v>769177</v>
      </c>
      <c r="N1378" s="13"/>
      <c r="O1378" s="12">
        <f>1000*(IF(I36&lt;18,VLOOKUP(I36,'[1]Mortality (No Interventions) L'!$B$10:$O$129,13),VLOOKUP(I36,'[1]Mortality (Interventions) L'!$B$392:$AV$512,34)))</f>
        <v>289.25617698110295</v>
      </c>
      <c r="P1378" s="11">
        <v>0</v>
      </c>
      <c r="Q1378" s="10">
        <f t="shared" si="727"/>
        <v>5.0684370062375889E-2</v>
      </c>
      <c r="R1378" s="10">
        <f t="shared" si="728"/>
        <v>1.4660767116938317E-2</v>
      </c>
      <c r="S1378" s="10">
        <f t="shared" si="729"/>
        <v>0</v>
      </c>
      <c r="T1378" s="9">
        <f t="shared" ref="T1378:T1409" si="736">Q1378-SUM(R1378:S1378)</f>
        <v>3.602360294543757E-2</v>
      </c>
      <c r="U1378" s="18"/>
      <c r="V1378" s="8">
        <f t="shared" si="730"/>
        <v>389.85251711468101</v>
      </c>
      <c r="W1378" s="8">
        <f t="shared" ref="W1378:W1409" si="737">$G$14*M1378*T1378</f>
        <v>277.08526842762836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-96.801271384167947</v>
      </c>
      <c r="AB1378" s="8">
        <f t="shared" si="731"/>
        <v>-11276.724868705263</v>
      </c>
      <c r="AC1378" s="8">
        <f t="shared" ref="AC1378:AC1409" si="741">IFERROR(_xlfn.IFNA(SUM(Y1378:AB1378),0),0)</f>
        <v>-11373.526140089431</v>
      </c>
      <c r="AD1378" s="8">
        <f t="shared" si="732"/>
        <v>38.244531928950209</v>
      </c>
      <c r="AE1378" s="8">
        <f t="shared" ref="AE1378:AE1409" si="742">IFERROR(_xlfn.IFNA(SUM(AC1378:AD1378),0),0)</f>
        <v>-11335.28160816048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2687.1624010176342</v>
      </c>
      <c r="M1379" s="14">
        <f t="shared" si="735"/>
        <v>769177</v>
      </c>
      <c r="N1379" s="13"/>
      <c r="O1379" s="12">
        <f>1000*(IF(I37&lt;18,VLOOKUP(I37,'[1]Mortality (No Interventions) L'!$B$10:$O$129,13),VLOOKUP(I37,'[1]Mortality (Interventions) L'!$B$392:$AV$512,34)))</f>
        <v>311.03957044581421</v>
      </c>
      <c r="P1379" s="11">
        <v>0</v>
      </c>
      <c r="Q1379" s="10">
        <f t="shared" ref="Q1379:Q1410" si="744">T1378</f>
        <v>3.602360294543757E-2</v>
      </c>
      <c r="R1379" s="10">
        <f t="shared" ref="R1379:R1410" si="745">O1379*Q1379/1000</f>
        <v>1.1204765986059469E-2</v>
      </c>
      <c r="S1379" s="10">
        <f t="shared" ref="S1379:S1410" si="746">MIN(P1379*Q1379,Q1379-R1379)</f>
        <v>0</v>
      </c>
      <c r="T1379" s="9">
        <f t="shared" si="736"/>
        <v>2.4818836959378102E-2</v>
      </c>
      <c r="U1379" s="18"/>
      <c r="V1379" s="8">
        <f t="shared" ref="V1379:V1410" si="747">W1378</f>
        <v>277.08526842762836</v>
      </c>
      <c r="W1379" s="8">
        <f t="shared" si="737"/>
        <v>190.90078555903571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-66.692245514227665</v>
      </c>
      <c r="AB1379" s="8">
        <f t="shared" ref="AB1379:AB1410" si="748">IFERROR(_xlfn.IFNA(-M1379*R1379,0),0)</f>
        <v>-8618.448286859264</v>
      </c>
      <c r="AC1379" s="8">
        <f t="shared" si="741"/>
        <v>-8685.1405323734925</v>
      </c>
      <c r="AD1379" s="8">
        <f t="shared" ref="AD1379:AD1410" si="749">IFERROR(_xlfn.IFNA($D$6*SUM(V1379:V1379,Y1379:Z1379),0),0)</f>
        <v>27.182064832750346</v>
      </c>
      <c r="AE1379" s="8">
        <f t="shared" si="742"/>
        <v>-8657.9584675407423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2687.1624010176342</v>
      </c>
      <c r="M1380" s="14">
        <f t="shared" si="735"/>
        <v>769177</v>
      </c>
      <c r="N1380" s="13"/>
      <c r="O1380" s="12">
        <f>1000*(IF(I38&lt;18,VLOOKUP(I38,'[1]Mortality (No Interventions) L'!$B$10:$O$129,13),VLOOKUP(I38,'[1]Mortality (Interventions) L'!$B$392:$AV$512,34)))</f>
        <v>334.01283097974743</v>
      </c>
      <c r="P1380" s="11">
        <v>0</v>
      </c>
      <c r="Q1380" s="10">
        <f t="shared" si="744"/>
        <v>2.4818836959378102E-2</v>
      </c>
      <c r="R1380" s="10">
        <f t="shared" si="745"/>
        <v>8.2898099944266664E-3</v>
      </c>
      <c r="S1380" s="10">
        <f t="shared" si="746"/>
        <v>0</v>
      </c>
      <c r="T1380" s="9">
        <f t="shared" si="736"/>
        <v>1.6529026964951433E-2</v>
      </c>
      <c r="U1380" s="18"/>
      <c r="V1380" s="8">
        <f t="shared" si="747"/>
        <v>190.90078555903571</v>
      </c>
      <c r="W1380" s="8">
        <f t="shared" si="737"/>
        <v>127.13747373820449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-44.416179785624117</v>
      </c>
      <c r="AB1380" s="8">
        <f t="shared" si="748"/>
        <v>-6376.3311820831204</v>
      </c>
      <c r="AC1380" s="8">
        <f t="shared" si="741"/>
        <v>-6420.7473618687445</v>
      </c>
      <c r="AD1380" s="8">
        <f t="shared" si="749"/>
        <v>18.727367063341404</v>
      </c>
      <c r="AE1380" s="8">
        <f t="shared" si="742"/>
        <v>-6402.0199948054033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2687.1624010176342</v>
      </c>
      <c r="M1381" s="14">
        <f t="shared" si="735"/>
        <v>769177</v>
      </c>
      <c r="N1381" s="13"/>
      <c r="O1381" s="12">
        <f>1000*(IF(I39&lt;18,VLOOKUP(I39,'[1]Mortality (No Interventions) L'!$B$10:$O$129,13),VLOOKUP(I39,'[1]Mortality (Interventions) L'!$B$392:$AV$512,34)))</f>
        <v>357.28902996883721</v>
      </c>
      <c r="P1381" s="11">
        <v>0</v>
      </c>
      <c r="Q1381" s="10">
        <f t="shared" si="744"/>
        <v>1.6529026964951433E-2</v>
      </c>
      <c r="R1381" s="10">
        <f t="shared" si="745"/>
        <v>5.9056400106362508E-3</v>
      </c>
      <c r="S1381" s="10">
        <f t="shared" si="746"/>
        <v>0</v>
      </c>
      <c r="T1381" s="9">
        <f t="shared" si="736"/>
        <v>1.0623386954315183E-2</v>
      </c>
      <c r="U1381" s="18"/>
      <c r="V1381" s="8">
        <f t="shared" si="747"/>
        <v>127.13747373820449</v>
      </c>
      <c r="W1381" s="8">
        <f t="shared" si="737"/>
        <v>81.7126490735929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-28.546765995096997</v>
      </c>
      <c r="AB1381" s="8">
        <f t="shared" si="748"/>
        <v>-4542.4824664611597</v>
      </c>
      <c r="AC1381" s="8">
        <f t="shared" si="741"/>
        <v>-4571.029232456257</v>
      </c>
      <c r="AD1381" s="8">
        <f t="shared" si="749"/>
        <v>12.472186173717862</v>
      </c>
      <c r="AE1381" s="8">
        <f t="shared" si="742"/>
        <v>-4558.557046282539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2687.1624010176342</v>
      </c>
      <c r="M1382" s="14">
        <f t="shared" si="735"/>
        <v>769177</v>
      </c>
      <c r="N1382" s="13"/>
      <c r="O1382" s="12">
        <f>1000*(IF(I40&lt;18,VLOOKUP(I40,'[1]Mortality (No Interventions) L'!$B$10:$O$129,13),VLOOKUP(I40,'[1]Mortality (Interventions) L'!$B$392:$AV$512,34)))</f>
        <v>381.50921473760798</v>
      </c>
      <c r="P1382" s="11">
        <v>0</v>
      </c>
      <c r="Q1382" s="10">
        <f t="shared" si="744"/>
        <v>1.0623386954315183E-2</v>
      </c>
      <c r="R1382" s="10">
        <f t="shared" si="745"/>
        <v>4.0529200147945343E-3</v>
      </c>
      <c r="S1382" s="10">
        <f t="shared" si="746"/>
        <v>0</v>
      </c>
      <c r="T1382" s="9">
        <f t="shared" si="736"/>
        <v>6.5704669395206484E-3</v>
      </c>
      <c r="U1382" s="18"/>
      <c r="V1382" s="8">
        <f t="shared" si="747"/>
        <v>81.7126490735929</v>
      </c>
      <c r="W1382" s="8">
        <f t="shared" si="737"/>
        <v>50.538520491396739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-17.655911717009293</v>
      </c>
      <c r="AB1382" s="8">
        <f t="shared" si="748"/>
        <v>-3117.4128582196154</v>
      </c>
      <c r="AC1382" s="8">
        <f t="shared" si="741"/>
        <v>-3135.0687699366244</v>
      </c>
      <c r="AD1382" s="8">
        <f t="shared" si="749"/>
        <v>8.0160108741194644</v>
      </c>
      <c r="AE1382" s="8">
        <f t="shared" si="742"/>
        <v>-3127.0527590625052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2687.1624010176342</v>
      </c>
      <c r="M1383" s="14">
        <f t="shared" si="735"/>
        <v>769177</v>
      </c>
      <c r="N1383" s="13"/>
      <c r="O1383" s="12">
        <f>1000*(IF(I41&lt;18,VLOOKUP(I41,'[1]Mortality (No Interventions) L'!$B$10:$O$129,13),VLOOKUP(I41,'[1]Mortality (Interventions) L'!$B$392:$AV$512,34)))</f>
        <v>405.74831354244532</v>
      </c>
      <c r="P1383" s="11">
        <v>0</v>
      </c>
      <c r="Q1383" s="10">
        <f t="shared" si="744"/>
        <v>6.5704669395206484E-3</v>
      </c>
      <c r="R1383" s="10">
        <f t="shared" si="745"/>
        <v>2.6659558798968952E-3</v>
      </c>
      <c r="S1383" s="10">
        <f t="shared" si="746"/>
        <v>0</v>
      </c>
      <c r="T1383" s="9">
        <f t="shared" si="736"/>
        <v>3.9045110596237532E-3</v>
      </c>
      <c r="U1383" s="18"/>
      <c r="V1383" s="8">
        <f t="shared" si="747"/>
        <v>50.538520491396739</v>
      </c>
      <c r="W1383" s="8">
        <f t="shared" si="737"/>
        <v>30.032601033082198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-10.492055313778472</v>
      </c>
      <c r="AB1383" s="8">
        <f t="shared" si="748"/>
        <v>-2050.5919458314543</v>
      </c>
      <c r="AC1383" s="8">
        <f t="shared" si="741"/>
        <v>-2061.0840011452328</v>
      </c>
      <c r="AD1383" s="8">
        <f t="shared" si="749"/>
        <v>4.9578288602060203</v>
      </c>
      <c r="AE1383" s="8">
        <f t="shared" si="742"/>
        <v>-2056.1261722850268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2687.1624010176342</v>
      </c>
      <c r="M1384" s="14">
        <f t="shared" si="735"/>
        <v>769177</v>
      </c>
      <c r="N1384" s="13"/>
      <c r="O1384" s="12">
        <f>1000*(IF(I42&lt;18,VLOOKUP(I42,'[1]Mortality (No Interventions) L'!$B$10:$O$129,13),VLOOKUP(I42,'[1]Mortality (Interventions) L'!$B$392:$AV$512,34)))</f>
        <v>429.42232189942195</v>
      </c>
      <c r="P1384" s="11">
        <v>0</v>
      </c>
      <c r="Q1384" s="10">
        <f t="shared" si="744"/>
        <v>3.9045110596237532E-3</v>
      </c>
      <c r="R1384" s="10">
        <f t="shared" si="745"/>
        <v>1.6766842051056043E-3</v>
      </c>
      <c r="S1384" s="10">
        <f t="shared" si="746"/>
        <v>0</v>
      </c>
      <c r="T1384" s="9">
        <f t="shared" si="736"/>
        <v>2.227826854518149E-3</v>
      </c>
      <c r="U1384" s="18"/>
      <c r="V1384" s="8">
        <f t="shared" si="747"/>
        <v>30.032601033082198</v>
      </c>
      <c r="W1384" s="8">
        <f t="shared" si="737"/>
        <v>17.135931764777062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-5.9865325594385528</v>
      </c>
      <c r="AB1384" s="8">
        <f t="shared" si="748"/>
        <v>-1289.6669268305134</v>
      </c>
      <c r="AC1384" s="8">
        <f t="shared" si="741"/>
        <v>-1295.6534593899519</v>
      </c>
      <c r="AD1384" s="8">
        <f t="shared" si="749"/>
        <v>2.9461981613453636</v>
      </c>
      <c r="AE1384" s="8">
        <f t="shared" si="742"/>
        <v>-1292.7072612286065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2687.1624010176342</v>
      </c>
      <c r="M1385" s="14">
        <f t="shared" si="735"/>
        <v>769177</v>
      </c>
      <c r="N1385" s="13"/>
      <c r="O1385" s="12">
        <f>1000*(IF(I43&lt;18,VLOOKUP(I43,'[1]Mortality (No Interventions) L'!$B$10:$O$129,13),VLOOKUP(I43,'[1]Mortality (Interventions) L'!$B$392:$AV$512,34)))</f>
        <v>453.53112540239385</v>
      </c>
      <c r="P1385" s="11">
        <v>0</v>
      </c>
      <c r="Q1385" s="10">
        <f t="shared" si="744"/>
        <v>2.227826854518149E-3</v>
      </c>
      <c r="R1385" s="10">
        <f t="shared" si="745"/>
        <v>1.0103888205312912E-3</v>
      </c>
      <c r="S1385" s="10">
        <f t="shared" si="746"/>
        <v>0</v>
      </c>
      <c r="T1385" s="9">
        <f t="shared" si="736"/>
        <v>1.2174380339868578E-3</v>
      </c>
      <c r="U1385" s="18"/>
      <c r="V1385" s="8">
        <f t="shared" si="747"/>
        <v>17.135931764777062</v>
      </c>
      <c r="W1385" s="8">
        <f t="shared" si="737"/>
        <v>9.364253346679094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-3.2714537104983128</v>
      </c>
      <c r="AB1385" s="8">
        <f t="shared" si="748"/>
        <v>-777.16784180979698</v>
      </c>
      <c r="AC1385" s="8">
        <f t="shared" si="741"/>
        <v>-780.43929552029533</v>
      </c>
      <c r="AD1385" s="8">
        <f t="shared" si="749"/>
        <v>1.6810349061246299</v>
      </c>
      <c r="AE1385" s="8">
        <f t="shared" si="742"/>
        <v>-778.75826061417069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2687.1624010176342</v>
      </c>
      <c r="M1386" s="14">
        <f t="shared" si="735"/>
        <v>769177</v>
      </c>
      <c r="N1386" s="13"/>
      <c r="O1386" s="12">
        <f>1000*(IF(I44&lt;18,VLOOKUP(I44,'[1]Mortality (No Interventions) L'!$B$10:$O$129,13),VLOOKUP(I44,'[1]Mortality (Interventions) L'!$B$392:$AV$512,34)))</f>
        <v>477.91946481823447</v>
      </c>
      <c r="P1386" s="11">
        <v>0</v>
      </c>
      <c r="Q1386" s="10">
        <f t="shared" si="744"/>
        <v>1.2174380339868578E-3</v>
      </c>
      <c r="R1386" s="10">
        <f t="shared" si="745"/>
        <v>5.8183733365236255E-4</v>
      </c>
      <c r="S1386" s="10">
        <f t="shared" si="746"/>
        <v>0</v>
      </c>
      <c r="T1386" s="9">
        <f t="shared" si="736"/>
        <v>6.356007003344952E-4</v>
      </c>
      <c r="U1386" s="18"/>
      <c r="V1386" s="8">
        <f t="shared" si="747"/>
        <v>9.364253346679094</v>
      </c>
      <c r="W1386" s="8">
        <f t="shared" si="737"/>
        <v>4.8888943988118605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-1.7079623039993319</v>
      </c>
      <c r="AB1386" s="8">
        <f t="shared" si="748"/>
        <v>-447.53589478672325</v>
      </c>
      <c r="AC1386" s="8">
        <f t="shared" si="741"/>
        <v>-449.2438570907226</v>
      </c>
      <c r="AD1386" s="8">
        <f t="shared" si="749"/>
        <v>0.91863325330921919</v>
      </c>
      <c r="AE1386" s="8">
        <f t="shared" si="742"/>
        <v>-448.32522383741338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2687.1624010176342</v>
      </c>
      <c r="M1387" s="14">
        <f t="shared" si="735"/>
        <v>769177</v>
      </c>
      <c r="N1387" s="13"/>
      <c r="O1387" s="12">
        <f>1000*(IF(I45&lt;18,VLOOKUP(I45,'[1]Mortality (No Interventions) L'!$B$10:$O$129,13),VLOOKUP(I45,'[1]Mortality (Interventions) L'!$B$392:$AV$512,34)))</f>
        <v>502.41557303699238</v>
      </c>
      <c r="P1387" s="11">
        <v>0</v>
      </c>
      <c r="Q1387" s="10">
        <f t="shared" si="744"/>
        <v>6.356007003344952E-4</v>
      </c>
      <c r="R1387" s="10">
        <f t="shared" si="745"/>
        <v>3.1933569008126911E-4</v>
      </c>
      <c r="S1387" s="10">
        <f t="shared" si="746"/>
        <v>0</v>
      </c>
      <c r="T1387" s="9">
        <f t="shared" si="736"/>
        <v>3.1626501025322609E-4</v>
      </c>
      <c r="U1387" s="18"/>
      <c r="V1387" s="8">
        <f t="shared" si="747"/>
        <v>4.8888943988118605</v>
      </c>
      <c r="W1387" s="8">
        <f t="shared" si="737"/>
        <v>2.432637717915457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-0.84985544430992577</v>
      </c>
      <c r="AB1387" s="8">
        <f t="shared" si="748"/>
        <v>-245.62566808964033</v>
      </c>
      <c r="AC1387" s="8">
        <f t="shared" si="741"/>
        <v>-246.47552353395025</v>
      </c>
      <c r="AD1387" s="8">
        <f t="shared" si="749"/>
        <v>0.47960054052344353</v>
      </c>
      <c r="AE1387" s="8">
        <f t="shared" si="742"/>
        <v>-245.9959229934268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2687.1624010176342</v>
      </c>
      <c r="M1388" s="14">
        <f t="shared" si="735"/>
        <v>769177</v>
      </c>
      <c r="N1388" s="13"/>
      <c r="O1388" s="12">
        <f>1000*(IF(I46&lt;18,VLOOKUP(I46,'[1]Mortality (No Interventions) L'!$B$10:$O$129,13),VLOOKUP(I46,'[1]Mortality (Interventions) L'!$B$392:$AV$512,34)))</f>
        <v>526.84947479216532</v>
      </c>
      <c r="P1388" s="11">
        <v>0</v>
      </c>
      <c r="Q1388" s="10">
        <f t="shared" si="744"/>
        <v>3.1626501025322609E-4</v>
      </c>
      <c r="R1388" s="10">
        <f t="shared" si="745"/>
        <v>1.6662405454705094E-4</v>
      </c>
      <c r="S1388" s="10">
        <f t="shared" si="746"/>
        <v>0</v>
      </c>
      <c r="T1388" s="9">
        <f t="shared" si="736"/>
        <v>1.4964095570617515E-4</v>
      </c>
      <c r="U1388" s="18"/>
      <c r="V1388" s="8">
        <f t="shared" si="747"/>
        <v>2.432637717915457</v>
      </c>
      <c r="W1388" s="8">
        <f t="shared" si="737"/>
        <v>1.1510038138720868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-0.40210954982597907</v>
      </c>
      <c r="AB1388" s="8">
        <f t="shared" si="748"/>
        <v>-128.16339040433701</v>
      </c>
      <c r="AC1388" s="8">
        <f t="shared" si="741"/>
        <v>-128.56549995416299</v>
      </c>
      <c r="AD1388" s="8">
        <f t="shared" si="749"/>
        <v>0.23864176012750635</v>
      </c>
      <c r="AE1388" s="8">
        <f t="shared" si="742"/>
        <v>-128.32685819403548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2687.1624010176342</v>
      </c>
      <c r="M1389" s="14">
        <f t="shared" si="735"/>
        <v>769177</v>
      </c>
      <c r="N1389" s="13"/>
      <c r="O1389" s="12">
        <f>1000*(IF(I47&lt;18,VLOOKUP(I47,'[1]Mortality (No Interventions) L'!$B$10:$O$129,13),VLOOKUP(I47,'[1]Mortality (Interventions) L'!$B$392:$AV$512,34)))</f>
        <v>551.24257107906169</v>
      </c>
      <c r="P1389" s="11">
        <v>0</v>
      </c>
      <c r="Q1389" s="10">
        <f t="shared" si="744"/>
        <v>1.4964095570617515E-4</v>
      </c>
      <c r="R1389" s="10">
        <f t="shared" si="745"/>
        <v>8.2488465162199978E-5</v>
      </c>
      <c r="S1389" s="10">
        <f t="shared" si="746"/>
        <v>0</v>
      </c>
      <c r="T1389" s="9">
        <f t="shared" si="736"/>
        <v>6.7152490543975174E-5</v>
      </c>
      <c r="U1389" s="18"/>
      <c r="V1389" s="8">
        <f t="shared" si="747"/>
        <v>1.1510038138720868</v>
      </c>
      <c r="W1389" s="8">
        <f t="shared" si="737"/>
        <v>0.51652151219143194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-0.18044964772446231</v>
      </c>
      <c r="AB1389" s="8">
        <f t="shared" si="748"/>
        <v>-63.448230168065493</v>
      </c>
      <c r="AC1389" s="8">
        <f t="shared" si="741"/>
        <v>-63.628679815789958</v>
      </c>
      <c r="AD1389" s="8">
        <f t="shared" si="749"/>
        <v>0.11291347414085173</v>
      </c>
      <c r="AE1389" s="8">
        <f t="shared" si="742"/>
        <v>-63.515766341649105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2687.1624010176342</v>
      </c>
      <c r="M1390" s="14">
        <f t="shared" si="735"/>
        <v>769177</v>
      </c>
      <c r="N1390" s="13"/>
      <c r="O1390" s="12">
        <f>1000*(IF(I48&lt;18,VLOOKUP(I48,'[1]Mortality (No Interventions) L'!$B$10:$O$129,13),VLOOKUP(I48,'[1]Mortality (Interventions) L'!$B$392:$AV$512,34)))</f>
        <v>575.63867277579459</v>
      </c>
      <c r="P1390" s="11">
        <v>0</v>
      </c>
      <c r="Q1390" s="10">
        <f t="shared" si="744"/>
        <v>6.7152490543975174E-5</v>
      </c>
      <c r="R1390" s="10">
        <f t="shared" si="745"/>
        <v>3.8655570530322965E-5</v>
      </c>
      <c r="S1390" s="10">
        <f t="shared" si="746"/>
        <v>0</v>
      </c>
      <c r="T1390" s="9">
        <f t="shared" si="736"/>
        <v>2.8496920013652209E-5</v>
      </c>
      <c r="U1390" s="18"/>
      <c r="V1390" s="8">
        <f t="shared" si="747"/>
        <v>0.51652151219143194</v>
      </c>
      <c r="W1390" s="8">
        <f t="shared" si="737"/>
        <v>0.21919175445340966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-7.6575852005493147E-2</v>
      </c>
      <c r="AB1390" s="8">
        <f t="shared" si="748"/>
        <v>-29.732975773802227</v>
      </c>
      <c r="AC1390" s="8">
        <f t="shared" si="741"/>
        <v>-29.809551625807721</v>
      </c>
      <c r="AD1390" s="8">
        <f t="shared" si="749"/>
        <v>5.0670760345979476E-2</v>
      </c>
      <c r="AE1390" s="8">
        <f t="shared" si="742"/>
        <v>-29.758880865461741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2687.1624010176342</v>
      </c>
      <c r="M1391" s="14">
        <f t="shared" si="735"/>
        <v>769177</v>
      </c>
      <c r="N1391" s="13"/>
      <c r="O1391" s="12">
        <f>1000*(IF(I49&lt;18,VLOOKUP(I49,'[1]Mortality (No Interventions) L'!$B$10:$O$129,13),VLOOKUP(I49,'[1]Mortality (Interventions) L'!$B$392:$AV$512,34)))</f>
        <v>599.88299371635094</v>
      </c>
      <c r="P1391" s="11">
        <v>0</v>
      </c>
      <c r="Q1391" s="10">
        <f t="shared" si="744"/>
        <v>2.8496920013652209E-5</v>
      </c>
      <c r="R1391" s="10">
        <f t="shared" si="745"/>
        <v>1.7094817689485081E-5</v>
      </c>
      <c r="S1391" s="10">
        <f t="shared" si="746"/>
        <v>0</v>
      </c>
      <c r="T1391" s="9">
        <f t="shared" si="736"/>
        <v>1.1402102324167128E-5</v>
      </c>
      <c r="U1391" s="18"/>
      <c r="V1391" s="8">
        <f t="shared" si="747"/>
        <v>0.21919175445340966</v>
      </c>
      <c r="W1391" s="8">
        <f t="shared" si="737"/>
        <v>8.7702348593958993E-2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-3.0639300658057686E-2</v>
      </c>
      <c r="AB1391" s="8">
        <f t="shared" si="748"/>
        <v>-13.148940585945066</v>
      </c>
      <c r="AC1391" s="8">
        <f t="shared" si="741"/>
        <v>-13.179579886603124</v>
      </c>
      <c r="AD1391" s="8">
        <f t="shared" si="749"/>
        <v>2.1502711111879489E-2</v>
      </c>
      <c r="AE1391" s="8">
        <f t="shared" si="742"/>
        <v>-13.158077175491245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2687.1624010176342</v>
      </c>
      <c r="M1392" s="14">
        <f t="shared" si="735"/>
        <v>769177</v>
      </c>
      <c r="N1392" s="13"/>
      <c r="O1392" s="12">
        <f>1000*(IF(I50&lt;18,VLOOKUP(I50,'[1]Mortality (No Interventions) L'!$B$10:$O$129,13),VLOOKUP(I50,'[1]Mortality (Interventions) L'!$B$392:$AV$512,34)))</f>
        <v>623.8227463183573</v>
      </c>
      <c r="P1392" s="11">
        <v>0</v>
      </c>
      <c r="Q1392" s="10">
        <f t="shared" si="744"/>
        <v>1.1402102324167128E-5</v>
      </c>
      <c r="R1392" s="10">
        <f t="shared" si="745"/>
        <v>7.1128907856648625E-6</v>
      </c>
      <c r="S1392" s="10">
        <f t="shared" si="746"/>
        <v>0</v>
      </c>
      <c r="T1392" s="9">
        <f t="shared" si="736"/>
        <v>4.2892115385022656E-6</v>
      </c>
      <c r="U1392" s="18"/>
      <c r="V1392" s="8">
        <f t="shared" si="747"/>
        <v>8.7702348593958993E-2</v>
      </c>
      <c r="W1392" s="8">
        <f t="shared" si="737"/>
        <v>3.2991628635505574E-2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-1.152580797627429E-2</v>
      </c>
      <c r="AB1392" s="8">
        <f t="shared" si="748"/>
        <v>-5.4710719958453415</v>
      </c>
      <c r="AC1392" s="8">
        <f t="shared" si="741"/>
        <v>-5.4825978038216157</v>
      </c>
      <c r="AD1392" s="8">
        <f t="shared" si="749"/>
        <v>8.6036003970673784E-3</v>
      </c>
      <c r="AE1392" s="8">
        <f t="shared" si="742"/>
        <v>-5.4739942034245486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2687.1624010176342</v>
      </c>
      <c r="M1393" s="14">
        <f t="shared" si="735"/>
        <v>769177</v>
      </c>
      <c r="N1393" s="13"/>
      <c r="O1393" s="12">
        <f>1000*(IF(I51&lt;18,VLOOKUP(I51,'[1]Mortality (No Interventions) L'!$B$10:$O$129,13),VLOOKUP(I51,'[1]Mortality (Interventions) L'!$B$392:$AV$512,34)))</f>
        <v>651.71225596645604</v>
      </c>
      <c r="P1393" s="11">
        <v>0</v>
      </c>
      <c r="Q1393" s="10">
        <f t="shared" si="744"/>
        <v>4.2892115385022656E-6</v>
      </c>
      <c r="R1393" s="10">
        <f t="shared" si="745"/>
        <v>2.7953317280746652E-6</v>
      </c>
      <c r="S1393" s="10">
        <f t="shared" si="746"/>
        <v>0</v>
      </c>
      <c r="T1393" s="9">
        <f t="shared" si="736"/>
        <v>1.4938798104276005E-6</v>
      </c>
      <c r="U1393" s="18"/>
      <c r="V1393" s="8">
        <f t="shared" si="747"/>
        <v>3.2991628635505574E-2</v>
      </c>
      <c r="W1393" s="8">
        <f t="shared" si="737"/>
        <v>1.1490579909452705E-2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-4.0142976582203992E-3</v>
      </c>
      <c r="AB1393" s="8">
        <f t="shared" si="748"/>
        <v>-2.1501048726052869</v>
      </c>
      <c r="AC1393" s="8">
        <f t="shared" si="741"/>
        <v>-2.1541191702635074</v>
      </c>
      <c r="AD1393" s="8">
        <f t="shared" si="749"/>
        <v>3.236478769143097E-3</v>
      </c>
      <c r="AE1393" s="8">
        <f t="shared" si="742"/>
        <v>-2.1508826914943642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2687.1624010176342</v>
      </c>
      <c r="M1394" s="14">
        <f t="shared" si="735"/>
        <v>769177</v>
      </c>
      <c r="N1394" s="13"/>
      <c r="O1394" s="12">
        <f>1000*(IF(I52&lt;18,VLOOKUP(I52,'[1]Mortality (No Interventions) L'!$B$10:$O$129,13),VLOOKUP(I52,'[1]Mortality (Interventions) L'!$B$392:$AV$512,34)))</f>
        <v>679.21541324517909</v>
      </c>
      <c r="P1394" s="11">
        <v>0</v>
      </c>
      <c r="Q1394" s="10">
        <f t="shared" si="744"/>
        <v>1.4938798104276005E-6</v>
      </c>
      <c r="R1394" s="10">
        <f t="shared" si="745"/>
        <v>1.0146661927782125E-6</v>
      </c>
      <c r="S1394" s="10">
        <f t="shared" si="746"/>
        <v>0</v>
      </c>
      <c r="T1394" s="9">
        <f t="shared" si="736"/>
        <v>4.7921361764938793E-7</v>
      </c>
      <c r="U1394" s="18"/>
      <c r="V1394" s="8">
        <f t="shared" si="747"/>
        <v>1.1490579909452705E-2</v>
      </c>
      <c r="W1394" s="8">
        <f t="shared" si="737"/>
        <v>3.6860009278270327E-3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-1.2877248154030759E-3</v>
      </c>
      <c r="AB1394" s="8">
        <f t="shared" si="748"/>
        <v>-0.78045789816256717</v>
      </c>
      <c r="AC1394" s="8">
        <f t="shared" si="741"/>
        <v>-0.78174562297797023</v>
      </c>
      <c r="AD1394" s="8">
        <f t="shared" si="749"/>
        <v>1.1272258891173105E-3</v>
      </c>
      <c r="AE1394" s="8">
        <f t="shared" si="742"/>
        <v>-0.78061839708885294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2687.1624010176342</v>
      </c>
      <c r="M1395" s="14">
        <f t="shared" si="735"/>
        <v>769177</v>
      </c>
      <c r="N1395" s="13"/>
      <c r="O1395" s="12">
        <f>1000*(IF(I53&lt;18,VLOOKUP(I53,'[1]Mortality (No Interventions) L'!$B$10:$O$129,13),VLOOKUP(I53,'[1]Mortality (Interventions) L'!$B$392:$AV$512,34)))</f>
        <v>706.2930332514718</v>
      </c>
      <c r="P1395" s="11">
        <v>0</v>
      </c>
      <c r="Q1395" s="10">
        <f t="shared" si="744"/>
        <v>4.7921361764938793E-7</v>
      </c>
      <c r="R1395" s="10">
        <f t="shared" si="745"/>
        <v>3.3846523958499724E-7</v>
      </c>
      <c r="S1395" s="10">
        <f t="shared" si="746"/>
        <v>0</v>
      </c>
      <c r="T1395" s="9">
        <f t="shared" si="736"/>
        <v>1.4074837806439068E-7</v>
      </c>
      <c r="U1395" s="18"/>
      <c r="V1395" s="8">
        <f t="shared" si="747"/>
        <v>3.6860009278270327E-3</v>
      </c>
      <c r="W1395" s="8">
        <f t="shared" si="737"/>
        <v>1.0826041519443384E-3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-3.7821374953884578E-4</v>
      </c>
      <c r="AB1395" s="8">
        <f t="shared" si="748"/>
        <v>-0.26033967758826942</v>
      </c>
      <c r="AC1395" s="8">
        <f t="shared" si="741"/>
        <v>-0.26071789133780826</v>
      </c>
      <c r="AD1395" s="8">
        <f t="shared" si="749"/>
        <v>3.6159669101983196E-4</v>
      </c>
      <c r="AE1395" s="8">
        <f t="shared" si="742"/>
        <v>-0.26035629464678844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2687.1624010176342</v>
      </c>
      <c r="M1396" s="14">
        <f t="shared" si="735"/>
        <v>769177</v>
      </c>
      <c r="N1396" s="13"/>
      <c r="O1396" s="12">
        <f>1000*(IF(I54&lt;18,VLOOKUP(I54,'[1]Mortality (No Interventions) L'!$B$10:$O$129,13),VLOOKUP(I54,'[1]Mortality (Interventions) L'!$B$392:$AV$512,34)))</f>
        <v>732.90698987077383</v>
      </c>
      <c r="P1396" s="11">
        <v>0</v>
      </c>
      <c r="Q1396" s="10">
        <f t="shared" si="744"/>
        <v>1.4074837806439068E-7</v>
      </c>
      <c r="R1396" s="10">
        <f t="shared" si="745"/>
        <v>1.0315547009636622E-7</v>
      </c>
      <c r="S1396" s="10">
        <f t="shared" si="746"/>
        <v>0</v>
      </c>
      <c r="T1396" s="9">
        <f t="shared" si="736"/>
        <v>3.7592907968024462E-8</v>
      </c>
      <c r="U1396" s="18"/>
      <c r="V1396" s="8">
        <f t="shared" si="747"/>
        <v>1.0826041519443384E-3</v>
      </c>
      <c r="W1396" s="8">
        <f t="shared" si="737"/>
        <v>2.8915600172121155E-4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-1.0101824883659156E-4</v>
      </c>
      <c r="AB1396" s="8">
        <f t="shared" si="748"/>
        <v>-7.9344815022312679E-2</v>
      </c>
      <c r="AC1396" s="8">
        <f t="shared" si="741"/>
        <v>-7.9445833271149277E-2</v>
      </c>
      <c r="AD1396" s="8">
        <f t="shared" si="749"/>
        <v>1.0620346730573961E-4</v>
      </c>
      <c r="AE1396" s="8">
        <f t="shared" si="742"/>
        <v>-7.9339629803843542E-2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2687.1624010176342</v>
      </c>
      <c r="M1397" s="14">
        <f t="shared" si="735"/>
        <v>769177</v>
      </c>
      <c r="N1397" s="13"/>
      <c r="O1397" s="12">
        <f>1000*(IF(I55&lt;18,VLOOKUP(I55,'[1]Mortality (No Interventions) L'!$B$10:$O$129,13),VLOOKUP(I55,'[1]Mortality (Interventions) L'!$B$392:$AV$512,34)))</f>
        <v>759.01953403315417</v>
      </c>
      <c r="P1397" s="11">
        <v>0</v>
      </c>
      <c r="Q1397" s="10">
        <f t="shared" si="744"/>
        <v>3.7592907968024462E-8</v>
      </c>
      <c r="R1397" s="10">
        <f t="shared" si="745"/>
        <v>2.8533751488841176E-8</v>
      </c>
      <c r="S1397" s="10">
        <f t="shared" si="746"/>
        <v>0</v>
      </c>
      <c r="T1397" s="9">
        <f t="shared" si="736"/>
        <v>9.0591564791832857E-9</v>
      </c>
      <c r="U1397" s="18"/>
      <c r="V1397" s="8">
        <f t="shared" si="747"/>
        <v>2.8915600172121155E-4</v>
      </c>
      <c r="W1397" s="8">
        <f t="shared" si="737"/>
        <v>6.9680948031887623E-5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-2.4343424675796615E-5</v>
      </c>
      <c r="AB1397" s="8">
        <f t="shared" si="748"/>
        <v>-2.1947505368932391E-2</v>
      </c>
      <c r="AC1397" s="8">
        <f t="shared" si="741"/>
        <v>-2.1971848793608188E-2</v>
      </c>
      <c r="AD1397" s="8">
        <f t="shared" si="749"/>
        <v>2.8366203768850855E-5</v>
      </c>
      <c r="AE1397" s="8">
        <f t="shared" si="742"/>
        <v>-2.1943482589839337E-2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2687.1624010176342</v>
      </c>
      <c r="M1398" s="14">
        <f t="shared" si="735"/>
        <v>769177</v>
      </c>
      <c r="N1398" s="13"/>
      <c r="O1398" s="12">
        <f>1000*(IF(I56&lt;18,VLOOKUP(I56,'[1]Mortality (No Interventions) L'!$B$10:$O$129,13),VLOOKUP(I56,'[1]Mortality (Interventions) L'!$B$392:$AV$512,34)))</f>
        <v>784.75104493129481</v>
      </c>
      <c r="P1398" s="11">
        <v>0</v>
      </c>
      <c r="Q1398" s="10">
        <f t="shared" si="744"/>
        <v>9.0591564791832857E-9</v>
      </c>
      <c r="R1398" s="10">
        <f t="shared" si="745"/>
        <v>7.109182513235193E-9</v>
      </c>
      <c r="S1398" s="10">
        <f t="shared" si="746"/>
        <v>0</v>
      </c>
      <c r="T1398" s="9">
        <f t="shared" si="736"/>
        <v>1.9499739659480927E-9</v>
      </c>
      <c r="U1398" s="18"/>
      <c r="V1398" s="8">
        <f t="shared" si="747"/>
        <v>6.9680948031887623E-5</v>
      </c>
      <c r="W1398" s="8">
        <f t="shared" si="737"/>
        <v>1.4998751252060561E-5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-5.2398967242589557E-6</v>
      </c>
      <c r="AB1398" s="8">
        <f t="shared" si="748"/>
        <v>-5.4682196779827063E-3</v>
      </c>
      <c r="AC1398" s="8">
        <f t="shared" si="741"/>
        <v>-5.4734595747069651E-3</v>
      </c>
      <c r="AD1398" s="8">
        <f t="shared" si="749"/>
        <v>6.8357010019281763E-6</v>
      </c>
      <c r="AE1398" s="8">
        <f t="shared" si="742"/>
        <v>-5.4666238737050366E-3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2687.1624010176342</v>
      </c>
      <c r="M1399" s="14">
        <f t="shared" si="735"/>
        <v>769177</v>
      </c>
      <c r="N1399" s="13"/>
      <c r="O1399" s="12">
        <f>1000*(IF(I57&lt;18,VLOOKUP(I57,'[1]Mortality (No Interventions) L'!$B$10:$O$129,13),VLOOKUP(I57,'[1]Mortality (Interventions) L'!$B$392:$AV$512,34)))</f>
        <v>810.24390122724071</v>
      </c>
      <c r="P1399" s="11">
        <v>0</v>
      </c>
      <c r="Q1399" s="10">
        <f t="shared" si="744"/>
        <v>1.9499739659480927E-9</v>
      </c>
      <c r="R1399" s="10">
        <f t="shared" si="745"/>
        <v>1.5799545134613372E-9</v>
      </c>
      <c r="S1399" s="10">
        <f t="shared" si="746"/>
        <v>0</v>
      </c>
      <c r="T1399" s="9">
        <f t="shared" si="736"/>
        <v>3.7001945248675552E-10</v>
      </c>
      <c r="U1399" s="18"/>
      <c r="V1399" s="8">
        <f t="shared" si="747"/>
        <v>1.4998751252060561E-5</v>
      </c>
      <c r="W1399" s="8">
        <f t="shared" si="737"/>
        <v>2.8461045240540518E-6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-9.9430236036754034E-7</v>
      </c>
      <c r="AB1399" s="8">
        <f t="shared" si="748"/>
        <v>-1.2152646728006509E-3</v>
      </c>
      <c r="AC1399" s="8">
        <f t="shared" si="741"/>
        <v>-1.2162589751610184E-3</v>
      </c>
      <c r="AD1399" s="8">
        <f t="shared" si="749"/>
        <v>1.4713774978271412E-6</v>
      </c>
      <c r="AE1399" s="8">
        <f t="shared" si="742"/>
        <v>-1.2147875976631912E-3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2687.1624010176342</v>
      </c>
      <c r="M1400" s="14">
        <f t="shared" si="735"/>
        <v>769177</v>
      </c>
      <c r="N1400" s="13"/>
      <c r="O1400" s="12">
        <f>1000*(IF(I58&lt;18,VLOOKUP(I58,'[1]Mortality (No Interventions) L'!$B$10:$O$129,13),VLOOKUP(I58,'[1]Mortality (Interventions) L'!$B$392:$AV$512,34)))</f>
        <v>835.49395012231537</v>
      </c>
      <c r="P1400" s="11">
        <v>0</v>
      </c>
      <c r="Q1400" s="10">
        <f t="shared" si="744"/>
        <v>3.7001945248675552E-10</v>
      </c>
      <c r="R1400" s="10">
        <f t="shared" si="745"/>
        <v>3.0914901398025579E-10</v>
      </c>
      <c r="S1400" s="10">
        <f t="shared" si="746"/>
        <v>0</v>
      </c>
      <c r="T1400" s="9">
        <f t="shared" si="736"/>
        <v>6.0870438506499724E-11</v>
      </c>
      <c r="U1400" s="18"/>
      <c r="V1400" s="8">
        <f t="shared" si="747"/>
        <v>2.8461045240540518E-6</v>
      </c>
      <c r="W1400" s="8">
        <f t="shared" si="737"/>
        <v>4.6820141279113942E-7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-1.6356875368812205E-7</v>
      </c>
      <c r="AB1400" s="8">
        <f t="shared" si="748"/>
        <v>-2.3779031112629122E-4</v>
      </c>
      <c r="AC1400" s="8">
        <f t="shared" si="741"/>
        <v>-2.3795387987997935E-4</v>
      </c>
      <c r="AD1400" s="8">
        <f t="shared" si="749"/>
        <v>2.792028538097025E-7</v>
      </c>
      <c r="AE1400" s="8">
        <f t="shared" si="742"/>
        <v>-2.3767467702616964E-4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2687.1624010176342</v>
      </c>
      <c r="M1401" s="14">
        <f t="shared" si="735"/>
        <v>769177</v>
      </c>
      <c r="N1401" s="13"/>
      <c r="O1401" s="12">
        <f>1000*(IF(I59&lt;18,VLOOKUP(I59,'[1]Mortality (No Interventions) L'!$B$10:$O$129,13),VLOOKUP(I59,'[1]Mortality (Interventions) L'!$B$392:$AV$512,34)))</f>
        <v>860.49703881784194</v>
      </c>
      <c r="P1401" s="11">
        <v>0</v>
      </c>
      <c r="Q1401" s="10">
        <f t="shared" si="744"/>
        <v>6.0870438506499724E-11</v>
      </c>
      <c r="R1401" s="10">
        <f t="shared" si="745"/>
        <v>5.2378832086386558E-11</v>
      </c>
      <c r="S1401" s="10">
        <f t="shared" si="746"/>
        <v>0</v>
      </c>
      <c r="T1401" s="9">
        <f t="shared" si="736"/>
        <v>8.4916064201131659E-12</v>
      </c>
      <c r="U1401" s="18"/>
      <c r="V1401" s="8">
        <f t="shared" si="747"/>
        <v>4.6820141279113942E-7</v>
      </c>
      <c r="W1401" s="8">
        <f t="shared" si="737"/>
        <v>6.5315483514033847E-8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-2.2818325496368054E-8</v>
      </c>
      <c r="AB1401" s="8">
        <f t="shared" si="748"/>
        <v>-4.0288592927710556E-5</v>
      </c>
      <c r="AC1401" s="8">
        <f t="shared" si="741"/>
        <v>-4.0311411253206925E-5</v>
      </c>
      <c r="AD1401" s="8">
        <f t="shared" si="749"/>
        <v>4.5930558594810783E-8</v>
      </c>
      <c r="AE1401" s="8">
        <f t="shared" si="742"/>
        <v>-4.0265480694612114E-5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2687.1624010176342</v>
      </c>
      <c r="M1402" s="14">
        <f t="shared" si="735"/>
        <v>769177</v>
      </c>
      <c r="N1402" s="13"/>
      <c r="O1402" s="12">
        <f>1000*(IF(I60&lt;18,VLOOKUP(I60,'[1]Mortality (No Interventions) L'!$B$10:$O$129,13),VLOOKUP(I60,'[1]Mortality (Interventions) L'!$B$392:$AV$512,34)))</f>
        <v>1000</v>
      </c>
      <c r="P1402" s="11">
        <v>0</v>
      </c>
      <c r="Q1402" s="10">
        <f t="shared" si="744"/>
        <v>8.4916064201131659E-12</v>
      </c>
      <c r="R1402" s="10">
        <f t="shared" si="745"/>
        <v>8.4916064201131659E-12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6.5315483514033847E-8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-6.5315483514033848E-6</v>
      </c>
      <c r="AC1402" s="8">
        <f t="shared" si="741"/>
        <v>-6.5315483514033848E-6</v>
      </c>
      <c r="AD1402" s="8">
        <f t="shared" si="749"/>
        <v>6.4074489327267209E-9</v>
      </c>
      <c r="AE1402" s="8">
        <f t="shared" si="742"/>
        <v>-6.525140902470658E-6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2687.1624010176342</v>
      </c>
      <c r="M1403" s="14">
        <f t="shared" si="735"/>
        <v>769177</v>
      </c>
      <c r="N1403" s="13"/>
      <c r="O1403" s="12" t="e">
        <f>1000*(IF(I61&lt;18,VLOOKUP(I61,'[1]Mortality (No Interventions) L'!$B$10:$O$129,13),VLOOKUP(I61,'[1]Mortality (Interventions) L'!$B$392:$AV$512,34)))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2687.1624010176342</v>
      </c>
      <c r="M1404" s="14">
        <f t="shared" si="735"/>
        <v>769177</v>
      </c>
      <c r="N1404" s="13"/>
      <c r="O1404" s="12" t="e">
        <f>1000*(IF(I62&lt;18,VLOOKUP(I62,'[1]Mortality (No Interventions) L'!$B$10:$O$129,13),VLOOKUP(I62,'[1]Mortality (Interventions) L'!$B$392:$AV$512,34)))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2687.1624010176342</v>
      </c>
      <c r="M1405" s="14">
        <f t="shared" si="735"/>
        <v>769177</v>
      </c>
      <c r="N1405" s="13"/>
      <c r="O1405" s="12" t="e">
        <f>1000*(IF(I63&lt;18,VLOOKUP(I63,'[1]Mortality (No Interventions) L'!$B$10:$O$129,13),VLOOKUP(I63,'[1]Mortality (Interventions) L'!$B$392:$AV$512,34)))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2687.1624010176342</v>
      </c>
      <c r="M1406" s="14">
        <f t="shared" si="735"/>
        <v>769177</v>
      </c>
      <c r="N1406" s="13"/>
      <c r="O1406" s="12" t="e">
        <f>1000*(IF(I64&lt;18,VLOOKUP(I64,'[1]Mortality (No Interventions) L'!$B$10:$O$129,13),VLOOKUP(I64,'[1]Mortality (Interventions) L'!$B$392:$AV$512,34)))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2687.1624010176342</v>
      </c>
      <c r="M1407" s="14">
        <f t="shared" si="735"/>
        <v>769177</v>
      </c>
      <c r="N1407" s="13"/>
      <c r="O1407" s="12" t="e">
        <f>1000*(IF(I65&lt;18,VLOOKUP(I65,'[1]Mortality (No Interventions) L'!$B$10:$O$129,13),VLOOKUP(I65,'[1]Mortality (Interventions) L'!$B$392:$AV$512,34)))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2687.1624010176342</v>
      </c>
      <c r="M1408" s="14">
        <f t="shared" si="735"/>
        <v>769177</v>
      </c>
      <c r="N1408" s="13"/>
      <c r="O1408" s="12" t="e">
        <f>1000*(IF(I66&lt;18,VLOOKUP(I66,'[1]Mortality (No Interventions) L'!$B$10:$O$129,13),VLOOKUP(I66,'[1]Mortality (Interventions) L'!$B$392:$AV$512,34)))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2687.1624010176342</v>
      </c>
      <c r="M1409" s="14">
        <f t="shared" si="735"/>
        <v>769177</v>
      </c>
      <c r="N1409" s="13"/>
      <c r="O1409" s="12" t="e">
        <f>1000*(IF(I67&lt;18,VLOOKUP(I67,'[1]Mortality (No Interventions) L'!$B$10:$O$129,13),VLOOKUP(I67,'[1]Mortality (Interventions) L'!$B$392:$AV$512,34)))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2687.1624010176342</v>
      </c>
      <c r="M1410" s="14">
        <f t="shared" ref="M1410:M1441" si="752">$E$11</f>
        <v>769177</v>
      </c>
      <c r="N1410" s="13"/>
      <c r="O1410" s="12" t="e">
        <f>1000*(IF(I68&lt;18,VLOOKUP(I68,'[1]Mortality (No Interventions) L'!$B$10:$O$129,13),VLOOKUP(I68,'[1]Mortality (Interventions) L'!$B$392:$AV$512,34)))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2687.1624010176342</v>
      </c>
      <c r="M1411" s="14">
        <f t="shared" si="752"/>
        <v>769177</v>
      </c>
      <c r="N1411" s="13"/>
      <c r="O1411" s="12" t="e">
        <f>1000*(IF(I69&lt;18,VLOOKUP(I69,'[1]Mortality (No Interventions) L'!$B$10:$O$129,13),VLOOKUP(I69,'[1]Mortality (Interventions) L'!$B$392:$AV$512,34)))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2687.1624010176342</v>
      </c>
      <c r="M1412" s="14">
        <f t="shared" si="752"/>
        <v>769177</v>
      </c>
      <c r="N1412" s="13"/>
      <c r="O1412" s="12" t="e">
        <f>1000*(IF(I70&lt;18,VLOOKUP(I70,'[1]Mortality (No Interventions) L'!$B$10:$O$129,13),VLOOKUP(I70,'[1]Mortality (Interventions) L'!$B$392:$AV$512,34)))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2687.1624010176342</v>
      </c>
      <c r="M1413" s="14">
        <f t="shared" si="752"/>
        <v>769177</v>
      </c>
      <c r="N1413" s="13"/>
      <c r="O1413" s="12" t="e">
        <f>1000*(IF(I71&lt;18,VLOOKUP(I71,'[1]Mortality (No Interventions) L'!$B$10:$O$129,13),VLOOKUP(I71,'[1]Mortality (Interventions) L'!$B$392:$AV$512,34)))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2687.1624010176342</v>
      </c>
      <c r="M1414" s="14">
        <f t="shared" si="752"/>
        <v>769177</v>
      </c>
      <c r="N1414" s="13"/>
      <c r="O1414" s="12" t="e">
        <f>1000*(IF(I72&lt;18,VLOOKUP(I72,'[1]Mortality (No Interventions) L'!$B$10:$O$129,13),VLOOKUP(I72,'[1]Mortality (Interventions) L'!$B$392:$AV$512,34)))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2687.1624010176342</v>
      </c>
      <c r="M1415" s="14">
        <f t="shared" si="752"/>
        <v>769177</v>
      </c>
      <c r="N1415" s="13"/>
      <c r="O1415" s="12" t="e">
        <f>1000*(IF(I73&lt;18,VLOOKUP(I73,'[1]Mortality (No Interventions) L'!$B$10:$O$129,13),VLOOKUP(I73,'[1]Mortality (Interventions) L'!$B$392:$AV$512,34)))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2687.1624010176342</v>
      </c>
      <c r="M1416" s="14">
        <f t="shared" si="752"/>
        <v>769177</v>
      </c>
      <c r="N1416" s="13"/>
      <c r="O1416" s="12" t="e">
        <f>1000*(IF(I74&lt;18,VLOOKUP(I74,'[1]Mortality (No Interventions) L'!$B$10:$O$129,13),VLOOKUP(I74,'[1]Mortality (Interventions) L'!$B$392:$AV$512,34)))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2687.1624010176342</v>
      </c>
      <c r="M1417" s="14">
        <f t="shared" si="752"/>
        <v>769177</v>
      </c>
      <c r="N1417" s="13"/>
      <c r="O1417" s="12" t="e">
        <f>1000*(IF(I75&lt;18,VLOOKUP(I75,'[1]Mortality (No Interventions) L'!$B$10:$O$129,13),VLOOKUP(I75,'[1]Mortality (Interventions) L'!$B$392:$AV$512,34)))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2687.1624010176342</v>
      </c>
      <c r="M1418" s="14">
        <f t="shared" si="752"/>
        <v>769177</v>
      </c>
      <c r="N1418" s="13"/>
      <c r="O1418" s="12" t="e">
        <f>1000*(IF(I76&lt;18,VLOOKUP(I76,'[1]Mortality (No Interventions) L'!$B$10:$O$129,13),VLOOKUP(I76,'[1]Mortality (Interventions) L'!$B$392:$AV$512,34)))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2687.1624010176342</v>
      </c>
      <c r="M1419" s="14">
        <f t="shared" si="752"/>
        <v>769177</v>
      </c>
      <c r="N1419" s="13"/>
      <c r="O1419" s="12" t="e">
        <f>1000*(IF(I77&lt;18,VLOOKUP(I77,'[1]Mortality (No Interventions) L'!$B$10:$O$129,13),VLOOKUP(I77,'[1]Mortality (Interventions) L'!$B$392:$AV$512,34)))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2687.1624010176342</v>
      </c>
      <c r="M1420" s="14">
        <f t="shared" si="752"/>
        <v>769177</v>
      </c>
      <c r="N1420" s="13"/>
      <c r="O1420" s="12" t="e">
        <f>1000*(IF(I78&lt;18,VLOOKUP(I78,'[1]Mortality (No Interventions) L'!$B$10:$O$129,13),VLOOKUP(I78,'[1]Mortality (Interventions) L'!$B$392:$AV$512,34)))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2687.1624010176342</v>
      </c>
      <c r="M1421" s="14">
        <f t="shared" si="752"/>
        <v>769177</v>
      </c>
      <c r="N1421" s="13"/>
      <c r="O1421" s="12" t="e">
        <f>1000*(IF(I79&lt;18,VLOOKUP(I79,'[1]Mortality (No Interventions) L'!$B$10:$O$129,13),VLOOKUP(I79,'[1]Mortality (Interventions) L'!$B$392:$AV$512,34)))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2687.1624010176342</v>
      </c>
      <c r="M1422" s="14">
        <f t="shared" si="752"/>
        <v>769177</v>
      </c>
      <c r="O1422" s="12" t="e">
        <f>1000*(IF(I80&lt;18,VLOOKUP(I80,'[1]Mortality (No Interventions) L'!$B$10:$O$129,13),VLOOKUP(I80,'[1]Mortality (Interventions) L'!$B$392:$AV$512,34)))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2687.1624010176342</v>
      </c>
      <c r="M1423" s="14">
        <f t="shared" si="752"/>
        <v>769177</v>
      </c>
      <c r="O1423" s="12" t="e">
        <f>1000*(IF(I81&lt;18,VLOOKUP(I81,'[1]Mortality (No Interventions) L'!$B$10:$O$129,13),VLOOKUP(I81,'[1]Mortality (Interventions) L'!$B$392:$AV$512,34)))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2687.1624010176342</v>
      </c>
      <c r="M1424" s="14">
        <f t="shared" si="752"/>
        <v>769177</v>
      </c>
      <c r="O1424" s="12" t="e">
        <f>1000*(IF(I82&lt;18,VLOOKUP(I82,'[1]Mortality (No Interventions) L'!$B$10:$O$129,13),VLOOKUP(I82,'[1]Mortality (Interventions) L'!$B$392:$AV$512,34)))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2687.1624010176342</v>
      </c>
      <c r="M1425" s="14">
        <f t="shared" si="752"/>
        <v>769177</v>
      </c>
      <c r="O1425" s="12" t="e">
        <f>1000*(IF(I83&lt;18,VLOOKUP(I83,'[1]Mortality (No Interventions) L'!$B$10:$O$129,13),VLOOKUP(I83,'[1]Mortality (Interventions) L'!$B$392:$AV$512,34)))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2687.1624010176342</v>
      </c>
      <c r="M1426" s="14">
        <f t="shared" si="752"/>
        <v>769177</v>
      </c>
      <c r="O1426" s="12" t="e">
        <f>1000*(IF(I84&lt;18,VLOOKUP(I84,'[1]Mortality (No Interventions) L'!$B$10:$O$129,13),VLOOKUP(I84,'[1]Mortality (Interventions) L'!$B$392:$AV$512,34)))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2687.1624010176342</v>
      </c>
      <c r="M1427" s="14">
        <f t="shared" si="752"/>
        <v>769177</v>
      </c>
      <c r="O1427" s="12" t="e">
        <f>1000*(IF(I85&lt;18,VLOOKUP(I85,'[1]Mortality (No Interventions) L'!$B$10:$O$129,13),VLOOKUP(I85,'[1]Mortality (Interventions) L'!$B$392:$AV$512,34)))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2687.1624010176342</v>
      </c>
      <c r="M1428" s="14">
        <f t="shared" si="752"/>
        <v>769177</v>
      </c>
      <c r="O1428" s="12" t="e">
        <f>1000*(IF(I86&lt;18,VLOOKUP(I86,'[1]Mortality (No Interventions) L'!$B$10:$O$129,13),VLOOKUP(I86,'[1]Mortality (Interventions) L'!$B$392:$AV$512,34)))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2687.1624010176342</v>
      </c>
      <c r="M1429" s="14">
        <f t="shared" si="752"/>
        <v>769177</v>
      </c>
      <c r="O1429" s="12" t="e">
        <f>1000*(IF(I87&lt;18,VLOOKUP(I87,'[1]Mortality (No Interventions) L'!$B$10:$O$129,13),VLOOKUP(I87,'[1]Mortality (Interventions) L'!$B$392:$AV$512,34)))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2687.1624010176342</v>
      </c>
      <c r="M1430" s="14">
        <f t="shared" si="752"/>
        <v>769177</v>
      </c>
      <c r="O1430" s="12" t="e">
        <f>1000*(IF(I88&lt;18,VLOOKUP(I88,'[1]Mortality (No Interventions) L'!$B$10:$O$129,13),VLOOKUP(I88,'[1]Mortality (Interventions) L'!$B$392:$AV$512,34)))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2687.1624010176342</v>
      </c>
      <c r="M1431" s="14">
        <f t="shared" si="752"/>
        <v>769177</v>
      </c>
      <c r="O1431" s="12" t="e">
        <f>1000*(IF(I89&lt;18,VLOOKUP(I89,'[1]Mortality (No Interventions) L'!$B$10:$O$129,13),VLOOKUP(I89,'[1]Mortality (Interventions) L'!$B$392:$AV$512,34)))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2687.1624010176342</v>
      </c>
      <c r="M1432" s="14">
        <f t="shared" si="752"/>
        <v>769177</v>
      </c>
      <c r="O1432" s="12" t="e">
        <f>1000*(IF(I90&lt;18,VLOOKUP(I90,'[1]Mortality (No Interventions) L'!$B$10:$O$129,13),VLOOKUP(I90,'[1]Mortality (Interventions) L'!$B$392:$AV$512,34)))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2687.1624010176342</v>
      </c>
      <c r="M1433" s="14">
        <f t="shared" si="752"/>
        <v>769177</v>
      </c>
      <c r="O1433" s="12" t="e">
        <f>1000*(IF(I91&lt;18,VLOOKUP(I91,'[1]Mortality (No Interventions) L'!$B$10:$O$129,13),VLOOKUP(I91,'[1]Mortality (Interventions) L'!$B$392:$AV$512,34)))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2687.1624010176342</v>
      </c>
      <c r="M1434" s="14">
        <f t="shared" si="752"/>
        <v>769177</v>
      </c>
      <c r="O1434" s="12" t="e">
        <f>1000*(IF(I92&lt;18,VLOOKUP(I92,'[1]Mortality (No Interventions) L'!$B$10:$O$129,13),VLOOKUP(I92,'[1]Mortality (Interventions) L'!$B$392:$AV$512,34)))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2687.1624010176342</v>
      </c>
      <c r="M1435" s="14">
        <f t="shared" si="752"/>
        <v>769177</v>
      </c>
      <c r="O1435" s="12" t="e">
        <f>1000*(IF(I93&lt;18,VLOOKUP(I93,'[1]Mortality (No Interventions) L'!$B$10:$O$129,13),VLOOKUP(I93,'[1]Mortality (Interventions) L'!$B$392:$AV$512,34)))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2687.1624010176342</v>
      </c>
      <c r="M1436" s="14">
        <f t="shared" si="752"/>
        <v>769177</v>
      </c>
      <c r="O1436" s="12" t="e">
        <f>1000*(IF(I94&lt;18,VLOOKUP(I94,'[1]Mortality (No Interventions) L'!$B$10:$O$129,13),VLOOKUP(I94,'[1]Mortality (Interventions) L'!$B$392:$AV$512,34)))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2687.1624010176342</v>
      </c>
      <c r="M1437" s="14">
        <f t="shared" si="752"/>
        <v>769177</v>
      </c>
      <c r="O1437" s="12" t="e">
        <f>1000*(IF(I95&lt;18,VLOOKUP(I95,'[1]Mortality (No Interventions) L'!$B$10:$O$129,13),VLOOKUP(I95,'[1]Mortality (Interventions) L'!$B$392:$AV$512,34)))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2687.1624010176342</v>
      </c>
      <c r="M1438" s="14">
        <f t="shared" si="752"/>
        <v>769177</v>
      </c>
      <c r="O1438" s="12" t="e">
        <f>1000*(IF(I96&lt;18,VLOOKUP(I96,'[1]Mortality (No Interventions) L'!$B$10:$O$129,13),VLOOKUP(I96,'[1]Mortality (Interventions) L'!$B$392:$AV$512,34)))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2687.1624010176342</v>
      </c>
      <c r="M1439" s="14">
        <f t="shared" si="752"/>
        <v>769177</v>
      </c>
      <c r="O1439" s="12" t="e">
        <f>1000*(IF(I97&lt;18,VLOOKUP(I97,'[1]Mortality (No Interventions) L'!$B$10:$O$129,13),VLOOKUP(I97,'[1]Mortality (Interventions) L'!$B$392:$AV$512,34)))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2687.1624010176342</v>
      </c>
      <c r="M1440" s="14">
        <f t="shared" si="752"/>
        <v>769177</v>
      </c>
      <c r="O1440" s="12" t="e">
        <f>1000*(IF(I98&lt;18,VLOOKUP(I98,'[1]Mortality (No Interventions) L'!$B$10:$O$129,13),VLOOKUP(I98,'[1]Mortality (Interventions) L'!$B$392:$AV$512,34)))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2687.1624010176342</v>
      </c>
      <c r="M1441" s="14">
        <f t="shared" si="752"/>
        <v>769177</v>
      </c>
      <c r="O1441" s="12" t="e">
        <f>1000*(IF(I99&lt;18,VLOOKUP(I99,'[1]Mortality (No Interventions) L'!$B$10:$O$129,13),VLOOKUP(I99,'[1]Mortality (Interventions) L'!$B$392:$AV$512,34)))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2687.1624010176342</v>
      </c>
      <c r="M1442" s="14">
        <f t="shared" ref="M1442:M1466" si="769">$E$11</f>
        <v>769177</v>
      </c>
      <c r="O1442" s="12" t="e">
        <f>1000*(IF(I100&lt;18,VLOOKUP(I100,'[1]Mortality (No Interventions) L'!$B$10:$O$129,13),VLOOKUP(I100,'[1]Mortality (Interventions) L'!$B$392:$AV$512,34)))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2687.1624010176342</v>
      </c>
      <c r="M1443" s="14">
        <f t="shared" si="769"/>
        <v>769177</v>
      </c>
      <c r="O1443" s="12" t="e">
        <f>1000*(IF(I101&lt;18,VLOOKUP(I101,'[1]Mortality (No Interventions) L'!$B$10:$O$129,13),VLOOKUP(I101,'[1]Mortality (Interventions) L'!$B$392:$AV$512,34)))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2687.1624010176342</v>
      </c>
      <c r="M1444" s="14">
        <f t="shared" si="769"/>
        <v>769177</v>
      </c>
      <c r="O1444" s="12" t="e">
        <f>1000*(IF(I102&lt;18,VLOOKUP(I102,'[1]Mortality (No Interventions) L'!$B$10:$O$129,13),VLOOKUP(I102,'[1]Mortality (Interventions) L'!$B$392:$AV$512,34)))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2687.1624010176342</v>
      </c>
      <c r="M1445" s="14">
        <f t="shared" si="769"/>
        <v>769177</v>
      </c>
      <c r="O1445" s="12" t="e">
        <f>1000*(IF(I103&lt;18,VLOOKUP(I103,'[1]Mortality (No Interventions) L'!$B$10:$O$129,13),VLOOKUP(I103,'[1]Mortality (Interventions) L'!$B$392:$AV$512,34)))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2687.1624010176342</v>
      </c>
      <c r="M1446" s="14">
        <f t="shared" si="769"/>
        <v>769177</v>
      </c>
      <c r="O1446" s="12" t="e">
        <f>1000*(IF(I104&lt;18,VLOOKUP(I104,'[1]Mortality (No Interventions) L'!$B$10:$O$129,13),VLOOKUP(I104,'[1]Mortality (Interventions) L'!$B$392:$AV$512,34)))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2687.1624010176342</v>
      </c>
      <c r="M1447" s="14">
        <f t="shared" si="769"/>
        <v>769177</v>
      </c>
      <c r="O1447" s="12" t="e">
        <f>1000*(IF(I105&lt;18,VLOOKUP(I105,'[1]Mortality (No Interventions) L'!$B$10:$O$129,13),VLOOKUP(I105,'[1]Mortality (Interventions) L'!$B$392:$AV$512,34)))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2687.1624010176342</v>
      </c>
      <c r="M1448" s="14">
        <f t="shared" si="769"/>
        <v>769177</v>
      </c>
      <c r="O1448" s="12" t="e">
        <f>1000*(IF(I106&lt;18,VLOOKUP(I106,'[1]Mortality (No Interventions) L'!$B$10:$O$129,13),VLOOKUP(I106,'[1]Mortality (Interventions) L'!$B$392:$AV$512,34)))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2687.1624010176342</v>
      </c>
      <c r="M1449" s="14">
        <f t="shared" si="769"/>
        <v>769177</v>
      </c>
      <c r="O1449" s="12" t="e">
        <f>1000*(IF(I107&lt;18,VLOOKUP(I107,'[1]Mortality (No Interventions) L'!$B$10:$O$129,13),VLOOKUP(I107,'[1]Mortality (Interventions) L'!$B$392:$AV$512,34)))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2687.1624010176342</v>
      </c>
      <c r="M1450" s="14">
        <f t="shared" si="769"/>
        <v>769177</v>
      </c>
      <c r="O1450" s="12" t="e">
        <f>1000*(IF(I108&lt;18,VLOOKUP(I108,'[1]Mortality (No Interventions) L'!$B$10:$O$129,13),VLOOKUP(I108,'[1]Mortality (Interventions) L'!$B$392:$AV$512,34)))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2687.1624010176342</v>
      </c>
      <c r="M1451" s="14">
        <f t="shared" si="769"/>
        <v>769177</v>
      </c>
      <c r="O1451" s="12" t="e">
        <f>1000*(IF(I109&lt;18,VLOOKUP(I109,'[1]Mortality (No Interventions) L'!$B$10:$O$129,13),VLOOKUP(I109,'[1]Mortality (Interventions) L'!$B$392:$AV$512,34)))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2687.1624010176342</v>
      </c>
      <c r="M1452" s="14">
        <f t="shared" si="769"/>
        <v>769177</v>
      </c>
      <c r="O1452" s="12" t="e">
        <f>1000*(IF(I110&lt;18,VLOOKUP(I110,'[1]Mortality (No Interventions) L'!$B$10:$O$129,13),VLOOKUP(I110,'[1]Mortality (Interventions) L'!$B$392:$AV$512,34)))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2687.1624010176342</v>
      </c>
      <c r="M1453" s="14">
        <f t="shared" si="769"/>
        <v>769177</v>
      </c>
      <c r="O1453" s="12" t="e">
        <f>1000*(IF(I111&lt;18,VLOOKUP(I111,'[1]Mortality (No Interventions) L'!$B$10:$O$129,13),VLOOKUP(I111,'[1]Mortality (Interventions) L'!$B$392:$AV$512,34)))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2687.1624010176342</v>
      </c>
      <c r="M1454" s="14">
        <f t="shared" si="769"/>
        <v>769177</v>
      </c>
      <c r="O1454" s="12" t="e">
        <f>1000*(IF(I112&lt;18,VLOOKUP(I112,'[1]Mortality (No Interventions) L'!$B$10:$O$129,13),VLOOKUP(I112,'[1]Mortality (Interventions) L'!$B$392:$AV$512,34)))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2687.1624010176342</v>
      </c>
      <c r="M1455" s="14">
        <f t="shared" si="769"/>
        <v>769177</v>
      </c>
      <c r="O1455" s="12" t="e">
        <f>1000*(IF(I113&lt;18,VLOOKUP(I113,'[1]Mortality (No Interventions) L'!$B$10:$O$129,13),VLOOKUP(I113,'[1]Mortality (Interventions) L'!$B$392:$AV$512,34)))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2687.1624010176342</v>
      </c>
      <c r="M1456" s="14">
        <f t="shared" si="769"/>
        <v>769177</v>
      </c>
      <c r="O1456" s="12" t="e">
        <f>1000*(IF(I114&lt;18,VLOOKUP(I114,'[1]Mortality (No Interventions) L'!$B$10:$O$129,13),VLOOKUP(I114,'[1]Mortality (Interventions) L'!$B$392:$AV$512,34)))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2687.1624010176342</v>
      </c>
      <c r="M1457" s="14">
        <f t="shared" si="769"/>
        <v>769177</v>
      </c>
      <c r="O1457" s="12" t="e">
        <f>1000*(IF(I115&lt;18,VLOOKUP(I115,'[1]Mortality (No Interventions) L'!$B$10:$O$129,13),VLOOKUP(I115,'[1]Mortality (Interventions) L'!$B$392:$AV$512,34)))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2687.1624010176342</v>
      </c>
      <c r="M1458" s="14">
        <f t="shared" si="769"/>
        <v>769177</v>
      </c>
      <c r="O1458" s="12" t="e">
        <f>1000*(IF(I116&lt;18,VLOOKUP(I116,'[1]Mortality (No Interventions) L'!$B$10:$O$129,13),VLOOKUP(I116,'[1]Mortality (Interventions) L'!$B$392:$AV$512,34)))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2687.1624010176342</v>
      </c>
      <c r="M1459" s="14">
        <f t="shared" si="769"/>
        <v>769177</v>
      </c>
      <c r="O1459" s="12" t="e">
        <f>1000*(IF(I117&lt;18,VLOOKUP(I117,'[1]Mortality (No Interventions) L'!$B$10:$O$129,13),VLOOKUP(I117,'[1]Mortality (Interventions) L'!$B$392:$AV$512,34)))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2687.1624010176342</v>
      </c>
      <c r="M1460" s="14">
        <f t="shared" si="769"/>
        <v>769177</v>
      </c>
      <c r="O1460" s="12" t="e">
        <f>1000*(IF(I118&lt;18,VLOOKUP(I118,'[1]Mortality (No Interventions) L'!$B$10:$O$129,13),VLOOKUP(I118,'[1]Mortality (Interventions) L'!$B$392:$AV$512,34)))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2687.1624010176342</v>
      </c>
      <c r="M1461" s="14">
        <f t="shared" si="769"/>
        <v>769177</v>
      </c>
      <c r="O1461" s="12" t="e">
        <f>1000*(IF(I119&lt;18,VLOOKUP(I119,'[1]Mortality (No Interventions) L'!$B$10:$O$129,13),VLOOKUP(I119,'[1]Mortality (Interventions) L'!$B$392:$AV$512,34)))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2687.1624010176342</v>
      </c>
      <c r="M1462" s="14">
        <f t="shared" si="769"/>
        <v>769177</v>
      </c>
      <c r="O1462" s="12" t="e">
        <f>1000*(IF(I120&lt;18,VLOOKUP(I120,'[1]Mortality (No Interventions) L'!$B$10:$O$129,13),VLOOKUP(I120,'[1]Mortality (Interventions) L'!$B$392:$AV$512,34)))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2687.1624010176342</v>
      </c>
      <c r="M1463" s="14">
        <f t="shared" si="769"/>
        <v>769177</v>
      </c>
      <c r="O1463" s="12" t="e">
        <f>1000*(IF(I121&lt;18,VLOOKUP(I121,'[1]Mortality (No Interventions) L'!$B$10:$O$129,13),VLOOKUP(I121,'[1]Mortality (Interventions) L'!$B$392:$AV$512,34)))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2687.1624010176342</v>
      </c>
      <c r="M1464" s="14">
        <f t="shared" si="769"/>
        <v>769177</v>
      </c>
      <c r="O1464" s="12" t="e">
        <f>1000*(IF(I122&lt;18,VLOOKUP(I122,'[1]Mortality (No Interventions) L'!$B$10:$O$129,13),VLOOKUP(I122,'[1]Mortality (Interventions) L'!$B$392:$AV$512,34)))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2687.1624010176342</v>
      </c>
      <c r="M1465" s="14">
        <f t="shared" si="769"/>
        <v>769177</v>
      </c>
      <c r="O1465" s="12" t="e">
        <f>1000*(IF(I123&lt;18,VLOOKUP(I123,'[1]Mortality (No Interventions) L'!$B$10:$O$129,13),VLOOKUP(I123,'[1]Mortality (Interventions) L'!$B$392:$AV$512,34)))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2687.1624010176342</v>
      </c>
      <c r="M1466" s="14">
        <f t="shared" si="769"/>
        <v>769177</v>
      </c>
      <c r="O1466" s="12" t="e">
        <f>1000*(IF(I124&lt;18,VLOOKUP(I124,'[1]Mortality (No Interventions) L'!$B$10:$O$129,13),VLOOKUP(I124,'[1]Mortality (Interventions) L'!$B$392:$AV$512,34)))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497532.36964899127</v>
      </c>
      <c r="Z1471" s="2">
        <f t="shared" si="786"/>
        <v>-12438.309241224782</v>
      </c>
      <c r="AA1471" s="2">
        <f t="shared" si="786"/>
        <v>-50499.081025766041</v>
      </c>
      <c r="AB1471" s="2">
        <f t="shared" si="786"/>
        <v>-769176.99999999988</v>
      </c>
      <c r="AC1471" s="2">
        <f t="shared" si="786"/>
        <v>-334582.02061799966</v>
      </c>
      <c r="AD1471" s="2">
        <f t="shared" si="786"/>
        <v>14227.154800257606</v>
      </c>
      <c r="AE1471" s="2">
        <f t="shared" si="786"/>
        <v>-320354.86581774196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497532.36964899127</v>
      </c>
      <c r="Z1473" s="2">
        <f t="shared" si="787"/>
        <v>-12438.309241224782</v>
      </c>
      <c r="AA1473" s="2">
        <f t="shared" si="787"/>
        <v>-23204.996954680526</v>
      </c>
      <c r="AB1473" s="2">
        <f t="shared" si="787"/>
        <v>-177581.70385303881</v>
      </c>
      <c r="AC1473" s="2">
        <f t="shared" si="787"/>
        <v>284307.359600047</v>
      </c>
      <c r="AD1473" s="2">
        <f t="shared" si="787"/>
        <v>5915.9529614696048</v>
      </c>
      <c r="AE1473" s="2">
        <f t="shared" si="787"/>
        <v>290223.31256151659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497532.36964899127</v>
      </c>
      <c r="Z1475" s="2">
        <f t="shared" si="788"/>
        <v>-12438.309241224782</v>
      </c>
      <c r="AA1475" s="2">
        <f t="shared" si="788"/>
        <v>-35695.731974942551</v>
      </c>
      <c r="AB1475" s="2">
        <f t="shared" si="788"/>
        <v>-409336.19610268367</v>
      </c>
      <c r="AC1475" s="2">
        <f t="shared" si="788"/>
        <v>40062.132330140448</v>
      </c>
      <c r="AD1475" s="2">
        <f t="shared" si="788"/>
        <v>9691.1317751375009</v>
      </c>
      <c r="AE1475" s="2">
        <f t="shared" si="788"/>
        <v>49753.264105277718</v>
      </c>
    </row>
    <row r="1479" spans="1:40" ht="19" customHeight="1" x14ac:dyDescent="0.15">
      <c r="A1479" s="1"/>
      <c r="G1479" s="1" t="s">
        <v>11</v>
      </c>
      <c r="H1479" s="50">
        <v>494299.76713652187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494299.76713652187</v>
      </c>
      <c r="K1480" s="14">
        <f>J1480*$C$10</f>
        <v>12357.494178413048</v>
      </c>
      <c r="L1480" s="15">
        <f>$C$1490</f>
        <v>5145.9497805094225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494299.76713652187</v>
      </c>
      <c r="Z1480" s="8">
        <f t="shared" ref="Z1480:Z1511" si="793">IFERROR(_xlfn.IFNA(-$T1480*K1480,0),0)</f>
        <v>-12357.494178413048</v>
      </c>
      <c r="AA1480" s="8">
        <f t="shared" ref="AA1480:AA1511" si="794">IFERROR(_xlfn.IFNA(-$T1480*L1480,0),0)</f>
        <v>-5145.9497805094225</v>
      </c>
      <c r="AB1480" s="8"/>
      <c r="AC1480" s="8">
        <f t="shared" ref="AC1480:AC1511" si="795">IFERROR(_xlfn.IFNA(SUM(Y1480:AB1480),0),0)</f>
        <v>476796.32317759941</v>
      </c>
      <c r="AD1480" s="8"/>
      <c r="AE1480" s="8">
        <f t="shared" ref="AE1480:AE1511" si="796">IFERROR(_xlfn.IFNA(SUM(AC1480:AD1480),0),0)</f>
        <v>476796.32317759941</v>
      </c>
      <c r="AG1480" s="46">
        <f>AE1609</f>
        <v>49430.003743505687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L'!$B$10:$O$129,13),VLOOKUP(I5,'[1]Mortality (Interventions) L'!$B$392:$AV$512,37)))</f>
        <v>11.929047222712027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1.1929047222712028E-2</v>
      </c>
      <c r="S1481" s="10">
        <f t="shared" ref="S1481:S1512" si="800">MIN(P1481*Q1481,Q1481-R1481)</f>
        <v>0</v>
      </c>
      <c r="T1481" s="9">
        <f t="shared" si="790"/>
        <v>0.98807095277728796</v>
      </c>
      <c r="U1481" s="18"/>
      <c r="V1481" s="8">
        <f t="shared" ref="V1481:V1512" si="801">W1480</f>
        <v>7691.77</v>
      </c>
      <c r="W1481" s="8">
        <f t="shared" si="791"/>
        <v>7600.0145124437604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-9175.5487556239696</v>
      </c>
      <c r="AC1481" s="8">
        <f t="shared" si="795"/>
        <v>-9175.5487556239696</v>
      </c>
      <c r="AD1481" s="8">
        <f t="shared" ref="AD1481:AD1512" si="803">IFERROR(_xlfn.IFNA($D$6*SUM(V1481:V1481,Y1481:Z1481),0),0)</f>
        <v>754.56263700000011</v>
      </c>
      <c r="AE1481" s="8">
        <f t="shared" si="796"/>
        <v>-8420.9861186239687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2674.4509448268136</v>
      </c>
      <c r="M1482" s="14">
        <f t="shared" si="789"/>
        <v>769177</v>
      </c>
      <c r="N1482" s="13"/>
      <c r="O1482" s="12">
        <f>1000*(IF(I6&lt;18,VLOOKUP(I6,'[1]Mortality (No Interventions) L'!$B$10:$O$129,13),VLOOKUP(I6,'[1]Mortality (Interventions) L'!$B$392:$AV$512,37)))</f>
        <v>13.087357476027833</v>
      </c>
      <c r="P1482" s="11">
        <v>0</v>
      </c>
      <c r="Q1482" s="10">
        <f t="shared" si="798"/>
        <v>0.98807095277728796</v>
      </c>
      <c r="R1482" s="10">
        <f t="shared" si="799"/>
        <v>1.2931237770675784E-2</v>
      </c>
      <c r="S1482" s="10">
        <f t="shared" si="800"/>
        <v>0</v>
      </c>
      <c r="T1482" s="9">
        <f t="shared" si="790"/>
        <v>0.97513971500661223</v>
      </c>
      <c r="U1482" s="18"/>
      <c r="V1482" s="8">
        <f t="shared" si="801"/>
        <v>7600.0145124437604</v>
      </c>
      <c r="W1482" s="8">
        <f t="shared" si="791"/>
        <v>7500.5504056964101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-2607.9633321375836</v>
      </c>
      <c r="AB1482" s="8">
        <f t="shared" si="802"/>
        <v>-9946.410674735087</v>
      </c>
      <c r="AC1482" s="8">
        <f t="shared" si="795"/>
        <v>-12554.374006872671</v>
      </c>
      <c r="AD1482" s="8">
        <f t="shared" si="803"/>
        <v>745.56142367073289</v>
      </c>
      <c r="AE1482" s="8">
        <f t="shared" si="796"/>
        <v>-11808.812583201938</v>
      </c>
      <c r="AF1482" s="1" t="s">
        <v>34</v>
      </c>
      <c r="AG1482" s="44">
        <f>AE1609/Y1609</f>
        <v>0.10000005468312004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2674.4509448268136</v>
      </c>
      <c r="M1483" s="14">
        <f t="shared" si="789"/>
        <v>769177</v>
      </c>
      <c r="N1483" s="13"/>
      <c r="O1483" s="12">
        <f>1000*(IF(I7&lt;18,VLOOKUP(I7,'[1]Mortality (No Interventions) L'!$B$10:$O$129,13),VLOOKUP(I7,'[1]Mortality (Interventions) L'!$B$392:$AV$512,37)))</f>
        <v>14.322053397504252</v>
      </c>
      <c r="P1483" s="11">
        <v>0</v>
      </c>
      <c r="Q1483" s="10">
        <f t="shared" si="798"/>
        <v>0.97513971500661223</v>
      </c>
      <c r="R1483" s="10">
        <f t="shared" si="799"/>
        <v>1.3966003068351779E-2</v>
      </c>
      <c r="S1483" s="10">
        <f t="shared" si="800"/>
        <v>0</v>
      </c>
      <c r="T1483" s="9">
        <f t="shared" si="790"/>
        <v>0.9611737119382604</v>
      </c>
      <c r="U1483" s="18"/>
      <c r="V1483" s="8">
        <f t="shared" si="801"/>
        <v>7500.5504056964101</v>
      </c>
      <c r="W1483" s="8">
        <f t="shared" si="791"/>
        <v>7393.1271222753539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-2570.611942035976</v>
      </c>
      <c r="AB1483" s="8">
        <f t="shared" si="802"/>
        <v>-10742.328342105617</v>
      </c>
      <c r="AC1483" s="8">
        <f t="shared" si="795"/>
        <v>-13312.940284141592</v>
      </c>
      <c r="AD1483" s="8">
        <f t="shared" si="803"/>
        <v>735.80399479881783</v>
      </c>
      <c r="AE1483" s="8">
        <f t="shared" si="796"/>
        <v>-12577.136289342774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2674.4509448268136</v>
      </c>
      <c r="M1484" s="14">
        <f t="shared" si="789"/>
        <v>769177</v>
      </c>
      <c r="N1484" s="13"/>
      <c r="O1484" s="12">
        <f>1000*(IF(I8&lt;18,VLOOKUP(I8,'[1]Mortality (No Interventions) L'!$B$10:$O$129,13),VLOOKUP(I8,'[1]Mortality (Interventions) L'!$B$392:$AV$512,37)))</f>
        <v>15.632938965773072</v>
      </c>
      <c r="P1484" s="11">
        <v>0</v>
      </c>
      <c r="Q1484" s="10">
        <f t="shared" si="798"/>
        <v>0.9611737119382604</v>
      </c>
      <c r="R1484" s="10">
        <f t="shared" si="799"/>
        <v>1.5025969974236374E-2</v>
      </c>
      <c r="S1484" s="10">
        <f t="shared" si="800"/>
        <v>0</v>
      </c>
      <c r="T1484" s="9">
        <f t="shared" si="790"/>
        <v>0.94614774196402407</v>
      </c>
      <c r="U1484" s="18"/>
      <c r="V1484" s="8">
        <f t="shared" si="801"/>
        <v>7393.1271222753539</v>
      </c>
      <c r="W1484" s="8">
        <f t="shared" si="791"/>
        <v>7277.550817206622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-2530.4257224414405</v>
      </c>
      <c r="AB1484" s="8">
        <f t="shared" si="802"/>
        <v>-11557.630506873211</v>
      </c>
      <c r="AC1484" s="8">
        <f t="shared" si="795"/>
        <v>-14088.05622931465</v>
      </c>
      <c r="AD1484" s="8">
        <f t="shared" si="803"/>
        <v>725.26577069521227</v>
      </c>
      <c r="AE1484" s="8">
        <f t="shared" si="796"/>
        <v>-13362.790458619438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2674.4509448268136</v>
      </c>
      <c r="M1485" s="14">
        <f t="shared" si="789"/>
        <v>769177</v>
      </c>
      <c r="N1485" s="13"/>
      <c r="O1485" s="12">
        <f>1000*(IF(I9&lt;18,VLOOKUP(I9,'[1]Mortality (No Interventions) L'!$B$10:$O$129,13),VLOOKUP(I9,'[1]Mortality (Interventions) L'!$B$392:$AV$512,37)))</f>
        <v>17.106555951668987</v>
      </c>
      <c r="P1485" s="11">
        <v>0</v>
      </c>
      <c r="Q1485" s="10">
        <f t="shared" si="798"/>
        <v>0.94614774196402407</v>
      </c>
      <c r="R1485" s="10">
        <f t="shared" si="799"/>
        <v>1.6185329286452849E-2</v>
      </c>
      <c r="S1485" s="10">
        <f t="shared" si="800"/>
        <v>0</v>
      </c>
      <c r="T1485" s="9">
        <f t="shared" si="790"/>
        <v>0.92996241267757118</v>
      </c>
      <c r="U1485" s="18"/>
      <c r="V1485" s="8">
        <f t="shared" si="801"/>
        <v>7277.550817206622</v>
      </c>
      <c r="W1485" s="8">
        <f t="shared" si="791"/>
        <v>7153.0569869609617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-2487.1388532389533</v>
      </c>
      <c r="AB1485" s="8">
        <f t="shared" si="802"/>
        <v>-12449.383024565943</v>
      </c>
      <c r="AC1485" s="8">
        <f t="shared" si="795"/>
        <v>-14936.521877804897</v>
      </c>
      <c r="AD1485" s="8">
        <f t="shared" si="803"/>
        <v>713.92773516796967</v>
      </c>
      <c r="AE1485" s="8">
        <f t="shared" si="796"/>
        <v>-14222.594142636926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2674.4509448268136</v>
      </c>
      <c r="M1486" s="14">
        <f t="shared" si="789"/>
        <v>769177</v>
      </c>
      <c r="N1486" s="13"/>
      <c r="O1486" s="12">
        <f>1000*(IF(I10&lt;18,VLOOKUP(I10,'[1]Mortality (No Interventions) L'!$B$10:$O$129,13),VLOOKUP(I10,'[1]Mortality (Interventions) L'!$B$392:$AV$512,37)))</f>
        <v>18.765673179803244</v>
      </c>
      <c r="P1486" s="11">
        <v>0</v>
      </c>
      <c r="Q1486" s="10">
        <f t="shared" si="798"/>
        <v>0.92996241267757118</v>
      </c>
      <c r="R1486" s="10">
        <f t="shared" si="799"/>
        <v>1.7451370705808614E-2</v>
      </c>
      <c r="S1486" s="10">
        <f t="shared" si="800"/>
        <v>0</v>
      </c>
      <c r="T1486" s="9">
        <f t="shared" si="790"/>
        <v>0.91251104197176258</v>
      </c>
      <c r="U1486" s="18"/>
      <c r="V1486" s="8">
        <f t="shared" si="801"/>
        <v>7153.0569869609617</v>
      </c>
      <c r="W1486" s="8">
        <f t="shared" si="791"/>
        <v>7018.8250573071446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-2440.4660183662804</v>
      </c>
      <c r="AB1486" s="8">
        <f t="shared" si="802"/>
        <v>-13423.192965381751</v>
      </c>
      <c r="AC1486" s="8">
        <f t="shared" si="795"/>
        <v>-15863.658983748031</v>
      </c>
      <c r="AD1486" s="8">
        <f t="shared" si="803"/>
        <v>701.71489042087035</v>
      </c>
      <c r="AE1486" s="8">
        <f t="shared" si="796"/>
        <v>-15161.944093327162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2674.4509448268136</v>
      </c>
      <c r="M1487" s="14">
        <f t="shared" si="789"/>
        <v>769177</v>
      </c>
      <c r="N1487" s="13"/>
      <c r="O1487" s="12">
        <f>1000*(IF(I11&lt;18,VLOOKUP(I11,'[1]Mortality (No Interventions) L'!$B$10:$O$129,13),VLOOKUP(I11,'[1]Mortality (Interventions) L'!$B$392:$AV$512,37)))</f>
        <v>20.663649185255771</v>
      </c>
      <c r="P1487" s="11">
        <v>0</v>
      </c>
      <c r="Q1487" s="10">
        <f t="shared" si="798"/>
        <v>0.91251104197176258</v>
      </c>
      <c r="R1487" s="10">
        <f t="shared" si="799"/>
        <v>1.8855808048976706E-2</v>
      </c>
      <c r="S1487" s="10">
        <f t="shared" si="800"/>
        <v>0</v>
      </c>
      <c r="T1487" s="9">
        <f t="shared" si="790"/>
        <v>0.8936552339227859</v>
      </c>
      <c r="U1487" s="18"/>
      <c r="V1487" s="8">
        <f t="shared" si="801"/>
        <v>7018.8250573071446</v>
      </c>
      <c r="W1487" s="8">
        <f t="shared" si="791"/>
        <v>6873.7905186302669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-2390.0370847142217</v>
      </c>
      <c r="AB1487" s="8">
        <f t="shared" si="802"/>
        <v>-14503.453867687756</v>
      </c>
      <c r="AC1487" s="8">
        <f t="shared" si="795"/>
        <v>-16893.490952401979</v>
      </c>
      <c r="AD1487" s="8">
        <f t="shared" si="803"/>
        <v>688.54673812183091</v>
      </c>
      <c r="AE1487" s="8">
        <f t="shared" si="796"/>
        <v>-16204.944214280147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2674.4509448268136</v>
      </c>
      <c r="M1488" s="14">
        <f t="shared" si="789"/>
        <v>769177</v>
      </c>
      <c r="N1488" s="13"/>
      <c r="O1488" s="12">
        <f>1000*(IF(I12&lt;18,VLOOKUP(I12,'[1]Mortality (No Interventions) L'!$B$10:$O$129,13),VLOOKUP(I12,'[1]Mortality (Interventions) L'!$B$392:$AV$512,37)))</f>
        <v>22.84972391333131</v>
      </c>
      <c r="P1488" s="11">
        <v>0</v>
      </c>
      <c r="Q1488" s="10">
        <f t="shared" si="798"/>
        <v>0.8936552339227859</v>
      </c>
      <c r="R1488" s="10">
        <f t="shared" si="799"/>
        <v>2.0419775368839165E-2</v>
      </c>
      <c r="S1488" s="10">
        <f t="shared" si="800"/>
        <v>0</v>
      </c>
      <c r="T1488" s="9">
        <f t="shared" si="790"/>
        <v>0.87323545855394669</v>
      </c>
      <c r="U1488" s="18"/>
      <c r="V1488" s="8">
        <f t="shared" si="801"/>
        <v>6873.7905186302669</v>
      </c>
      <c r="W1488" s="8">
        <f t="shared" si="791"/>
        <v>6716.7263030414906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-2335.4253971858784</v>
      </c>
      <c r="AB1488" s="8">
        <f t="shared" si="802"/>
        <v>-15706.421558877602</v>
      </c>
      <c r="AC1488" s="8">
        <f t="shared" si="795"/>
        <v>-18041.84695606348</v>
      </c>
      <c r="AD1488" s="8">
        <f t="shared" si="803"/>
        <v>674.31884987762919</v>
      </c>
      <c r="AE1488" s="8">
        <f t="shared" si="796"/>
        <v>-17367.528106185851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2674.4509448268136</v>
      </c>
      <c r="M1489" s="14">
        <f t="shared" si="789"/>
        <v>769177</v>
      </c>
      <c r="N1489" s="13"/>
      <c r="O1489" s="12">
        <f>1000*(IF(I13&lt;18,VLOOKUP(I13,'[1]Mortality (No Interventions) L'!$B$10:$O$129,13),VLOOKUP(I13,'[1]Mortality (Interventions) L'!$B$392:$AV$512,37)))</f>
        <v>25.368394595175396</v>
      </c>
      <c r="P1489" s="11">
        <v>0</v>
      </c>
      <c r="Q1489" s="10">
        <f t="shared" si="798"/>
        <v>0.87323545855394669</v>
      </c>
      <c r="R1489" s="10">
        <f t="shared" si="799"/>
        <v>2.2152581687095448E-2</v>
      </c>
      <c r="S1489" s="10">
        <f t="shared" si="800"/>
        <v>0</v>
      </c>
      <c r="T1489" s="9">
        <f t="shared" si="790"/>
        <v>0.85108287686685125</v>
      </c>
      <c r="U1489" s="18"/>
      <c r="V1489" s="8">
        <f t="shared" si="801"/>
        <v>6716.7263030414906</v>
      </c>
      <c r="W1489" s="8">
        <f t="shared" si="791"/>
        <v>6546.3337397981404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-2276.179404162473</v>
      </c>
      <c r="AB1489" s="8">
        <f t="shared" si="802"/>
        <v>-17039.256324335016</v>
      </c>
      <c r="AC1489" s="8">
        <f t="shared" si="795"/>
        <v>-19315.43572849749</v>
      </c>
      <c r="AD1489" s="8">
        <f t="shared" si="803"/>
        <v>658.91085032837032</v>
      </c>
      <c r="AE1489" s="8">
        <f t="shared" si="796"/>
        <v>-18656.524878169119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5145.9497805094225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2674.4509448268136</v>
      </c>
      <c r="M1490" s="14">
        <f t="shared" si="789"/>
        <v>769177</v>
      </c>
      <c r="N1490" s="13"/>
      <c r="O1490" s="12">
        <f>1000*(IF(I14&lt;18,VLOOKUP(I14,'[1]Mortality (No Interventions) L'!$B$10:$O$129,13),VLOOKUP(I14,'[1]Mortality (Interventions) L'!$B$392:$AV$512,37)))</f>
        <v>28.365195596389739</v>
      </c>
      <c r="P1490" s="11">
        <v>0</v>
      </c>
      <c r="Q1490" s="10">
        <f t="shared" si="798"/>
        <v>0.85108287686685125</v>
      </c>
      <c r="R1490" s="10">
        <f t="shared" si="799"/>
        <v>2.4141132271066318E-2</v>
      </c>
      <c r="S1490" s="10">
        <f t="shared" si="800"/>
        <v>0</v>
      </c>
      <c r="T1490" s="9">
        <f t="shared" si="790"/>
        <v>0.82694174459578496</v>
      </c>
      <c r="U1490" s="18"/>
      <c r="V1490" s="8">
        <f t="shared" si="801"/>
        <v>6546.3337397981404</v>
      </c>
      <c r="W1490" s="8">
        <f t="shared" si="791"/>
        <v>6360.6457028295208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-2211.6151301509308</v>
      </c>
      <c r="AB1490" s="8">
        <f t="shared" si="802"/>
        <v>-18568.803696861978</v>
      </c>
      <c r="AC1490" s="8">
        <f t="shared" si="795"/>
        <v>-20780.418827012909</v>
      </c>
      <c r="AD1490" s="8">
        <f t="shared" si="803"/>
        <v>642.19533987419766</v>
      </c>
      <c r="AE1490" s="8">
        <f t="shared" si="796"/>
        <v>-20138.223487138712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2674.4509448268136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2674.4509448268136</v>
      </c>
      <c r="M1491" s="14">
        <f t="shared" si="789"/>
        <v>769177</v>
      </c>
      <c r="N1491" s="13"/>
      <c r="O1491" s="12">
        <f>1000*(IF(I15&lt;18,VLOOKUP(I15,'[1]Mortality (No Interventions) L'!$B$10:$O$129,13),VLOOKUP(I15,'[1]Mortality (Interventions) L'!$B$392:$AV$512,37)))</f>
        <v>31.816198815692712</v>
      </c>
      <c r="P1491" s="11">
        <v>0</v>
      </c>
      <c r="Q1491" s="10">
        <f t="shared" si="798"/>
        <v>0.82694174459578496</v>
      </c>
      <c r="R1491" s="10">
        <f t="shared" si="799"/>
        <v>2.6310142955055276E-2</v>
      </c>
      <c r="S1491" s="10">
        <f t="shared" si="800"/>
        <v>0</v>
      </c>
      <c r="T1491" s="9">
        <f t="shared" si="790"/>
        <v>0.80063160164072966</v>
      </c>
      <c r="U1491" s="18"/>
      <c r="V1491" s="8">
        <f t="shared" si="801"/>
        <v>6360.6457028295208</v>
      </c>
      <c r="W1491" s="8">
        <f t="shared" si="791"/>
        <v>6158.2741345521154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-2141.2499434662545</v>
      </c>
      <c r="AB1491" s="8">
        <f t="shared" si="802"/>
        <v>-20237.156827740553</v>
      </c>
      <c r="AC1491" s="8">
        <f t="shared" si="795"/>
        <v>-22378.406771206806</v>
      </c>
      <c r="AD1491" s="8">
        <f t="shared" si="803"/>
        <v>623.97934344757607</v>
      </c>
      <c r="AE1491" s="8">
        <f t="shared" si="796"/>
        <v>-21754.42742775923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2674.4509448268136</v>
      </c>
      <c r="M1492" s="14">
        <f t="shared" si="789"/>
        <v>769177</v>
      </c>
      <c r="N1492" s="13"/>
      <c r="O1492" s="12">
        <f>1000*(IF(I16&lt;18,VLOOKUP(I16,'[1]Mortality (No Interventions) L'!$B$10:$O$129,13),VLOOKUP(I16,'[1]Mortality (Interventions) L'!$B$392:$AV$512,37)))</f>
        <v>35.773718451549783</v>
      </c>
      <c r="P1492" s="11">
        <v>0</v>
      </c>
      <c r="Q1492" s="10">
        <f t="shared" si="798"/>
        <v>0.80063160164072966</v>
      </c>
      <c r="R1492" s="10">
        <f t="shared" si="799"/>
        <v>2.8641569500508827E-2</v>
      </c>
      <c r="S1492" s="10">
        <f t="shared" si="800"/>
        <v>0</v>
      </c>
      <c r="T1492" s="9">
        <f t="shared" si="790"/>
        <v>0.77199003214022088</v>
      </c>
      <c r="U1492" s="18"/>
      <c r="V1492" s="8">
        <f t="shared" si="801"/>
        <v>6158.2741345521154</v>
      </c>
      <c r="W1492" s="8">
        <f t="shared" si="791"/>
        <v>5937.9697695151872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-2064.6494708542959</v>
      </c>
      <c r="AB1492" s="8">
        <f t="shared" si="802"/>
        <v>-22030.436503692879</v>
      </c>
      <c r="AC1492" s="8">
        <f t="shared" si="795"/>
        <v>-24095.085974547175</v>
      </c>
      <c r="AD1492" s="8">
        <f t="shared" si="803"/>
        <v>604.1266925995626</v>
      </c>
      <c r="AE1492" s="8">
        <f t="shared" si="796"/>
        <v>-23490.959281947613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2674.4509448268136</v>
      </c>
      <c r="M1493" s="14">
        <f t="shared" si="789"/>
        <v>769177</v>
      </c>
      <c r="N1493" s="13"/>
      <c r="O1493" s="12">
        <f>1000*(IF(I17&lt;18,VLOOKUP(I17,'[1]Mortality (No Interventions) L'!$B$10:$O$129,13),VLOOKUP(I17,'[1]Mortality (Interventions) L'!$B$392:$AV$512,37)))</f>
        <v>40.338249974704958</v>
      </c>
      <c r="P1493" s="11">
        <v>0</v>
      </c>
      <c r="Q1493" s="10">
        <f t="shared" si="798"/>
        <v>0.77199003214022088</v>
      </c>
      <c r="R1493" s="10">
        <f t="shared" si="799"/>
        <v>3.1140726894452745E-2</v>
      </c>
      <c r="S1493" s="10">
        <f t="shared" si="800"/>
        <v>0</v>
      </c>
      <c r="T1493" s="9">
        <f t="shared" si="790"/>
        <v>0.74084930524576809</v>
      </c>
      <c r="U1493" s="18"/>
      <c r="V1493" s="8">
        <f t="shared" si="801"/>
        <v>5937.9697695151872</v>
      </c>
      <c r="W1493" s="8">
        <f t="shared" si="791"/>
        <v>5698.4424606102421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-1981.365124388833</v>
      </c>
      <c r="AB1493" s="8">
        <f t="shared" si="802"/>
        <v>-23952.73089049448</v>
      </c>
      <c r="AC1493" s="8">
        <f t="shared" si="795"/>
        <v>-25934.096014883315</v>
      </c>
      <c r="AD1493" s="8">
        <f t="shared" si="803"/>
        <v>582.5148343894399</v>
      </c>
      <c r="AE1493" s="8">
        <f t="shared" si="796"/>
        <v>-25351.581180493875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2674.4509448268136</v>
      </c>
      <c r="M1494" s="14">
        <f t="shared" si="789"/>
        <v>769177</v>
      </c>
      <c r="N1494" s="13"/>
      <c r="O1494" s="12">
        <f>1000*(IF(I18&lt;18,VLOOKUP(I18,'[1]Mortality (No Interventions) L'!$B$10:$O$129,13),VLOOKUP(I18,'[1]Mortality (Interventions) L'!$B$392:$AV$512,37)))</f>
        <v>45.432070750090482</v>
      </c>
      <c r="P1494" s="11">
        <v>0</v>
      </c>
      <c r="Q1494" s="10">
        <f t="shared" si="798"/>
        <v>0.74084930524576809</v>
      </c>
      <c r="R1494" s="10">
        <f t="shared" si="799"/>
        <v>3.3658318051081118E-2</v>
      </c>
      <c r="S1494" s="10">
        <f t="shared" si="800"/>
        <v>0</v>
      </c>
      <c r="T1494" s="9">
        <f t="shared" si="790"/>
        <v>0.70719098719468698</v>
      </c>
      <c r="U1494" s="18"/>
      <c r="V1494" s="8">
        <f t="shared" si="801"/>
        <v>5698.4424606102421</v>
      </c>
      <c r="W1494" s="8">
        <f t="shared" si="791"/>
        <v>5439.5504195744779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-1891.3476038758376</v>
      </c>
      <c r="AB1494" s="8">
        <f t="shared" si="802"/>
        <v>-25889.20410357642</v>
      </c>
      <c r="AC1494" s="8">
        <f t="shared" si="795"/>
        <v>-27780.551707452258</v>
      </c>
      <c r="AD1494" s="8">
        <f t="shared" si="803"/>
        <v>559.01720538586483</v>
      </c>
      <c r="AE1494" s="8">
        <f t="shared" si="796"/>
        <v>-27221.534502066392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2674.4509448268136</v>
      </c>
      <c r="M1495" s="14">
        <f t="shared" si="789"/>
        <v>769177</v>
      </c>
      <c r="N1495" s="13"/>
      <c r="O1495" s="12">
        <f>1000*(IF(I19&lt;18,VLOOKUP(I19,'[1]Mortality (No Interventions) L'!$B$10:$O$129,13),VLOOKUP(I19,'[1]Mortality (Interventions) L'!$B$392:$AV$512,37)))</f>
        <v>51.088757242037119</v>
      </c>
      <c r="P1495" s="11">
        <v>0</v>
      </c>
      <c r="Q1495" s="10">
        <f t="shared" si="798"/>
        <v>0.70719098719468698</v>
      </c>
      <c r="R1495" s="10">
        <f t="shared" si="799"/>
        <v>3.6129508668545945E-2</v>
      </c>
      <c r="S1495" s="10">
        <f t="shared" si="800"/>
        <v>0</v>
      </c>
      <c r="T1495" s="9">
        <f t="shared" si="790"/>
        <v>0.67106147852614106</v>
      </c>
      <c r="U1495" s="18"/>
      <c r="V1495" s="8">
        <f t="shared" si="801"/>
        <v>5439.5504195744779</v>
      </c>
      <c r="W1495" s="8">
        <f t="shared" si="791"/>
        <v>5161.6505486830165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-1794.7210052811165</v>
      </c>
      <c r="AB1495" s="8">
        <f t="shared" si="802"/>
        <v>-27789.987089146165</v>
      </c>
      <c r="AC1495" s="8">
        <f t="shared" si="795"/>
        <v>-29584.708094427282</v>
      </c>
      <c r="AD1495" s="8">
        <f t="shared" si="803"/>
        <v>533.6198961602563</v>
      </c>
      <c r="AE1495" s="8">
        <f t="shared" si="796"/>
        <v>-29051.088198267025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2674.4509448268136</v>
      </c>
      <c r="M1496" s="14">
        <f t="shared" si="789"/>
        <v>769177</v>
      </c>
      <c r="N1496" s="13"/>
      <c r="O1496" s="12">
        <f>1000*(IF(I20&lt;18,VLOOKUP(I20,'[1]Mortality (No Interventions) L'!$B$10:$O$129,13),VLOOKUP(I20,'[1]Mortality (Interventions) L'!$B$392:$AV$512,37)))</f>
        <v>57.248289769235363</v>
      </c>
      <c r="P1496" s="11">
        <v>0</v>
      </c>
      <c r="Q1496" s="10">
        <f t="shared" si="798"/>
        <v>0.67106147852614106</v>
      </c>
      <c r="R1496" s="10">
        <f t="shared" si="799"/>
        <v>3.8417121975636036E-2</v>
      </c>
      <c r="S1496" s="10">
        <f t="shared" si="800"/>
        <v>0</v>
      </c>
      <c r="T1496" s="9">
        <f t="shared" si="790"/>
        <v>0.63264435655050499</v>
      </c>
      <c r="U1496" s="18"/>
      <c r="V1496" s="8">
        <f t="shared" si="801"/>
        <v>5161.6505486830165</v>
      </c>
      <c r="W1496" s="8">
        <f t="shared" si="791"/>
        <v>4866.1548823844778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-1691.9762971158495</v>
      </c>
      <c r="AB1496" s="8">
        <f t="shared" si="802"/>
        <v>-29549.566629853798</v>
      </c>
      <c r="AC1496" s="8">
        <f t="shared" si="795"/>
        <v>-31241.542926969647</v>
      </c>
      <c r="AD1496" s="8">
        <f t="shared" si="803"/>
        <v>506.35791882580395</v>
      </c>
      <c r="AE1496" s="8">
        <f t="shared" si="796"/>
        <v>-30735.185008143842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2674.4509448268136</v>
      </c>
      <c r="M1497" s="14">
        <f t="shared" si="789"/>
        <v>769177</v>
      </c>
      <c r="N1497" s="13"/>
      <c r="O1497" s="12">
        <f>1000*(IF(I21&lt;18,VLOOKUP(I21,'[1]Mortality (No Interventions) L'!$B$10:$O$129,13),VLOOKUP(I21,'[1]Mortality (Interventions) L'!$B$392:$AV$512,37)))</f>
        <v>64.003412599755308</v>
      </c>
      <c r="P1497" s="11">
        <v>0</v>
      </c>
      <c r="Q1497" s="10">
        <f t="shared" si="798"/>
        <v>0.63264435655050499</v>
      </c>
      <c r="R1497" s="10">
        <f t="shared" si="799"/>
        <v>4.0491397781208679E-2</v>
      </c>
      <c r="S1497" s="10">
        <f t="shared" si="800"/>
        <v>0</v>
      </c>
      <c r="T1497" s="9">
        <f t="shared" si="790"/>
        <v>0.5921529587692963</v>
      </c>
      <c r="U1497" s="18"/>
      <c r="V1497" s="8">
        <f t="shared" si="801"/>
        <v>4866.1548823844778</v>
      </c>
      <c r="W1497" s="8">
        <f t="shared" si="791"/>
        <v>4554.7043636729104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-1583.6840400625376</v>
      </c>
      <c r="AB1497" s="8">
        <f t="shared" si="802"/>
        <v>-31145.051871156749</v>
      </c>
      <c r="AC1497" s="8">
        <f t="shared" si="795"/>
        <v>-32728.735911219286</v>
      </c>
      <c r="AD1497" s="8">
        <f t="shared" si="803"/>
        <v>477.36979396191731</v>
      </c>
      <c r="AE1497" s="8">
        <f t="shared" si="796"/>
        <v>-32251.36611725737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2674.4509448268136</v>
      </c>
      <c r="M1498" s="14">
        <f t="shared" si="789"/>
        <v>769177</v>
      </c>
      <c r="N1498" s="13"/>
      <c r="O1498" s="12">
        <f>1000*(IF(I22&lt;18,VLOOKUP(I22,'[1]Mortality (No Interventions) L'!$B$10:$O$129,13),VLOOKUP(I22,'[1]Mortality (Interventions) L'!$B$392:$AV$512,37)))</f>
        <v>71.587924744348314</v>
      </c>
      <c r="P1498" s="11">
        <v>0</v>
      </c>
      <c r="Q1498" s="10">
        <f t="shared" si="798"/>
        <v>0.5921529587692963</v>
      </c>
      <c r="R1498" s="10">
        <f t="shared" si="799"/>
        <v>4.2391001449519572E-2</v>
      </c>
      <c r="S1498" s="10">
        <f t="shared" si="800"/>
        <v>0</v>
      </c>
      <c r="T1498" s="9">
        <f t="shared" si="790"/>
        <v>0.54976195731977673</v>
      </c>
      <c r="U1498" s="18"/>
      <c r="V1498" s="8">
        <f t="shared" si="801"/>
        <v>4554.7043636729104</v>
      </c>
      <c r="W1498" s="8">
        <f t="shared" si="791"/>
        <v>4228.6425304535396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-1470.3113861837153</v>
      </c>
      <c r="AB1498" s="8">
        <f t="shared" si="802"/>
        <v>-32606.183321937115</v>
      </c>
      <c r="AC1498" s="8">
        <f t="shared" si="795"/>
        <v>-34076.49470812083</v>
      </c>
      <c r="AD1498" s="8">
        <f t="shared" si="803"/>
        <v>446.81649807631254</v>
      </c>
      <c r="AE1498" s="8">
        <f t="shared" si="796"/>
        <v>-33629.67821004452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2674.4509448268136</v>
      </c>
      <c r="M1499" s="14">
        <f t="shared" si="789"/>
        <v>769177</v>
      </c>
      <c r="N1499" s="13"/>
      <c r="O1499" s="12">
        <f>1000*(IF(I23&lt;18,VLOOKUP(I23,'[1]Mortality (No Interventions) L'!$B$10:$O$129,13),VLOOKUP(I23,'[1]Mortality (Interventions) L'!$B$392:$AV$512,37)))</f>
        <v>80.092531302746465</v>
      </c>
      <c r="P1499" s="11">
        <v>0</v>
      </c>
      <c r="Q1499" s="10">
        <f t="shared" si="798"/>
        <v>0.54976195731977673</v>
      </c>
      <c r="R1499" s="10">
        <f t="shared" si="799"/>
        <v>4.4031826775693381E-2</v>
      </c>
      <c r="S1499" s="10">
        <f t="shared" si="800"/>
        <v>0</v>
      </c>
      <c r="T1499" s="9">
        <f t="shared" si="790"/>
        <v>0.50573013054408333</v>
      </c>
      <c r="U1499" s="18"/>
      <c r="V1499" s="8">
        <f t="shared" si="801"/>
        <v>4228.6425304535396</v>
      </c>
      <c r="W1499" s="8">
        <f t="shared" si="791"/>
        <v>3889.9598462150639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-1352.5504254610114</v>
      </c>
      <c r="AB1499" s="8">
        <f t="shared" si="802"/>
        <v>-33868.268423847505</v>
      </c>
      <c r="AC1499" s="8">
        <f t="shared" si="795"/>
        <v>-35220.818849308518</v>
      </c>
      <c r="AD1499" s="8">
        <f t="shared" si="803"/>
        <v>414.82983223749227</v>
      </c>
      <c r="AE1499" s="8">
        <f t="shared" si="796"/>
        <v>-34805.989017071028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2674.4509448268136</v>
      </c>
      <c r="M1500" s="14">
        <f t="shared" si="789"/>
        <v>769177</v>
      </c>
      <c r="N1500" s="13"/>
      <c r="O1500" s="12">
        <f>1000*(IF(I24&lt;18,VLOOKUP(I24,'[1]Mortality (No Interventions) L'!$B$10:$O$129,13),VLOOKUP(I24,'[1]Mortality (Interventions) L'!$B$392:$AV$512,37)))</f>
        <v>89.663958146480624</v>
      </c>
      <c r="P1500" s="11">
        <v>0</v>
      </c>
      <c r="Q1500" s="10">
        <f t="shared" si="798"/>
        <v>0.50573013054408333</v>
      </c>
      <c r="R1500" s="10">
        <f t="shared" si="799"/>
        <v>4.5345765258518869E-2</v>
      </c>
      <c r="S1500" s="10">
        <f t="shared" si="800"/>
        <v>0</v>
      </c>
      <c r="T1500" s="9">
        <f t="shared" si="790"/>
        <v>0.46038436528556448</v>
      </c>
      <c r="U1500" s="18"/>
      <c r="V1500" s="8">
        <f t="shared" si="801"/>
        <v>3889.9598462150639</v>
      </c>
      <c r="W1500" s="8">
        <f t="shared" si="791"/>
        <v>3541.1706493725464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-1231.2754007214708</v>
      </c>
      <c r="AB1500" s="8">
        <f t="shared" si="802"/>
        <v>-34878.91968425177</v>
      </c>
      <c r="AC1500" s="8">
        <f t="shared" si="795"/>
        <v>-36110.195084973238</v>
      </c>
      <c r="AD1500" s="8">
        <f t="shared" si="803"/>
        <v>381.6050609136978</v>
      </c>
      <c r="AE1500" s="8">
        <f t="shared" si="796"/>
        <v>-35728.590024059544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2674.4509448268136</v>
      </c>
      <c r="M1501" s="14">
        <f t="shared" si="789"/>
        <v>769177</v>
      </c>
      <c r="N1501" s="13"/>
      <c r="O1501" s="12">
        <f>1000*(IF(I25&lt;18,VLOOKUP(I25,'[1]Mortality (No Interventions) L'!$B$10:$O$129,13),VLOOKUP(I25,'[1]Mortality (Interventions) L'!$B$392:$AV$512,37)))</f>
        <v>99.974775490157882</v>
      </c>
      <c r="P1501" s="11">
        <v>0</v>
      </c>
      <c r="Q1501" s="10">
        <f t="shared" si="798"/>
        <v>0.46038436528556448</v>
      </c>
      <c r="R1501" s="10">
        <f t="shared" si="799"/>
        <v>4.6026823558603151E-2</v>
      </c>
      <c r="S1501" s="10">
        <f t="shared" si="800"/>
        <v>0</v>
      </c>
      <c r="T1501" s="9">
        <f t="shared" si="790"/>
        <v>0.41435754172696132</v>
      </c>
      <c r="U1501" s="18"/>
      <c r="V1501" s="8">
        <f t="shared" si="801"/>
        <v>3541.1706493725464</v>
      </c>
      <c r="W1501" s="8">
        <f t="shared" si="791"/>
        <v>3187.1429087291895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-1108.1789189677875</v>
      </c>
      <c r="AB1501" s="8">
        <f t="shared" si="802"/>
        <v>-35402.774064335696</v>
      </c>
      <c r="AC1501" s="8">
        <f t="shared" si="795"/>
        <v>-36510.952983303483</v>
      </c>
      <c r="AD1501" s="8">
        <f t="shared" si="803"/>
        <v>347.38884070344682</v>
      </c>
      <c r="AE1501" s="8">
        <f t="shared" si="796"/>
        <v>-36163.564142600037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2674.4509448268136</v>
      </c>
      <c r="M1502" s="14">
        <f t="shared" si="789"/>
        <v>769177</v>
      </c>
      <c r="N1502" s="13"/>
      <c r="O1502" s="12">
        <f>1000*(IF(I26&lt;18,VLOOKUP(I26,'[1]Mortality (No Interventions) L'!$B$10:$O$129,13),VLOOKUP(I26,'[1]Mortality (Interventions) L'!$B$392:$AV$512,37)))</f>
        <v>110.71208572834323</v>
      </c>
      <c r="P1502" s="11">
        <v>0</v>
      </c>
      <c r="Q1502" s="10">
        <f t="shared" si="798"/>
        <v>0.41435754172696132</v>
      </c>
      <c r="R1502" s="10">
        <f t="shared" si="799"/>
        <v>4.5874387681860897E-2</v>
      </c>
      <c r="S1502" s="10">
        <f t="shared" si="800"/>
        <v>0</v>
      </c>
      <c r="T1502" s="9">
        <f t="shared" si="790"/>
        <v>0.3684831540451004</v>
      </c>
      <c r="U1502" s="18"/>
      <c r="V1502" s="8">
        <f t="shared" si="801"/>
        <v>3187.1429087291895</v>
      </c>
      <c r="W1502" s="8">
        <f t="shared" si="791"/>
        <v>2834.2876697894822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-985.49011948868304</v>
      </c>
      <c r="AB1502" s="8">
        <f t="shared" si="802"/>
        <v>-35285.52389397072</v>
      </c>
      <c r="AC1502" s="8">
        <f t="shared" si="795"/>
        <v>-36271.014013459404</v>
      </c>
      <c r="AD1502" s="8">
        <f t="shared" si="803"/>
        <v>312.6587193463335</v>
      </c>
      <c r="AE1502" s="8">
        <f t="shared" si="796"/>
        <v>-35958.355294113069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2674.4509448268136</v>
      </c>
      <c r="M1503" s="14">
        <f t="shared" si="789"/>
        <v>769177</v>
      </c>
      <c r="N1503" s="13"/>
      <c r="O1503" s="12">
        <f>1000*(IF(I27&lt;18,VLOOKUP(I27,'[1]Mortality (No Interventions) L'!$B$10:$O$129,13),VLOOKUP(I27,'[1]Mortality (Interventions) L'!$B$392:$AV$512,37)))</f>
        <v>122.40075616073312</v>
      </c>
      <c r="P1503" s="11">
        <v>0</v>
      </c>
      <c r="Q1503" s="10">
        <f t="shared" si="798"/>
        <v>0.3684831540451004</v>
      </c>
      <c r="R1503" s="10">
        <f t="shared" si="799"/>
        <v>4.5102616687612195E-2</v>
      </c>
      <c r="S1503" s="10">
        <f t="shared" si="800"/>
        <v>0</v>
      </c>
      <c r="T1503" s="9">
        <f t="shared" si="790"/>
        <v>0.32338053735748823</v>
      </c>
      <c r="U1503" s="18"/>
      <c r="V1503" s="8">
        <f t="shared" si="801"/>
        <v>2834.2876697894822</v>
      </c>
      <c r="W1503" s="8">
        <f t="shared" si="791"/>
        <v>2487.3687158302073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-864.86538367433707</v>
      </c>
      <c r="AB1503" s="8">
        <f t="shared" si="802"/>
        <v>-34691.895395927488</v>
      </c>
      <c r="AC1503" s="8">
        <f t="shared" si="795"/>
        <v>-35556.760779601827</v>
      </c>
      <c r="AD1503" s="8">
        <f t="shared" si="803"/>
        <v>278.04362040634823</v>
      </c>
      <c r="AE1503" s="8">
        <f t="shared" si="796"/>
        <v>-35278.717159195476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2674.4509448268136</v>
      </c>
      <c r="M1504" s="14">
        <f t="shared" si="789"/>
        <v>769177</v>
      </c>
      <c r="N1504" s="13"/>
      <c r="O1504" s="12">
        <f>1000*(IF(I28&lt;18,VLOOKUP(I28,'[1]Mortality (No Interventions) L'!$B$10:$O$129,13),VLOOKUP(I28,'[1]Mortality (Interventions) L'!$B$392:$AV$512,37)))</f>
        <v>134.9912699391401</v>
      </c>
      <c r="P1504" s="11">
        <v>0</v>
      </c>
      <c r="Q1504" s="10">
        <f t="shared" si="798"/>
        <v>0.32338053735748823</v>
      </c>
      <c r="R1504" s="10">
        <f t="shared" si="799"/>
        <v>4.3653549411488878E-2</v>
      </c>
      <c r="S1504" s="10">
        <f t="shared" si="800"/>
        <v>0</v>
      </c>
      <c r="T1504" s="9">
        <f t="shared" si="790"/>
        <v>0.27972698794599937</v>
      </c>
      <c r="U1504" s="18"/>
      <c r="V1504" s="8">
        <f t="shared" si="801"/>
        <v>2487.3687158302073</v>
      </c>
      <c r="W1504" s="8">
        <f t="shared" si="791"/>
        <v>2151.5956540733996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-748.11610720573674</v>
      </c>
      <c r="AB1504" s="8">
        <f t="shared" si="802"/>
        <v>-33577.30617568078</v>
      </c>
      <c r="AC1504" s="8">
        <f t="shared" si="795"/>
        <v>-34325.422282886517</v>
      </c>
      <c r="AD1504" s="8">
        <f t="shared" si="803"/>
        <v>244.01087102294335</v>
      </c>
      <c r="AE1504" s="8">
        <f t="shared" si="796"/>
        <v>-34081.41141186357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2674.4509448268136</v>
      </c>
      <c r="M1505" s="14">
        <f t="shared" si="789"/>
        <v>769177</v>
      </c>
      <c r="N1505" s="13"/>
      <c r="O1505" s="12">
        <f>1000*(IF(I29&lt;18,VLOOKUP(I29,'[1]Mortality (No Interventions) L'!$B$10:$O$129,13),VLOOKUP(I29,'[1]Mortality (Interventions) L'!$B$392:$AV$512,37)))</f>
        <v>148.82874604390599</v>
      </c>
      <c r="P1505" s="11">
        <v>0</v>
      </c>
      <c r="Q1505" s="10">
        <f t="shared" si="798"/>
        <v>0.27972698794599937</v>
      </c>
      <c r="R1505" s="10">
        <f t="shared" si="799"/>
        <v>4.1631416850641888E-2</v>
      </c>
      <c r="S1505" s="10">
        <f t="shared" si="800"/>
        <v>0</v>
      </c>
      <c r="T1505" s="9">
        <f t="shared" si="790"/>
        <v>0.23809557109535748</v>
      </c>
      <c r="U1505" s="18"/>
      <c r="V1505" s="8">
        <f t="shared" si="801"/>
        <v>2151.5956540733996</v>
      </c>
      <c r="W1505" s="8">
        <f t="shared" si="791"/>
        <v>1831.3763708841379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-636.7749250750586</v>
      </c>
      <c r="AB1505" s="8">
        <f t="shared" si="802"/>
        <v>-32021.928318926177</v>
      </c>
      <c r="AC1505" s="8">
        <f t="shared" si="795"/>
        <v>-32658.703244001237</v>
      </c>
      <c r="AD1505" s="8">
        <f t="shared" si="803"/>
        <v>211.07153366460051</v>
      </c>
      <c r="AE1505" s="8">
        <f t="shared" si="796"/>
        <v>-32447.631710336638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2674.4509448268136</v>
      </c>
      <c r="M1506" s="14">
        <f t="shared" si="789"/>
        <v>769177</v>
      </c>
      <c r="N1506" s="13"/>
      <c r="O1506" s="12">
        <f>1000*(IF(I30&lt;18,VLOOKUP(I30,'[1]Mortality (No Interventions) L'!$B$10:$O$129,13),VLOOKUP(I30,'[1]Mortality (Interventions) L'!$B$392:$AV$512,37)))</f>
        <v>164.09173818583852</v>
      </c>
      <c r="P1506" s="11">
        <v>0</v>
      </c>
      <c r="Q1506" s="10">
        <f t="shared" si="798"/>
        <v>0.23809557109535748</v>
      </c>
      <c r="R1506" s="10">
        <f t="shared" si="799"/>
        <v>3.9069516115387101E-2</v>
      </c>
      <c r="S1506" s="10">
        <f t="shared" si="800"/>
        <v>0</v>
      </c>
      <c r="T1506" s="9">
        <f t="shared" si="790"/>
        <v>0.19902605497997039</v>
      </c>
      <c r="U1506" s="18"/>
      <c r="V1506" s="8">
        <f t="shared" si="801"/>
        <v>1831.3763708841379</v>
      </c>
      <c r="W1506" s="8">
        <f t="shared" si="791"/>
        <v>1530.8626389132869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-532.28542078633518</v>
      </c>
      <c r="AB1506" s="8">
        <f t="shared" si="802"/>
        <v>-30051.373197085104</v>
      </c>
      <c r="AC1506" s="8">
        <f t="shared" si="795"/>
        <v>-30583.658617871439</v>
      </c>
      <c r="AD1506" s="8">
        <f t="shared" si="803"/>
        <v>179.65802198373393</v>
      </c>
      <c r="AE1506" s="8">
        <f t="shared" si="796"/>
        <v>-30404.000595887705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2674.4509448268136</v>
      </c>
      <c r="M1507" s="14">
        <f t="shared" si="789"/>
        <v>769177</v>
      </c>
      <c r="N1507" s="13"/>
      <c r="O1507" s="12">
        <f>1000*(IF(I31&lt;18,VLOOKUP(I31,'[1]Mortality (No Interventions) L'!$B$10:$O$129,13),VLOOKUP(I31,'[1]Mortality (Interventions) L'!$B$392:$AV$512,37)))</f>
        <v>179.17659603819115</v>
      </c>
      <c r="P1507" s="11">
        <v>0</v>
      </c>
      <c r="Q1507" s="10">
        <f t="shared" si="798"/>
        <v>0.19902605497997039</v>
      </c>
      <c r="R1507" s="10">
        <f t="shared" si="799"/>
        <v>3.5660811054220976E-2</v>
      </c>
      <c r="S1507" s="10">
        <f t="shared" si="800"/>
        <v>0</v>
      </c>
      <c r="T1507" s="9">
        <f t="shared" si="790"/>
        <v>0.16336524392574941</v>
      </c>
      <c r="U1507" s="18"/>
      <c r="V1507" s="8">
        <f t="shared" si="801"/>
        <v>1530.8626389132869</v>
      </c>
      <c r="W1507" s="8">
        <f t="shared" si="791"/>
        <v>1256.5678822707616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-436.91233096908337</v>
      </c>
      <c r="AB1507" s="8">
        <f t="shared" si="802"/>
        <v>-27429.475664252528</v>
      </c>
      <c r="AC1507" s="8">
        <f t="shared" si="795"/>
        <v>-27866.387995221612</v>
      </c>
      <c r="AD1507" s="8">
        <f t="shared" si="803"/>
        <v>150.17762487739344</v>
      </c>
      <c r="AE1507" s="8">
        <f t="shared" si="796"/>
        <v>-27716.210370344219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2674.4509448268136</v>
      </c>
      <c r="M1508" s="14">
        <f t="shared" si="789"/>
        <v>769177</v>
      </c>
      <c r="N1508" s="13"/>
      <c r="O1508" s="12">
        <f>1000*(IF(I32&lt;18,VLOOKUP(I32,'[1]Mortality (No Interventions) L'!$B$10:$O$129,13),VLOOKUP(I32,'[1]Mortality (Interventions) L'!$B$392:$AV$512,37)))</f>
        <v>195.41829298881839</v>
      </c>
      <c r="P1508" s="11">
        <v>0</v>
      </c>
      <c r="Q1508" s="10">
        <f t="shared" si="798"/>
        <v>0.16336524392574941</v>
      </c>
      <c r="R1508" s="10">
        <f t="shared" si="799"/>
        <v>3.1924557101671885E-2</v>
      </c>
      <c r="S1508" s="10">
        <f t="shared" si="800"/>
        <v>0</v>
      </c>
      <c r="T1508" s="9">
        <f t="shared" si="790"/>
        <v>0.13144068682407753</v>
      </c>
      <c r="U1508" s="18"/>
      <c r="V1508" s="8">
        <f t="shared" si="801"/>
        <v>1256.5678822707616</v>
      </c>
      <c r="W1508" s="8">
        <f t="shared" si="791"/>
        <v>1011.0115316928349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-351.53166906533949</v>
      </c>
      <c r="AB1508" s="8">
        <f t="shared" si="802"/>
        <v>-24555.635057792675</v>
      </c>
      <c r="AC1508" s="8">
        <f t="shared" si="795"/>
        <v>-24907.166726858013</v>
      </c>
      <c r="AD1508" s="8">
        <f t="shared" si="803"/>
        <v>123.26930925076172</v>
      </c>
      <c r="AE1508" s="8">
        <f t="shared" si="796"/>
        <v>-24783.897417607252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2674.4509448268136</v>
      </c>
      <c r="M1509" s="14">
        <f t="shared" si="789"/>
        <v>769177</v>
      </c>
      <c r="N1509" s="13"/>
      <c r="O1509" s="12">
        <f>1000*(IF(I33&lt;18,VLOOKUP(I33,'[1]Mortality (No Interventions) L'!$B$10:$O$129,13),VLOOKUP(I33,'[1]Mortality (Interventions) L'!$B$392:$AV$512,37)))</f>
        <v>212.37185620921977</v>
      </c>
      <c r="P1509" s="11">
        <v>0</v>
      </c>
      <c r="Q1509" s="10">
        <f t="shared" si="798"/>
        <v>0.13144068682407753</v>
      </c>
      <c r="R1509" s="10">
        <f t="shared" si="799"/>
        <v>2.7914302642244083E-2</v>
      </c>
      <c r="S1509" s="10">
        <f t="shared" si="800"/>
        <v>0</v>
      </c>
      <c r="T1509" s="9">
        <f t="shared" si="790"/>
        <v>0.10352638418183345</v>
      </c>
      <c r="U1509" s="18"/>
      <c r="V1509" s="8">
        <f t="shared" si="801"/>
        <v>1011.0115316928349</v>
      </c>
      <c r="W1509" s="8">
        <f t="shared" si="791"/>
        <v>796.30113605830115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-276.87623598960818</v>
      </c>
      <c r="AB1509" s="8">
        <f t="shared" si="802"/>
        <v>-21471.039563453378</v>
      </c>
      <c r="AC1509" s="8">
        <f t="shared" si="795"/>
        <v>-21747.915799442984</v>
      </c>
      <c r="AD1509" s="8">
        <f t="shared" si="803"/>
        <v>99.180231259067114</v>
      </c>
      <c r="AE1509" s="8">
        <f t="shared" si="796"/>
        <v>-21648.735568183918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2674.4509448268136</v>
      </c>
      <c r="M1510" s="14">
        <f t="shared" si="789"/>
        <v>769177</v>
      </c>
      <c r="N1510" s="13"/>
      <c r="O1510" s="12">
        <f>1000*(IF(I34&lt;18,VLOOKUP(I34,'[1]Mortality (No Interventions) L'!$B$10:$O$129,13),VLOOKUP(I34,'[1]Mortality (Interventions) L'!$B$392:$AV$512,37)))</f>
        <v>229.81336852197728</v>
      </c>
      <c r="P1510" s="11">
        <v>0</v>
      </c>
      <c r="Q1510" s="10">
        <f t="shared" si="798"/>
        <v>0.10352638418183345</v>
      </c>
      <c r="R1510" s="10">
        <f t="shared" si="799"/>
        <v>2.379174707972749E-2</v>
      </c>
      <c r="S1510" s="10">
        <f t="shared" si="800"/>
        <v>0</v>
      </c>
      <c r="T1510" s="9">
        <f t="shared" si="790"/>
        <v>7.973463710210596E-2</v>
      </c>
      <c r="U1510" s="18"/>
      <c r="V1510" s="8">
        <f t="shared" si="801"/>
        <v>796.30113605830115</v>
      </c>
      <c r="W1510" s="8">
        <f t="shared" si="791"/>
        <v>613.3004896228656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-213.2463755331504</v>
      </c>
      <c r="AB1510" s="8">
        <f t="shared" si="802"/>
        <v>-18300.064643543552</v>
      </c>
      <c r="AC1510" s="8">
        <f t="shared" si="795"/>
        <v>-18513.311019076704</v>
      </c>
      <c r="AD1510" s="8">
        <f t="shared" si="803"/>
        <v>78.117141447319355</v>
      </c>
      <c r="AE1510" s="8">
        <f t="shared" si="796"/>
        <v>-18435.193877629383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2674.4509448268136</v>
      </c>
      <c r="M1511" s="14">
        <f t="shared" si="789"/>
        <v>769177</v>
      </c>
      <c r="N1511" s="13"/>
      <c r="O1511" s="12">
        <f>1000*(IF(I35&lt;18,VLOOKUP(I35,'[1]Mortality (No Interventions) L'!$B$10:$O$129,13),VLOOKUP(I35,'[1]Mortality (Interventions) L'!$B$392:$AV$512,37)))</f>
        <v>248.46581093989704</v>
      </c>
      <c r="P1511" s="11">
        <v>0</v>
      </c>
      <c r="Q1511" s="10">
        <f t="shared" si="798"/>
        <v>7.973463710210596E-2</v>
      </c>
      <c r="R1511" s="10">
        <f t="shared" si="799"/>
        <v>1.981133126757316E-2</v>
      </c>
      <c r="S1511" s="10">
        <f t="shared" si="800"/>
        <v>0</v>
      </c>
      <c r="T1511" s="9">
        <f t="shared" si="790"/>
        <v>5.99233058345328E-2</v>
      </c>
      <c r="U1511" s="18"/>
      <c r="V1511" s="8">
        <f t="shared" si="801"/>
        <v>613.3004896228656</v>
      </c>
      <c r="W1511" s="8">
        <f t="shared" si="791"/>
        <v>460.91628611888439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-160.26194190631236</v>
      </c>
      <c r="AB1511" s="8">
        <f t="shared" si="802"/>
        <v>-15238.420350398121</v>
      </c>
      <c r="AC1511" s="8">
        <f t="shared" si="795"/>
        <v>-15398.682292304433</v>
      </c>
      <c r="AD1511" s="8">
        <f t="shared" si="803"/>
        <v>60.16477803200312</v>
      </c>
      <c r="AE1511" s="8">
        <f t="shared" si="796"/>
        <v>-15338.517514272429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2674.4509448268136</v>
      </c>
      <c r="M1512" s="14">
        <f t="shared" ref="M1512:M1543" si="806">$E$11</f>
        <v>769177</v>
      </c>
      <c r="N1512" s="13"/>
      <c r="O1512" s="12">
        <f>1000*(IF(I36&lt;18,VLOOKUP(I36,'[1]Mortality (No Interventions) L'!$B$10:$O$129,13),VLOOKUP(I36,'[1]Mortality (Interventions) L'!$B$392:$AV$512,37)))</f>
        <v>267.56196370752025</v>
      </c>
      <c r="P1512" s="11">
        <v>0</v>
      </c>
      <c r="Q1512" s="10">
        <f t="shared" si="798"/>
        <v>5.99233058345328E-2</v>
      </c>
      <c r="R1512" s="10">
        <f t="shared" si="799"/>
        <v>1.6033197380933902E-2</v>
      </c>
      <c r="S1512" s="10">
        <f t="shared" si="800"/>
        <v>0</v>
      </c>
      <c r="T1512" s="9">
        <f t="shared" ref="T1512:T1543" si="807">Q1512-SUM(R1512:S1512)</f>
        <v>4.3890108453598899E-2</v>
      </c>
      <c r="U1512" s="18"/>
      <c r="V1512" s="8">
        <f t="shared" si="801"/>
        <v>460.91628611888439</v>
      </c>
      <c r="W1512" s="8">
        <f t="shared" ref="W1512:W1543" si="808">$G$14*M1512*T1512</f>
        <v>337.59261950013843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-117.38194202227889</v>
      </c>
      <c r="AB1512" s="8">
        <f t="shared" si="802"/>
        <v>-12332.366661874596</v>
      </c>
      <c r="AC1512" s="8">
        <f t="shared" ref="AC1512:AC1543" si="812">IFERROR(_xlfn.IFNA(SUM(Y1512:AB1512),0),0)</f>
        <v>-12449.748603896875</v>
      </c>
      <c r="AD1512" s="8">
        <f t="shared" si="803"/>
        <v>45.21588766826256</v>
      </c>
      <c r="AE1512" s="8">
        <f t="shared" ref="AE1512:AE1543" si="813">IFERROR(_xlfn.IFNA(SUM(AC1512:AD1512),0),0)</f>
        <v>-12404.532716228612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2674.4509448268136</v>
      </c>
      <c r="M1513" s="14">
        <f t="shared" si="806"/>
        <v>769177</v>
      </c>
      <c r="N1513" s="13"/>
      <c r="O1513" s="12">
        <f>1000*(IF(I37&lt;18,VLOOKUP(I37,'[1]Mortality (No Interventions) L'!$B$10:$O$129,13),VLOOKUP(I37,'[1]Mortality (Interventions) L'!$B$392:$AV$512,37)))</f>
        <v>287.71160266237814</v>
      </c>
      <c r="P1513" s="11">
        <v>0</v>
      </c>
      <c r="Q1513" s="10">
        <f t="shared" ref="Q1513:Q1544" si="815">T1512</f>
        <v>4.3890108453598899E-2</v>
      </c>
      <c r="R1513" s="10">
        <f t="shared" ref="R1513:R1544" si="816">O1513*Q1513/1000</f>
        <v>1.262769344421053E-2</v>
      </c>
      <c r="S1513" s="10">
        <f t="shared" ref="S1513:S1544" si="817">MIN(P1513*Q1513,Q1513-R1513)</f>
        <v>0</v>
      </c>
      <c r="T1513" s="9">
        <f t="shared" si="807"/>
        <v>3.1262415009388367E-2</v>
      </c>
      <c r="U1513" s="18"/>
      <c r="V1513" s="8">
        <f t="shared" ref="V1513:V1544" si="818">W1512</f>
        <v>337.59261950013843</v>
      </c>
      <c r="W1513" s="8">
        <f t="shared" si="808"/>
        <v>240.46330589676316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-83.60979535942667</v>
      </c>
      <c r="AB1513" s="8">
        <f t="shared" ref="AB1513:AB1544" si="819">IFERROR(_xlfn.IFNA(-M1513*R1513,0),0)</f>
        <v>-9712.9313603375231</v>
      </c>
      <c r="AC1513" s="8">
        <f t="shared" si="812"/>
        <v>-9796.5411556969502</v>
      </c>
      <c r="AD1513" s="8">
        <f t="shared" ref="AD1513:AD1544" si="820">IFERROR(_xlfn.IFNA($D$6*SUM(V1513:V1513,Y1513:Z1513),0),0)</f>
        <v>33.117835972963583</v>
      </c>
      <c r="AE1513" s="8">
        <f t="shared" si="813"/>
        <v>-9763.4233197239864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2674.4509448268136</v>
      </c>
      <c r="M1514" s="14">
        <f t="shared" si="806"/>
        <v>769177</v>
      </c>
      <c r="N1514" s="13"/>
      <c r="O1514" s="12">
        <f>1000*(IF(I38&lt;18,VLOOKUP(I38,'[1]Mortality (No Interventions) L'!$B$10:$O$129,13),VLOOKUP(I38,'[1]Mortality (Interventions) L'!$B$392:$AV$512,37)))</f>
        <v>308.9618686562664</v>
      </c>
      <c r="P1514" s="11">
        <v>0</v>
      </c>
      <c r="Q1514" s="10">
        <f t="shared" si="815"/>
        <v>3.1262415009388367E-2</v>
      </c>
      <c r="R1514" s="10">
        <f t="shared" si="816"/>
        <v>9.6588941600083411E-3</v>
      </c>
      <c r="S1514" s="10">
        <f t="shared" si="817"/>
        <v>0</v>
      </c>
      <c r="T1514" s="9">
        <f t="shared" si="807"/>
        <v>2.1603520849380026E-2</v>
      </c>
      <c r="U1514" s="18"/>
      <c r="V1514" s="8">
        <f t="shared" si="818"/>
        <v>240.46330589676316</v>
      </c>
      <c r="W1514" s="8">
        <f t="shared" si="808"/>
        <v>166.1693135636358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-57.777556747210177</v>
      </c>
      <c r="AB1514" s="8">
        <f t="shared" si="819"/>
        <v>-7429.3992333127362</v>
      </c>
      <c r="AC1514" s="8">
        <f t="shared" si="812"/>
        <v>-7487.1767900599461</v>
      </c>
      <c r="AD1514" s="8">
        <f t="shared" si="820"/>
        <v>23.589450308472468</v>
      </c>
      <c r="AE1514" s="8">
        <f t="shared" si="813"/>
        <v>-7463.5873397514733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2674.4509448268136</v>
      </c>
      <c r="M1515" s="14">
        <f t="shared" si="806"/>
        <v>769177</v>
      </c>
      <c r="N1515" s="13"/>
      <c r="O1515" s="12">
        <f>1000*(IF(I39&lt;18,VLOOKUP(I39,'[1]Mortality (No Interventions) L'!$B$10:$O$129,13),VLOOKUP(I39,'[1]Mortality (Interventions) L'!$B$392:$AV$512,37)))</f>
        <v>330.49235272117443</v>
      </c>
      <c r="P1515" s="11">
        <v>0</v>
      </c>
      <c r="Q1515" s="10">
        <f t="shared" si="815"/>
        <v>2.1603520849380026E-2</v>
      </c>
      <c r="R1515" s="10">
        <f t="shared" si="816"/>
        <v>7.1397984325725491E-3</v>
      </c>
      <c r="S1515" s="10">
        <f t="shared" si="817"/>
        <v>0</v>
      </c>
      <c r="T1515" s="9">
        <f t="shared" si="807"/>
        <v>1.4463722416807476E-2</v>
      </c>
      <c r="U1515" s="18"/>
      <c r="V1515" s="8">
        <f t="shared" si="818"/>
        <v>166.1693135636358</v>
      </c>
      <c r="W1515" s="8">
        <f t="shared" si="808"/>
        <v>111.25162617392725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-38.682516083343515</v>
      </c>
      <c r="AB1515" s="8">
        <f t="shared" si="819"/>
        <v>-5491.7687389708553</v>
      </c>
      <c r="AC1515" s="8">
        <f t="shared" si="812"/>
        <v>-5530.4512550541986</v>
      </c>
      <c r="AD1515" s="8">
        <f t="shared" si="820"/>
        <v>16.301209660592672</v>
      </c>
      <c r="AE1515" s="8">
        <f t="shared" si="813"/>
        <v>-5514.150045393606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2674.4509448268136</v>
      </c>
      <c r="M1516" s="14">
        <f t="shared" si="806"/>
        <v>769177</v>
      </c>
      <c r="N1516" s="13"/>
      <c r="O1516" s="12">
        <f>1000*(IF(I40&lt;18,VLOOKUP(I40,'[1]Mortality (No Interventions) L'!$B$10:$O$129,13),VLOOKUP(I40,'[1]Mortality (Interventions) L'!$B$392:$AV$512,37)))</f>
        <v>352.89602363228738</v>
      </c>
      <c r="P1516" s="11">
        <v>0</v>
      </c>
      <c r="Q1516" s="10">
        <f t="shared" si="815"/>
        <v>1.4463722416807476E-2</v>
      </c>
      <c r="R1516" s="10">
        <f t="shared" si="816"/>
        <v>5.1041901278125355E-3</v>
      </c>
      <c r="S1516" s="10">
        <f t="shared" si="817"/>
        <v>0</v>
      </c>
      <c r="T1516" s="9">
        <f t="shared" si="807"/>
        <v>9.3595322889949394E-3</v>
      </c>
      <c r="U1516" s="18"/>
      <c r="V1516" s="8">
        <f t="shared" si="818"/>
        <v>111.25162617392725</v>
      </c>
      <c r="W1516" s="8">
        <f t="shared" si="808"/>
        <v>71.991369674522602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-25.031609973439586</v>
      </c>
      <c r="AB1516" s="8">
        <f t="shared" si="819"/>
        <v>-3926.0256499404627</v>
      </c>
      <c r="AC1516" s="8">
        <f t="shared" si="812"/>
        <v>-3951.0572599139023</v>
      </c>
      <c r="AD1516" s="8">
        <f t="shared" si="820"/>
        <v>10.913784527662264</v>
      </c>
      <c r="AE1516" s="8">
        <f t="shared" si="813"/>
        <v>-3940.14347538624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2674.4509448268136</v>
      </c>
      <c r="M1517" s="14">
        <f t="shared" si="806"/>
        <v>769177</v>
      </c>
      <c r="N1517" s="13"/>
      <c r="O1517" s="12">
        <f>1000*(IF(I41&lt;18,VLOOKUP(I41,'[1]Mortality (No Interventions) L'!$B$10:$O$129,13),VLOOKUP(I41,'[1]Mortality (Interventions) L'!$B$392:$AV$512,37)))</f>
        <v>375.31719002676192</v>
      </c>
      <c r="P1517" s="11">
        <v>0</v>
      </c>
      <c r="Q1517" s="10">
        <f t="shared" si="815"/>
        <v>9.3595322889949394E-3</v>
      </c>
      <c r="R1517" s="10">
        <f t="shared" si="816"/>
        <v>3.5127933586703275E-3</v>
      </c>
      <c r="S1517" s="10">
        <f t="shared" si="817"/>
        <v>0</v>
      </c>
      <c r="T1517" s="9">
        <f t="shared" si="807"/>
        <v>5.8467389303246114E-3</v>
      </c>
      <c r="U1517" s="18"/>
      <c r="V1517" s="8">
        <f t="shared" si="818"/>
        <v>71.991369674522602</v>
      </c>
      <c r="W1517" s="8">
        <f t="shared" si="808"/>
        <v>44.971771102102942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-15.63681645636237</v>
      </c>
      <c r="AB1517" s="8">
        <f t="shared" si="819"/>
        <v>-2701.9598572419663</v>
      </c>
      <c r="AC1517" s="8">
        <f t="shared" si="812"/>
        <v>-2717.5966736983287</v>
      </c>
      <c r="AD1517" s="8">
        <f t="shared" si="820"/>
        <v>7.0623533650706678</v>
      </c>
      <c r="AE1517" s="8">
        <f t="shared" si="813"/>
        <v>-2710.5343203332582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2674.4509448268136</v>
      </c>
      <c r="M1518" s="14">
        <f t="shared" si="806"/>
        <v>769177</v>
      </c>
      <c r="N1518" s="13"/>
      <c r="O1518" s="12">
        <f>1000*(IF(I42&lt;18,VLOOKUP(I42,'[1]Mortality (No Interventions) L'!$B$10:$O$129,13),VLOOKUP(I42,'[1]Mortality (Interventions) L'!$B$392:$AV$512,37)))</f>
        <v>397.21564775696532</v>
      </c>
      <c r="P1518" s="11">
        <v>0</v>
      </c>
      <c r="Q1518" s="10">
        <f t="shared" si="815"/>
        <v>5.8467389303246114E-3</v>
      </c>
      <c r="R1518" s="10">
        <f t="shared" si="816"/>
        <v>2.3224161914747569E-3</v>
      </c>
      <c r="S1518" s="10">
        <f t="shared" si="817"/>
        <v>0</v>
      </c>
      <c r="T1518" s="9">
        <f t="shared" si="807"/>
        <v>3.5243227388498544E-3</v>
      </c>
      <c r="U1518" s="18"/>
      <c r="V1518" s="8">
        <f t="shared" si="818"/>
        <v>44.971771102102942</v>
      </c>
      <c r="W1518" s="8">
        <f t="shared" si="808"/>
        <v>27.108279913003145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-9.425628278791617</v>
      </c>
      <c r="AB1518" s="8">
        <f t="shared" si="819"/>
        <v>-1786.3491189099791</v>
      </c>
      <c r="AC1518" s="8">
        <f t="shared" si="812"/>
        <v>-1795.7747471887708</v>
      </c>
      <c r="AD1518" s="8">
        <f t="shared" si="820"/>
        <v>4.4117307451162988</v>
      </c>
      <c r="AE1518" s="8">
        <f t="shared" si="813"/>
        <v>-1791.3630164436545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2674.4509448268136</v>
      </c>
      <c r="M1519" s="14">
        <f t="shared" si="806"/>
        <v>769177</v>
      </c>
      <c r="N1519" s="13"/>
      <c r="O1519" s="12">
        <f>1000*(IF(I43&lt;18,VLOOKUP(I43,'[1]Mortality (No Interventions) L'!$B$10:$O$129,13),VLOOKUP(I43,'[1]Mortality (Interventions) L'!$B$392:$AV$512,37)))</f>
        <v>419.5162909972143</v>
      </c>
      <c r="P1519" s="11">
        <v>0</v>
      </c>
      <c r="Q1519" s="10">
        <f t="shared" si="815"/>
        <v>3.5243227388498544E-3</v>
      </c>
      <c r="R1519" s="10">
        <f t="shared" si="816"/>
        <v>1.4785108036794348E-3</v>
      </c>
      <c r="S1519" s="10">
        <f t="shared" si="817"/>
        <v>0</v>
      </c>
      <c r="T1519" s="9">
        <f t="shared" si="807"/>
        <v>2.0458119351704196E-3</v>
      </c>
      <c r="U1519" s="18"/>
      <c r="V1519" s="8">
        <f t="shared" si="818"/>
        <v>27.108279913003145</v>
      </c>
      <c r="W1519" s="8">
        <f t="shared" si="808"/>
        <v>15.73591486858578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-5.4714236629545008</v>
      </c>
      <c r="AB1519" s="8">
        <f t="shared" si="819"/>
        <v>-1137.2365044417365</v>
      </c>
      <c r="AC1519" s="8">
        <f t="shared" si="812"/>
        <v>-1142.7079281046911</v>
      </c>
      <c r="AD1519" s="8">
        <f t="shared" si="820"/>
        <v>2.6593222594656085</v>
      </c>
      <c r="AE1519" s="8">
        <f t="shared" si="813"/>
        <v>-1140.0486058452254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2674.4509448268136</v>
      </c>
      <c r="M1520" s="14">
        <f t="shared" si="806"/>
        <v>769177</v>
      </c>
      <c r="N1520" s="13"/>
      <c r="O1520" s="12">
        <f>1000*(IF(I44&lt;18,VLOOKUP(I44,'[1]Mortality (No Interventions) L'!$B$10:$O$129,13),VLOOKUP(I44,'[1]Mortality (Interventions) L'!$B$392:$AV$512,37)))</f>
        <v>442.07550495686689</v>
      </c>
      <c r="P1520" s="11">
        <v>0</v>
      </c>
      <c r="Q1520" s="10">
        <f t="shared" si="815"/>
        <v>2.0458119351704196E-3</v>
      </c>
      <c r="R1520" s="10">
        <f t="shared" si="816"/>
        <v>9.0440334428724836E-4</v>
      </c>
      <c r="S1520" s="10">
        <f t="shared" si="817"/>
        <v>0</v>
      </c>
      <c r="T1520" s="9">
        <f t="shared" si="807"/>
        <v>1.1414085908831714E-3</v>
      </c>
      <c r="U1520" s="18"/>
      <c r="V1520" s="8">
        <f t="shared" si="818"/>
        <v>15.73591486858578</v>
      </c>
      <c r="W1520" s="8">
        <f t="shared" si="808"/>
        <v>8.7794523570974512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-3.0526412843209396</v>
      </c>
      <c r="AB1520" s="8">
        <f t="shared" si="819"/>
        <v>-695.64625114883279</v>
      </c>
      <c r="AC1520" s="8">
        <f t="shared" si="812"/>
        <v>-698.69889243315367</v>
      </c>
      <c r="AD1520" s="8">
        <f t="shared" si="820"/>
        <v>1.5436932486082651</v>
      </c>
      <c r="AE1520" s="8">
        <f t="shared" si="813"/>
        <v>-697.15519918454538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2674.4509448268136</v>
      </c>
      <c r="M1521" s="14">
        <f t="shared" si="806"/>
        <v>769177</v>
      </c>
      <c r="N1521" s="13"/>
      <c r="O1521" s="12">
        <f>1000*(IF(I45&lt;18,VLOOKUP(I45,'[1]Mortality (No Interventions) L'!$B$10:$O$129,13),VLOOKUP(I45,'[1]Mortality (Interventions) L'!$B$392:$AV$512,37)))</f>
        <v>464.73440505921798</v>
      </c>
      <c r="P1521" s="11">
        <v>0</v>
      </c>
      <c r="Q1521" s="10">
        <f t="shared" si="815"/>
        <v>1.1414085908831714E-3</v>
      </c>
      <c r="R1521" s="10">
        <f t="shared" si="816"/>
        <v>5.3045184241357101E-4</v>
      </c>
      <c r="S1521" s="10">
        <f t="shared" si="817"/>
        <v>0</v>
      </c>
      <c r="T1521" s="9">
        <f t="shared" si="807"/>
        <v>6.1095674846960038E-4</v>
      </c>
      <c r="U1521" s="18"/>
      <c r="V1521" s="8">
        <f t="shared" si="818"/>
        <v>8.7794523570974512</v>
      </c>
      <c r="W1521" s="8">
        <f t="shared" si="808"/>
        <v>4.6993387891760188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-1.6339738531928407</v>
      </c>
      <c r="AB1521" s="8">
        <f t="shared" si="819"/>
        <v>-408.01135679214332</v>
      </c>
      <c r="AC1521" s="8">
        <f t="shared" si="812"/>
        <v>-409.64533064533617</v>
      </c>
      <c r="AD1521" s="8">
        <f t="shared" si="820"/>
        <v>0.86126427623126001</v>
      </c>
      <c r="AE1521" s="8">
        <f t="shared" si="813"/>
        <v>-408.78406636910489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2674.4509448268136</v>
      </c>
      <c r="M1522" s="14">
        <f t="shared" si="806"/>
        <v>769177</v>
      </c>
      <c r="N1522" s="13"/>
      <c r="O1522" s="12">
        <f>1000*(IF(I46&lt;18,VLOOKUP(I46,'[1]Mortality (No Interventions) L'!$B$10:$O$129,13),VLOOKUP(I46,'[1]Mortality (Interventions) L'!$B$392:$AV$512,37)))</f>
        <v>487.33576418275305</v>
      </c>
      <c r="P1522" s="11">
        <v>0</v>
      </c>
      <c r="Q1522" s="10">
        <f t="shared" si="815"/>
        <v>6.1095674846960038E-4</v>
      </c>
      <c r="R1522" s="10">
        <f t="shared" si="816"/>
        <v>2.9774107389804271E-4</v>
      </c>
      <c r="S1522" s="10">
        <f t="shared" si="817"/>
        <v>0</v>
      </c>
      <c r="T1522" s="9">
        <f t="shared" si="807"/>
        <v>3.1321567457155767E-4</v>
      </c>
      <c r="U1522" s="18"/>
      <c r="V1522" s="8">
        <f t="shared" si="818"/>
        <v>4.6993387891760188</v>
      </c>
      <c r="W1522" s="8">
        <f t="shared" si="808"/>
        <v>2.4091829291992704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-0.8376799567924702</v>
      </c>
      <c r="AB1522" s="8">
        <f t="shared" si="819"/>
        <v>-229.0155859976748</v>
      </c>
      <c r="AC1522" s="8">
        <f t="shared" si="812"/>
        <v>-229.85326595446728</v>
      </c>
      <c r="AD1522" s="8">
        <f t="shared" si="820"/>
        <v>0.46100513521816749</v>
      </c>
      <c r="AE1522" s="8">
        <f t="shared" si="813"/>
        <v>-229.39226081924912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2674.4509448268136</v>
      </c>
      <c r="M1523" s="14">
        <f t="shared" si="806"/>
        <v>769177</v>
      </c>
      <c r="N1523" s="13"/>
      <c r="O1523" s="12">
        <f>1000*(IF(I47&lt;18,VLOOKUP(I47,'[1]Mortality (No Interventions) L'!$B$10:$O$129,13),VLOOKUP(I47,'[1]Mortality (Interventions) L'!$B$392:$AV$512,37)))</f>
        <v>509.89937824813205</v>
      </c>
      <c r="P1523" s="11">
        <v>0</v>
      </c>
      <c r="Q1523" s="10">
        <f t="shared" si="815"/>
        <v>3.1321567457155767E-4</v>
      </c>
      <c r="R1523" s="10">
        <f t="shared" si="816"/>
        <v>1.5970847772160652E-4</v>
      </c>
      <c r="S1523" s="10">
        <f t="shared" si="817"/>
        <v>0</v>
      </c>
      <c r="T1523" s="9">
        <f t="shared" si="807"/>
        <v>1.5350719684995115E-4</v>
      </c>
      <c r="U1523" s="18"/>
      <c r="V1523" s="8">
        <f t="shared" si="818"/>
        <v>2.4091829291992704</v>
      </c>
      <c r="W1523" s="8">
        <f t="shared" si="808"/>
        <v>1.1807420515145488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-0.41054746765306754</v>
      </c>
      <c r="AB1523" s="8">
        <f t="shared" si="819"/>
        <v>-122.84408776847214</v>
      </c>
      <c r="AC1523" s="8">
        <f t="shared" si="812"/>
        <v>-123.2546352361252</v>
      </c>
      <c r="AD1523" s="8">
        <f t="shared" si="820"/>
        <v>0.23634084535444844</v>
      </c>
      <c r="AE1523" s="8">
        <f t="shared" si="813"/>
        <v>-123.01829439077075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2674.4509448268136</v>
      </c>
      <c r="M1524" s="14">
        <f t="shared" si="806"/>
        <v>769177</v>
      </c>
      <c r="N1524" s="13"/>
      <c r="O1524" s="12">
        <f>1000*(IF(I48&lt;18,VLOOKUP(I48,'[1]Mortality (No Interventions) L'!$B$10:$O$129,13),VLOOKUP(I48,'[1]Mortality (Interventions) L'!$B$392:$AV$512,37)))</f>
        <v>532.46577231761</v>
      </c>
      <c r="P1524" s="11">
        <v>0</v>
      </c>
      <c r="Q1524" s="10">
        <f t="shared" si="815"/>
        <v>1.5350719684995115E-4</v>
      </c>
      <c r="R1524" s="10">
        <f t="shared" si="816"/>
        <v>8.1737328127020625E-5</v>
      </c>
      <c r="S1524" s="10">
        <f t="shared" si="817"/>
        <v>0</v>
      </c>
      <c r="T1524" s="9">
        <f t="shared" si="807"/>
        <v>7.1769868722930529E-5</v>
      </c>
      <c r="U1524" s="18"/>
      <c r="V1524" s="8">
        <f t="shared" si="818"/>
        <v>1.1807420515145488</v>
      </c>
      <c r="W1524" s="8">
        <f t="shared" si="808"/>
        <v>0.5520373231469754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-0.19194499321613792</v>
      </c>
      <c r="AB1524" s="8">
        <f t="shared" si="819"/>
        <v>-62.870472836757344</v>
      </c>
      <c r="AC1524" s="8">
        <f t="shared" si="812"/>
        <v>-63.062417829973484</v>
      </c>
      <c r="AD1524" s="8">
        <f t="shared" si="820"/>
        <v>0.11583079525357724</v>
      </c>
      <c r="AE1524" s="8">
        <f t="shared" si="813"/>
        <v>-62.946587034719904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2674.4509448268136</v>
      </c>
      <c r="M1525" s="14">
        <f t="shared" si="806"/>
        <v>769177</v>
      </c>
      <c r="N1525" s="13"/>
      <c r="O1525" s="12">
        <f>1000*(IF(I49&lt;18,VLOOKUP(I49,'[1]Mortality (No Interventions) L'!$B$10:$O$129,13),VLOOKUP(I49,'[1]Mortality (Interventions) L'!$B$392:$AV$512,37)))</f>
        <v>554.89176918762462</v>
      </c>
      <c r="P1525" s="11">
        <v>0</v>
      </c>
      <c r="Q1525" s="10">
        <f t="shared" si="815"/>
        <v>7.1769868722930529E-5</v>
      </c>
      <c r="R1525" s="10">
        <f t="shared" si="816"/>
        <v>3.9824509430030485E-5</v>
      </c>
      <c r="S1525" s="10">
        <f t="shared" si="817"/>
        <v>0</v>
      </c>
      <c r="T1525" s="9">
        <f t="shared" si="807"/>
        <v>3.1945359292900045E-5</v>
      </c>
      <c r="U1525" s="18"/>
      <c r="V1525" s="8">
        <f t="shared" si="818"/>
        <v>0.5520373231469754</v>
      </c>
      <c r="W1525" s="8">
        <f t="shared" si="808"/>
        <v>0.24571635624834978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-8.5436296343728554E-2</v>
      </c>
      <c r="AB1525" s="8">
        <f t="shared" si="819"/>
        <v>-30.632096689862557</v>
      </c>
      <c r="AC1525" s="8">
        <f t="shared" si="812"/>
        <v>-30.717532986206287</v>
      </c>
      <c r="AD1525" s="8">
        <f t="shared" si="820"/>
        <v>5.415486140071829E-2</v>
      </c>
      <c r="AE1525" s="8">
        <f t="shared" si="813"/>
        <v>-30.663378124805568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2674.4509448268136</v>
      </c>
      <c r="M1526" s="14">
        <f t="shared" si="806"/>
        <v>769177</v>
      </c>
      <c r="N1526" s="13"/>
      <c r="O1526" s="12">
        <f>1000*(IF(I50&lt;18,VLOOKUP(I50,'[1]Mortality (No Interventions) L'!$B$10:$O$129,13),VLOOKUP(I50,'[1]Mortality (Interventions) L'!$B$392:$AV$512,37)))</f>
        <v>577.03604034448051</v>
      </c>
      <c r="P1526" s="11">
        <v>0</v>
      </c>
      <c r="Q1526" s="10">
        <f t="shared" si="815"/>
        <v>3.1945359292900045E-5</v>
      </c>
      <c r="R1526" s="10">
        <f t="shared" si="816"/>
        <v>1.8433623633756796E-5</v>
      </c>
      <c r="S1526" s="10">
        <f t="shared" si="817"/>
        <v>0</v>
      </c>
      <c r="T1526" s="9">
        <f t="shared" si="807"/>
        <v>1.3511735659143249E-5</v>
      </c>
      <c r="U1526" s="18"/>
      <c r="V1526" s="8">
        <f t="shared" si="818"/>
        <v>0.24571635624834978</v>
      </c>
      <c r="W1526" s="8">
        <f t="shared" si="808"/>
        <v>0.10392916299092828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-3.6136474199845808E-2</v>
      </c>
      <c r="AB1526" s="8">
        <f t="shared" si="819"/>
        <v>-14.178719325742151</v>
      </c>
      <c r="AC1526" s="8">
        <f t="shared" si="812"/>
        <v>-14.214855799941997</v>
      </c>
      <c r="AD1526" s="8">
        <f t="shared" si="820"/>
        <v>2.4104774547963115E-2</v>
      </c>
      <c r="AE1526" s="8">
        <f t="shared" si="813"/>
        <v>-14.190751025394034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2674.4509448268136</v>
      </c>
      <c r="M1527" s="14">
        <f t="shared" si="806"/>
        <v>769177</v>
      </c>
      <c r="N1527" s="13"/>
      <c r="O1527" s="12">
        <f>1000*(IF(I51&lt;18,VLOOKUP(I51,'[1]Mortality (No Interventions) L'!$B$10:$O$129,13),VLOOKUP(I51,'[1]Mortality (Interventions) L'!$B$392:$AV$512,37)))</f>
        <v>602.83383676897176</v>
      </c>
      <c r="P1527" s="11">
        <v>0</v>
      </c>
      <c r="Q1527" s="10">
        <f t="shared" si="815"/>
        <v>1.3511735659143249E-5</v>
      </c>
      <c r="R1527" s="10">
        <f t="shared" si="816"/>
        <v>8.1453314488094564E-6</v>
      </c>
      <c r="S1527" s="10">
        <f t="shared" si="817"/>
        <v>0</v>
      </c>
      <c r="T1527" s="9">
        <f t="shared" si="807"/>
        <v>5.3664042103337926E-6</v>
      </c>
      <c r="U1527" s="18"/>
      <c r="V1527" s="8">
        <f t="shared" si="818"/>
        <v>0.10392916299092828</v>
      </c>
      <c r="W1527" s="8">
        <f t="shared" si="808"/>
        <v>4.1277146912919158E-2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-1.4352184810649803E-2</v>
      </c>
      <c r="AB1527" s="8">
        <f t="shared" si="819"/>
        <v>-6.2652016078009112</v>
      </c>
      <c r="AC1527" s="8">
        <f t="shared" si="812"/>
        <v>-6.2795537926115612</v>
      </c>
      <c r="AD1527" s="8">
        <f t="shared" si="820"/>
        <v>1.0195450889410065E-2</v>
      </c>
      <c r="AE1527" s="8">
        <f t="shared" si="813"/>
        <v>-6.2693583417221515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2674.4509448268136</v>
      </c>
      <c r="M1528" s="14">
        <f t="shared" si="806"/>
        <v>769177</v>
      </c>
      <c r="N1528" s="13"/>
      <c r="O1528" s="12">
        <f>1000*(IF(I52&lt;18,VLOOKUP(I52,'[1]Mortality (No Interventions) L'!$B$10:$O$129,13),VLOOKUP(I52,'[1]Mortality (Interventions) L'!$B$392:$AV$512,37)))</f>
        <v>628.27425725179069</v>
      </c>
      <c r="P1528" s="11">
        <v>0</v>
      </c>
      <c r="Q1528" s="10">
        <f t="shared" si="815"/>
        <v>5.3664042103337926E-6</v>
      </c>
      <c r="R1528" s="10">
        <f t="shared" si="816"/>
        <v>3.3715736193603458E-6</v>
      </c>
      <c r="S1528" s="10">
        <f t="shared" si="817"/>
        <v>0</v>
      </c>
      <c r="T1528" s="9">
        <f t="shared" si="807"/>
        <v>1.9948305909734468E-6</v>
      </c>
      <c r="U1528" s="18"/>
      <c r="V1528" s="8">
        <f t="shared" si="818"/>
        <v>4.1277146912919158E-2</v>
      </c>
      <c r="W1528" s="8">
        <f t="shared" si="808"/>
        <v>1.5343778094731831E-2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-5.3350765587983654E-3</v>
      </c>
      <c r="AB1528" s="8">
        <f t="shared" si="819"/>
        <v>-2.5933368818187326</v>
      </c>
      <c r="AC1528" s="8">
        <f t="shared" si="812"/>
        <v>-2.5986719583775311</v>
      </c>
      <c r="AD1528" s="8">
        <f t="shared" si="820"/>
        <v>4.04928811215737E-3</v>
      </c>
      <c r="AE1528" s="8">
        <f t="shared" si="813"/>
        <v>-2.5946226702653736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2674.4509448268136</v>
      </c>
      <c r="M1529" s="14">
        <f t="shared" si="806"/>
        <v>769177</v>
      </c>
      <c r="N1529" s="13"/>
      <c r="O1529" s="12">
        <f>1000*(IF(I53&lt;18,VLOOKUP(I53,'[1]Mortality (No Interventions) L'!$B$10:$O$129,13),VLOOKUP(I53,'[1]Mortality (Interventions) L'!$B$392:$AV$512,37)))</f>
        <v>653.32105575761136</v>
      </c>
      <c r="P1529" s="11">
        <v>0</v>
      </c>
      <c r="Q1529" s="10">
        <f t="shared" si="815"/>
        <v>1.9948305909734468E-6</v>
      </c>
      <c r="R1529" s="10">
        <f t="shared" si="816"/>
        <v>1.3032648277523521E-6</v>
      </c>
      <c r="S1529" s="10">
        <f t="shared" si="817"/>
        <v>0</v>
      </c>
      <c r="T1529" s="9">
        <f t="shared" si="807"/>
        <v>6.9156576322109474E-7</v>
      </c>
      <c r="U1529" s="18"/>
      <c r="V1529" s="8">
        <f t="shared" si="818"/>
        <v>1.5343778094731831E-2</v>
      </c>
      <c r="W1529" s="8">
        <f t="shared" si="808"/>
        <v>5.3193647905711199E-3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-1.8495587088565332E-3</v>
      </c>
      <c r="AB1529" s="8">
        <f t="shared" si="819"/>
        <v>-1.0024413304160709</v>
      </c>
      <c r="AC1529" s="8">
        <f t="shared" si="812"/>
        <v>-1.0042908891249274</v>
      </c>
      <c r="AD1529" s="8">
        <f t="shared" si="820"/>
        <v>1.5052246310931928E-3</v>
      </c>
      <c r="AE1529" s="8">
        <f t="shared" si="813"/>
        <v>-1.0027856644938342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2674.4509448268136</v>
      </c>
      <c r="M1530" s="14">
        <f t="shared" si="806"/>
        <v>769177</v>
      </c>
      <c r="N1530" s="13"/>
      <c r="O1530" s="12">
        <f>1000*(IF(I54&lt;18,VLOOKUP(I54,'[1]Mortality (No Interventions) L'!$B$10:$O$129,13),VLOOKUP(I54,'[1]Mortality (Interventions) L'!$B$392:$AV$512,37)))</f>
        <v>677.93896563046587</v>
      </c>
      <c r="P1530" s="11">
        <v>0</v>
      </c>
      <c r="Q1530" s="10">
        <f t="shared" si="815"/>
        <v>6.9156576322109474E-7</v>
      </c>
      <c r="R1530" s="10">
        <f t="shared" si="816"/>
        <v>4.6883937818355265E-7</v>
      </c>
      <c r="S1530" s="10">
        <f t="shared" si="817"/>
        <v>0</v>
      </c>
      <c r="T1530" s="9">
        <f t="shared" si="807"/>
        <v>2.2272638503754209E-7</v>
      </c>
      <c r="U1530" s="18"/>
      <c r="V1530" s="8">
        <f t="shared" si="818"/>
        <v>5.3193647905711199E-3</v>
      </c>
      <c r="W1530" s="8">
        <f t="shared" si="808"/>
        <v>1.7131601266402153E-3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-5.9567079090151514E-4</v>
      </c>
      <c r="AB1530" s="8">
        <f t="shared" si="819"/>
        <v>-0.36062046639309048</v>
      </c>
      <c r="AC1530" s="8">
        <f t="shared" si="812"/>
        <v>-0.36121613718399198</v>
      </c>
      <c r="AD1530" s="8">
        <f t="shared" si="820"/>
        <v>5.2182968595502685E-4</v>
      </c>
      <c r="AE1530" s="8">
        <f t="shared" si="813"/>
        <v>-0.36069430749803694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2674.4509448268136</v>
      </c>
      <c r="M1531" s="14">
        <f t="shared" si="806"/>
        <v>769177</v>
      </c>
      <c r="N1531" s="13"/>
      <c r="O1531" s="12">
        <f>1000*(IF(I55&lt;18,VLOOKUP(I55,'[1]Mortality (No Interventions) L'!$B$10:$O$129,13),VLOOKUP(I55,'[1]Mortality (Interventions) L'!$B$392:$AV$512,37)))</f>
        <v>702.09306898066757</v>
      </c>
      <c r="P1531" s="11">
        <v>0</v>
      </c>
      <c r="Q1531" s="10">
        <f t="shared" si="815"/>
        <v>2.2272638503754209E-7</v>
      </c>
      <c r="R1531" s="10">
        <f t="shared" si="816"/>
        <v>1.5637465121397775E-7</v>
      </c>
      <c r="S1531" s="10">
        <f t="shared" si="817"/>
        <v>0</v>
      </c>
      <c r="T1531" s="9">
        <f t="shared" si="807"/>
        <v>6.6351733823564333E-8</v>
      </c>
      <c r="U1531" s="18"/>
      <c r="V1531" s="8">
        <f t="shared" si="818"/>
        <v>1.7131601266402153E-3</v>
      </c>
      <c r="W1531" s="8">
        <f t="shared" si="808"/>
        <v>5.103622756720775E-4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-1.7745445721532887E-4</v>
      </c>
      <c r="AB1531" s="8">
        <f t="shared" si="819"/>
        <v>-0.12027978509681377</v>
      </c>
      <c r="AC1531" s="8">
        <f t="shared" si="812"/>
        <v>-0.12045723955402909</v>
      </c>
      <c r="AD1531" s="8">
        <f t="shared" si="820"/>
        <v>1.6806100842340512E-4</v>
      </c>
      <c r="AE1531" s="8">
        <f t="shared" si="813"/>
        <v>-0.12028917854560568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2674.4509448268136</v>
      </c>
      <c r="M1532" s="14">
        <f t="shared" si="806"/>
        <v>769177</v>
      </c>
      <c r="N1532" s="13"/>
      <c r="O1532" s="12">
        <f>1000*(IF(I56&lt;18,VLOOKUP(I56,'[1]Mortality (No Interventions) L'!$B$10:$O$129,13),VLOOKUP(I56,'[1]Mortality (Interventions) L'!$B$392:$AV$512,37)))</f>
        <v>725.89471656144769</v>
      </c>
      <c r="P1532" s="11">
        <v>0</v>
      </c>
      <c r="Q1532" s="10">
        <f t="shared" si="815"/>
        <v>6.6351733823564333E-8</v>
      </c>
      <c r="R1532" s="10">
        <f t="shared" si="816"/>
        <v>4.8164373017216855E-8</v>
      </c>
      <c r="S1532" s="10">
        <f t="shared" si="817"/>
        <v>0</v>
      </c>
      <c r="T1532" s="9">
        <f t="shared" si="807"/>
        <v>1.8187360806347478E-8</v>
      </c>
      <c r="U1532" s="18"/>
      <c r="V1532" s="8">
        <f t="shared" si="818"/>
        <v>5.103622756720775E-4</v>
      </c>
      <c r="W1532" s="8">
        <f t="shared" si="808"/>
        <v>1.3989299622943935E-4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-4.8641204292442173E-5</v>
      </c>
      <c r="AB1532" s="8">
        <f t="shared" si="819"/>
        <v>-3.7046927944263806E-2</v>
      </c>
      <c r="AC1532" s="8">
        <f t="shared" si="812"/>
        <v>-3.7095569148556246E-2</v>
      </c>
      <c r="AD1532" s="8">
        <f t="shared" si="820"/>
        <v>5.0066539243430804E-5</v>
      </c>
      <c r="AE1532" s="8">
        <f t="shared" si="813"/>
        <v>-3.7045502609312816E-2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2674.4509448268136</v>
      </c>
      <c r="M1533" s="14">
        <f t="shared" si="806"/>
        <v>769177</v>
      </c>
      <c r="N1533" s="13"/>
      <c r="O1533" s="12">
        <f>1000*(IF(I57&lt;18,VLOOKUP(I57,'[1]Mortality (No Interventions) L'!$B$10:$O$129,13),VLOOKUP(I57,'[1]Mortality (Interventions) L'!$B$392:$AV$512,37)))</f>
        <v>749.47560863519755</v>
      </c>
      <c r="P1533" s="11">
        <v>0</v>
      </c>
      <c r="Q1533" s="10">
        <f t="shared" si="815"/>
        <v>1.8187360806347478E-8</v>
      </c>
      <c r="R1533" s="10">
        <f t="shared" si="816"/>
        <v>1.3630983309805213E-8</v>
      </c>
      <c r="S1533" s="10">
        <f t="shared" si="817"/>
        <v>0</v>
      </c>
      <c r="T1533" s="9">
        <f t="shared" si="807"/>
        <v>4.5563774965422651E-9</v>
      </c>
      <c r="U1533" s="18"/>
      <c r="V1533" s="8">
        <f t="shared" si="818"/>
        <v>1.3989299622943935E-4</v>
      </c>
      <c r="W1533" s="8">
        <f t="shared" si="808"/>
        <v>3.5046607736578899E-5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-1.2185808100615093E-5</v>
      </c>
      <c r="AB1533" s="8">
        <f t="shared" si="819"/>
        <v>-1.0484638849286045E-2</v>
      </c>
      <c r="AC1533" s="8">
        <f t="shared" si="812"/>
        <v>-1.0496824657386661E-2</v>
      </c>
      <c r="AD1533" s="8">
        <f t="shared" si="820"/>
        <v>1.3723502930108001E-5</v>
      </c>
      <c r="AE1533" s="8">
        <f t="shared" si="813"/>
        <v>-1.0483101154456553E-2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2674.4509448268136</v>
      </c>
      <c r="M1534" s="14">
        <f t="shared" si="806"/>
        <v>769177</v>
      </c>
      <c r="N1534" s="13"/>
      <c r="O1534" s="12">
        <f>1000*(IF(I58&lt;18,VLOOKUP(I58,'[1]Mortality (No Interventions) L'!$B$10:$O$129,13),VLOOKUP(I58,'[1]Mortality (Interventions) L'!$B$392:$AV$512,37)))</f>
        <v>772.83190386314175</v>
      </c>
      <c r="P1534" s="11">
        <v>0</v>
      </c>
      <c r="Q1534" s="10">
        <f t="shared" si="815"/>
        <v>4.5563774965422651E-9</v>
      </c>
      <c r="R1534" s="10">
        <f t="shared" si="816"/>
        <v>3.5213138953719345E-9</v>
      </c>
      <c r="S1534" s="10">
        <f t="shared" si="817"/>
        <v>0</v>
      </c>
      <c r="T1534" s="9">
        <f t="shared" si="807"/>
        <v>1.0350636011703305E-9</v>
      </c>
      <c r="U1534" s="18"/>
      <c r="V1534" s="8">
        <f t="shared" si="818"/>
        <v>3.5046607736578899E-5</v>
      </c>
      <c r="W1534" s="8">
        <f t="shared" si="808"/>
        <v>7.9614711555739135E-6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-2.7682268261058348E-6</v>
      </c>
      <c r="AB1534" s="8">
        <f t="shared" si="819"/>
        <v>-2.7085136581004986E-3</v>
      </c>
      <c r="AC1534" s="8">
        <f t="shared" si="812"/>
        <v>-2.7112818849266045E-3</v>
      </c>
      <c r="AD1534" s="8">
        <f t="shared" si="820"/>
        <v>3.4380722189583902E-6</v>
      </c>
      <c r="AE1534" s="8">
        <f t="shared" si="813"/>
        <v>-2.7078438127076461E-3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2674.4509448268136</v>
      </c>
      <c r="M1535" s="14">
        <f t="shared" si="806"/>
        <v>769177</v>
      </c>
      <c r="N1535" s="13"/>
      <c r="O1535" s="12">
        <f>1000*(IF(I59&lt;18,VLOOKUP(I59,'[1]Mortality (No Interventions) L'!$B$10:$O$129,13),VLOOKUP(I59,'[1]Mortality (Interventions) L'!$B$392:$AV$512,37)))</f>
        <v>795.95976090650379</v>
      </c>
      <c r="P1535" s="11">
        <v>0</v>
      </c>
      <c r="Q1535" s="10">
        <f t="shared" si="815"/>
        <v>1.0350636011703305E-9</v>
      </c>
      <c r="R1535" s="10">
        <f t="shared" si="816"/>
        <v>8.238689765105611E-10</v>
      </c>
      <c r="S1535" s="10">
        <f t="shared" si="817"/>
        <v>0</v>
      </c>
      <c r="T1535" s="9">
        <f t="shared" si="807"/>
        <v>2.1119462465976944E-10</v>
      </c>
      <c r="U1535" s="18"/>
      <c r="V1535" s="8">
        <f t="shared" si="818"/>
        <v>7.9614711555739135E-6</v>
      </c>
      <c r="W1535" s="8">
        <f t="shared" si="808"/>
        <v>1.624460478119275E-6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-5.6482966346366468E-7</v>
      </c>
      <c r="AB1535" s="8">
        <f t="shared" si="819"/>
        <v>-6.3370106774546383E-4</v>
      </c>
      <c r="AC1535" s="8">
        <f t="shared" si="812"/>
        <v>-6.3426589740892751E-4</v>
      </c>
      <c r="AD1535" s="8">
        <f t="shared" si="820"/>
        <v>7.8102032036180095E-7</v>
      </c>
      <c r="AE1535" s="8">
        <f t="shared" si="813"/>
        <v>-6.3348487708856575E-4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2674.4509448268136</v>
      </c>
      <c r="M1536" s="14">
        <f t="shared" si="806"/>
        <v>769177</v>
      </c>
      <c r="N1536" s="13"/>
      <c r="O1536" s="12">
        <f>1000*(IF(I60&lt;18,VLOOKUP(I60,'[1]Mortality (No Interventions) L'!$B$10:$O$129,13),VLOOKUP(I60,'[1]Mortality (Interventions) L'!$B$392:$AV$512,37)))</f>
        <v>1000</v>
      </c>
      <c r="P1536" s="11">
        <v>0</v>
      </c>
      <c r="Q1536" s="10">
        <f t="shared" si="815"/>
        <v>2.1119462465976944E-10</v>
      </c>
      <c r="R1536" s="10">
        <f t="shared" si="816"/>
        <v>2.1119462465976944E-10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1.624460478119275E-6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-1.624460478119275E-4</v>
      </c>
      <c r="AC1536" s="8">
        <f t="shared" si="812"/>
        <v>-1.624460478119275E-4</v>
      </c>
      <c r="AD1536" s="8">
        <f t="shared" si="820"/>
        <v>1.5935957290350088E-7</v>
      </c>
      <c r="AE1536" s="8">
        <f t="shared" si="813"/>
        <v>-1.62286688239024E-4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2674.4509448268136</v>
      </c>
      <c r="M1537" s="14">
        <f t="shared" si="806"/>
        <v>769177</v>
      </c>
      <c r="N1537" s="13"/>
      <c r="O1537" s="12" t="e">
        <f>1000*(IF(I61&lt;18,VLOOKUP(I61,'[1]Mortality (No Interventions) L'!$B$10:$O$129,13),VLOOKUP(I61,'[1]Mortality (Interventions) L'!$B$392:$AV$512,37)))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2674.4509448268136</v>
      </c>
      <c r="M1538" s="14">
        <f t="shared" si="806"/>
        <v>769177</v>
      </c>
      <c r="N1538" s="13"/>
      <c r="O1538" s="12" t="e">
        <f>1000*(IF(I62&lt;18,VLOOKUP(I62,'[1]Mortality (No Interventions) L'!$B$10:$O$129,13),VLOOKUP(I62,'[1]Mortality (Interventions) L'!$B$392:$AV$512,37)))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2674.4509448268136</v>
      </c>
      <c r="M1539" s="14">
        <f t="shared" si="806"/>
        <v>769177</v>
      </c>
      <c r="N1539" s="13"/>
      <c r="O1539" s="12" t="e">
        <f>1000*(IF(I63&lt;18,VLOOKUP(I63,'[1]Mortality (No Interventions) L'!$B$10:$O$129,13),VLOOKUP(I63,'[1]Mortality (Interventions) L'!$B$392:$AV$512,37)))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2674.4509448268136</v>
      </c>
      <c r="M1540" s="14">
        <f t="shared" si="806"/>
        <v>769177</v>
      </c>
      <c r="N1540" s="13"/>
      <c r="O1540" s="12" t="e">
        <f>1000*(IF(I64&lt;18,VLOOKUP(I64,'[1]Mortality (No Interventions) L'!$B$10:$O$129,13),VLOOKUP(I64,'[1]Mortality (Interventions) L'!$B$392:$AV$512,37)))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2674.4509448268136</v>
      </c>
      <c r="M1541" s="14">
        <f t="shared" si="806"/>
        <v>769177</v>
      </c>
      <c r="N1541" s="13"/>
      <c r="O1541" s="12" t="e">
        <f>1000*(IF(I65&lt;18,VLOOKUP(I65,'[1]Mortality (No Interventions) L'!$B$10:$O$129,13),VLOOKUP(I65,'[1]Mortality (Interventions) L'!$B$392:$AV$512,37)))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2674.4509448268136</v>
      </c>
      <c r="M1542" s="14">
        <f t="shared" si="806"/>
        <v>769177</v>
      </c>
      <c r="N1542" s="13"/>
      <c r="O1542" s="12" t="e">
        <f>1000*(IF(I66&lt;18,VLOOKUP(I66,'[1]Mortality (No Interventions) L'!$B$10:$O$129,13),VLOOKUP(I66,'[1]Mortality (Interventions) L'!$B$392:$AV$512,37)))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2674.4509448268136</v>
      </c>
      <c r="M1543" s="14">
        <f t="shared" si="806"/>
        <v>769177</v>
      </c>
      <c r="N1543" s="13"/>
      <c r="O1543" s="12" t="e">
        <f>1000*(IF(I67&lt;18,VLOOKUP(I67,'[1]Mortality (No Interventions) L'!$B$10:$O$129,13),VLOOKUP(I67,'[1]Mortality (Interventions) L'!$B$392:$AV$512,37)))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2674.4509448268136</v>
      </c>
      <c r="M1544" s="14">
        <f t="shared" ref="M1544:M1575" si="822">$E$11</f>
        <v>769177</v>
      </c>
      <c r="N1544" s="13"/>
      <c r="O1544" s="12" t="e">
        <f>1000*(IF(I68&lt;18,VLOOKUP(I68,'[1]Mortality (No Interventions) L'!$B$10:$O$129,13),VLOOKUP(I68,'[1]Mortality (Interventions) L'!$B$392:$AV$512,37)))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2674.4509448268136</v>
      </c>
      <c r="M1545" s="14">
        <f t="shared" si="822"/>
        <v>769177</v>
      </c>
      <c r="N1545" s="13"/>
      <c r="O1545" s="12" t="e">
        <f>1000*(IF(I69&lt;18,VLOOKUP(I69,'[1]Mortality (No Interventions) L'!$B$10:$O$129,13),VLOOKUP(I69,'[1]Mortality (Interventions) L'!$B$392:$AV$512,37)))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2674.4509448268136</v>
      </c>
      <c r="M1546" s="14">
        <f t="shared" si="822"/>
        <v>769177</v>
      </c>
      <c r="N1546" s="13"/>
      <c r="O1546" s="12" t="e">
        <f>1000*(IF(I70&lt;18,VLOOKUP(I70,'[1]Mortality (No Interventions) L'!$B$10:$O$129,13),VLOOKUP(I70,'[1]Mortality (Interventions) L'!$B$392:$AV$512,37)))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2674.4509448268136</v>
      </c>
      <c r="M1547" s="14">
        <f t="shared" si="822"/>
        <v>769177</v>
      </c>
      <c r="N1547" s="13"/>
      <c r="O1547" s="12" t="e">
        <f>1000*(IF(I71&lt;18,VLOOKUP(I71,'[1]Mortality (No Interventions) L'!$B$10:$O$129,13),VLOOKUP(I71,'[1]Mortality (Interventions) L'!$B$392:$AV$512,37)))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2674.4509448268136</v>
      </c>
      <c r="M1548" s="14">
        <f t="shared" si="822"/>
        <v>769177</v>
      </c>
      <c r="N1548" s="13"/>
      <c r="O1548" s="12" t="e">
        <f>1000*(IF(I72&lt;18,VLOOKUP(I72,'[1]Mortality (No Interventions) L'!$B$10:$O$129,13),VLOOKUP(I72,'[1]Mortality (Interventions) L'!$B$392:$AV$512,37)))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2674.4509448268136</v>
      </c>
      <c r="M1549" s="14">
        <f t="shared" si="822"/>
        <v>769177</v>
      </c>
      <c r="N1549" s="13"/>
      <c r="O1549" s="12" t="e">
        <f>1000*(IF(I73&lt;18,VLOOKUP(I73,'[1]Mortality (No Interventions) L'!$B$10:$O$129,13),VLOOKUP(I73,'[1]Mortality (Interventions) L'!$B$392:$AV$512,37)))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2674.4509448268136</v>
      </c>
      <c r="M1550" s="14">
        <f t="shared" si="822"/>
        <v>769177</v>
      </c>
      <c r="N1550" s="13"/>
      <c r="O1550" s="12" t="e">
        <f>1000*(IF(I74&lt;18,VLOOKUP(I74,'[1]Mortality (No Interventions) L'!$B$10:$O$129,13),VLOOKUP(I74,'[1]Mortality (Interventions) L'!$B$392:$AV$512,37)))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2674.4509448268136</v>
      </c>
      <c r="M1551" s="14">
        <f t="shared" si="822"/>
        <v>769177</v>
      </c>
      <c r="N1551" s="13"/>
      <c r="O1551" s="12" t="e">
        <f>1000*(IF(I75&lt;18,VLOOKUP(I75,'[1]Mortality (No Interventions) L'!$B$10:$O$129,13),VLOOKUP(I75,'[1]Mortality (Interventions) L'!$B$392:$AV$512,37)))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2674.4509448268136</v>
      </c>
      <c r="M1552" s="14">
        <f t="shared" si="822"/>
        <v>769177</v>
      </c>
      <c r="N1552" s="13"/>
      <c r="O1552" s="12" t="e">
        <f>1000*(IF(I76&lt;18,VLOOKUP(I76,'[1]Mortality (No Interventions) L'!$B$10:$O$129,13),VLOOKUP(I76,'[1]Mortality (Interventions) L'!$B$392:$AV$512,37)))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2674.4509448268136</v>
      </c>
      <c r="M1553" s="14">
        <f t="shared" si="822"/>
        <v>769177</v>
      </c>
      <c r="N1553" s="13"/>
      <c r="O1553" s="12" t="e">
        <f>1000*(IF(I77&lt;18,VLOOKUP(I77,'[1]Mortality (No Interventions) L'!$B$10:$O$129,13),VLOOKUP(I77,'[1]Mortality (Interventions) L'!$B$392:$AV$512,37)))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2674.4509448268136</v>
      </c>
      <c r="M1554" s="14">
        <f t="shared" si="822"/>
        <v>769177</v>
      </c>
      <c r="N1554" s="13"/>
      <c r="O1554" s="12" t="e">
        <f>1000*(IF(I78&lt;18,VLOOKUP(I78,'[1]Mortality (No Interventions) L'!$B$10:$O$129,13),VLOOKUP(I78,'[1]Mortality (Interventions) L'!$B$392:$AV$512,37)))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2674.4509448268136</v>
      </c>
      <c r="M1555" s="14">
        <f t="shared" si="822"/>
        <v>769177</v>
      </c>
      <c r="N1555" s="13"/>
      <c r="O1555" s="12" t="e">
        <f>1000*(IF(I79&lt;18,VLOOKUP(I79,'[1]Mortality (No Interventions) L'!$B$10:$O$129,13),VLOOKUP(I79,'[1]Mortality (Interventions) L'!$B$392:$AV$512,37)))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2674.4509448268136</v>
      </c>
      <c r="M1556" s="14">
        <f t="shared" si="822"/>
        <v>769177</v>
      </c>
      <c r="O1556" s="12" t="e">
        <f>1000*(IF(I80&lt;18,VLOOKUP(I80,'[1]Mortality (No Interventions) L'!$B$10:$O$129,13),VLOOKUP(I80,'[1]Mortality (Interventions) L'!$B$392:$AV$512,37)))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2674.4509448268136</v>
      </c>
      <c r="M1557" s="14">
        <f t="shared" si="822"/>
        <v>769177</v>
      </c>
      <c r="O1557" s="12" t="e">
        <f>1000*(IF(I81&lt;18,VLOOKUP(I81,'[1]Mortality (No Interventions) L'!$B$10:$O$129,13),VLOOKUP(I81,'[1]Mortality (Interventions) L'!$B$392:$AV$512,37)))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2674.4509448268136</v>
      </c>
      <c r="M1558" s="14">
        <f t="shared" si="822"/>
        <v>769177</v>
      </c>
      <c r="O1558" s="12" t="e">
        <f>1000*(IF(I82&lt;18,VLOOKUP(I82,'[1]Mortality (No Interventions) L'!$B$10:$O$129,13),VLOOKUP(I82,'[1]Mortality (Interventions) L'!$B$392:$AV$512,37)))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2674.4509448268136</v>
      </c>
      <c r="M1559" s="14">
        <f t="shared" si="822"/>
        <v>769177</v>
      </c>
      <c r="O1559" s="12" t="e">
        <f>1000*(IF(I83&lt;18,VLOOKUP(I83,'[1]Mortality (No Interventions) L'!$B$10:$O$129,13),VLOOKUP(I83,'[1]Mortality (Interventions) L'!$B$392:$AV$512,37)))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2674.4509448268136</v>
      </c>
      <c r="M1560" s="14">
        <f t="shared" si="822"/>
        <v>769177</v>
      </c>
      <c r="O1560" s="12" t="e">
        <f>1000*(IF(I84&lt;18,VLOOKUP(I84,'[1]Mortality (No Interventions) L'!$B$10:$O$129,13),VLOOKUP(I84,'[1]Mortality (Interventions) L'!$B$392:$AV$512,37)))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2674.4509448268136</v>
      </c>
      <c r="M1561" s="14">
        <f t="shared" si="822"/>
        <v>769177</v>
      </c>
      <c r="O1561" s="12" t="e">
        <f>1000*(IF(I85&lt;18,VLOOKUP(I85,'[1]Mortality (No Interventions) L'!$B$10:$O$129,13),VLOOKUP(I85,'[1]Mortality (Interventions) L'!$B$392:$AV$512,37)))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2674.4509448268136</v>
      </c>
      <c r="M1562" s="14">
        <f t="shared" si="822"/>
        <v>769177</v>
      </c>
      <c r="O1562" s="12" t="e">
        <f>1000*(IF(I86&lt;18,VLOOKUP(I86,'[1]Mortality (No Interventions) L'!$B$10:$O$129,13),VLOOKUP(I86,'[1]Mortality (Interventions) L'!$B$392:$AV$512,37)))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2674.4509448268136</v>
      </c>
      <c r="M1563" s="14">
        <f t="shared" si="822"/>
        <v>769177</v>
      </c>
      <c r="O1563" s="12" t="e">
        <f>1000*(IF(I87&lt;18,VLOOKUP(I87,'[1]Mortality (No Interventions) L'!$B$10:$O$129,13),VLOOKUP(I87,'[1]Mortality (Interventions) L'!$B$392:$AV$512,37)))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2674.4509448268136</v>
      </c>
      <c r="M1564" s="14">
        <f t="shared" si="822"/>
        <v>769177</v>
      </c>
      <c r="O1564" s="12" t="e">
        <f>1000*(IF(I88&lt;18,VLOOKUP(I88,'[1]Mortality (No Interventions) L'!$B$10:$O$129,13),VLOOKUP(I88,'[1]Mortality (Interventions) L'!$B$392:$AV$512,37)))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2674.4509448268136</v>
      </c>
      <c r="M1565" s="14">
        <f t="shared" si="822"/>
        <v>769177</v>
      </c>
      <c r="O1565" s="12" t="e">
        <f>1000*(IF(I89&lt;18,VLOOKUP(I89,'[1]Mortality (No Interventions) L'!$B$10:$O$129,13),VLOOKUP(I89,'[1]Mortality (Interventions) L'!$B$392:$AV$512,37)))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2674.4509448268136</v>
      </c>
      <c r="M1566" s="14">
        <f t="shared" si="822"/>
        <v>769177</v>
      </c>
      <c r="O1566" s="12" t="e">
        <f>1000*(IF(I90&lt;18,VLOOKUP(I90,'[1]Mortality (No Interventions) L'!$B$10:$O$129,13),VLOOKUP(I90,'[1]Mortality (Interventions) L'!$B$392:$AV$512,37)))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2674.4509448268136</v>
      </c>
      <c r="M1567" s="14">
        <f t="shared" si="822"/>
        <v>769177</v>
      </c>
      <c r="O1567" s="12" t="e">
        <f>1000*(IF(I91&lt;18,VLOOKUP(I91,'[1]Mortality (No Interventions) L'!$B$10:$O$129,13),VLOOKUP(I91,'[1]Mortality (Interventions) L'!$B$392:$AV$512,37)))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2674.4509448268136</v>
      </c>
      <c r="M1568" s="14">
        <f t="shared" si="822"/>
        <v>769177</v>
      </c>
      <c r="O1568" s="12" t="e">
        <f>1000*(IF(I92&lt;18,VLOOKUP(I92,'[1]Mortality (No Interventions) L'!$B$10:$O$129,13),VLOOKUP(I92,'[1]Mortality (Interventions) L'!$B$392:$AV$512,37)))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2674.4509448268136</v>
      </c>
      <c r="M1569" s="14">
        <f t="shared" si="822"/>
        <v>769177</v>
      </c>
      <c r="O1569" s="12" t="e">
        <f>1000*(IF(I93&lt;18,VLOOKUP(I93,'[1]Mortality (No Interventions) L'!$B$10:$O$129,13),VLOOKUP(I93,'[1]Mortality (Interventions) L'!$B$392:$AV$512,37)))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2674.4509448268136</v>
      </c>
      <c r="M1570" s="14">
        <f t="shared" si="822"/>
        <v>769177</v>
      </c>
      <c r="O1570" s="12" t="e">
        <f>1000*(IF(I94&lt;18,VLOOKUP(I94,'[1]Mortality (No Interventions) L'!$B$10:$O$129,13),VLOOKUP(I94,'[1]Mortality (Interventions) L'!$B$392:$AV$512,37)))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2674.4509448268136</v>
      </c>
      <c r="M1571" s="14">
        <f t="shared" si="822"/>
        <v>769177</v>
      </c>
      <c r="O1571" s="12" t="e">
        <f>1000*(IF(I95&lt;18,VLOOKUP(I95,'[1]Mortality (No Interventions) L'!$B$10:$O$129,13),VLOOKUP(I95,'[1]Mortality (Interventions) L'!$B$392:$AV$512,37)))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2674.4509448268136</v>
      </c>
      <c r="M1572" s="14">
        <f t="shared" si="822"/>
        <v>769177</v>
      </c>
      <c r="O1572" s="12" t="e">
        <f>1000*(IF(I96&lt;18,VLOOKUP(I96,'[1]Mortality (No Interventions) L'!$B$10:$O$129,13),VLOOKUP(I96,'[1]Mortality (Interventions) L'!$B$392:$AV$512,37)))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2674.4509448268136</v>
      </c>
      <c r="M1573" s="14">
        <f t="shared" si="822"/>
        <v>769177</v>
      </c>
      <c r="O1573" s="12" t="e">
        <f>1000*(IF(I97&lt;18,VLOOKUP(I97,'[1]Mortality (No Interventions) L'!$B$10:$O$129,13),VLOOKUP(I97,'[1]Mortality (Interventions) L'!$B$392:$AV$512,37)))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2674.4509448268136</v>
      </c>
      <c r="M1574" s="14">
        <f t="shared" si="822"/>
        <v>769177</v>
      </c>
      <c r="O1574" s="12" t="e">
        <f>1000*(IF(I98&lt;18,VLOOKUP(I98,'[1]Mortality (No Interventions) L'!$B$10:$O$129,13),VLOOKUP(I98,'[1]Mortality (Interventions) L'!$B$392:$AV$512,37)))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2674.4509448268136</v>
      </c>
      <c r="M1575" s="14">
        <f t="shared" si="822"/>
        <v>769177</v>
      </c>
      <c r="O1575" s="12" t="e">
        <f>1000*(IF(I99&lt;18,VLOOKUP(I99,'[1]Mortality (No Interventions) L'!$B$10:$O$129,13),VLOOKUP(I99,'[1]Mortality (Interventions) L'!$B$392:$AV$512,37)))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2674.4509448268136</v>
      </c>
      <c r="M1576" s="14">
        <f t="shared" ref="M1576:M1600" si="839">$E$11</f>
        <v>769177</v>
      </c>
      <c r="O1576" s="12" t="e">
        <f>1000*(IF(I100&lt;18,VLOOKUP(I100,'[1]Mortality (No Interventions) L'!$B$10:$O$129,13),VLOOKUP(I100,'[1]Mortality (Interventions) L'!$B$392:$AV$512,37)))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2674.4509448268136</v>
      </c>
      <c r="M1577" s="14">
        <f t="shared" si="839"/>
        <v>769177</v>
      </c>
      <c r="O1577" s="12" t="e">
        <f>1000*(IF(I101&lt;18,VLOOKUP(I101,'[1]Mortality (No Interventions) L'!$B$10:$O$129,13),VLOOKUP(I101,'[1]Mortality (Interventions) L'!$B$392:$AV$512,37)))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2674.4509448268136</v>
      </c>
      <c r="M1578" s="14">
        <f t="shared" si="839"/>
        <v>769177</v>
      </c>
      <c r="O1578" s="12" t="e">
        <f>1000*(IF(I102&lt;18,VLOOKUP(I102,'[1]Mortality (No Interventions) L'!$B$10:$O$129,13),VLOOKUP(I102,'[1]Mortality (Interventions) L'!$B$392:$AV$512,37)))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2674.4509448268136</v>
      </c>
      <c r="M1579" s="14">
        <f t="shared" si="839"/>
        <v>769177</v>
      </c>
      <c r="O1579" s="12" t="e">
        <f>1000*(IF(I103&lt;18,VLOOKUP(I103,'[1]Mortality (No Interventions) L'!$B$10:$O$129,13),VLOOKUP(I103,'[1]Mortality (Interventions) L'!$B$392:$AV$512,37)))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2674.4509448268136</v>
      </c>
      <c r="M1580" s="14">
        <f t="shared" si="839"/>
        <v>769177</v>
      </c>
      <c r="O1580" s="12" t="e">
        <f>1000*(IF(I104&lt;18,VLOOKUP(I104,'[1]Mortality (No Interventions) L'!$B$10:$O$129,13),VLOOKUP(I104,'[1]Mortality (Interventions) L'!$B$392:$AV$512,37)))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2674.4509448268136</v>
      </c>
      <c r="M1581" s="14">
        <f t="shared" si="839"/>
        <v>769177</v>
      </c>
      <c r="O1581" s="12" t="e">
        <f>1000*(IF(I105&lt;18,VLOOKUP(I105,'[1]Mortality (No Interventions) L'!$B$10:$O$129,13),VLOOKUP(I105,'[1]Mortality (Interventions) L'!$B$392:$AV$512,37)))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2674.4509448268136</v>
      </c>
      <c r="M1582" s="14">
        <f t="shared" si="839"/>
        <v>769177</v>
      </c>
      <c r="O1582" s="12" t="e">
        <f>1000*(IF(I106&lt;18,VLOOKUP(I106,'[1]Mortality (No Interventions) L'!$B$10:$O$129,13),VLOOKUP(I106,'[1]Mortality (Interventions) L'!$B$392:$AV$512,37)))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2674.4509448268136</v>
      </c>
      <c r="M1583" s="14">
        <f t="shared" si="839"/>
        <v>769177</v>
      </c>
      <c r="O1583" s="12" t="e">
        <f>1000*(IF(I107&lt;18,VLOOKUP(I107,'[1]Mortality (No Interventions) L'!$B$10:$O$129,13),VLOOKUP(I107,'[1]Mortality (Interventions) L'!$B$392:$AV$512,37)))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2674.4509448268136</v>
      </c>
      <c r="M1584" s="14">
        <f t="shared" si="839"/>
        <v>769177</v>
      </c>
      <c r="O1584" s="12" t="e">
        <f>1000*(IF(I108&lt;18,VLOOKUP(I108,'[1]Mortality (No Interventions) L'!$B$10:$O$129,13),VLOOKUP(I108,'[1]Mortality (Interventions) L'!$B$392:$AV$512,37)))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2674.4509448268136</v>
      </c>
      <c r="M1585" s="14">
        <f t="shared" si="839"/>
        <v>769177</v>
      </c>
      <c r="O1585" s="12" t="e">
        <f>1000*(IF(I109&lt;18,VLOOKUP(I109,'[1]Mortality (No Interventions) L'!$B$10:$O$129,13),VLOOKUP(I109,'[1]Mortality (Interventions) L'!$B$392:$AV$512,37)))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2674.4509448268136</v>
      </c>
      <c r="M1586" s="14">
        <f t="shared" si="839"/>
        <v>769177</v>
      </c>
      <c r="O1586" s="12" t="e">
        <f>1000*(IF(I110&lt;18,VLOOKUP(I110,'[1]Mortality (No Interventions) L'!$B$10:$O$129,13),VLOOKUP(I110,'[1]Mortality (Interventions) L'!$B$392:$AV$512,37)))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2674.4509448268136</v>
      </c>
      <c r="M1587" s="14">
        <f t="shared" si="839"/>
        <v>769177</v>
      </c>
      <c r="O1587" s="12" t="e">
        <f>1000*(IF(I111&lt;18,VLOOKUP(I111,'[1]Mortality (No Interventions) L'!$B$10:$O$129,13),VLOOKUP(I111,'[1]Mortality (Interventions) L'!$B$392:$AV$512,37)))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2674.4509448268136</v>
      </c>
      <c r="M1588" s="14">
        <f t="shared" si="839"/>
        <v>769177</v>
      </c>
      <c r="O1588" s="12" t="e">
        <f>1000*(IF(I112&lt;18,VLOOKUP(I112,'[1]Mortality (No Interventions) L'!$B$10:$O$129,13),VLOOKUP(I112,'[1]Mortality (Interventions) L'!$B$392:$AV$512,37)))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2674.4509448268136</v>
      </c>
      <c r="M1589" s="14">
        <f t="shared" si="839"/>
        <v>769177</v>
      </c>
      <c r="O1589" s="12" t="e">
        <f>1000*(IF(I113&lt;18,VLOOKUP(I113,'[1]Mortality (No Interventions) L'!$B$10:$O$129,13),VLOOKUP(I113,'[1]Mortality (Interventions) L'!$B$392:$AV$512,37)))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2674.4509448268136</v>
      </c>
      <c r="M1590" s="14">
        <f t="shared" si="839"/>
        <v>769177</v>
      </c>
      <c r="O1590" s="12" t="e">
        <f>1000*(IF(I114&lt;18,VLOOKUP(I114,'[1]Mortality (No Interventions) L'!$B$10:$O$129,13),VLOOKUP(I114,'[1]Mortality (Interventions) L'!$B$392:$AV$512,37)))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2674.4509448268136</v>
      </c>
      <c r="M1591" s="14">
        <f t="shared" si="839"/>
        <v>769177</v>
      </c>
      <c r="O1591" s="12" t="e">
        <f>1000*(IF(I115&lt;18,VLOOKUP(I115,'[1]Mortality (No Interventions) L'!$B$10:$O$129,13),VLOOKUP(I115,'[1]Mortality (Interventions) L'!$B$392:$AV$512,37)))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2674.4509448268136</v>
      </c>
      <c r="M1592" s="14">
        <f t="shared" si="839"/>
        <v>769177</v>
      </c>
      <c r="O1592" s="12" t="e">
        <f>1000*(IF(I116&lt;18,VLOOKUP(I116,'[1]Mortality (No Interventions) L'!$B$10:$O$129,13),VLOOKUP(I116,'[1]Mortality (Interventions) L'!$B$392:$AV$512,37)))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2674.4509448268136</v>
      </c>
      <c r="M1593" s="14">
        <f t="shared" si="839"/>
        <v>769177</v>
      </c>
      <c r="O1593" s="12" t="e">
        <f>1000*(IF(I117&lt;18,VLOOKUP(I117,'[1]Mortality (No Interventions) L'!$B$10:$O$129,13),VLOOKUP(I117,'[1]Mortality (Interventions) L'!$B$392:$AV$512,37)))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2674.4509448268136</v>
      </c>
      <c r="M1594" s="14">
        <f t="shared" si="839"/>
        <v>769177</v>
      </c>
      <c r="O1594" s="12" t="e">
        <f>1000*(IF(I118&lt;18,VLOOKUP(I118,'[1]Mortality (No Interventions) L'!$B$10:$O$129,13),VLOOKUP(I118,'[1]Mortality (Interventions) L'!$B$392:$AV$512,37)))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2674.4509448268136</v>
      </c>
      <c r="M1595" s="14">
        <f t="shared" si="839"/>
        <v>769177</v>
      </c>
      <c r="O1595" s="12" t="e">
        <f>1000*(IF(I119&lt;18,VLOOKUP(I119,'[1]Mortality (No Interventions) L'!$B$10:$O$129,13),VLOOKUP(I119,'[1]Mortality (Interventions) L'!$B$392:$AV$512,37)))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2674.4509448268136</v>
      </c>
      <c r="M1596" s="14">
        <f t="shared" si="839"/>
        <v>769177</v>
      </c>
      <c r="O1596" s="12" t="e">
        <f>1000*(IF(I120&lt;18,VLOOKUP(I120,'[1]Mortality (No Interventions) L'!$B$10:$O$129,13),VLOOKUP(I120,'[1]Mortality (Interventions) L'!$B$392:$AV$512,37)))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2674.4509448268136</v>
      </c>
      <c r="M1597" s="14">
        <f t="shared" si="839"/>
        <v>769177</v>
      </c>
      <c r="O1597" s="12" t="e">
        <f>1000*(IF(I121&lt;18,VLOOKUP(I121,'[1]Mortality (No Interventions) L'!$B$10:$O$129,13),VLOOKUP(I121,'[1]Mortality (Interventions) L'!$B$392:$AV$512,37)))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2674.4509448268136</v>
      </c>
      <c r="M1598" s="14">
        <f t="shared" si="839"/>
        <v>769177</v>
      </c>
      <c r="O1598" s="12" t="e">
        <f>1000*(IF(I122&lt;18,VLOOKUP(I122,'[1]Mortality (No Interventions) L'!$B$10:$O$129,13),VLOOKUP(I122,'[1]Mortality (Interventions) L'!$B$392:$AV$512,37)))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2674.4509448268136</v>
      </c>
      <c r="M1599" s="14">
        <f t="shared" si="839"/>
        <v>769177</v>
      </c>
      <c r="O1599" s="12" t="e">
        <f>1000*(IF(I123&lt;18,VLOOKUP(I123,'[1]Mortality (No Interventions) L'!$B$10:$O$129,13),VLOOKUP(I123,'[1]Mortality (Interventions) L'!$B$392:$AV$512,37)))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2674.4509448268136</v>
      </c>
      <c r="M1600" s="14">
        <f t="shared" si="839"/>
        <v>769177</v>
      </c>
      <c r="O1600" s="12" t="e">
        <f>1000*(IF(I124&lt;18,VLOOKUP(I124,'[1]Mortality (No Interventions) L'!$B$10:$O$129,13),VLOOKUP(I124,'[1]Mortality (Interventions) L'!$B$392:$AV$512,37)))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494299.76713652187</v>
      </c>
      <c r="Z1605" s="2">
        <f t="shared" si="855"/>
        <v>-12357.494178413048</v>
      </c>
      <c r="AA1605" s="2">
        <f t="shared" si="855"/>
        <v>-50872.770814030424</v>
      </c>
      <c r="AB1605" s="2">
        <f t="shared" si="855"/>
        <v>-769177.00000000012</v>
      </c>
      <c r="AC1605" s="2">
        <f t="shared" si="855"/>
        <v>-338107.49785592157</v>
      </c>
      <c r="AD1605" s="2">
        <f t="shared" si="855"/>
        <v>14401.370474414547</v>
      </c>
      <c r="AE1605" s="2">
        <f t="shared" si="855"/>
        <v>-323706.12738150713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494299.76713652187</v>
      </c>
      <c r="Z1607" s="2">
        <f t="shared" si="856"/>
        <v>-12357.494178413048</v>
      </c>
      <c r="AA1607" s="2">
        <f t="shared" si="856"/>
        <v>-23185.695877338923</v>
      </c>
      <c r="AB1607" s="2">
        <f t="shared" si="856"/>
        <v>-175132.2355417152</v>
      </c>
      <c r="AC1607" s="2">
        <f t="shared" si="856"/>
        <v>283624.34153905476</v>
      </c>
      <c r="AD1607" s="2">
        <f t="shared" si="856"/>
        <v>5940.4476445828404</v>
      </c>
      <c r="AE1607" s="2">
        <f t="shared" si="856"/>
        <v>289564.78918363748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494299.76713652187</v>
      </c>
      <c r="Z1609" s="2">
        <f t="shared" si="857"/>
        <v>-12357.494178413048</v>
      </c>
      <c r="AA1609" s="2">
        <f t="shared" si="857"/>
        <v>-35805.004277814267</v>
      </c>
      <c r="AB1609" s="2">
        <f t="shared" si="857"/>
        <v>-406475.44174721645</v>
      </c>
      <c r="AC1609" s="2">
        <f t="shared" si="857"/>
        <v>39661.826933078002</v>
      </c>
      <c r="AD1609" s="2">
        <f t="shared" si="857"/>
        <v>9768.176810427718</v>
      </c>
      <c r="AE1609" s="2">
        <f t="shared" si="857"/>
        <v>49430.003743505687</v>
      </c>
    </row>
    <row r="1614" spans="1:40" ht="19" customHeight="1" x14ac:dyDescent="0.15">
      <c r="A1614" s="1"/>
      <c r="G1614" s="1" t="s">
        <v>11</v>
      </c>
      <c r="H1614" s="50">
        <v>492616.3906831292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492616.3906831292</v>
      </c>
      <c r="K1615" s="14">
        <f>J1615*$C$10</f>
        <v>12315.40976707823</v>
      </c>
      <c r="L1615" s="15">
        <f>$C$1625</f>
        <v>5125.494635686754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492616.3906831292</v>
      </c>
      <c r="Z1615" s="8">
        <f t="shared" ref="Z1615:Z1646" si="862">IFERROR(_xlfn.IFNA(-$T1615*K1615,0),0)</f>
        <v>-12315.40976707823</v>
      </c>
      <c r="AA1615" s="8">
        <f t="shared" ref="AA1615:AA1646" si="863">IFERROR(_xlfn.IFNA(-$T1615*L1615,0),0)</f>
        <v>-5125.494635686754</v>
      </c>
      <c r="AB1615" s="8"/>
      <c r="AC1615" s="8">
        <f t="shared" ref="AC1615:AC1646" si="864">IFERROR(_xlfn.IFNA(SUM(Y1615:AB1615),0),0)</f>
        <v>475175.48628036422</v>
      </c>
      <c r="AD1615" s="8"/>
      <c r="AE1615" s="8">
        <f t="shared" ref="AE1615:AE1646" si="865">IFERROR(_xlfn.IFNA(SUM(AC1615:AD1615),0),0)</f>
        <v>475175.48628036422</v>
      </c>
      <c r="AG1615" s="46">
        <f>AE1744</f>
        <v>49261.666585918516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L'!$B$10:$O$129,13),VLOOKUP(I5,'[1]Mortality (Interventions) L'!$B$392:$AV$512,40)))</f>
        <v>11.620004548548501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1.16200045485485E-2</v>
      </c>
      <c r="S1616" s="10">
        <f t="shared" ref="S1616:S1647" si="869">MIN(P1616*Q1616,Q1616-R1616)</f>
        <v>0</v>
      </c>
      <c r="T1616" s="9">
        <f t="shared" si="859"/>
        <v>0.9883799954514515</v>
      </c>
      <c r="U1616" s="18"/>
      <c r="V1616" s="8">
        <f t="shared" ref="V1616:V1647" si="870">W1615</f>
        <v>7691.77</v>
      </c>
      <c r="W1616" s="8">
        <f t="shared" si="860"/>
        <v>7602.3915976136113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-8937.8402386388898</v>
      </c>
      <c r="AC1616" s="8">
        <f t="shared" si="864"/>
        <v>-8937.8402386388898</v>
      </c>
      <c r="AD1616" s="8">
        <f t="shared" ref="AD1616:AD1647" si="872">IFERROR(_xlfn.IFNA($D$6*SUM(V1616:V1616,Y1616:Z1616),0),0)</f>
        <v>754.56263700000011</v>
      </c>
      <c r="AE1616" s="8">
        <f t="shared" si="865"/>
        <v>-8183.2776016388898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2662.4126822711082</v>
      </c>
      <c r="M1617" s="14">
        <f t="shared" si="858"/>
        <v>769177</v>
      </c>
      <c r="N1617" s="13"/>
      <c r="O1617" s="12">
        <f>1000*(IF(I6&lt;18,VLOOKUP(I6,'[1]Mortality (No Interventions) L'!$B$10:$O$129,13),VLOOKUP(I6,'[1]Mortality (Interventions) L'!$B$392:$AV$512,40)))</f>
        <v>12.748306764213638</v>
      </c>
      <c r="P1617" s="11">
        <v>0</v>
      </c>
      <c r="Q1617" s="10">
        <f t="shared" si="867"/>
        <v>0.9883799954514515</v>
      </c>
      <c r="R1617" s="10">
        <f t="shared" si="868"/>
        <v>1.2600171381627183E-2</v>
      </c>
      <c r="S1617" s="10">
        <f t="shared" si="869"/>
        <v>0</v>
      </c>
      <c r="T1617" s="9">
        <f t="shared" si="859"/>
        <v>0.97577982406982433</v>
      </c>
      <c r="U1617" s="18"/>
      <c r="V1617" s="8">
        <f t="shared" si="870"/>
        <v>7602.3915976136113</v>
      </c>
      <c r="W1617" s="8">
        <f t="shared" si="860"/>
        <v>7505.4739773855536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-2597.9285787077711</v>
      </c>
      <c r="AB1617" s="8">
        <f t="shared" si="871"/>
        <v>-9691.7620228058513</v>
      </c>
      <c r="AC1617" s="8">
        <f t="shared" si="864"/>
        <v>-12289.690601513623</v>
      </c>
      <c r="AD1617" s="8">
        <f t="shared" si="872"/>
        <v>745.79461572589537</v>
      </c>
      <c r="AE1617" s="8">
        <f t="shared" si="865"/>
        <v>-11543.895985787727</v>
      </c>
      <c r="AF1617" s="1" t="s">
        <v>34</v>
      </c>
      <c r="AG1617" s="44">
        <f>AE1744/Y1744</f>
        <v>0.10000005586010964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2662.4126822711082</v>
      </c>
      <c r="M1618" s="14">
        <f t="shared" si="858"/>
        <v>769177</v>
      </c>
      <c r="N1618" s="13"/>
      <c r="O1618" s="12">
        <f>1000*(IF(I7&lt;18,VLOOKUP(I7,'[1]Mortality (No Interventions) L'!$B$10:$O$129,13),VLOOKUP(I7,'[1]Mortality (Interventions) L'!$B$392:$AV$512,40)))</f>
        <v>13.951015744719168</v>
      </c>
      <c r="P1618" s="11">
        <v>0</v>
      </c>
      <c r="Q1618" s="10">
        <f t="shared" si="867"/>
        <v>0.97577982406982433</v>
      </c>
      <c r="R1618" s="10">
        <f t="shared" si="868"/>
        <v>1.3613119688977418E-2</v>
      </c>
      <c r="S1618" s="10">
        <f t="shared" si="869"/>
        <v>0</v>
      </c>
      <c r="T1618" s="9">
        <f t="shared" si="859"/>
        <v>0.96216670438084695</v>
      </c>
      <c r="U1618" s="18"/>
      <c r="V1618" s="8">
        <f t="shared" si="870"/>
        <v>7505.4739773855536</v>
      </c>
      <c r="W1618" s="8">
        <f t="shared" si="860"/>
        <v>7400.7649917554672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-2561.684836202563</v>
      </c>
      <c r="AB1618" s="8">
        <f t="shared" si="871"/>
        <v>-10470.898563008584</v>
      </c>
      <c r="AC1618" s="8">
        <f t="shared" si="864"/>
        <v>-13032.583399211147</v>
      </c>
      <c r="AD1618" s="8">
        <f t="shared" si="872"/>
        <v>736.28699718152291</v>
      </c>
      <c r="AE1618" s="8">
        <f t="shared" si="865"/>
        <v>-12296.296402029624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2662.4126822711082</v>
      </c>
      <c r="M1619" s="14">
        <f t="shared" si="858"/>
        <v>769177</v>
      </c>
      <c r="N1619" s="13"/>
      <c r="O1619" s="12">
        <f>1000*(IF(I8&lt;18,VLOOKUP(I8,'[1]Mortality (No Interventions) L'!$B$10:$O$129,13),VLOOKUP(I8,'[1]Mortality (Interventions) L'!$B$392:$AV$512,40)))</f>
        <v>15.227940546970663</v>
      </c>
      <c r="P1619" s="11">
        <v>0</v>
      </c>
      <c r="Q1619" s="10">
        <f t="shared" si="867"/>
        <v>0.96216670438084695</v>
      </c>
      <c r="R1619" s="10">
        <f t="shared" si="868"/>
        <v>1.4651817370586235E-2</v>
      </c>
      <c r="S1619" s="10">
        <f t="shared" si="869"/>
        <v>0</v>
      </c>
      <c r="T1619" s="9">
        <f t="shared" si="859"/>
        <v>0.94751488701026076</v>
      </c>
      <c r="U1619" s="18"/>
      <c r="V1619" s="8">
        <f t="shared" si="870"/>
        <v>7400.7649917554672</v>
      </c>
      <c r="W1619" s="8">
        <f t="shared" si="860"/>
        <v>7288.0665824589141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-2522.6756518167945</v>
      </c>
      <c r="AB1619" s="8">
        <f t="shared" si="871"/>
        <v>-11269.840929655407</v>
      </c>
      <c r="AC1619" s="8">
        <f t="shared" si="864"/>
        <v>-13792.516581472202</v>
      </c>
      <c r="AD1619" s="8">
        <f t="shared" si="872"/>
        <v>726.01504569121141</v>
      </c>
      <c r="AE1619" s="8">
        <f t="shared" si="865"/>
        <v>-13066.501535780992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2662.4126822711082</v>
      </c>
      <c r="M1620" s="14">
        <f t="shared" si="858"/>
        <v>769177</v>
      </c>
      <c r="N1620" s="13"/>
      <c r="O1620" s="12">
        <f>1000*(IF(I9&lt;18,VLOOKUP(I9,'[1]Mortality (No Interventions) L'!$B$10:$O$129,13),VLOOKUP(I9,'[1]Mortality (Interventions) L'!$B$392:$AV$512,40)))</f>
        <v>16.663380927014348</v>
      </c>
      <c r="P1620" s="11">
        <v>0</v>
      </c>
      <c r="Q1620" s="10">
        <f t="shared" si="867"/>
        <v>0.94751488701026076</v>
      </c>
      <c r="R1620" s="10">
        <f t="shared" si="868"/>
        <v>1.5788801496268934E-2</v>
      </c>
      <c r="S1620" s="10">
        <f t="shared" si="869"/>
        <v>0</v>
      </c>
      <c r="T1620" s="9">
        <f t="shared" si="859"/>
        <v>0.93172608551399183</v>
      </c>
      <c r="U1620" s="18"/>
      <c r="V1620" s="8">
        <f t="shared" si="870"/>
        <v>7288.0665824589141</v>
      </c>
      <c r="W1620" s="8">
        <f t="shared" si="860"/>
        <v>7166.6227527739575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-2480.6393464752668</v>
      </c>
      <c r="AB1620" s="8">
        <f t="shared" si="871"/>
        <v>-12144.382968495649</v>
      </c>
      <c r="AC1620" s="8">
        <f t="shared" si="864"/>
        <v>-14625.022314970916</v>
      </c>
      <c r="AD1620" s="8">
        <f t="shared" si="872"/>
        <v>714.95933173921958</v>
      </c>
      <c r="AE1620" s="8">
        <f t="shared" si="865"/>
        <v>-13910.062983231697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2662.4126822711082</v>
      </c>
      <c r="M1621" s="14">
        <f t="shared" si="858"/>
        <v>769177</v>
      </c>
      <c r="N1621" s="13"/>
      <c r="O1621" s="12">
        <f>1000*(IF(I10&lt;18,VLOOKUP(I10,'[1]Mortality (No Interventions) L'!$B$10:$O$129,13),VLOOKUP(I10,'[1]Mortality (Interventions) L'!$B$392:$AV$512,40)))</f>
        <v>18.473978778044646</v>
      </c>
      <c r="P1621" s="11">
        <v>0</v>
      </c>
      <c r="Q1621" s="10">
        <f t="shared" si="867"/>
        <v>0.93172608551399183</v>
      </c>
      <c r="R1621" s="10">
        <f t="shared" si="868"/>
        <v>1.7212687930736097E-2</v>
      </c>
      <c r="S1621" s="10">
        <f t="shared" si="869"/>
        <v>0</v>
      </c>
      <c r="T1621" s="9">
        <f t="shared" si="859"/>
        <v>0.91451339758325578</v>
      </c>
      <c r="U1621" s="18"/>
      <c r="V1621" s="8">
        <f t="shared" si="870"/>
        <v>7166.6227527739575</v>
      </c>
      <c r="W1621" s="8">
        <f t="shared" si="860"/>
        <v>7034.2267161289601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-2434.8120678325004</v>
      </c>
      <c r="AB1621" s="8">
        <f t="shared" si="871"/>
        <v>-13239.603664499798</v>
      </c>
      <c r="AC1621" s="8">
        <f t="shared" si="864"/>
        <v>-15674.415732332298</v>
      </c>
      <c r="AD1621" s="8">
        <f t="shared" si="872"/>
        <v>703.04569204712527</v>
      </c>
      <c r="AE1621" s="8">
        <f t="shared" si="865"/>
        <v>-14971.370040285172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2662.4126822711082</v>
      </c>
      <c r="M1622" s="14">
        <f t="shared" si="858"/>
        <v>769177</v>
      </c>
      <c r="N1622" s="13"/>
      <c r="O1622" s="12">
        <f>1000*(IF(I11&lt;18,VLOOKUP(I11,'[1]Mortality (No Interventions) L'!$B$10:$O$129,13),VLOOKUP(I11,'[1]Mortality (Interventions) L'!$B$392:$AV$512,40)))</f>
        <v>20.342452565795838</v>
      </c>
      <c r="P1622" s="11">
        <v>0</v>
      </c>
      <c r="Q1622" s="10">
        <f t="shared" si="867"/>
        <v>0.91451339758325578</v>
      </c>
      <c r="R1622" s="10">
        <f t="shared" si="868"/>
        <v>1.8603445411122171E-2</v>
      </c>
      <c r="S1622" s="10">
        <f t="shared" si="869"/>
        <v>0</v>
      </c>
      <c r="T1622" s="9">
        <f t="shared" si="859"/>
        <v>0.89590995217213365</v>
      </c>
      <c r="U1622" s="18"/>
      <c r="V1622" s="8">
        <f t="shared" si="870"/>
        <v>7034.2267161289601</v>
      </c>
      <c r="W1622" s="8">
        <f t="shared" si="860"/>
        <v>6891.1332928190532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-2385.2820188359906</v>
      </c>
      <c r="AB1622" s="8">
        <f t="shared" si="871"/>
        <v>-14309.342330990718</v>
      </c>
      <c r="AC1622" s="8">
        <f t="shared" si="864"/>
        <v>-16694.624349826707</v>
      </c>
      <c r="AD1622" s="8">
        <f t="shared" si="872"/>
        <v>690.05764085225098</v>
      </c>
      <c r="AE1622" s="8">
        <f t="shared" si="865"/>
        <v>-16004.566708974457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2662.4126822711082</v>
      </c>
      <c r="M1623" s="14">
        <f t="shared" si="858"/>
        <v>769177</v>
      </c>
      <c r="N1623" s="13"/>
      <c r="O1623" s="12">
        <f>1000*(IF(I12&lt;18,VLOOKUP(I12,'[1]Mortality (No Interventions) L'!$B$10:$O$129,13),VLOOKUP(I12,'[1]Mortality (Interventions) L'!$B$392:$AV$512,40)))</f>
        <v>22.49454685768367</v>
      </c>
      <c r="P1623" s="11">
        <v>0</v>
      </c>
      <c r="Q1623" s="10">
        <f t="shared" si="867"/>
        <v>0.89590995217213365</v>
      </c>
      <c r="R1623" s="10">
        <f t="shared" si="868"/>
        <v>2.0153088399401196E-2</v>
      </c>
      <c r="S1623" s="10">
        <f t="shared" si="869"/>
        <v>0</v>
      </c>
      <c r="T1623" s="9">
        <f t="shared" si="859"/>
        <v>0.87575686377273243</v>
      </c>
      <c r="U1623" s="18"/>
      <c r="V1623" s="8">
        <f t="shared" si="870"/>
        <v>6891.1332928190532</v>
      </c>
      <c r="W1623" s="8">
        <f t="shared" si="860"/>
        <v>6736.1203720611902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-2331.626180694494</v>
      </c>
      <c r="AB1623" s="8">
        <f t="shared" si="871"/>
        <v>-15501.292075786214</v>
      </c>
      <c r="AC1623" s="8">
        <f t="shared" si="864"/>
        <v>-17832.918256480709</v>
      </c>
      <c r="AD1623" s="8">
        <f t="shared" si="872"/>
        <v>676.02017602554918</v>
      </c>
      <c r="AE1623" s="8">
        <f t="shared" si="865"/>
        <v>-17156.898080455161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2662.4126822711082</v>
      </c>
      <c r="M1624" s="14">
        <f t="shared" si="858"/>
        <v>769177</v>
      </c>
      <c r="N1624" s="13"/>
      <c r="O1624" s="12">
        <f>1000*(IF(I13&lt;18,VLOOKUP(I13,'[1]Mortality (No Interventions) L'!$B$10:$O$129,13),VLOOKUP(I13,'[1]Mortality (Interventions) L'!$B$392:$AV$512,40)))</f>
        <v>24.974067218048312</v>
      </c>
      <c r="P1624" s="11">
        <v>0</v>
      </c>
      <c r="Q1624" s="10">
        <f t="shared" si="867"/>
        <v>0.87575686377273243</v>
      </c>
      <c r="R1624" s="10">
        <f t="shared" si="868"/>
        <v>2.1871210782527399E-2</v>
      </c>
      <c r="S1624" s="10">
        <f t="shared" si="869"/>
        <v>0</v>
      </c>
      <c r="T1624" s="9">
        <f t="shared" si="859"/>
        <v>0.85388565299020502</v>
      </c>
      <c r="U1624" s="18"/>
      <c r="V1624" s="8">
        <f t="shared" si="870"/>
        <v>6736.1203720611902</v>
      </c>
      <c r="W1624" s="8">
        <f t="shared" si="860"/>
        <v>6567.8920491004701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-2273.3959917304687</v>
      </c>
      <c r="AB1624" s="8">
        <f t="shared" si="871"/>
        <v>-16822.832296072076</v>
      </c>
      <c r="AC1624" s="8">
        <f t="shared" si="864"/>
        <v>-19096.228287802543</v>
      </c>
      <c r="AD1624" s="8">
        <f t="shared" si="872"/>
        <v>660.81340849920275</v>
      </c>
      <c r="AE1624" s="8">
        <f t="shared" si="865"/>
        <v>-18435.414879303342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5125.494635686754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2662.4126822711082</v>
      </c>
      <c r="M1625" s="14">
        <f t="shared" si="858"/>
        <v>769177</v>
      </c>
      <c r="N1625" s="13"/>
      <c r="O1625" s="12">
        <f>1000*(IF(I14&lt;18,VLOOKUP(I14,'[1]Mortality (No Interventions) L'!$B$10:$O$129,13),VLOOKUP(I14,'[1]Mortality (Interventions) L'!$B$392:$AV$512,40)))</f>
        <v>27.924285820280051</v>
      </c>
      <c r="P1625" s="11">
        <v>0</v>
      </c>
      <c r="Q1625" s="10">
        <f t="shared" si="867"/>
        <v>0.85388565299020502</v>
      </c>
      <c r="R1625" s="10">
        <f t="shared" si="868"/>
        <v>2.3844147031934954E-2</v>
      </c>
      <c r="S1625" s="10">
        <f t="shared" si="869"/>
        <v>0</v>
      </c>
      <c r="T1625" s="9">
        <f t="shared" si="859"/>
        <v>0.83004150595827009</v>
      </c>
      <c r="U1625" s="18"/>
      <c r="V1625" s="8">
        <f t="shared" si="870"/>
        <v>6567.8920491004701</v>
      </c>
      <c r="W1625" s="8">
        <f t="shared" si="860"/>
        <v>6384.4883542846437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-2209.9130322747078</v>
      </c>
      <c r="AB1625" s="8">
        <f t="shared" si="871"/>
        <v>-18340.369481582631</v>
      </c>
      <c r="AC1625" s="8">
        <f t="shared" si="864"/>
        <v>-20550.282513857339</v>
      </c>
      <c r="AD1625" s="8">
        <f t="shared" si="872"/>
        <v>644.31021001675617</v>
      </c>
      <c r="AE1625" s="8">
        <f t="shared" si="865"/>
        <v>-19905.972303840583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2662.4126822711082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2662.4126822711082</v>
      </c>
      <c r="M1626" s="14">
        <f t="shared" si="858"/>
        <v>769177</v>
      </c>
      <c r="N1626" s="13"/>
      <c r="O1626" s="12">
        <f>1000*(IF(I15&lt;18,VLOOKUP(I15,'[1]Mortality (No Interventions) L'!$B$10:$O$129,13),VLOOKUP(I15,'[1]Mortality (Interventions) L'!$B$392:$AV$512,40)))</f>
        <v>31.321646502495415</v>
      </c>
      <c r="P1626" s="11">
        <v>0</v>
      </c>
      <c r="Q1626" s="10">
        <f t="shared" si="867"/>
        <v>0.83004150595827009</v>
      </c>
      <c r="R1626" s="10">
        <f t="shared" si="868"/>
        <v>2.5998266632023877E-2</v>
      </c>
      <c r="S1626" s="10">
        <f t="shared" si="869"/>
        <v>0</v>
      </c>
      <c r="T1626" s="9">
        <f t="shared" si="859"/>
        <v>0.80404323932624622</v>
      </c>
      <c r="U1626" s="18"/>
      <c r="V1626" s="8">
        <f t="shared" si="870"/>
        <v>6384.4883542846437</v>
      </c>
      <c r="W1626" s="8">
        <f t="shared" si="860"/>
        <v>6184.5156669524413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-2140.6949174765418</v>
      </c>
      <c r="AB1626" s="8">
        <f t="shared" si="871"/>
        <v>-19997.268733220229</v>
      </c>
      <c r="AC1626" s="8">
        <f t="shared" si="864"/>
        <v>-22137.963650696773</v>
      </c>
      <c r="AD1626" s="8">
        <f t="shared" si="872"/>
        <v>626.3183075553236</v>
      </c>
      <c r="AE1626" s="8">
        <f t="shared" si="865"/>
        <v>-21511.645343141448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2662.4126822711082</v>
      </c>
      <c r="M1627" s="14">
        <f t="shared" si="858"/>
        <v>769177</v>
      </c>
      <c r="N1627" s="13"/>
      <c r="O1627" s="12">
        <f>1000*(IF(I16&lt;18,VLOOKUP(I16,'[1]Mortality (No Interventions) L'!$B$10:$O$129,13),VLOOKUP(I16,'[1]Mortality (Interventions) L'!$B$392:$AV$512,40)))</f>
        <v>35.217650289090457</v>
      </c>
      <c r="P1627" s="11">
        <v>0</v>
      </c>
      <c r="Q1627" s="10">
        <f t="shared" si="867"/>
        <v>0.80404323932624622</v>
      </c>
      <c r="R1627" s="10">
        <f t="shared" si="868"/>
        <v>2.8316513619899203E-2</v>
      </c>
      <c r="S1627" s="10">
        <f t="shared" si="869"/>
        <v>0</v>
      </c>
      <c r="T1627" s="9">
        <f t="shared" si="859"/>
        <v>0.77572672570634704</v>
      </c>
      <c r="U1627" s="18"/>
      <c r="V1627" s="8">
        <f t="shared" si="870"/>
        <v>6184.5156669524413</v>
      </c>
      <c r="W1627" s="8">
        <f t="shared" si="860"/>
        <v>5966.711556986309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-2065.3046724972196</v>
      </c>
      <c r="AB1627" s="8">
        <f t="shared" si="871"/>
        <v>-21780.410996613209</v>
      </c>
      <c r="AC1627" s="8">
        <f t="shared" si="864"/>
        <v>-23845.715669110428</v>
      </c>
      <c r="AD1627" s="8">
        <f t="shared" si="872"/>
        <v>606.70098692803458</v>
      </c>
      <c r="AE1627" s="8">
        <f t="shared" si="865"/>
        <v>-23239.014682182395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2662.4126822711082</v>
      </c>
      <c r="M1628" s="14">
        <f t="shared" si="858"/>
        <v>769177</v>
      </c>
      <c r="N1628" s="13"/>
      <c r="O1628" s="12">
        <f>1000*(IF(I17&lt;18,VLOOKUP(I17,'[1]Mortality (No Interventions) L'!$B$10:$O$129,13),VLOOKUP(I17,'[1]Mortality (Interventions) L'!$B$392:$AV$512,40)))</f>
        <v>39.711230545046327</v>
      </c>
      <c r="P1628" s="11">
        <v>0</v>
      </c>
      <c r="Q1628" s="10">
        <f t="shared" si="867"/>
        <v>0.77572672570634704</v>
      </c>
      <c r="R1628" s="10">
        <f t="shared" si="868"/>
        <v>3.0805062844478662E-2</v>
      </c>
      <c r="S1628" s="10">
        <f t="shared" si="869"/>
        <v>0</v>
      </c>
      <c r="T1628" s="9">
        <f t="shared" si="859"/>
        <v>0.74492166286186834</v>
      </c>
      <c r="U1628" s="18"/>
      <c r="V1628" s="8">
        <f t="shared" si="870"/>
        <v>5966.711556986309</v>
      </c>
      <c r="W1628" s="8">
        <f t="shared" si="860"/>
        <v>5729.7660987510335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-1983.2888825019211</v>
      </c>
      <c r="AB1628" s="8">
        <f t="shared" si="871"/>
        <v>-23694.545823527562</v>
      </c>
      <c r="AC1628" s="8">
        <f t="shared" si="864"/>
        <v>-25677.834706029484</v>
      </c>
      <c r="AD1628" s="8">
        <f t="shared" si="872"/>
        <v>585.33440374035695</v>
      </c>
      <c r="AE1628" s="8">
        <f t="shared" si="865"/>
        <v>-25092.500302289125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2662.4126822711082</v>
      </c>
      <c r="M1629" s="14">
        <f t="shared" si="858"/>
        <v>769177</v>
      </c>
      <c r="N1629" s="13"/>
      <c r="O1629" s="12">
        <f>1000*(IF(I18&lt;18,VLOOKUP(I18,'[1]Mortality (No Interventions) L'!$B$10:$O$129,13),VLOOKUP(I18,'[1]Mortality (Interventions) L'!$B$392:$AV$512,40)))</f>
        <v>44.725872759156424</v>
      </c>
      <c r="P1629" s="11">
        <v>0</v>
      </c>
      <c r="Q1629" s="10">
        <f t="shared" si="867"/>
        <v>0.74492166286186834</v>
      </c>
      <c r="R1629" s="10">
        <f t="shared" si="868"/>
        <v>3.3317271508699141E-2</v>
      </c>
      <c r="S1629" s="10">
        <f t="shared" si="869"/>
        <v>0</v>
      </c>
      <c r="T1629" s="9">
        <f t="shared" si="859"/>
        <v>0.71160439135316922</v>
      </c>
      <c r="U1629" s="18"/>
      <c r="V1629" s="8">
        <f t="shared" si="870"/>
        <v>5729.7660987510335</v>
      </c>
      <c r="W1629" s="8">
        <f t="shared" si="860"/>
        <v>5473.4973092785667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-1894.5845562984907</v>
      </c>
      <c r="AB1629" s="8">
        <f t="shared" si="871"/>
        <v>-25626.878947246678</v>
      </c>
      <c r="AC1629" s="8">
        <f t="shared" si="864"/>
        <v>-27521.463503545168</v>
      </c>
      <c r="AD1629" s="8">
        <f t="shared" si="872"/>
        <v>562.09005428747639</v>
      </c>
      <c r="AE1629" s="8">
        <f t="shared" si="865"/>
        <v>-26959.373449257691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2662.4126822711082</v>
      </c>
      <c r="M1630" s="14">
        <f t="shared" si="858"/>
        <v>769177</v>
      </c>
      <c r="N1630" s="13"/>
      <c r="O1630" s="12">
        <f>1000*(IF(I19&lt;18,VLOOKUP(I19,'[1]Mortality (No Interventions) L'!$B$10:$O$129,13),VLOOKUP(I19,'[1]Mortality (Interventions) L'!$B$392:$AV$512,40)))</f>
        <v>50.294631481798199</v>
      </c>
      <c r="P1630" s="11">
        <v>0</v>
      </c>
      <c r="Q1630" s="10">
        <f t="shared" si="867"/>
        <v>0.71160439135316922</v>
      </c>
      <c r="R1630" s="10">
        <f t="shared" si="868"/>
        <v>3.5789880623936954E-2</v>
      </c>
      <c r="S1630" s="10">
        <f t="shared" si="869"/>
        <v>0</v>
      </c>
      <c r="T1630" s="9">
        <f t="shared" si="859"/>
        <v>0.67581451072923227</v>
      </c>
      <c r="U1630" s="18"/>
      <c r="V1630" s="8">
        <f t="shared" si="870"/>
        <v>5473.4973092785667</v>
      </c>
      <c r="W1630" s="8">
        <f t="shared" si="860"/>
        <v>5198.2097791917868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-1799.297124228352</v>
      </c>
      <c r="AB1630" s="8">
        <f t="shared" si="871"/>
        <v>-27528.753008677955</v>
      </c>
      <c r="AC1630" s="8">
        <f t="shared" si="864"/>
        <v>-29328.050132906308</v>
      </c>
      <c r="AD1630" s="8">
        <f t="shared" si="872"/>
        <v>536.95008604022746</v>
      </c>
      <c r="AE1630" s="8">
        <f t="shared" si="865"/>
        <v>-28791.100046866082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2662.4126822711082</v>
      </c>
      <c r="M1631" s="14">
        <f t="shared" si="858"/>
        <v>769177</v>
      </c>
      <c r="N1631" s="13"/>
      <c r="O1631" s="12">
        <f>1000*(IF(I20&lt;18,VLOOKUP(I20,'[1]Mortality (No Interventions) L'!$B$10:$O$129,13),VLOOKUP(I20,'[1]Mortality (Interventions) L'!$B$392:$AV$512,40)))</f>
        <v>56.358419980076256</v>
      </c>
      <c r="P1631" s="11">
        <v>0</v>
      </c>
      <c r="Q1631" s="10">
        <f t="shared" si="867"/>
        <v>0.67581451072923227</v>
      </c>
      <c r="R1631" s="10">
        <f t="shared" si="868"/>
        <v>3.8087838024307819E-2</v>
      </c>
      <c r="S1631" s="10">
        <f t="shared" si="869"/>
        <v>0</v>
      </c>
      <c r="T1631" s="9">
        <f t="shared" si="859"/>
        <v>0.63772667270492445</v>
      </c>
      <c r="U1631" s="18"/>
      <c r="V1631" s="8">
        <f t="shared" si="870"/>
        <v>5198.2097791917868</v>
      </c>
      <c r="W1631" s="8">
        <f t="shared" si="860"/>
        <v>4905.2468893115574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-1697.891581232147</v>
      </c>
      <c r="AB1631" s="8">
        <f t="shared" si="871"/>
        <v>-29296.288988023014</v>
      </c>
      <c r="AC1631" s="8">
        <f t="shared" si="864"/>
        <v>-30994.180569255161</v>
      </c>
      <c r="AD1631" s="8">
        <f t="shared" si="872"/>
        <v>509.94437933871433</v>
      </c>
      <c r="AE1631" s="8">
        <f t="shared" si="865"/>
        <v>-30484.236189916446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2662.4126822711082</v>
      </c>
      <c r="M1632" s="14">
        <f t="shared" si="858"/>
        <v>769177</v>
      </c>
      <c r="N1632" s="13"/>
      <c r="O1632" s="12">
        <f>1000*(IF(I21&lt;18,VLOOKUP(I21,'[1]Mortality (No Interventions) L'!$B$10:$O$129,13),VLOOKUP(I21,'[1]Mortality (Interventions) L'!$B$392:$AV$512,40)))</f>
        <v>63.008540901313509</v>
      </c>
      <c r="P1632" s="11">
        <v>0</v>
      </c>
      <c r="Q1632" s="10">
        <f t="shared" si="867"/>
        <v>0.63772667270492445</v>
      </c>
      <c r="R1632" s="10">
        <f t="shared" si="868"/>
        <v>4.0182227140986806E-2</v>
      </c>
      <c r="S1632" s="10">
        <f t="shared" si="869"/>
        <v>0</v>
      </c>
      <c r="T1632" s="9">
        <f t="shared" si="859"/>
        <v>0.5975444455639376</v>
      </c>
      <c r="U1632" s="18"/>
      <c r="V1632" s="8">
        <f t="shared" si="870"/>
        <v>4905.2468893115574</v>
      </c>
      <c r="W1632" s="8">
        <f t="shared" si="860"/>
        <v>4596.1744400553289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-1590.9099100900853</v>
      </c>
      <c r="AB1632" s="8">
        <f t="shared" si="871"/>
        <v>-30907.24492562281</v>
      </c>
      <c r="AC1632" s="8">
        <f t="shared" si="864"/>
        <v>-32498.154835712896</v>
      </c>
      <c r="AD1632" s="8">
        <f t="shared" si="872"/>
        <v>481.20471984146383</v>
      </c>
      <c r="AE1632" s="8">
        <f t="shared" si="865"/>
        <v>-32016.950115871434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2662.4126822711082</v>
      </c>
      <c r="M1633" s="14">
        <f t="shared" si="858"/>
        <v>769177</v>
      </c>
      <c r="N1633" s="13"/>
      <c r="O1633" s="12">
        <f>1000*(IF(I22&lt;18,VLOOKUP(I22,'[1]Mortality (No Interventions) L'!$B$10:$O$129,13),VLOOKUP(I22,'[1]Mortality (Interventions) L'!$B$392:$AV$512,40)))</f>
        <v>70.475159074747054</v>
      </c>
      <c r="P1633" s="11">
        <v>0</v>
      </c>
      <c r="Q1633" s="10">
        <f t="shared" si="867"/>
        <v>0.5975444455639376</v>
      </c>
      <c r="R1633" s="10">
        <f t="shared" si="868"/>
        <v>4.2112039855350031E-2</v>
      </c>
      <c r="S1633" s="10">
        <f t="shared" si="869"/>
        <v>0</v>
      </c>
      <c r="T1633" s="9">
        <f t="shared" si="859"/>
        <v>0.55543240570858754</v>
      </c>
      <c r="U1633" s="18"/>
      <c r="V1633" s="8">
        <f t="shared" si="870"/>
        <v>4596.1744400553289</v>
      </c>
      <c r="W1633" s="8">
        <f t="shared" si="860"/>
        <v>4272.2583152571424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-1478.7902811028951</v>
      </c>
      <c r="AB1633" s="8">
        <f t="shared" si="871"/>
        <v>-32391.61247981857</v>
      </c>
      <c r="AC1633" s="8">
        <f t="shared" si="864"/>
        <v>-33870.402760921468</v>
      </c>
      <c r="AD1633" s="8">
        <f t="shared" si="872"/>
        <v>450.88471256942779</v>
      </c>
      <c r="AE1633" s="8">
        <f t="shared" si="865"/>
        <v>-33419.518048352038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2662.4126822711082</v>
      </c>
      <c r="M1634" s="14">
        <f t="shared" si="858"/>
        <v>769177</v>
      </c>
      <c r="N1634" s="13"/>
      <c r="O1634" s="12">
        <f>1000*(IF(I23&lt;18,VLOOKUP(I23,'[1]Mortality (No Interventions) L'!$B$10:$O$129,13),VLOOKUP(I23,'[1]Mortality (Interventions) L'!$B$392:$AV$512,40)))</f>
        <v>78.847569676278894</v>
      </c>
      <c r="P1634" s="11">
        <v>0</v>
      </c>
      <c r="Q1634" s="10">
        <f t="shared" si="867"/>
        <v>0.55543240570858754</v>
      </c>
      <c r="R1634" s="10">
        <f t="shared" si="868"/>
        <v>4.3794495309571059E-2</v>
      </c>
      <c r="S1634" s="10">
        <f t="shared" si="869"/>
        <v>0</v>
      </c>
      <c r="T1634" s="9">
        <f t="shared" si="859"/>
        <v>0.51163791039901652</v>
      </c>
      <c r="U1634" s="18"/>
      <c r="V1634" s="8">
        <f t="shared" si="870"/>
        <v>4272.2583152571424</v>
      </c>
      <c r="W1634" s="8">
        <f t="shared" si="860"/>
        <v>3935.4011300698435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-1362.1912613770305</v>
      </c>
      <c r="AB1634" s="8">
        <f t="shared" si="871"/>
        <v>-33685.71851872994</v>
      </c>
      <c r="AC1634" s="8">
        <f t="shared" si="864"/>
        <v>-35047.909780106973</v>
      </c>
      <c r="AD1634" s="8">
        <f t="shared" si="872"/>
        <v>419.10854072672572</v>
      </c>
      <c r="AE1634" s="8">
        <f t="shared" si="865"/>
        <v>-34628.801239380249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2662.4126822711082</v>
      </c>
      <c r="M1635" s="14">
        <f t="shared" si="858"/>
        <v>769177</v>
      </c>
      <c r="N1635" s="13"/>
      <c r="O1635" s="12">
        <f>1000*(IF(I24&lt;18,VLOOKUP(I24,'[1]Mortality (No Interventions) L'!$B$10:$O$129,13),VLOOKUP(I24,'[1]Mortality (Interventions) L'!$B$392:$AV$512,40)))</f>
        <v>88.270217864410981</v>
      </c>
      <c r="P1635" s="11">
        <v>0</v>
      </c>
      <c r="Q1635" s="10">
        <f t="shared" si="867"/>
        <v>0.51163791039901652</v>
      </c>
      <c r="R1635" s="10">
        <f t="shared" si="868"/>
        <v>4.5162389818613174E-2</v>
      </c>
      <c r="S1635" s="10">
        <f t="shared" si="869"/>
        <v>0</v>
      </c>
      <c r="T1635" s="9">
        <f t="shared" si="859"/>
        <v>0.46647552058040331</v>
      </c>
      <c r="U1635" s="18"/>
      <c r="V1635" s="8">
        <f t="shared" si="870"/>
        <v>3935.4011300698435</v>
      </c>
      <c r="W1635" s="8">
        <f t="shared" si="860"/>
        <v>3588.0224149347291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-1241.9503419622831</v>
      </c>
      <c r="AB1635" s="8">
        <f t="shared" si="871"/>
        <v>-34737.871513511425</v>
      </c>
      <c r="AC1635" s="8">
        <f t="shared" si="864"/>
        <v>-35979.82185547371</v>
      </c>
      <c r="AD1635" s="8">
        <f t="shared" si="872"/>
        <v>386.06285085985166</v>
      </c>
      <c r="AE1635" s="8">
        <f t="shared" si="865"/>
        <v>-35593.759004613858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2662.4126822711082</v>
      </c>
      <c r="M1636" s="14">
        <f t="shared" si="858"/>
        <v>769177</v>
      </c>
      <c r="N1636" s="13"/>
      <c r="O1636" s="12">
        <f>1000*(IF(I25&lt;18,VLOOKUP(I25,'[1]Mortality (No Interventions) L'!$B$10:$O$129,13),VLOOKUP(I25,'[1]Mortality (Interventions) L'!$B$392:$AV$512,40)))</f>
        <v>98.420763435906736</v>
      </c>
      <c r="P1636" s="11">
        <v>0</v>
      </c>
      <c r="Q1636" s="10">
        <f t="shared" si="867"/>
        <v>0.46647552058040331</v>
      </c>
      <c r="R1636" s="10">
        <f t="shared" si="868"/>
        <v>4.5910876859685319E-2</v>
      </c>
      <c r="S1636" s="10">
        <f t="shared" si="869"/>
        <v>0</v>
      </c>
      <c r="T1636" s="9">
        <f t="shared" si="859"/>
        <v>0.420564643720718</v>
      </c>
      <c r="U1636" s="18"/>
      <c r="V1636" s="8">
        <f t="shared" si="870"/>
        <v>3588.0224149347291</v>
      </c>
      <c r="W1636" s="8">
        <f t="shared" si="860"/>
        <v>3234.8865096317072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-1119.7166411568699</v>
      </c>
      <c r="AB1636" s="8">
        <f t="shared" si="871"/>
        <v>-35313.590530302172</v>
      </c>
      <c r="AC1636" s="8">
        <f t="shared" si="864"/>
        <v>-36433.307171459041</v>
      </c>
      <c r="AD1636" s="8">
        <f t="shared" si="872"/>
        <v>351.98499890509697</v>
      </c>
      <c r="AE1636" s="8">
        <f t="shared" si="865"/>
        <v>-36081.322172553941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2662.4126822711082</v>
      </c>
      <c r="M1637" s="14">
        <f t="shared" si="858"/>
        <v>769177</v>
      </c>
      <c r="N1637" s="13"/>
      <c r="O1637" s="12">
        <f>1000*(IF(I26&lt;18,VLOOKUP(I26,'[1]Mortality (No Interventions) L'!$B$10:$O$129,13),VLOOKUP(I26,'[1]Mortality (Interventions) L'!$B$392:$AV$512,40)))</f>
        <v>108.99117247867986</v>
      </c>
      <c r="P1637" s="11">
        <v>0</v>
      </c>
      <c r="Q1637" s="10">
        <f t="shared" si="867"/>
        <v>0.420564643720718</v>
      </c>
      <c r="R1637" s="10">
        <f t="shared" si="868"/>
        <v>4.5837833622199321E-2</v>
      </c>
      <c r="S1637" s="10">
        <f t="shared" si="869"/>
        <v>0</v>
      </c>
      <c r="T1637" s="9">
        <f t="shared" si="859"/>
        <v>0.37472681009851866</v>
      </c>
      <c r="U1637" s="18"/>
      <c r="V1637" s="8">
        <f t="shared" si="870"/>
        <v>3234.8865096317072</v>
      </c>
      <c r="W1637" s="8">
        <f t="shared" si="860"/>
        <v>2882.3124361114828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-997.6774115932933</v>
      </c>
      <c r="AB1637" s="8">
        <f t="shared" si="871"/>
        <v>-35257.407352022405</v>
      </c>
      <c r="AC1637" s="8">
        <f t="shared" si="864"/>
        <v>-36255.084763615698</v>
      </c>
      <c r="AD1637" s="8">
        <f t="shared" si="872"/>
        <v>317.3423665948705</v>
      </c>
      <c r="AE1637" s="8">
        <f t="shared" si="865"/>
        <v>-35937.742397020826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2662.4126822711082</v>
      </c>
      <c r="M1638" s="14">
        <f t="shared" si="858"/>
        <v>769177</v>
      </c>
      <c r="N1638" s="13"/>
      <c r="O1638" s="12">
        <f>1000*(IF(I27&lt;18,VLOOKUP(I27,'[1]Mortality (No Interventions) L'!$B$10:$O$129,13),VLOOKUP(I27,'[1]Mortality (Interventions) L'!$B$392:$AV$512,40)))</f>
        <v>120.49815373336422</v>
      </c>
      <c r="P1638" s="11">
        <v>0</v>
      </c>
      <c r="Q1638" s="10">
        <f t="shared" si="867"/>
        <v>0.37472681009851866</v>
      </c>
      <c r="R1638" s="10">
        <f t="shared" si="868"/>
        <v>4.5153888771264486E-2</v>
      </c>
      <c r="S1638" s="10">
        <f t="shared" si="869"/>
        <v>0</v>
      </c>
      <c r="T1638" s="9">
        <f t="shared" si="859"/>
        <v>0.32957292132725419</v>
      </c>
      <c r="U1638" s="18"/>
      <c r="V1638" s="8">
        <f t="shared" si="870"/>
        <v>2882.3124361114828</v>
      </c>
      <c r="W1638" s="8">
        <f t="shared" si="860"/>
        <v>2534.9991090773342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-877.45912547481976</v>
      </c>
      <c r="AB1638" s="8">
        <f t="shared" si="871"/>
        <v>-34731.332703414904</v>
      </c>
      <c r="AC1638" s="8">
        <f t="shared" si="864"/>
        <v>-35608.791828889727</v>
      </c>
      <c r="AD1638" s="8">
        <f t="shared" si="872"/>
        <v>282.75484998253648</v>
      </c>
      <c r="AE1638" s="8">
        <f t="shared" si="865"/>
        <v>-35326.036978907192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2662.4126822711082</v>
      </c>
      <c r="M1639" s="14">
        <f t="shared" si="858"/>
        <v>769177</v>
      </c>
      <c r="N1639" s="13"/>
      <c r="O1639" s="12">
        <f>1000*(IF(I28&lt;18,VLOOKUP(I28,'[1]Mortality (No Interventions) L'!$B$10:$O$129,13),VLOOKUP(I28,'[1]Mortality (Interventions) L'!$B$392:$AV$512,40)))</f>
        <v>132.89296004371303</v>
      </c>
      <c r="P1639" s="11">
        <v>0</v>
      </c>
      <c r="Q1639" s="10">
        <f t="shared" si="867"/>
        <v>0.32957292132725419</v>
      </c>
      <c r="R1639" s="10">
        <f t="shared" si="868"/>
        <v>4.3797921065432566E-2</v>
      </c>
      <c r="S1639" s="10">
        <f t="shared" si="869"/>
        <v>0</v>
      </c>
      <c r="T1639" s="9">
        <f t="shared" si="859"/>
        <v>0.28577500026182162</v>
      </c>
      <c r="U1639" s="18"/>
      <c r="V1639" s="8">
        <f t="shared" si="870"/>
        <v>2534.9991090773342</v>
      </c>
      <c r="W1639" s="8">
        <f t="shared" si="860"/>
        <v>2198.1155737638719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-760.85098497310321</v>
      </c>
      <c r="AB1639" s="8">
        <f t="shared" si="871"/>
        <v>-33688.353531346227</v>
      </c>
      <c r="AC1639" s="8">
        <f t="shared" si="864"/>
        <v>-34449.204516319332</v>
      </c>
      <c r="AD1639" s="8">
        <f t="shared" si="872"/>
        <v>248.68341260048649</v>
      </c>
      <c r="AE1639" s="8">
        <f t="shared" si="865"/>
        <v>-34200.521103718849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2662.4126822711082</v>
      </c>
      <c r="M1640" s="14">
        <f t="shared" si="858"/>
        <v>769177</v>
      </c>
      <c r="N1640" s="13"/>
      <c r="O1640" s="12">
        <f>1000*(IF(I29&lt;18,VLOOKUP(I29,'[1]Mortality (No Interventions) L'!$B$10:$O$129,13),VLOOKUP(I29,'[1]Mortality (Interventions) L'!$B$392:$AV$512,40)))</f>
        <v>146.51534584633234</v>
      </c>
      <c r="P1640" s="11">
        <v>0</v>
      </c>
      <c r="Q1640" s="10">
        <f t="shared" si="867"/>
        <v>0.28577500026182162</v>
      </c>
      <c r="R1640" s="10">
        <f t="shared" si="868"/>
        <v>4.187042299759651E-2</v>
      </c>
      <c r="S1640" s="10">
        <f t="shared" si="869"/>
        <v>0</v>
      </c>
      <c r="T1640" s="9">
        <f t="shared" si="859"/>
        <v>0.2439045772642251</v>
      </c>
      <c r="U1640" s="18"/>
      <c r="V1640" s="8">
        <f t="shared" si="870"/>
        <v>2198.1155737638719</v>
      </c>
      <c r="W1640" s="8">
        <f t="shared" si="860"/>
        <v>1876.0579102636489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-649.37463977224627</v>
      </c>
      <c r="AB1640" s="8">
        <f t="shared" si="871"/>
        <v>-32205.766350022292</v>
      </c>
      <c r="AC1640" s="8">
        <f t="shared" si="864"/>
        <v>-32855.140989794541</v>
      </c>
      <c r="AD1640" s="8">
        <f t="shared" si="872"/>
        <v>215.63513778623584</v>
      </c>
      <c r="AE1640" s="8">
        <f t="shared" si="865"/>
        <v>-32639.505852008304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2662.4126822711082</v>
      </c>
      <c r="M1641" s="14">
        <f t="shared" si="858"/>
        <v>769177</v>
      </c>
      <c r="N1641" s="13"/>
      <c r="O1641" s="12">
        <f>1000*(IF(I30&lt;18,VLOOKUP(I30,'[1]Mortality (No Interventions) L'!$B$10:$O$129,13),VLOOKUP(I30,'[1]Mortality (Interventions) L'!$B$392:$AV$512,40)))</f>
        <v>170.0432520060503</v>
      </c>
      <c r="P1641" s="11">
        <v>0</v>
      </c>
      <c r="Q1641" s="10">
        <f t="shared" si="867"/>
        <v>0.2439045772642251</v>
      </c>
      <c r="R1641" s="10">
        <f t="shared" si="868"/>
        <v>4.1474327497169797E-2</v>
      </c>
      <c r="S1641" s="10">
        <f t="shared" si="869"/>
        <v>0</v>
      </c>
      <c r="T1641" s="9">
        <f t="shared" si="859"/>
        <v>0.20243024976705531</v>
      </c>
      <c r="U1641" s="18"/>
      <c r="V1641" s="8">
        <f t="shared" si="870"/>
        <v>1876.0579102636489</v>
      </c>
      <c r="W1641" s="8">
        <f t="shared" si="860"/>
        <v>1557.0469222507431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-538.95286425511608</v>
      </c>
      <c r="AB1641" s="8">
        <f t="shared" si="871"/>
        <v>-31901.098801290573</v>
      </c>
      <c r="AC1641" s="8">
        <f t="shared" si="864"/>
        <v>-32440.051665545689</v>
      </c>
      <c r="AD1641" s="8">
        <f t="shared" si="872"/>
        <v>184.04128099686397</v>
      </c>
      <c r="AE1641" s="8">
        <f t="shared" si="865"/>
        <v>-32256.010384548823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2662.4126822711082</v>
      </c>
      <c r="M1642" s="14">
        <f t="shared" si="858"/>
        <v>769177</v>
      </c>
      <c r="N1642" s="13"/>
      <c r="O1642" s="12">
        <f>1000*(IF(I31&lt;18,VLOOKUP(I31,'[1]Mortality (No Interventions) L'!$B$10:$O$129,13),VLOOKUP(I31,'[1]Mortality (Interventions) L'!$B$392:$AV$512,40)))</f>
        <v>185.67522905512038</v>
      </c>
      <c r="P1642" s="11">
        <v>0</v>
      </c>
      <c r="Q1642" s="10">
        <f t="shared" si="867"/>
        <v>0.20243024976705531</v>
      </c>
      <c r="R1642" s="10">
        <f t="shared" si="868"/>
        <v>3.7586282993183222E-2</v>
      </c>
      <c r="S1642" s="10">
        <f t="shared" si="869"/>
        <v>0</v>
      </c>
      <c r="T1642" s="9">
        <f t="shared" si="859"/>
        <v>0.16484396677387209</v>
      </c>
      <c r="U1642" s="18"/>
      <c r="V1642" s="8">
        <f t="shared" si="870"/>
        <v>1557.0469222507431</v>
      </c>
      <c r="W1642" s="8">
        <f t="shared" si="860"/>
        <v>1267.9418783122662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-438.8826677346342</v>
      </c>
      <c r="AB1642" s="8">
        <f t="shared" si="871"/>
        <v>-28910.504393847692</v>
      </c>
      <c r="AC1642" s="8">
        <f t="shared" si="864"/>
        <v>-29349.387061582325</v>
      </c>
      <c r="AD1642" s="8">
        <f t="shared" si="872"/>
        <v>152.7463030727979</v>
      </c>
      <c r="AE1642" s="8">
        <f t="shared" si="865"/>
        <v>-29196.640758509526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2662.4126822711082</v>
      </c>
      <c r="M1643" s="14">
        <f t="shared" si="858"/>
        <v>769177</v>
      </c>
      <c r="N1643" s="13"/>
      <c r="O1643" s="12">
        <f>1000*(IF(I32&lt;18,VLOOKUP(I32,'[1]Mortality (No Interventions) L'!$B$10:$O$129,13),VLOOKUP(I32,'[1]Mortality (Interventions) L'!$B$392:$AV$512,40)))</f>
        <v>202.50600309722114</v>
      </c>
      <c r="P1643" s="11">
        <v>0</v>
      </c>
      <c r="Q1643" s="10">
        <f t="shared" si="867"/>
        <v>0.16484396677387209</v>
      </c>
      <c r="R1643" s="10">
        <f t="shared" si="868"/>
        <v>3.3381892846067955E-2</v>
      </c>
      <c r="S1643" s="10">
        <f t="shared" si="869"/>
        <v>0</v>
      </c>
      <c r="T1643" s="9">
        <f t="shared" si="859"/>
        <v>0.13146207392780412</v>
      </c>
      <c r="U1643" s="18"/>
      <c r="V1643" s="8">
        <f t="shared" si="870"/>
        <v>1267.9418783122662</v>
      </c>
      <c r="W1643" s="8">
        <f t="shared" si="860"/>
        <v>1011.1760363756659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-350.00629286304769</v>
      </c>
      <c r="AB1643" s="8">
        <f t="shared" si="871"/>
        <v>-25676.584193660012</v>
      </c>
      <c r="AC1643" s="8">
        <f t="shared" si="864"/>
        <v>-26026.590486523059</v>
      </c>
      <c r="AD1643" s="8">
        <f t="shared" si="872"/>
        <v>124.38509826243333</v>
      </c>
      <c r="AE1643" s="8">
        <f t="shared" si="865"/>
        <v>-25902.205388260627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2662.4126822711082</v>
      </c>
      <c r="M1644" s="14">
        <f t="shared" si="858"/>
        <v>769177</v>
      </c>
      <c r="N1644" s="13"/>
      <c r="O1644" s="12">
        <f>1000*(IF(I33&lt;18,VLOOKUP(I33,'[1]Mortality (No Interventions) L'!$B$10:$O$129,13),VLOOKUP(I33,'[1]Mortality (Interventions) L'!$B$392:$AV$512,40)))</f>
        <v>220.07446239297386</v>
      </c>
      <c r="P1644" s="11">
        <v>0</v>
      </c>
      <c r="Q1644" s="10">
        <f t="shared" si="867"/>
        <v>0.13146207392780412</v>
      </c>
      <c r="R1644" s="10">
        <f t="shared" si="868"/>
        <v>2.8931445244726878E-2</v>
      </c>
      <c r="S1644" s="10">
        <f t="shared" si="869"/>
        <v>0</v>
      </c>
      <c r="T1644" s="9">
        <f t="shared" si="859"/>
        <v>0.10253062868307725</v>
      </c>
      <c r="U1644" s="18"/>
      <c r="V1644" s="8">
        <f t="shared" si="870"/>
        <v>1011.1760363756659</v>
      </c>
      <c r="W1644" s="8">
        <f t="shared" si="860"/>
        <v>788.64201378563314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-272.97884612705474</v>
      </c>
      <c r="AB1644" s="8">
        <f t="shared" si="871"/>
        <v>-22253.402259003287</v>
      </c>
      <c r="AC1644" s="8">
        <f t="shared" si="864"/>
        <v>-22526.381105130342</v>
      </c>
      <c r="AD1644" s="8">
        <f t="shared" si="872"/>
        <v>99.196369168452833</v>
      </c>
      <c r="AE1644" s="8">
        <f t="shared" si="865"/>
        <v>-22427.184735961888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2662.4126822711082</v>
      </c>
      <c r="M1645" s="14">
        <f t="shared" si="858"/>
        <v>769177</v>
      </c>
      <c r="N1645" s="13"/>
      <c r="O1645" s="12">
        <f>1000*(IF(I34&lt;18,VLOOKUP(I34,'[1]Mortality (No Interventions) L'!$B$10:$O$129,13),VLOOKUP(I34,'[1]Mortality (Interventions) L'!$B$392:$AV$512,40)))</f>
        <v>238.14856841655677</v>
      </c>
      <c r="P1645" s="11">
        <v>0</v>
      </c>
      <c r="Q1645" s="10">
        <f t="shared" si="867"/>
        <v>0.10253062868307725</v>
      </c>
      <c r="R1645" s="10">
        <f t="shared" si="868"/>
        <v>2.44175224397244E-2</v>
      </c>
      <c r="S1645" s="10">
        <f t="shared" si="869"/>
        <v>0</v>
      </c>
      <c r="T1645" s="9">
        <f t="shared" si="859"/>
        <v>7.8113106243352853E-2</v>
      </c>
      <c r="U1645" s="18"/>
      <c r="V1645" s="8">
        <f t="shared" si="870"/>
        <v>788.64201378563314</v>
      </c>
      <c r="W1645" s="8">
        <f t="shared" si="860"/>
        <v>600.8280472094342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-207.96932471389312</v>
      </c>
      <c r="AB1645" s="8">
        <f t="shared" si="871"/>
        <v>-18781.396657619895</v>
      </c>
      <c r="AC1645" s="8">
        <f t="shared" si="864"/>
        <v>-18989.365982333788</v>
      </c>
      <c r="AD1645" s="8">
        <f t="shared" si="872"/>
        <v>77.36578155237062</v>
      </c>
      <c r="AE1645" s="8">
        <f t="shared" si="865"/>
        <v>-18912.000200781418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2662.4126822711082</v>
      </c>
      <c r="M1646" s="14">
        <f t="shared" si="858"/>
        <v>769177</v>
      </c>
      <c r="N1646" s="13"/>
      <c r="O1646" s="12">
        <f>1000*(IF(I35&lt;18,VLOOKUP(I35,'[1]Mortality (No Interventions) L'!$B$10:$O$129,13),VLOOKUP(I35,'[1]Mortality (Interventions) L'!$B$392:$AV$512,40)))</f>
        <v>257.47752429004873</v>
      </c>
      <c r="P1646" s="11">
        <v>0</v>
      </c>
      <c r="Q1646" s="10">
        <f t="shared" si="867"/>
        <v>7.8113106243352853E-2</v>
      </c>
      <c r="R1646" s="10">
        <f t="shared" si="868"/>
        <v>2.0112369210144043E-2</v>
      </c>
      <c r="S1646" s="10">
        <f t="shared" si="869"/>
        <v>0</v>
      </c>
      <c r="T1646" s="9">
        <f t="shared" si="859"/>
        <v>5.8000737033208807E-2</v>
      </c>
      <c r="U1646" s="18"/>
      <c r="V1646" s="8">
        <f t="shared" si="870"/>
        <v>600.8280472094342</v>
      </c>
      <c r="W1646" s="8">
        <f t="shared" si="860"/>
        <v>446.12832908992453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-154.42189785828666</v>
      </c>
      <c r="AB1646" s="8">
        <f t="shared" si="871"/>
        <v>-15469.971811950963</v>
      </c>
      <c r="AC1646" s="8">
        <f t="shared" si="864"/>
        <v>-15624.39370980925</v>
      </c>
      <c r="AD1646" s="8">
        <f t="shared" si="872"/>
        <v>58.941231431245498</v>
      </c>
      <c r="AE1646" s="8">
        <f t="shared" si="865"/>
        <v>-15565.452478378005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2662.4126822711082</v>
      </c>
      <c r="M1647" s="14">
        <f t="shared" ref="M1647:M1678" si="875">$E$11</f>
        <v>769177</v>
      </c>
      <c r="N1647" s="13"/>
      <c r="O1647" s="12">
        <f>1000*(IF(I36&lt;18,VLOOKUP(I36,'[1]Mortality (No Interventions) L'!$B$10:$O$129,13),VLOOKUP(I36,'[1]Mortality (Interventions) L'!$B$392:$AV$512,40)))</f>
        <v>277.266283634736</v>
      </c>
      <c r="P1647" s="11">
        <v>0</v>
      </c>
      <c r="Q1647" s="10">
        <f t="shared" si="867"/>
        <v>5.8000737033208807E-2</v>
      </c>
      <c r="R1647" s="10">
        <f t="shared" si="868"/>
        <v>1.6081648805273411E-2</v>
      </c>
      <c r="S1647" s="10">
        <f t="shared" si="869"/>
        <v>0</v>
      </c>
      <c r="T1647" s="9">
        <f t="shared" ref="T1647:T1678" si="876">Q1647-SUM(R1647:S1647)</f>
        <v>4.19190882279354E-2</v>
      </c>
      <c r="U1647" s="18"/>
      <c r="V1647" s="8">
        <f t="shared" si="870"/>
        <v>446.12832908992453</v>
      </c>
      <c r="W1647" s="8">
        <f t="shared" ref="W1647:W1678" si="877">$G$14*M1647*T1647</f>
        <v>322.43198525898669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-111.60591212729672</v>
      </c>
      <c r="AB1647" s="8">
        <f t="shared" si="871"/>
        <v>-12369.634383093786</v>
      </c>
      <c r="AC1647" s="8">
        <f t="shared" ref="AC1647:AC1678" si="881">IFERROR(_xlfn.IFNA(SUM(Y1647:AB1647),0),0)</f>
        <v>-12481.240295221083</v>
      </c>
      <c r="AD1647" s="8">
        <f t="shared" si="872"/>
        <v>43.765189083721602</v>
      </c>
      <c r="AE1647" s="8">
        <f t="shared" ref="AE1647:AE1678" si="882">IFERROR(_xlfn.IFNA(SUM(AC1647:AD1647),0),0)</f>
        <v>-12437.475106137361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2662.4126822711082</v>
      </c>
      <c r="M1648" s="14">
        <f t="shared" si="875"/>
        <v>769177</v>
      </c>
      <c r="N1648" s="13"/>
      <c r="O1648" s="12">
        <f>1000*(IF(I37&lt;18,VLOOKUP(I37,'[1]Mortality (No Interventions) L'!$B$10:$O$129,13),VLOOKUP(I37,'[1]Mortality (Interventions) L'!$B$392:$AV$512,40)))</f>
        <v>298.14673851023645</v>
      </c>
      <c r="P1648" s="11">
        <v>0</v>
      </c>
      <c r="Q1648" s="10">
        <f t="shared" ref="Q1648:Q1679" si="884">T1647</f>
        <v>4.19190882279354E-2</v>
      </c>
      <c r="R1648" s="10">
        <f t="shared" ref="R1648:R1679" si="885">O1648*Q1648/1000</f>
        <v>1.2498039436481785E-2</v>
      </c>
      <c r="S1648" s="10">
        <f t="shared" ref="S1648:S1679" si="886">MIN(P1648*Q1648,Q1648-R1648)</f>
        <v>0</v>
      </c>
      <c r="T1648" s="9">
        <f t="shared" si="876"/>
        <v>2.9421048791453616E-2</v>
      </c>
      <c r="U1648" s="18"/>
      <c r="V1648" s="8">
        <f t="shared" ref="V1648:V1679" si="887">W1647</f>
        <v>322.43198525898669</v>
      </c>
      <c r="W1648" s="8">
        <f t="shared" si="877"/>
        <v>226.2999404626392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-78.330973428083169</v>
      </c>
      <c r="AB1648" s="8">
        <f t="shared" ref="AB1648:AB1679" si="888">IFERROR(_xlfn.IFNA(-M1648*R1648,0),0)</f>
        <v>-9613.2044796347509</v>
      </c>
      <c r="AC1648" s="8">
        <f t="shared" si="881"/>
        <v>-9691.5354530628338</v>
      </c>
      <c r="AD1648" s="8">
        <f t="shared" ref="AD1648:AD1679" si="889">IFERROR(_xlfn.IFNA($D$6*SUM(V1648:V1648,Y1648:Z1648),0),0)</f>
        <v>31.630577753906596</v>
      </c>
      <c r="AE1648" s="8">
        <f t="shared" si="882"/>
        <v>-9659.9048753089264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2662.4126822711082</v>
      </c>
      <c r="M1649" s="14">
        <f t="shared" si="875"/>
        <v>769177</v>
      </c>
      <c r="N1649" s="13"/>
      <c r="O1649" s="12">
        <f>1000*(IF(I38&lt;18,VLOOKUP(I38,'[1]Mortality (No Interventions) L'!$B$10:$O$129,13),VLOOKUP(I38,'[1]Mortality (Interventions) L'!$B$392:$AV$512,40)))</f>
        <v>320.16773954017242</v>
      </c>
      <c r="P1649" s="11">
        <v>0</v>
      </c>
      <c r="Q1649" s="10">
        <f t="shared" si="884"/>
        <v>2.9421048791453616E-2</v>
      </c>
      <c r="R1649" s="10">
        <f t="shared" si="885"/>
        <v>9.4196706864608255E-3</v>
      </c>
      <c r="S1649" s="10">
        <f t="shared" si="886"/>
        <v>0</v>
      </c>
      <c r="T1649" s="9">
        <f t="shared" si="876"/>
        <v>2.0001378104992792E-2</v>
      </c>
      <c r="U1649" s="18"/>
      <c r="V1649" s="8">
        <f t="shared" si="887"/>
        <v>226.2999404626392</v>
      </c>
      <c r="W1649" s="8">
        <f t="shared" si="877"/>
        <v>153.84600006664041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-53.251922729632476</v>
      </c>
      <c r="AB1649" s="8">
        <f t="shared" si="888"/>
        <v>-7245.3940395998779</v>
      </c>
      <c r="AC1649" s="8">
        <f t="shared" si="881"/>
        <v>-7298.6459623295104</v>
      </c>
      <c r="AD1649" s="8">
        <f t="shared" si="889"/>
        <v>22.200024159384906</v>
      </c>
      <c r="AE1649" s="8">
        <f t="shared" si="882"/>
        <v>-7276.4459381701254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2662.4126822711082</v>
      </c>
      <c r="M1650" s="14">
        <f t="shared" si="875"/>
        <v>769177</v>
      </c>
      <c r="N1650" s="13"/>
      <c r="O1650" s="12">
        <f>1000*(IF(I39&lt;18,VLOOKUP(I39,'[1]Mortality (No Interventions) L'!$B$10:$O$129,13),VLOOKUP(I39,'[1]Mortality (Interventions) L'!$B$392:$AV$512,40)))</f>
        <v>342.47912199085437</v>
      </c>
      <c r="P1650" s="11">
        <v>0</v>
      </c>
      <c r="Q1650" s="10">
        <f t="shared" si="884"/>
        <v>2.0001378104992792E-2</v>
      </c>
      <c r="R1650" s="10">
        <f t="shared" si="885"/>
        <v>6.8500544120050303E-3</v>
      </c>
      <c r="S1650" s="10">
        <f t="shared" si="886"/>
        <v>0</v>
      </c>
      <c r="T1650" s="9">
        <f t="shared" si="876"/>
        <v>1.3151323692987762E-2</v>
      </c>
      <c r="U1650" s="18"/>
      <c r="V1650" s="8">
        <f t="shared" si="887"/>
        <v>153.84600006664041</v>
      </c>
      <c r="W1650" s="8">
        <f t="shared" si="877"/>
        <v>101.15695704201248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-35.014250988863125</v>
      </c>
      <c r="AB1650" s="8">
        <f t="shared" si="888"/>
        <v>-5268.9043024627936</v>
      </c>
      <c r="AC1650" s="8">
        <f t="shared" si="881"/>
        <v>-5303.9185534516564</v>
      </c>
      <c r="AD1650" s="8">
        <f t="shared" si="889"/>
        <v>15.092292606537425</v>
      </c>
      <c r="AE1650" s="8">
        <f t="shared" si="882"/>
        <v>-5288.8262608451187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2662.4126822711082</v>
      </c>
      <c r="M1651" s="14">
        <f t="shared" si="875"/>
        <v>769177</v>
      </c>
      <c r="N1651" s="13"/>
      <c r="O1651" s="12">
        <f>1000*(IF(I40&lt;18,VLOOKUP(I40,'[1]Mortality (No Interventions) L'!$B$10:$O$129,13),VLOOKUP(I40,'[1]Mortality (Interventions) L'!$B$392:$AV$512,40)))</f>
        <v>365.69536127698177</v>
      </c>
      <c r="P1651" s="11">
        <v>0</v>
      </c>
      <c r="Q1651" s="10">
        <f t="shared" si="884"/>
        <v>1.3151323692987762E-2</v>
      </c>
      <c r="R1651" s="10">
        <f t="shared" si="885"/>
        <v>4.8093780691776901E-3</v>
      </c>
      <c r="S1651" s="10">
        <f t="shared" si="886"/>
        <v>0</v>
      </c>
      <c r="T1651" s="9">
        <f t="shared" si="876"/>
        <v>8.341945623810073E-3</v>
      </c>
      <c r="U1651" s="18"/>
      <c r="V1651" s="8">
        <f t="shared" si="887"/>
        <v>101.15695704201248</v>
      </c>
      <c r="W1651" s="8">
        <f t="shared" si="877"/>
        <v>64.164327090853604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-22.209701823647908</v>
      </c>
      <c r="AB1651" s="8">
        <f t="shared" si="888"/>
        <v>-3699.2629951158883</v>
      </c>
      <c r="AC1651" s="8">
        <f t="shared" si="881"/>
        <v>-3721.472696939536</v>
      </c>
      <c r="AD1651" s="8">
        <f t="shared" si="889"/>
        <v>9.9234974858214251</v>
      </c>
      <c r="AE1651" s="8">
        <f t="shared" si="882"/>
        <v>-3711.5491994537147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2662.4126822711082</v>
      </c>
      <c r="M1652" s="14">
        <f t="shared" si="875"/>
        <v>769177</v>
      </c>
      <c r="N1652" s="13"/>
      <c r="O1652" s="12">
        <f>1000*(IF(I41&lt;18,VLOOKUP(I41,'[1]Mortality (No Interventions) L'!$B$10:$O$129,13),VLOOKUP(I41,'[1]Mortality (Interventions) L'!$B$392:$AV$512,40)))</f>
        <v>388.92973059768076</v>
      </c>
      <c r="P1652" s="11">
        <v>0</v>
      </c>
      <c r="Q1652" s="10">
        <f t="shared" si="884"/>
        <v>8.341945623810073E-3</v>
      </c>
      <c r="R1652" s="10">
        <f t="shared" si="885"/>
        <v>3.2444306641289536E-3</v>
      </c>
      <c r="S1652" s="10">
        <f t="shared" si="886"/>
        <v>0</v>
      </c>
      <c r="T1652" s="9">
        <f t="shared" si="876"/>
        <v>5.0975149596811193E-3</v>
      </c>
      <c r="U1652" s="18"/>
      <c r="V1652" s="8">
        <f t="shared" si="887"/>
        <v>64.164327090853604</v>
      </c>
      <c r="W1652" s="8">
        <f t="shared" si="877"/>
        <v>39.208912641426444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-13.571688476721709</v>
      </c>
      <c r="AB1652" s="8">
        <f t="shared" si="888"/>
        <v>-2495.5414449427162</v>
      </c>
      <c r="AC1652" s="8">
        <f t="shared" si="881"/>
        <v>-2509.1131334194379</v>
      </c>
      <c r="AD1652" s="8">
        <f t="shared" si="889"/>
        <v>6.294520487612739</v>
      </c>
      <c r="AE1652" s="8">
        <f t="shared" si="882"/>
        <v>-2502.8186129318251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2662.4126822711082</v>
      </c>
      <c r="M1653" s="14">
        <f t="shared" si="875"/>
        <v>769177</v>
      </c>
      <c r="N1653" s="13"/>
      <c r="O1653" s="12">
        <f>1000*(IF(I42&lt;18,VLOOKUP(I42,'[1]Mortality (No Interventions) L'!$B$10:$O$129,13),VLOOKUP(I42,'[1]Mortality (Interventions) L'!$B$392:$AV$512,40)))</f>
        <v>411.6224329087724</v>
      </c>
      <c r="P1653" s="11">
        <v>0</v>
      </c>
      <c r="Q1653" s="10">
        <f t="shared" si="884"/>
        <v>5.0975149596811193E-3</v>
      </c>
      <c r="R1653" s="10">
        <f t="shared" si="885"/>
        <v>2.0982515094928053E-3</v>
      </c>
      <c r="S1653" s="10">
        <f t="shared" si="886"/>
        <v>0</v>
      </c>
      <c r="T1653" s="9">
        <f t="shared" si="876"/>
        <v>2.999263450188314E-3</v>
      </c>
      <c r="U1653" s="18"/>
      <c r="V1653" s="8">
        <f t="shared" si="887"/>
        <v>39.208912641426444</v>
      </c>
      <c r="W1653" s="8">
        <f t="shared" si="877"/>
        <v>23.06964462825497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-7.9852770472535672</v>
      </c>
      <c r="AB1653" s="8">
        <f t="shared" si="888"/>
        <v>-1613.9268013171475</v>
      </c>
      <c r="AC1653" s="8">
        <f t="shared" si="881"/>
        <v>-1621.9120783644009</v>
      </c>
      <c r="AD1653" s="8">
        <f t="shared" si="889"/>
        <v>3.8463943301239345</v>
      </c>
      <c r="AE1653" s="8">
        <f t="shared" si="882"/>
        <v>-1618.065684034277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2662.4126822711082</v>
      </c>
      <c r="M1654" s="14">
        <f t="shared" si="875"/>
        <v>769177</v>
      </c>
      <c r="N1654" s="13"/>
      <c r="O1654" s="12">
        <f>1000*(IF(I43&lt;18,VLOOKUP(I43,'[1]Mortality (No Interventions) L'!$B$10:$O$129,13),VLOOKUP(I43,'[1]Mortality (Interventions) L'!$B$392:$AV$512,40)))</f>
        <v>434.73190776913407</v>
      </c>
      <c r="P1654" s="11">
        <v>0</v>
      </c>
      <c r="Q1654" s="10">
        <f t="shared" si="884"/>
        <v>2.999263450188314E-3</v>
      </c>
      <c r="R1654" s="10">
        <f t="shared" si="885"/>
        <v>1.3038755216026011E-3</v>
      </c>
      <c r="S1654" s="10">
        <f t="shared" si="886"/>
        <v>0</v>
      </c>
      <c r="T1654" s="9">
        <f t="shared" si="876"/>
        <v>1.6953879285857129E-3</v>
      </c>
      <c r="U1654" s="18"/>
      <c r="V1654" s="8">
        <f t="shared" si="887"/>
        <v>23.06964462825497</v>
      </c>
      <c r="W1654" s="8">
        <f t="shared" si="877"/>
        <v>13.04053400745773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-4.5138223224359457</v>
      </c>
      <c r="AB1654" s="8">
        <f t="shared" si="888"/>
        <v>-1002.9110620797239</v>
      </c>
      <c r="AC1654" s="8">
        <f t="shared" si="881"/>
        <v>-1007.4248844021599</v>
      </c>
      <c r="AD1654" s="8">
        <f t="shared" si="889"/>
        <v>2.2631321380318128</v>
      </c>
      <c r="AE1654" s="8">
        <f t="shared" si="882"/>
        <v>-1005.1617522641282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2662.4126822711082</v>
      </c>
      <c r="M1655" s="14">
        <f t="shared" si="875"/>
        <v>769177</v>
      </c>
      <c r="N1655" s="13"/>
      <c r="O1655" s="12">
        <f>1000*(IF(I44&lt;18,VLOOKUP(I44,'[1]Mortality (No Interventions) L'!$B$10:$O$129,13),VLOOKUP(I44,'[1]Mortality (Interventions) L'!$B$392:$AV$512,40)))</f>
        <v>458.10933156152009</v>
      </c>
      <c r="P1655" s="11">
        <v>0</v>
      </c>
      <c r="Q1655" s="10">
        <f t="shared" si="884"/>
        <v>1.6953879285857129E-3</v>
      </c>
      <c r="R1655" s="10">
        <f t="shared" si="885"/>
        <v>7.7667303070187114E-4</v>
      </c>
      <c r="S1655" s="10">
        <f t="shared" si="886"/>
        <v>0</v>
      </c>
      <c r="T1655" s="9">
        <f t="shared" si="876"/>
        <v>9.1871489788384177E-4</v>
      </c>
      <c r="U1655" s="18"/>
      <c r="V1655" s="8">
        <f t="shared" si="887"/>
        <v>13.04053400745773</v>
      </c>
      <c r="W1655" s="8">
        <f t="shared" si="877"/>
        <v>7.0665436900959984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-2.4459981955173467</v>
      </c>
      <c r="AB1655" s="8">
        <f t="shared" si="888"/>
        <v>-597.39903173617313</v>
      </c>
      <c r="AC1655" s="8">
        <f t="shared" si="881"/>
        <v>-599.84502993169042</v>
      </c>
      <c r="AD1655" s="8">
        <f t="shared" si="889"/>
        <v>1.2792763861316034</v>
      </c>
      <c r="AE1655" s="8">
        <f t="shared" si="882"/>
        <v>-598.56575354555878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2662.4126822711082</v>
      </c>
      <c r="M1656" s="14">
        <f t="shared" si="875"/>
        <v>769177</v>
      </c>
      <c r="N1656" s="13"/>
      <c r="O1656" s="12">
        <f>1000*(IF(I45&lt;18,VLOOKUP(I45,'[1]Mortality (No Interventions) L'!$B$10:$O$129,13),VLOOKUP(I45,'[1]Mortality (Interventions) L'!$B$392:$AV$512,40)))</f>
        <v>481.59005705618438</v>
      </c>
      <c r="P1656" s="11">
        <v>0</v>
      </c>
      <c r="Q1656" s="10">
        <f t="shared" si="884"/>
        <v>9.1871489788384177E-4</v>
      </c>
      <c r="R1656" s="10">
        <f t="shared" si="885"/>
        <v>4.4244396009024596E-4</v>
      </c>
      <c r="S1656" s="10">
        <f t="shared" si="886"/>
        <v>0</v>
      </c>
      <c r="T1656" s="9">
        <f t="shared" si="876"/>
        <v>4.7627093779359581E-4</v>
      </c>
      <c r="U1656" s="18"/>
      <c r="V1656" s="8">
        <f t="shared" si="887"/>
        <v>7.0665436900959984</v>
      </c>
      <c r="W1656" s="8">
        <f t="shared" si="877"/>
        <v>3.6633665111926468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-1.2680297849788236</v>
      </c>
      <c r="AB1656" s="8">
        <f t="shared" si="888"/>
        <v>-340.31771789033513</v>
      </c>
      <c r="AC1656" s="8">
        <f t="shared" si="881"/>
        <v>-341.58574767531394</v>
      </c>
      <c r="AD1656" s="8">
        <f t="shared" si="889"/>
        <v>0.69322793599841748</v>
      </c>
      <c r="AE1656" s="8">
        <f t="shared" si="882"/>
        <v>-340.8925197393155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2662.4126822711082</v>
      </c>
      <c r="M1657" s="14">
        <f t="shared" si="875"/>
        <v>769177</v>
      </c>
      <c r="N1657" s="13"/>
      <c r="O1657" s="12">
        <f>1000*(IF(I46&lt;18,VLOOKUP(I46,'[1]Mortality (No Interventions) L'!$B$10:$O$129,13),VLOOKUP(I46,'[1]Mortality (Interventions) L'!$B$392:$AV$512,40)))</f>
        <v>505.01115459352638</v>
      </c>
      <c r="P1657" s="11">
        <v>0</v>
      </c>
      <c r="Q1657" s="10">
        <f t="shared" si="884"/>
        <v>4.7627093779359581E-4</v>
      </c>
      <c r="R1657" s="10">
        <f t="shared" si="885"/>
        <v>2.4052213619448539E-4</v>
      </c>
      <c r="S1657" s="10">
        <f t="shared" si="886"/>
        <v>0</v>
      </c>
      <c r="T1657" s="9">
        <f t="shared" si="876"/>
        <v>2.3574880159911042E-4</v>
      </c>
      <c r="U1657" s="18"/>
      <c r="V1657" s="8">
        <f t="shared" si="887"/>
        <v>3.6633665111926468</v>
      </c>
      <c r="W1657" s="8">
        <f t="shared" si="877"/>
        <v>1.8133255596759896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-0.62766059920768691</v>
      </c>
      <c r="AB1657" s="8">
        <f t="shared" si="888"/>
        <v>-185.00409515166569</v>
      </c>
      <c r="AC1657" s="8">
        <f t="shared" si="881"/>
        <v>-185.6317557508734</v>
      </c>
      <c r="AD1657" s="8">
        <f t="shared" si="889"/>
        <v>0.35937625474799867</v>
      </c>
      <c r="AE1657" s="8">
        <f t="shared" si="882"/>
        <v>-185.27237949612541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2662.4126822711082</v>
      </c>
      <c r="M1658" s="14">
        <f t="shared" si="875"/>
        <v>769177</v>
      </c>
      <c r="N1658" s="13"/>
      <c r="O1658" s="12">
        <f>1000*(IF(I47&lt;18,VLOOKUP(I47,'[1]Mortality (No Interventions) L'!$B$10:$O$129,13),VLOOKUP(I47,'[1]Mortality (Interventions) L'!$B$392:$AV$512,40)))</f>
        <v>528.39313808096585</v>
      </c>
      <c r="P1658" s="11">
        <v>0</v>
      </c>
      <c r="Q1658" s="10">
        <f t="shared" si="884"/>
        <v>2.3574880159911042E-4</v>
      </c>
      <c r="R1658" s="10">
        <f t="shared" si="885"/>
        <v>1.2456804907578099E-4</v>
      </c>
      <c r="S1658" s="10">
        <f t="shared" si="886"/>
        <v>0</v>
      </c>
      <c r="T1658" s="9">
        <f t="shared" si="876"/>
        <v>1.1118075252332943E-4</v>
      </c>
      <c r="U1658" s="18"/>
      <c r="V1658" s="8">
        <f t="shared" si="887"/>
        <v>1.8133255596759896</v>
      </c>
      <c r="W1658" s="8">
        <f t="shared" si="877"/>
        <v>0.85517677683636972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-0.2960090455425578</v>
      </c>
      <c r="AB1658" s="8">
        <f t="shared" si="888"/>
        <v>-95.814878283961988</v>
      </c>
      <c r="AC1658" s="8">
        <f t="shared" si="881"/>
        <v>-96.11088732950455</v>
      </c>
      <c r="AD1658" s="8">
        <f t="shared" si="889"/>
        <v>0.17788723740421458</v>
      </c>
      <c r="AE1658" s="8">
        <f t="shared" si="882"/>
        <v>-95.933000092100329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2662.4126822711082</v>
      </c>
      <c r="M1659" s="14">
        <f t="shared" si="875"/>
        <v>769177</v>
      </c>
      <c r="N1659" s="13"/>
      <c r="O1659" s="12">
        <f>1000*(IF(I48&lt;18,VLOOKUP(I48,'[1]Mortality (No Interventions) L'!$B$10:$O$129,13),VLOOKUP(I48,'[1]Mortality (Interventions) L'!$B$392:$AV$512,40)))</f>
        <v>551.77800240166846</v>
      </c>
      <c r="P1659" s="11">
        <v>0</v>
      </c>
      <c r="Q1659" s="10">
        <f t="shared" si="884"/>
        <v>1.1118075252332943E-4</v>
      </c>
      <c r="R1659" s="10">
        <f t="shared" si="885"/>
        <v>6.1347093532836973E-5</v>
      </c>
      <c r="S1659" s="10">
        <f t="shared" si="886"/>
        <v>0</v>
      </c>
      <c r="T1659" s="9">
        <f t="shared" si="876"/>
        <v>4.983365899049246E-5</v>
      </c>
      <c r="U1659" s="18"/>
      <c r="V1659" s="8">
        <f t="shared" si="887"/>
        <v>0.85517677683636972</v>
      </c>
      <c r="W1659" s="8">
        <f t="shared" si="877"/>
        <v>0.38330904321330023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-0.13267776570026077</v>
      </c>
      <c r="AB1659" s="8">
        <f t="shared" si="888"/>
        <v>-47.186773362306944</v>
      </c>
      <c r="AC1659" s="8">
        <f t="shared" si="881"/>
        <v>-47.319451128007202</v>
      </c>
      <c r="AD1659" s="8">
        <f t="shared" si="889"/>
        <v>8.3892841807647875E-2</v>
      </c>
      <c r="AE1659" s="8">
        <f t="shared" si="882"/>
        <v>-47.235558286199556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2662.4126822711082</v>
      </c>
      <c r="M1660" s="14">
        <f t="shared" si="875"/>
        <v>769177</v>
      </c>
      <c r="N1660" s="13"/>
      <c r="O1660" s="12">
        <f>1000*(IF(I49&lt;18,VLOOKUP(I49,'[1]Mortality (No Interventions) L'!$B$10:$O$129,13),VLOOKUP(I49,'[1]Mortality (Interventions) L'!$B$392:$AV$512,40)))</f>
        <v>575.01737739650218</v>
      </c>
      <c r="P1660" s="11">
        <v>0</v>
      </c>
      <c r="Q1660" s="10">
        <f t="shared" si="884"/>
        <v>4.983365899049246E-5</v>
      </c>
      <c r="R1660" s="10">
        <f t="shared" si="885"/>
        <v>2.8655219898784599E-5</v>
      </c>
      <c r="S1660" s="10">
        <f t="shared" si="886"/>
        <v>0</v>
      </c>
      <c r="T1660" s="9">
        <f t="shared" si="876"/>
        <v>2.1178439091707861E-5</v>
      </c>
      <c r="U1660" s="18"/>
      <c r="V1660" s="8">
        <f t="shared" si="887"/>
        <v>0.38330904321330023</v>
      </c>
      <c r="W1660" s="8">
        <f t="shared" si="877"/>
        <v>0.16289968245242578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-5.6385744828469218E-2</v>
      </c>
      <c r="AB1660" s="8">
        <f t="shared" si="888"/>
        <v>-22.040936076087441</v>
      </c>
      <c r="AC1660" s="8">
        <f t="shared" si="881"/>
        <v>-22.097321820915909</v>
      </c>
      <c r="AD1660" s="8">
        <f t="shared" si="889"/>
        <v>3.7602617139224755E-2</v>
      </c>
      <c r="AE1660" s="8">
        <f t="shared" si="882"/>
        <v>-22.059719203776684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2662.4126822711082</v>
      </c>
      <c r="M1661" s="14">
        <f t="shared" si="875"/>
        <v>769177</v>
      </c>
      <c r="N1661" s="13"/>
      <c r="O1661" s="12">
        <f>1000*(IF(I50&lt;18,VLOOKUP(I50,'[1]Mortality (No Interventions) L'!$B$10:$O$129,13),VLOOKUP(I50,'[1]Mortality (Interventions) L'!$B$392:$AV$512,40)))</f>
        <v>597.9648086471301</v>
      </c>
      <c r="P1661" s="11">
        <v>0</v>
      </c>
      <c r="Q1661" s="10">
        <f t="shared" si="884"/>
        <v>2.1178439091707861E-5</v>
      </c>
      <c r="R1661" s="10">
        <f t="shared" si="885"/>
        <v>1.2663961278917991E-5</v>
      </c>
      <c r="S1661" s="10">
        <f t="shared" si="886"/>
        <v>0</v>
      </c>
      <c r="T1661" s="9">
        <f t="shared" si="876"/>
        <v>8.51447781278987E-6</v>
      </c>
      <c r="U1661" s="18"/>
      <c r="V1661" s="8">
        <f t="shared" si="887"/>
        <v>0.16289968245242578</v>
      </c>
      <c r="W1661" s="8">
        <f t="shared" si="877"/>
        <v>6.5491405006082748E-2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-2.2669053711687717E-2</v>
      </c>
      <c r="AB1661" s="8">
        <f t="shared" si="888"/>
        <v>-9.7408277446343039</v>
      </c>
      <c r="AC1661" s="8">
        <f t="shared" si="881"/>
        <v>-9.7634967983459919</v>
      </c>
      <c r="AD1661" s="8">
        <f t="shared" si="889"/>
        <v>1.5980458848582971E-2</v>
      </c>
      <c r="AE1661" s="8">
        <f t="shared" si="882"/>
        <v>-9.7475163394974089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2662.4126822711082</v>
      </c>
      <c r="M1662" s="14">
        <f t="shared" si="875"/>
        <v>769177</v>
      </c>
      <c r="N1662" s="13"/>
      <c r="O1662" s="12">
        <f>1000*(IF(I51&lt;18,VLOOKUP(I51,'[1]Mortality (No Interventions) L'!$B$10:$O$129,13),VLOOKUP(I51,'[1]Mortality (Interventions) L'!$B$392:$AV$512,40)))</f>
        <v>624.69827644453039</v>
      </c>
      <c r="P1662" s="11">
        <v>0</v>
      </c>
      <c r="Q1662" s="10">
        <f t="shared" si="884"/>
        <v>8.51447781278987E-6</v>
      </c>
      <c r="R1662" s="10">
        <f t="shared" si="885"/>
        <v>5.3189796144750273E-6</v>
      </c>
      <c r="S1662" s="10">
        <f t="shared" si="886"/>
        <v>0</v>
      </c>
      <c r="T1662" s="9">
        <f t="shared" si="876"/>
        <v>3.1954981983148428E-6</v>
      </c>
      <c r="U1662" s="18"/>
      <c r="V1662" s="8">
        <f t="shared" si="887"/>
        <v>6.5491405006082748E-2</v>
      </c>
      <c r="W1662" s="8">
        <f t="shared" si="877"/>
        <v>2.4579037176852159E-2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-8.5077349293679137E-3</v>
      </c>
      <c r="AB1662" s="8">
        <f t="shared" si="888"/>
        <v>-4.0912367829230583</v>
      </c>
      <c r="AC1662" s="8">
        <f t="shared" si="881"/>
        <v>-4.0997445178524261</v>
      </c>
      <c r="AD1662" s="8">
        <f t="shared" si="889"/>
        <v>6.424706831096718E-3</v>
      </c>
      <c r="AE1662" s="8">
        <f t="shared" si="882"/>
        <v>-4.0933198110213294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2662.4126822711082</v>
      </c>
      <c r="M1663" s="14">
        <f t="shared" si="875"/>
        <v>769177</v>
      </c>
      <c r="N1663" s="13"/>
      <c r="O1663" s="12">
        <f>1000*(IF(I52&lt;18,VLOOKUP(I52,'[1]Mortality (No Interventions) L'!$B$10:$O$129,13),VLOOKUP(I52,'[1]Mortality (Interventions) L'!$B$392:$AV$512,40)))</f>
        <v>651.06140647853965</v>
      </c>
      <c r="P1663" s="11">
        <v>0</v>
      </c>
      <c r="Q1663" s="10">
        <f t="shared" si="884"/>
        <v>3.1954981983148428E-6</v>
      </c>
      <c r="R1663" s="10">
        <f t="shared" si="885"/>
        <v>2.0804655513945008E-6</v>
      </c>
      <c r="S1663" s="10">
        <f t="shared" si="886"/>
        <v>0</v>
      </c>
      <c r="T1663" s="9">
        <f t="shared" si="876"/>
        <v>1.1150326469203419E-6</v>
      </c>
      <c r="U1663" s="18"/>
      <c r="V1663" s="8">
        <f t="shared" si="887"/>
        <v>2.4579037176852159E-2</v>
      </c>
      <c r="W1663" s="8">
        <f t="shared" si="877"/>
        <v>8.5765746626024781E-3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-2.9686770603070409E-3</v>
      </c>
      <c r="AB1663" s="8">
        <f t="shared" si="888"/>
        <v>-1.600246251424968</v>
      </c>
      <c r="AC1663" s="8">
        <f t="shared" si="881"/>
        <v>-1.603214928485275</v>
      </c>
      <c r="AD1663" s="8">
        <f t="shared" si="889"/>
        <v>2.411203547049197E-3</v>
      </c>
      <c r="AE1663" s="8">
        <f t="shared" si="882"/>
        <v>-1.6008037249382259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2662.4126822711082</v>
      </c>
      <c r="M1664" s="14">
        <f t="shared" si="875"/>
        <v>769177</v>
      </c>
      <c r="N1664" s="13"/>
      <c r="O1664" s="12">
        <f>1000*(IF(I53&lt;18,VLOOKUP(I53,'[1]Mortality (No Interventions) L'!$B$10:$O$129,13),VLOOKUP(I53,'[1]Mortality (Interventions) L'!$B$392:$AV$512,40)))</f>
        <v>677.016638090789</v>
      </c>
      <c r="P1664" s="11">
        <v>0</v>
      </c>
      <c r="Q1664" s="10">
        <f t="shared" si="884"/>
        <v>1.1150326469203419E-6</v>
      </c>
      <c r="R1664" s="10">
        <f t="shared" si="885"/>
        <v>7.5489565397948367E-7</v>
      </c>
      <c r="S1664" s="10">
        <f t="shared" si="886"/>
        <v>0</v>
      </c>
      <c r="T1664" s="9">
        <f t="shared" si="876"/>
        <v>3.6013699294085825E-7</v>
      </c>
      <c r="U1664" s="18"/>
      <c r="V1664" s="8">
        <f t="shared" si="887"/>
        <v>8.5765746626024781E-3</v>
      </c>
      <c r="W1664" s="8">
        <f t="shared" si="877"/>
        <v>2.7700909181927053E-3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-9.5883329736072152E-4</v>
      </c>
      <c r="AB1664" s="8">
        <f t="shared" si="888"/>
        <v>-0.58064837444097728</v>
      </c>
      <c r="AC1664" s="8">
        <f t="shared" si="881"/>
        <v>-0.58160720773833796</v>
      </c>
      <c r="AD1664" s="8">
        <f t="shared" si="889"/>
        <v>8.4136197440130313E-4</v>
      </c>
      <c r="AE1664" s="8">
        <f t="shared" si="882"/>
        <v>-0.58076584576393664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2662.4126822711082</v>
      </c>
      <c r="M1665" s="14">
        <f t="shared" si="875"/>
        <v>769177</v>
      </c>
      <c r="N1665" s="13"/>
      <c r="O1665" s="12">
        <f>1000*(IF(I54&lt;18,VLOOKUP(I54,'[1]Mortality (No Interventions) L'!$B$10:$O$129,13),VLOOKUP(I54,'[1]Mortality (Interventions) L'!$B$392:$AV$512,40)))</f>
        <v>702.5274255237988</v>
      </c>
      <c r="P1665" s="11">
        <v>0</v>
      </c>
      <c r="Q1665" s="10">
        <f t="shared" si="884"/>
        <v>3.6013699294085825E-7</v>
      </c>
      <c r="R1665" s="10">
        <f t="shared" si="885"/>
        <v>2.5300611448662366E-7</v>
      </c>
      <c r="S1665" s="10">
        <f t="shared" si="886"/>
        <v>0</v>
      </c>
      <c r="T1665" s="9">
        <f t="shared" si="876"/>
        <v>1.0713087845423459E-7</v>
      </c>
      <c r="U1665" s="18"/>
      <c r="V1665" s="8">
        <f t="shared" si="887"/>
        <v>2.7700909181927053E-3</v>
      </c>
      <c r="W1665" s="8">
        <f t="shared" si="877"/>
        <v>8.2402607696792807E-4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-2.8522660945939877E-4</v>
      </c>
      <c r="AB1665" s="8">
        <f t="shared" si="888"/>
        <v>-0.19460648412247772</v>
      </c>
      <c r="AC1665" s="8">
        <f t="shared" si="881"/>
        <v>-0.19489171073193712</v>
      </c>
      <c r="AD1665" s="8">
        <f t="shared" si="889"/>
        <v>2.7174591907470441E-4</v>
      </c>
      <c r="AE1665" s="8">
        <f t="shared" si="882"/>
        <v>-0.19461996481286242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2662.4126822711082</v>
      </c>
      <c r="M1666" s="14">
        <f t="shared" si="875"/>
        <v>769177</v>
      </c>
      <c r="N1666" s="13"/>
      <c r="O1666" s="12">
        <f>1000*(IF(I55&lt;18,VLOOKUP(I55,'[1]Mortality (No Interventions) L'!$B$10:$O$129,13),VLOOKUP(I55,'[1]Mortality (Interventions) L'!$B$392:$AV$512,40)))</f>
        <v>727.55758443592504</v>
      </c>
      <c r="P1666" s="11">
        <v>0</v>
      </c>
      <c r="Q1666" s="10">
        <f t="shared" si="884"/>
        <v>1.0713087845423459E-7</v>
      </c>
      <c r="R1666" s="10">
        <f t="shared" si="885"/>
        <v>7.794388314666161E-8</v>
      </c>
      <c r="S1666" s="10">
        <f t="shared" si="886"/>
        <v>0</v>
      </c>
      <c r="T1666" s="9">
        <f t="shared" si="876"/>
        <v>2.918699530757298E-8</v>
      </c>
      <c r="U1666" s="18"/>
      <c r="V1666" s="8">
        <f t="shared" si="887"/>
        <v>8.2402607696792807E-4</v>
      </c>
      <c r="W1666" s="8">
        <f t="shared" si="877"/>
        <v>2.2449965489693062E-4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-7.7707826464269627E-5</v>
      </c>
      <c r="AB1666" s="8">
        <f t="shared" si="888"/>
        <v>-5.9952642207099734E-2</v>
      </c>
      <c r="AC1666" s="8">
        <f t="shared" si="881"/>
        <v>-6.0030350033564002E-2</v>
      </c>
      <c r="AD1666" s="8">
        <f t="shared" si="889"/>
        <v>8.0836958150553754E-5</v>
      </c>
      <c r="AE1666" s="8">
        <f t="shared" si="882"/>
        <v>-5.9949513075413449E-2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2662.4126822711082</v>
      </c>
      <c r="M1667" s="14">
        <f t="shared" si="875"/>
        <v>769177</v>
      </c>
      <c r="N1667" s="13"/>
      <c r="O1667" s="12">
        <f>1000*(IF(I56&lt;18,VLOOKUP(I56,'[1]Mortality (No Interventions) L'!$B$10:$O$129,13),VLOOKUP(I56,'[1]Mortality (Interventions) L'!$B$392:$AV$512,40)))</f>
        <v>752.222504208754</v>
      </c>
      <c r="P1667" s="11">
        <v>0</v>
      </c>
      <c r="Q1667" s="10">
        <f t="shared" si="884"/>
        <v>2.918699530757298E-8</v>
      </c>
      <c r="R1667" s="10">
        <f t="shared" si="885"/>
        <v>2.1955114700591698E-8</v>
      </c>
      <c r="S1667" s="10">
        <f t="shared" si="886"/>
        <v>0</v>
      </c>
      <c r="T1667" s="9">
        <f t="shared" si="876"/>
        <v>7.2318806069812818E-9</v>
      </c>
      <c r="U1667" s="18"/>
      <c r="V1667" s="8">
        <f t="shared" si="887"/>
        <v>2.2449965489693062E-4</v>
      </c>
      <c r="W1667" s="8">
        <f t="shared" si="877"/>
        <v>5.5625962296360418E-5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-1.9254250644697443E-5</v>
      </c>
      <c r="AB1667" s="8">
        <f t="shared" si="888"/>
        <v>-1.688736926005702E-2</v>
      </c>
      <c r="AC1667" s="8">
        <f t="shared" si="881"/>
        <v>-1.6906623510701716E-2</v>
      </c>
      <c r="AD1667" s="8">
        <f t="shared" si="889"/>
        <v>2.2023416145388896E-5</v>
      </c>
      <c r="AE1667" s="8">
        <f t="shared" si="882"/>
        <v>-1.6884600094556328E-2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2662.4126822711082</v>
      </c>
      <c r="M1668" s="14">
        <f t="shared" si="875"/>
        <v>769177</v>
      </c>
      <c r="N1668" s="13"/>
      <c r="O1668" s="12">
        <f>1000*(IF(I57&lt;18,VLOOKUP(I57,'[1]Mortality (No Interventions) L'!$B$10:$O$129,13),VLOOKUP(I57,'[1]Mortality (Interventions) L'!$B$392:$AV$512,40)))</f>
        <v>776.65866179813224</v>
      </c>
      <c r="P1668" s="11">
        <v>0</v>
      </c>
      <c r="Q1668" s="10">
        <f t="shared" si="884"/>
        <v>7.2318806069812818E-9</v>
      </c>
      <c r="R1668" s="10">
        <f t="shared" si="885"/>
        <v>5.6167027145019472E-9</v>
      </c>
      <c r="S1668" s="10">
        <f t="shared" si="886"/>
        <v>0</v>
      </c>
      <c r="T1668" s="9">
        <f t="shared" si="876"/>
        <v>1.6151778924793346E-9</v>
      </c>
      <c r="U1668" s="18"/>
      <c r="V1668" s="8">
        <f t="shared" si="887"/>
        <v>5.5625962296360418E-5</v>
      </c>
      <c r="W1668" s="8">
        <f t="shared" si="877"/>
        <v>1.2423576858035772E-5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-4.3002701050609013E-6</v>
      </c>
      <c r="AB1668" s="8">
        <f t="shared" si="888"/>
        <v>-4.320238543832464E-3</v>
      </c>
      <c r="AC1668" s="8">
        <f t="shared" si="881"/>
        <v>-4.3245388139375252E-3</v>
      </c>
      <c r="AD1668" s="8">
        <f t="shared" si="889"/>
        <v>5.4569069012729569E-6</v>
      </c>
      <c r="AE1668" s="8">
        <f t="shared" si="882"/>
        <v>-4.3190819070362523E-3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2662.4126822711082</v>
      </c>
      <c r="M1669" s="14">
        <f t="shared" si="875"/>
        <v>769177</v>
      </c>
      <c r="N1669" s="13"/>
      <c r="O1669" s="12">
        <f>1000*(IF(I58&lt;18,VLOOKUP(I58,'[1]Mortality (No Interventions) L'!$B$10:$O$129,13),VLOOKUP(I58,'[1]Mortality (Interventions) L'!$B$392:$AV$512,40)))</f>
        <v>800.8620765421158</v>
      </c>
      <c r="P1669" s="11">
        <v>0</v>
      </c>
      <c r="Q1669" s="10">
        <f t="shared" si="884"/>
        <v>1.6151778924793346E-9</v>
      </c>
      <c r="R1669" s="10">
        <f t="shared" si="885"/>
        <v>1.2935347209559182E-9</v>
      </c>
      <c r="S1669" s="10">
        <f t="shared" si="886"/>
        <v>0</v>
      </c>
      <c r="T1669" s="9">
        <f t="shared" si="876"/>
        <v>3.2164317152341646E-10</v>
      </c>
      <c r="U1669" s="18"/>
      <c r="V1669" s="8">
        <f t="shared" si="887"/>
        <v>1.2423576858035772E-5</v>
      </c>
      <c r="W1669" s="8">
        <f t="shared" si="877"/>
        <v>2.474005297428669E-6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-8.5634685902984531E-7</v>
      </c>
      <c r="AB1669" s="8">
        <f t="shared" si="888"/>
        <v>-9.9495715606071023E-4</v>
      </c>
      <c r="AC1669" s="8">
        <f t="shared" si="881"/>
        <v>-9.9581350291974005E-4</v>
      </c>
      <c r="AD1669" s="8">
        <f t="shared" si="889"/>
        <v>1.2187528897733093E-6</v>
      </c>
      <c r="AE1669" s="8">
        <f t="shared" si="882"/>
        <v>-9.9459475002996664E-4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2662.4126822711082</v>
      </c>
      <c r="M1670" s="14">
        <f t="shared" si="875"/>
        <v>769177</v>
      </c>
      <c r="N1670" s="13"/>
      <c r="O1670" s="12">
        <f>1000*(IF(I59&lt;18,VLOOKUP(I59,'[1]Mortality (No Interventions) L'!$B$10:$O$129,13),VLOOKUP(I59,'[1]Mortality (Interventions) L'!$B$392:$AV$512,40)))</f>
        <v>824.82876777876038</v>
      </c>
      <c r="P1670" s="11">
        <v>0</v>
      </c>
      <c r="Q1670" s="10">
        <f t="shared" si="884"/>
        <v>3.2164317152341646E-10</v>
      </c>
      <c r="R1670" s="10">
        <f t="shared" si="885"/>
        <v>2.6530054083211209E-10</v>
      </c>
      <c r="S1670" s="10">
        <f t="shared" si="886"/>
        <v>0</v>
      </c>
      <c r="T1670" s="9">
        <f t="shared" si="876"/>
        <v>5.6342630691304373E-11</v>
      </c>
      <c r="U1670" s="18"/>
      <c r="V1670" s="8">
        <f t="shared" si="887"/>
        <v>2.474005297428669E-6</v>
      </c>
      <c r="W1670" s="8">
        <f t="shared" si="877"/>
        <v>4.3337455647245426E-7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-1.5000733450504614E-7</v>
      </c>
      <c r="AB1670" s="8">
        <f t="shared" si="888"/>
        <v>-2.0406307409562147E-4</v>
      </c>
      <c r="AC1670" s="8">
        <f t="shared" si="881"/>
        <v>-2.0421308143012652E-4</v>
      </c>
      <c r="AD1670" s="8">
        <f t="shared" si="889"/>
        <v>2.4269991967775245E-7</v>
      </c>
      <c r="AE1670" s="8">
        <f t="shared" si="882"/>
        <v>-2.0397038151044876E-4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2662.4126822711082</v>
      </c>
      <c r="M1671" s="14">
        <f t="shared" si="875"/>
        <v>769177</v>
      </c>
      <c r="N1671" s="13"/>
      <c r="O1671" s="12">
        <f>1000*(IF(I60&lt;18,VLOOKUP(I60,'[1]Mortality (No Interventions) L'!$B$10:$O$129,13),VLOOKUP(I60,'[1]Mortality (Interventions) L'!$B$392:$AV$512,40)))</f>
        <v>1000</v>
      </c>
      <c r="P1671" s="11">
        <v>0</v>
      </c>
      <c r="Q1671" s="10">
        <f t="shared" si="884"/>
        <v>5.6342630691304373E-11</v>
      </c>
      <c r="R1671" s="10">
        <f t="shared" si="885"/>
        <v>5.634263069130438E-11</v>
      </c>
      <c r="S1671" s="10">
        <f t="shared" si="886"/>
        <v>-6.4623485355705287E-27</v>
      </c>
      <c r="T1671" s="9">
        <f t="shared" si="876"/>
        <v>0</v>
      </c>
      <c r="U1671" s="18"/>
      <c r="V1671" s="8">
        <f t="shared" si="887"/>
        <v>4.3337455647245426E-7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-4.3337455647245427E-5</v>
      </c>
      <c r="AC1671" s="8">
        <f t="shared" si="881"/>
        <v>-4.3337455647245427E-5</v>
      </c>
      <c r="AD1671" s="8">
        <f t="shared" si="889"/>
        <v>4.2514043989947764E-8</v>
      </c>
      <c r="AE1671" s="8">
        <f t="shared" si="882"/>
        <v>-4.3294941603255479E-5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2662.4126822711082</v>
      </c>
      <c r="M1672" s="14">
        <f t="shared" si="875"/>
        <v>769177</v>
      </c>
      <c r="N1672" s="13"/>
      <c r="O1672" s="12" t="e">
        <f>1000*(IF(I61&lt;18,VLOOKUP(I61,'[1]Mortality (No Interventions) L'!$B$10:$O$129,13),VLOOKUP(I61,'[1]Mortality (Interventions) L'!$B$392:$AV$512,40)))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2662.4126822711082</v>
      </c>
      <c r="M1673" s="14">
        <f t="shared" si="875"/>
        <v>769177</v>
      </c>
      <c r="N1673" s="13"/>
      <c r="O1673" s="12" t="e">
        <f>1000*(IF(I62&lt;18,VLOOKUP(I62,'[1]Mortality (No Interventions) L'!$B$10:$O$129,13),VLOOKUP(I62,'[1]Mortality (Interventions) L'!$B$392:$AV$512,40)))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2662.4126822711082</v>
      </c>
      <c r="M1674" s="14">
        <f t="shared" si="875"/>
        <v>769177</v>
      </c>
      <c r="N1674" s="13"/>
      <c r="O1674" s="12" t="e">
        <f>1000*(IF(I63&lt;18,VLOOKUP(I63,'[1]Mortality (No Interventions) L'!$B$10:$O$129,13),VLOOKUP(I63,'[1]Mortality (Interventions) L'!$B$392:$AV$512,40)))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2662.4126822711082</v>
      </c>
      <c r="M1675" s="14">
        <f t="shared" si="875"/>
        <v>769177</v>
      </c>
      <c r="N1675" s="13"/>
      <c r="O1675" s="12" t="e">
        <f>1000*(IF(I64&lt;18,VLOOKUP(I64,'[1]Mortality (No Interventions) L'!$B$10:$O$129,13),VLOOKUP(I64,'[1]Mortality (Interventions) L'!$B$392:$AV$512,40)))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2662.4126822711082</v>
      </c>
      <c r="M1676" s="14">
        <f t="shared" si="875"/>
        <v>769177</v>
      </c>
      <c r="N1676" s="13"/>
      <c r="O1676" s="12" t="e">
        <f>1000*(IF(I65&lt;18,VLOOKUP(I65,'[1]Mortality (No Interventions) L'!$B$10:$O$129,13),VLOOKUP(I65,'[1]Mortality (Interventions) L'!$B$392:$AV$512,40)))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2662.4126822711082</v>
      </c>
      <c r="M1677" s="14">
        <f t="shared" si="875"/>
        <v>769177</v>
      </c>
      <c r="N1677" s="13"/>
      <c r="O1677" s="12" t="e">
        <f>1000*(IF(I66&lt;18,VLOOKUP(I66,'[1]Mortality (No Interventions) L'!$B$10:$O$129,13),VLOOKUP(I66,'[1]Mortality (Interventions) L'!$B$392:$AV$512,40)))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2662.4126822711082</v>
      </c>
      <c r="M1678" s="14">
        <f t="shared" si="875"/>
        <v>769177</v>
      </c>
      <c r="N1678" s="13"/>
      <c r="O1678" s="12" t="e">
        <f>1000*(IF(I67&lt;18,VLOOKUP(I67,'[1]Mortality (No Interventions) L'!$B$10:$O$129,13),VLOOKUP(I67,'[1]Mortality (Interventions) L'!$B$392:$AV$512,40)))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2662.4126822711082</v>
      </c>
      <c r="M1679" s="14">
        <f t="shared" ref="M1679:M1710" si="892">$E$11</f>
        <v>769177</v>
      </c>
      <c r="N1679" s="13"/>
      <c r="O1679" s="12" t="e">
        <f>1000*(IF(I68&lt;18,VLOOKUP(I68,'[1]Mortality (No Interventions) L'!$B$10:$O$129,13),VLOOKUP(I68,'[1]Mortality (Interventions) L'!$B$392:$AV$512,40)))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2662.4126822711082</v>
      </c>
      <c r="M1680" s="14">
        <f t="shared" si="892"/>
        <v>769177</v>
      </c>
      <c r="N1680" s="13"/>
      <c r="O1680" s="12" t="e">
        <f>1000*(IF(I69&lt;18,VLOOKUP(I69,'[1]Mortality (No Interventions) L'!$B$10:$O$129,13),VLOOKUP(I69,'[1]Mortality (Interventions) L'!$B$392:$AV$512,40)))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2662.4126822711082</v>
      </c>
      <c r="M1681" s="14">
        <f t="shared" si="892"/>
        <v>769177</v>
      </c>
      <c r="N1681" s="13"/>
      <c r="O1681" s="12" t="e">
        <f>1000*(IF(I70&lt;18,VLOOKUP(I70,'[1]Mortality (No Interventions) L'!$B$10:$O$129,13),VLOOKUP(I70,'[1]Mortality (Interventions) L'!$B$392:$AV$512,40)))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2662.4126822711082</v>
      </c>
      <c r="M1682" s="14">
        <f t="shared" si="892"/>
        <v>769177</v>
      </c>
      <c r="N1682" s="13"/>
      <c r="O1682" s="12" t="e">
        <f>1000*(IF(I71&lt;18,VLOOKUP(I71,'[1]Mortality (No Interventions) L'!$B$10:$O$129,13),VLOOKUP(I71,'[1]Mortality (Interventions) L'!$B$392:$AV$512,40)))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2662.4126822711082</v>
      </c>
      <c r="M1683" s="14">
        <f t="shared" si="892"/>
        <v>769177</v>
      </c>
      <c r="N1683" s="13"/>
      <c r="O1683" s="12" t="e">
        <f>1000*(IF(I72&lt;18,VLOOKUP(I72,'[1]Mortality (No Interventions) L'!$B$10:$O$129,13),VLOOKUP(I72,'[1]Mortality (Interventions) L'!$B$392:$AV$512,40)))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2662.4126822711082</v>
      </c>
      <c r="M1684" s="14">
        <f t="shared" si="892"/>
        <v>769177</v>
      </c>
      <c r="N1684" s="13"/>
      <c r="O1684" s="12" t="e">
        <f>1000*(IF(I73&lt;18,VLOOKUP(I73,'[1]Mortality (No Interventions) L'!$B$10:$O$129,13),VLOOKUP(I73,'[1]Mortality (Interventions) L'!$B$392:$AV$512,40)))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2662.4126822711082</v>
      </c>
      <c r="M1685" s="14">
        <f t="shared" si="892"/>
        <v>769177</v>
      </c>
      <c r="N1685" s="13"/>
      <c r="O1685" s="12" t="e">
        <f>1000*(IF(I74&lt;18,VLOOKUP(I74,'[1]Mortality (No Interventions) L'!$B$10:$O$129,13),VLOOKUP(I74,'[1]Mortality (Interventions) L'!$B$392:$AV$512,40)))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2662.4126822711082</v>
      </c>
      <c r="M1686" s="14">
        <f t="shared" si="892"/>
        <v>769177</v>
      </c>
      <c r="N1686" s="13"/>
      <c r="O1686" s="12" t="e">
        <f>1000*(IF(I75&lt;18,VLOOKUP(I75,'[1]Mortality (No Interventions) L'!$B$10:$O$129,13),VLOOKUP(I75,'[1]Mortality (Interventions) L'!$B$392:$AV$512,40)))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2662.4126822711082</v>
      </c>
      <c r="M1687" s="14">
        <f t="shared" si="892"/>
        <v>769177</v>
      </c>
      <c r="N1687" s="13"/>
      <c r="O1687" s="12" t="e">
        <f>1000*(IF(I76&lt;18,VLOOKUP(I76,'[1]Mortality (No Interventions) L'!$B$10:$O$129,13),VLOOKUP(I76,'[1]Mortality (Interventions) L'!$B$392:$AV$512,40)))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2662.4126822711082</v>
      </c>
      <c r="M1688" s="14">
        <f t="shared" si="892"/>
        <v>769177</v>
      </c>
      <c r="N1688" s="13"/>
      <c r="O1688" s="12" t="e">
        <f>1000*(IF(I77&lt;18,VLOOKUP(I77,'[1]Mortality (No Interventions) L'!$B$10:$O$129,13),VLOOKUP(I77,'[1]Mortality (Interventions) L'!$B$392:$AV$512,40)))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2662.4126822711082</v>
      </c>
      <c r="M1689" s="14">
        <f t="shared" si="892"/>
        <v>769177</v>
      </c>
      <c r="N1689" s="13"/>
      <c r="O1689" s="12" t="e">
        <f>1000*(IF(I78&lt;18,VLOOKUP(I78,'[1]Mortality (No Interventions) L'!$B$10:$O$129,13),VLOOKUP(I78,'[1]Mortality (Interventions) L'!$B$392:$AV$512,40)))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2662.4126822711082</v>
      </c>
      <c r="M1690" s="14">
        <f t="shared" si="892"/>
        <v>769177</v>
      </c>
      <c r="N1690" s="13"/>
      <c r="O1690" s="12" t="e">
        <f>1000*(IF(I79&lt;18,VLOOKUP(I79,'[1]Mortality (No Interventions) L'!$B$10:$O$129,13),VLOOKUP(I79,'[1]Mortality (Interventions) L'!$B$392:$AV$512,40)))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2662.4126822711082</v>
      </c>
      <c r="M1691" s="14">
        <f t="shared" si="892"/>
        <v>769177</v>
      </c>
      <c r="O1691" s="12" t="e">
        <f>1000*(IF(I80&lt;18,VLOOKUP(I80,'[1]Mortality (No Interventions) L'!$B$10:$O$129,13),VLOOKUP(I80,'[1]Mortality (Interventions) L'!$B$392:$AV$512,40)))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2662.4126822711082</v>
      </c>
      <c r="M1692" s="14">
        <f t="shared" si="892"/>
        <v>769177</v>
      </c>
      <c r="O1692" s="12" t="e">
        <f>1000*(IF(I81&lt;18,VLOOKUP(I81,'[1]Mortality (No Interventions) L'!$B$10:$O$129,13),VLOOKUP(I81,'[1]Mortality (Interventions) L'!$B$392:$AV$512,40)))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2662.4126822711082</v>
      </c>
      <c r="M1693" s="14">
        <f t="shared" si="892"/>
        <v>769177</v>
      </c>
      <c r="O1693" s="12" t="e">
        <f>1000*(IF(I82&lt;18,VLOOKUP(I82,'[1]Mortality (No Interventions) L'!$B$10:$O$129,13),VLOOKUP(I82,'[1]Mortality (Interventions) L'!$B$392:$AV$512,40)))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2662.4126822711082</v>
      </c>
      <c r="M1694" s="14">
        <f t="shared" si="892"/>
        <v>769177</v>
      </c>
      <c r="O1694" s="12" t="e">
        <f>1000*(IF(I83&lt;18,VLOOKUP(I83,'[1]Mortality (No Interventions) L'!$B$10:$O$129,13),VLOOKUP(I83,'[1]Mortality (Interventions) L'!$B$392:$AV$512,40)))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2662.4126822711082</v>
      </c>
      <c r="M1695" s="14">
        <f t="shared" si="892"/>
        <v>769177</v>
      </c>
      <c r="O1695" s="12" t="e">
        <f>1000*(IF(I84&lt;18,VLOOKUP(I84,'[1]Mortality (No Interventions) L'!$B$10:$O$129,13),VLOOKUP(I84,'[1]Mortality (Interventions) L'!$B$392:$AV$512,40)))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2662.4126822711082</v>
      </c>
      <c r="M1696" s="14">
        <f t="shared" si="892"/>
        <v>769177</v>
      </c>
      <c r="O1696" s="12" t="e">
        <f>1000*(IF(I85&lt;18,VLOOKUP(I85,'[1]Mortality (No Interventions) L'!$B$10:$O$129,13),VLOOKUP(I85,'[1]Mortality (Interventions) L'!$B$392:$AV$512,40)))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2662.4126822711082</v>
      </c>
      <c r="M1697" s="14">
        <f t="shared" si="892"/>
        <v>769177</v>
      </c>
      <c r="O1697" s="12" t="e">
        <f>1000*(IF(I86&lt;18,VLOOKUP(I86,'[1]Mortality (No Interventions) L'!$B$10:$O$129,13),VLOOKUP(I86,'[1]Mortality (Interventions) L'!$B$392:$AV$512,40)))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2662.4126822711082</v>
      </c>
      <c r="M1698" s="14">
        <f t="shared" si="892"/>
        <v>769177</v>
      </c>
      <c r="O1698" s="12" t="e">
        <f>1000*(IF(I87&lt;18,VLOOKUP(I87,'[1]Mortality (No Interventions) L'!$B$10:$O$129,13),VLOOKUP(I87,'[1]Mortality (Interventions) L'!$B$392:$AV$512,40)))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2662.4126822711082</v>
      </c>
      <c r="M1699" s="14">
        <f t="shared" si="892"/>
        <v>769177</v>
      </c>
      <c r="O1699" s="12" t="e">
        <f>1000*(IF(I88&lt;18,VLOOKUP(I88,'[1]Mortality (No Interventions) L'!$B$10:$O$129,13),VLOOKUP(I88,'[1]Mortality (Interventions) L'!$B$392:$AV$512,40)))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2662.4126822711082</v>
      </c>
      <c r="M1700" s="14">
        <f t="shared" si="892"/>
        <v>769177</v>
      </c>
      <c r="O1700" s="12" t="e">
        <f>1000*(IF(I89&lt;18,VLOOKUP(I89,'[1]Mortality (No Interventions) L'!$B$10:$O$129,13),VLOOKUP(I89,'[1]Mortality (Interventions) L'!$B$392:$AV$512,40)))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2662.4126822711082</v>
      </c>
      <c r="M1701" s="14">
        <f t="shared" si="892"/>
        <v>769177</v>
      </c>
      <c r="O1701" s="12" t="e">
        <f>1000*(IF(I90&lt;18,VLOOKUP(I90,'[1]Mortality (No Interventions) L'!$B$10:$O$129,13),VLOOKUP(I90,'[1]Mortality (Interventions) L'!$B$392:$AV$512,40)))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2662.4126822711082</v>
      </c>
      <c r="M1702" s="14">
        <f t="shared" si="892"/>
        <v>769177</v>
      </c>
      <c r="O1702" s="12" t="e">
        <f>1000*(IF(I91&lt;18,VLOOKUP(I91,'[1]Mortality (No Interventions) L'!$B$10:$O$129,13),VLOOKUP(I91,'[1]Mortality (Interventions) L'!$B$392:$AV$512,40)))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2662.4126822711082</v>
      </c>
      <c r="M1703" s="14">
        <f t="shared" si="892"/>
        <v>769177</v>
      </c>
      <c r="O1703" s="12" t="e">
        <f>1000*(IF(I92&lt;18,VLOOKUP(I92,'[1]Mortality (No Interventions) L'!$B$10:$O$129,13),VLOOKUP(I92,'[1]Mortality (Interventions) L'!$B$392:$AV$512,40)))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2662.4126822711082</v>
      </c>
      <c r="M1704" s="14">
        <f t="shared" si="892"/>
        <v>769177</v>
      </c>
      <c r="O1704" s="12" t="e">
        <f>1000*(IF(I93&lt;18,VLOOKUP(I93,'[1]Mortality (No Interventions) L'!$B$10:$O$129,13),VLOOKUP(I93,'[1]Mortality (Interventions) L'!$B$392:$AV$512,40)))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2662.4126822711082</v>
      </c>
      <c r="M1705" s="14">
        <f t="shared" si="892"/>
        <v>769177</v>
      </c>
      <c r="O1705" s="12" t="e">
        <f>1000*(IF(I94&lt;18,VLOOKUP(I94,'[1]Mortality (No Interventions) L'!$B$10:$O$129,13),VLOOKUP(I94,'[1]Mortality (Interventions) L'!$B$392:$AV$512,40)))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2662.4126822711082</v>
      </c>
      <c r="M1706" s="14">
        <f t="shared" si="892"/>
        <v>769177</v>
      </c>
      <c r="O1706" s="12" t="e">
        <f>1000*(IF(I95&lt;18,VLOOKUP(I95,'[1]Mortality (No Interventions) L'!$B$10:$O$129,13),VLOOKUP(I95,'[1]Mortality (Interventions) L'!$B$392:$AV$512,40)))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2662.4126822711082</v>
      </c>
      <c r="M1707" s="14">
        <f t="shared" si="892"/>
        <v>769177</v>
      </c>
      <c r="O1707" s="12" t="e">
        <f>1000*(IF(I96&lt;18,VLOOKUP(I96,'[1]Mortality (No Interventions) L'!$B$10:$O$129,13),VLOOKUP(I96,'[1]Mortality (Interventions) L'!$B$392:$AV$512,40)))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2662.4126822711082</v>
      </c>
      <c r="M1708" s="14">
        <f t="shared" si="892"/>
        <v>769177</v>
      </c>
      <c r="O1708" s="12" t="e">
        <f>1000*(IF(I97&lt;18,VLOOKUP(I97,'[1]Mortality (No Interventions) L'!$B$10:$O$129,13),VLOOKUP(I97,'[1]Mortality (Interventions) L'!$B$392:$AV$512,40)))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2662.4126822711082</v>
      </c>
      <c r="M1709" s="14">
        <f t="shared" si="892"/>
        <v>769177</v>
      </c>
      <c r="O1709" s="12" t="e">
        <f>1000*(IF(I98&lt;18,VLOOKUP(I98,'[1]Mortality (No Interventions) L'!$B$10:$O$129,13),VLOOKUP(I98,'[1]Mortality (Interventions) L'!$B$392:$AV$512,40)))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2662.4126822711082</v>
      </c>
      <c r="M1710" s="14">
        <f t="shared" si="892"/>
        <v>769177</v>
      </c>
      <c r="O1710" s="12" t="e">
        <f>1000*(IF(I99&lt;18,VLOOKUP(I99,'[1]Mortality (No Interventions) L'!$B$10:$O$129,13),VLOOKUP(I99,'[1]Mortality (Interventions) L'!$B$392:$AV$512,40)))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2662.4126822711082</v>
      </c>
      <c r="M1711" s="14">
        <f t="shared" ref="M1711:M1735" si="909">$E$11</f>
        <v>769177</v>
      </c>
      <c r="O1711" s="12" t="e">
        <f>1000*(IF(I100&lt;18,VLOOKUP(I100,'[1]Mortality (No Interventions) L'!$B$10:$O$129,13),VLOOKUP(I100,'[1]Mortality (Interventions) L'!$B$392:$AV$512,40)))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2662.4126822711082</v>
      </c>
      <c r="M1712" s="14">
        <f t="shared" si="909"/>
        <v>769177</v>
      </c>
      <c r="O1712" s="12" t="e">
        <f>1000*(IF(I101&lt;18,VLOOKUP(I101,'[1]Mortality (No Interventions) L'!$B$10:$O$129,13),VLOOKUP(I101,'[1]Mortality (Interventions) L'!$B$392:$AV$512,40)))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2662.4126822711082</v>
      </c>
      <c r="M1713" s="14">
        <f t="shared" si="909"/>
        <v>769177</v>
      </c>
      <c r="O1713" s="12" t="e">
        <f>1000*(IF(I102&lt;18,VLOOKUP(I102,'[1]Mortality (No Interventions) L'!$B$10:$O$129,13),VLOOKUP(I102,'[1]Mortality (Interventions) L'!$B$392:$AV$512,40)))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2662.4126822711082</v>
      </c>
      <c r="M1714" s="14">
        <f t="shared" si="909"/>
        <v>769177</v>
      </c>
      <c r="O1714" s="12" t="e">
        <f>1000*(IF(I103&lt;18,VLOOKUP(I103,'[1]Mortality (No Interventions) L'!$B$10:$O$129,13),VLOOKUP(I103,'[1]Mortality (Interventions) L'!$B$392:$AV$512,40)))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2662.4126822711082</v>
      </c>
      <c r="M1715" s="14">
        <f t="shared" si="909"/>
        <v>769177</v>
      </c>
      <c r="O1715" s="12" t="e">
        <f>1000*(IF(I104&lt;18,VLOOKUP(I104,'[1]Mortality (No Interventions) L'!$B$10:$O$129,13),VLOOKUP(I104,'[1]Mortality (Interventions) L'!$B$392:$AV$512,40)))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2662.4126822711082</v>
      </c>
      <c r="M1716" s="14">
        <f t="shared" si="909"/>
        <v>769177</v>
      </c>
      <c r="O1716" s="12" t="e">
        <f>1000*(IF(I105&lt;18,VLOOKUP(I105,'[1]Mortality (No Interventions) L'!$B$10:$O$129,13),VLOOKUP(I105,'[1]Mortality (Interventions) L'!$B$392:$AV$512,40)))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2662.4126822711082</v>
      </c>
      <c r="M1717" s="14">
        <f t="shared" si="909"/>
        <v>769177</v>
      </c>
      <c r="O1717" s="12" t="e">
        <f>1000*(IF(I106&lt;18,VLOOKUP(I106,'[1]Mortality (No Interventions) L'!$B$10:$O$129,13),VLOOKUP(I106,'[1]Mortality (Interventions) L'!$B$392:$AV$512,40)))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2662.4126822711082</v>
      </c>
      <c r="M1718" s="14">
        <f t="shared" si="909"/>
        <v>769177</v>
      </c>
      <c r="O1718" s="12" t="e">
        <f>1000*(IF(I107&lt;18,VLOOKUP(I107,'[1]Mortality (No Interventions) L'!$B$10:$O$129,13),VLOOKUP(I107,'[1]Mortality (Interventions) L'!$B$392:$AV$512,40)))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2662.4126822711082</v>
      </c>
      <c r="M1719" s="14">
        <f t="shared" si="909"/>
        <v>769177</v>
      </c>
      <c r="O1719" s="12" t="e">
        <f>1000*(IF(I108&lt;18,VLOOKUP(I108,'[1]Mortality (No Interventions) L'!$B$10:$O$129,13),VLOOKUP(I108,'[1]Mortality (Interventions) L'!$B$392:$AV$512,40)))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2662.4126822711082</v>
      </c>
      <c r="M1720" s="14">
        <f t="shared" si="909"/>
        <v>769177</v>
      </c>
      <c r="O1720" s="12" t="e">
        <f>1000*(IF(I109&lt;18,VLOOKUP(I109,'[1]Mortality (No Interventions) L'!$B$10:$O$129,13),VLOOKUP(I109,'[1]Mortality (Interventions) L'!$B$392:$AV$512,40)))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2662.4126822711082</v>
      </c>
      <c r="M1721" s="14">
        <f t="shared" si="909"/>
        <v>769177</v>
      </c>
      <c r="O1721" s="12" t="e">
        <f>1000*(IF(I110&lt;18,VLOOKUP(I110,'[1]Mortality (No Interventions) L'!$B$10:$O$129,13),VLOOKUP(I110,'[1]Mortality (Interventions) L'!$B$392:$AV$512,40)))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2662.4126822711082</v>
      </c>
      <c r="M1722" s="14">
        <f t="shared" si="909"/>
        <v>769177</v>
      </c>
      <c r="O1722" s="12" t="e">
        <f>1000*(IF(I111&lt;18,VLOOKUP(I111,'[1]Mortality (No Interventions) L'!$B$10:$O$129,13),VLOOKUP(I111,'[1]Mortality (Interventions) L'!$B$392:$AV$512,40)))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2662.4126822711082</v>
      </c>
      <c r="M1723" s="14">
        <f t="shared" si="909"/>
        <v>769177</v>
      </c>
      <c r="O1723" s="12" t="e">
        <f>1000*(IF(I112&lt;18,VLOOKUP(I112,'[1]Mortality (No Interventions) L'!$B$10:$O$129,13),VLOOKUP(I112,'[1]Mortality (Interventions) L'!$B$392:$AV$512,40)))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2662.4126822711082</v>
      </c>
      <c r="M1724" s="14">
        <f t="shared" si="909"/>
        <v>769177</v>
      </c>
      <c r="O1724" s="12" t="e">
        <f>1000*(IF(I113&lt;18,VLOOKUP(I113,'[1]Mortality (No Interventions) L'!$B$10:$O$129,13),VLOOKUP(I113,'[1]Mortality (Interventions) L'!$B$392:$AV$512,40)))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2662.4126822711082</v>
      </c>
      <c r="M1725" s="14">
        <f t="shared" si="909"/>
        <v>769177</v>
      </c>
      <c r="O1725" s="12" t="e">
        <f>1000*(IF(I114&lt;18,VLOOKUP(I114,'[1]Mortality (No Interventions) L'!$B$10:$O$129,13),VLOOKUP(I114,'[1]Mortality (Interventions) L'!$B$392:$AV$512,40)))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2662.4126822711082</v>
      </c>
      <c r="M1726" s="14">
        <f t="shared" si="909"/>
        <v>769177</v>
      </c>
      <c r="O1726" s="12" t="e">
        <f>1000*(IF(I115&lt;18,VLOOKUP(I115,'[1]Mortality (No Interventions) L'!$B$10:$O$129,13),VLOOKUP(I115,'[1]Mortality (Interventions) L'!$B$392:$AV$512,40)))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2662.4126822711082</v>
      </c>
      <c r="M1727" s="14">
        <f t="shared" si="909"/>
        <v>769177</v>
      </c>
      <c r="O1727" s="12" t="e">
        <f>1000*(IF(I116&lt;18,VLOOKUP(I116,'[1]Mortality (No Interventions) L'!$B$10:$O$129,13),VLOOKUP(I116,'[1]Mortality (Interventions) L'!$B$392:$AV$512,40)))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2662.4126822711082</v>
      </c>
      <c r="M1728" s="14">
        <f t="shared" si="909"/>
        <v>769177</v>
      </c>
      <c r="O1728" s="12" t="e">
        <f>1000*(IF(I117&lt;18,VLOOKUP(I117,'[1]Mortality (No Interventions) L'!$B$10:$O$129,13),VLOOKUP(I117,'[1]Mortality (Interventions) L'!$B$392:$AV$512,40)))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2662.4126822711082</v>
      </c>
      <c r="M1729" s="14">
        <f t="shared" si="909"/>
        <v>769177</v>
      </c>
      <c r="O1729" s="12" t="e">
        <f>1000*(IF(I118&lt;18,VLOOKUP(I118,'[1]Mortality (No Interventions) L'!$B$10:$O$129,13),VLOOKUP(I118,'[1]Mortality (Interventions) L'!$B$392:$AV$512,40)))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2662.4126822711082</v>
      </c>
      <c r="M1730" s="14">
        <f t="shared" si="909"/>
        <v>769177</v>
      </c>
      <c r="O1730" s="12" t="e">
        <f>1000*(IF(I119&lt;18,VLOOKUP(I119,'[1]Mortality (No Interventions) L'!$B$10:$O$129,13),VLOOKUP(I119,'[1]Mortality (Interventions) L'!$B$392:$AV$512,40)))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2662.4126822711082</v>
      </c>
      <c r="M1731" s="14">
        <f t="shared" si="909"/>
        <v>769177</v>
      </c>
      <c r="O1731" s="12" t="e">
        <f>1000*(IF(I120&lt;18,VLOOKUP(I120,'[1]Mortality (No Interventions) L'!$B$10:$O$129,13),VLOOKUP(I120,'[1]Mortality (Interventions) L'!$B$392:$AV$512,40)))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2662.4126822711082</v>
      </c>
      <c r="M1732" s="14">
        <f t="shared" si="909"/>
        <v>769177</v>
      </c>
      <c r="O1732" s="12" t="e">
        <f>1000*(IF(I121&lt;18,VLOOKUP(I121,'[1]Mortality (No Interventions) L'!$B$10:$O$129,13),VLOOKUP(I121,'[1]Mortality (Interventions) L'!$B$392:$AV$512,40)))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2662.4126822711082</v>
      </c>
      <c r="M1733" s="14">
        <f t="shared" si="909"/>
        <v>769177</v>
      </c>
      <c r="O1733" s="12" t="e">
        <f>1000*(IF(I122&lt;18,VLOOKUP(I122,'[1]Mortality (No Interventions) L'!$B$10:$O$129,13),VLOOKUP(I122,'[1]Mortality (Interventions) L'!$B$392:$AV$512,40)))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2662.4126822711082</v>
      </c>
      <c r="M1734" s="14">
        <f t="shared" si="909"/>
        <v>769177</v>
      </c>
      <c r="O1734" s="12" t="e">
        <f>1000*(IF(I123&lt;18,VLOOKUP(I123,'[1]Mortality (No Interventions) L'!$B$10:$O$129,13),VLOOKUP(I123,'[1]Mortality (Interventions) L'!$B$392:$AV$512,40)))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2662.4126822711082</v>
      </c>
      <c r="M1735" s="14">
        <f t="shared" si="909"/>
        <v>769177</v>
      </c>
      <c r="O1735" s="12" t="e">
        <f>1000*(IF(I124&lt;18,VLOOKUP(I124,'[1]Mortality (No Interventions) L'!$B$10:$O$129,13),VLOOKUP(I124,'[1]Mortality (Interventions) L'!$B$392:$AV$512,40)))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492616.3906831292</v>
      </c>
      <c r="Z1740" s="2">
        <f t="shared" si="926"/>
        <v>-12315.40976707823</v>
      </c>
      <c r="AA1740" s="2">
        <f t="shared" si="926"/>
        <v>-50877.992367420688</v>
      </c>
      <c r="AB1740" s="2">
        <f t="shared" si="926"/>
        <v>-769177.00000000012</v>
      </c>
      <c r="AC1740" s="2">
        <f t="shared" si="926"/>
        <v>-339754.01145136973</v>
      </c>
      <c r="AD1740" s="2">
        <f t="shared" si="926"/>
        <v>14467.214557636462</v>
      </c>
      <c r="AE1740" s="2">
        <f t="shared" si="926"/>
        <v>-325286.79689373338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492616.3906831292</v>
      </c>
      <c r="Z1742" s="2">
        <f t="shared" si="927"/>
        <v>-12315.40976707823</v>
      </c>
      <c r="AA1742" s="2">
        <f t="shared" si="927"/>
        <v>-23147.457371001066</v>
      </c>
      <c r="AB1742" s="2">
        <f t="shared" si="927"/>
        <v>-173476.13365848304</v>
      </c>
      <c r="AC1742" s="2">
        <f t="shared" si="927"/>
        <v>283677.3898865669</v>
      </c>
      <c r="AD1742" s="2">
        <f t="shared" si="927"/>
        <v>5957.0086634151658</v>
      </c>
      <c r="AE1742" s="2">
        <f t="shared" si="927"/>
        <v>289634.39854998211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492616.3906831292</v>
      </c>
      <c r="Z1744" s="2">
        <f t="shared" si="928"/>
        <v>-12315.40976707823</v>
      </c>
      <c r="AA1744" s="2">
        <f t="shared" si="928"/>
        <v>-35785.107822197795</v>
      </c>
      <c r="AB1744" s="2">
        <f t="shared" si="928"/>
        <v>-405060.49039207277</v>
      </c>
      <c r="AC1744" s="2">
        <f t="shared" si="928"/>
        <v>39455.382701780531</v>
      </c>
      <c r="AD1744" s="2">
        <f t="shared" si="928"/>
        <v>9806.2838841380781</v>
      </c>
      <c r="AE1744" s="2">
        <f t="shared" si="928"/>
        <v>49261.666585918516</v>
      </c>
    </row>
    <row r="1748" spans="1:40" ht="19" customHeight="1" x14ac:dyDescent="0.15">
      <c r="A1748" s="1"/>
      <c r="G1748" s="1" t="s">
        <v>11</v>
      </c>
      <c r="H1748" s="50">
        <v>504193.66107746598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504193.66107746598</v>
      </c>
      <c r="K1749" s="14">
        <f>J1749*$C$10</f>
        <v>12604.841526936651</v>
      </c>
      <c r="L1749" s="15">
        <f>$C$1759</f>
        <v>5035.2951186608325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504193.66107746598</v>
      </c>
      <c r="Z1749" s="8">
        <f t="shared" ref="Z1749:Z1780" si="933">IFERROR(_xlfn.IFNA(-$T1749*K1749,0),0)</f>
        <v>-12604.841526936651</v>
      </c>
      <c r="AA1749" s="8">
        <f t="shared" ref="AA1749:AA1780" si="934">IFERROR(_xlfn.IFNA(-$T1749*L1749,0),0)</f>
        <v>-5035.2951186608325</v>
      </c>
      <c r="AB1749" s="8"/>
      <c r="AC1749" s="8">
        <f t="shared" ref="AC1749:AC1780" si="935">IFERROR(_xlfn.IFNA(SUM(Y1749:AB1749),0),0)</f>
        <v>486553.52443186851</v>
      </c>
      <c r="AD1749" s="8"/>
      <c r="AE1749" s="8">
        <f t="shared" ref="AE1749:AE1780" si="936">IFERROR(_xlfn.IFNA(SUM(AC1749:AD1749),0),0)</f>
        <v>486553.52443186851</v>
      </c>
      <c r="AG1749" s="46">
        <f>AE1878</f>
        <v>50419.391863352736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L'!$B$10:$O$129,13),VLOOKUP(I5,'[1]Mortality (Interventions) L'!$B$392:$AV$512,43)))</f>
        <v>13.821837434605799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1.3821837434605799E-2</v>
      </c>
      <c r="S1750" s="10">
        <f t="shared" ref="S1750:S1781" si="940">MIN(P1750*Q1750,Q1750-R1750)</f>
        <v>0</v>
      </c>
      <c r="T1750" s="9">
        <f t="shared" si="930"/>
        <v>0.98617816256539426</v>
      </c>
      <c r="U1750" s="18"/>
      <c r="V1750" s="8">
        <f t="shared" ref="V1750:V1781" si="941">W1749</f>
        <v>7691.77</v>
      </c>
      <c r="W1750" s="8">
        <f t="shared" si="931"/>
        <v>7585.4556054756231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-10631.439452437784</v>
      </c>
      <c r="AC1750" s="8">
        <f t="shared" si="935"/>
        <v>-10631.439452437784</v>
      </c>
      <c r="AD1750" s="8">
        <f t="shared" ref="AD1750:AD1781" si="943">IFERROR(_xlfn.IFNA($D$6*SUM(V1750:V1750,Y1750:Z1750),0),0)</f>
        <v>754.56263700000011</v>
      </c>
      <c r="AE1750" s="8">
        <f t="shared" si="936"/>
        <v>-9876.8768154377831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2514.326813273502</v>
      </c>
      <c r="M1751" s="14">
        <f t="shared" si="929"/>
        <v>769177</v>
      </c>
      <c r="N1751" s="13"/>
      <c r="O1751" s="12">
        <f>1000*(IF(I6&lt;18,VLOOKUP(I6,'[1]Mortality (No Interventions) L'!$B$10:$O$129,13),VLOOKUP(I6,'[1]Mortality (Interventions) L'!$B$392:$AV$512,43)))</f>
        <v>15.100070214218404</v>
      </c>
      <c r="P1751" s="11">
        <v>0</v>
      </c>
      <c r="Q1751" s="10">
        <f t="shared" si="938"/>
        <v>0.98617816256539426</v>
      </c>
      <c r="R1751" s="10">
        <f t="shared" si="939"/>
        <v>1.4891359498466344E-2</v>
      </c>
      <c r="S1751" s="10">
        <f t="shared" si="940"/>
        <v>0</v>
      </c>
      <c r="T1751" s="9">
        <f t="shared" si="930"/>
        <v>0.97128680306692794</v>
      </c>
      <c r="U1751" s="18"/>
      <c r="V1751" s="8">
        <f t="shared" si="941"/>
        <v>7585.4556054756231</v>
      </c>
      <c r="W1751" s="8">
        <f t="shared" si="931"/>
        <v>7470.9146932261046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-2442.1324523298763</v>
      </c>
      <c r="AB1751" s="8">
        <f t="shared" si="942"/>
        <v>-11454.091224951848</v>
      </c>
      <c r="AC1751" s="8">
        <f t="shared" si="935"/>
        <v>-13896.223677281723</v>
      </c>
      <c r="AD1751" s="8">
        <f t="shared" si="943"/>
        <v>744.13319489715866</v>
      </c>
      <c r="AE1751" s="8">
        <f t="shared" si="936"/>
        <v>-13152.090482384565</v>
      </c>
      <c r="AF1751" s="1" t="s">
        <v>34</v>
      </c>
      <c r="AG1751" s="44">
        <f>AE1878/Y1878</f>
        <v>0.10000005108276468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2514.326813273502</v>
      </c>
      <c r="M1752" s="14">
        <f t="shared" si="929"/>
        <v>769177</v>
      </c>
      <c r="N1752" s="13"/>
      <c r="O1752" s="12">
        <f>1000*(IF(I7&lt;18,VLOOKUP(I7,'[1]Mortality (No Interventions) L'!$B$10:$O$129,13),VLOOKUP(I7,'[1]Mortality (Interventions) L'!$B$392:$AV$512,43)))</f>
        <v>16.455344275047437</v>
      </c>
      <c r="P1752" s="11">
        <v>0</v>
      </c>
      <c r="Q1752" s="10">
        <f t="shared" si="938"/>
        <v>0.97128680306692794</v>
      </c>
      <c r="R1752" s="10">
        <f t="shared" si="939"/>
        <v>1.59828587342765E-2</v>
      </c>
      <c r="S1752" s="10">
        <f t="shared" si="940"/>
        <v>0</v>
      </c>
      <c r="T1752" s="9">
        <f t="shared" si="930"/>
        <v>0.95530394433265142</v>
      </c>
      <c r="U1752" s="18"/>
      <c r="V1752" s="8">
        <f t="shared" si="941"/>
        <v>7470.9146932261046</v>
      </c>
      <c r="W1752" s="8">
        <f t="shared" si="931"/>
        <v>7347.978219899559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-2401.9463220615226</v>
      </c>
      <c r="AB1752" s="8">
        <f t="shared" si="942"/>
        <v>-12293.647332654595</v>
      </c>
      <c r="AC1752" s="8">
        <f t="shared" si="935"/>
        <v>-14695.593654716118</v>
      </c>
      <c r="AD1752" s="8">
        <f t="shared" si="943"/>
        <v>732.89673140548086</v>
      </c>
      <c r="AE1752" s="8">
        <f t="shared" si="936"/>
        <v>-13962.696923310637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2514.326813273502</v>
      </c>
      <c r="M1753" s="14">
        <f t="shared" si="929"/>
        <v>769177</v>
      </c>
      <c r="N1753" s="13"/>
      <c r="O1753" s="12">
        <f>1000*(IF(I8&lt;18,VLOOKUP(I8,'[1]Mortality (No Interventions) L'!$B$10:$O$129,13),VLOOKUP(I8,'[1]Mortality (Interventions) L'!$B$392:$AV$512,43)))</f>
        <v>17.886470024323668</v>
      </c>
      <c r="P1753" s="11">
        <v>0</v>
      </c>
      <c r="Q1753" s="10">
        <f t="shared" si="938"/>
        <v>0.95530394433265142</v>
      </c>
      <c r="R1753" s="10">
        <f t="shared" si="939"/>
        <v>1.7087015364424137E-2</v>
      </c>
      <c r="S1753" s="10">
        <f t="shared" si="940"/>
        <v>0</v>
      </c>
      <c r="T1753" s="9">
        <f t="shared" si="930"/>
        <v>0.93821692896822728</v>
      </c>
      <c r="U1753" s="18"/>
      <c r="V1753" s="8">
        <f t="shared" si="941"/>
        <v>7347.978219899559</v>
      </c>
      <c r="W1753" s="8">
        <f t="shared" si="931"/>
        <v>7216.5488277299419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-2358.9839811719344</v>
      </c>
      <c r="AB1753" s="8">
        <f t="shared" si="942"/>
        <v>-13142.939216961664</v>
      </c>
      <c r="AC1753" s="8">
        <f t="shared" si="935"/>
        <v>-15501.923198133598</v>
      </c>
      <c r="AD1753" s="8">
        <f t="shared" si="943"/>
        <v>720.83666337214675</v>
      </c>
      <c r="AE1753" s="8">
        <f t="shared" si="936"/>
        <v>-14781.086534761451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2514.326813273502</v>
      </c>
      <c r="M1754" s="14">
        <f t="shared" si="929"/>
        <v>769177</v>
      </c>
      <c r="N1754" s="13"/>
      <c r="O1754" s="12">
        <f>1000*(IF(I9&lt;18,VLOOKUP(I9,'[1]Mortality (No Interventions) L'!$B$10:$O$129,13),VLOOKUP(I9,'[1]Mortality (Interventions) L'!$B$392:$AV$512,43)))</f>
        <v>19.491106175234979</v>
      </c>
      <c r="P1754" s="11">
        <v>0</v>
      </c>
      <c r="Q1754" s="10">
        <f t="shared" si="938"/>
        <v>0.93821692896822728</v>
      </c>
      <c r="R1754" s="10">
        <f t="shared" si="939"/>
        <v>1.8286885777922614E-2</v>
      </c>
      <c r="S1754" s="10">
        <f t="shared" si="940"/>
        <v>0</v>
      </c>
      <c r="T1754" s="9">
        <f t="shared" si="930"/>
        <v>0.91993004319030469</v>
      </c>
      <c r="U1754" s="18"/>
      <c r="V1754" s="8">
        <f t="shared" si="941"/>
        <v>7216.5488277299419</v>
      </c>
      <c r="W1754" s="8">
        <f t="shared" si="931"/>
        <v>7075.8903083098903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-2313.004773929234</v>
      </c>
      <c r="AB1754" s="8">
        <f t="shared" si="942"/>
        <v>-14065.851942005183</v>
      </c>
      <c r="AC1754" s="8">
        <f t="shared" si="935"/>
        <v>-16378.856715934417</v>
      </c>
      <c r="AD1754" s="8">
        <f t="shared" si="943"/>
        <v>707.94344000030731</v>
      </c>
      <c r="AE1754" s="8">
        <f t="shared" si="936"/>
        <v>-15670.91327593411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2514.326813273502</v>
      </c>
      <c r="M1755" s="14">
        <f t="shared" si="929"/>
        <v>769177</v>
      </c>
      <c r="N1755" s="13"/>
      <c r="O1755" s="12">
        <f>1000*(IF(I10&lt;18,VLOOKUP(I10,'[1]Mortality (No Interventions) L'!$B$10:$O$129,13),VLOOKUP(I10,'[1]Mortality (Interventions) L'!$B$392:$AV$512,43)))</f>
        <v>21.519452439324684</v>
      </c>
      <c r="P1755" s="11">
        <v>0</v>
      </c>
      <c r="Q1755" s="10">
        <f t="shared" si="938"/>
        <v>0.91993004319030469</v>
      </c>
      <c r="R1755" s="10">
        <f t="shared" si="939"/>
        <v>1.9796390811939665E-2</v>
      </c>
      <c r="S1755" s="10">
        <f t="shared" si="940"/>
        <v>0</v>
      </c>
      <c r="T1755" s="9">
        <f t="shared" si="930"/>
        <v>0.90013365237836507</v>
      </c>
      <c r="U1755" s="18"/>
      <c r="V1755" s="8">
        <f t="shared" si="941"/>
        <v>7075.8903083098903</v>
      </c>
      <c r="W1755" s="8">
        <f t="shared" si="931"/>
        <v>6923.6210233543379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-2263.2301777047328</v>
      </c>
      <c r="AB1755" s="8">
        <f t="shared" si="942"/>
        <v>-15226.928495555316</v>
      </c>
      <c r="AC1755" s="8">
        <f t="shared" si="935"/>
        <v>-17490.158673260048</v>
      </c>
      <c r="AD1755" s="8">
        <f t="shared" si="943"/>
        <v>694.14483924520027</v>
      </c>
      <c r="AE1755" s="8">
        <f t="shared" si="936"/>
        <v>-16796.013834014848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2514.326813273502</v>
      </c>
      <c r="M1756" s="14">
        <f t="shared" si="929"/>
        <v>769177</v>
      </c>
      <c r="N1756" s="13"/>
      <c r="O1756" s="12">
        <f>1000*(IF(I11&lt;18,VLOOKUP(I11,'[1]Mortality (No Interventions) L'!$B$10:$O$129,13),VLOOKUP(I11,'[1]Mortality (Interventions) L'!$B$392:$AV$512,43)))</f>
        <v>23.598203960533713</v>
      </c>
      <c r="P1756" s="11">
        <v>0</v>
      </c>
      <c r="Q1756" s="10">
        <f t="shared" si="938"/>
        <v>0.90013365237836507</v>
      </c>
      <c r="R1756" s="10">
        <f t="shared" si="939"/>
        <v>2.1241537520564811E-2</v>
      </c>
      <c r="S1756" s="10">
        <f t="shared" si="940"/>
        <v>0</v>
      </c>
      <c r="T1756" s="9">
        <f t="shared" si="930"/>
        <v>0.87889211485780028</v>
      </c>
      <c r="U1756" s="18"/>
      <c r="V1756" s="8">
        <f t="shared" si="941"/>
        <v>6923.6210233543379</v>
      </c>
      <c r="W1756" s="8">
        <f t="shared" si="931"/>
        <v>6760.2360022997827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-2209.8220103616218</v>
      </c>
      <c r="AB1756" s="8">
        <f t="shared" si="942"/>
        <v>-16338.50210545548</v>
      </c>
      <c r="AC1756" s="8">
        <f t="shared" si="935"/>
        <v>-18548.3241158171</v>
      </c>
      <c r="AD1756" s="8">
        <f t="shared" si="943"/>
        <v>679.20722239106055</v>
      </c>
      <c r="AE1756" s="8">
        <f t="shared" si="936"/>
        <v>-17869.116893426039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2514.326813273502</v>
      </c>
      <c r="M1757" s="14">
        <f t="shared" si="929"/>
        <v>769177</v>
      </c>
      <c r="N1757" s="13"/>
      <c r="O1757" s="12">
        <f>1000*(IF(I12&lt;18,VLOOKUP(I12,'[1]Mortality (No Interventions) L'!$B$10:$O$129,13),VLOOKUP(I12,'[1]Mortality (Interventions) L'!$B$392:$AV$512,43)))</f>
        <v>25.987538112697244</v>
      </c>
      <c r="P1757" s="11">
        <v>0</v>
      </c>
      <c r="Q1757" s="10">
        <f t="shared" si="938"/>
        <v>0.87889211485780028</v>
      </c>
      <c r="R1757" s="10">
        <f t="shared" si="939"/>
        <v>2.2840242331816168E-2</v>
      </c>
      <c r="S1757" s="10">
        <f t="shared" si="940"/>
        <v>0</v>
      </c>
      <c r="T1757" s="9">
        <f t="shared" si="930"/>
        <v>0.85605187252598414</v>
      </c>
      <c r="U1757" s="18"/>
      <c r="V1757" s="8">
        <f t="shared" si="941"/>
        <v>6760.2360022997827</v>
      </c>
      <c r="W1757" s="8">
        <f t="shared" si="931"/>
        <v>6584.5541115391898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-2152.3941766450716</v>
      </c>
      <c r="AB1757" s="8">
        <f t="shared" si="942"/>
        <v>-17568.189076059363</v>
      </c>
      <c r="AC1757" s="8">
        <f t="shared" si="935"/>
        <v>-19720.583252704433</v>
      </c>
      <c r="AD1757" s="8">
        <f t="shared" si="943"/>
        <v>663.17915182560876</v>
      </c>
      <c r="AE1757" s="8">
        <f t="shared" si="936"/>
        <v>-19057.404100878823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2514.326813273502</v>
      </c>
      <c r="M1758" s="14">
        <f t="shared" si="929"/>
        <v>769177</v>
      </c>
      <c r="N1758" s="13"/>
      <c r="O1758" s="12">
        <f>1000*(IF(I13&lt;18,VLOOKUP(I13,'[1]Mortality (No Interventions) L'!$B$10:$O$129,13),VLOOKUP(I13,'[1]Mortality (Interventions) L'!$B$392:$AV$512,43)))</f>
        <v>28.734043673553451</v>
      </c>
      <c r="P1758" s="11">
        <v>0</v>
      </c>
      <c r="Q1758" s="10">
        <f t="shared" si="938"/>
        <v>0.85605187252598414</v>
      </c>
      <c r="R1758" s="10">
        <f t="shared" si="939"/>
        <v>2.4597831891988841E-2</v>
      </c>
      <c r="S1758" s="10">
        <f t="shared" si="940"/>
        <v>0</v>
      </c>
      <c r="T1758" s="9">
        <f t="shared" si="930"/>
        <v>0.83145404063399531</v>
      </c>
      <c r="U1758" s="18"/>
      <c r="V1758" s="8">
        <f t="shared" si="941"/>
        <v>6584.5541115391898</v>
      </c>
      <c r="W1758" s="8">
        <f t="shared" si="931"/>
        <v>6395.3532461273462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-2090.5471883706505</v>
      </c>
      <c r="AB1758" s="8">
        <f t="shared" si="942"/>
        <v>-18920.086541184301</v>
      </c>
      <c r="AC1758" s="8">
        <f t="shared" si="935"/>
        <v>-21010.633729554953</v>
      </c>
      <c r="AD1758" s="8">
        <f t="shared" si="943"/>
        <v>645.94475834199454</v>
      </c>
      <c r="AE1758" s="8">
        <f t="shared" si="936"/>
        <v>-20364.68897121296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5035.2951186608325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2514.326813273502</v>
      </c>
      <c r="M1759" s="14">
        <f t="shared" si="929"/>
        <v>769177</v>
      </c>
      <c r="N1759" s="13"/>
      <c r="O1759" s="12">
        <f>1000*(IF(I14&lt;18,VLOOKUP(I14,'[1]Mortality (No Interventions) L'!$B$10:$O$129,13),VLOOKUP(I14,'[1]Mortality (Interventions) L'!$B$392:$AV$512,43)))</f>
        <v>31.997525649478089</v>
      </c>
      <c r="P1759" s="11">
        <v>0</v>
      </c>
      <c r="Q1759" s="10">
        <f t="shared" si="938"/>
        <v>0.83145404063399531</v>
      </c>
      <c r="R1759" s="10">
        <f t="shared" si="939"/>
        <v>2.6604471991548462E-2</v>
      </c>
      <c r="S1759" s="10">
        <f t="shared" si="940"/>
        <v>0</v>
      </c>
      <c r="T1759" s="9">
        <f t="shared" si="930"/>
        <v>0.80484956864244683</v>
      </c>
      <c r="U1759" s="18"/>
      <c r="V1759" s="8">
        <f t="shared" si="941"/>
        <v>6395.3532461273462</v>
      </c>
      <c r="W1759" s="8">
        <f t="shared" si="931"/>
        <v>6190.7177665969139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-2023.654851089316</v>
      </c>
      <c r="AB1759" s="8">
        <f t="shared" si="942"/>
        <v>-20463.547953043271</v>
      </c>
      <c r="AC1759" s="8">
        <f t="shared" si="935"/>
        <v>-22487.202804132587</v>
      </c>
      <c r="AD1759" s="8">
        <f t="shared" si="943"/>
        <v>627.38415344509269</v>
      </c>
      <c r="AE1759" s="8">
        <f t="shared" si="936"/>
        <v>-21859.818650687495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2514.326813273502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2514.326813273502</v>
      </c>
      <c r="M1760" s="14">
        <f t="shared" si="929"/>
        <v>769177</v>
      </c>
      <c r="N1760" s="13"/>
      <c r="O1760" s="12">
        <f>1000*(IF(I15&lt;18,VLOOKUP(I15,'[1]Mortality (No Interventions) L'!$B$10:$O$129,13),VLOOKUP(I15,'[1]Mortality (Interventions) L'!$B$392:$AV$512,43)))</f>
        <v>35.744807712934794</v>
      </c>
      <c r="P1760" s="11">
        <v>0</v>
      </c>
      <c r="Q1760" s="10">
        <f t="shared" si="938"/>
        <v>0.80484956864244683</v>
      </c>
      <c r="R1760" s="10">
        <f t="shared" si="939"/>
        <v>2.8769193068962775E-2</v>
      </c>
      <c r="S1760" s="10">
        <f t="shared" si="940"/>
        <v>0</v>
      </c>
      <c r="T1760" s="9">
        <f t="shared" si="930"/>
        <v>0.77608037557348408</v>
      </c>
      <c r="U1760" s="18"/>
      <c r="V1760" s="8">
        <f t="shared" si="941"/>
        <v>6190.7177665969139</v>
      </c>
      <c r="W1760" s="8">
        <f t="shared" si="931"/>
        <v>5969.4317504248584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-1951.3196975597809</v>
      </c>
      <c r="AB1760" s="8">
        <f t="shared" si="942"/>
        <v>-22128.601617205579</v>
      </c>
      <c r="AC1760" s="8">
        <f t="shared" si="935"/>
        <v>-24079.921314765361</v>
      </c>
      <c r="AD1760" s="8">
        <f t="shared" si="943"/>
        <v>607.30941290315729</v>
      </c>
      <c r="AE1760" s="8">
        <f t="shared" si="936"/>
        <v>-23472.611901862205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2514.326813273502</v>
      </c>
      <c r="M1761" s="14">
        <f t="shared" si="929"/>
        <v>769177</v>
      </c>
      <c r="N1761" s="13"/>
      <c r="O1761" s="12">
        <f>1000*(IF(I16&lt;18,VLOOKUP(I16,'[1]Mortality (No Interventions) L'!$B$10:$O$129,13),VLOOKUP(I16,'[1]Mortality (Interventions) L'!$B$392:$AV$512,43)))</f>
        <v>40.028560253523978</v>
      </c>
      <c r="P1761" s="11">
        <v>0</v>
      </c>
      <c r="Q1761" s="10">
        <f t="shared" si="938"/>
        <v>0.77608037557348408</v>
      </c>
      <c r="R1761" s="10">
        <f t="shared" si="939"/>
        <v>3.1065380075220726E-2</v>
      </c>
      <c r="S1761" s="10">
        <f t="shared" si="940"/>
        <v>0</v>
      </c>
      <c r="T1761" s="9">
        <f t="shared" si="930"/>
        <v>0.74501499549826333</v>
      </c>
      <c r="U1761" s="18"/>
      <c r="V1761" s="8">
        <f t="shared" si="941"/>
        <v>5969.4317504248584</v>
      </c>
      <c r="W1761" s="8">
        <f t="shared" si="931"/>
        <v>5730.4839919236774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-1873.2111794721209</v>
      </c>
      <c r="AB1761" s="8">
        <f t="shared" si="942"/>
        <v>-23894.775850118051</v>
      </c>
      <c r="AC1761" s="8">
        <f t="shared" si="935"/>
        <v>-25767.987029590171</v>
      </c>
      <c r="AD1761" s="8">
        <f t="shared" si="943"/>
        <v>585.60125471667868</v>
      </c>
      <c r="AE1761" s="8">
        <f t="shared" si="936"/>
        <v>-25182.385774873492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2514.326813273502</v>
      </c>
      <c r="M1762" s="14">
        <f t="shared" si="929"/>
        <v>769177</v>
      </c>
      <c r="N1762" s="13"/>
      <c r="O1762" s="12">
        <f>1000*(IF(I17&lt;18,VLOOKUP(I17,'[1]Mortality (No Interventions) L'!$B$10:$O$129,13),VLOOKUP(I17,'[1]Mortality (Interventions) L'!$B$392:$AV$512,43)))</f>
        <v>44.954300431844892</v>
      </c>
      <c r="P1762" s="11">
        <v>0</v>
      </c>
      <c r="Q1762" s="10">
        <f t="shared" si="938"/>
        <v>0.74501499549826333</v>
      </c>
      <c r="R1762" s="10">
        <f t="shared" si="939"/>
        <v>3.34916279338585E-2</v>
      </c>
      <c r="S1762" s="10">
        <f t="shared" si="940"/>
        <v>0</v>
      </c>
      <c r="T1762" s="9">
        <f t="shared" si="930"/>
        <v>0.71152336756440482</v>
      </c>
      <c r="U1762" s="18"/>
      <c r="V1762" s="8">
        <f t="shared" si="941"/>
        <v>5730.4839919236774</v>
      </c>
      <c r="W1762" s="8">
        <f t="shared" si="931"/>
        <v>5472.8740929308624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-1789.0022813378407</v>
      </c>
      <c r="AB1762" s="8">
        <f t="shared" si="942"/>
        <v>-25760.989899281481</v>
      </c>
      <c r="AC1762" s="8">
        <f t="shared" si="935"/>
        <v>-27549.992180619323</v>
      </c>
      <c r="AD1762" s="8">
        <f t="shared" si="943"/>
        <v>562.16047960771277</v>
      </c>
      <c r="AE1762" s="8">
        <f t="shared" si="936"/>
        <v>-26987.831701011612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2514.326813273502</v>
      </c>
      <c r="M1763" s="14">
        <f t="shared" si="929"/>
        <v>769177</v>
      </c>
      <c r="N1763" s="13"/>
      <c r="O1763" s="12">
        <f>1000*(IF(I18&lt;18,VLOOKUP(I18,'[1]Mortality (No Interventions) L'!$B$10:$O$129,13),VLOOKUP(I18,'[1]Mortality (Interventions) L'!$B$392:$AV$512,43)))</f>
        <v>50.428037293055795</v>
      </c>
      <c r="P1763" s="11">
        <v>0</v>
      </c>
      <c r="Q1763" s="10">
        <f t="shared" si="938"/>
        <v>0.71152336756440482</v>
      </c>
      <c r="R1763" s="10">
        <f t="shared" si="939"/>
        <v>3.5880726914418452E-2</v>
      </c>
      <c r="S1763" s="10">
        <f t="shared" si="940"/>
        <v>0</v>
      </c>
      <c r="T1763" s="9">
        <f t="shared" si="930"/>
        <v>0.67564264064998636</v>
      </c>
      <c r="U1763" s="18"/>
      <c r="V1763" s="8">
        <f t="shared" si="941"/>
        <v>5472.8740929308624</v>
      </c>
      <c r="W1763" s="8">
        <f t="shared" si="931"/>
        <v>5196.887794072346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-1698.786407577174</v>
      </c>
      <c r="AB1763" s="8">
        <f t="shared" si="942"/>
        <v>-27598.629885851642</v>
      </c>
      <c r="AC1763" s="8">
        <f t="shared" si="935"/>
        <v>-29297.416293428818</v>
      </c>
      <c r="AD1763" s="8">
        <f t="shared" si="943"/>
        <v>536.88894851651764</v>
      </c>
      <c r="AE1763" s="8">
        <f t="shared" si="936"/>
        <v>-28760.527344912301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2514.326813273502</v>
      </c>
      <c r="M1764" s="14">
        <f t="shared" si="929"/>
        <v>769177</v>
      </c>
      <c r="N1764" s="13"/>
      <c r="O1764" s="12">
        <f>1000*(IF(I19&lt;18,VLOOKUP(I19,'[1]Mortality (No Interventions) L'!$B$10:$O$129,13),VLOOKUP(I19,'[1]Mortality (Interventions) L'!$B$392:$AV$512,43)))</f>
        <v>56.480326032554487</v>
      </c>
      <c r="P1764" s="11">
        <v>0</v>
      </c>
      <c r="Q1764" s="10">
        <f t="shared" si="938"/>
        <v>0.67564264064998636</v>
      </c>
      <c r="R1764" s="10">
        <f t="shared" si="939"/>
        <v>3.816051662540728E-2</v>
      </c>
      <c r="S1764" s="10">
        <f t="shared" si="940"/>
        <v>0</v>
      </c>
      <c r="T1764" s="9">
        <f t="shared" si="930"/>
        <v>0.63748212402457904</v>
      </c>
      <c r="U1764" s="18"/>
      <c r="V1764" s="8">
        <f t="shared" si="941"/>
        <v>5196.887794072346</v>
      </c>
      <c r="W1764" s="8">
        <f t="shared" si="931"/>
        <v>4903.3658771085366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-1602.8383974175431</v>
      </c>
      <c r="AB1764" s="8">
        <f t="shared" si="942"/>
        <v>-29352.191696380894</v>
      </c>
      <c r="AC1764" s="8">
        <f t="shared" si="935"/>
        <v>-30955.030093798436</v>
      </c>
      <c r="AD1764" s="8">
        <f t="shared" si="943"/>
        <v>509.81469259849717</v>
      </c>
      <c r="AE1764" s="8">
        <f t="shared" si="936"/>
        <v>-30445.215401199937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2514.326813273502</v>
      </c>
      <c r="M1765" s="14">
        <f t="shared" si="929"/>
        <v>769177</v>
      </c>
      <c r="N1765" s="13"/>
      <c r="O1765" s="12">
        <f>1000*(IF(I20&lt;18,VLOOKUP(I20,'[1]Mortality (No Interventions) L'!$B$10:$O$129,13),VLOOKUP(I20,'[1]Mortality (Interventions) L'!$B$392:$AV$512,43)))</f>
        <v>63.038173620896714</v>
      </c>
      <c r="P1765" s="11">
        <v>0</v>
      </c>
      <c r="Q1765" s="10">
        <f t="shared" si="938"/>
        <v>0.63748212402457904</v>
      </c>
      <c r="R1765" s="10">
        <f t="shared" si="939"/>
        <v>4.0185708814479429E-2</v>
      </c>
      <c r="S1765" s="10">
        <f t="shared" si="940"/>
        <v>0</v>
      </c>
      <c r="T1765" s="9">
        <f t="shared" si="930"/>
        <v>0.59729641521009957</v>
      </c>
      <c r="U1765" s="18"/>
      <c r="V1765" s="8">
        <f t="shared" si="941"/>
        <v>4903.3658771085366</v>
      </c>
      <c r="W1765" s="8">
        <f t="shared" si="931"/>
        <v>4594.2666476205877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-1501.7983922348963</v>
      </c>
      <c r="AB1765" s="8">
        <f t="shared" si="942"/>
        <v>-30909.922948794843</v>
      </c>
      <c r="AC1765" s="8">
        <f t="shared" si="935"/>
        <v>-32411.721341029741</v>
      </c>
      <c r="AD1765" s="8">
        <f t="shared" si="943"/>
        <v>481.02019254434748</v>
      </c>
      <c r="AE1765" s="8">
        <f t="shared" si="936"/>
        <v>-31930.701148485394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2514.326813273502</v>
      </c>
      <c r="M1766" s="14">
        <f t="shared" si="929"/>
        <v>769177</v>
      </c>
      <c r="N1766" s="13"/>
      <c r="O1766" s="12">
        <f>1000*(IF(I21&lt;18,VLOOKUP(I21,'[1]Mortality (No Interventions) L'!$B$10:$O$129,13),VLOOKUP(I21,'[1]Mortality (Interventions) L'!$B$392:$AV$512,43)))</f>
        <v>70.197291238441366</v>
      </c>
      <c r="P1766" s="11">
        <v>0</v>
      </c>
      <c r="Q1766" s="10">
        <f t="shared" si="938"/>
        <v>0.59729641521009957</v>
      </c>
      <c r="R1766" s="10">
        <f t="shared" si="939"/>
        <v>4.1928590414180358E-2</v>
      </c>
      <c r="S1766" s="10">
        <f t="shared" si="940"/>
        <v>0</v>
      </c>
      <c r="T1766" s="9">
        <f t="shared" si="930"/>
        <v>0.55536782479591917</v>
      </c>
      <c r="U1766" s="18"/>
      <c r="V1766" s="8">
        <f t="shared" si="941"/>
        <v>4594.2666476205877</v>
      </c>
      <c r="W1766" s="8">
        <f t="shared" si="931"/>
        <v>4271.7615737305077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-1396.3762131137601</v>
      </c>
      <c r="AB1766" s="8">
        <f t="shared" si="942"/>
        <v>-32250.507389008006</v>
      </c>
      <c r="AC1766" s="8">
        <f t="shared" si="935"/>
        <v>-33646.883602121765</v>
      </c>
      <c r="AD1766" s="8">
        <f t="shared" si="943"/>
        <v>450.69755813157968</v>
      </c>
      <c r="AE1766" s="8">
        <f t="shared" si="936"/>
        <v>-33196.186043990187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2514.326813273502</v>
      </c>
      <c r="M1767" s="14">
        <f t="shared" si="929"/>
        <v>769177</v>
      </c>
      <c r="N1767" s="13"/>
      <c r="O1767" s="12">
        <f>1000*(IF(I22&lt;18,VLOOKUP(I22,'[1]Mortality (No Interventions) L'!$B$10:$O$129,13),VLOOKUP(I22,'[1]Mortality (Interventions) L'!$B$392:$AV$512,43)))</f>
        <v>78.205974157016442</v>
      </c>
      <c r="P1767" s="11">
        <v>0</v>
      </c>
      <c r="Q1767" s="10">
        <f t="shared" si="938"/>
        <v>0.55536782479591917</v>
      </c>
      <c r="R1767" s="10">
        <f t="shared" si="939"/>
        <v>4.3433081753628089E-2</v>
      </c>
      <c r="S1767" s="10">
        <f t="shared" si="940"/>
        <v>0</v>
      </c>
      <c r="T1767" s="9">
        <f t="shared" si="930"/>
        <v>0.51193474304229114</v>
      </c>
      <c r="U1767" s="18"/>
      <c r="V1767" s="8">
        <f t="shared" si="941"/>
        <v>4271.7615737305077</v>
      </c>
      <c r="W1767" s="8">
        <f t="shared" si="931"/>
        <v>3937.6842984904038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-1287.171251077513</v>
      </c>
      <c r="AB1767" s="8">
        <f t="shared" si="942"/>
        <v>-33407.727524010392</v>
      </c>
      <c r="AC1767" s="8">
        <f t="shared" si="935"/>
        <v>-34694.898775087902</v>
      </c>
      <c r="AD1767" s="8">
        <f t="shared" si="943"/>
        <v>419.05981038296284</v>
      </c>
      <c r="AE1767" s="8">
        <f t="shared" si="936"/>
        <v>-34275.838964704941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2514.326813273502</v>
      </c>
      <c r="M1768" s="14">
        <f t="shared" si="929"/>
        <v>769177</v>
      </c>
      <c r="N1768" s="13"/>
      <c r="O1768" s="12">
        <f>1000*(IF(I23&lt;18,VLOOKUP(I23,'[1]Mortality (No Interventions) L'!$B$10:$O$129,13),VLOOKUP(I23,'[1]Mortality (Interventions) L'!$B$392:$AV$512,43)))</f>
        <v>87.152906044201444</v>
      </c>
      <c r="P1768" s="11">
        <v>0</v>
      </c>
      <c r="Q1768" s="10">
        <f t="shared" si="938"/>
        <v>0.51193474304229114</v>
      </c>
      <c r="R1768" s="10">
        <f t="shared" si="939"/>
        <v>4.4616600561127207E-2</v>
      </c>
      <c r="S1768" s="10">
        <f t="shared" si="940"/>
        <v>0</v>
      </c>
      <c r="T1768" s="9">
        <f t="shared" si="930"/>
        <v>0.46731814248116393</v>
      </c>
      <c r="U1768" s="18"/>
      <c r="V1768" s="8">
        <f t="shared" si="941"/>
        <v>3937.6842984904038</v>
      </c>
      <c r="W1768" s="8">
        <f t="shared" si="931"/>
        <v>3594.5036687923425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-1174.9905359695572</v>
      </c>
      <c r="AB1768" s="8">
        <f t="shared" si="942"/>
        <v>-34318.062969806138</v>
      </c>
      <c r="AC1768" s="8">
        <f t="shared" si="935"/>
        <v>-35493.053505775693</v>
      </c>
      <c r="AD1768" s="8">
        <f t="shared" si="943"/>
        <v>386.28682968190861</v>
      </c>
      <c r="AE1768" s="8">
        <f t="shared" si="936"/>
        <v>-35106.766676093786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2514.326813273502</v>
      </c>
      <c r="M1769" s="14">
        <f t="shared" si="929"/>
        <v>769177</v>
      </c>
      <c r="N1769" s="13"/>
      <c r="O1769" s="12">
        <f>1000*(IF(I24&lt;18,VLOOKUP(I24,'[1]Mortality (No Interventions) L'!$B$10:$O$129,13),VLOOKUP(I24,'[1]Mortality (Interventions) L'!$B$392:$AV$512,43)))</f>
        <v>97.186102286286129</v>
      </c>
      <c r="P1769" s="11">
        <v>0</v>
      </c>
      <c r="Q1769" s="10">
        <f t="shared" si="938"/>
        <v>0.46731814248116393</v>
      </c>
      <c r="R1769" s="10">
        <f t="shared" si="939"/>
        <v>4.5416828795411632E-2</v>
      </c>
      <c r="S1769" s="10">
        <f t="shared" si="940"/>
        <v>0</v>
      </c>
      <c r="T1769" s="9">
        <f t="shared" si="930"/>
        <v>0.42190131368575229</v>
      </c>
      <c r="U1769" s="18"/>
      <c r="V1769" s="8">
        <f t="shared" si="941"/>
        <v>3594.5036687923425</v>
      </c>
      <c r="W1769" s="8">
        <f t="shared" si="931"/>
        <v>3245.1678675686589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-1060.7977855554018</v>
      </c>
      <c r="AB1769" s="8">
        <f t="shared" si="942"/>
        <v>-34933.58012236833</v>
      </c>
      <c r="AC1769" s="8">
        <f t="shared" si="935"/>
        <v>-35994.377907923728</v>
      </c>
      <c r="AD1769" s="8">
        <f t="shared" si="943"/>
        <v>352.62080990852883</v>
      </c>
      <c r="AE1769" s="8">
        <f t="shared" si="936"/>
        <v>-35641.757098015201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2514.326813273502</v>
      </c>
      <c r="M1770" s="14">
        <f t="shared" si="929"/>
        <v>769177</v>
      </c>
      <c r="N1770" s="13"/>
      <c r="O1770" s="12">
        <f>1000*(IF(I25&lt;18,VLOOKUP(I25,'[1]Mortality (No Interventions) L'!$B$10:$O$129,13),VLOOKUP(I25,'[1]Mortality (Interventions) L'!$B$392:$AV$512,43)))</f>
        <v>107.93933977711764</v>
      </c>
      <c r="P1770" s="11">
        <v>0</v>
      </c>
      <c r="Q1770" s="10">
        <f t="shared" si="938"/>
        <v>0.42190131368575229</v>
      </c>
      <c r="R1770" s="10">
        <f t="shared" si="939"/>
        <v>4.5539749250338706E-2</v>
      </c>
      <c r="S1770" s="10">
        <f t="shared" si="940"/>
        <v>0</v>
      </c>
      <c r="T1770" s="9">
        <f t="shared" si="930"/>
        <v>0.37636156443541358</v>
      </c>
      <c r="U1770" s="18"/>
      <c r="V1770" s="8">
        <f t="shared" si="941"/>
        <v>3245.1678675686589</v>
      </c>
      <c r="W1770" s="8">
        <f t="shared" si="931"/>
        <v>2894.8865904773811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-946.2959729455232</v>
      </c>
      <c r="AB1770" s="8">
        <f t="shared" si="942"/>
        <v>-35028.127709127773</v>
      </c>
      <c r="AC1770" s="8">
        <f t="shared" si="935"/>
        <v>-35974.423682073299</v>
      </c>
      <c r="AD1770" s="8">
        <f t="shared" si="943"/>
        <v>318.35096780848545</v>
      </c>
      <c r="AE1770" s="8">
        <f t="shared" si="936"/>
        <v>-35656.07271426481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2514.326813273502</v>
      </c>
      <c r="M1771" s="14">
        <f t="shared" si="929"/>
        <v>769177</v>
      </c>
      <c r="N1771" s="13"/>
      <c r="O1771" s="12">
        <f>1000*(IF(I26&lt;18,VLOOKUP(I26,'[1]Mortality (No Interventions) L'!$B$10:$O$129,13),VLOOKUP(I26,'[1]Mortality (Interventions) L'!$B$392:$AV$512,43)))</f>
        <v>119.06771483991641</v>
      </c>
      <c r="P1771" s="11">
        <v>0</v>
      </c>
      <c r="Q1771" s="10">
        <f t="shared" si="938"/>
        <v>0.37636156443541358</v>
      </c>
      <c r="R1771" s="10">
        <f t="shared" si="939"/>
        <v>4.4812511430900648E-2</v>
      </c>
      <c r="S1771" s="10">
        <f t="shared" si="940"/>
        <v>0</v>
      </c>
      <c r="T1771" s="9">
        <f t="shared" si="930"/>
        <v>0.33154905300451293</v>
      </c>
      <c r="U1771" s="18"/>
      <c r="V1771" s="8">
        <f t="shared" si="941"/>
        <v>2894.8865904773811</v>
      </c>
      <c r="W1771" s="8">
        <f t="shared" si="931"/>
        <v>2550.1990594285226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-833.62267388468445</v>
      </c>
      <c r="AB1771" s="8">
        <f t="shared" si="942"/>
        <v>-34468.753104885865</v>
      </c>
      <c r="AC1771" s="8">
        <f t="shared" si="935"/>
        <v>-35302.375778770547</v>
      </c>
      <c r="AD1771" s="8">
        <f t="shared" si="943"/>
        <v>283.98837452583109</v>
      </c>
      <c r="AE1771" s="8">
        <f t="shared" si="936"/>
        <v>-35018.387404244713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2514.326813273502</v>
      </c>
      <c r="M1772" s="14">
        <f t="shared" si="929"/>
        <v>769177</v>
      </c>
      <c r="N1772" s="13"/>
      <c r="O1772" s="12">
        <f>1000*(IF(I27&lt;18,VLOOKUP(I27,'[1]Mortality (No Interventions) L'!$B$10:$O$129,13),VLOOKUP(I27,'[1]Mortality (Interventions) L'!$B$392:$AV$512,43)))</f>
        <v>131.12916829159812</v>
      </c>
      <c r="P1772" s="11">
        <v>0</v>
      </c>
      <c r="Q1772" s="10">
        <f t="shared" si="938"/>
        <v>0.33154905300451293</v>
      </c>
      <c r="R1772" s="10">
        <f t="shared" si="939"/>
        <v>4.3475751568348764E-2</v>
      </c>
      <c r="S1772" s="10">
        <f t="shared" si="940"/>
        <v>0</v>
      </c>
      <c r="T1772" s="9">
        <f t="shared" si="930"/>
        <v>0.28807330143616416</v>
      </c>
      <c r="U1772" s="18"/>
      <c r="V1772" s="8">
        <f t="shared" si="941"/>
        <v>2550.1990594285226</v>
      </c>
      <c r="W1772" s="8">
        <f t="shared" si="931"/>
        <v>2215.7935777876446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-724.31042598916758</v>
      </c>
      <c r="AB1772" s="8">
        <f t="shared" si="942"/>
        <v>-33440.548164087799</v>
      </c>
      <c r="AC1772" s="8">
        <f t="shared" si="935"/>
        <v>-34164.858590076969</v>
      </c>
      <c r="AD1772" s="8">
        <f t="shared" si="943"/>
        <v>250.17452772993809</v>
      </c>
      <c r="AE1772" s="8">
        <f t="shared" si="936"/>
        <v>-33914.684062347027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2514.326813273502</v>
      </c>
      <c r="M1773" s="14">
        <f t="shared" si="929"/>
        <v>769177</v>
      </c>
      <c r="N1773" s="13"/>
      <c r="O1773" s="12">
        <f>1000*(IF(I28&lt;18,VLOOKUP(I28,'[1]Mortality (No Interventions) L'!$B$10:$O$129,13),VLOOKUP(I28,'[1]Mortality (Interventions) L'!$B$392:$AV$512,43)))</f>
        <v>144.06006670817936</v>
      </c>
      <c r="P1773" s="11">
        <v>0</v>
      </c>
      <c r="Q1773" s="10">
        <f t="shared" si="938"/>
        <v>0.28807330143616416</v>
      </c>
      <c r="R1773" s="10">
        <f t="shared" si="939"/>
        <v>4.149985902173927E-2</v>
      </c>
      <c r="S1773" s="10">
        <f t="shared" si="940"/>
        <v>0</v>
      </c>
      <c r="T1773" s="9">
        <f t="shared" si="930"/>
        <v>0.24657344241442489</v>
      </c>
      <c r="U1773" s="18"/>
      <c r="V1773" s="8">
        <f t="shared" si="941"/>
        <v>2215.7935777876446</v>
      </c>
      <c r="W1773" s="8">
        <f t="shared" si="931"/>
        <v>1896.5862071600011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-619.96621770373827</v>
      </c>
      <c r="AB1773" s="8">
        <f t="shared" si="942"/>
        <v>-31920.737062764347</v>
      </c>
      <c r="AC1773" s="8">
        <f t="shared" si="935"/>
        <v>-32540.703280468086</v>
      </c>
      <c r="AD1773" s="8">
        <f t="shared" si="943"/>
        <v>217.36934998096794</v>
      </c>
      <c r="AE1773" s="8">
        <f t="shared" si="936"/>
        <v>-32323.333930487119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2514.326813273502</v>
      </c>
      <c r="M1774" s="14">
        <f t="shared" si="929"/>
        <v>769177</v>
      </c>
      <c r="N1774" s="13"/>
      <c r="O1774" s="12">
        <f>1000*(IF(I29&lt;18,VLOOKUP(I29,'[1]Mortality (No Interventions) L'!$B$10:$O$129,13),VLOOKUP(I29,'[1]Mortality (Interventions) L'!$B$392:$AV$512,43)))</f>
        <v>158.21728460399893</v>
      </c>
      <c r="P1774" s="11">
        <v>0</v>
      </c>
      <c r="Q1774" s="10">
        <f t="shared" si="938"/>
        <v>0.24657344241442489</v>
      </c>
      <c r="R1774" s="10">
        <f t="shared" si="939"/>
        <v>3.90121805142708E-2</v>
      </c>
      <c r="S1774" s="10">
        <f t="shared" si="940"/>
        <v>0</v>
      </c>
      <c r="T1774" s="9">
        <f t="shared" si="930"/>
        <v>0.20756126190015409</v>
      </c>
      <c r="U1774" s="18"/>
      <c r="V1774" s="8">
        <f t="shared" si="941"/>
        <v>1896.5862071600011</v>
      </c>
      <c r="W1774" s="8">
        <f t="shared" si="931"/>
        <v>1596.5134874457483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-521.87684619244112</v>
      </c>
      <c r="AB1774" s="8">
        <f t="shared" si="942"/>
        <v>-30007.271971425271</v>
      </c>
      <c r="AC1774" s="8">
        <f t="shared" si="935"/>
        <v>-30529.148817617712</v>
      </c>
      <c r="AD1774" s="8">
        <f t="shared" si="943"/>
        <v>186.05510692239611</v>
      </c>
      <c r="AE1774" s="8">
        <f t="shared" si="936"/>
        <v>-30343.093710695317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2514.326813273502</v>
      </c>
      <c r="M1775" s="14">
        <f t="shared" si="929"/>
        <v>769177</v>
      </c>
      <c r="N1775" s="13"/>
      <c r="O1775" s="12">
        <f>1000*(IF(I30&lt;18,VLOOKUP(I30,'[1]Mortality (No Interventions) L'!$B$10:$O$129,13),VLOOKUP(I30,'[1]Mortality (Interventions) L'!$B$392:$AV$512,43)))</f>
        <v>182.9219376497874</v>
      </c>
      <c r="P1775" s="11">
        <v>0</v>
      </c>
      <c r="Q1775" s="10">
        <f t="shared" si="938"/>
        <v>0.20756126190015409</v>
      </c>
      <c r="R1775" s="10">
        <f t="shared" si="939"/>
        <v>3.7967508207811182E-2</v>
      </c>
      <c r="S1775" s="10">
        <f t="shared" si="940"/>
        <v>0</v>
      </c>
      <c r="T1775" s="9">
        <f t="shared" si="930"/>
        <v>0.16959375369234292</v>
      </c>
      <c r="U1775" s="18"/>
      <c r="V1775" s="8">
        <f t="shared" si="941"/>
        <v>1596.5134874457483</v>
      </c>
      <c r="W1775" s="8">
        <f t="shared" si="931"/>
        <v>1304.4761468381525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-426.4141222723598</v>
      </c>
      <c r="AB1775" s="8">
        <f t="shared" si="942"/>
        <v>-29203.73406075958</v>
      </c>
      <c r="AC1775" s="8">
        <f t="shared" si="935"/>
        <v>-29630.148183031939</v>
      </c>
      <c r="AD1775" s="8">
        <f t="shared" si="943"/>
        <v>156.61797311842793</v>
      </c>
      <c r="AE1775" s="8">
        <f t="shared" si="936"/>
        <v>-29473.530209913511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2514.326813273502</v>
      </c>
      <c r="M1776" s="14">
        <f t="shared" si="929"/>
        <v>769177</v>
      </c>
      <c r="N1776" s="13"/>
      <c r="O1776" s="12">
        <f>1000*(IF(I31&lt;18,VLOOKUP(I31,'[1]Mortality (No Interventions) L'!$B$10:$O$129,13),VLOOKUP(I31,'[1]Mortality (Interventions) L'!$B$392:$AV$512,43)))</f>
        <v>198.97673158296695</v>
      </c>
      <c r="P1776" s="11">
        <v>0</v>
      </c>
      <c r="Q1776" s="10">
        <f t="shared" si="938"/>
        <v>0.16959375369234292</v>
      </c>
      <c r="R1776" s="10">
        <f t="shared" si="939"/>
        <v>3.3745210806589127E-2</v>
      </c>
      <c r="S1776" s="10">
        <f t="shared" si="940"/>
        <v>0</v>
      </c>
      <c r="T1776" s="9">
        <f t="shared" si="930"/>
        <v>0.13584854288575379</v>
      </c>
      <c r="U1776" s="18"/>
      <c r="V1776" s="8">
        <f t="shared" si="941"/>
        <v>1304.4761468381525</v>
      </c>
      <c r="W1776" s="8">
        <f t="shared" si="931"/>
        <v>1044.9157467123546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-341.56763392178601</v>
      </c>
      <c r="AB1776" s="8">
        <f t="shared" si="942"/>
        <v>-25956.040012579804</v>
      </c>
      <c r="AC1776" s="8">
        <f t="shared" si="935"/>
        <v>-26297.60764650159</v>
      </c>
      <c r="AD1776" s="8">
        <f t="shared" si="943"/>
        <v>127.96911000482277</v>
      </c>
      <c r="AE1776" s="8">
        <f t="shared" si="936"/>
        <v>-26169.638536496768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2514.326813273502</v>
      </c>
      <c r="M1777" s="14">
        <f t="shared" si="929"/>
        <v>769177</v>
      </c>
      <c r="N1777" s="13"/>
      <c r="O1777" s="12">
        <f>1000*(IF(I32&lt;18,VLOOKUP(I32,'[1]Mortality (No Interventions) L'!$B$10:$O$129,13),VLOOKUP(I32,'[1]Mortality (Interventions) L'!$B$392:$AV$512,43)))</f>
        <v>216.18943475986435</v>
      </c>
      <c r="P1777" s="11">
        <v>0</v>
      </c>
      <c r="Q1777" s="10">
        <f t="shared" si="938"/>
        <v>0.13584854288575379</v>
      </c>
      <c r="R1777" s="10">
        <f t="shared" si="939"/>
        <v>2.9369019699422304E-2</v>
      </c>
      <c r="S1777" s="10">
        <f t="shared" si="940"/>
        <v>0</v>
      </c>
      <c r="T1777" s="9">
        <f t="shared" si="930"/>
        <v>0.10647952318633148</v>
      </c>
      <c r="U1777" s="18"/>
      <c r="V1777" s="8">
        <f t="shared" si="941"/>
        <v>1044.9157467123546</v>
      </c>
      <c r="W1777" s="8">
        <f t="shared" si="931"/>
        <v>819.01600205892896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-267.72432021197079</v>
      </c>
      <c r="AB1777" s="8">
        <f t="shared" si="942"/>
        <v>-22589.974465342551</v>
      </c>
      <c r="AC1777" s="8">
        <f t="shared" si="935"/>
        <v>-22857.698785554523</v>
      </c>
      <c r="AD1777" s="8">
        <f t="shared" si="943"/>
        <v>102.50623475248199</v>
      </c>
      <c r="AE1777" s="8">
        <f t="shared" si="936"/>
        <v>-22755.192550802039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2514.326813273502</v>
      </c>
      <c r="M1778" s="14">
        <f t="shared" si="929"/>
        <v>769177</v>
      </c>
      <c r="N1778" s="13"/>
      <c r="O1778" s="12">
        <f>1000*(IF(I33&lt;18,VLOOKUP(I33,'[1]Mortality (No Interventions) L'!$B$10:$O$129,13),VLOOKUP(I33,'[1]Mortality (Interventions) L'!$B$392:$AV$512,43)))</f>
        <v>234.05650279136074</v>
      </c>
      <c r="P1778" s="11">
        <v>0</v>
      </c>
      <c r="Q1778" s="10">
        <f t="shared" si="938"/>
        <v>0.10647952318633148</v>
      </c>
      <c r="R1778" s="10">
        <f t="shared" si="939"/>
        <v>2.4922224815884356E-2</v>
      </c>
      <c r="S1778" s="10">
        <f t="shared" si="940"/>
        <v>0</v>
      </c>
      <c r="T1778" s="9">
        <f t="shared" si="930"/>
        <v>8.1557298370447132E-2</v>
      </c>
      <c r="U1778" s="18"/>
      <c r="V1778" s="8">
        <f t="shared" si="941"/>
        <v>819.01600205892896</v>
      </c>
      <c r="W1778" s="8">
        <f t="shared" si="931"/>
        <v>627.31998088685418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-205.06170211096253</v>
      </c>
      <c r="AB1778" s="8">
        <f t="shared" si="942"/>
        <v>-19169.602117207483</v>
      </c>
      <c r="AC1778" s="8">
        <f t="shared" si="935"/>
        <v>-19374.663819318444</v>
      </c>
      <c r="AD1778" s="8">
        <f t="shared" si="943"/>
        <v>80.34546980198094</v>
      </c>
      <c r="AE1778" s="8">
        <f t="shared" si="936"/>
        <v>-19294.318349516463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2514.326813273502</v>
      </c>
      <c r="M1779" s="14">
        <f t="shared" si="929"/>
        <v>769177</v>
      </c>
      <c r="N1779" s="13"/>
      <c r="O1779" s="12">
        <f>1000*(IF(I34&lt;18,VLOOKUP(I34,'[1]Mortality (No Interventions) L'!$B$10:$O$129,13),VLOOKUP(I34,'[1]Mortality (Interventions) L'!$B$392:$AV$512,43)))</f>
        <v>252.32468879700437</v>
      </c>
      <c r="P1779" s="11">
        <v>0</v>
      </c>
      <c r="Q1779" s="10">
        <f t="shared" si="938"/>
        <v>8.1557298370447132E-2</v>
      </c>
      <c r="R1779" s="10">
        <f t="shared" si="939"/>
        <v>2.0578919930447505E-2</v>
      </c>
      <c r="S1779" s="10">
        <f t="shared" si="940"/>
        <v>0</v>
      </c>
      <c r="T1779" s="9">
        <f t="shared" si="930"/>
        <v>6.0978378439999627E-2</v>
      </c>
      <c r="U1779" s="18"/>
      <c r="V1779" s="8">
        <f t="shared" si="941"/>
        <v>627.31998088685418</v>
      </c>
      <c r="W1779" s="8">
        <f t="shared" si="931"/>
        <v>469.03166193343594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-153.31957194162987</v>
      </c>
      <c r="AB1779" s="8">
        <f t="shared" si="942"/>
        <v>-15828.83189534182</v>
      </c>
      <c r="AC1779" s="8">
        <f t="shared" si="935"/>
        <v>-15982.151467283449</v>
      </c>
      <c r="AD1779" s="8">
        <f t="shared" si="943"/>
        <v>61.540090125000397</v>
      </c>
      <c r="AE1779" s="8">
        <f t="shared" si="936"/>
        <v>-15920.61137715845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2514.326813273502</v>
      </c>
      <c r="M1780" s="14">
        <f t="shared" si="929"/>
        <v>769177</v>
      </c>
      <c r="N1780" s="13"/>
      <c r="O1780" s="12">
        <f>1000*(IF(I35&lt;18,VLOOKUP(I35,'[1]Mortality (No Interventions) L'!$B$10:$O$129,13),VLOOKUP(I35,'[1]Mortality (Interventions) L'!$B$392:$AV$512,43)))</f>
        <v>271.78029722112086</v>
      </c>
      <c r="P1780" s="11">
        <v>0</v>
      </c>
      <c r="Q1780" s="10">
        <f t="shared" si="938"/>
        <v>6.0978378439999627E-2</v>
      </c>
      <c r="R1780" s="10">
        <f t="shared" si="939"/>
        <v>1.6572721816485086E-2</v>
      </c>
      <c r="S1780" s="10">
        <f t="shared" si="940"/>
        <v>0</v>
      </c>
      <c r="T1780" s="9">
        <f t="shared" si="930"/>
        <v>4.440565662351454E-2</v>
      </c>
      <c r="U1780" s="18"/>
      <c r="V1780" s="8">
        <f t="shared" si="941"/>
        <v>469.03166193343594</v>
      </c>
      <c r="W1780" s="8">
        <f t="shared" si="931"/>
        <v>341.55809744705044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-111.6503331095187</v>
      </c>
      <c r="AB1780" s="8">
        <f t="shared" si="942"/>
        <v>-12747.356448638549</v>
      </c>
      <c r="AC1780" s="8">
        <f t="shared" si="935"/>
        <v>-12859.006781748069</v>
      </c>
      <c r="AD1780" s="8">
        <f t="shared" si="943"/>
        <v>46.012006035670069</v>
      </c>
      <c r="AE1780" s="8">
        <f t="shared" si="936"/>
        <v>-12812.994775712399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2514.326813273502</v>
      </c>
      <c r="M1781" s="14">
        <f t="shared" ref="M1781:M1812" si="946">$E$11</f>
        <v>769177</v>
      </c>
      <c r="N1781" s="13"/>
      <c r="O1781" s="12">
        <f>1000*(IF(I36&lt;18,VLOOKUP(I36,'[1]Mortality (No Interventions) L'!$B$10:$O$129,13),VLOOKUP(I36,'[1]Mortality (Interventions) L'!$B$392:$AV$512,43)))</f>
        <v>291.57393480947746</v>
      </c>
      <c r="P1781" s="11">
        <v>0</v>
      </c>
      <c r="Q1781" s="10">
        <f t="shared" si="938"/>
        <v>4.440565662351454E-2</v>
      </c>
      <c r="R1781" s="10">
        <f t="shared" si="939"/>
        <v>1.2947532029516668E-2</v>
      </c>
      <c r="S1781" s="10">
        <f t="shared" si="940"/>
        <v>0</v>
      </c>
      <c r="T1781" s="9">
        <f t="shared" ref="T1781:T1812" si="947">Q1781-SUM(R1781:S1781)</f>
        <v>3.1458124593997869E-2</v>
      </c>
      <c r="U1781" s="18"/>
      <c r="V1781" s="8">
        <f t="shared" si="941"/>
        <v>341.55809744705044</v>
      </c>
      <c r="W1781" s="8">
        <f t="shared" ref="W1781:W1812" si="948">$G$14*M1781*T1781</f>
        <v>241.968659008375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-79.096006161987447</v>
      </c>
      <c r="AB1781" s="8">
        <f t="shared" si="942"/>
        <v>-9958.9438438675425</v>
      </c>
      <c r="AC1781" s="8">
        <f t="shared" ref="AC1781:AC1812" si="952">IFERROR(_xlfn.IFNA(SUM(Y1781:AB1781),0),0)</f>
        <v>-10038.03985002953</v>
      </c>
      <c r="AD1781" s="8">
        <f t="shared" si="943"/>
        <v>33.506849359555652</v>
      </c>
      <c r="AE1781" s="8">
        <f t="shared" ref="AE1781:AE1812" si="953">IFERROR(_xlfn.IFNA(SUM(AC1781:AD1781),0),0)</f>
        <v>-10004.533000669975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2514.326813273502</v>
      </c>
      <c r="M1782" s="14">
        <f t="shared" si="946"/>
        <v>769177</v>
      </c>
      <c r="N1782" s="13"/>
      <c r="O1782" s="12">
        <f>1000*(IF(I37&lt;18,VLOOKUP(I37,'[1]Mortality (No Interventions) L'!$B$10:$O$129,13),VLOOKUP(I37,'[1]Mortality (Interventions) L'!$B$392:$AV$512,43)))</f>
        <v>312.36384748869187</v>
      </c>
      <c r="P1782" s="11">
        <v>0</v>
      </c>
      <c r="Q1782" s="10">
        <f t="shared" ref="Q1782:Q1813" si="955">T1781</f>
        <v>3.1458124593997869E-2</v>
      </c>
      <c r="R1782" s="10">
        <f t="shared" ref="R1782:R1813" si="956">O1782*Q1782/1000</f>
        <v>9.8263808329598166E-3</v>
      </c>
      <c r="S1782" s="10">
        <f t="shared" ref="S1782:S1813" si="957">MIN(P1782*Q1782,Q1782-R1782)</f>
        <v>0</v>
      </c>
      <c r="T1782" s="9">
        <f t="shared" si="947"/>
        <v>2.1631743761038054E-2</v>
      </c>
      <c r="U1782" s="18"/>
      <c r="V1782" s="8">
        <f t="shared" ref="V1782:V1813" si="958">W1781</f>
        <v>241.968659008375</v>
      </c>
      <c r="W1782" s="8">
        <f t="shared" si="948"/>
        <v>166.3863977088397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-54.389273356239769</v>
      </c>
      <c r="AB1782" s="8">
        <f t="shared" ref="AB1782:AB1813" si="959">IFERROR(_xlfn.IFNA(-M1782*R1782,0),0)</f>
        <v>-7558.226129953533</v>
      </c>
      <c r="AC1782" s="8">
        <f t="shared" si="952"/>
        <v>-7612.6154033097728</v>
      </c>
      <c r="AD1782" s="8">
        <f t="shared" ref="AD1782:AD1813" si="960">IFERROR(_xlfn.IFNA($D$6*SUM(V1782:V1782,Y1782:Z1782),0),0)</f>
        <v>23.737125448721589</v>
      </c>
      <c r="AE1782" s="8">
        <f t="shared" si="953"/>
        <v>-7588.8782778610512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2514.326813273502</v>
      </c>
      <c r="M1783" s="14">
        <f t="shared" si="946"/>
        <v>769177</v>
      </c>
      <c r="N1783" s="13"/>
      <c r="O1783" s="12">
        <f>1000*(IF(I38&lt;18,VLOOKUP(I38,'[1]Mortality (No Interventions) L'!$B$10:$O$129,13),VLOOKUP(I38,'[1]Mortality (Interventions) L'!$B$392:$AV$512,43)))</f>
        <v>334.18993216266387</v>
      </c>
      <c r="P1783" s="11">
        <v>0</v>
      </c>
      <c r="Q1783" s="10">
        <f t="shared" si="955"/>
        <v>2.1631743761038054E-2</v>
      </c>
      <c r="R1783" s="10">
        <f t="shared" si="956"/>
        <v>7.2291109800614343E-3</v>
      </c>
      <c r="S1783" s="10">
        <f t="shared" si="957"/>
        <v>0</v>
      </c>
      <c r="T1783" s="9">
        <f t="shared" si="947"/>
        <v>1.4402632780976619E-2</v>
      </c>
      <c r="U1783" s="18"/>
      <c r="V1783" s="8">
        <f t="shared" si="958"/>
        <v>166.3863977088397</v>
      </c>
      <c r="W1783" s="8">
        <f t="shared" si="948"/>
        <v>110.78173874573254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-36.212925782941419</v>
      </c>
      <c r="AB1783" s="8">
        <f t="shared" si="959"/>
        <v>-5560.465896310714</v>
      </c>
      <c r="AC1783" s="8">
        <f t="shared" si="952"/>
        <v>-5596.6788220936551</v>
      </c>
      <c r="AD1783" s="8">
        <f t="shared" si="960"/>
        <v>16.322505615237176</v>
      </c>
      <c r="AE1783" s="8">
        <f t="shared" si="953"/>
        <v>-5580.3563164784182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2514.326813273502</v>
      </c>
      <c r="M1784" s="14">
        <f t="shared" si="946"/>
        <v>769177</v>
      </c>
      <c r="N1784" s="13"/>
      <c r="O1784" s="12">
        <f>1000*(IF(I39&lt;18,VLOOKUP(I39,'[1]Mortality (No Interventions) L'!$B$10:$O$129,13),VLOOKUP(I39,'[1]Mortality (Interventions) L'!$B$392:$AV$512,43)))</f>
        <v>356.15657662503781</v>
      </c>
      <c r="P1784" s="11">
        <v>0</v>
      </c>
      <c r="Q1784" s="10">
        <f t="shared" si="955"/>
        <v>1.4402632780976619E-2</v>
      </c>
      <c r="R1784" s="10">
        <f t="shared" si="956"/>
        <v>5.1295923856601805E-3</v>
      </c>
      <c r="S1784" s="10">
        <f t="shared" si="957"/>
        <v>0</v>
      </c>
      <c r="T1784" s="9">
        <f t="shared" si="947"/>
        <v>9.2730403953164391E-3</v>
      </c>
      <c r="U1784" s="18"/>
      <c r="V1784" s="8">
        <f t="shared" si="958"/>
        <v>110.78173874573254</v>
      </c>
      <c r="W1784" s="8">
        <f t="shared" si="948"/>
        <v>71.326093921483135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-23.315454106512437</v>
      </c>
      <c r="AB1784" s="8">
        <f t="shared" si="959"/>
        <v>-3945.5644824249407</v>
      </c>
      <c r="AC1784" s="8">
        <f t="shared" si="952"/>
        <v>-3968.879936531453</v>
      </c>
      <c r="AD1784" s="8">
        <f t="shared" si="960"/>
        <v>10.867688570956362</v>
      </c>
      <c r="AE1784" s="8">
        <f t="shared" si="953"/>
        <v>-3958.0122479604966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2514.326813273502</v>
      </c>
      <c r="M1785" s="14">
        <f t="shared" si="946"/>
        <v>769177</v>
      </c>
      <c r="N1785" s="13"/>
      <c r="O1785" s="12">
        <f>1000*(IF(I40&lt;18,VLOOKUP(I40,'[1]Mortality (No Interventions) L'!$B$10:$O$129,13),VLOOKUP(I40,'[1]Mortality (Interventions) L'!$B$392:$AV$512,43)))</f>
        <v>378.89888853150893</v>
      </c>
      <c r="P1785" s="11">
        <v>0</v>
      </c>
      <c r="Q1785" s="10">
        <f t="shared" si="955"/>
        <v>9.2730403953164391E-3</v>
      </c>
      <c r="R1785" s="10">
        <f t="shared" si="956"/>
        <v>3.513544699093183E-3</v>
      </c>
      <c r="S1785" s="10">
        <f t="shared" si="957"/>
        <v>0</v>
      </c>
      <c r="T1785" s="9">
        <f t="shared" si="947"/>
        <v>5.759495696223256E-3</v>
      </c>
      <c r="U1785" s="18"/>
      <c r="V1785" s="8">
        <f t="shared" si="958"/>
        <v>71.326093921483135</v>
      </c>
      <c r="W1785" s="8">
        <f t="shared" si="948"/>
        <v>44.300716211339157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-14.481254459947468</v>
      </c>
      <c r="AB1785" s="8">
        <f t="shared" si="959"/>
        <v>-2702.5377710143971</v>
      </c>
      <c r="AC1785" s="8">
        <f t="shared" si="952"/>
        <v>-2717.0190254743447</v>
      </c>
      <c r="AD1785" s="8">
        <f t="shared" si="960"/>
        <v>6.9970898136974959</v>
      </c>
      <c r="AE1785" s="8">
        <f t="shared" si="953"/>
        <v>-2710.0219356606472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2514.326813273502</v>
      </c>
      <c r="M1786" s="14">
        <f t="shared" si="946"/>
        <v>769177</v>
      </c>
      <c r="N1786" s="13"/>
      <c r="O1786" s="12">
        <f>1000*(IF(I41&lt;18,VLOOKUP(I41,'[1]Mortality (No Interventions) L'!$B$10:$O$129,13),VLOOKUP(I41,'[1]Mortality (Interventions) L'!$B$392:$AV$512,43)))</f>
        <v>401.4929562950158</v>
      </c>
      <c r="P1786" s="11">
        <v>0</v>
      </c>
      <c r="Q1786" s="10">
        <f t="shared" si="955"/>
        <v>5.759495696223256E-3</v>
      </c>
      <c r="R1786" s="10">
        <f t="shared" si="956"/>
        <v>2.3123969538450953E-3</v>
      </c>
      <c r="S1786" s="10">
        <f t="shared" si="957"/>
        <v>0</v>
      </c>
      <c r="T1786" s="9">
        <f t="shared" si="947"/>
        <v>3.4470987423781607E-3</v>
      </c>
      <c r="U1786" s="18"/>
      <c r="V1786" s="8">
        <f t="shared" si="958"/>
        <v>44.300716211339157</v>
      </c>
      <c r="W1786" s="8">
        <f t="shared" si="948"/>
        <v>26.514290693662065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-8.6671327959627771</v>
      </c>
      <c r="AB1786" s="8">
        <f t="shared" si="959"/>
        <v>-1778.6425517677089</v>
      </c>
      <c r="AC1786" s="8">
        <f t="shared" si="952"/>
        <v>-1787.3096845636717</v>
      </c>
      <c r="AD1786" s="8">
        <f t="shared" si="960"/>
        <v>4.345900260332372</v>
      </c>
      <c r="AE1786" s="8">
        <f t="shared" si="953"/>
        <v>-1782.9637843033393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2514.326813273502</v>
      </c>
      <c r="M1787" s="14">
        <f t="shared" si="946"/>
        <v>769177</v>
      </c>
      <c r="N1787" s="13"/>
      <c r="O1787" s="12">
        <f>1000*(IF(I42&lt;18,VLOOKUP(I42,'[1]Mortality (No Interventions) L'!$B$10:$O$129,13),VLOOKUP(I42,'[1]Mortality (Interventions) L'!$B$392:$AV$512,43)))</f>
        <v>423.36464024253399</v>
      </c>
      <c r="P1787" s="11">
        <v>0</v>
      </c>
      <c r="Q1787" s="10">
        <f t="shared" si="955"/>
        <v>3.4470987423781607E-3</v>
      </c>
      <c r="R1787" s="10">
        <f t="shared" si="956"/>
        <v>1.4593797189474214E-3</v>
      </c>
      <c r="S1787" s="10">
        <f t="shared" si="957"/>
        <v>0</v>
      </c>
      <c r="T1787" s="9">
        <f t="shared" si="947"/>
        <v>1.9877190234307393E-3</v>
      </c>
      <c r="U1787" s="18"/>
      <c r="V1787" s="8">
        <f t="shared" si="958"/>
        <v>26.514290693662065</v>
      </c>
      <c r="W1787" s="8">
        <f t="shared" si="948"/>
        <v>15.289077552853859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-4.9977752378657279</v>
      </c>
      <c r="AB1787" s="8">
        <f t="shared" si="959"/>
        <v>-1122.5213140808207</v>
      </c>
      <c r="AC1787" s="8">
        <f t="shared" si="952"/>
        <v>-1127.5190893186864</v>
      </c>
      <c r="AD1787" s="8">
        <f t="shared" si="960"/>
        <v>2.6010519170482489</v>
      </c>
      <c r="AE1787" s="8">
        <f t="shared" si="953"/>
        <v>-1124.9180374016382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2514.326813273502</v>
      </c>
      <c r="M1788" s="14">
        <f t="shared" si="946"/>
        <v>769177</v>
      </c>
      <c r="N1788" s="13"/>
      <c r="O1788" s="12">
        <f>1000*(IF(I43&lt;18,VLOOKUP(I43,'[1]Mortality (No Interventions) L'!$B$10:$O$129,13),VLOOKUP(I43,'[1]Mortality (Interventions) L'!$B$392:$AV$512,43)))</f>
        <v>445.50402583775025</v>
      </c>
      <c r="P1788" s="11">
        <v>0</v>
      </c>
      <c r="Q1788" s="10">
        <f t="shared" si="955"/>
        <v>1.9877190234307393E-3</v>
      </c>
      <c r="R1788" s="10">
        <f t="shared" si="956"/>
        <v>8.8553682717267576E-4</v>
      </c>
      <c r="S1788" s="10">
        <f t="shared" si="957"/>
        <v>0</v>
      </c>
      <c r="T1788" s="9">
        <f t="shared" si="947"/>
        <v>1.1021821962580636E-3</v>
      </c>
      <c r="U1788" s="18"/>
      <c r="V1788" s="8">
        <f t="shared" si="958"/>
        <v>15.289077552853859</v>
      </c>
      <c r="W1788" s="8">
        <f t="shared" si="948"/>
        <v>8.4777319517118865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-2.7712462491643266</v>
      </c>
      <c r="AB1788" s="8">
        <f t="shared" si="959"/>
        <v>-681.13456011419726</v>
      </c>
      <c r="AC1788" s="8">
        <f t="shared" si="952"/>
        <v>-683.90580636336153</v>
      </c>
      <c r="AD1788" s="8">
        <f t="shared" si="960"/>
        <v>1.4998585079349638</v>
      </c>
      <c r="AE1788" s="8">
        <f t="shared" si="953"/>
        <v>-682.40594785542658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2514.326813273502</v>
      </c>
      <c r="M1789" s="14">
        <f t="shared" si="946"/>
        <v>769177</v>
      </c>
      <c r="N1789" s="13"/>
      <c r="O1789" s="12">
        <f>1000*(IF(I44&lt;18,VLOOKUP(I44,'[1]Mortality (No Interventions) L'!$B$10:$O$129,13),VLOOKUP(I44,'[1]Mortality (Interventions) L'!$B$392:$AV$512,43)))</f>
        <v>467.75623968465226</v>
      </c>
      <c r="P1789" s="11">
        <v>0</v>
      </c>
      <c r="Q1789" s="10">
        <f t="shared" si="955"/>
        <v>1.1021821962580636E-3</v>
      </c>
      <c r="R1789" s="10">
        <f t="shared" si="956"/>
        <v>5.1555259956904324E-4</v>
      </c>
      <c r="S1789" s="10">
        <f t="shared" si="957"/>
        <v>0</v>
      </c>
      <c r="T1789" s="9">
        <f t="shared" si="947"/>
        <v>5.8662959668902032E-4</v>
      </c>
      <c r="U1789" s="18"/>
      <c r="V1789" s="8">
        <f t="shared" si="958"/>
        <v>8.4777319517118865</v>
      </c>
      <c r="W1789" s="8">
        <f t="shared" si="948"/>
        <v>4.5122199329247064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-1.4749785244150242</v>
      </c>
      <c r="AB1789" s="8">
        <f t="shared" si="959"/>
        <v>-396.55120187871796</v>
      </c>
      <c r="AC1789" s="8">
        <f t="shared" si="952"/>
        <v>-398.02618040313297</v>
      </c>
      <c r="AD1789" s="8">
        <f t="shared" si="960"/>
        <v>0.83166550446293608</v>
      </c>
      <c r="AE1789" s="8">
        <f t="shared" si="953"/>
        <v>-397.19451489867004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2514.326813273502</v>
      </c>
      <c r="M1790" s="14">
        <f t="shared" si="946"/>
        <v>769177</v>
      </c>
      <c r="N1790" s="13"/>
      <c r="O1790" s="12">
        <f>1000*(IF(I45&lt;18,VLOOKUP(I45,'[1]Mortality (No Interventions) L'!$B$10:$O$129,13),VLOOKUP(I45,'[1]Mortality (Interventions) L'!$B$392:$AV$512,43)))</f>
        <v>489.9525510701838</v>
      </c>
      <c r="P1790" s="11">
        <v>0</v>
      </c>
      <c r="Q1790" s="10">
        <f t="shared" si="955"/>
        <v>5.8662959668902032E-4</v>
      </c>
      <c r="R1790" s="10">
        <f t="shared" si="956"/>
        <v>2.8742066743105854E-4</v>
      </c>
      <c r="S1790" s="10">
        <f t="shared" si="957"/>
        <v>0</v>
      </c>
      <c r="T1790" s="9">
        <f t="shared" si="947"/>
        <v>2.9920892925796178E-4</v>
      </c>
      <c r="U1790" s="18"/>
      <c r="V1790" s="8">
        <f t="shared" si="958"/>
        <v>4.5122199329247064</v>
      </c>
      <c r="W1790" s="8">
        <f t="shared" si="948"/>
        <v>2.3014462657985129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-0.7523090336041478</v>
      </c>
      <c r="AB1790" s="8">
        <f t="shared" si="959"/>
        <v>-221.07736671261932</v>
      </c>
      <c r="AC1790" s="8">
        <f t="shared" si="952"/>
        <v>-221.82967574622347</v>
      </c>
      <c r="AD1790" s="8">
        <f t="shared" si="960"/>
        <v>0.44264877541991371</v>
      </c>
      <c r="AE1790" s="8">
        <f t="shared" si="953"/>
        <v>-221.38702697080356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2514.326813273502</v>
      </c>
      <c r="M1791" s="14">
        <f t="shared" si="946"/>
        <v>769177</v>
      </c>
      <c r="N1791" s="13"/>
      <c r="O1791" s="12">
        <f>1000*(IF(I46&lt;18,VLOOKUP(I46,'[1]Mortality (No Interventions) L'!$B$10:$O$129,13),VLOOKUP(I46,'[1]Mortality (Interventions) L'!$B$392:$AV$512,43)))</f>
        <v>511.92840315799037</v>
      </c>
      <c r="P1791" s="11">
        <v>0</v>
      </c>
      <c r="Q1791" s="10">
        <f t="shared" si="955"/>
        <v>2.9920892925796178E-4</v>
      </c>
      <c r="R1791" s="10">
        <f t="shared" si="956"/>
        <v>1.5317354936564048E-4</v>
      </c>
      <c r="S1791" s="10">
        <f t="shared" si="957"/>
        <v>0</v>
      </c>
      <c r="T1791" s="9">
        <f t="shared" si="947"/>
        <v>1.460353798923213E-4</v>
      </c>
      <c r="U1791" s="18"/>
      <c r="V1791" s="8">
        <f t="shared" si="958"/>
        <v>2.3014462657985129</v>
      </c>
      <c r="W1791" s="8">
        <f t="shared" si="948"/>
        <v>1.1232705539943604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-0.3671806713498455</v>
      </c>
      <c r="AB1791" s="8">
        <f t="shared" si="959"/>
        <v>-117.81757118041524</v>
      </c>
      <c r="AC1791" s="8">
        <f t="shared" si="952"/>
        <v>-118.18475185176509</v>
      </c>
      <c r="AD1791" s="8">
        <f t="shared" si="960"/>
        <v>0.22577187867483411</v>
      </c>
      <c r="AE1791" s="8">
        <f t="shared" si="953"/>
        <v>-117.95897997309025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2514.326813273502</v>
      </c>
      <c r="M1792" s="14">
        <f t="shared" si="946"/>
        <v>769177</v>
      </c>
      <c r="N1792" s="13"/>
      <c r="O1792" s="12">
        <f>1000*(IF(I47&lt;18,VLOOKUP(I47,'[1]Mortality (No Interventions) L'!$B$10:$O$129,13),VLOOKUP(I47,'[1]Mortality (Interventions) L'!$B$392:$AV$512,43)))</f>
        <v>533.70689154755803</v>
      </c>
      <c r="P1792" s="11">
        <v>0</v>
      </c>
      <c r="Q1792" s="10">
        <f t="shared" si="955"/>
        <v>1.460353798923213E-4</v>
      </c>
      <c r="R1792" s="10">
        <f t="shared" si="956"/>
        <v>7.7940088658297557E-5</v>
      </c>
      <c r="S1792" s="10">
        <f t="shared" si="957"/>
        <v>0</v>
      </c>
      <c r="T1792" s="9">
        <f t="shared" si="947"/>
        <v>6.8095291234023745E-5</v>
      </c>
      <c r="U1792" s="18"/>
      <c r="V1792" s="8">
        <f t="shared" si="958"/>
        <v>1.1232705539943604</v>
      </c>
      <c r="W1792" s="8">
        <f t="shared" si="948"/>
        <v>0.52377331825512685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-0.17121381660737395</v>
      </c>
      <c r="AB1792" s="8">
        <f t="shared" si="959"/>
        <v>-59.949723573923343</v>
      </c>
      <c r="AC1792" s="8">
        <f t="shared" si="952"/>
        <v>-60.12093739053072</v>
      </c>
      <c r="AD1792" s="8">
        <f t="shared" si="960"/>
        <v>0.11019284134684676</v>
      </c>
      <c r="AE1792" s="8">
        <f t="shared" si="953"/>
        <v>-60.010744549183876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2514.326813273502</v>
      </c>
      <c r="M1793" s="14">
        <f t="shared" si="946"/>
        <v>769177</v>
      </c>
      <c r="N1793" s="13"/>
      <c r="O1793" s="12">
        <f>1000*(IF(I48&lt;18,VLOOKUP(I48,'[1]Mortality (No Interventions) L'!$B$10:$O$129,13),VLOOKUP(I48,'[1]Mortality (Interventions) L'!$B$392:$AV$512,43)))</f>
        <v>555.33240057664909</v>
      </c>
      <c r="P1793" s="11">
        <v>0</v>
      </c>
      <c r="Q1793" s="10">
        <f t="shared" si="955"/>
        <v>6.8095291234023745E-5</v>
      </c>
      <c r="R1793" s="10">
        <f t="shared" si="956"/>
        <v>3.7815521548956457E-5</v>
      </c>
      <c r="S1793" s="10">
        <f t="shared" si="957"/>
        <v>0</v>
      </c>
      <c r="T1793" s="9">
        <f t="shared" si="947"/>
        <v>3.0279769685067288E-5</v>
      </c>
      <c r="U1793" s="18"/>
      <c r="V1793" s="8">
        <f t="shared" si="958"/>
        <v>0.52377331825512685</v>
      </c>
      <c r="W1793" s="8">
        <f t="shared" si="948"/>
        <v>0.23290502407051003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-7.6133236818910821E-2</v>
      </c>
      <c r="AB1793" s="8">
        <f t="shared" si="959"/>
        <v>-29.086829418461679</v>
      </c>
      <c r="AC1793" s="8">
        <f t="shared" si="952"/>
        <v>-29.162962655280591</v>
      </c>
      <c r="AD1793" s="8">
        <f t="shared" si="960"/>
        <v>5.1382162520827945E-2</v>
      </c>
      <c r="AE1793" s="8">
        <f t="shared" si="953"/>
        <v>-29.111580492759764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2514.326813273502</v>
      </c>
      <c r="M1794" s="14">
        <f t="shared" si="946"/>
        <v>769177</v>
      </c>
      <c r="N1794" s="13"/>
      <c r="O1794" s="12">
        <f>1000*(IF(I49&lt;18,VLOOKUP(I49,'[1]Mortality (No Interventions) L'!$B$10:$O$129,13),VLOOKUP(I49,'[1]Mortality (Interventions) L'!$B$392:$AV$512,43)))</f>
        <v>576.6577733788871</v>
      </c>
      <c r="P1794" s="11">
        <v>0</v>
      </c>
      <c r="Q1794" s="10">
        <f t="shared" si="955"/>
        <v>3.0279769685067288E-5</v>
      </c>
      <c r="R1794" s="10">
        <f t="shared" si="956"/>
        <v>1.7461064565016427E-5</v>
      </c>
      <c r="S1794" s="10">
        <f t="shared" si="957"/>
        <v>0</v>
      </c>
      <c r="T1794" s="9">
        <f t="shared" si="947"/>
        <v>1.2818705120050861E-5</v>
      </c>
      <c r="U1794" s="18"/>
      <c r="V1794" s="8">
        <f t="shared" si="958"/>
        <v>0.23290502407051003</v>
      </c>
      <c r="W1794" s="8">
        <f t="shared" si="948"/>
        <v>9.859853148125361E-2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-3.2230413994790201E-2</v>
      </c>
      <c r="AB1794" s="8">
        <f t="shared" si="959"/>
        <v>-13.430649258925641</v>
      </c>
      <c r="AC1794" s="8">
        <f t="shared" si="952"/>
        <v>-13.462879672920431</v>
      </c>
      <c r="AD1794" s="8">
        <f t="shared" si="960"/>
        <v>2.2847982861317034E-2</v>
      </c>
      <c r="AE1794" s="8">
        <f t="shared" si="953"/>
        <v>-13.440031690059115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2514.326813273502</v>
      </c>
      <c r="M1795" s="14">
        <f t="shared" si="946"/>
        <v>769177</v>
      </c>
      <c r="N1795" s="13"/>
      <c r="O1795" s="12">
        <f>1000*(IF(I50&lt;18,VLOOKUP(I50,'[1]Mortality (No Interventions) L'!$B$10:$O$129,13),VLOOKUP(I50,'[1]Mortality (Interventions) L'!$B$392:$AV$512,43)))</f>
        <v>597.53985903692467</v>
      </c>
      <c r="P1795" s="11">
        <v>0</v>
      </c>
      <c r="Q1795" s="10">
        <f t="shared" si="955"/>
        <v>1.2818705120050861E-5</v>
      </c>
      <c r="R1795" s="10">
        <f t="shared" si="956"/>
        <v>7.659687250471095E-6</v>
      </c>
      <c r="S1795" s="10">
        <f t="shared" si="957"/>
        <v>0</v>
      </c>
      <c r="T1795" s="9">
        <f t="shared" si="947"/>
        <v>5.1590178695797657E-6</v>
      </c>
      <c r="U1795" s="18"/>
      <c r="V1795" s="8">
        <f t="shared" si="958"/>
        <v>9.859853148125361E-2</v>
      </c>
      <c r="W1795" s="8">
        <f t="shared" si="948"/>
        <v>3.9681978878697559E-2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-1.2971456959641544E-2</v>
      </c>
      <c r="AB1795" s="8">
        <f t="shared" si="959"/>
        <v>-5.8916552602556056</v>
      </c>
      <c r="AC1795" s="8">
        <f t="shared" si="952"/>
        <v>-5.9046267172152476</v>
      </c>
      <c r="AD1795" s="8">
        <f t="shared" si="960"/>
        <v>9.6725159383109806E-3</v>
      </c>
      <c r="AE1795" s="8">
        <f t="shared" si="953"/>
        <v>-5.8949542012769367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2514.326813273502</v>
      </c>
      <c r="M1796" s="14">
        <f t="shared" si="946"/>
        <v>769177</v>
      </c>
      <c r="N1796" s="13"/>
      <c r="O1796" s="12">
        <f>1000*(IF(I51&lt;18,VLOOKUP(I51,'[1]Mortality (No Interventions) L'!$B$10:$O$129,13),VLOOKUP(I51,'[1]Mortality (Interventions) L'!$B$392:$AV$512,43)))</f>
        <v>622.04401973126141</v>
      </c>
      <c r="P1796" s="11">
        <v>0</v>
      </c>
      <c r="Q1796" s="10">
        <f t="shared" si="955"/>
        <v>5.1590178695797657E-6</v>
      </c>
      <c r="R1796" s="10">
        <f t="shared" si="956"/>
        <v>3.2091362134588059E-6</v>
      </c>
      <c r="S1796" s="10">
        <f t="shared" si="957"/>
        <v>0</v>
      </c>
      <c r="T1796" s="9">
        <f t="shared" si="947"/>
        <v>1.9498816561209598E-6</v>
      </c>
      <c r="U1796" s="18"/>
      <c r="V1796" s="8">
        <f t="shared" si="958"/>
        <v>3.9681978878697559E-2</v>
      </c>
      <c r="W1796" s="8">
        <f t="shared" si="948"/>
        <v>1.4998041226101516E-2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-4.9026397306950716E-3</v>
      </c>
      <c r="AB1796" s="8">
        <f t="shared" si="959"/>
        <v>-2.468393765259604</v>
      </c>
      <c r="AC1796" s="8">
        <f t="shared" si="952"/>
        <v>-2.473296404990299</v>
      </c>
      <c r="AD1796" s="8">
        <f t="shared" si="960"/>
        <v>3.892802128000231E-3</v>
      </c>
      <c r="AE1796" s="8">
        <f t="shared" si="953"/>
        <v>-2.469403602862299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2514.326813273502</v>
      </c>
      <c r="M1797" s="14">
        <f t="shared" si="946"/>
        <v>769177</v>
      </c>
      <c r="N1797" s="13"/>
      <c r="O1797" s="12">
        <f>1000*(IF(I52&lt;18,VLOOKUP(I52,'[1]Mortality (No Interventions) L'!$B$10:$O$129,13),VLOOKUP(I52,'[1]Mortality (Interventions) L'!$B$392:$AV$512,43)))</f>
        <v>646.00780483551137</v>
      </c>
      <c r="P1797" s="11">
        <v>0</v>
      </c>
      <c r="Q1797" s="10">
        <f t="shared" si="955"/>
        <v>1.9498816561209598E-6</v>
      </c>
      <c r="R1797" s="10">
        <f t="shared" si="956"/>
        <v>1.2596387683597326E-6</v>
      </c>
      <c r="S1797" s="10">
        <f t="shared" si="957"/>
        <v>0</v>
      </c>
      <c r="T1797" s="9">
        <f t="shared" si="947"/>
        <v>6.9024288776122725E-7</v>
      </c>
      <c r="U1797" s="18"/>
      <c r="V1797" s="8">
        <f t="shared" si="958"/>
        <v>1.4998041226101516E-2</v>
      </c>
      <c r="W1797" s="8">
        <f t="shared" si="948"/>
        <v>5.3091895367951749E-3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-1.735496200369386E-3</v>
      </c>
      <c r="AB1797" s="8">
        <f t="shared" si="959"/>
        <v>-0.96888516893063403</v>
      </c>
      <c r="AC1797" s="8">
        <f t="shared" si="952"/>
        <v>-0.97062066513100342</v>
      </c>
      <c r="AD1797" s="8">
        <f t="shared" si="960"/>
        <v>1.4713078442805589E-3</v>
      </c>
      <c r="AE1797" s="8">
        <f t="shared" si="953"/>
        <v>-0.96914935728672291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2514.326813273502</v>
      </c>
      <c r="M1798" s="14">
        <f t="shared" si="946"/>
        <v>769177</v>
      </c>
      <c r="N1798" s="13"/>
      <c r="O1798" s="12">
        <f>1000*(IF(I53&lt;18,VLOOKUP(I53,'[1]Mortality (No Interventions) L'!$B$10:$O$129,13),VLOOKUP(I53,'[1]Mortality (Interventions) L'!$B$392:$AV$512,43)))</f>
        <v>669.39977586415307</v>
      </c>
      <c r="P1798" s="11">
        <v>0</v>
      </c>
      <c r="Q1798" s="10">
        <f t="shared" si="955"/>
        <v>6.9024288776122725E-7</v>
      </c>
      <c r="R1798" s="10">
        <f t="shared" si="956"/>
        <v>4.6204843435919133E-7</v>
      </c>
      <c r="S1798" s="10">
        <f t="shared" si="957"/>
        <v>0</v>
      </c>
      <c r="T1798" s="9">
        <f t="shared" si="947"/>
        <v>2.2819445340203592E-7</v>
      </c>
      <c r="U1798" s="18"/>
      <c r="V1798" s="8">
        <f t="shared" si="958"/>
        <v>5.3091895367951749E-3</v>
      </c>
      <c r="W1798" s="8">
        <f t="shared" si="948"/>
        <v>1.7552192508441778E-3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-5.7375543282902957E-4</v>
      </c>
      <c r="AB1798" s="8">
        <f t="shared" si="959"/>
        <v>-0.3553970285950997</v>
      </c>
      <c r="AC1798" s="8">
        <f t="shared" si="952"/>
        <v>-0.3559707840279287</v>
      </c>
      <c r="AD1798" s="8">
        <f t="shared" si="960"/>
        <v>5.2083149355960673E-4</v>
      </c>
      <c r="AE1798" s="8">
        <f t="shared" si="953"/>
        <v>-0.35544995253436912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2514.326813273502</v>
      </c>
      <c r="M1799" s="14">
        <f t="shared" si="946"/>
        <v>769177</v>
      </c>
      <c r="N1799" s="13"/>
      <c r="O1799" s="12">
        <f>1000*(IF(I54&lt;18,VLOOKUP(I54,'[1]Mortality (No Interventions) L'!$B$10:$O$129,13),VLOOKUP(I54,'[1]Mortality (Interventions) L'!$B$392:$AV$512,43)))</f>
        <v>692.18993487795387</v>
      </c>
      <c r="P1799" s="11">
        <v>0</v>
      </c>
      <c r="Q1799" s="10">
        <f t="shared" si="955"/>
        <v>2.2819445340203592E-7</v>
      </c>
      <c r="R1799" s="10">
        <f t="shared" si="956"/>
        <v>1.5795390383986552E-7</v>
      </c>
      <c r="S1799" s="10">
        <f t="shared" si="957"/>
        <v>0</v>
      </c>
      <c r="T1799" s="9">
        <f t="shared" si="947"/>
        <v>7.0240549562170399E-8</v>
      </c>
      <c r="U1799" s="18"/>
      <c r="V1799" s="8">
        <f t="shared" si="958"/>
        <v>1.7552192508441778E-3</v>
      </c>
      <c r="W1799" s="8">
        <f t="shared" si="948"/>
        <v>5.4027415190581549E-4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-1.7660769714323137E-4</v>
      </c>
      <c r="AB1799" s="8">
        <f t="shared" si="959"/>
        <v>-0.12149450989383624</v>
      </c>
      <c r="AC1799" s="8">
        <f t="shared" si="952"/>
        <v>-0.12167111759097947</v>
      </c>
      <c r="AD1799" s="8">
        <f t="shared" si="960"/>
        <v>1.7218700850781386E-4</v>
      </c>
      <c r="AE1799" s="8">
        <f t="shared" si="953"/>
        <v>-0.12149893058247166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2514.326813273502</v>
      </c>
      <c r="M1800" s="14">
        <f t="shared" si="946"/>
        <v>769177</v>
      </c>
      <c r="N1800" s="13"/>
      <c r="O1800" s="12">
        <f>1000*(IF(I55&lt;18,VLOOKUP(I55,'[1]Mortality (No Interventions) L'!$B$10:$O$129,13),VLOOKUP(I55,'[1]Mortality (Interventions) L'!$B$392:$AV$512,43)))</f>
        <v>714.34905771599176</v>
      </c>
      <c r="P1800" s="11">
        <v>0</v>
      </c>
      <c r="Q1800" s="10">
        <f t="shared" si="955"/>
        <v>7.0240549562170399E-8</v>
      </c>
      <c r="R1800" s="10">
        <f t="shared" si="956"/>
        <v>5.0176270393189841E-8</v>
      </c>
      <c r="S1800" s="10">
        <f t="shared" si="957"/>
        <v>0</v>
      </c>
      <c r="T1800" s="9">
        <f t="shared" si="947"/>
        <v>2.0064279168980558E-8</v>
      </c>
      <c r="U1800" s="18"/>
      <c r="V1800" s="8">
        <f t="shared" si="958"/>
        <v>5.4027415190581549E-4</v>
      </c>
      <c r="W1800" s="8">
        <f t="shared" si="948"/>
        <v>1.5432982058358961E-4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-5.0448155103572796E-5</v>
      </c>
      <c r="AB1800" s="8">
        <f t="shared" si="959"/>
        <v>-3.8594433132222584E-2</v>
      </c>
      <c r="AC1800" s="8">
        <f t="shared" si="952"/>
        <v>-3.8644881287326155E-2</v>
      </c>
      <c r="AD1800" s="8">
        <f t="shared" si="960"/>
        <v>5.3000894301960503E-5</v>
      </c>
      <c r="AE1800" s="8">
        <f t="shared" si="953"/>
        <v>-3.8591880393024192E-2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2514.326813273502</v>
      </c>
      <c r="M1801" s="14">
        <f t="shared" si="946"/>
        <v>769177</v>
      </c>
      <c r="N1801" s="13"/>
      <c r="O1801" s="12">
        <f>1000*(IF(I56&lt;18,VLOOKUP(I56,'[1]Mortality (No Interventions) L'!$B$10:$O$129,13),VLOOKUP(I56,'[1]Mortality (Interventions) L'!$B$392:$AV$512,43)))</f>
        <v>735.99663110604115</v>
      </c>
      <c r="P1801" s="11">
        <v>0</v>
      </c>
      <c r="Q1801" s="10">
        <f t="shared" si="955"/>
        <v>2.0064279168980558E-8</v>
      </c>
      <c r="R1801" s="10">
        <f t="shared" si="956"/>
        <v>1.476724187394081E-8</v>
      </c>
      <c r="S1801" s="10">
        <f t="shared" si="957"/>
        <v>0</v>
      </c>
      <c r="T1801" s="9">
        <f t="shared" si="947"/>
        <v>5.2970372950397483E-9</v>
      </c>
      <c r="U1801" s="18"/>
      <c r="V1801" s="8">
        <f t="shared" si="958"/>
        <v>1.5432982058358961E-4</v>
      </c>
      <c r="W1801" s="8">
        <f t="shared" si="948"/>
        <v>4.0743592554867884E-5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-1.3318482901828182E-5</v>
      </c>
      <c r="AB1801" s="8">
        <f t="shared" si="959"/>
        <v>-1.135862280287217E-2</v>
      </c>
      <c r="AC1801" s="8">
        <f t="shared" si="952"/>
        <v>-1.1371941285773998E-2</v>
      </c>
      <c r="AD1801" s="8">
        <f t="shared" si="960"/>
        <v>1.5139755399250142E-5</v>
      </c>
      <c r="AE1801" s="8">
        <f t="shared" si="953"/>
        <v>-1.1356801530374747E-2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2514.326813273502</v>
      </c>
      <c r="M1802" s="14">
        <f t="shared" si="946"/>
        <v>769177</v>
      </c>
      <c r="N1802" s="13"/>
      <c r="O1802" s="12">
        <f>1000*(IF(I57&lt;18,VLOOKUP(I57,'[1]Mortality (No Interventions) L'!$B$10:$O$129,13),VLOOKUP(I57,'[1]Mortality (Interventions) L'!$B$392:$AV$512,43)))</f>
        <v>757.27104587211738</v>
      </c>
      <c r="P1802" s="11">
        <v>0</v>
      </c>
      <c r="Q1802" s="10">
        <f t="shared" si="955"/>
        <v>5.2970372950397483E-9</v>
      </c>
      <c r="R1802" s="10">
        <f t="shared" si="956"/>
        <v>4.0112929724383621E-9</v>
      </c>
      <c r="S1802" s="10">
        <f t="shared" si="957"/>
        <v>0</v>
      </c>
      <c r="T1802" s="9">
        <f t="shared" si="947"/>
        <v>1.2857443226013862E-9</v>
      </c>
      <c r="U1802" s="18"/>
      <c r="V1802" s="8">
        <f t="shared" si="958"/>
        <v>4.0743592554867884E-5</v>
      </c>
      <c r="W1802" s="8">
        <f t="shared" si="948"/>
        <v>9.8896496082556656E-6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-3.232781425330841E-6</v>
      </c>
      <c r="AB1802" s="8">
        <f t="shared" si="959"/>
        <v>-3.0853942946612221E-3</v>
      </c>
      <c r="AC1802" s="8">
        <f t="shared" si="952"/>
        <v>-3.0886270760865529E-3</v>
      </c>
      <c r="AD1802" s="8">
        <f t="shared" si="960"/>
        <v>3.99694642963254E-6</v>
      </c>
      <c r="AE1802" s="8">
        <f t="shared" si="953"/>
        <v>-3.0846301296569203E-3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2514.326813273502</v>
      </c>
      <c r="M1803" s="14">
        <f t="shared" si="946"/>
        <v>769177</v>
      </c>
      <c r="N1803" s="13"/>
      <c r="O1803" s="12">
        <f>1000*(IF(I58&lt;18,VLOOKUP(I58,'[1]Mortality (No Interventions) L'!$B$10:$O$129,13),VLOOKUP(I58,'[1]Mortality (Interventions) L'!$B$392:$AV$512,43)))</f>
        <v>778.17230201422069</v>
      </c>
      <c r="P1803" s="11">
        <v>0</v>
      </c>
      <c r="Q1803" s="10">
        <f t="shared" si="955"/>
        <v>1.2857443226013862E-9</v>
      </c>
      <c r="R1803" s="10">
        <f t="shared" si="956"/>
        <v>1.0005306193204355E-9</v>
      </c>
      <c r="S1803" s="10">
        <f t="shared" si="957"/>
        <v>0</v>
      </c>
      <c r="T1803" s="9">
        <f t="shared" si="947"/>
        <v>2.8521370328095072E-10</v>
      </c>
      <c r="U1803" s="18"/>
      <c r="V1803" s="8">
        <f t="shared" si="958"/>
        <v>9.8896496082556656E-6</v>
      </c>
      <c r="W1803" s="8">
        <f t="shared" si="948"/>
        <v>2.1937982064853182E-6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-7.1712046167232699E-7</v>
      </c>
      <c r="AB1803" s="8">
        <f t="shared" si="959"/>
        <v>-7.6958514017703462E-4</v>
      </c>
      <c r="AC1803" s="8">
        <f t="shared" si="952"/>
        <v>-7.7030226063870696E-4</v>
      </c>
      <c r="AD1803" s="8">
        <f t="shared" si="960"/>
        <v>9.7017462656988092E-7</v>
      </c>
      <c r="AE1803" s="8">
        <f t="shared" si="953"/>
        <v>-7.6933208601213704E-4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2514.326813273502</v>
      </c>
      <c r="M1804" s="14">
        <f t="shared" si="946"/>
        <v>769177</v>
      </c>
      <c r="N1804" s="13"/>
      <c r="O1804" s="12">
        <f>1000*(IF(I59&lt;18,VLOOKUP(I59,'[1]Mortality (No Interventions) L'!$B$10:$O$129,13),VLOOKUP(I59,'[1]Mortality (Interventions) L'!$B$392:$AV$512,43)))</f>
        <v>798.70039953235096</v>
      </c>
      <c r="P1804" s="11">
        <v>0</v>
      </c>
      <c r="Q1804" s="10">
        <f t="shared" si="955"/>
        <v>2.8521370328095072E-10</v>
      </c>
      <c r="R1804" s="10">
        <f t="shared" si="956"/>
        <v>2.2780029876259674E-10</v>
      </c>
      <c r="S1804" s="10">
        <f t="shared" si="957"/>
        <v>0</v>
      </c>
      <c r="T1804" s="9">
        <f t="shared" si="947"/>
        <v>5.7413404518353984E-11</v>
      </c>
      <c r="U1804" s="18"/>
      <c r="V1804" s="8">
        <f t="shared" si="958"/>
        <v>2.1937982064853182E-6</v>
      </c>
      <c r="W1804" s="8">
        <f t="shared" si="948"/>
        <v>4.4161070247213966E-7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-1.4435606242181546E-7</v>
      </c>
      <c r="AB1804" s="8">
        <f t="shared" si="959"/>
        <v>-1.7521875040131787E-4</v>
      </c>
      <c r="AC1804" s="8">
        <f t="shared" si="952"/>
        <v>-1.7536310646373967E-4</v>
      </c>
      <c r="AD1804" s="8">
        <f t="shared" si="960"/>
        <v>2.1521160405620974E-7</v>
      </c>
      <c r="AE1804" s="8">
        <f t="shared" si="953"/>
        <v>-1.7514789485968346E-4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2514.326813273502</v>
      </c>
      <c r="M1805" s="14">
        <f t="shared" si="946"/>
        <v>769177</v>
      </c>
      <c r="N1805" s="13"/>
      <c r="O1805" s="12">
        <f>1000*(IF(I60&lt;18,VLOOKUP(I60,'[1]Mortality (No Interventions) L'!$B$10:$O$129,13),VLOOKUP(I60,'[1]Mortality (Interventions) L'!$B$392:$AV$512,43)))</f>
        <v>1000</v>
      </c>
      <c r="P1805" s="11">
        <v>0</v>
      </c>
      <c r="Q1805" s="10">
        <f t="shared" si="955"/>
        <v>5.7413404518353984E-11</v>
      </c>
      <c r="R1805" s="10">
        <f t="shared" si="956"/>
        <v>5.7413404518353984E-11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4.4161070247213966E-7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-4.4161070247213963E-5</v>
      </c>
      <c r="AC1805" s="8">
        <f t="shared" si="952"/>
        <v>-4.4161070247213963E-5</v>
      </c>
      <c r="AD1805" s="8">
        <f t="shared" si="960"/>
        <v>4.3322009912516901E-8</v>
      </c>
      <c r="AE1805" s="8">
        <f t="shared" si="953"/>
        <v>-4.4117748237301448E-5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2514.326813273502</v>
      </c>
      <c r="M1806" s="14">
        <f t="shared" si="946"/>
        <v>769177</v>
      </c>
      <c r="N1806" s="13"/>
      <c r="O1806" s="12" t="e">
        <f>1000*(IF(I61&lt;18,VLOOKUP(I61,'[1]Mortality (No Interventions) L'!$B$10:$O$129,13),VLOOKUP(I61,'[1]Mortality (Interventions) L'!$B$392:$AV$512,43)))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2514.326813273502</v>
      </c>
      <c r="M1807" s="14">
        <f t="shared" si="946"/>
        <v>769177</v>
      </c>
      <c r="N1807" s="13"/>
      <c r="O1807" s="12" t="e">
        <f>1000*(IF(I62&lt;18,VLOOKUP(I62,'[1]Mortality (No Interventions) L'!$B$10:$O$129,13),VLOOKUP(I62,'[1]Mortality (Interventions) L'!$B$392:$AV$512,43)))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2514.326813273502</v>
      </c>
      <c r="M1808" s="14">
        <f t="shared" si="946"/>
        <v>769177</v>
      </c>
      <c r="N1808" s="13"/>
      <c r="O1808" s="12" t="e">
        <f>1000*(IF(I63&lt;18,VLOOKUP(I63,'[1]Mortality (No Interventions) L'!$B$10:$O$129,13),VLOOKUP(I63,'[1]Mortality (Interventions) L'!$B$392:$AV$512,43)))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2514.326813273502</v>
      </c>
      <c r="M1809" s="14">
        <f t="shared" si="946"/>
        <v>769177</v>
      </c>
      <c r="N1809" s="13"/>
      <c r="O1809" s="12" t="e">
        <f>1000*(IF(I64&lt;18,VLOOKUP(I64,'[1]Mortality (No Interventions) L'!$B$10:$O$129,13),VLOOKUP(I64,'[1]Mortality (Interventions) L'!$B$392:$AV$512,43)))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2514.326813273502</v>
      </c>
      <c r="M1810" s="14">
        <f t="shared" si="946"/>
        <v>769177</v>
      </c>
      <c r="N1810" s="13"/>
      <c r="O1810" s="12" t="e">
        <f>1000*(IF(I65&lt;18,VLOOKUP(I65,'[1]Mortality (No Interventions) L'!$B$10:$O$129,13),VLOOKUP(I65,'[1]Mortality (Interventions) L'!$B$392:$AV$512,43)))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2514.326813273502</v>
      </c>
      <c r="M1811" s="14">
        <f t="shared" si="946"/>
        <v>769177</v>
      </c>
      <c r="N1811" s="13"/>
      <c r="O1811" s="12" t="e">
        <f>1000*(IF(I66&lt;18,VLOOKUP(I66,'[1]Mortality (No Interventions) L'!$B$10:$O$129,13),VLOOKUP(I66,'[1]Mortality (Interventions) L'!$B$392:$AV$512,43)))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2514.326813273502</v>
      </c>
      <c r="M1812" s="14">
        <f t="shared" si="946"/>
        <v>769177</v>
      </c>
      <c r="N1812" s="13"/>
      <c r="O1812" s="12" t="e">
        <f>1000*(IF(I67&lt;18,VLOOKUP(I67,'[1]Mortality (No Interventions) L'!$B$10:$O$129,13),VLOOKUP(I67,'[1]Mortality (Interventions) L'!$B$392:$AV$512,43)))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2514.326813273502</v>
      </c>
      <c r="M1813" s="14">
        <f t="shared" ref="M1813:M1844" si="963">$E$11</f>
        <v>769177</v>
      </c>
      <c r="N1813" s="13"/>
      <c r="O1813" s="12" t="e">
        <f>1000*(IF(I68&lt;18,VLOOKUP(I68,'[1]Mortality (No Interventions) L'!$B$10:$O$129,13),VLOOKUP(I68,'[1]Mortality (Interventions) L'!$B$392:$AV$512,43)))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2514.326813273502</v>
      </c>
      <c r="M1814" s="14">
        <f t="shared" si="963"/>
        <v>769177</v>
      </c>
      <c r="N1814" s="13"/>
      <c r="O1814" s="12" t="e">
        <f>1000*(IF(I69&lt;18,VLOOKUP(I69,'[1]Mortality (No Interventions) L'!$B$10:$O$129,13),VLOOKUP(I69,'[1]Mortality (Interventions) L'!$B$392:$AV$512,43)))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2514.326813273502</v>
      </c>
      <c r="M1815" s="14">
        <f t="shared" si="963"/>
        <v>769177</v>
      </c>
      <c r="N1815" s="13"/>
      <c r="O1815" s="12" t="e">
        <f>1000*(IF(I70&lt;18,VLOOKUP(I70,'[1]Mortality (No Interventions) L'!$B$10:$O$129,13),VLOOKUP(I70,'[1]Mortality (Interventions) L'!$B$392:$AV$512,43)))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2514.326813273502</v>
      </c>
      <c r="M1816" s="14">
        <f t="shared" si="963"/>
        <v>769177</v>
      </c>
      <c r="N1816" s="13"/>
      <c r="O1816" s="12" t="e">
        <f>1000*(IF(I71&lt;18,VLOOKUP(I71,'[1]Mortality (No Interventions) L'!$B$10:$O$129,13),VLOOKUP(I71,'[1]Mortality (Interventions) L'!$B$392:$AV$512,43)))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2514.326813273502</v>
      </c>
      <c r="M1817" s="14">
        <f t="shared" si="963"/>
        <v>769177</v>
      </c>
      <c r="N1817" s="13"/>
      <c r="O1817" s="12" t="e">
        <f>1000*(IF(I72&lt;18,VLOOKUP(I72,'[1]Mortality (No Interventions) L'!$B$10:$O$129,13),VLOOKUP(I72,'[1]Mortality (Interventions) L'!$B$392:$AV$512,43)))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2514.326813273502</v>
      </c>
      <c r="M1818" s="14">
        <f t="shared" si="963"/>
        <v>769177</v>
      </c>
      <c r="N1818" s="13"/>
      <c r="O1818" s="12" t="e">
        <f>1000*(IF(I73&lt;18,VLOOKUP(I73,'[1]Mortality (No Interventions) L'!$B$10:$O$129,13),VLOOKUP(I73,'[1]Mortality (Interventions) L'!$B$392:$AV$512,43)))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2514.326813273502</v>
      </c>
      <c r="M1819" s="14">
        <f t="shared" si="963"/>
        <v>769177</v>
      </c>
      <c r="N1819" s="13"/>
      <c r="O1819" s="12" t="e">
        <f>1000*(IF(I74&lt;18,VLOOKUP(I74,'[1]Mortality (No Interventions) L'!$B$10:$O$129,13),VLOOKUP(I74,'[1]Mortality (Interventions) L'!$B$392:$AV$512,43)))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2514.326813273502</v>
      </c>
      <c r="M1820" s="14">
        <f t="shared" si="963"/>
        <v>769177</v>
      </c>
      <c r="N1820" s="13"/>
      <c r="O1820" s="12" t="e">
        <f>1000*(IF(I75&lt;18,VLOOKUP(I75,'[1]Mortality (No Interventions) L'!$B$10:$O$129,13),VLOOKUP(I75,'[1]Mortality (Interventions) L'!$B$392:$AV$512,43)))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2514.326813273502</v>
      </c>
      <c r="M1821" s="14">
        <f t="shared" si="963"/>
        <v>769177</v>
      </c>
      <c r="N1821" s="13"/>
      <c r="O1821" s="12" t="e">
        <f>1000*(IF(I76&lt;18,VLOOKUP(I76,'[1]Mortality (No Interventions) L'!$B$10:$O$129,13),VLOOKUP(I76,'[1]Mortality (Interventions) L'!$B$392:$AV$512,43)))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2514.326813273502</v>
      </c>
      <c r="M1822" s="14">
        <f t="shared" si="963"/>
        <v>769177</v>
      </c>
      <c r="N1822" s="13"/>
      <c r="O1822" s="12" t="e">
        <f>1000*(IF(I77&lt;18,VLOOKUP(I77,'[1]Mortality (No Interventions) L'!$B$10:$O$129,13),VLOOKUP(I77,'[1]Mortality (Interventions) L'!$B$392:$AV$512,43)))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2514.326813273502</v>
      </c>
      <c r="M1823" s="14">
        <f t="shared" si="963"/>
        <v>769177</v>
      </c>
      <c r="N1823" s="13"/>
      <c r="O1823" s="12" t="e">
        <f>1000*(IF(I78&lt;18,VLOOKUP(I78,'[1]Mortality (No Interventions) L'!$B$10:$O$129,13),VLOOKUP(I78,'[1]Mortality (Interventions) L'!$B$392:$AV$512,43)))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2514.326813273502</v>
      </c>
      <c r="M1824" s="14">
        <f t="shared" si="963"/>
        <v>769177</v>
      </c>
      <c r="N1824" s="13"/>
      <c r="O1824" s="12" t="e">
        <f>1000*(IF(I79&lt;18,VLOOKUP(I79,'[1]Mortality (No Interventions) L'!$B$10:$O$129,13),VLOOKUP(I79,'[1]Mortality (Interventions) L'!$B$392:$AV$512,43)))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2514.326813273502</v>
      </c>
      <c r="M1825" s="14">
        <f t="shared" si="963"/>
        <v>769177</v>
      </c>
      <c r="O1825" s="12" t="e">
        <f>1000*(IF(I80&lt;18,VLOOKUP(I80,'[1]Mortality (No Interventions) L'!$B$10:$O$129,13),VLOOKUP(I80,'[1]Mortality (Interventions) L'!$B$392:$AV$512,43)))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2514.326813273502</v>
      </c>
      <c r="M1826" s="14">
        <f t="shared" si="963"/>
        <v>769177</v>
      </c>
      <c r="O1826" s="12" t="e">
        <f>1000*(IF(I81&lt;18,VLOOKUP(I81,'[1]Mortality (No Interventions) L'!$B$10:$O$129,13),VLOOKUP(I81,'[1]Mortality (Interventions) L'!$B$392:$AV$512,43)))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2514.326813273502</v>
      </c>
      <c r="M1827" s="14">
        <f t="shared" si="963"/>
        <v>769177</v>
      </c>
      <c r="O1827" s="12" t="e">
        <f>1000*(IF(I82&lt;18,VLOOKUP(I82,'[1]Mortality (No Interventions) L'!$B$10:$O$129,13),VLOOKUP(I82,'[1]Mortality (Interventions) L'!$B$392:$AV$512,43)))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2514.326813273502</v>
      </c>
      <c r="M1828" s="14">
        <f t="shared" si="963"/>
        <v>769177</v>
      </c>
      <c r="O1828" s="12" t="e">
        <f>1000*(IF(I83&lt;18,VLOOKUP(I83,'[1]Mortality (No Interventions) L'!$B$10:$O$129,13),VLOOKUP(I83,'[1]Mortality (Interventions) L'!$B$392:$AV$512,43)))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2514.326813273502</v>
      </c>
      <c r="M1829" s="14">
        <f t="shared" si="963"/>
        <v>769177</v>
      </c>
      <c r="O1829" s="12" t="e">
        <f>1000*(IF(I84&lt;18,VLOOKUP(I84,'[1]Mortality (No Interventions) L'!$B$10:$O$129,13),VLOOKUP(I84,'[1]Mortality (Interventions) L'!$B$392:$AV$512,43)))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2514.326813273502</v>
      </c>
      <c r="M1830" s="14">
        <f t="shared" si="963"/>
        <v>769177</v>
      </c>
      <c r="O1830" s="12" t="e">
        <f>1000*(IF(I85&lt;18,VLOOKUP(I85,'[1]Mortality (No Interventions) L'!$B$10:$O$129,13),VLOOKUP(I85,'[1]Mortality (Interventions) L'!$B$392:$AV$512,43)))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2514.326813273502</v>
      </c>
      <c r="M1831" s="14">
        <f t="shared" si="963"/>
        <v>769177</v>
      </c>
      <c r="O1831" s="12" t="e">
        <f>1000*(IF(I86&lt;18,VLOOKUP(I86,'[1]Mortality (No Interventions) L'!$B$10:$O$129,13),VLOOKUP(I86,'[1]Mortality (Interventions) L'!$B$392:$AV$512,43)))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2514.326813273502</v>
      </c>
      <c r="M1832" s="14">
        <f t="shared" si="963"/>
        <v>769177</v>
      </c>
      <c r="O1832" s="12" t="e">
        <f>1000*(IF(I87&lt;18,VLOOKUP(I87,'[1]Mortality (No Interventions) L'!$B$10:$O$129,13),VLOOKUP(I87,'[1]Mortality (Interventions) L'!$B$392:$AV$512,43)))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2514.326813273502</v>
      </c>
      <c r="M1833" s="14">
        <f t="shared" si="963"/>
        <v>769177</v>
      </c>
      <c r="O1833" s="12" t="e">
        <f>1000*(IF(I88&lt;18,VLOOKUP(I88,'[1]Mortality (No Interventions) L'!$B$10:$O$129,13),VLOOKUP(I88,'[1]Mortality (Interventions) L'!$B$392:$AV$512,43)))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2514.326813273502</v>
      </c>
      <c r="M1834" s="14">
        <f t="shared" si="963"/>
        <v>769177</v>
      </c>
      <c r="O1834" s="12" t="e">
        <f>1000*(IF(I89&lt;18,VLOOKUP(I89,'[1]Mortality (No Interventions) L'!$B$10:$O$129,13),VLOOKUP(I89,'[1]Mortality (Interventions) L'!$B$392:$AV$512,43)))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2514.326813273502</v>
      </c>
      <c r="M1835" s="14">
        <f t="shared" si="963"/>
        <v>769177</v>
      </c>
      <c r="O1835" s="12" t="e">
        <f>1000*(IF(I90&lt;18,VLOOKUP(I90,'[1]Mortality (No Interventions) L'!$B$10:$O$129,13),VLOOKUP(I90,'[1]Mortality (Interventions) L'!$B$392:$AV$512,43)))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2514.326813273502</v>
      </c>
      <c r="M1836" s="14">
        <f t="shared" si="963"/>
        <v>769177</v>
      </c>
      <c r="O1836" s="12" t="e">
        <f>1000*(IF(I91&lt;18,VLOOKUP(I91,'[1]Mortality (No Interventions) L'!$B$10:$O$129,13),VLOOKUP(I91,'[1]Mortality (Interventions) L'!$B$392:$AV$512,43)))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2514.326813273502</v>
      </c>
      <c r="M1837" s="14">
        <f t="shared" si="963"/>
        <v>769177</v>
      </c>
      <c r="O1837" s="12" t="e">
        <f>1000*(IF(I92&lt;18,VLOOKUP(I92,'[1]Mortality (No Interventions) L'!$B$10:$O$129,13),VLOOKUP(I92,'[1]Mortality (Interventions) L'!$B$392:$AV$512,43)))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2514.326813273502</v>
      </c>
      <c r="M1838" s="14">
        <f t="shared" si="963"/>
        <v>769177</v>
      </c>
      <c r="O1838" s="12" t="e">
        <f>1000*(IF(I93&lt;18,VLOOKUP(I93,'[1]Mortality (No Interventions) L'!$B$10:$O$129,13),VLOOKUP(I93,'[1]Mortality (Interventions) L'!$B$392:$AV$512,43)))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2514.326813273502</v>
      </c>
      <c r="M1839" s="14">
        <f t="shared" si="963"/>
        <v>769177</v>
      </c>
      <c r="O1839" s="12" t="e">
        <f>1000*(IF(I94&lt;18,VLOOKUP(I94,'[1]Mortality (No Interventions) L'!$B$10:$O$129,13),VLOOKUP(I94,'[1]Mortality (Interventions) L'!$B$392:$AV$512,43)))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2514.326813273502</v>
      </c>
      <c r="M1840" s="14">
        <f t="shared" si="963"/>
        <v>769177</v>
      </c>
      <c r="O1840" s="12" t="e">
        <f>1000*(IF(I95&lt;18,VLOOKUP(I95,'[1]Mortality (No Interventions) L'!$B$10:$O$129,13),VLOOKUP(I95,'[1]Mortality (Interventions) L'!$B$392:$AV$512,43)))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2514.326813273502</v>
      </c>
      <c r="M1841" s="14">
        <f t="shared" si="963"/>
        <v>769177</v>
      </c>
      <c r="O1841" s="12" t="e">
        <f>1000*(IF(I96&lt;18,VLOOKUP(I96,'[1]Mortality (No Interventions) L'!$B$10:$O$129,13),VLOOKUP(I96,'[1]Mortality (Interventions) L'!$B$392:$AV$512,43)))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2514.326813273502</v>
      </c>
      <c r="M1842" s="14">
        <f t="shared" si="963"/>
        <v>769177</v>
      </c>
      <c r="O1842" s="12" t="e">
        <f>1000*(IF(I97&lt;18,VLOOKUP(I97,'[1]Mortality (No Interventions) L'!$B$10:$O$129,13),VLOOKUP(I97,'[1]Mortality (Interventions) L'!$B$392:$AV$512,43)))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2514.326813273502</v>
      </c>
      <c r="M1843" s="14">
        <f t="shared" si="963"/>
        <v>769177</v>
      </c>
      <c r="O1843" s="12" t="e">
        <f>1000*(IF(I98&lt;18,VLOOKUP(I98,'[1]Mortality (No Interventions) L'!$B$10:$O$129,13),VLOOKUP(I98,'[1]Mortality (Interventions) L'!$B$392:$AV$512,43)))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2514.326813273502</v>
      </c>
      <c r="M1844" s="14">
        <f t="shared" si="963"/>
        <v>769177</v>
      </c>
      <c r="O1844" s="12" t="e">
        <f>1000*(IF(I99&lt;18,VLOOKUP(I99,'[1]Mortality (No Interventions) L'!$B$10:$O$129,13),VLOOKUP(I99,'[1]Mortality (Interventions) L'!$B$392:$AV$512,43)))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2514.326813273502</v>
      </c>
      <c r="M1845" s="14">
        <f t="shared" ref="M1845:M1869" si="980">$E$11</f>
        <v>769177</v>
      </c>
      <c r="O1845" s="12" t="e">
        <f>1000*(IF(I100&lt;18,VLOOKUP(I100,'[1]Mortality (No Interventions) L'!$B$10:$O$129,13),VLOOKUP(I100,'[1]Mortality (Interventions) L'!$B$392:$AV$512,43)))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2514.326813273502</v>
      </c>
      <c r="M1846" s="14">
        <f t="shared" si="980"/>
        <v>769177</v>
      </c>
      <c r="O1846" s="12" t="e">
        <f>1000*(IF(I101&lt;18,VLOOKUP(I101,'[1]Mortality (No Interventions) L'!$B$10:$O$129,13),VLOOKUP(I101,'[1]Mortality (Interventions) L'!$B$392:$AV$512,43)))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2514.326813273502</v>
      </c>
      <c r="M1847" s="14">
        <f t="shared" si="980"/>
        <v>769177</v>
      </c>
      <c r="O1847" s="12" t="e">
        <f>1000*(IF(I102&lt;18,VLOOKUP(I102,'[1]Mortality (No Interventions) L'!$B$10:$O$129,13),VLOOKUP(I102,'[1]Mortality (Interventions) L'!$B$392:$AV$512,43)))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2514.326813273502</v>
      </c>
      <c r="M1848" s="14">
        <f t="shared" si="980"/>
        <v>769177</v>
      </c>
      <c r="O1848" s="12" t="e">
        <f>1000*(IF(I103&lt;18,VLOOKUP(I103,'[1]Mortality (No Interventions) L'!$B$10:$O$129,13),VLOOKUP(I103,'[1]Mortality (Interventions) L'!$B$392:$AV$512,43)))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2514.326813273502</v>
      </c>
      <c r="M1849" s="14">
        <f t="shared" si="980"/>
        <v>769177</v>
      </c>
      <c r="O1849" s="12" t="e">
        <f>1000*(IF(I104&lt;18,VLOOKUP(I104,'[1]Mortality (No Interventions) L'!$B$10:$O$129,13),VLOOKUP(I104,'[1]Mortality (Interventions) L'!$B$392:$AV$512,43)))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2514.326813273502</v>
      </c>
      <c r="M1850" s="14">
        <f t="shared" si="980"/>
        <v>769177</v>
      </c>
      <c r="O1850" s="12" t="e">
        <f>1000*(IF(I105&lt;18,VLOOKUP(I105,'[1]Mortality (No Interventions) L'!$B$10:$O$129,13),VLOOKUP(I105,'[1]Mortality (Interventions) L'!$B$392:$AV$512,43)))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2514.326813273502</v>
      </c>
      <c r="M1851" s="14">
        <f t="shared" si="980"/>
        <v>769177</v>
      </c>
      <c r="O1851" s="12" t="e">
        <f>1000*(IF(I106&lt;18,VLOOKUP(I106,'[1]Mortality (No Interventions) L'!$B$10:$O$129,13),VLOOKUP(I106,'[1]Mortality (Interventions) L'!$B$392:$AV$512,43)))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2514.326813273502</v>
      </c>
      <c r="M1852" s="14">
        <f t="shared" si="980"/>
        <v>769177</v>
      </c>
      <c r="O1852" s="12" t="e">
        <f>1000*(IF(I107&lt;18,VLOOKUP(I107,'[1]Mortality (No Interventions) L'!$B$10:$O$129,13),VLOOKUP(I107,'[1]Mortality (Interventions) L'!$B$392:$AV$512,43)))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2514.326813273502</v>
      </c>
      <c r="M1853" s="14">
        <f t="shared" si="980"/>
        <v>769177</v>
      </c>
      <c r="O1853" s="12" t="e">
        <f>1000*(IF(I108&lt;18,VLOOKUP(I108,'[1]Mortality (No Interventions) L'!$B$10:$O$129,13),VLOOKUP(I108,'[1]Mortality (Interventions) L'!$B$392:$AV$512,43)))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2514.326813273502</v>
      </c>
      <c r="M1854" s="14">
        <f t="shared" si="980"/>
        <v>769177</v>
      </c>
      <c r="O1854" s="12" t="e">
        <f>1000*(IF(I109&lt;18,VLOOKUP(I109,'[1]Mortality (No Interventions) L'!$B$10:$O$129,13),VLOOKUP(I109,'[1]Mortality (Interventions) L'!$B$392:$AV$512,43)))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2514.326813273502</v>
      </c>
      <c r="M1855" s="14">
        <f t="shared" si="980"/>
        <v>769177</v>
      </c>
      <c r="O1855" s="12" t="e">
        <f>1000*(IF(I110&lt;18,VLOOKUP(I110,'[1]Mortality (No Interventions) L'!$B$10:$O$129,13),VLOOKUP(I110,'[1]Mortality (Interventions) L'!$B$392:$AV$512,43)))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2514.326813273502</v>
      </c>
      <c r="M1856" s="14">
        <f t="shared" si="980"/>
        <v>769177</v>
      </c>
      <c r="O1856" s="12" t="e">
        <f>1000*(IF(I111&lt;18,VLOOKUP(I111,'[1]Mortality (No Interventions) L'!$B$10:$O$129,13),VLOOKUP(I111,'[1]Mortality (Interventions) L'!$B$392:$AV$512,43)))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2514.326813273502</v>
      </c>
      <c r="M1857" s="14">
        <f t="shared" si="980"/>
        <v>769177</v>
      </c>
      <c r="O1857" s="12" t="e">
        <f>1000*(IF(I112&lt;18,VLOOKUP(I112,'[1]Mortality (No Interventions) L'!$B$10:$O$129,13),VLOOKUP(I112,'[1]Mortality (Interventions) L'!$B$392:$AV$512,43)))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2514.326813273502</v>
      </c>
      <c r="M1858" s="14">
        <f t="shared" si="980"/>
        <v>769177</v>
      </c>
      <c r="O1858" s="12" t="e">
        <f>1000*(IF(I113&lt;18,VLOOKUP(I113,'[1]Mortality (No Interventions) L'!$B$10:$O$129,13),VLOOKUP(I113,'[1]Mortality (Interventions) L'!$B$392:$AV$512,43)))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2514.326813273502</v>
      </c>
      <c r="M1859" s="14">
        <f t="shared" si="980"/>
        <v>769177</v>
      </c>
      <c r="O1859" s="12" t="e">
        <f>1000*(IF(I114&lt;18,VLOOKUP(I114,'[1]Mortality (No Interventions) L'!$B$10:$O$129,13),VLOOKUP(I114,'[1]Mortality (Interventions) L'!$B$392:$AV$512,43)))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2514.326813273502</v>
      </c>
      <c r="M1860" s="14">
        <f t="shared" si="980"/>
        <v>769177</v>
      </c>
      <c r="O1860" s="12" t="e">
        <f>1000*(IF(I115&lt;18,VLOOKUP(I115,'[1]Mortality (No Interventions) L'!$B$10:$O$129,13),VLOOKUP(I115,'[1]Mortality (Interventions) L'!$B$392:$AV$512,43)))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2514.326813273502</v>
      </c>
      <c r="M1861" s="14">
        <f t="shared" si="980"/>
        <v>769177</v>
      </c>
      <c r="O1861" s="12" t="e">
        <f>1000*(IF(I116&lt;18,VLOOKUP(I116,'[1]Mortality (No Interventions) L'!$B$10:$O$129,13),VLOOKUP(I116,'[1]Mortality (Interventions) L'!$B$392:$AV$512,43)))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2514.326813273502</v>
      </c>
      <c r="M1862" s="14">
        <f t="shared" si="980"/>
        <v>769177</v>
      </c>
      <c r="O1862" s="12" t="e">
        <f>1000*(IF(I117&lt;18,VLOOKUP(I117,'[1]Mortality (No Interventions) L'!$B$10:$O$129,13),VLOOKUP(I117,'[1]Mortality (Interventions) L'!$B$392:$AV$512,43)))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2514.326813273502</v>
      </c>
      <c r="M1863" s="14">
        <f t="shared" si="980"/>
        <v>769177</v>
      </c>
      <c r="O1863" s="12" t="e">
        <f>1000*(IF(I118&lt;18,VLOOKUP(I118,'[1]Mortality (No Interventions) L'!$B$10:$O$129,13),VLOOKUP(I118,'[1]Mortality (Interventions) L'!$B$392:$AV$512,43)))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2514.326813273502</v>
      </c>
      <c r="M1864" s="14">
        <f t="shared" si="980"/>
        <v>769177</v>
      </c>
      <c r="O1864" s="12" t="e">
        <f>1000*(IF(I119&lt;18,VLOOKUP(I119,'[1]Mortality (No Interventions) L'!$B$10:$O$129,13),VLOOKUP(I119,'[1]Mortality (Interventions) L'!$B$392:$AV$512,43)))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2514.326813273502</v>
      </c>
      <c r="M1865" s="14">
        <f t="shared" si="980"/>
        <v>769177</v>
      </c>
      <c r="O1865" s="12" t="e">
        <f>1000*(IF(I120&lt;18,VLOOKUP(I120,'[1]Mortality (No Interventions) L'!$B$10:$O$129,13),VLOOKUP(I120,'[1]Mortality (Interventions) L'!$B$392:$AV$512,43)))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2514.326813273502</v>
      </c>
      <c r="M1866" s="14">
        <f t="shared" si="980"/>
        <v>769177</v>
      </c>
      <c r="O1866" s="12" t="e">
        <f>1000*(IF(I121&lt;18,VLOOKUP(I121,'[1]Mortality (No Interventions) L'!$B$10:$O$129,13),VLOOKUP(I121,'[1]Mortality (Interventions) L'!$B$392:$AV$512,43)))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2514.326813273502</v>
      </c>
      <c r="M1867" s="14">
        <f t="shared" si="980"/>
        <v>769177</v>
      </c>
      <c r="O1867" s="12" t="e">
        <f>1000*(IF(I122&lt;18,VLOOKUP(I122,'[1]Mortality (No Interventions) L'!$B$10:$O$129,13),VLOOKUP(I122,'[1]Mortality (Interventions) L'!$B$392:$AV$512,43)))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2514.326813273502</v>
      </c>
      <c r="M1868" s="14">
        <f t="shared" si="980"/>
        <v>769177</v>
      </c>
      <c r="O1868" s="12" t="e">
        <f>1000*(IF(I123&lt;18,VLOOKUP(I123,'[1]Mortality (No Interventions) L'!$B$10:$O$129,13),VLOOKUP(I123,'[1]Mortality (Interventions) L'!$B$392:$AV$512,43)))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2514.326813273502</v>
      </c>
      <c r="M1869" s="14">
        <f t="shared" si="980"/>
        <v>769177</v>
      </c>
      <c r="O1869" s="12" t="e">
        <f>1000*(IF(I124&lt;18,VLOOKUP(I124,'[1]Mortality (No Interventions) L'!$B$10:$O$129,13),VLOOKUP(I124,'[1]Mortality (Interventions) L'!$B$392:$AV$512,43)))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504193.66107746598</v>
      </c>
      <c r="Z1874" s="2">
        <f t="shared" si="997"/>
        <v>-12604.841526936651</v>
      </c>
      <c r="AA1874" s="2">
        <f t="shared" si="997"/>
        <v>-46005.93855558848</v>
      </c>
      <c r="AB1874" s="2">
        <f t="shared" si="997"/>
        <v>-769177</v>
      </c>
      <c r="AC1874" s="2">
        <f t="shared" si="997"/>
        <v>-323594.11900505912</v>
      </c>
      <c r="AD1874" s="2">
        <f t="shared" si="997"/>
        <v>13794.200373371434</v>
      </c>
      <c r="AE1874" s="2">
        <f t="shared" si="997"/>
        <v>-309799.91863168764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504193.66107746598</v>
      </c>
      <c r="Z1876" s="2">
        <f t="shared" si="998"/>
        <v>-12604.841526936651</v>
      </c>
      <c r="AA1876" s="2">
        <f t="shared" si="998"/>
        <v>-21568.408363589297</v>
      </c>
      <c r="AB1876" s="2">
        <f t="shared" si="998"/>
        <v>-186908.38362352346</v>
      </c>
      <c r="AC1876" s="2">
        <f t="shared" si="998"/>
        <v>283112.02756341657</v>
      </c>
      <c r="AD1876" s="2">
        <f t="shared" si="998"/>
        <v>5822.6861637647598</v>
      </c>
      <c r="AE1876" s="2">
        <f t="shared" si="998"/>
        <v>288934.71372718125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504193.66107746598</v>
      </c>
      <c r="Z1878" s="2">
        <f t="shared" si="999"/>
        <v>-12604.841526936651</v>
      </c>
      <c r="AA1878" s="2">
        <f t="shared" si="999"/>
        <v>-32807.786016215257</v>
      </c>
      <c r="AB1878" s="2">
        <f t="shared" si="999"/>
        <v>-417824.17750753794</v>
      </c>
      <c r="AC1878" s="2">
        <f t="shared" si="999"/>
        <v>40956.856026776019</v>
      </c>
      <c r="AD1878" s="2">
        <f t="shared" si="999"/>
        <v>9462.535836576757</v>
      </c>
      <c r="AE1878" s="2">
        <f t="shared" si="999"/>
        <v>50419.391863352736</v>
      </c>
    </row>
    <row r="1883" spans="1:40" ht="19" customHeight="1" x14ac:dyDescent="0.15">
      <c r="A1883" s="1"/>
      <c r="G1883" s="1" t="s">
        <v>11</v>
      </c>
      <c r="H1883" s="50">
        <v>488468.33156574756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488468.33156574756</v>
      </c>
      <c r="K1884" s="14">
        <f>J1884*$C$10</f>
        <v>12211.708289143689</v>
      </c>
      <c r="L1884" s="15">
        <f>$C$1894</f>
        <v>5083.0639485436477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488468.33156574756</v>
      </c>
      <c r="Z1884" s="8">
        <f t="shared" ref="Z1884:Z1915" si="1004">IFERROR(_xlfn.IFNA(-$T1884*K1884,0),0)</f>
        <v>-12211.708289143689</v>
      </c>
      <c r="AA1884" s="8">
        <f t="shared" ref="AA1884:AA1915" si="1005">IFERROR(_xlfn.IFNA(-$T1884*L1884,0),0)</f>
        <v>-5083.0639485436477</v>
      </c>
      <c r="AB1884" s="8"/>
      <c r="AC1884" s="8">
        <f t="shared" ref="AC1884:AC1915" si="1006">IFERROR(_xlfn.IFNA(SUM(Y1884:AB1884),0),0)</f>
        <v>471173.55932806025</v>
      </c>
      <c r="AD1884" s="8"/>
      <c r="AE1884" s="8">
        <f t="shared" ref="AE1884:AE1915" si="1007">IFERROR(_xlfn.IFNA(SUM(AC1884:AD1884),0),0)</f>
        <v>471173.55932806025</v>
      </c>
      <c r="AG1884" s="46">
        <f>AE2013</f>
        <v>48846.860984448809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L'!$B$10:$O$129,13),VLOOKUP(I5,'[1]Mortality (Interventions) L'!$B$392:$AV$512,46)))</f>
        <v>11.213304389349306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1.1213304389349305E-2</v>
      </c>
      <c r="S1885" s="10">
        <f t="shared" ref="S1885:S1916" si="1011">MIN(P1885*Q1885,Q1885-R1885)</f>
        <v>0</v>
      </c>
      <c r="T1885" s="9">
        <f t="shared" si="1001"/>
        <v>0.98878669561065069</v>
      </c>
      <c r="U1885" s="18"/>
      <c r="V1885" s="8">
        <f t="shared" ref="V1885:V1916" si="1012">W1884</f>
        <v>7691.77</v>
      </c>
      <c r="W1885" s="8">
        <f t="shared" si="1002"/>
        <v>7605.5198416971352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-8625.0158302865311</v>
      </c>
      <c r="AC1885" s="8">
        <f t="shared" si="1006"/>
        <v>-8625.0158302865311</v>
      </c>
      <c r="AD1885" s="8">
        <f t="shared" ref="AD1885:AD1916" si="1014">IFERROR(_xlfn.IFNA($D$6*SUM(V1885:V1885,Y1885:Z1885),0),0)</f>
        <v>754.56263700000011</v>
      </c>
      <c r="AE1885" s="8">
        <f t="shared" si="1007"/>
        <v>-7870.4531932865311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2640.7222907149098</v>
      </c>
      <c r="M1886" s="14">
        <f t="shared" si="1000"/>
        <v>769177</v>
      </c>
      <c r="N1886" s="13"/>
      <c r="O1886" s="12">
        <f>1000*(IF(I6&lt;18,VLOOKUP(I6,'[1]Mortality (No Interventions) L'!$B$10:$O$129,13),VLOOKUP(I6,'[1]Mortality (Interventions) L'!$B$392:$AV$512,46)))</f>
        <v>12.302116027466161</v>
      </c>
      <c r="P1886" s="11">
        <v>0</v>
      </c>
      <c r="Q1886" s="10">
        <f t="shared" si="1009"/>
        <v>0.98878669561065069</v>
      </c>
      <c r="R1886" s="10">
        <f t="shared" si="1010"/>
        <v>1.2164168655817089E-2</v>
      </c>
      <c r="S1886" s="10">
        <f t="shared" si="1011"/>
        <v>0</v>
      </c>
      <c r="T1886" s="9">
        <f t="shared" si="1001"/>
        <v>0.97662252695483365</v>
      </c>
      <c r="U1886" s="18"/>
      <c r="V1886" s="8">
        <f t="shared" si="1012"/>
        <v>7605.5198416971352</v>
      </c>
      <c r="W1886" s="8">
        <f t="shared" si="1002"/>
        <v>7511.9558541553815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-2578.9888765439523</v>
      </c>
      <c r="AB1886" s="8">
        <f t="shared" si="1013"/>
        <v>-9356.3987541754213</v>
      </c>
      <c r="AC1886" s="8">
        <f t="shared" si="1006"/>
        <v>-11935.387630719373</v>
      </c>
      <c r="AD1886" s="8">
        <f t="shared" si="1014"/>
        <v>746.101496470489</v>
      </c>
      <c r="AE1886" s="8">
        <f t="shared" si="1007"/>
        <v>-11189.286134248885</v>
      </c>
      <c r="AF1886" s="1" t="s">
        <v>34</v>
      </c>
      <c r="AG1886" s="44">
        <f>AE2013/Y2013</f>
        <v>0.10000005696965854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2640.7222907149098</v>
      </c>
      <c r="M1887" s="14">
        <f t="shared" si="1000"/>
        <v>769177</v>
      </c>
      <c r="N1887" s="13"/>
      <c r="O1887" s="12">
        <f>1000*(IF(I7&lt;18,VLOOKUP(I7,'[1]Mortality (No Interventions) L'!$B$10:$O$129,13),VLOOKUP(I7,'[1]Mortality (Interventions) L'!$B$392:$AV$512,46)))</f>
        <v>13.462730193653995</v>
      </c>
      <c r="P1887" s="11">
        <v>0</v>
      </c>
      <c r="Q1887" s="10">
        <f t="shared" si="1009"/>
        <v>0.97662252695483365</v>
      </c>
      <c r="R1887" s="10">
        <f t="shared" si="1010"/>
        <v>1.3148005581437501E-2</v>
      </c>
      <c r="S1887" s="10">
        <f t="shared" si="1011"/>
        <v>0</v>
      </c>
      <c r="T1887" s="9">
        <f t="shared" si="1001"/>
        <v>0.96347452137339618</v>
      </c>
      <c r="U1887" s="18"/>
      <c r="V1887" s="8">
        <f t="shared" si="1012"/>
        <v>7511.9558541553815</v>
      </c>
      <c r="W1887" s="8">
        <f t="shared" si="1002"/>
        <v>7410.8244192642478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-2544.2686451266063</v>
      </c>
      <c r="AB1887" s="8">
        <f t="shared" si="1013"/>
        <v>-10113.143489113352</v>
      </c>
      <c r="AC1887" s="8">
        <f t="shared" si="1006"/>
        <v>-12657.412134239959</v>
      </c>
      <c r="AD1887" s="8">
        <f t="shared" si="1014"/>
        <v>736.92286929264299</v>
      </c>
      <c r="AE1887" s="8">
        <f t="shared" si="1007"/>
        <v>-11920.489264947317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2640.7222907149098</v>
      </c>
      <c r="M1888" s="14">
        <f t="shared" si="1000"/>
        <v>769177</v>
      </c>
      <c r="N1888" s="13"/>
      <c r="O1888" s="12">
        <f>1000*(IF(I8&lt;18,VLOOKUP(I8,'[1]Mortality (No Interventions) L'!$B$10:$O$129,13),VLOOKUP(I8,'[1]Mortality (Interventions) L'!$B$392:$AV$512,46)))</f>
        <v>14.694962627826687</v>
      </c>
      <c r="P1888" s="11">
        <v>0</v>
      </c>
      <c r="Q1888" s="10">
        <f t="shared" si="1009"/>
        <v>0.96347452137339618</v>
      </c>
      <c r="R1888" s="10">
        <f t="shared" si="1010"/>
        <v>1.4158222084445261E-2</v>
      </c>
      <c r="S1888" s="10">
        <f t="shared" si="1011"/>
        <v>0</v>
      </c>
      <c r="T1888" s="9">
        <f t="shared" si="1001"/>
        <v>0.94931629928895089</v>
      </c>
      <c r="U1888" s="18"/>
      <c r="V1888" s="8">
        <f t="shared" si="1012"/>
        <v>7410.8244192642478</v>
      </c>
      <c r="W1888" s="8">
        <f t="shared" si="1002"/>
        <v>7301.9226313817744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-2506.8807124713194</v>
      </c>
      <c r="AB1888" s="8">
        <f t="shared" si="1013"/>
        <v>-10890.178788247353</v>
      </c>
      <c r="AC1888" s="8">
        <f t="shared" si="1006"/>
        <v>-13397.059500718671</v>
      </c>
      <c r="AD1888" s="8">
        <f t="shared" si="1014"/>
        <v>727.00187552982277</v>
      </c>
      <c r="AE1888" s="8">
        <f t="shared" si="1007"/>
        <v>-12670.057625188849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2640.7222907149098</v>
      </c>
      <c r="M1889" s="14">
        <f t="shared" si="1000"/>
        <v>769177</v>
      </c>
      <c r="N1889" s="13"/>
      <c r="O1889" s="12">
        <f>1000*(IF(I9&lt;18,VLOOKUP(I9,'[1]Mortality (No Interventions) L'!$B$10:$O$129,13),VLOOKUP(I9,'[1]Mortality (Interventions) L'!$B$392:$AV$512,46)))</f>
        <v>16.080162594568847</v>
      </c>
      <c r="P1889" s="11">
        <v>0</v>
      </c>
      <c r="Q1889" s="10">
        <f t="shared" si="1009"/>
        <v>0.94931629928895089</v>
      </c>
      <c r="R1889" s="10">
        <f t="shared" si="1010"/>
        <v>1.5265160446240714E-2</v>
      </c>
      <c r="S1889" s="10">
        <f t="shared" si="1011"/>
        <v>0</v>
      </c>
      <c r="T1889" s="9">
        <f t="shared" si="1001"/>
        <v>0.93405113884271018</v>
      </c>
      <c r="U1889" s="18"/>
      <c r="V1889" s="8">
        <f t="shared" si="1012"/>
        <v>7301.9226313817744</v>
      </c>
      <c r="W1889" s="8">
        <f t="shared" si="1002"/>
        <v>7184.5065282161931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-2466.5696630095917</v>
      </c>
      <c r="AB1889" s="8">
        <f t="shared" si="1013"/>
        <v>-11741.610316558093</v>
      </c>
      <c r="AC1889" s="8">
        <f t="shared" si="1006"/>
        <v>-14208.179979567685</v>
      </c>
      <c r="AD1889" s="8">
        <f t="shared" si="1014"/>
        <v>716.31861013855212</v>
      </c>
      <c r="AE1889" s="8">
        <f t="shared" si="1007"/>
        <v>-13491.861369429133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2640.7222907149098</v>
      </c>
      <c r="M1890" s="14">
        <f t="shared" si="1000"/>
        <v>769177</v>
      </c>
      <c r="N1890" s="13"/>
      <c r="O1890" s="12">
        <f>1000*(IF(I10&lt;18,VLOOKUP(I10,'[1]Mortality (No Interventions) L'!$B$10:$O$129,13),VLOOKUP(I10,'[1]Mortality (Interventions) L'!$B$392:$AV$512,46)))</f>
        <v>17.827389520813078</v>
      </c>
      <c r="P1890" s="11">
        <v>0</v>
      </c>
      <c r="Q1890" s="10">
        <f t="shared" si="1009"/>
        <v>0.93405113884271018</v>
      </c>
      <c r="R1890" s="10">
        <f t="shared" si="1010"/>
        <v>1.665169348450805E-2</v>
      </c>
      <c r="S1890" s="10">
        <f t="shared" si="1011"/>
        <v>0</v>
      </c>
      <c r="T1890" s="9">
        <f t="shared" si="1001"/>
        <v>0.91739944535820217</v>
      </c>
      <c r="U1890" s="18"/>
      <c r="V1890" s="8">
        <f t="shared" si="1012"/>
        <v>7184.5065282161931</v>
      </c>
      <c r="W1890" s="8">
        <f t="shared" si="1002"/>
        <v>7056.4255318228588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-2422.5971648468994</v>
      </c>
      <c r="AB1890" s="8">
        <f t="shared" si="1013"/>
        <v>-12808.099639333448</v>
      </c>
      <c r="AC1890" s="8">
        <f t="shared" si="1006"/>
        <v>-15230.696804180348</v>
      </c>
      <c r="AD1890" s="8">
        <f t="shared" si="1014"/>
        <v>704.80009041800861</v>
      </c>
      <c r="AE1890" s="8">
        <f t="shared" si="1007"/>
        <v>-14525.89671376234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2640.7222907149098</v>
      </c>
      <c r="M1891" s="14">
        <f t="shared" si="1000"/>
        <v>769177</v>
      </c>
      <c r="N1891" s="13"/>
      <c r="O1891" s="12">
        <f>1000*(IF(I11&lt;18,VLOOKUP(I11,'[1]Mortality (No Interventions) L'!$B$10:$O$129,13),VLOOKUP(I11,'[1]Mortality (Interventions) L'!$B$392:$AV$512,46)))</f>
        <v>19.630466725992981</v>
      </c>
      <c r="P1891" s="11">
        <v>0</v>
      </c>
      <c r="Q1891" s="10">
        <f t="shared" si="1009"/>
        <v>0.91739944535820217</v>
      </c>
      <c r="R1891" s="10">
        <f t="shared" si="1010"/>
        <v>1.8008979286548606E-2</v>
      </c>
      <c r="S1891" s="10">
        <f t="shared" si="1011"/>
        <v>0</v>
      </c>
      <c r="T1891" s="9">
        <f t="shared" si="1001"/>
        <v>0.89939046607165352</v>
      </c>
      <c r="U1891" s="18"/>
      <c r="V1891" s="8">
        <f t="shared" si="1012"/>
        <v>7056.4255318228588</v>
      </c>
      <c r="W1891" s="8">
        <f t="shared" si="1002"/>
        <v>6917.9046052159629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-2375.0404518118871</v>
      </c>
      <c r="AB1891" s="8">
        <f t="shared" si="1013"/>
        <v>-13852.092660689597</v>
      </c>
      <c r="AC1891" s="8">
        <f t="shared" si="1006"/>
        <v>-16227.133112501484</v>
      </c>
      <c r="AD1891" s="8">
        <f t="shared" si="1014"/>
        <v>692.23534467182253</v>
      </c>
      <c r="AE1891" s="8">
        <f t="shared" si="1007"/>
        <v>-15534.897767829661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2640.7222907149098</v>
      </c>
      <c r="M1892" s="14">
        <f t="shared" si="1000"/>
        <v>769177</v>
      </c>
      <c r="N1892" s="13"/>
      <c r="O1892" s="12">
        <f>1000*(IF(I12&lt;18,VLOOKUP(I12,'[1]Mortality (No Interventions) L'!$B$10:$O$129,13),VLOOKUP(I12,'[1]Mortality (Interventions) L'!$B$392:$AV$512,46)))</f>
        <v>21.707237717664739</v>
      </c>
      <c r="P1892" s="11">
        <v>0</v>
      </c>
      <c r="Q1892" s="10">
        <f t="shared" si="1009"/>
        <v>0.89939046607165352</v>
      </c>
      <c r="R1892" s="10">
        <f t="shared" si="1010"/>
        <v>1.9523282648018666E-2</v>
      </c>
      <c r="S1892" s="10">
        <f t="shared" si="1011"/>
        <v>0</v>
      </c>
      <c r="T1892" s="9">
        <f t="shared" si="1001"/>
        <v>0.8798671834236349</v>
      </c>
      <c r="U1892" s="18"/>
      <c r="V1892" s="8">
        <f t="shared" si="1012"/>
        <v>6917.9046052159629</v>
      </c>
      <c r="W1892" s="8">
        <f t="shared" si="1002"/>
        <v>6767.7360054424125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-2323.4848841353369</v>
      </c>
      <c r="AB1892" s="8">
        <f t="shared" si="1013"/>
        <v>-15016.859977355054</v>
      </c>
      <c r="AC1892" s="8">
        <f t="shared" si="1006"/>
        <v>-17340.34486149039</v>
      </c>
      <c r="AD1892" s="8">
        <f t="shared" si="1014"/>
        <v>678.646441771686</v>
      </c>
      <c r="AE1892" s="8">
        <f t="shared" si="1007"/>
        <v>-16661.698419718705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2640.7222907149098</v>
      </c>
      <c r="M1893" s="14">
        <f t="shared" si="1000"/>
        <v>769177</v>
      </c>
      <c r="N1893" s="13"/>
      <c r="O1893" s="12">
        <f>1000*(IF(I13&lt;18,VLOOKUP(I13,'[1]Mortality (No Interventions) L'!$B$10:$O$129,13),VLOOKUP(I13,'[1]Mortality (Interventions) L'!$B$392:$AV$512,46)))</f>
        <v>24.099974865416623</v>
      </c>
      <c r="P1893" s="11">
        <v>0</v>
      </c>
      <c r="Q1893" s="10">
        <f t="shared" si="1009"/>
        <v>0.8798671834236349</v>
      </c>
      <c r="R1893" s="10">
        <f t="shared" si="1010"/>
        <v>2.1204777005414521E-2</v>
      </c>
      <c r="S1893" s="10">
        <f t="shared" si="1011"/>
        <v>0</v>
      </c>
      <c r="T1893" s="9">
        <f t="shared" si="1001"/>
        <v>0.85866240641822034</v>
      </c>
      <c r="U1893" s="18"/>
      <c r="V1893" s="8">
        <f t="shared" si="1012"/>
        <v>6767.7360054424125</v>
      </c>
      <c r="W1893" s="8">
        <f t="shared" si="1002"/>
        <v>6604.6337378154749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-2267.4889568274998</v>
      </c>
      <c r="AB1893" s="8">
        <f t="shared" si="1013"/>
        <v>-16310.226762693725</v>
      </c>
      <c r="AC1893" s="8">
        <f t="shared" si="1006"/>
        <v>-18577.715719521224</v>
      </c>
      <c r="AD1893" s="8">
        <f t="shared" si="1014"/>
        <v>663.91490213390068</v>
      </c>
      <c r="AE1893" s="8">
        <f t="shared" si="1007"/>
        <v>-17913.800817387324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5083.0639485436477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2640.7222907149098</v>
      </c>
      <c r="M1894" s="14">
        <f t="shared" si="1000"/>
        <v>769177</v>
      </c>
      <c r="N1894" s="13"/>
      <c r="O1894" s="12">
        <f>1000*(IF(I14&lt;18,VLOOKUP(I14,'[1]Mortality (No Interventions) L'!$B$10:$O$129,13),VLOOKUP(I14,'[1]Mortality (Interventions) L'!$B$392:$AV$512,46)))</f>
        <v>26.94693581657025</v>
      </c>
      <c r="P1894" s="11">
        <v>0</v>
      </c>
      <c r="Q1894" s="10">
        <f t="shared" si="1009"/>
        <v>0.85866240641822034</v>
      </c>
      <c r="R1894" s="10">
        <f t="shared" si="1010"/>
        <v>2.3138320753853543E-2</v>
      </c>
      <c r="S1894" s="10">
        <f t="shared" si="1011"/>
        <v>0</v>
      </c>
      <c r="T1894" s="9">
        <f t="shared" si="1001"/>
        <v>0.83552408566436676</v>
      </c>
      <c r="U1894" s="18"/>
      <c r="V1894" s="8">
        <f t="shared" si="1012"/>
        <v>6604.6337378154749</v>
      </c>
      <c r="W1894" s="8">
        <f t="shared" si="1002"/>
        <v>6426.6590963906065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-2206.387077443087</v>
      </c>
      <c r="AB1894" s="8">
        <f t="shared" si="1013"/>
        <v>-17797.464142486806</v>
      </c>
      <c r="AC1894" s="8">
        <f t="shared" si="1006"/>
        <v>-20003.851219929893</v>
      </c>
      <c r="AD1894" s="8">
        <f t="shared" si="1014"/>
        <v>647.91456967969816</v>
      </c>
      <c r="AE1894" s="8">
        <f t="shared" si="1007"/>
        <v>-19355.936650250194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2640.7222907149098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2640.7222907149098</v>
      </c>
      <c r="M1895" s="14">
        <f t="shared" si="1000"/>
        <v>769177</v>
      </c>
      <c r="N1895" s="13"/>
      <c r="O1895" s="12">
        <f>1000*(IF(I15&lt;18,VLOOKUP(I15,'[1]Mortality (No Interventions) L'!$B$10:$O$129,13),VLOOKUP(I15,'[1]Mortality (Interventions) L'!$B$392:$AV$512,46)))</f>
        <v>30.225388874908074</v>
      </c>
      <c r="P1895" s="11">
        <v>0</v>
      </c>
      <c r="Q1895" s="10">
        <f t="shared" si="1009"/>
        <v>0.83552408566436676</v>
      </c>
      <c r="R1895" s="10">
        <f t="shared" si="1010"/>
        <v>2.5254040403557491E-2</v>
      </c>
      <c r="S1895" s="10">
        <f t="shared" si="1011"/>
        <v>0</v>
      </c>
      <c r="T1895" s="9">
        <f t="shared" si="1001"/>
        <v>0.81027004526080926</v>
      </c>
      <c r="U1895" s="18"/>
      <c r="V1895" s="8">
        <f t="shared" si="1012"/>
        <v>6426.6590963906065</v>
      </c>
      <c r="W1895" s="8">
        <f t="shared" si="1002"/>
        <v>6232.4108260357352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-2139.698170018798</v>
      </c>
      <c r="AB1895" s="8">
        <f t="shared" si="1013"/>
        <v>-19424.827035487142</v>
      </c>
      <c r="AC1895" s="8">
        <f t="shared" si="1006"/>
        <v>-21564.525205505939</v>
      </c>
      <c r="AD1895" s="8">
        <f t="shared" si="1014"/>
        <v>630.45525735591855</v>
      </c>
      <c r="AE1895" s="8">
        <f t="shared" si="1007"/>
        <v>-20934.06994815002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2640.7222907149098</v>
      </c>
      <c r="M1896" s="14">
        <f t="shared" si="1000"/>
        <v>769177</v>
      </c>
      <c r="N1896" s="13"/>
      <c r="O1896" s="12">
        <f>1000*(IF(I16&lt;18,VLOOKUP(I16,'[1]Mortality (No Interventions) L'!$B$10:$O$129,13),VLOOKUP(I16,'[1]Mortality (Interventions) L'!$B$392:$AV$512,46)))</f>
        <v>33.98503252897229</v>
      </c>
      <c r="P1896" s="11">
        <v>0</v>
      </c>
      <c r="Q1896" s="10">
        <f t="shared" si="1009"/>
        <v>0.81027004526080926</v>
      </c>
      <c r="R1896" s="10">
        <f t="shared" si="1010"/>
        <v>2.7537053845440453E-2</v>
      </c>
      <c r="S1896" s="10">
        <f t="shared" si="1011"/>
        <v>0</v>
      </c>
      <c r="T1896" s="9">
        <f t="shared" si="1001"/>
        <v>0.78273299141536878</v>
      </c>
      <c r="U1896" s="18"/>
      <c r="V1896" s="8">
        <f t="shared" si="1012"/>
        <v>6232.4108260357352</v>
      </c>
      <c r="W1896" s="8">
        <f t="shared" si="1002"/>
        <v>6020.6021413789913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-2066.9804581085264</v>
      </c>
      <c r="AB1896" s="8">
        <f t="shared" si="1013"/>
        <v>-21180.86846567435</v>
      </c>
      <c r="AC1896" s="8">
        <f t="shared" si="1006"/>
        <v>-23247.848923782876</v>
      </c>
      <c r="AD1896" s="8">
        <f t="shared" si="1014"/>
        <v>611.39950203410569</v>
      </c>
      <c r="AE1896" s="8">
        <f t="shared" si="1007"/>
        <v>-22636.44942174877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2640.7222907149098</v>
      </c>
      <c r="M1897" s="14">
        <f t="shared" si="1000"/>
        <v>769177</v>
      </c>
      <c r="N1897" s="13"/>
      <c r="O1897" s="12">
        <f>1000*(IF(I17&lt;18,VLOOKUP(I17,'[1]Mortality (No Interventions) L'!$B$10:$O$129,13),VLOOKUP(I17,'[1]Mortality (Interventions) L'!$B$392:$AV$512,46)))</f>
        <v>38.321337475969706</v>
      </c>
      <c r="P1897" s="11">
        <v>0</v>
      </c>
      <c r="Q1897" s="10">
        <f t="shared" si="1009"/>
        <v>0.78273299141536878</v>
      </c>
      <c r="R1897" s="10">
        <f t="shared" si="1010"/>
        <v>2.9995375117603647E-2</v>
      </c>
      <c r="S1897" s="10">
        <f t="shared" si="1011"/>
        <v>0</v>
      </c>
      <c r="T1897" s="9">
        <f t="shared" si="1001"/>
        <v>0.75273761629776514</v>
      </c>
      <c r="U1897" s="18"/>
      <c r="V1897" s="8">
        <f t="shared" si="1012"/>
        <v>6020.6021413789913</v>
      </c>
      <c r="W1897" s="8">
        <f t="shared" si="1002"/>
        <v>5789.8846149106612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-1987.7710024171151</v>
      </c>
      <c r="AB1897" s="8">
        <f t="shared" si="1013"/>
        <v>-23071.752646833022</v>
      </c>
      <c r="AC1897" s="8">
        <f t="shared" si="1006"/>
        <v>-25059.523649250135</v>
      </c>
      <c r="AD1897" s="8">
        <f t="shared" si="1014"/>
        <v>590.62107006927909</v>
      </c>
      <c r="AE1897" s="8">
        <f t="shared" si="1007"/>
        <v>-24468.902579180856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2640.7222907149098</v>
      </c>
      <c r="M1898" s="14">
        <f t="shared" si="1000"/>
        <v>769177</v>
      </c>
      <c r="N1898" s="13"/>
      <c r="O1898" s="12">
        <f>1000*(IF(I18&lt;18,VLOOKUP(I18,'[1]Mortality (No Interventions) L'!$B$10:$O$129,13),VLOOKUP(I18,'[1]Mortality (Interventions) L'!$B$392:$AV$512,46)))</f>
        <v>43.160467212585949</v>
      </c>
      <c r="P1898" s="11">
        <v>0</v>
      </c>
      <c r="Q1898" s="10">
        <f t="shared" si="1009"/>
        <v>0.75273761629776514</v>
      </c>
      <c r="R1898" s="10">
        <f t="shared" si="1010"/>
        <v>3.2488507207899794E-2</v>
      </c>
      <c r="S1898" s="10">
        <f t="shared" si="1011"/>
        <v>0</v>
      </c>
      <c r="T1898" s="9">
        <f t="shared" si="1001"/>
        <v>0.72024910908986539</v>
      </c>
      <c r="U1898" s="18"/>
      <c r="V1898" s="8">
        <f t="shared" si="1012"/>
        <v>5789.8846149106612</v>
      </c>
      <c r="W1898" s="8">
        <f t="shared" si="1002"/>
        <v>5539.9904898241539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-1901.9778772411623</v>
      </c>
      <c r="AB1898" s="8">
        <f t="shared" si="1013"/>
        <v>-24989.412508650741</v>
      </c>
      <c r="AC1898" s="8">
        <f t="shared" si="1006"/>
        <v>-26891.390385891904</v>
      </c>
      <c r="AD1898" s="8">
        <f t="shared" si="1014"/>
        <v>567.98768072273594</v>
      </c>
      <c r="AE1898" s="8">
        <f t="shared" si="1007"/>
        <v>-26323.402705169166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2640.7222907149098</v>
      </c>
      <c r="M1899" s="14">
        <f t="shared" si="1000"/>
        <v>769177</v>
      </c>
      <c r="N1899" s="13"/>
      <c r="O1899" s="12">
        <f>1000*(IF(I19&lt;18,VLOOKUP(I19,'[1]Mortality (No Interventions) L'!$B$10:$O$129,13),VLOOKUP(I19,'[1]Mortality (Interventions) L'!$B$392:$AV$512,46)))</f>
        <v>48.534319379935255</v>
      </c>
      <c r="P1899" s="11">
        <v>0</v>
      </c>
      <c r="Q1899" s="10">
        <f t="shared" si="1009"/>
        <v>0.72024910908986539</v>
      </c>
      <c r="R1899" s="10">
        <f t="shared" si="1010"/>
        <v>3.4956800293681353E-2</v>
      </c>
      <c r="S1899" s="10">
        <f t="shared" si="1011"/>
        <v>0</v>
      </c>
      <c r="T1899" s="9">
        <f t="shared" si="1001"/>
        <v>0.68529230879618408</v>
      </c>
      <c r="U1899" s="18"/>
      <c r="V1899" s="8">
        <f t="shared" si="1012"/>
        <v>5539.9904898241539</v>
      </c>
      <c r="W1899" s="8">
        <f t="shared" si="1002"/>
        <v>5271.1108220292253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-1809.6666754935686</v>
      </c>
      <c r="AB1899" s="8">
        <f t="shared" si="1013"/>
        <v>-26887.966779492941</v>
      </c>
      <c r="AC1899" s="8">
        <f t="shared" si="1006"/>
        <v>-28697.63345498651</v>
      </c>
      <c r="AD1899" s="8">
        <f t="shared" si="1014"/>
        <v>543.47306705174958</v>
      </c>
      <c r="AE1899" s="8">
        <f t="shared" si="1007"/>
        <v>-28154.16038793476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2640.7222907149098</v>
      </c>
      <c r="M1900" s="14">
        <f t="shared" si="1000"/>
        <v>769177</v>
      </c>
      <c r="N1900" s="13"/>
      <c r="O1900" s="12">
        <f>1000*(IF(I20&lt;18,VLOOKUP(I20,'[1]Mortality (No Interventions) L'!$B$10:$O$129,13),VLOOKUP(I20,'[1]Mortality (Interventions) L'!$B$392:$AV$512,46)))</f>
        <v>54.38587528077359</v>
      </c>
      <c r="P1900" s="11">
        <v>0</v>
      </c>
      <c r="Q1900" s="10">
        <f t="shared" si="1009"/>
        <v>0.68529230879618408</v>
      </c>
      <c r="R1900" s="10">
        <f t="shared" si="1010"/>
        <v>3.727022203706265E-2</v>
      </c>
      <c r="S1900" s="10">
        <f t="shared" si="1011"/>
        <v>0</v>
      </c>
      <c r="T1900" s="9">
        <f t="shared" si="1001"/>
        <v>0.64802208675912143</v>
      </c>
      <c r="U1900" s="18"/>
      <c r="V1900" s="8">
        <f t="shared" si="1012"/>
        <v>5271.1108220292253</v>
      </c>
      <c r="W1900" s="8">
        <f t="shared" si="1002"/>
        <v>4984.4368462712073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-1711.2463693804032</v>
      </c>
      <c r="AB1900" s="8">
        <f t="shared" si="1013"/>
        <v>-28667.397575801737</v>
      </c>
      <c r="AC1900" s="8">
        <f t="shared" si="1006"/>
        <v>-30378.643945182139</v>
      </c>
      <c r="AD1900" s="8">
        <f t="shared" si="1014"/>
        <v>517.09597164106708</v>
      </c>
      <c r="AE1900" s="8">
        <f t="shared" si="1007"/>
        <v>-29861.54797354107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2640.7222907149098</v>
      </c>
      <c r="M1901" s="14">
        <f t="shared" si="1000"/>
        <v>769177</v>
      </c>
      <c r="N1901" s="13"/>
      <c r="O1901" s="12">
        <f>1000*(IF(I21&lt;18,VLOOKUP(I21,'[1]Mortality (No Interventions) L'!$B$10:$O$129,13),VLOOKUP(I21,'[1]Mortality (Interventions) L'!$B$392:$AV$512,46)))</f>
        <v>60.803241969767541</v>
      </c>
      <c r="P1901" s="11">
        <v>0</v>
      </c>
      <c r="Q1901" s="10">
        <f t="shared" si="1009"/>
        <v>0.64802208675912143</v>
      </c>
      <c r="R1901" s="10">
        <f t="shared" si="1010"/>
        <v>3.9401843742968554E-2</v>
      </c>
      <c r="S1901" s="10">
        <f t="shared" si="1011"/>
        <v>0</v>
      </c>
      <c r="T1901" s="9">
        <f t="shared" si="1001"/>
        <v>0.60862024301615292</v>
      </c>
      <c r="U1901" s="18"/>
      <c r="V1901" s="8">
        <f t="shared" si="1012"/>
        <v>4984.4368462712073</v>
      </c>
      <c r="W1901" s="8">
        <f t="shared" si="1002"/>
        <v>4681.3669266243551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-1607.1970423130804</v>
      </c>
      <c r="AB1901" s="8">
        <f t="shared" si="1013"/>
        <v>-30306.991964685323</v>
      </c>
      <c r="AC1901" s="8">
        <f t="shared" si="1006"/>
        <v>-31914.189006998404</v>
      </c>
      <c r="AD1901" s="8">
        <f t="shared" si="1014"/>
        <v>488.97325461920548</v>
      </c>
      <c r="AE1901" s="8">
        <f t="shared" si="1007"/>
        <v>-31425.215752379198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2640.7222907149098</v>
      </c>
      <c r="M1902" s="14">
        <f t="shared" si="1000"/>
        <v>769177</v>
      </c>
      <c r="N1902" s="13"/>
      <c r="O1902" s="12">
        <f>1000*(IF(I22&lt;18,VLOOKUP(I22,'[1]Mortality (No Interventions) L'!$B$10:$O$129,13),VLOOKUP(I22,'[1]Mortality (Interventions) L'!$B$392:$AV$512,46)))</f>
        <v>68.008528507130904</v>
      </c>
      <c r="P1902" s="11">
        <v>0</v>
      </c>
      <c r="Q1902" s="10">
        <f t="shared" si="1009"/>
        <v>0.60862024301615292</v>
      </c>
      <c r="R1902" s="10">
        <f t="shared" si="1010"/>
        <v>4.1391367147180974E-2</v>
      </c>
      <c r="S1902" s="10">
        <f t="shared" si="1011"/>
        <v>0</v>
      </c>
      <c r="T1902" s="9">
        <f t="shared" si="1001"/>
        <v>0.56722887586897197</v>
      </c>
      <c r="U1902" s="18"/>
      <c r="V1902" s="8">
        <f t="shared" si="1012"/>
        <v>4681.3669266243551</v>
      </c>
      <c r="W1902" s="8">
        <f t="shared" si="1002"/>
        <v>4362.994050542683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-1497.8939364443549</v>
      </c>
      <c r="AB1902" s="8">
        <f t="shared" si="1013"/>
        <v>-31837.287608167218</v>
      </c>
      <c r="AC1902" s="8">
        <f t="shared" si="1006"/>
        <v>-33335.181544611572</v>
      </c>
      <c r="AD1902" s="8">
        <f t="shared" si="1014"/>
        <v>459.24209550184929</v>
      </c>
      <c r="AE1902" s="8">
        <f t="shared" si="1007"/>
        <v>-32875.939449109726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2640.7222907149098</v>
      </c>
      <c r="M1903" s="14">
        <f t="shared" si="1000"/>
        <v>769177</v>
      </c>
      <c r="N1903" s="13"/>
      <c r="O1903" s="12">
        <f>1000*(IF(I23&lt;18,VLOOKUP(I23,'[1]Mortality (No Interventions) L'!$B$10:$O$129,13),VLOOKUP(I23,'[1]Mortality (Interventions) L'!$B$392:$AV$512,46)))</f>
        <v>76.087904737609136</v>
      </c>
      <c r="P1903" s="11">
        <v>0</v>
      </c>
      <c r="Q1903" s="10">
        <f t="shared" si="1009"/>
        <v>0.56722887586897197</v>
      </c>
      <c r="R1903" s="10">
        <f t="shared" si="1010"/>
        <v>4.3159256671539463E-2</v>
      </c>
      <c r="S1903" s="10">
        <f t="shared" si="1011"/>
        <v>0</v>
      </c>
      <c r="T1903" s="9">
        <f t="shared" si="1001"/>
        <v>0.52406961919743256</v>
      </c>
      <c r="U1903" s="18"/>
      <c r="V1903" s="8">
        <f t="shared" si="1012"/>
        <v>4362.994050542683</v>
      </c>
      <c r="W1903" s="8">
        <f t="shared" si="1002"/>
        <v>4031.0229748542361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-1383.9223253011346</v>
      </c>
      <c r="AB1903" s="8">
        <f t="shared" si="1013"/>
        <v>-33197.107568844709</v>
      </c>
      <c r="AC1903" s="8">
        <f t="shared" si="1006"/>
        <v>-34581.029894145846</v>
      </c>
      <c r="AD1903" s="8">
        <f t="shared" si="1014"/>
        <v>428.00971635823726</v>
      </c>
      <c r="AE1903" s="8">
        <f t="shared" si="1007"/>
        <v>-34153.020177787606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2640.7222907149098</v>
      </c>
      <c r="M1904" s="14">
        <f t="shared" si="1000"/>
        <v>769177</v>
      </c>
      <c r="N1904" s="13"/>
      <c r="O1904" s="12">
        <f>1000*(IF(I24&lt;18,VLOOKUP(I24,'[1]Mortality (No Interventions) L'!$B$10:$O$129,13),VLOOKUP(I24,'[1]Mortality (Interventions) L'!$B$392:$AV$512,46)))</f>
        <v>85.180760239156598</v>
      </c>
      <c r="P1904" s="11">
        <v>0</v>
      </c>
      <c r="Q1904" s="10">
        <f t="shared" si="1009"/>
        <v>0.52406961919743256</v>
      </c>
      <c r="R1904" s="10">
        <f t="shared" si="1010"/>
        <v>4.4640648581482603E-2</v>
      </c>
      <c r="S1904" s="10">
        <f t="shared" si="1011"/>
        <v>0</v>
      </c>
      <c r="T1904" s="9">
        <f t="shared" si="1001"/>
        <v>0.47942897061594997</v>
      </c>
      <c r="U1904" s="18"/>
      <c r="V1904" s="8">
        <f t="shared" si="1012"/>
        <v>4031.0229748542361</v>
      </c>
      <c r="W1904" s="8">
        <f t="shared" si="1002"/>
        <v>3687.6573733146456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-1266.0387695200427</v>
      </c>
      <c r="AB1904" s="8">
        <f t="shared" si="1013"/>
        <v>-34336.560153959043</v>
      </c>
      <c r="AC1904" s="8">
        <f t="shared" si="1006"/>
        <v>-35602.598923479083</v>
      </c>
      <c r="AD1904" s="8">
        <f t="shared" si="1014"/>
        <v>395.4433538332006</v>
      </c>
      <c r="AE1904" s="8">
        <f t="shared" si="1007"/>
        <v>-35207.155569645882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2640.7222907149098</v>
      </c>
      <c r="M1905" s="14">
        <f t="shared" si="1000"/>
        <v>769177</v>
      </c>
      <c r="N1905" s="13"/>
      <c r="O1905" s="12">
        <f>1000*(IF(I25&lt;18,VLOOKUP(I25,'[1]Mortality (No Interventions) L'!$B$10:$O$129,13),VLOOKUP(I25,'[1]Mortality (Interventions) L'!$B$392:$AV$512,46)))</f>
        <v>94.976036715649983</v>
      </c>
      <c r="P1905" s="11">
        <v>0</v>
      </c>
      <c r="Q1905" s="10">
        <f t="shared" si="1009"/>
        <v>0.47942897061594997</v>
      </c>
      <c r="R1905" s="10">
        <f t="shared" si="1010"/>
        <v>4.553426351576674E-2</v>
      </c>
      <c r="S1905" s="10">
        <f t="shared" si="1011"/>
        <v>0</v>
      </c>
      <c r="T1905" s="9">
        <f t="shared" si="1001"/>
        <v>0.43389470710018324</v>
      </c>
      <c r="U1905" s="18"/>
      <c r="V1905" s="8">
        <f t="shared" si="1012"/>
        <v>3687.6573733146456</v>
      </c>
      <c r="W1905" s="8">
        <f t="shared" si="1002"/>
        <v>3337.4182912319766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-1145.7954248626706</v>
      </c>
      <c r="AB1905" s="8">
        <f t="shared" si="1013"/>
        <v>-35023.908208266912</v>
      </c>
      <c r="AC1905" s="8">
        <f t="shared" si="1006"/>
        <v>-36169.703633129582</v>
      </c>
      <c r="AD1905" s="8">
        <f t="shared" si="1014"/>
        <v>361.75918832216678</v>
      </c>
      <c r="AE1905" s="8">
        <f t="shared" si="1007"/>
        <v>-35807.944444807414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2640.7222907149098</v>
      </c>
      <c r="M1906" s="14">
        <f t="shared" si="1000"/>
        <v>769177</v>
      </c>
      <c r="N1906" s="13"/>
      <c r="O1906" s="12">
        <f>1000*(IF(I26&lt;18,VLOOKUP(I26,'[1]Mortality (No Interventions) L'!$B$10:$O$129,13),VLOOKUP(I26,'[1]Mortality (Interventions) L'!$B$392:$AV$512,46)))</f>
        <v>105.17648144192606</v>
      </c>
      <c r="P1906" s="11">
        <v>0</v>
      </c>
      <c r="Q1906" s="10">
        <f t="shared" si="1009"/>
        <v>0.43389470710018324</v>
      </c>
      <c r="R1906" s="10">
        <f t="shared" si="1010"/>
        <v>4.5635518609072362E-2</v>
      </c>
      <c r="S1906" s="10">
        <f t="shared" si="1011"/>
        <v>0</v>
      </c>
      <c r="T1906" s="9">
        <f t="shared" si="1001"/>
        <v>0.38825918849111085</v>
      </c>
      <c r="U1906" s="18"/>
      <c r="V1906" s="8">
        <f t="shared" si="1012"/>
        <v>3337.4182912319766</v>
      </c>
      <c r="W1906" s="8">
        <f t="shared" si="1002"/>
        <v>2986.4003782602717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-1025.2846936233582</v>
      </c>
      <c r="AB1906" s="8">
        <f t="shared" si="1013"/>
        <v>-35101.79129717045</v>
      </c>
      <c r="AC1906" s="8">
        <f t="shared" si="1006"/>
        <v>-36127.075990793805</v>
      </c>
      <c r="AD1906" s="8">
        <f t="shared" si="1014"/>
        <v>327.40073436985693</v>
      </c>
      <c r="AE1906" s="8">
        <f t="shared" si="1007"/>
        <v>-35799.67525642395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2640.7222907149098</v>
      </c>
      <c r="M1907" s="14">
        <f t="shared" si="1000"/>
        <v>769177</v>
      </c>
      <c r="N1907" s="13"/>
      <c r="O1907" s="12">
        <f>1000*(IF(I27&lt;18,VLOOKUP(I27,'[1]Mortality (No Interventions) L'!$B$10:$O$129,13),VLOOKUP(I27,'[1]Mortality (Interventions) L'!$B$392:$AV$512,46)))</f>
        <v>116.28071835269645</v>
      </c>
      <c r="P1907" s="11">
        <v>0</v>
      </c>
      <c r="Q1907" s="10">
        <f t="shared" si="1009"/>
        <v>0.38825918849111085</v>
      </c>
      <c r="R1907" s="10">
        <f t="shared" si="1010"/>
        <v>4.5147057344781347E-2</v>
      </c>
      <c r="S1907" s="10">
        <f t="shared" si="1011"/>
        <v>0</v>
      </c>
      <c r="T1907" s="9">
        <f t="shared" si="1001"/>
        <v>0.34311213114632949</v>
      </c>
      <c r="U1907" s="18"/>
      <c r="V1907" s="8">
        <f t="shared" si="1012"/>
        <v>2986.4003782602717</v>
      </c>
      <c r="W1907" s="8">
        <f t="shared" si="1002"/>
        <v>2639.1395969874029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-906.06385293280982</v>
      </c>
      <c r="AB1907" s="8">
        <f t="shared" si="1013"/>
        <v>-34726.078127286884</v>
      </c>
      <c r="AC1907" s="8">
        <f t="shared" si="1006"/>
        <v>-35632.141980219691</v>
      </c>
      <c r="AD1907" s="8">
        <f t="shared" si="1014"/>
        <v>292.96587710733269</v>
      </c>
      <c r="AE1907" s="8">
        <f t="shared" si="1007"/>
        <v>-35339.176103112361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2640.7222907149098</v>
      </c>
      <c r="M1908" s="14">
        <f t="shared" si="1000"/>
        <v>769177</v>
      </c>
      <c r="N1908" s="13"/>
      <c r="O1908" s="12">
        <f>1000*(IF(I28&lt;18,VLOOKUP(I28,'[1]Mortality (No Interventions) L'!$B$10:$O$129,13),VLOOKUP(I28,'[1]Mortality (Interventions) L'!$B$392:$AV$512,46)))</f>
        <v>128.2417064421831</v>
      </c>
      <c r="P1908" s="11">
        <v>0</v>
      </c>
      <c r="Q1908" s="10">
        <f t="shared" si="1009"/>
        <v>0.34311213114632949</v>
      </c>
      <c r="R1908" s="10">
        <f t="shared" si="1010"/>
        <v>4.400128519921942E-2</v>
      </c>
      <c r="S1908" s="10">
        <f t="shared" si="1011"/>
        <v>0</v>
      </c>
      <c r="T1908" s="9">
        <f t="shared" si="1001"/>
        <v>0.29911084594711007</v>
      </c>
      <c r="U1908" s="18"/>
      <c r="V1908" s="8">
        <f t="shared" si="1012"/>
        <v>2639.1395969874029</v>
      </c>
      <c r="W1908" s="8">
        <f t="shared" si="1002"/>
        <v>2300.6918315306029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-789.86867828712695</v>
      </c>
      <c r="AB1908" s="8">
        <f t="shared" si="1013"/>
        <v>-33844.776545679997</v>
      </c>
      <c r="AC1908" s="8">
        <f t="shared" si="1006"/>
        <v>-34634.645223967127</v>
      </c>
      <c r="AD1908" s="8">
        <f t="shared" si="1014"/>
        <v>258.89959446446426</v>
      </c>
      <c r="AE1908" s="8">
        <f t="shared" si="1007"/>
        <v>-34375.745629502664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2640.7222907149098</v>
      </c>
      <c r="M1909" s="14">
        <f t="shared" si="1000"/>
        <v>769177</v>
      </c>
      <c r="N1909" s="13"/>
      <c r="O1909" s="12">
        <f>1000*(IF(I29&lt;18,VLOOKUP(I29,'[1]Mortality (No Interventions) L'!$B$10:$O$129,13),VLOOKUP(I29,'[1]Mortality (Interventions) L'!$B$392:$AV$512,46)))</f>
        <v>141.38730874171071</v>
      </c>
      <c r="P1909" s="11">
        <v>0</v>
      </c>
      <c r="Q1909" s="10">
        <f t="shared" si="1009"/>
        <v>0.29911084594711007</v>
      </c>
      <c r="R1909" s="10">
        <f t="shared" si="1010"/>
        <v>4.2290477523918318E-2</v>
      </c>
      <c r="S1909" s="10">
        <f t="shared" si="1011"/>
        <v>0</v>
      </c>
      <c r="T1909" s="9">
        <f t="shared" si="1001"/>
        <v>0.25682036842319178</v>
      </c>
      <c r="U1909" s="18"/>
      <c r="V1909" s="8">
        <f t="shared" si="1012"/>
        <v>2300.6918315306029</v>
      </c>
      <c r="W1909" s="8">
        <f t="shared" si="1002"/>
        <v>1975.403205226454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-678.19127160473806</v>
      </c>
      <c r="AB1909" s="8">
        <f t="shared" si="1013"/>
        <v>-32528.862630414922</v>
      </c>
      <c r="AC1909" s="8">
        <f t="shared" si="1006"/>
        <v>-33207.053902019659</v>
      </c>
      <c r="AD1909" s="8">
        <f t="shared" si="1014"/>
        <v>225.69786867315216</v>
      </c>
      <c r="AE1909" s="8">
        <f t="shared" si="1007"/>
        <v>-32981.356033346507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2640.7222907149098</v>
      </c>
      <c r="M1910" s="14">
        <f t="shared" si="1000"/>
        <v>769177</v>
      </c>
      <c r="N1910" s="13"/>
      <c r="O1910" s="12">
        <f>1000*(IF(I30&lt;18,VLOOKUP(I30,'[1]Mortality (No Interventions) L'!$B$10:$O$129,13),VLOOKUP(I30,'[1]Mortality (Interventions) L'!$B$392:$AV$512,46)))</f>
        <v>164.09173818583852</v>
      </c>
      <c r="P1910" s="11">
        <v>0</v>
      </c>
      <c r="Q1910" s="10">
        <f t="shared" si="1009"/>
        <v>0.25682036842319178</v>
      </c>
      <c r="R1910" s="10">
        <f t="shared" si="1010"/>
        <v>4.2142100656088977E-2</v>
      </c>
      <c r="S1910" s="10">
        <f t="shared" si="1011"/>
        <v>0</v>
      </c>
      <c r="T1910" s="9">
        <f t="shared" si="1001"/>
        <v>0.2146782677671028</v>
      </c>
      <c r="U1910" s="18"/>
      <c r="V1910" s="8">
        <f t="shared" si="1012"/>
        <v>1975.403205226454</v>
      </c>
      <c r="W1910" s="8">
        <f t="shared" si="1002"/>
        <v>1651.2558596629685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-566.90568702465248</v>
      </c>
      <c r="AB1910" s="8">
        <f t="shared" si="1013"/>
        <v>-32414.734556348551</v>
      </c>
      <c r="AC1910" s="8">
        <f t="shared" si="1006"/>
        <v>-32981.6402433732</v>
      </c>
      <c r="AD1910" s="8">
        <f t="shared" si="1014"/>
        <v>193.78705443271517</v>
      </c>
      <c r="AE1910" s="8">
        <f t="shared" si="1007"/>
        <v>-32787.853188940484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2640.7222907149098</v>
      </c>
      <c r="M1911" s="14">
        <f t="shared" si="1000"/>
        <v>769177</v>
      </c>
      <c r="N1911" s="13"/>
      <c r="O1911" s="12">
        <f>1000*(IF(I31&lt;18,VLOOKUP(I31,'[1]Mortality (No Interventions) L'!$B$10:$O$129,13),VLOOKUP(I31,'[1]Mortality (Interventions) L'!$B$392:$AV$512,46)))</f>
        <v>179.17659603819115</v>
      </c>
      <c r="P1911" s="11">
        <v>0</v>
      </c>
      <c r="Q1911" s="10">
        <f t="shared" si="1009"/>
        <v>0.2146782677671028</v>
      </c>
      <c r="R1911" s="10">
        <f t="shared" si="1010"/>
        <v>3.8465321261884809E-2</v>
      </c>
      <c r="S1911" s="10">
        <f t="shared" si="1011"/>
        <v>0</v>
      </c>
      <c r="T1911" s="9">
        <f t="shared" si="1001"/>
        <v>0.17621294650521799</v>
      </c>
      <c r="U1911" s="18"/>
      <c r="V1911" s="8">
        <f t="shared" si="1012"/>
        <v>1651.2558596629685</v>
      </c>
      <c r="W1911" s="8">
        <f t="shared" si="1002"/>
        <v>1355.3894555404406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-465.32945574888311</v>
      </c>
      <c r="AB1911" s="8">
        <f t="shared" si="1013"/>
        <v>-29586.640412252771</v>
      </c>
      <c r="AC1911" s="8">
        <f t="shared" si="1006"/>
        <v>-30051.969868001655</v>
      </c>
      <c r="AD1911" s="8">
        <f t="shared" si="1014"/>
        <v>161.98819983293723</v>
      </c>
      <c r="AE1911" s="8">
        <f t="shared" si="1007"/>
        <v>-29889.981668168719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2640.7222907149098</v>
      </c>
      <c r="M1912" s="14">
        <f t="shared" si="1000"/>
        <v>769177</v>
      </c>
      <c r="N1912" s="13"/>
      <c r="O1912" s="12">
        <f>1000*(IF(I32&lt;18,VLOOKUP(I32,'[1]Mortality (No Interventions) L'!$B$10:$O$129,13),VLOOKUP(I32,'[1]Mortality (Interventions) L'!$B$392:$AV$512,46)))</f>
        <v>195.41829298881839</v>
      </c>
      <c r="P1912" s="11">
        <v>0</v>
      </c>
      <c r="Q1912" s="10">
        <f t="shared" si="1009"/>
        <v>0.17621294650521799</v>
      </c>
      <c r="R1912" s="10">
        <f t="shared" si="1010"/>
        <v>3.443523320857967E-2</v>
      </c>
      <c r="S1912" s="10">
        <f t="shared" si="1011"/>
        <v>0</v>
      </c>
      <c r="T1912" s="9">
        <f t="shared" si="1001"/>
        <v>0.14177771329663832</v>
      </c>
      <c r="U1912" s="18"/>
      <c r="V1912" s="8">
        <f t="shared" si="1012"/>
        <v>1355.3894555404406</v>
      </c>
      <c r="W1912" s="8">
        <f t="shared" si="1002"/>
        <v>1090.5215618036839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-374.39556782902048</v>
      </c>
      <c r="AB1912" s="8">
        <f t="shared" si="1013"/>
        <v>-26486.789373675685</v>
      </c>
      <c r="AC1912" s="8">
        <f t="shared" si="1006"/>
        <v>-26861.184941504707</v>
      </c>
      <c r="AD1912" s="8">
        <f t="shared" si="1014"/>
        <v>132.96370558851723</v>
      </c>
      <c r="AE1912" s="8">
        <f t="shared" si="1007"/>
        <v>-26728.221235916189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2640.7222907149098</v>
      </c>
      <c r="M1913" s="14">
        <f t="shared" si="1000"/>
        <v>769177</v>
      </c>
      <c r="N1913" s="13"/>
      <c r="O1913" s="12">
        <f>1000*(IF(I33&lt;18,VLOOKUP(I33,'[1]Mortality (No Interventions) L'!$B$10:$O$129,13),VLOOKUP(I33,'[1]Mortality (Interventions) L'!$B$392:$AV$512,46)))</f>
        <v>212.37185620921977</v>
      </c>
      <c r="P1913" s="11">
        <v>0</v>
      </c>
      <c r="Q1913" s="10">
        <f t="shared" si="1009"/>
        <v>0.14177771329663832</v>
      </c>
      <c r="R1913" s="10">
        <f t="shared" si="1010"/>
        <v>3.010959614190566E-2</v>
      </c>
      <c r="S1913" s="10">
        <f t="shared" si="1011"/>
        <v>0</v>
      </c>
      <c r="T1913" s="9">
        <f t="shared" si="1001"/>
        <v>0.11166811715473267</v>
      </c>
      <c r="U1913" s="18"/>
      <c r="V1913" s="8">
        <f t="shared" si="1012"/>
        <v>1090.5215618036839</v>
      </c>
      <c r="W1913" s="8">
        <f t="shared" si="1002"/>
        <v>858.92547348725816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-294.88448613266655</v>
      </c>
      <c r="AB1913" s="8">
        <f t="shared" si="1013"/>
        <v>-23159.60883164257</v>
      </c>
      <c r="AC1913" s="8">
        <f t="shared" si="1006"/>
        <v>-23454.493317775235</v>
      </c>
      <c r="AD1913" s="8">
        <f t="shared" si="1014"/>
        <v>106.9801652129414</v>
      </c>
      <c r="AE1913" s="8">
        <f t="shared" si="1007"/>
        <v>-23347.513152562293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2640.7222907149098</v>
      </c>
      <c r="M1914" s="14">
        <f t="shared" si="1000"/>
        <v>769177</v>
      </c>
      <c r="N1914" s="13"/>
      <c r="O1914" s="12">
        <f>1000*(IF(I34&lt;18,VLOOKUP(I34,'[1]Mortality (No Interventions) L'!$B$10:$O$129,13),VLOOKUP(I34,'[1]Mortality (Interventions) L'!$B$392:$AV$512,46)))</f>
        <v>229.81336852197728</v>
      </c>
      <c r="P1914" s="11">
        <v>0</v>
      </c>
      <c r="Q1914" s="10">
        <f t="shared" si="1009"/>
        <v>0.11166811715473267</v>
      </c>
      <c r="R1914" s="10">
        <f t="shared" si="1010"/>
        <v>2.5662826159835912E-2</v>
      </c>
      <c r="S1914" s="10">
        <f t="shared" si="1011"/>
        <v>0</v>
      </c>
      <c r="T1914" s="9">
        <f t="shared" si="1001"/>
        <v>8.600529099489676E-2</v>
      </c>
      <c r="U1914" s="18"/>
      <c r="V1914" s="8">
        <f t="shared" si="1012"/>
        <v>858.92547348725816</v>
      </c>
      <c r="W1914" s="8">
        <f t="shared" si="1002"/>
        <v>661.5329171158171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-227.11608904964618</v>
      </c>
      <c r="AB1914" s="8">
        <f t="shared" si="1013"/>
        <v>-19739.255637144106</v>
      </c>
      <c r="AC1914" s="8">
        <f t="shared" si="1006"/>
        <v>-19966.371726193753</v>
      </c>
      <c r="AD1914" s="8">
        <f t="shared" si="1014"/>
        <v>84.260588949100026</v>
      </c>
      <c r="AE1914" s="8">
        <f t="shared" si="1007"/>
        <v>-19882.111137244654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2640.7222907149098</v>
      </c>
      <c r="M1915" s="14">
        <f t="shared" si="1000"/>
        <v>769177</v>
      </c>
      <c r="N1915" s="13"/>
      <c r="O1915" s="12">
        <f>1000*(IF(I35&lt;18,VLOOKUP(I35,'[1]Mortality (No Interventions) L'!$B$10:$O$129,13),VLOOKUP(I35,'[1]Mortality (Interventions) L'!$B$392:$AV$512,46)))</f>
        <v>248.46581093989704</v>
      </c>
      <c r="P1915" s="11">
        <v>0</v>
      </c>
      <c r="Q1915" s="10">
        <f t="shared" si="1009"/>
        <v>8.600529099489676E-2</v>
      </c>
      <c r="R1915" s="10">
        <f t="shared" si="1010"/>
        <v>2.1369374372168848E-2</v>
      </c>
      <c r="S1915" s="10">
        <f t="shared" si="1011"/>
        <v>0</v>
      </c>
      <c r="T1915" s="9">
        <f t="shared" si="1001"/>
        <v>6.4635916622727912E-2</v>
      </c>
      <c r="U1915" s="18"/>
      <c r="V1915" s="8">
        <f t="shared" si="1012"/>
        <v>661.5329171158171</v>
      </c>
      <c r="W1915" s="8">
        <f t="shared" si="1002"/>
        <v>497.16460440119988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-170.68550580642798</v>
      </c>
      <c r="AB1915" s="8">
        <f t="shared" si="1013"/>
        <v>-16436.831271461717</v>
      </c>
      <c r="AC1915" s="8">
        <f t="shared" si="1006"/>
        <v>-16607.516777268145</v>
      </c>
      <c r="AD1915" s="8">
        <f t="shared" si="1014"/>
        <v>64.89637916906166</v>
      </c>
      <c r="AE1915" s="8">
        <f t="shared" si="1007"/>
        <v>-16542.620398099083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2640.7222907149098</v>
      </c>
      <c r="M1916" s="14">
        <f t="shared" ref="M1916:M1947" si="1017">$E$11</f>
        <v>769177</v>
      </c>
      <c r="N1916" s="13"/>
      <c r="O1916" s="12">
        <f>1000*(IF(I36&lt;18,VLOOKUP(I36,'[1]Mortality (No Interventions) L'!$B$10:$O$129,13),VLOOKUP(I36,'[1]Mortality (Interventions) L'!$B$392:$AV$512,46)))</f>
        <v>267.56196370752025</v>
      </c>
      <c r="P1916" s="11">
        <v>0</v>
      </c>
      <c r="Q1916" s="10">
        <f t="shared" si="1009"/>
        <v>6.4635916622727912E-2</v>
      </c>
      <c r="R1916" s="10">
        <f t="shared" si="1010"/>
        <v>1.7294112777612631E-2</v>
      </c>
      <c r="S1916" s="10">
        <f t="shared" si="1011"/>
        <v>0</v>
      </c>
      <c r="T1916" s="9">
        <f t="shared" ref="T1916:T1947" si="1018">Q1916-SUM(R1916:S1916)</f>
        <v>4.7341803845115285E-2</v>
      </c>
      <c r="U1916" s="18"/>
      <c r="V1916" s="8">
        <f t="shared" si="1012"/>
        <v>497.16460440119988</v>
      </c>
      <c r="W1916" s="8">
        <f t="shared" ref="W1916:W1947" si="1019">$G$14*M1916*T1916</f>
        <v>364.14226656174242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-125.01655669644876</v>
      </c>
      <c r="AB1916" s="8">
        <f t="shared" si="1013"/>
        <v>-13302.23378394575</v>
      </c>
      <c r="AC1916" s="8">
        <f t="shared" ref="AC1916:AC1947" si="1023">IFERROR(_xlfn.IFNA(SUM(Y1916:AB1916),0),0)</f>
        <v>-13427.250340642198</v>
      </c>
      <c r="AD1916" s="8">
        <f t="shared" si="1014"/>
        <v>48.771847691757714</v>
      </c>
      <c r="AE1916" s="8">
        <f t="shared" ref="AE1916:AE1947" si="1024">IFERROR(_xlfn.IFNA(SUM(AC1916:AD1916),0),0)</f>
        <v>-13378.47849295044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2640.7222907149098</v>
      </c>
      <c r="M1917" s="14">
        <f t="shared" si="1017"/>
        <v>769177</v>
      </c>
      <c r="N1917" s="13"/>
      <c r="O1917" s="12">
        <f>1000*(IF(I37&lt;18,VLOOKUP(I37,'[1]Mortality (No Interventions) L'!$B$10:$O$129,13),VLOOKUP(I37,'[1]Mortality (Interventions) L'!$B$392:$AV$512,46)))</f>
        <v>287.71160266237814</v>
      </c>
      <c r="P1917" s="11">
        <v>0</v>
      </c>
      <c r="Q1917" s="10">
        <f t="shared" ref="Q1917:Q1948" si="1026">T1916</f>
        <v>4.7341803845115285E-2</v>
      </c>
      <c r="R1917" s="10">
        <f t="shared" ref="R1917:R1948" si="1027">O1917*Q1917/1000</f>
        <v>1.3620786257206054E-2</v>
      </c>
      <c r="S1917" s="10">
        <f t="shared" ref="S1917:S1948" si="1028">MIN(P1917*Q1917,Q1917-R1917)</f>
        <v>0</v>
      </c>
      <c r="T1917" s="9">
        <f t="shared" si="1018"/>
        <v>3.3721017587909227E-2</v>
      </c>
      <c r="U1917" s="18"/>
      <c r="V1917" s="8">
        <f t="shared" ref="V1917:V1948" si="1029">W1916</f>
        <v>364.14226656174242</v>
      </c>
      <c r="W1917" s="8">
        <f t="shared" si="1019"/>
        <v>259.3743114521526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-89.047842809981418</v>
      </c>
      <c r="AB1917" s="8">
        <f t="shared" ref="AB1917:AB1948" si="1030">IFERROR(_xlfn.IFNA(-M1917*R1917,0),0)</f>
        <v>-10476.795510958982</v>
      </c>
      <c r="AC1917" s="8">
        <f t="shared" si="1023"/>
        <v>-10565.843353768963</v>
      </c>
      <c r="AD1917" s="8">
        <f t="shared" ref="AD1917:AD1948" si="1031">IFERROR(_xlfn.IFNA($D$6*SUM(V1917:V1917,Y1917:Z1917),0),0)</f>
        <v>35.722356349706935</v>
      </c>
      <c r="AE1917" s="8">
        <f t="shared" si="1024"/>
        <v>-10530.120997419257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2640.7222907149098</v>
      </c>
      <c r="M1918" s="14">
        <f t="shared" si="1017"/>
        <v>769177</v>
      </c>
      <c r="N1918" s="13"/>
      <c r="O1918" s="12">
        <f>1000*(IF(I38&lt;18,VLOOKUP(I38,'[1]Mortality (No Interventions) L'!$B$10:$O$129,13),VLOOKUP(I38,'[1]Mortality (Interventions) L'!$B$392:$AV$512,46)))</f>
        <v>308.9618686562664</v>
      </c>
      <c r="P1918" s="11">
        <v>0</v>
      </c>
      <c r="Q1918" s="10">
        <f t="shared" si="1026"/>
        <v>3.3721017587909227E-2</v>
      </c>
      <c r="R1918" s="10">
        <f t="shared" si="1027"/>
        <v>1.041850860695126E-2</v>
      </c>
      <c r="S1918" s="10">
        <f t="shared" si="1028"/>
        <v>0</v>
      </c>
      <c r="T1918" s="9">
        <f t="shared" si="1018"/>
        <v>2.3302508980957967E-2</v>
      </c>
      <c r="U1918" s="18"/>
      <c r="V1918" s="8">
        <f t="shared" si="1029"/>
        <v>259.3743114521526</v>
      </c>
      <c r="W1918" s="8">
        <f t="shared" si="1019"/>
        <v>179.23753950446309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-61.535454895600083</v>
      </c>
      <c r="AB1918" s="8">
        <f t="shared" si="1030"/>
        <v>-8013.6771947689494</v>
      </c>
      <c r="AC1918" s="8">
        <f t="shared" si="1023"/>
        <v>-8075.2126496645496</v>
      </c>
      <c r="AD1918" s="8">
        <f t="shared" si="1031"/>
        <v>25.444619953456172</v>
      </c>
      <c r="AE1918" s="8">
        <f t="shared" si="1024"/>
        <v>-8049.7680297110937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2640.7222907149098</v>
      </c>
      <c r="M1919" s="14">
        <f t="shared" si="1017"/>
        <v>769177</v>
      </c>
      <c r="N1919" s="13"/>
      <c r="O1919" s="12">
        <f>1000*(IF(I39&lt;18,VLOOKUP(I39,'[1]Mortality (No Interventions) L'!$B$10:$O$129,13),VLOOKUP(I39,'[1]Mortality (Interventions) L'!$B$392:$AV$512,46)))</f>
        <v>330.49235272117443</v>
      </c>
      <c r="P1919" s="11">
        <v>0</v>
      </c>
      <c r="Q1919" s="10">
        <f t="shared" si="1026"/>
        <v>2.3302508980957967E-2</v>
      </c>
      <c r="R1919" s="10">
        <f t="shared" si="1027"/>
        <v>7.7013010174230949E-3</v>
      </c>
      <c r="S1919" s="10">
        <f t="shared" si="1028"/>
        <v>0</v>
      </c>
      <c r="T1919" s="9">
        <f t="shared" si="1018"/>
        <v>1.5601207963534872E-2</v>
      </c>
      <c r="U1919" s="18"/>
      <c r="V1919" s="8">
        <f t="shared" si="1029"/>
        <v>179.23753950446309</v>
      </c>
      <c r="W1919" s="8">
        <f t="shared" si="1019"/>
        <v>120.00090337767863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-41.198457631385502</v>
      </c>
      <c r="AB1919" s="8">
        <f t="shared" si="1030"/>
        <v>-5923.6636126784442</v>
      </c>
      <c r="AC1919" s="8">
        <f t="shared" si="1023"/>
        <v>-5964.8620703098295</v>
      </c>
      <c r="AD1919" s="8">
        <f t="shared" si="1031"/>
        <v>17.58320262538783</v>
      </c>
      <c r="AE1919" s="8">
        <f t="shared" si="1024"/>
        <v>-5947.278867684442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2640.7222907149098</v>
      </c>
      <c r="M1920" s="14">
        <f t="shared" si="1017"/>
        <v>769177</v>
      </c>
      <c r="N1920" s="13"/>
      <c r="O1920" s="12">
        <f>1000*(IF(I40&lt;18,VLOOKUP(I40,'[1]Mortality (No Interventions) L'!$B$10:$O$129,13),VLOOKUP(I40,'[1]Mortality (Interventions) L'!$B$392:$AV$512,46)))</f>
        <v>352.89602363228738</v>
      </c>
      <c r="P1920" s="11">
        <v>0</v>
      </c>
      <c r="Q1920" s="10">
        <f t="shared" si="1026"/>
        <v>1.5601207963534872E-2</v>
      </c>
      <c r="R1920" s="10">
        <f t="shared" si="1027"/>
        <v>5.5056042541918324E-3</v>
      </c>
      <c r="S1920" s="10">
        <f t="shared" si="1028"/>
        <v>0</v>
      </c>
      <c r="T1920" s="9">
        <f t="shared" si="1018"/>
        <v>1.0095603709343041E-2</v>
      </c>
      <c r="U1920" s="18"/>
      <c r="V1920" s="8">
        <f t="shared" si="1029"/>
        <v>120.00090337767863</v>
      </c>
      <c r="W1920" s="8">
        <f t="shared" si="1019"/>
        <v>77.653061743413531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-26.659685753486297</v>
      </c>
      <c r="AB1920" s="8">
        <f t="shared" si="1030"/>
        <v>-4234.7841634265114</v>
      </c>
      <c r="AC1920" s="8">
        <f t="shared" si="1023"/>
        <v>-4261.4438491799974</v>
      </c>
      <c r="AD1920" s="8">
        <f t="shared" si="1031"/>
        <v>11.772088621350274</v>
      </c>
      <c r="AE1920" s="8">
        <f t="shared" si="1024"/>
        <v>-4249.6717605586473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2640.7222907149098</v>
      </c>
      <c r="M1921" s="14">
        <f t="shared" si="1017"/>
        <v>769177</v>
      </c>
      <c r="N1921" s="13"/>
      <c r="O1921" s="12">
        <f>1000*(IF(I41&lt;18,VLOOKUP(I41,'[1]Mortality (No Interventions) L'!$B$10:$O$129,13),VLOOKUP(I41,'[1]Mortality (Interventions) L'!$B$392:$AV$512,46)))</f>
        <v>375.31719002676192</v>
      </c>
      <c r="P1921" s="11">
        <v>0</v>
      </c>
      <c r="Q1921" s="10">
        <f t="shared" si="1026"/>
        <v>1.0095603709343041E-2</v>
      </c>
      <c r="R1921" s="10">
        <f t="shared" si="1027"/>
        <v>3.7890536158143844E-3</v>
      </c>
      <c r="S1921" s="10">
        <f t="shared" si="1028"/>
        <v>0</v>
      </c>
      <c r="T1921" s="9">
        <f t="shared" si="1018"/>
        <v>6.3065500935286564E-3</v>
      </c>
      <c r="U1921" s="18"/>
      <c r="V1921" s="8">
        <f t="shared" si="1029"/>
        <v>77.653061743413531</v>
      </c>
      <c r="W1921" s="8">
        <f t="shared" si="1019"/>
        <v>48.508532812900917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-16.653847409491323</v>
      </c>
      <c r="AB1921" s="8">
        <f t="shared" si="1030"/>
        <v>-2914.4528930512606</v>
      </c>
      <c r="AC1921" s="8">
        <f t="shared" si="1023"/>
        <v>-2931.106740460752</v>
      </c>
      <c r="AD1921" s="8">
        <f t="shared" si="1031"/>
        <v>7.6177653570288681</v>
      </c>
      <c r="AE1921" s="8">
        <f t="shared" si="1024"/>
        <v>-2923.4889751037231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2640.7222907149098</v>
      </c>
      <c r="M1922" s="14">
        <f t="shared" si="1017"/>
        <v>769177</v>
      </c>
      <c r="N1922" s="13"/>
      <c r="O1922" s="12">
        <f>1000*(IF(I42&lt;18,VLOOKUP(I42,'[1]Mortality (No Interventions) L'!$B$10:$O$129,13),VLOOKUP(I42,'[1]Mortality (Interventions) L'!$B$392:$AV$512,46)))</f>
        <v>397.21564775696532</v>
      </c>
      <c r="P1922" s="11">
        <v>0</v>
      </c>
      <c r="Q1922" s="10">
        <f t="shared" si="1026"/>
        <v>6.3065500935286564E-3</v>
      </c>
      <c r="R1922" s="10">
        <f t="shared" si="1027"/>
        <v>2.5050603805127354E-3</v>
      </c>
      <c r="S1922" s="10">
        <f t="shared" si="1028"/>
        <v>0</v>
      </c>
      <c r="T1922" s="9">
        <f t="shared" si="1018"/>
        <v>3.801489713015921E-3</v>
      </c>
      <c r="U1922" s="18"/>
      <c r="V1922" s="8">
        <f t="shared" si="1029"/>
        <v>48.508532812900917</v>
      </c>
      <c r="W1922" s="8">
        <f t="shared" si="1019"/>
        <v>29.240184529884473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-10.038678623084568</v>
      </c>
      <c r="AB1922" s="8">
        <f t="shared" si="1030"/>
        <v>-1926.8348283016442</v>
      </c>
      <c r="AC1922" s="8">
        <f t="shared" si="1023"/>
        <v>-1936.8735069247286</v>
      </c>
      <c r="AD1922" s="8">
        <f t="shared" si="1031"/>
        <v>4.75868706894558</v>
      </c>
      <c r="AE1922" s="8">
        <f t="shared" si="1024"/>
        <v>-1932.114819855783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2640.7222907149098</v>
      </c>
      <c r="M1923" s="14">
        <f t="shared" si="1017"/>
        <v>769177</v>
      </c>
      <c r="N1923" s="13"/>
      <c r="O1923" s="12">
        <f>1000*(IF(I43&lt;18,VLOOKUP(I43,'[1]Mortality (No Interventions) L'!$B$10:$O$129,13),VLOOKUP(I43,'[1]Mortality (Interventions) L'!$B$392:$AV$512,46)))</f>
        <v>419.5162909972143</v>
      </c>
      <c r="P1923" s="11">
        <v>0</v>
      </c>
      <c r="Q1923" s="10">
        <f t="shared" si="1026"/>
        <v>3.801489713015921E-3</v>
      </c>
      <c r="R1923" s="10">
        <f t="shared" si="1027"/>
        <v>1.5947868646685036E-3</v>
      </c>
      <c r="S1923" s="10">
        <f t="shared" si="1028"/>
        <v>0</v>
      </c>
      <c r="T1923" s="9">
        <f t="shared" si="1018"/>
        <v>2.2067028483474171E-3</v>
      </c>
      <c r="U1923" s="18"/>
      <c r="V1923" s="8">
        <f t="shared" si="1029"/>
        <v>29.240184529884473</v>
      </c>
      <c r="W1923" s="8">
        <f t="shared" si="1019"/>
        <v>16.973450767833214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-5.8272894006151077</v>
      </c>
      <c r="AB1923" s="8">
        <f t="shared" si="1030"/>
        <v>-1226.6733762051256</v>
      </c>
      <c r="AC1923" s="8">
        <f t="shared" si="1023"/>
        <v>-1232.5006656057408</v>
      </c>
      <c r="AD1923" s="8">
        <f t="shared" si="1031"/>
        <v>2.8684621023816672</v>
      </c>
      <c r="AE1923" s="8">
        <f t="shared" si="1024"/>
        <v>-1229.6322035033591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2640.7222907149098</v>
      </c>
      <c r="M1924" s="14">
        <f t="shared" si="1017"/>
        <v>769177</v>
      </c>
      <c r="N1924" s="13"/>
      <c r="O1924" s="12">
        <f>1000*(IF(I44&lt;18,VLOOKUP(I44,'[1]Mortality (No Interventions) L'!$B$10:$O$129,13),VLOOKUP(I44,'[1]Mortality (Interventions) L'!$B$392:$AV$512,46)))</f>
        <v>442.07550495686689</v>
      </c>
      <c r="P1924" s="11">
        <v>0</v>
      </c>
      <c r="Q1924" s="10">
        <f t="shared" si="1026"/>
        <v>2.2067028483474171E-3</v>
      </c>
      <c r="R1924" s="10">
        <f t="shared" si="1027"/>
        <v>9.7552927597294094E-4</v>
      </c>
      <c r="S1924" s="10">
        <f t="shared" si="1028"/>
        <v>0</v>
      </c>
      <c r="T1924" s="9">
        <f t="shared" si="1018"/>
        <v>1.2311735723744763E-3</v>
      </c>
      <c r="U1924" s="18"/>
      <c r="V1924" s="8">
        <f t="shared" si="1029"/>
        <v>16.973450767833214</v>
      </c>
      <c r="W1924" s="8">
        <f t="shared" si="1019"/>
        <v>9.4699039487828252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-3.2511874963083858</v>
      </c>
      <c r="AB1924" s="8">
        <f t="shared" si="1030"/>
        <v>-750.35468190503877</v>
      </c>
      <c r="AC1924" s="8">
        <f t="shared" si="1023"/>
        <v>-753.60586940134715</v>
      </c>
      <c r="AD1924" s="8">
        <f t="shared" si="1031"/>
        <v>1.6650955203244384</v>
      </c>
      <c r="AE1924" s="8">
        <f t="shared" si="1024"/>
        <v>-751.94077388102266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2640.7222907149098</v>
      </c>
      <c r="M1925" s="14">
        <f t="shared" si="1017"/>
        <v>769177</v>
      </c>
      <c r="N1925" s="13"/>
      <c r="O1925" s="12">
        <f>1000*(IF(I45&lt;18,VLOOKUP(I45,'[1]Mortality (No Interventions) L'!$B$10:$O$129,13),VLOOKUP(I45,'[1]Mortality (Interventions) L'!$B$392:$AV$512,46)))</f>
        <v>464.73440505921798</v>
      </c>
      <c r="P1925" s="11">
        <v>0</v>
      </c>
      <c r="Q1925" s="10">
        <f t="shared" si="1026"/>
        <v>1.2311735723744763E-3</v>
      </c>
      <c r="R1925" s="10">
        <f t="shared" si="1027"/>
        <v>5.7216871768208429E-4</v>
      </c>
      <c r="S1925" s="10">
        <f t="shared" si="1028"/>
        <v>0</v>
      </c>
      <c r="T1925" s="9">
        <f t="shared" si="1018"/>
        <v>6.5900485469239198E-4</v>
      </c>
      <c r="U1925" s="18"/>
      <c r="V1925" s="8">
        <f t="shared" si="1029"/>
        <v>9.4699039487828252</v>
      </c>
      <c r="W1925" s="8">
        <f t="shared" si="1019"/>
        <v>5.0689137711773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-1.7402488094755397</v>
      </c>
      <c r="AB1925" s="8">
        <f t="shared" si="1030"/>
        <v>-440.09901776055256</v>
      </c>
      <c r="AC1925" s="8">
        <f t="shared" si="1023"/>
        <v>-441.83926657002809</v>
      </c>
      <c r="AD1925" s="8">
        <f t="shared" si="1031"/>
        <v>0.92899757737559518</v>
      </c>
      <c r="AE1925" s="8">
        <f t="shared" si="1024"/>
        <v>-440.9102689926525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2640.7222907149098</v>
      </c>
      <c r="M1926" s="14">
        <f t="shared" si="1017"/>
        <v>769177</v>
      </c>
      <c r="N1926" s="13"/>
      <c r="O1926" s="12">
        <f>1000*(IF(I46&lt;18,VLOOKUP(I46,'[1]Mortality (No Interventions) L'!$B$10:$O$129,13),VLOOKUP(I46,'[1]Mortality (Interventions) L'!$B$392:$AV$512,46)))</f>
        <v>487.33576418275305</v>
      </c>
      <c r="P1926" s="11">
        <v>0</v>
      </c>
      <c r="Q1926" s="10">
        <f t="shared" si="1026"/>
        <v>6.5900485469239198E-4</v>
      </c>
      <c r="R1926" s="10">
        <f t="shared" si="1027"/>
        <v>3.2115663446166101E-4</v>
      </c>
      <c r="S1926" s="10">
        <f t="shared" si="1028"/>
        <v>0</v>
      </c>
      <c r="T1926" s="9">
        <f t="shared" si="1018"/>
        <v>3.3784822023073097E-4</v>
      </c>
      <c r="U1926" s="18"/>
      <c r="V1926" s="8">
        <f t="shared" si="1029"/>
        <v>5.0689137711773</v>
      </c>
      <c r="W1926" s="8">
        <f t="shared" si="1019"/>
        <v>2.5986508049241297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-0.89216332604165127</v>
      </c>
      <c r="AB1926" s="8">
        <f t="shared" si="1030"/>
        <v>-247.02629662531703</v>
      </c>
      <c r="AC1926" s="8">
        <f t="shared" si="1023"/>
        <v>-247.91845995135867</v>
      </c>
      <c r="AD1926" s="8">
        <f t="shared" si="1031"/>
        <v>0.49726044095249317</v>
      </c>
      <c r="AE1926" s="8">
        <f t="shared" si="1024"/>
        <v>-247.42119951040618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2640.7222907149098</v>
      </c>
      <c r="M1927" s="14">
        <f t="shared" si="1017"/>
        <v>769177</v>
      </c>
      <c r="N1927" s="13"/>
      <c r="O1927" s="12">
        <f>1000*(IF(I47&lt;18,VLOOKUP(I47,'[1]Mortality (No Interventions) L'!$B$10:$O$129,13),VLOOKUP(I47,'[1]Mortality (Interventions) L'!$B$392:$AV$512,46)))</f>
        <v>509.89937824813205</v>
      </c>
      <c r="P1927" s="11">
        <v>0</v>
      </c>
      <c r="Q1927" s="10">
        <f t="shared" si="1026"/>
        <v>3.3784822023073097E-4</v>
      </c>
      <c r="R1927" s="10">
        <f t="shared" si="1027"/>
        <v>1.7226859743788773E-4</v>
      </c>
      <c r="S1927" s="10">
        <f t="shared" si="1028"/>
        <v>0</v>
      </c>
      <c r="T1927" s="9">
        <f t="shared" si="1018"/>
        <v>1.6557962279284324E-4</v>
      </c>
      <c r="U1927" s="18"/>
      <c r="V1927" s="8">
        <f t="shared" si="1029"/>
        <v>2.5986508049241297</v>
      </c>
      <c r="W1927" s="8">
        <f t="shared" si="1019"/>
        <v>1.2736003752093079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-0.43724980079722769</v>
      </c>
      <c r="AB1927" s="8">
        <f t="shared" si="1030"/>
        <v>-132.50504297148217</v>
      </c>
      <c r="AC1927" s="8">
        <f t="shared" si="1023"/>
        <v>-132.94229277227939</v>
      </c>
      <c r="AD1927" s="8">
        <f t="shared" si="1031"/>
        <v>0.25492764396305712</v>
      </c>
      <c r="AE1927" s="8">
        <f t="shared" si="1024"/>
        <v>-132.68736512831634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2640.7222907149098</v>
      </c>
      <c r="M1928" s="14">
        <f t="shared" si="1017"/>
        <v>769177</v>
      </c>
      <c r="N1928" s="13"/>
      <c r="O1928" s="12">
        <f>1000*(IF(I48&lt;18,VLOOKUP(I48,'[1]Mortality (No Interventions) L'!$B$10:$O$129,13),VLOOKUP(I48,'[1]Mortality (Interventions) L'!$B$392:$AV$512,46)))</f>
        <v>532.46577231761</v>
      </c>
      <c r="P1928" s="11">
        <v>0</v>
      </c>
      <c r="Q1928" s="10">
        <f t="shared" si="1026"/>
        <v>1.6557962279284324E-4</v>
      </c>
      <c r="R1928" s="10">
        <f t="shared" si="1027"/>
        <v>8.8165481730449822E-5</v>
      </c>
      <c r="S1928" s="10">
        <f t="shared" si="1028"/>
        <v>0</v>
      </c>
      <c r="T1928" s="9">
        <f t="shared" si="1018"/>
        <v>7.7414141062393416E-5</v>
      </c>
      <c r="U1928" s="18"/>
      <c r="V1928" s="8">
        <f t="shared" si="1029"/>
        <v>1.2736003752093079</v>
      </c>
      <c r="W1928" s="8">
        <f t="shared" si="1019"/>
        <v>0.59545176779948583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-0.20442924792001071</v>
      </c>
      <c r="AB1928" s="8">
        <f t="shared" si="1030"/>
        <v>-67.814860740982198</v>
      </c>
      <c r="AC1928" s="8">
        <f t="shared" si="1023"/>
        <v>-68.019289988902202</v>
      </c>
      <c r="AD1928" s="8">
        <f t="shared" si="1031"/>
        <v>0.12494019680803312</v>
      </c>
      <c r="AE1928" s="8">
        <f t="shared" si="1024"/>
        <v>-67.894349792094175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2640.7222907149098</v>
      </c>
      <c r="M1929" s="14">
        <f t="shared" si="1017"/>
        <v>769177</v>
      </c>
      <c r="N1929" s="13"/>
      <c r="O1929" s="12">
        <f>1000*(IF(I49&lt;18,VLOOKUP(I49,'[1]Mortality (No Interventions) L'!$B$10:$O$129,13),VLOOKUP(I49,'[1]Mortality (Interventions) L'!$B$392:$AV$512,46)))</f>
        <v>554.89176918762462</v>
      </c>
      <c r="P1929" s="11">
        <v>0</v>
      </c>
      <c r="Q1929" s="10">
        <f t="shared" si="1026"/>
        <v>7.7414141062393416E-5</v>
      </c>
      <c r="R1929" s="10">
        <f t="shared" si="1027"/>
        <v>4.2956469694251822E-5</v>
      </c>
      <c r="S1929" s="10">
        <f t="shared" si="1028"/>
        <v>0</v>
      </c>
      <c r="T1929" s="9">
        <f t="shared" si="1018"/>
        <v>3.4457671368141594E-5</v>
      </c>
      <c r="U1929" s="18"/>
      <c r="V1929" s="8">
        <f t="shared" si="1029"/>
        <v>0.59545176779948583</v>
      </c>
      <c r="W1929" s="8">
        <f t="shared" si="1019"/>
        <v>0.26504048289933047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-9.0993140867980438E-2</v>
      </c>
      <c r="AB1929" s="8">
        <f t="shared" si="1030"/>
        <v>-33.041128490015531</v>
      </c>
      <c r="AC1929" s="8">
        <f t="shared" si="1023"/>
        <v>-33.13212163088351</v>
      </c>
      <c r="AD1929" s="8">
        <f t="shared" si="1031"/>
        <v>5.8413818421129561E-2</v>
      </c>
      <c r="AE1929" s="8">
        <f t="shared" si="1024"/>
        <v>-33.073707812462381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2640.7222907149098</v>
      </c>
      <c r="M1930" s="14">
        <f t="shared" si="1017"/>
        <v>769177</v>
      </c>
      <c r="N1930" s="13"/>
      <c r="O1930" s="12">
        <f>1000*(IF(I50&lt;18,VLOOKUP(I50,'[1]Mortality (No Interventions) L'!$B$10:$O$129,13),VLOOKUP(I50,'[1]Mortality (Interventions) L'!$B$392:$AV$512,46)))</f>
        <v>577.03604034448051</v>
      </c>
      <c r="P1930" s="11">
        <v>0</v>
      </c>
      <c r="Q1930" s="10">
        <f t="shared" si="1026"/>
        <v>3.4457671368141594E-5</v>
      </c>
      <c r="R1930" s="10">
        <f t="shared" si="1027"/>
        <v>1.9883318245763807E-5</v>
      </c>
      <c r="S1930" s="10">
        <f t="shared" si="1028"/>
        <v>0</v>
      </c>
      <c r="T1930" s="9">
        <f t="shared" si="1018"/>
        <v>1.4574353122377787E-5</v>
      </c>
      <c r="U1930" s="18"/>
      <c r="V1930" s="8">
        <f t="shared" si="1029"/>
        <v>0.26504048289933047</v>
      </c>
      <c r="W1930" s="8">
        <f t="shared" si="1019"/>
        <v>0.1121025721161118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-3.8486819163013469E-2</v>
      </c>
      <c r="AB1930" s="8">
        <f t="shared" si="1030"/>
        <v>-15.293791078321867</v>
      </c>
      <c r="AC1930" s="8">
        <f t="shared" si="1023"/>
        <v>-15.332277897484881</v>
      </c>
      <c r="AD1930" s="8">
        <f t="shared" si="1031"/>
        <v>2.6000471372424321E-2</v>
      </c>
      <c r="AE1930" s="8">
        <f t="shared" si="1024"/>
        <v>-15.306277426112457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2640.7222907149098</v>
      </c>
      <c r="M1931" s="14">
        <f t="shared" si="1017"/>
        <v>769177</v>
      </c>
      <c r="N1931" s="13"/>
      <c r="O1931" s="12">
        <f>1000*(IF(I51&lt;18,VLOOKUP(I51,'[1]Mortality (No Interventions) L'!$B$10:$O$129,13),VLOOKUP(I51,'[1]Mortality (Interventions) L'!$B$392:$AV$512,46)))</f>
        <v>602.83383676897176</v>
      </c>
      <c r="P1931" s="11">
        <v>0</v>
      </c>
      <c r="Q1931" s="10">
        <f t="shared" si="1026"/>
        <v>1.4574353122377787E-5</v>
      </c>
      <c r="R1931" s="10">
        <f t="shared" si="1027"/>
        <v>8.7859132111888449E-6</v>
      </c>
      <c r="S1931" s="10">
        <f t="shared" si="1028"/>
        <v>0</v>
      </c>
      <c r="T1931" s="9">
        <f t="shared" si="1018"/>
        <v>5.7884399111889425E-6</v>
      </c>
      <c r="U1931" s="18"/>
      <c r="V1931" s="8">
        <f t="shared" si="1029"/>
        <v>0.1121025721161118</v>
      </c>
      <c r="W1931" s="8">
        <f t="shared" si="1019"/>
        <v>4.4523348455685778E-2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-1.5285662301940473E-2</v>
      </c>
      <c r="AB1931" s="8">
        <f t="shared" si="1030"/>
        <v>-6.7579223660426022</v>
      </c>
      <c r="AC1931" s="8">
        <f t="shared" si="1023"/>
        <v>-6.7732080283445431</v>
      </c>
      <c r="AD1931" s="8">
        <f t="shared" si="1031"/>
        <v>1.0997262324590569E-2</v>
      </c>
      <c r="AE1931" s="8">
        <f t="shared" si="1024"/>
        <v>-6.7622107660199529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2640.7222907149098</v>
      </c>
      <c r="M1932" s="14">
        <f t="shared" si="1017"/>
        <v>769177</v>
      </c>
      <c r="N1932" s="13"/>
      <c r="O1932" s="12">
        <f>1000*(IF(I52&lt;18,VLOOKUP(I52,'[1]Mortality (No Interventions) L'!$B$10:$O$129,13),VLOOKUP(I52,'[1]Mortality (Interventions) L'!$B$392:$AV$512,46)))</f>
        <v>628.27425725179069</v>
      </c>
      <c r="P1932" s="11">
        <v>0</v>
      </c>
      <c r="Q1932" s="10">
        <f t="shared" si="1026"/>
        <v>5.7884399111889425E-6</v>
      </c>
      <c r="R1932" s="10">
        <f t="shared" si="1027"/>
        <v>3.6367277858488542E-6</v>
      </c>
      <c r="S1932" s="10">
        <f t="shared" si="1028"/>
        <v>0</v>
      </c>
      <c r="T1932" s="9">
        <f t="shared" si="1018"/>
        <v>2.1517121253400883E-6</v>
      </c>
      <c r="U1932" s="18"/>
      <c r="V1932" s="8">
        <f t="shared" si="1029"/>
        <v>4.4523348455685778E-2</v>
      </c>
      <c r="W1932" s="8">
        <f t="shared" si="1019"/>
        <v>1.6550474774327133E-2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-5.6820741725871248E-3</v>
      </c>
      <c r="AB1932" s="8">
        <f t="shared" si="1030"/>
        <v>-2.7972873681358643</v>
      </c>
      <c r="AC1932" s="8">
        <f t="shared" si="1023"/>
        <v>-2.8029694423084512</v>
      </c>
      <c r="AD1932" s="8">
        <f t="shared" si="1031"/>
        <v>4.3677404835027753E-3</v>
      </c>
      <c r="AE1932" s="8">
        <f t="shared" si="1024"/>
        <v>-2.7986017018249485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2640.7222907149098</v>
      </c>
      <c r="M1933" s="14">
        <f t="shared" si="1017"/>
        <v>769177</v>
      </c>
      <c r="N1933" s="13"/>
      <c r="O1933" s="12">
        <f>1000*(IF(I53&lt;18,VLOOKUP(I53,'[1]Mortality (No Interventions) L'!$B$10:$O$129,13),VLOOKUP(I53,'[1]Mortality (Interventions) L'!$B$392:$AV$512,46)))</f>
        <v>653.32105575761136</v>
      </c>
      <c r="P1933" s="11">
        <v>0</v>
      </c>
      <c r="Q1933" s="10">
        <f t="shared" si="1026"/>
        <v>2.1517121253400883E-6</v>
      </c>
      <c r="R1933" s="10">
        <f t="shared" si="1027"/>
        <v>1.4057588374136401E-6</v>
      </c>
      <c r="S1933" s="10">
        <f t="shared" si="1028"/>
        <v>0</v>
      </c>
      <c r="T1933" s="9">
        <f t="shared" si="1018"/>
        <v>7.4595328792644821E-7</v>
      </c>
      <c r="U1933" s="18"/>
      <c r="V1933" s="8">
        <f t="shared" si="1029"/>
        <v>1.6550474774327133E-2</v>
      </c>
      <c r="W1933" s="8">
        <f t="shared" si="1019"/>
        <v>5.737701121474017E-3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-1.9698554752594489E-3</v>
      </c>
      <c r="AB1933" s="8">
        <f t="shared" si="1030"/>
        <v>-1.0812773652853114</v>
      </c>
      <c r="AC1933" s="8">
        <f t="shared" si="1023"/>
        <v>-1.0832472207605708</v>
      </c>
      <c r="AD1933" s="8">
        <f t="shared" si="1031"/>
        <v>1.6236015753614919E-3</v>
      </c>
      <c r="AE1933" s="8">
        <f t="shared" si="1024"/>
        <v>-1.0816236191852093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2640.7222907149098</v>
      </c>
      <c r="M1934" s="14">
        <f t="shared" si="1017"/>
        <v>769177</v>
      </c>
      <c r="N1934" s="13"/>
      <c r="O1934" s="12">
        <f>1000*(IF(I54&lt;18,VLOOKUP(I54,'[1]Mortality (No Interventions) L'!$B$10:$O$129,13),VLOOKUP(I54,'[1]Mortality (Interventions) L'!$B$392:$AV$512,46)))</f>
        <v>677.93896563046587</v>
      </c>
      <c r="P1934" s="11">
        <v>0</v>
      </c>
      <c r="Q1934" s="10">
        <f t="shared" si="1026"/>
        <v>7.4595328792644821E-7</v>
      </c>
      <c r="R1934" s="10">
        <f t="shared" si="1027"/>
        <v>5.0571080042550137E-7</v>
      </c>
      <c r="S1934" s="10">
        <f t="shared" si="1028"/>
        <v>0</v>
      </c>
      <c r="T1934" s="9">
        <f t="shared" si="1018"/>
        <v>2.4024248750094683E-7</v>
      </c>
      <c r="U1934" s="18"/>
      <c r="V1934" s="8">
        <f t="shared" si="1029"/>
        <v>5.737701121474017E-3</v>
      </c>
      <c r="W1934" s="8">
        <f t="shared" si="1019"/>
        <v>1.847889958085158E-3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-6.3441369192054843E-4</v>
      </c>
      <c r="AB1934" s="8">
        <f t="shared" si="1030"/>
        <v>-0.38898111633888588</v>
      </c>
      <c r="AC1934" s="8">
        <f t="shared" si="1023"/>
        <v>-0.3896155300308064</v>
      </c>
      <c r="AD1934" s="8">
        <f t="shared" si="1031"/>
        <v>5.6286848001660113E-4</v>
      </c>
      <c r="AE1934" s="8">
        <f t="shared" si="1024"/>
        <v>-0.38905266155078982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2640.7222907149098</v>
      </c>
      <c r="M1935" s="14">
        <f t="shared" si="1017"/>
        <v>769177</v>
      </c>
      <c r="N1935" s="13"/>
      <c r="O1935" s="12">
        <f>1000*(IF(I55&lt;18,VLOOKUP(I55,'[1]Mortality (No Interventions) L'!$B$10:$O$129,13),VLOOKUP(I55,'[1]Mortality (Interventions) L'!$B$392:$AV$512,46)))</f>
        <v>702.09306898066757</v>
      </c>
      <c r="P1935" s="11">
        <v>0</v>
      </c>
      <c r="Q1935" s="10">
        <f t="shared" si="1026"/>
        <v>2.4024248750094683E-7</v>
      </c>
      <c r="R1935" s="10">
        <f t="shared" si="1027"/>
        <v>1.6867258534908943E-7</v>
      </c>
      <c r="S1935" s="10">
        <f t="shared" si="1028"/>
        <v>0</v>
      </c>
      <c r="T1935" s="9">
        <f t="shared" si="1018"/>
        <v>7.1569902151857404E-8</v>
      </c>
      <c r="U1935" s="18"/>
      <c r="V1935" s="8">
        <f t="shared" si="1029"/>
        <v>1.847889958085158E-3</v>
      </c>
      <c r="W1935" s="8">
        <f t="shared" si="1019"/>
        <v>5.5049922627459225E-4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-1.8899623595669483E-4</v>
      </c>
      <c r="AB1935" s="8">
        <f t="shared" si="1030"/>
        <v>-0.12973907318105657</v>
      </c>
      <c r="AC1935" s="8">
        <f t="shared" si="1023"/>
        <v>-0.12992806941701326</v>
      </c>
      <c r="AD1935" s="8">
        <f t="shared" si="1031"/>
        <v>1.81278004888154E-4</v>
      </c>
      <c r="AE1935" s="8">
        <f t="shared" si="1024"/>
        <v>-0.12974679141212511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2640.7222907149098</v>
      </c>
      <c r="M1936" s="14">
        <f t="shared" si="1017"/>
        <v>769177</v>
      </c>
      <c r="N1936" s="13"/>
      <c r="O1936" s="12">
        <f>1000*(IF(I56&lt;18,VLOOKUP(I56,'[1]Mortality (No Interventions) L'!$B$10:$O$129,13),VLOOKUP(I56,'[1]Mortality (Interventions) L'!$B$392:$AV$512,46)))</f>
        <v>725.89471656144769</v>
      </c>
      <c r="P1936" s="11">
        <v>0</v>
      </c>
      <c r="Q1936" s="10">
        <f t="shared" si="1026"/>
        <v>7.1569902151857404E-8</v>
      </c>
      <c r="R1936" s="10">
        <f t="shared" si="1027"/>
        <v>5.195221383685308E-8</v>
      </c>
      <c r="S1936" s="10">
        <f t="shared" si="1028"/>
        <v>0</v>
      </c>
      <c r="T1936" s="9">
        <f t="shared" si="1018"/>
        <v>1.9617688315004324E-8</v>
      </c>
      <c r="U1936" s="18"/>
      <c r="V1936" s="8">
        <f t="shared" si="1029"/>
        <v>5.5049922627459225E-4</v>
      </c>
      <c r="W1936" s="8">
        <f t="shared" si="1019"/>
        <v>1.5089474645070081E-4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-5.180486682572934E-5</v>
      </c>
      <c r="AB1936" s="8">
        <f t="shared" si="1030"/>
        <v>-3.9960447982389138E-2</v>
      </c>
      <c r="AC1936" s="8">
        <f t="shared" si="1023"/>
        <v>-4.001225284921487E-2</v>
      </c>
      <c r="AD1936" s="8">
        <f t="shared" si="1031"/>
        <v>5.4003974097537506E-5</v>
      </c>
      <c r="AE1936" s="8">
        <f t="shared" si="1024"/>
        <v>-3.9958248875117335E-2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2640.7222907149098</v>
      </c>
      <c r="M1937" s="14">
        <f t="shared" si="1017"/>
        <v>769177</v>
      </c>
      <c r="N1937" s="13"/>
      <c r="O1937" s="12">
        <f>1000*(IF(I57&lt;18,VLOOKUP(I57,'[1]Mortality (No Interventions) L'!$B$10:$O$129,13),VLOOKUP(I57,'[1]Mortality (Interventions) L'!$B$392:$AV$512,46)))</f>
        <v>749.47560863519755</v>
      </c>
      <c r="P1937" s="11">
        <v>0</v>
      </c>
      <c r="Q1937" s="10">
        <f t="shared" si="1026"/>
        <v>1.9617688315004324E-8</v>
      </c>
      <c r="R1937" s="10">
        <f t="shared" si="1027"/>
        <v>1.4702978889903469E-8</v>
      </c>
      <c r="S1937" s="10">
        <f t="shared" si="1028"/>
        <v>0</v>
      </c>
      <c r="T1937" s="9">
        <f t="shared" si="1018"/>
        <v>4.9147094251008549E-9</v>
      </c>
      <c r="U1937" s="18"/>
      <c r="V1937" s="8">
        <f t="shared" si="1029"/>
        <v>1.5089474645070081E-4</v>
      </c>
      <c r="W1937" s="8">
        <f t="shared" si="1019"/>
        <v>3.7802814514708002E-5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-1.2978382731250487E-5</v>
      </c>
      <c r="AB1937" s="8">
        <f t="shared" si="1030"/>
        <v>-1.1309193193599281E-2</v>
      </c>
      <c r="AC1937" s="8">
        <f t="shared" si="1023"/>
        <v>-1.1322171576330531E-2</v>
      </c>
      <c r="AD1937" s="8">
        <f t="shared" si="1031"/>
        <v>1.480277462681375E-5</v>
      </c>
      <c r="AE1937" s="8">
        <f t="shared" si="1024"/>
        <v>-1.1307368801703717E-2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2640.7222907149098</v>
      </c>
      <c r="M1938" s="14">
        <f t="shared" si="1017"/>
        <v>769177</v>
      </c>
      <c r="N1938" s="13"/>
      <c r="O1938" s="12">
        <f>1000*(IF(I58&lt;18,VLOOKUP(I58,'[1]Mortality (No Interventions) L'!$B$10:$O$129,13),VLOOKUP(I58,'[1]Mortality (Interventions) L'!$B$392:$AV$512,46)))</f>
        <v>772.83190386314175</v>
      </c>
      <c r="P1938" s="11">
        <v>0</v>
      </c>
      <c r="Q1938" s="10">
        <f t="shared" si="1026"/>
        <v>4.9147094251008549E-9</v>
      </c>
      <c r="R1938" s="10">
        <f t="shared" si="1027"/>
        <v>3.7982442419348207E-9</v>
      </c>
      <c r="S1938" s="10">
        <f t="shared" si="1028"/>
        <v>0</v>
      </c>
      <c r="T1938" s="9">
        <f t="shared" si="1018"/>
        <v>1.1164651831660342E-9</v>
      </c>
      <c r="U1938" s="18"/>
      <c r="V1938" s="8">
        <f t="shared" si="1029"/>
        <v>3.7802814514708002E-5</v>
      </c>
      <c r="W1938" s="8">
        <f t="shared" si="1019"/>
        <v>8.5875934019210076E-6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-2.9482744959936511E-6</v>
      </c>
      <c r="AB1938" s="8">
        <f t="shared" si="1030"/>
        <v>-2.9215221112786995E-3</v>
      </c>
      <c r="AC1938" s="8">
        <f t="shared" si="1023"/>
        <v>-2.9244703857746932E-3</v>
      </c>
      <c r="AD1938" s="8">
        <f t="shared" si="1031"/>
        <v>3.7084561038928552E-6</v>
      </c>
      <c r="AE1938" s="8">
        <f t="shared" si="1024"/>
        <v>-2.9207619296708004E-3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2640.7222907149098</v>
      </c>
      <c r="M1939" s="14">
        <f t="shared" si="1017"/>
        <v>769177</v>
      </c>
      <c r="N1939" s="13"/>
      <c r="O1939" s="12">
        <f>1000*(IF(I59&lt;18,VLOOKUP(I59,'[1]Mortality (No Interventions) L'!$B$10:$O$129,13),VLOOKUP(I59,'[1]Mortality (Interventions) L'!$B$392:$AV$512,46)))</f>
        <v>795.95976090650379</v>
      </c>
      <c r="P1939" s="11">
        <v>0</v>
      </c>
      <c r="Q1939" s="10">
        <f t="shared" si="1026"/>
        <v>1.1164651831660342E-9</v>
      </c>
      <c r="R1939" s="10">
        <f t="shared" si="1027"/>
        <v>8.8866136025327254E-10</v>
      </c>
      <c r="S1939" s="10">
        <f t="shared" si="1028"/>
        <v>0</v>
      </c>
      <c r="T1939" s="9">
        <f t="shared" si="1018"/>
        <v>2.2780382291276168E-10</v>
      </c>
      <c r="U1939" s="18"/>
      <c r="V1939" s="8">
        <f t="shared" si="1029"/>
        <v>8.5875934019210076E-6</v>
      </c>
      <c r="W1939" s="8">
        <f t="shared" si="1019"/>
        <v>1.7522146109656929E-6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-6.0156663307580169E-7</v>
      </c>
      <c r="AB1939" s="8">
        <f t="shared" si="1030"/>
        <v>-6.8353787909553141E-4</v>
      </c>
      <c r="AC1939" s="8">
        <f t="shared" si="1023"/>
        <v>-6.8413944572860718E-4</v>
      </c>
      <c r="AD1939" s="8">
        <f t="shared" si="1031"/>
        <v>8.4244291272845087E-7</v>
      </c>
      <c r="AE1939" s="8">
        <f t="shared" si="1024"/>
        <v>-6.8329700281587874E-4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2640.7222907149098</v>
      </c>
      <c r="M1940" s="14">
        <f t="shared" si="1017"/>
        <v>769177</v>
      </c>
      <c r="N1940" s="13"/>
      <c r="O1940" s="12">
        <f>1000*(IF(I60&lt;18,VLOOKUP(I60,'[1]Mortality (No Interventions) L'!$B$10:$O$129,13),VLOOKUP(I60,'[1]Mortality (Interventions) L'!$B$392:$AV$512,46)))</f>
        <v>1000</v>
      </c>
      <c r="P1940" s="11">
        <v>0</v>
      </c>
      <c r="Q1940" s="10">
        <f t="shared" si="1026"/>
        <v>2.2780382291276168E-10</v>
      </c>
      <c r="R1940" s="10">
        <f t="shared" si="1027"/>
        <v>2.2780382291276168E-10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1.7522146109656929E-6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-1.752214610965693E-4</v>
      </c>
      <c r="AC1940" s="8">
        <f t="shared" si="1023"/>
        <v>-1.752214610965693E-4</v>
      </c>
      <c r="AD1940" s="8">
        <f t="shared" si="1031"/>
        <v>1.7189225333573448E-7</v>
      </c>
      <c r="AE1940" s="8">
        <f t="shared" si="1024"/>
        <v>-1.7504956884323357E-4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2640.7222907149098</v>
      </c>
      <c r="M1941" s="14">
        <f t="shared" si="1017"/>
        <v>769177</v>
      </c>
      <c r="N1941" s="13"/>
      <c r="O1941" s="12" t="e">
        <f>1000*(IF(I61&lt;18,VLOOKUP(I61,'[1]Mortality (No Interventions) L'!$B$10:$O$129,13),VLOOKUP(I61,'[1]Mortality (Interventions) L'!$B$392:$AV$512,46)))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2640.7222907149098</v>
      </c>
      <c r="M1942" s="14">
        <f t="shared" si="1017"/>
        <v>769177</v>
      </c>
      <c r="N1942" s="13"/>
      <c r="O1942" s="12" t="e">
        <f>1000*(IF(I62&lt;18,VLOOKUP(I62,'[1]Mortality (No Interventions) L'!$B$10:$O$129,13),VLOOKUP(I62,'[1]Mortality (Interventions) L'!$B$392:$AV$512,46)))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2640.7222907149098</v>
      </c>
      <c r="M1943" s="14">
        <f t="shared" si="1017"/>
        <v>769177</v>
      </c>
      <c r="N1943" s="13"/>
      <c r="O1943" s="12" t="e">
        <f>1000*(IF(I63&lt;18,VLOOKUP(I63,'[1]Mortality (No Interventions) L'!$B$10:$O$129,13),VLOOKUP(I63,'[1]Mortality (Interventions) L'!$B$392:$AV$512,46)))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2640.7222907149098</v>
      </c>
      <c r="M1944" s="14">
        <f t="shared" si="1017"/>
        <v>769177</v>
      </c>
      <c r="N1944" s="13"/>
      <c r="O1944" s="12" t="e">
        <f>1000*(IF(I64&lt;18,VLOOKUP(I64,'[1]Mortality (No Interventions) L'!$B$10:$O$129,13),VLOOKUP(I64,'[1]Mortality (Interventions) L'!$B$392:$AV$512,46)))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2640.7222907149098</v>
      </c>
      <c r="M1945" s="14">
        <f t="shared" si="1017"/>
        <v>769177</v>
      </c>
      <c r="N1945" s="13"/>
      <c r="O1945" s="12" t="e">
        <f>1000*(IF(I65&lt;18,VLOOKUP(I65,'[1]Mortality (No Interventions) L'!$B$10:$O$129,13),VLOOKUP(I65,'[1]Mortality (Interventions) L'!$B$392:$AV$512,46)))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2640.7222907149098</v>
      </c>
      <c r="M1946" s="14">
        <f t="shared" si="1017"/>
        <v>769177</v>
      </c>
      <c r="N1946" s="13"/>
      <c r="O1946" s="12" t="e">
        <f>1000*(IF(I66&lt;18,VLOOKUP(I66,'[1]Mortality (No Interventions) L'!$B$10:$O$129,13),VLOOKUP(I66,'[1]Mortality (Interventions) L'!$B$392:$AV$512,46)))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2640.7222907149098</v>
      </c>
      <c r="M1947" s="14">
        <f t="shared" si="1017"/>
        <v>769177</v>
      </c>
      <c r="N1947" s="13"/>
      <c r="O1947" s="12" t="e">
        <f>1000*(IF(I67&lt;18,VLOOKUP(I67,'[1]Mortality (No Interventions) L'!$B$10:$O$129,13),VLOOKUP(I67,'[1]Mortality (Interventions) L'!$B$392:$AV$512,46)))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2640.7222907149098</v>
      </c>
      <c r="M1948" s="14">
        <f t="shared" ref="M1948:M1979" si="1034">$E$11</f>
        <v>769177</v>
      </c>
      <c r="N1948" s="13"/>
      <c r="O1948" s="12" t="e">
        <f>1000*(IF(I68&lt;18,VLOOKUP(I68,'[1]Mortality (No Interventions) L'!$B$10:$O$129,13),VLOOKUP(I68,'[1]Mortality (Interventions) L'!$B$392:$AV$512,46)))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2640.7222907149098</v>
      </c>
      <c r="M1949" s="14">
        <f t="shared" si="1034"/>
        <v>769177</v>
      </c>
      <c r="N1949" s="13"/>
      <c r="O1949" s="12" t="e">
        <f>1000*(IF(I69&lt;18,VLOOKUP(I69,'[1]Mortality (No Interventions) L'!$B$10:$O$129,13),VLOOKUP(I69,'[1]Mortality (Interventions) L'!$B$392:$AV$512,46)))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2640.7222907149098</v>
      </c>
      <c r="M1950" s="14">
        <f t="shared" si="1034"/>
        <v>769177</v>
      </c>
      <c r="N1950" s="13"/>
      <c r="O1950" s="12" t="e">
        <f>1000*(IF(I70&lt;18,VLOOKUP(I70,'[1]Mortality (No Interventions) L'!$B$10:$O$129,13),VLOOKUP(I70,'[1]Mortality (Interventions) L'!$B$392:$AV$512,46)))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2640.7222907149098</v>
      </c>
      <c r="M1951" s="14">
        <f t="shared" si="1034"/>
        <v>769177</v>
      </c>
      <c r="N1951" s="13"/>
      <c r="O1951" s="12" t="e">
        <f>1000*(IF(I71&lt;18,VLOOKUP(I71,'[1]Mortality (No Interventions) L'!$B$10:$O$129,13),VLOOKUP(I71,'[1]Mortality (Interventions) L'!$B$392:$AV$512,46)))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2640.7222907149098</v>
      </c>
      <c r="M1952" s="14">
        <f t="shared" si="1034"/>
        <v>769177</v>
      </c>
      <c r="N1952" s="13"/>
      <c r="O1952" s="12" t="e">
        <f>1000*(IF(I72&lt;18,VLOOKUP(I72,'[1]Mortality (No Interventions) L'!$B$10:$O$129,13),VLOOKUP(I72,'[1]Mortality (Interventions) L'!$B$392:$AV$512,46)))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2640.7222907149098</v>
      </c>
      <c r="M1953" s="14">
        <f t="shared" si="1034"/>
        <v>769177</v>
      </c>
      <c r="N1953" s="13"/>
      <c r="O1953" s="12" t="e">
        <f>1000*(IF(I73&lt;18,VLOOKUP(I73,'[1]Mortality (No Interventions) L'!$B$10:$O$129,13),VLOOKUP(I73,'[1]Mortality (Interventions) L'!$B$392:$AV$512,46)))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2640.7222907149098</v>
      </c>
      <c r="M1954" s="14">
        <f t="shared" si="1034"/>
        <v>769177</v>
      </c>
      <c r="N1954" s="13"/>
      <c r="O1954" s="12" t="e">
        <f>1000*(IF(I74&lt;18,VLOOKUP(I74,'[1]Mortality (No Interventions) L'!$B$10:$O$129,13),VLOOKUP(I74,'[1]Mortality (Interventions) L'!$B$392:$AV$512,46)))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2640.7222907149098</v>
      </c>
      <c r="M1955" s="14">
        <f t="shared" si="1034"/>
        <v>769177</v>
      </c>
      <c r="N1955" s="13"/>
      <c r="O1955" s="12" t="e">
        <f>1000*(IF(I75&lt;18,VLOOKUP(I75,'[1]Mortality (No Interventions) L'!$B$10:$O$129,13),VLOOKUP(I75,'[1]Mortality (Interventions) L'!$B$392:$AV$512,46)))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2640.7222907149098</v>
      </c>
      <c r="M1956" s="14">
        <f t="shared" si="1034"/>
        <v>769177</v>
      </c>
      <c r="N1956" s="13"/>
      <c r="O1956" s="12" t="e">
        <f>1000*(IF(I76&lt;18,VLOOKUP(I76,'[1]Mortality (No Interventions) L'!$B$10:$O$129,13),VLOOKUP(I76,'[1]Mortality (Interventions) L'!$B$392:$AV$512,46)))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2640.7222907149098</v>
      </c>
      <c r="M1957" s="14">
        <f t="shared" si="1034"/>
        <v>769177</v>
      </c>
      <c r="N1957" s="13"/>
      <c r="O1957" s="12" t="e">
        <f>1000*(IF(I77&lt;18,VLOOKUP(I77,'[1]Mortality (No Interventions) L'!$B$10:$O$129,13),VLOOKUP(I77,'[1]Mortality (Interventions) L'!$B$392:$AV$512,46)))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2640.7222907149098</v>
      </c>
      <c r="M1958" s="14">
        <f t="shared" si="1034"/>
        <v>769177</v>
      </c>
      <c r="N1958" s="13"/>
      <c r="O1958" s="12" t="e">
        <f>1000*(IF(I78&lt;18,VLOOKUP(I78,'[1]Mortality (No Interventions) L'!$B$10:$O$129,13),VLOOKUP(I78,'[1]Mortality (Interventions) L'!$B$392:$AV$512,46)))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2640.7222907149098</v>
      </c>
      <c r="M1959" s="14">
        <f t="shared" si="1034"/>
        <v>769177</v>
      </c>
      <c r="N1959" s="13"/>
      <c r="O1959" s="12" t="e">
        <f>1000*(IF(I79&lt;18,VLOOKUP(I79,'[1]Mortality (No Interventions) L'!$B$10:$O$129,13),VLOOKUP(I79,'[1]Mortality (Interventions) L'!$B$392:$AV$512,46)))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2640.7222907149098</v>
      </c>
      <c r="M1960" s="14">
        <f t="shared" si="1034"/>
        <v>769177</v>
      </c>
      <c r="O1960" s="12" t="e">
        <f>1000*(IF(I80&lt;18,VLOOKUP(I80,'[1]Mortality (No Interventions) L'!$B$10:$O$129,13),VLOOKUP(I80,'[1]Mortality (Interventions) L'!$B$392:$AV$512,46)))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2640.7222907149098</v>
      </c>
      <c r="M1961" s="14">
        <f t="shared" si="1034"/>
        <v>769177</v>
      </c>
      <c r="O1961" s="12" t="e">
        <f>1000*(IF(I81&lt;18,VLOOKUP(I81,'[1]Mortality (No Interventions) L'!$B$10:$O$129,13),VLOOKUP(I81,'[1]Mortality (Interventions) L'!$B$392:$AV$512,46)))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2640.7222907149098</v>
      </c>
      <c r="M1962" s="14">
        <f t="shared" si="1034"/>
        <v>769177</v>
      </c>
      <c r="O1962" s="12" t="e">
        <f>1000*(IF(I82&lt;18,VLOOKUP(I82,'[1]Mortality (No Interventions) L'!$B$10:$O$129,13),VLOOKUP(I82,'[1]Mortality (Interventions) L'!$B$392:$AV$512,46)))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2640.7222907149098</v>
      </c>
      <c r="M1963" s="14">
        <f t="shared" si="1034"/>
        <v>769177</v>
      </c>
      <c r="O1963" s="12" t="e">
        <f>1000*(IF(I83&lt;18,VLOOKUP(I83,'[1]Mortality (No Interventions) L'!$B$10:$O$129,13),VLOOKUP(I83,'[1]Mortality (Interventions) L'!$B$392:$AV$512,46)))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2640.7222907149098</v>
      </c>
      <c r="M1964" s="14">
        <f t="shared" si="1034"/>
        <v>769177</v>
      </c>
      <c r="O1964" s="12" t="e">
        <f>1000*(IF(I84&lt;18,VLOOKUP(I84,'[1]Mortality (No Interventions) L'!$B$10:$O$129,13),VLOOKUP(I84,'[1]Mortality (Interventions) L'!$B$392:$AV$512,46)))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2640.7222907149098</v>
      </c>
      <c r="M1965" s="14">
        <f t="shared" si="1034"/>
        <v>769177</v>
      </c>
      <c r="O1965" s="12" t="e">
        <f>1000*(IF(I85&lt;18,VLOOKUP(I85,'[1]Mortality (No Interventions) L'!$B$10:$O$129,13),VLOOKUP(I85,'[1]Mortality (Interventions) L'!$B$392:$AV$512,46)))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2640.7222907149098</v>
      </c>
      <c r="M1966" s="14">
        <f t="shared" si="1034"/>
        <v>769177</v>
      </c>
      <c r="O1966" s="12" t="e">
        <f>1000*(IF(I86&lt;18,VLOOKUP(I86,'[1]Mortality (No Interventions) L'!$B$10:$O$129,13),VLOOKUP(I86,'[1]Mortality (Interventions) L'!$B$392:$AV$512,46)))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2640.7222907149098</v>
      </c>
      <c r="M1967" s="14">
        <f t="shared" si="1034"/>
        <v>769177</v>
      </c>
      <c r="O1967" s="12" t="e">
        <f>1000*(IF(I87&lt;18,VLOOKUP(I87,'[1]Mortality (No Interventions) L'!$B$10:$O$129,13),VLOOKUP(I87,'[1]Mortality (Interventions) L'!$B$392:$AV$512,46)))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2640.7222907149098</v>
      </c>
      <c r="M1968" s="14">
        <f t="shared" si="1034"/>
        <v>769177</v>
      </c>
      <c r="O1968" s="12" t="e">
        <f>1000*(IF(I88&lt;18,VLOOKUP(I88,'[1]Mortality (No Interventions) L'!$B$10:$O$129,13),VLOOKUP(I88,'[1]Mortality (Interventions) L'!$B$392:$AV$512,46)))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2640.7222907149098</v>
      </c>
      <c r="M1969" s="14">
        <f t="shared" si="1034"/>
        <v>769177</v>
      </c>
      <c r="O1969" s="12" t="e">
        <f>1000*(IF(I89&lt;18,VLOOKUP(I89,'[1]Mortality (No Interventions) L'!$B$10:$O$129,13),VLOOKUP(I89,'[1]Mortality (Interventions) L'!$B$392:$AV$512,46)))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2640.7222907149098</v>
      </c>
      <c r="M1970" s="14">
        <f t="shared" si="1034"/>
        <v>769177</v>
      </c>
      <c r="O1970" s="12" t="e">
        <f>1000*(IF(I90&lt;18,VLOOKUP(I90,'[1]Mortality (No Interventions) L'!$B$10:$O$129,13),VLOOKUP(I90,'[1]Mortality (Interventions) L'!$B$392:$AV$512,46)))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2640.7222907149098</v>
      </c>
      <c r="M1971" s="14">
        <f t="shared" si="1034"/>
        <v>769177</v>
      </c>
      <c r="O1971" s="12" t="e">
        <f>1000*(IF(I91&lt;18,VLOOKUP(I91,'[1]Mortality (No Interventions) L'!$B$10:$O$129,13),VLOOKUP(I91,'[1]Mortality (Interventions) L'!$B$392:$AV$512,46)))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2640.7222907149098</v>
      </c>
      <c r="M1972" s="14">
        <f t="shared" si="1034"/>
        <v>769177</v>
      </c>
      <c r="O1972" s="12" t="e">
        <f>1000*(IF(I92&lt;18,VLOOKUP(I92,'[1]Mortality (No Interventions) L'!$B$10:$O$129,13),VLOOKUP(I92,'[1]Mortality (Interventions) L'!$B$392:$AV$512,46)))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2640.7222907149098</v>
      </c>
      <c r="M1973" s="14">
        <f t="shared" si="1034"/>
        <v>769177</v>
      </c>
      <c r="O1973" s="12" t="e">
        <f>1000*(IF(I93&lt;18,VLOOKUP(I93,'[1]Mortality (No Interventions) L'!$B$10:$O$129,13),VLOOKUP(I93,'[1]Mortality (Interventions) L'!$B$392:$AV$512,46)))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2640.7222907149098</v>
      </c>
      <c r="M1974" s="14">
        <f t="shared" si="1034"/>
        <v>769177</v>
      </c>
      <c r="O1974" s="12" t="e">
        <f>1000*(IF(I94&lt;18,VLOOKUP(I94,'[1]Mortality (No Interventions) L'!$B$10:$O$129,13),VLOOKUP(I94,'[1]Mortality (Interventions) L'!$B$392:$AV$512,46)))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2640.7222907149098</v>
      </c>
      <c r="M1975" s="14">
        <f t="shared" si="1034"/>
        <v>769177</v>
      </c>
      <c r="O1975" s="12" t="e">
        <f>1000*(IF(I95&lt;18,VLOOKUP(I95,'[1]Mortality (No Interventions) L'!$B$10:$O$129,13),VLOOKUP(I95,'[1]Mortality (Interventions) L'!$B$392:$AV$512,46)))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2640.7222907149098</v>
      </c>
      <c r="M1976" s="14">
        <f t="shared" si="1034"/>
        <v>769177</v>
      </c>
      <c r="O1976" s="12" t="e">
        <f>1000*(IF(I96&lt;18,VLOOKUP(I96,'[1]Mortality (No Interventions) L'!$B$10:$O$129,13),VLOOKUP(I96,'[1]Mortality (Interventions) L'!$B$392:$AV$512,46)))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2640.7222907149098</v>
      </c>
      <c r="M1977" s="14">
        <f t="shared" si="1034"/>
        <v>769177</v>
      </c>
      <c r="O1977" s="12" t="e">
        <f>1000*(IF(I97&lt;18,VLOOKUP(I97,'[1]Mortality (No Interventions) L'!$B$10:$O$129,13),VLOOKUP(I97,'[1]Mortality (Interventions) L'!$B$392:$AV$512,46)))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2640.7222907149098</v>
      </c>
      <c r="M1978" s="14">
        <f t="shared" si="1034"/>
        <v>769177</v>
      </c>
      <c r="O1978" s="12" t="e">
        <f>1000*(IF(I98&lt;18,VLOOKUP(I98,'[1]Mortality (No Interventions) L'!$B$10:$O$129,13),VLOOKUP(I98,'[1]Mortality (Interventions) L'!$B$392:$AV$512,46)))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2640.7222907149098</v>
      </c>
      <c r="M1979" s="14">
        <f t="shared" si="1034"/>
        <v>769177</v>
      </c>
      <c r="O1979" s="12" t="e">
        <f>1000*(IF(I99&lt;18,VLOOKUP(I99,'[1]Mortality (No Interventions) L'!$B$10:$O$129,13),VLOOKUP(I99,'[1]Mortality (Interventions) L'!$B$392:$AV$512,46)))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2640.7222907149098</v>
      </c>
      <c r="M1980" s="14">
        <f t="shared" ref="M1980:M2004" si="1051">$E$11</f>
        <v>769177</v>
      </c>
      <c r="O1980" s="12" t="e">
        <f>1000*(IF(I100&lt;18,VLOOKUP(I100,'[1]Mortality (No Interventions) L'!$B$10:$O$129,13),VLOOKUP(I100,'[1]Mortality (Interventions) L'!$B$392:$AV$512,46)))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2640.7222907149098</v>
      </c>
      <c r="M1981" s="14">
        <f t="shared" si="1051"/>
        <v>769177</v>
      </c>
      <c r="O1981" s="12" t="e">
        <f>1000*(IF(I101&lt;18,VLOOKUP(I101,'[1]Mortality (No Interventions) L'!$B$10:$O$129,13),VLOOKUP(I101,'[1]Mortality (Interventions) L'!$B$392:$AV$512,46)))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2640.7222907149098</v>
      </c>
      <c r="M1982" s="14">
        <f t="shared" si="1051"/>
        <v>769177</v>
      </c>
      <c r="O1982" s="12" t="e">
        <f>1000*(IF(I102&lt;18,VLOOKUP(I102,'[1]Mortality (No Interventions) L'!$B$10:$O$129,13),VLOOKUP(I102,'[1]Mortality (Interventions) L'!$B$392:$AV$512,46)))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2640.7222907149098</v>
      </c>
      <c r="M1983" s="14">
        <f t="shared" si="1051"/>
        <v>769177</v>
      </c>
      <c r="O1983" s="12" t="e">
        <f>1000*(IF(I103&lt;18,VLOOKUP(I103,'[1]Mortality (No Interventions) L'!$B$10:$O$129,13),VLOOKUP(I103,'[1]Mortality (Interventions) L'!$B$392:$AV$512,46)))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2640.7222907149098</v>
      </c>
      <c r="M1984" s="14">
        <f t="shared" si="1051"/>
        <v>769177</v>
      </c>
      <c r="O1984" s="12" t="e">
        <f>1000*(IF(I104&lt;18,VLOOKUP(I104,'[1]Mortality (No Interventions) L'!$B$10:$O$129,13),VLOOKUP(I104,'[1]Mortality (Interventions) L'!$B$392:$AV$512,46)))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2640.7222907149098</v>
      </c>
      <c r="M1985" s="14">
        <f t="shared" si="1051"/>
        <v>769177</v>
      </c>
      <c r="O1985" s="12" t="e">
        <f>1000*(IF(I105&lt;18,VLOOKUP(I105,'[1]Mortality (No Interventions) L'!$B$10:$O$129,13),VLOOKUP(I105,'[1]Mortality (Interventions) L'!$B$392:$AV$512,46)))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2640.7222907149098</v>
      </c>
      <c r="M1986" s="14">
        <f t="shared" si="1051"/>
        <v>769177</v>
      </c>
      <c r="O1986" s="12" t="e">
        <f>1000*(IF(I106&lt;18,VLOOKUP(I106,'[1]Mortality (No Interventions) L'!$B$10:$O$129,13),VLOOKUP(I106,'[1]Mortality (Interventions) L'!$B$392:$AV$512,46)))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2640.7222907149098</v>
      </c>
      <c r="M1987" s="14">
        <f t="shared" si="1051"/>
        <v>769177</v>
      </c>
      <c r="O1987" s="12" t="e">
        <f>1000*(IF(I107&lt;18,VLOOKUP(I107,'[1]Mortality (No Interventions) L'!$B$10:$O$129,13),VLOOKUP(I107,'[1]Mortality (Interventions) L'!$B$392:$AV$512,46)))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2640.7222907149098</v>
      </c>
      <c r="M1988" s="14">
        <f t="shared" si="1051"/>
        <v>769177</v>
      </c>
      <c r="O1988" s="12" t="e">
        <f>1000*(IF(I108&lt;18,VLOOKUP(I108,'[1]Mortality (No Interventions) L'!$B$10:$O$129,13),VLOOKUP(I108,'[1]Mortality (Interventions) L'!$B$392:$AV$512,46)))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2640.7222907149098</v>
      </c>
      <c r="M1989" s="14">
        <f t="shared" si="1051"/>
        <v>769177</v>
      </c>
      <c r="O1989" s="12" t="e">
        <f>1000*(IF(I109&lt;18,VLOOKUP(I109,'[1]Mortality (No Interventions) L'!$B$10:$O$129,13),VLOOKUP(I109,'[1]Mortality (Interventions) L'!$B$392:$AV$512,46)))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2640.7222907149098</v>
      </c>
      <c r="M1990" s="14">
        <f t="shared" si="1051"/>
        <v>769177</v>
      </c>
      <c r="O1990" s="12" t="e">
        <f>1000*(IF(I110&lt;18,VLOOKUP(I110,'[1]Mortality (No Interventions) L'!$B$10:$O$129,13),VLOOKUP(I110,'[1]Mortality (Interventions) L'!$B$392:$AV$512,46)))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2640.7222907149098</v>
      </c>
      <c r="M1991" s="14">
        <f t="shared" si="1051"/>
        <v>769177</v>
      </c>
      <c r="O1991" s="12" t="e">
        <f>1000*(IF(I111&lt;18,VLOOKUP(I111,'[1]Mortality (No Interventions) L'!$B$10:$O$129,13),VLOOKUP(I111,'[1]Mortality (Interventions) L'!$B$392:$AV$512,46)))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2640.7222907149098</v>
      </c>
      <c r="M1992" s="14">
        <f t="shared" si="1051"/>
        <v>769177</v>
      </c>
      <c r="O1992" s="12" t="e">
        <f>1000*(IF(I112&lt;18,VLOOKUP(I112,'[1]Mortality (No Interventions) L'!$B$10:$O$129,13),VLOOKUP(I112,'[1]Mortality (Interventions) L'!$B$392:$AV$512,46)))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2640.7222907149098</v>
      </c>
      <c r="M1993" s="14">
        <f t="shared" si="1051"/>
        <v>769177</v>
      </c>
      <c r="O1993" s="12" t="e">
        <f>1000*(IF(I113&lt;18,VLOOKUP(I113,'[1]Mortality (No Interventions) L'!$B$10:$O$129,13),VLOOKUP(I113,'[1]Mortality (Interventions) L'!$B$392:$AV$512,46)))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2640.7222907149098</v>
      </c>
      <c r="M1994" s="14">
        <f t="shared" si="1051"/>
        <v>769177</v>
      </c>
      <c r="O1994" s="12" t="e">
        <f>1000*(IF(I114&lt;18,VLOOKUP(I114,'[1]Mortality (No Interventions) L'!$B$10:$O$129,13),VLOOKUP(I114,'[1]Mortality (Interventions) L'!$B$392:$AV$512,46)))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2640.7222907149098</v>
      </c>
      <c r="M1995" s="14">
        <f t="shared" si="1051"/>
        <v>769177</v>
      </c>
      <c r="O1995" s="12" t="e">
        <f>1000*(IF(I115&lt;18,VLOOKUP(I115,'[1]Mortality (No Interventions) L'!$B$10:$O$129,13),VLOOKUP(I115,'[1]Mortality (Interventions) L'!$B$392:$AV$512,46)))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2640.7222907149098</v>
      </c>
      <c r="M1996" s="14">
        <f t="shared" si="1051"/>
        <v>769177</v>
      </c>
      <c r="O1996" s="12" t="e">
        <f>1000*(IF(I116&lt;18,VLOOKUP(I116,'[1]Mortality (No Interventions) L'!$B$10:$O$129,13),VLOOKUP(I116,'[1]Mortality (Interventions) L'!$B$392:$AV$512,46)))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2640.7222907149098</v>
      </c>
      <c r="M1997" s="14">
        <f t="shared" si="1051"/>
        <v>769177</v>
      </c>
      <c r="O1997" s="12" t="e">
        <f>1000*(IF(I117&lt;18,VLOOKUP(I117,'[1]Mortality (No Interventions) L'!$B$10:$O$129,13),VLOOKUP(I117,'[1]Mortality (Interventions) L'!$B$392:$AV$512,46)))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2640.7222907149098</v>
      </c>
      <c r="M1998" s="14">
        <f t="shared" si="1051"/>
        <v>769177</v>
      </c>
      <c r="O1998" s="12" t="e">
        <f>1000*(IF(I118&lt;18,VLOOKUP(I118,'[1]Mortality (No Interventions) L'!$B$10:$O$129,13),VLOOKUP(I118,'[1]Mortality (Interventions) L'!$B$392:$AV$512,46)))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2640.7222907149098</v>
      </c>
      <c r="M1999" s="14">
        <f t="shared" si="1051"/>
        <v>769177</v>
      </c>
      <c r="O1999" s="12" t="e">
        <f>1000*(IF(I119&lt;18,VLOOKUP(I119,'[1]Mortality (No Interventions) L'!$B$10:$O$129,13),VLOOKUP(I119,'[1]Mortality (Interventions) L'!$B$392:$AV$512,46)))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2640.7222907149098</v>
      </c>
      <c r="M2000" s="14">
        <f t="shared" si="1051"/>
        <v>769177</v>
      </c>
      <c r="O2000" s="12" t="e">
        <f>1000*(IF(I120&lt;18,VLOOKUP(I120,'[1]Mortality (No Interventions) L'!$B$10:$O$129,13),VLOOKUP(I120,'[1]Mortality (Interventions) L'!$B$392:$AV$512,46)))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2640.7222907149098</v>
      </c>
      <c r="M2001" s="14">
        <f t="shared" si="1051"/>
        <v>769177</v>
      </c>
      <c r="O2001" s="12" t="e">
        <f>1000*(IF(I121&lt;18,VLOOKUP(I121,'[1]Mortality (No Interventions) L'!$B$10:$O$129,13),VLOOKUP(I121,'[1]Mortality (Interventions) L'!$B$392:$AV$512,46)))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2640.7222907149098</v>
      </c>
      <c r="M2002" s="14">
        <f t="shared" si="1051"/>
        <v>769177</v>
      </c>
      <c r="O2002" s="12" t="e">
        <f>1000*(IF(I122&lt;18,VLOOKUP(I122,'[1]Mortality (No Interventions) L'!$B$10:$O$129,13),VLOOKUP(I122,'[1]Mortality (Interventions) L'!$B$392:$AV$512,46)))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2640.7222907149098</v>
      </c>
      <c r="M2003" s="14">
        <f t="shared" si="1051"/>
        <v>769177</v>
      </c>
      <c r="O2003" s="12" t="e">
        <f>1000*(IF(I123&lt;18,VLOOKUP(I123,'[1]Mortality (No Interventions) L'!$B$10:$O$129,13),VLOOKUP(I123,'[1]Mortality (Interventions) L'!$B$392:$AV$512,46)))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2640.7222907149098</v>
      </c>
      <c r="M2004" s="14">
        <f t="shared" si="1051"/>
        <v>769177</v>
      </c>
      <c r="O2004" s="12" t="e">
        <f>1000*(IF(I124&lt;18,VLOOKUP(I124,'[1]Mortality (No Interventions) L'!$B$10:$O$129,13),VLOOKUP(I124,'[1]Mortality (Interventions) L'!$B$392:$AV$512,46)))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488468.33156574756</v>
      </c>
      <c r="Z2009" s="2">
        <f t="shared" si="1068"/>
        <v>-12211.708289143689</v>
      </c>
      <c r="AA2009" s="2">
        <f t="shared" si="1068"/>
        <v>-51174.340121095658</v>
      </c>
      <c r="AB2009" s="2">
        <f t="shared" si="1068"/>
        <v>-769176.99999999988</v>
      </c>
      <c r="AC2009" s="2">
        <f t="shared" si="1068"/>
        <v>-344094.71684449207</v>
      </c>
      <c r="AD2009" s="2">
        <f t="shared" si="1068"/>
        <v>14670.831634135855</v>
      </c>
      <c r="AE2009" s="2">
        <f t="shared" si="1068"/>
        <v>-329423.88521035598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488468.33156574756</v>
      </c>
      <c r="Z2011" s="2">
        <f t="shared" si="1069"/>
        <v>-12211.708289143689</v>
      </c>
      <c r="AA2011" s="2">
        <f t="shared" si="1069"/>
        <v>-23088.027234658384</v>
      </c>
      <c r="AB2011" s="2">
        <f t="shared" si="1069"/>
        <v>-170072.49300041146</v>
      </c>
      <c r="AC2011" s="2">
        <f t="shared" si="1069"/>
        <v>283096.10304153408</v>
      </c>
      <c r="AD2011" s="2">
        <f t="shared" si="1069"/>
        <v>5991.0450699958801</v>
      </c>
      <c r="AE2011" s="2">
        <f t="shared" si="1069"/>
        <v>289087.14811152988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488468.33156574756</v>
      </c>
      <c r="Z2013" s="2">
        <f t="shared" si="1070"/>
        <v>-12211.708289143689</v>
      </c>
      <c r="AA2013" s="2">
        <f t="shared" si="1070"/>
        <v>-35842.583446909601</v>
      </c>
      <c r="AB2013" s="2">
        <f t="shared" si="1070"/>
        <v>-401470.15659394138</v>
      </c>
      <c r="AC2013" s="2">
        <f t="shared" si="1070"/>
        <v>38943.883235752815</v>
      </c>
      <c r="AD2013" s="2">
        <f t="shared" si="1070"/>
        <v>9902.9777486958919</v>
      </c>
      <c r="AE2013" s="2">
        <f t="shared" si="1070"/>
        <v>48846.860984448809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99552-40B4-7C45-B27D-FF40ACC17900}">
  <sheetPr codeName="Sheet28"/>
  <dimension ref="A1:R222"/>
  <sheetViews>
    <sheetView zoomScale="125" workbookViewId="0">
      <selection activeCell="O78" sqref="O78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8" bestFit="1" customWidth="1"/>
    <col min="4" max="4" width="13" style="68" customWidth="1"/>
    <col min="5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110366.90956602214</v>
      </c>
      <c r="C19" s="68">
        <v>113428.8008846349</v>
      </c>
      <c r="D19" s="68">
        <v>111643.23396256097</v>
      </c>
      <c r="E19" s="68">
        <v>111268.030428137</v>
      </c>
      <c r="F19" s="68">
        <v>108726.57493866349</v>
      </c>
      <c r="G19" s="68">
        <v>107323.09705596372</v>
      </c>
      <c r="H19" s="68">
        <v>106833.07287725569</v>
      </c>
      <c r="I19" s="68">
        <v>109837.6219260986</v>
      </c>
      <c r="J19" s="68">
        <v>109449.07898053688</v>
      </c>
      <c r="K19" s="68">
        <v>107751.58293040037</v>
      </c>
      <c r="L19" s="68">
        <v>105698.08298333299</v>
      </c>
      <c r="M19" s="68">
        <v>105234.43475994511</v>
      </c>
      <c r="N19" s="68">
        <v>103866.99180783966</v>
      </c>
      <c r="O19" s="68">
        <v>105994.41453782389</v>
      </c>
      <c r="P19" s="68">
        <v>102319.8927760121</v>
      </c>
    </row>
    <row r="20" spans="1:16" s="68" customFormat="1" x14ac:dyDescent="0.15">
      <c r="A20">
        <f t="shared" si="0"/>
        <v>19</v>
      </c>
      <c r="B20" s="68">
        <v>114802.37453265378</v>
      </c>
      <c r="C20" s="68">
        <v>118134.86210392402</v>
      </c>
      <c r="D20" s="68">
        <v>116313.09672348273</v>
      </c>
      <c r="E20" s="68">
        <v>115911.9125620102</v>
      </c>
      <c r="F20" s="68">
        <v>113113.42473428983</v>
      </c>
      <c r="G20" s="68">
        <v>111640.67937922235</v>
      </c>
      <c r="H20" s="68">
        <v>111162.6109027231</v>
      </c>
      <c r="I20" s="68">
        <v>114456.03704961365</v>
      </c>
      <c r="J20" s="68">
        <v>114041.3130725879</v>
      </c>
      <c r="K20" s="68">
        <v>112309.22707940549</v>
      </c>
      <c r="L20" s="68">
        <v>110006.00827262935</v>
      </c>
      <c r="M20" s="68">
        <v>109516.33042712374</v>
      </c>
      <c r="N20" s="68">
        <v>108118.92384901668</v>
      </c>
      <c r="O20" s="68">
        <v>110501.67250494052</v>
      </c>
      <c r="P20" s="68">
        <v>106525.44325257916</v>
      </c>
    </row>
    <row r="21" spans="1:16" s="68" customFormat="1" x14ac:dyDescent="0.15">
      <c r="A21">
        <f t="shared" si="0"/>
        <v>20</v>
      </c>
      <c r="B21" s="68">
        <v>119352.13305164952</v>
      </c>
      <c r="C21" s="68">
        <v>122947.5034416085</v>
      </c>
      <c r="D21" s="68">
        <v>121092.07243046413</v>
      </c>
      <c r="E21" s="68">
        <v>120662.54336452222</v>
      </c>
      <c r="F21" s="68">
        <v>117614.33963038371</v>
      </c>
      <c r="G21" s="68">
        <v>116111.5727686258</v>
      </c>
      <c r="H21" s="68">
        <v>115605.79895006065</v>
      </c>
      <c r="I21" s="68">
        <v>119183.57211355267</v>
      </c>
      <c r="J21" s="68">
        <v>118740.34003187368</v>
      </c>
      <c r="K21" s="68">
        <v>116975.95329446981</v>
      </c>
      <c r="L21" s="68">
        <v>114429.07858709262</v>
      </c>
      <c r="M21" s="68">
        <v>113911.50759606589</v>
      </c>
      <c r="N21" s="68">
        <v>112485.50473078009</v>
      </c>
      <c r="O21" s="68">
        <v>115117.81199083003</v>
      </c>
      <c r="P21" s="68">
        <v>110845.0547937716</v>
      </c>
    </row>
    <row r="22" spans="1:16" s="68" customFormat="1" x14ac:dyDescent="0.15">
      <c r="A22">
        <f t="shared" si="0"/>
        <v>21</v>
      </c>
      <c r="B22" s="68">
        <v>124024.69226161092</v>
      </c>
      <c r="C22" s="68">
        <v>127877.71052637712</v>
      </c>
      <c r="D22" s="68">
        <v>125990.65296634362</v>
      </c>
      <c r="E22" s="68">
        <v>125530.53643127588</v>
      </c>
      <c r="F22" s="68">
        <v>122237.56278570267</v>
      </c>
      <c r="G22" s="68">
        <v>121917.1514070571</v>
      </c>
      <c r="H22" s="68">
        <v>120170.67465040885</v>
      </c>
      <c r="I22" s="68">
        <v>124030.4716762078</v>
      </c>
      <c r="J22" s="68">
        <v>123556.52304564198</v>
      </c>
      <c r="K22" s="68">
        <v>121761.7110605514</v>
      </c>
      <c r="L22" s="68">
        <v>118975.09721838062</v>
      </c>
      <c r="M22" s="68">
        <v>118427.8298372579</v>
      </c>
      <c r="N22" s="68">
        <v>116974.33298296745</v>
      </c>
      <c r="O22" s="68">
        <v>119852.67257046283</v>
      </c>
      <c r="P22" s="68">
        <v>115286.30689253188</v>
      </c>
    </row>
    <row r="23" spans="1:16" s="68" customFormat="1" x14ac:dyDescent="0.15">
      <c r="A23">
        <f t="shared" si="0"/>
        <v>22</v>
      </c>
      <c r="B23" s="68">
        <v>128821.80347760671</v>
      </c>
      <c r="C23" s="68">
        <v>132926.55829501813</v>
      </c>
      <c r="D23" s="68">
        <v>131010.15701250009</v>
      </c>
      <c r="E23" s="68">
        <v>130517.06051173822</v>
      </c>
      <c r="F23" s="68">
        <v>126984.90206882254</v>
      </c>
      <c r="G23" s="68">
        <v>125425.83550965952</v>
      </c>
      <c r="H23" s="68">
        <v>124859.10945639327</v>
      </c>
      <c r="I23" s="68">
        <v>128998.12651722546</v>
      </c>
      <c r="J23" s="68">
        <v>128491.10627364671</v>
      </c>
      <c r="K23" s="68">
        <v>126667.97273740021</v>
      </c>
      <c r="L23" s="68">
        <v>123646.10383990212</v>
      </c>
      <c r="M23" s="68">
        <v>123067.21930436436</v>
      </c>
      <c r="N23" s="68">
        <v>121587.5022748426</v>
      </c>
      <c r="O23" s="68">
        <v>124707.79203345953</v>
      </c>
      <c r="P23" s="68">
        <v>119851.33611783822</v>
      </c>
    </row>
    <row r="24" spans="1:16" s="68" customFormat="1" x14ac:dyDescent="0.15">
      <c r="A24">
        <f t="shared" si="0"/>
        <v>23</v>
      </c>
      <c r="B24" s="68">
        <v>133753.54310312879</v>
      </c>
      <c r="C24" s="68">
        <v>138107.1366288354</v>
      </c>
      <c r="D24" s="68">
        <v>136163.15037386536</v>
      </c>
      <c r="E24" s="68">
        <v>135634.84724296516</v>
      </c>
      <c r="F24" s="68">
        <v>131866.22459187164</v>
      </c>
      <c r="G24" s="68">
        <v>134989.55546727104</v>
      </c>
      <c r="H24" s="68">
        <v>129680.72863779278</v>
      </c>
      <c r="I24" s="68">
        <v>134098.81719790088</v>
      </c>
      <c r="J24" s="68">
        <v>133556.52946413195</v>
      </c>
      <c r="K24" s="68">
        <v>131706.68972225787</v>
      </c>
      <c r="L24" s="68">
        <v>128451.43962532216</v>
      </c>
      <c r="M24" s="68">
        <v>127839.10397162526</v>
      </c>
      <c r="N24" s="68">
        <v>126334.13067016695</v>
      </c>
      <c r="O24" s="68">
        <v>129694.85353579192</v>
      </c>
      <c r="P24" s="68">
        <v>124549.07846395587</v>
      </c>
    </row>
    <row r="25" spans="1:16" s="68" customFormat="1" x14ac:dyDescent="0.15">
      <c r="A25">
        <f t="shared" si="0"/>
        <v>24</v>
      </c>
      <c r="B25" s="68">
        <v>138826.77682930444</v>
      </c>
      <c r="C25" s="68">
        <v>143427.74174746839</v>
      </c>
      <c r="D25" s="68">
        <v>141457.72587860629</v>
      </c>
      <c r="E25" s="68">
        <v>140892.02280512621</v>
      </c>
      <c r="F25" s="68">
        <v>136888.29519647773</v>
      </c>
      <c r="G25" s="68">
        <v>135277.39590373758</v>
      </c>
      <c r="H25" s="68">
        <v>134642.17966802249</v>
      </c>
      <c r="I25" s="68">
        <v>139340.49996486085</v>
      </c>
      <c r="J25" s="68">
        <v>138760.77974055463</v>
      </c>
      <c r="K25" s="68">
        <v>136885.65982820102</v>
      </c>
      <c r="L25" s="68">
        <v>133397.65376683383</v>
      </c>
      <c r="M25" s="68">
        <v>132750.03502672495</v>
      </c>
      <c r="N25" s="68">
        <v>131220.65698293626</v>
      </c>
      <c r="O25" s="68">
        <v>134821.52526464808</v>
      </c>
      <c r="P25" s="68">
        <v>129385.88214094032</v>
      </c>
    </row>
    <row r="26" spans="1:16" s="68" customFormat="1" x14ac:dyDescent="0.15">
      <c r="A26">
        <f t="shared" si="0"/>
        <v>25</v>
      </c>
      <c r="B26" s="68">
        <v>144058.2335730748</v>
      </c>
      <c r="C26" s="68">
        <v>148910.63154614327</v>
      </c>
      <c r="D26" s="68">
        <v>146915.04664342946</v>
      </c>
      <c r="E26" s="68">
        <v>146310.15473045898</v>
      </c>
      <c r="F26" s="68">
        <v>142067.42961255499</v>
      </c>
      <c r="G26" s="68">
        <v>145592.29734139756</v>
      </c>
      <c r="H26" s="68">
        <v>139759.30191249438</v>
      </c>
      <c r="I26" s="68">
        <v>144743.78995574414</v>
      </c>
      <c r="J26" s="68">
        <v>144124.86259431107</v>
      </c>
      <c r="K26" s="68">
        <v>142224.86666661204</v>
      </c>
      <c r="L26" s="68">
        <v>138499.95067666797</v>
      </c>
      <c r="M26" s="68">
        <v>137815.46391383919</v>
      </c>
      <c r="N26" s="68">
        <v>136261.84932528171</v>
      </c>
      <c r="O26" s="68">
        <v>140107.2766895364</v>
      </c>
      <c r="P26" s="68">
        <v>134376.15992998352</v>
      </c>
    </row>
    <row r="27" spans="1:16" s="68" customFormat="1" x14ac:dyDescent="0.15">
      <c r="A27">
        <f t="shared" si="0"/>
        <v>26</v>
      </c>
      <c r="B27" s="68">
        <v>149452.55627962013</v>
      </c>
      <c r="C27" s="68">
        <v>154560.57994643817</v>
      </c>
      <c r="D27" s="68">
        <v>152539.93107327531</v>
      </c>
      <c r="E27" s="68">
        <v>151893.99254058197</v>
      </c>
      <c r="F27" s="68">
        <v>147408.25096245686</v>
      </c>
      <c r="G27" s="68">
        <v>145747.0696138083</v>
      </c>
      <c r="H27" s="68">
        <v>145036.69409103054</v>
      </c>
      <c r="I27" s="68">
        <v>150313.48396398552</v>
      </c>
      <c r="J27" s="68">
        <v>149653.50664776159</v>
      </c>
      <c r="K27" s="68">
        <v>147729.08060288121</v>
      </c>
      <c r="L27" s="68">
        <v>143762.97005278955</v>
      </c>
      <c r="M27" s="68">
        <v>143039.96841892373</v>
      </c>
      <c r="N27" s="68">
        <v>141462.32108352552</v>
      </c>
      <c r="O27" s="68">
        <v>145556.85562003488</v>
      </c>
      <c r="P27" s="68">
        <v>139524.50273667747</v>
      </c>
    </row>
    <row r="28" spans="1:16" s="68" customFormat="1" x14ac:dyDescent="0.15">
      <c r="A28">
        <f t="shared" si="0"/>
        <v>27</v>
      </c>
      <c r="B28" s="68">
        <v>155008.9148039353</v>
      </c>
      <c r="C28" s="68">
        <v>160374.60278273249</v>
      </c>
      <c r="D28" s="68">
        <v>158329.94974297448</v>
      </c>
      <c r="E28" s="68">
        <v>157640.82250833343</v>
      </c>
      <c r="F28" s="68">
        <v>152910.0877143484</v>
      </c>
      <c r="G28" s="68">
        <v>151224.52953275919</v>
      </c>
      <c r="H28" s="68">
        <v>150473.85228372039</v>
      </c>
      <c r="I28" s="68">
        <v>156047.36404355834</v>
      </c>
      <c r="J28" s="68">
        <v>155344.21700681362</v>
      </c>
      <c r="K28" s="68">
        <v>153396.32529361473</v>
      </c>
      <c r="L28" s="68">
        <v>149186.57277903776</v>
      </c>
      <c r="M28" s="68">
        <v>148423.20335294507</v>
      </c>
      <c r="N28" s="68">
        <v>146822.09293862211</v>
      </c>
      <c r="O28" s="68">
        <v>151168.48104592919</v>
      </c>
      <c r="P28" s="68">
        <v>144831.05994279351</v>
      </c>
    </row>
    <row r="29" spans="1:16" s="68" customFormat="1" x14ac:dyDescent="0.15">
      <c r="A29">
        <f t="shared" si="0"/>
        <v>28</v>
      </c>
      <c r="B29" s="68">
        <v>160746.56868854261</v>
      </c>
      <c r="C29" s="68">
        <v>166377.99178607538</v>
      </c>
      <c r="D29" s="68">
        <v>164309.13718794906</v>
      </c>
      <c r="E29" s="68">
        <v>163575.15449760642</v>
      </c>
      <c r="F29" s="68">
        <v>158591.7215704624</v>
      </c>
      <c r="G29" s="68">
        <v>156881.54285974803</v>
      </c>
      <c r="H29" s="68">
        <v>156089.04543506837</v>
      </c>
      <c r="I29" s="68">
        <v>161968.84413116894</v>
      </c>
      <c r="J29" s="68">
        <v>161220.86673142004</v>
      </c>
      <c r="K29" s="68">
        <v>159249.29916726775</v>
      </c>
      <c r="L29" s="68">
        <v>154788.24081894907</v>
      </c>
      <c r="M29" s="68">
        <v>153982.95053383487</v>
      </c>
      <c r="N29" s="68">
        <v>152358.14217835088</v>
      </c>
      <c r="O29" s="68">
        <v>156964.26865045409</v>
      </c>
      <c r="P29" s="68">
        <v>150312.39772684552</v>
      </c>
    </row>
    <row r="30" spans="1:16" s="68" customFormat="1" x14ac:dyDescent="0.15">
      <c r="A30">
        <f t="shared" si="0"/>
        <v>29</v>
      </c>
      <c r="B30" s="68">
        <v>166669.67600228448</v>
      </c>
      <c r="C30" s="68">
        <v>172574.59178645653</v>
      </c>
      <c r="D30" s="68">
        <v>170481.47320353781</v>
      </c>
      <c r="E30" s="68">
        <v>169700.8596531286</v>
      </c>
      <c r="F30" s="68">
        <v>164457.31913881187</v>
      </c>
      <c r="G30" s="68">
        <v>162722.38558391796</v>
      </c>
      <c r="H30" s="68">
        <v>159991.27157094507</v>
      </c>
      <c r="I30" s="68">
        <v>168081.92240058634</v>
      </c>
      <c r="J30" s="68">
        <v>167287.34720446108</v>
      </c>
      <c r="K30" s="68">
        <v>165292.01979641878</v>
      </c>
      <c r="L30" s="68">
        <v>160572.24228924251</v>
      </c>
      <c r="M30" s="68">
        <v>159723.38996261446</v>
      </c>
      <c r="N30" s="68">
        <v>158074.73979318628</v>
      </c>
      <c r="O30" s="68">
        <v>162948.25060586925</v>
      </c>
      <c r="P30" s="68">
        <v>155972.78821841086</v>
      </c>
    </row>
    <row r="31" spans="1:16" s="68" customFormat="1" x14ac:dyDescent="0.15">
      <c r="A31">
        <f t="shared" si="0"/>
        <v>30</v>
      </c>
      <c r="B31" s="68">
        <v>172783.44340565175</v>
      </c>
      <c r="C31" s="68">
        <v>178969.68498197125</v>
      </c>
      <c r="D31" s="68">
        <v>176852.30205432902</v>
      </c>
      <c r="E31" s="68">
        <v>176023.19714024864</v>
      </c>
      <c r="F31" s="68">
        <v>170512.06600834802</v>
      </c>
      <c r="G31" s="68">
        <v>168752.29244744906</v>
      </c>
      <c r="H31" s="68">
        <v>167990.83514949234</v>
      </c>
      <c r="I31" s="68">
        <v>174391.92198196918</v>
      </c>
      <c r="J31" s="68">
        <v>173548.89771085788</v>
      </c>
      <c r="K31" s="68">
        <v>171529.7842867201</v>
      </c>
      <c r="L31" s="68">
        <v>166543.788674643</v>
      </c>
      <c r="M31" s="68">
        <v>165649.65890662948</v>
      </c>
      <c r="N31" s="68">
        <v>163977.06878531998</v>
      </c>
      <c r="O31" s="68">
        <v>169125.70169183941</v>
      </c>
      <c r="P31" s="68">
        <v>161817.39007733628</v>
      </c>
    </row>
    <row r="32" spans="1:16" s="68" customFormat="1" x14ac:dyDescent="0.15">
      <c r="A32">
        <f t="shared" si="0"/>
        <v>31</v>
      </c>
      <c r="B32" s="68">
        <v>179090.52497968875</v>
      </c>
      <c r="C32" s="68">
        <v>185564.99065626267</v>
      </c>
      <c r="D32" s="68">
        <v>183416.69564166118</v>
      </c>
      <c r="E32" s="68">
        <v>182543.99856241606</v>
      </c>
      <c r="F32" s="68">
        <v>176758.67910951449</v>
      </c>
      <c r="G32" s="68">
        <v>174969.30170327745</v>
      </c>
      <c r="H32" s="68">
        <v>167990.83514949234</v>
      </c>
      <c r="I32" s="68">
        <v>180894.21712336707</v>
      </c>
      <c r="J32" s="68">
        <v>180007.44011829951</v>
      </c>
      <c r="K32" s="68">
        <v>177958.31322002824</v>
      </c>
      <c r="L32" s="68">
        <v>172701.14829336756</v>
      </c>
      <c r="M32" s="68">
        <v>171764.60103312388</v>
      </c>
      <c r="N32" s="68">
        <v>170063.63371684772</v>
      </c>
      <c r="O32" s="68">
        <v>175492.62308863801</v>
      </c>
      <c r="P32" s="68">
        <v>167844.89871502528</v>
      </c>
    </row>
    <row r="33" spans="1:16" s="68" customFormat="1" x14ac:dyDescent="0.15">
      <c r="A33">
        <f t="shared" si="0"/>
        <v>32</v>
      </c>
      <c r="B33" s="68">
        <v>185589.49365767691</v>
      </c>
      <c r="C33" s="68">
        <v>192356.64912644782</v>
      </c>
      <c r="D33" s="68">
        <v>190177.87974255034</v>
      </c>
      <c r="E33" s="68">
        <v>189259.72375388746</v>
      </c>
      <c r="F33" s="68">
        <v>183195.92482041888</v>
      </c>
      <c r="G33" s="68">
        <v>181377.18162861461</v>
      </c>
      <c r="H33" s="68">
        <v>176390.37690696697</v>
      </c>
      <c r="I33" s="68">
        <v>187592.08307858874</v>
      </c>
      <c r="J33" s="68">
        <v>186659.69323503278</v>
      </c>
      <c r="K33" s="68">
        <v>184580.93726408889</v>
      </c>
      <c r="L33" s="68">
        <v>179048.07310183681</v>
      </c>
      <c r="M33" s="68">
        <v>178067.38206964449</v>
      </c>
      <c r="N33" s="68">
        <v>176338.21980989535</v>
      </c>
      <c r="O33" s="68">
        <v>182052.38953331226</v>
      </c>
      <c r="P33" s="68">
        <v>174059.12528819588</v>
      </c>
    </row>
    <row r="34" spans="1:16" s="68" customFormat="1" x14ac:dyDescent="0.15">
      <c r="A34">
        <f t="shared" si="0"/>
        <v>33</v>
      </c>
      <c r="B34" s="68">
        <v>192281.95284924167</v>
      </c>
      <c r="C34" s="68">
        <v>199345.05544897506</v>
      </c>
      <c r="D34" s="68">
        <v>197136.56968438061</v>
      </c>
      <c r="E34" s="68">
        <v>196170.93210551279</v>
      </c>
      <c r="F34" s="68">
        <v>189825.50686747738</v>
      </c>
      <c r="G34" s="68">
        <v>195207.19172779645</v>
      </c>
      <c r="H34" s="68">
        <v>186964.81520944872</v>
      </c>
      <c r="I34" s="68">
        <v>194486.36494634056</v>
      </c>
      <c r="J34" s="68">
        <v>193506.34929389803</v>
      </c>
      <c r="K34" s="68">
        <v>191398.64945096895</v>
      </c>
      <c r="L34" s="68">
        <v>185586.59593264718</v>
      </c>
      <c r="M34" s="68">
        <v>184559.91108929738</v>
      </c>
      <c r="N34" s="68">
        <v>182802.96098595316</v>
      </c>
      <c r="O34" s="68">
        <v>188806.1134830919</v>
      </c>
      <c r="P34" s="68">
        <v>180462.28484112991</v>
      </c>
    </row>
    <row r="35" spans="1:16" s="68" customFormat="1" x14ac:dyDescent="0.15">
      <c r="A35">
        <f t="shared" ref="A35:A66" si="1">A34+1</f>
        <v>34</v>
      </c>
      <c r="B35" s="68">
        <v>199174.44939105888</v>
      </c>
      <c r="C35" s="68">
        <v>206537.36341765986</v>
      </c>
      <c r="D35" s="68">
        <v>204299.88485920563</v>
      </c>
      <c r="E35" s="68">
        <v>203284.69765720057</v>
      </c>
      <c r="F35" s="68">
        <v>196653.92105360175</v>
      </c>
      <c r="G35" s="68">
        <v>194777.81139694675</v>
      </c>
      <c r="H35" s="68">
        <v>193717.07399825184</v>
      </c>
      <c r="I35" s="68">
        <v>201584.11664742793</v>
      </c>
      <c r="J35" s="68">
        <v>200554.41656260332</v>
      </c>
      <c r="K35" s="68">
        <v>198418.42689310314</v>
      </c>
      <c r="L35" s="68">
        <v>192323.15078884081</v>
      </c>
      <c r="M35" s="68">
        <v>191248.57355506514</v>
      </c>
      <c r="N35" s="68">
        <v>189464.23228232277</v>
      </c>
      <c r="O35" s="68">
        <v>195760.70864169681</v>
      </c>
      <c r="P35" s="68">
        <v>187060.70342091643</v>
      </c>
    </row>
    <row r="36" spans="1:16" s="68" customFormat="1" x14ac:dyDescent="0.15">
      <c r="A36">
        <f t="shared" si="1"/>
        <v>35</v>
      </c>
      <c r="B36" s="68">
        <v>206266.83855703686</v>
      </c>
      <c r="C36" s="68">
        <v>213931.63447472375</v>
      </c>
      <c r="D36" s="68">
        <v>211666.34761054389</v>
      </c>
      <c r="E36" s="68">
        <v>210599.33559785972</v>
      </c>
      <c r="F36" s="68">
        <v>203681.18245572571</v>
      </c>
      <c r="G36" s="68">
        <v>201777.37988986314</v>
      </c>
      <c r="H36" s="68">
        <v>200666.92224177837</v>
      </c>
      <c r="I36" s="68">
        <v>208884.06191162486</v>
      </c>
      <c r="J36" s="68">
        <v>207802.41607309401</v>
      </c>
      <c r="K36" s="68">
        <v>205639.22396733391</v>
      </c>
      <c r="L36" s="68">
        <v>199258.24433556371</v>
      </c>
      <c r="M36" s="68">
        <v>198133.71448887349</v>
      </c>
      <c r="N36" s="68">
        <v>196322.70478150624</v>
      </c>
      <c r="O36" s="68">
        <v>202915.31631806234</v>
      </c>
      <c r="P36" s="68">
        <v>193855.18485103897</v>
      </c>
    </row>
    <row r="37" spans="1:16" s="68" customFormat="1" x14ac:dyDescent="0.15">
      <c r="A37">
        <f t="shared" si="1"/>
        <v>36</v>
      </c>
      <c r="B37" s="68">
        <v>213564.28433499378</v>
      </c>
      <c r="C37" s="68">
        <v>221533.15032412281</v>
      </c>
      <c r="D37" s="68">
        <v>219241.3219965389</v>
      </c>
      <c r="E37" s="68">
        <v>218120.12149246933</v>
      </c>
      <c r="F37" s="68">
        <v>210912.45270166424</v>
      </c>
      <c r="G37" s="68">
        <v>208981.85371489733</v>
      </c>
      <c r="H37" s="68">
        <v>207819.47576654889</v>
      </c>
      <c r="I37" s="68">
        <v>216391.55827332349</v>
      </c>
      <c r="J37" s="68">
        <v>215255.61772610541</v>
      </c>
      <c r="K37" s="68">
        <v>213066.38947655552</v>
      </c>
      <c r="L37" s="68">
        <v>206397.11026245038</v>
      </c>
      <c r="M37" s="68">
        <v>205220.4871393544</v>
      </c>
      <c r="N37" s="68">
        <v>203383.60502036547</v>
      </c>
      <c r="O37" s="68">
        <v>210275.27747220683</v>
      </c>
      <c r="P37" s="68">
        <v>200850.94891767908</v>
      </c>
    </row>
    <row r="38" spans="1:16" s="68" customFormat="1" x14ac:dyDescent="0.15">
      <c r="A38">
        <f t="shared" si="1"/>
        <v>37</v>
      </c>
      <c r="B38" s="68">
        <v>221067.52251607299</v>
      </c>
      <c r="C38" s="68">
        <v>229341.25299577173</v>
      </c>
      <c r="D38" s="68">
        <v>227024.55739060204</v>
      </c>
      <c r="E38" s="68">
        <v>225846.60655955409</v>
      </c>
      <c r="F38" s="68">
        <v>218348.60359189642</v>
      </c>
      <c r="G38" s="68">
        <v>224916.72006065823</v>
      </c>
      <c r="H38" s="68">
        <v>215175.81789492257</v>
      </c>
      <c r="I38" s="68">
        <v>224106.52094529275</v>
      </c>
      <c r="J38" s="68">
        <v>222913.74259709893</v>
      </c>
      <c r="K38" s="68">
        <v>220700.02871544013</v>
      </c>
      <c r="L38" s="68">
        <v>213741.05975535547</v>
      </c>
      <c r="M38" s="68">
        <v>212510.04430076302</v>
      </c>
      <c r="N38" s="68">
        <v>210648.38400484363</v>
      </c>
      <c r="O38" s="68">
        <v>217840.85157162126</v>
      </c>
      <c r="P38" s="68">
        <v>208049.55953590776</v>
      </c>
    </row>
    <row r="39" spans="1:16" s="68" customFormat="1" x14ac:dyDescent="0.15">
      <c r="A39">
        <f t="shared" si="1"/>
        <v>38</v>
      </c>
      <c r="B39" s="68">
        <v>228768.60549856423</v>
      </c>
      <c r="C39" s="68">
        <v>237343.82712324586</v>
      </c>
      <c r="D39" s="68">
        <v>235004.96376744527</v>
      </c>
      <c r="E39" s="68">
        <v>233767.29206017213</v>
      </c>
      <c r="F39" s="68">
        <v>225982.08891455052</v>
      </c>
      <c r="G39" s="68">
        <v>224002.18424174548</v>
      </c>
      <c r="H39" s="68">
        <v>225934.60878966871</v>
      </c>
      <c r="I39" s="68">
        <v>232018.35195355688</v>
      </c>
      <c r="J39" s="68">
        <v>230765.79408047302</v>
      </c>
      <c r="K39" s="68">
        <v>228530.1101574499</v>
      </c>
      <c r="L39" s="68">
        <v>221283.69228371271</v>
      </c>
      <c r="M39" s="68">
        <v>219995.67599046999</v>
      </c>
      <c r="N39" s="68">
        <v>218111.06310847079</v>
      </c>
      <c r="O39" s="68">
        <v>225602.46811583868</v>
      </c>
      <c r="P39" s="68">
        <v>215445.38075743345</v>
      </c>
    </row>
    <row r="40" spans="1:16" s="68" customFormat="1" x14ac:dyDescent="0.15">
      <c r="A40">
        <f t="shared" si="1"/>
        <v>39</v>
      </c>
      <c r="B40" s="68">
        <v>236665.3852226414</v>
      </c>
      <c r="C40" s="68">
        <v>245536.68325784482</v>
      </c>
      <c r="D40" s="68">
        <v>243178.96197272997</v>
      </c>
      <c r="E40" s="68">
        <v>241878.31820243038</v>
      </c>
      <c r="F40" s="68">
        <v>233810.98344265923</v>
      </c>
      <c r="G40" s="68">
        <v>231809.85213172945</v>
      </c>
      <c r="H40" s="68">
        <v>230476.77356908369</v>
      </c>
      <c r="I40" s="68">
        <v>240123.73456767463</v>
      </c>
      <c r="J40" s="68">
        <v>238808.18101534771</v>
      </c>
      <c r="K40" s="68">
        <v>236553.61914165464</v>
      </c>
      <c r="L40" s="68">
        <v>229023.76865832502</v>
      </c>
      <c r="M40" s="68">
        <v>227675.92078477144</v>
      </c>
      <c r="N40" s="68">
        <v>225770.63617126871</v>
      </c>
      <c r="O40" s="68">
        <v>233557.35840404659</v>
      </c>
      <c r="P40" s="68">
        <v>223037.59559374506</v>
      </c>
    </row>
    <row r="41" spans="1:16" s="68" customFormat="1" x14ac:dyDescent="0.15">
      <c r="A41">
        <f t="shared" si="1"/>
        <v>40</v>
      </c>
      <c r="B41" s="68">
        <v>244763.27591281605</v>
      </c>
      <c r="C41" s="68">
        <v>253925.70402710873</v>
      </c>
      <c r="D41" s="68">
        <v>251552.54474915724</v>
      </c>
      <c r="E41" s="68">
        <v>250185.54027321664</v>
      </c>
      <c r="F41" s="68">
        <v>241840.6957462469</v>
      </c>
      <c r="G41" s="68">
        <v>239820.90630150287</v>
      </c>
      <c r="H41" s="68">
        <v>238425.15854244938</v>
      </c>
      <c r="I41" s="68">
        <v>248428.63688337139</v>
      </c>
      <c r="J41" s="68">
        <v>247046.73649054539</v>
      </c>
      <c r="K41" s="68">
        <v>244776.49501103733</v>
      </c>
      <c r="L41" s="68">
        <v>236966.80774037456</v>
      </c>
      <c r="M41" s="68">
        <v>235556.17372997338</v>
      </c>
      <c r="N41" s="68">
        <v>233632.61165905479</v>
      </c>
      <c r="O41" s="68">
        <v>241711.43830741788</v>
      </c>
      <c r="P41" s="68">
        <v>230831.70361422442</v>
      </c>
    </row>
    <row r="42" spans="1:16" s="68" customFormat="1" x14ac:dyDescent="0.15">
      <c r="A42">
        <f t="shared" si="1"/>
        <v>41</v>
      </c>
      <c r="B42" s="68">
        <v>253066.87815121078</v>
      </c>
      <c r="C42" s="68">
        <v>262515.68298077927</v>
      </c>
      <c r="D42" s="68">
        <v>260118.58353397466</v>
      </c>
      <c r="E42" s="68">
        <v>258693.76468887459</v>
      </c>
      <c r="F42" s="68">
        <v>250075.84733878751</v>
      </c>
      <c r="G42" s="68">
        <v>251811.95161657801</v>
      </c>
      <c r="H42" s="68">
        <v>246578.59327485185</v>
      </c>
      <c r="I42" s="68">
        <v>256926.2961055722</v>
      </c>
      <c r="J42" s="68">
        <v>255486.27761664346</v>
      </c>
      <c r="K42" s="68">
        <v>253192.39684883779</v>
      </c>
      <c r="L42" s="68">
        <v>245108.91063422713</v>
      </c>
      <c r="M42" s="68">
        <v>243641.09876654836</v>
      </c>
      <c r="N42" s="68">
        <v>241693.42066464724</v>
      </c>
      <c r="O42" s="68">
        <v>250058.71100091437</v>
      </c>
      <c r="P42" s="68">
        <v>238824.40439582831</v>
      </c>
    </row>
    <row r="43" spans="1:16" s="68" customFormat="1" x14ac:dyDescent="0.15">
      <c r="A43">
        <f t="shared" si="1"/>
        <v>42</v>
      </c>
      <c r="B43" s="68">
        <v>261572.57148711497</v>
      </c>
      <c r="C43" s="68">
        <v>271300.72811760183</v>
      </c>
      <c r="D43" s="68">
        <v>268882.65551026433</v>
      </c>
      <c r="E43" s="68">
        <v>267397.48552297126</v>
      </c>
      <c r="F43" s="68">
        <v>258513.08558088049</v>
      </c>
      <c r="G43" s="68">
        <v>264402.54919740692</v>
      </c>
      <c r="H43" s="68">
        <v>258907.52293859445</v>
      </c>
      <c r="I43" s="68">
        <v>265622.27772652643</v>
      </c>
      <c r="J43" s="68">
        <v>264121.61380140309</v>
      </c>
      <c r="K43" s="68">
        <v>261806.87670778661</v>
      </c>
      <c r="L43" s="68">
        <v>253455.23240618559</v>
      </c>
      <c r="M43" s="68">
        <v>251927.9028670234</v>
      </c>
      <c r="N43" s="68">
        <v>249958.22416849097</v>
      </c>
      <c r="O43" s="68">
        <v>258604.71789881849</v>
      </c>
      <c r="P43" s="68">
        <v>247020.86358663917</v>
      </c>
    </row>
    <row r="44" spans="1:16" s="68" customFormat="1" x14ac:dyDescent="0.15">
      <c r="A44">
        <f t="shared" si="1"/>
        <v>43</v>
      </c>
      <c r="B44" s="68">
        <v>270288.78735677613</v>
      </c>
      <c r="C44" s="68">
        <v>280290.69589602144</v>
      </c>
      <c r="D44" s="68">
        <v>277854.51880165603</v>
      </c>
      <c r="E44" s="68">
        <v>276306.39610175358</v>
      </c>
      <c r="F44" s="68">
        <v>267160.75032945321</v>
      </c>
      <c r="G44" s="68">
        <v>265072.99651292636</v>
      </c>
      <c r="H44" s="68">
        <v>263499.70204720128</v>
      </c>
      <c r="I44" s="68">
        <v>274526.20729507279</v>
      </c>
      <c r="J44" s="68">
        <v>272962.30583073635</v>
      </c>
      <c r="K44" s="68">
        <v>270629.407295554</v>
      </c>
      <c r="L44" s="68">
        <v>262013.98576901323</v>
      </c>
      <c r="M44" s="68">
        <v>260424.73370279145</v>
      </c>
      <c r="N44" s="68">
        <v>258435.13494914811</v>
      </c>
      <c r="O44" s="68">
        <v>267358.80744294921</v>
      </c>
      <c r="P44" s="68">
        <v>255429.11245125331</v>
      </c>
    </row>
    <row r="45" spans="1:16" s="68" customFormat="1" x14ac:dyDescent="0.15">
      <c r="A45">
        <f t="shared" si="1"/>
        <v>44</v>
      </c>
      <c r="B45" s="68">
        <v>279212.85826699162</v>
      </c>
      <c r="C45" s="68">
        <v>289481.09450489358</v>
      </c>
      <c r="D45" s="68">
        <v>287030.19927011576</v>
      </c>
      <c r="E45" s="68">
        <v>285416.3371233879</v>
      </c>
      <c r="F45" s="68">
        <v>276016.41198533383</v>
      </c>
      <c r="G45" s="68">
        <v>271699.82142574951</v>
      </c>
      <c r="H45" s="68">
        <v>276674.68714956136</v>
      </c>
      <c r="I45" s="68">
        <v>283634.37952639005</v>
      </c>
      <c r="J45" s="68">
        <v>282004.46657059446</v>
      </c>
      <c r="K45" s="68">
        <v>279656.59423950058</v>
      </c>
      <c r="L45" s="68">
        <v>270783.39287254901</v>
      </c>
      <c r="M45" s="68">
        <v>269129.66008323152</v>
      </c>
      <c r="N45" s="68">
        <v>267122.63039833127</v>
      </c>
      <c r="O45" s="68">
        <v>276317.83955700975</v>
      </c>
      <c r="P45" s="68">
        <v>264047.83651562344</v>
      </c>
    </row>
    <row r="46" spans="1:16" s="68" customFormat="1" x14ac:dyDescent="0.15">
      <c r="A46">
        <f t="shared" si="1"/>
        <v>45</v>
      </c>
      <c r="B46" s="68">
        <v>288346.51855917223</v>
      </c>
      <c r="C46" s="68">
        <v>298873.21462991525</v>
      </c>
      <c r="D46" s="68">
        <v>296411.26641737611</v>
      </c>
      <c r="E46" s="68">
        <v>294728.72917575919</v>
      </c>
      <c r="F46" s="68">
        <v>285081.91120259976</v>
      </c>
      <c r="G46" s="68">
        <v>285284.812497037</v>
      </c>
      <c r="H46" s="68">
        <v>281257.23515053099</v>
      </c>
      <c r="I46" s="68">
        <v>292948.46871760185</v>
      </c>
      <c r="J46" s="68">
        <v>291249.62369158817</v>
      </c>
      <c r="K46" s="68">
        <v>288890.2336286616</v>
      </c>
      <c r="L46" s="68">
        <v>279765.64593676693</v>
      </c>
      <c r="M46" s="68">
        <v>278044.74621139426</v>
      </c>
      <c r="N46" s="68">
        <v>276023.01687582099</v>
      </c>
      <c r="O46" s="68">
        <v>285483.71057659964</v>
      </c>
      <c r="P46" s="68">
        <v>272879.43547296629</v>
      </c>
    </row>
    <row r="47" spans="1:16" s="68" customFormat="1" x14ac:dyDescent="0.15">
      <c r="A47">
        <f t="shared" si="1"/>
        <v>46</v>
      </c>
      <c r="B47" s="68">
        <v>297690.1063606214</v>
      </c>
      <c r="C47" s="68">
        <v>308466.63549149252</v>
      </c>
      <c r="D47" s="68">
        <v>305997.65764752467</v>
      </c>
      <c r="E47" s="68">
        <v>304243.33662498806</v>
      </c>
      <c r="F47" s="68">
        <v>294357.73184499255</v>
      </c>
      <c r="G47" s="68">
        <v>292417.28355967137</v>
      </c>
      <c r="H47" s="68">
        <v>290451.74652578414</v>
      </c>
      <c r="I47" s="68">
        <v>302468.56183493446</v>
      </c>
      <c r="J47" s="68">
        <v>300697.69404427544</v>
      </c>
      <c r="K47" s="68">
        <v>298330.58627724962</v>
      </c>
      <c r="L47" s="68">
        <v>288961.68253330118</v>
      </c>
      <c r="M47" s="68">
        <v>287170.78291433334</v>
      </c>
      <c r="N47" s="68">
        <v>285137.38920086203</v>
      </c>
      <c r="O47" s="68">
        <v>294856.82433222467</v>
      </c>
      <c r="P47" s="68">
        <v>281925.13285576575</v>
      </c>
    </row>
    <row r="48" spans="1:16" s="68" customFormat="1" x14ac:dyDescent="0.15">
      <c r="A48">
        <f t="shared" si="1"/>
        <v>47</v>
      </c>
      <c r="B48" s="68">
        <v>307246.168600748</v>
      </c>
      <c r="C48" s="68">
        <v>318263.82219447818</v>
      </c>
      <c r="D48" s="68">
        <v>315792.08117325074</v>
      </c>
      <c r="E48" s="68">
        <v>313962.70767593186</v>
      </c>
      <c r="F48" s="68">
        <v>303846.50005070068</v>
      </c>
      <c r="G48" s="68">
        <v>307038.14773765497</v>
      </c>
      <c r="H48" s="68">
        <v>299859.65558914404</v>
      </c>
      <c r="I48" s="68">
        <v>312197.43397384085</v>
      </c>
      <c r="J48" s="68">
        <v>310351.29526428645</v>
      </c>
      <c r="K48" s="68">
        <v>307980.50598467496</v>
      </c>
      <c r="L48" s="68">
        <v>298374.43528863112</v>
      </c>
      <c r="M48" s="68">
        <v>296510.56469440844</v>
      </c>
      <c r="N48" s="68">
        <v>294468.76617600472</v>
      </c>
      <c r="O48" s="68">
        <v>304440.10022949922</v>
      </c>
      <c r="P48" s="68">
        <v>291188.01844098256</v>
      </c>
    </row>
    <row r="49" spans="1:16" s="68" customFormat="1" x14ac:dyDescent="0.15">
      <c r="A49">
        <f t="shared" si="1"/>
        <v>48</v>
      </c>
      <c r="B49" s="68">
        <v>317006.21802514093</v>
      </c>
      <c r="C49" s="68">
        <v>328253.40143315506</v>
      </c>
      <c r="D49" s="68">
        <v>325783.99709864712</v>
      </c>
      <c r="E49" s="68">
        <v>323876.00838491373</v>
      </c>
      <c r="F49" s="68">
        <v>313540.12089963316</v>
      </c>
      <c r="G49" s="68">
        <v>311395.80125283939</v>
      </c>
      <c r="H49" s="68">
        <v>309473.33938975388</v>
      </c>
      <c r="I49" s="68">
        <v>322124.98182082461</v>
      </c>
      <c r="J49" s="68">
        <v>320200.03615264036</v>
      </c>
      <c r="K49" s="68">
        <v>317830.3961755776</v>
      </c>
      <c r="L49" s="68">
        <v>307996.87482380337</v>
      </c>
      <c r="M49" s="68">
        <v>306056.82329673838</v>
      </c>
      <c r="N49" s="68">
        <v>304010.54376167321</v>
      </c>
      <c r="O49" s="68">
        <v>314224.35741294554</v>
      </c>
      <c r="P49" s="68">
        <v>300661.83629126695</v>
      </c>
    </row>
    <row r="50" spans="1:16" s="68" customFormat="1" x14ac:dyDescent="0.15">
      <c r="A50">
        <f t="shared" si="1"/>
        <v>49</v>
      </c>
      <c r="B50" s="68">
        <v>326961.93278182735</v>
      </c>
      <c r="C50" s="68">
        <v>338424.47548369743</v>
      </c>
      <c r="D50" s="68">
        <v>335963.32968967513</v>
      </c>
      <c r="E50" s="68">
        <v>333972.85141785565</v>
      </c>
      <c r="F50" s="68">
        <v>323430.65168043907</v>
      </c>
      <c r="G50" s="68">
        <v>337234.35441773315</v>
      </c>
      <c r="H50" s="68">
        <v>319285.3207686941</v>
      </c>
      <c r="I50" s="68">
        <v>332241.54266110784</v>
      </c>
      <c r="J50" s="68">
        <v>330233.94903551164</v>
      </c>
      <c r="K50" s="68">
        <v>327871.07429361733</v>
      </c>
      <c r="L50" s="68">
        <v>317822.11291389458</v>
      </c>
      <c r="M50" s="68">
        <v>315802.41656733432</v>
      </c>
      <c r="N50" s="68">
        <v>313756.24595280108</v>
      </c>
      <c r="O50" s="68">
        <v>324200.80789816403</v>
      </c>
      <c r="P50" s="68">
        <v>310340.44827090128</v>
      </c>
    </row>
    <row r="51" spans="1:16" s="68" customFormat="1" x14ac:dyDescent="0.15">
      <c r="A51">
        <f t="shared" si="1"/>
        <v>50</v>
      </c>
      <c r="B51" s="68">
        <v>337115.24706619408</v>
      </c>
      <c r="C51" s="68">
        <v>348779.17710286099</v>
      </c>
      <c r="D51" s="68">
        <v>346332.58158349304</v>
      </c>
      <c r="E51" s="68">
        <v>344255.43939538288</v>
      </c>
      <c r="F51" s="68">
        <v>333520.10778599302</v>
      </c>
      <c r="G51" s="68">
        <v>331382.51869503636</v>
      </c>
      <c r="H51" s="68">
        <v>335249.5868071288</v>
      </c>
      <c r="I51" s="68">
        <v>342549.67105172994</v>
      </c>
      <c r="J51" s="68">
        <v>340455.29639235954</v>
      </c>
      <c r="K51" s="68">
        <v>338105.15793440695</v>
      </c>
      <c r="L51" s="68">
        <v>327852.59089983936</v>
      </c>
      <c r="M51" s="68">
        <v>325749.53599141451</v>
      </c>
      <c r="N51" s="68">
        <v>323708.40143587976</v>
      </c>
      <c r="O51" s="68">
        <v>334372.12331650063</v>
      </c>
      <c r="P51" s="68">
        <v>320226.45604694437</v>
      </c>
    </row>
    <row r="52" spans="1:16" s="68" customFormat="1" x14ac:dyDescent="0.15">
      <c r="A52">
        <f t="shared" si="1"/>
        <v>51</v>
      </c>
      <c r="B52" s="68">
        <v>347463.09168424492</v>
      </c>
      <c r="C52" s="68">
        <v>359313.50158646755</v>
      </c>
      <c r="D52" s="68">
        <v>356864.68407135596</v>
      </c>
      <c r="E52" s="68">
        <v>354720.03059547924</v>
      </c>
      <c r="F52" s="68">
        <v>343805.63680586242</v>
      </c>
      <c r="G52" s="68">
        <v>356650.43574553286</v>
      </c>
      <c r="H52" s="68">
        <v>339507.77947729052</v>
      </c>
      <c r="I52" s="68">
        <v>353023.1583963579</v>
      </c>
      <c r="J52" s="68">
        <v>350860.55474716943</v>
      </c>
      <c r="K52" s="68">
        <v>348507.43769409269</v>
      </c>
      <c r="L52" s="68">
        <v>338068.16153552028</v>
      </c>
      <c r="M52" s="68">
        <v>335895.79136342218</v>
      </c>
      <c r="N52" s="68">
        <v>333847.70284758217</v>
      </c>
      <c r="O52" s="68">
        <v>344713.91453647829</v>
      </c>
      <c r="P52" s="68">
        <v>330301.24050529231</v>
      </c>
    </row>
    <row r="53" spans="1:16" s="68" customFormat="1" x14ac:dyDescent="0.15">
      <c r="A53">
        <f t="shared" si="1"/>
        <v>52</v>
      </c>
      <c r="B53" s="68">
        <v>358005.5695834186</v>
      </c>
      <c r="C53" s="68">
        <v>370027.50645373797</v>
      </c>
      <c r="D53" s="68">
        <v>367581.19241810928</v>
      </c>
      <c r="E53" s="68">
        <v>365366.8024574038</v>
      </c>
      <c r="F53" s="68">
        <v>354287.46210288547</v>
      </c>
      <c r="G53" s="68">
        <v>349906.80824099225</v>
      </c>
      <c r="H53" s="68">
        <v>349916.01184327557</v>
      </c>
      <c r="I53" s="68">
        <v>363683.07430781174</v>
      </c>
      <c r="J53" s="68">
        <v>361450.00316922175</v>
      </c>
      <c r="K53" s="68">
        <v>359098.42456180125</v>
      </c>
      <c r="L53" s="68">
        <v>348485.52789203858</v>
      </c>
      <c r="M53" s="68">
        <v>346241.66710798303</v>
      </c>
      <c r="N53" s="68">
        <v>344190.4508094858</v>
      </c>
      <c r="O53" s="68">
        <v>355246.23872464331</v>
      </c>
      <c r="P53" s="68">
        <v>340580.77571116242</v>
      </c>
    </row>
    <row r="54" spans="1:16" s="68" customFormat="1" x14ac:dyDescent="0.15">
      <c r="A54">
        <f t="shared" si="1"/>
        <v>53</v>
      </c>
      <c r="B54" s="68">
        <v>368729.98914695473</v>
      </c>
      <c r="C54" s="68">
        <v>380905.65853232332</v>
      </c>
      <c r="D54" s="68">
        <v>378467.32450975198</v>
      </c>
      <c r="E54" s="68">
        <v>376180.82699725975</v>
      </c>
      <c r="F54" s="68">
        <v>364953.35539094405</v>
      </c>
      <c r="G54" s="68">
        <v>378940.87238417641</v>
      </c>
      <c r="H54" s="68">
        <v>360510.78559776099</v>
      </c>
      <c r="I54" s="68">
        <v>374515.13370492047</v>
      </c>
      <c r="J54" s="68">
        <v>372209.21324303775</v>
      </c>
      <c r="K54" s="68">
        <v>369864.41383708303</v>
      </c>
      <c r="L54" s="68">
        <v>359093.56514944264</v>
      </c>
      <c r="M54" s="68">
        <v>356775.91935513914</v>
      </c>
      <c r="N54" s="68">
        <v>354726.03628784377</v>
      </c>
      <c r="O54" s="68">
        <v>365955.86997224716</v>
      </c>
      <c r="P54" s="68">
        <v>351054.87705075793</v>
      </c>
    </row>
    <row r="55" spans="1:16" s="68" customFormat="1" x14ac:dyDescent="0.15">
      <c r="A55">
        <f t="shared" si="1"/>
        <v>54</v>
      </c>
      <c r="B55" s="68">
        <v>379622.88538323488</v>
      </c>
      <c r="C55" s="68">
        <v>391931.8094540342</v>
      </c>
      <c r="D55" s="68">
        <v>389507.70975630503</v>
      </c>
      <c r="E55" s="68">
        <v>387146.55806053663</v>
      </c>
      <c r="F55" s="68">
        <v>375790.32002831361</v>
      </c>
      <c r="G55" s="68">
        <v>373652.07045723597</v>
      </c>
      <c r="H55" s="68">
        <v>378536.32487764908</v>
      </c>
      <c r="I55" s="68">
        <v>385504.46050224785</v>
      </c>
      <c r="J55" s="68">
        <v>383123.13671724038</v>
      </c>
      <c r="K55" s="68">
        <v>380791.10781835456</v>
      </c>
      <c r="L55" s="68">
        <v>369880.41598318506</v>
      </c>
      <c r="M55" s="68">
        <v>367486.54873929371</v>
      </c>
      <c r="N55" s="68">
        <v>365443.12496388104</v>
      </c>
      <c r="O55" s="68">
        <v>376828.98848742369</v>
      </c>
      <c r="P55" s="68">
        <v>361712.64120604645</v>
      </c>
    </row>
    <row r="56" spans="1:16" s="68" customFormat="1" x14ac:dyDescent="0.15">
      <c r="A56">
        <f t="shared" si="1"/>
        <v>55</v>
      </c>
      <c r="B56" s="68">
        <v>390676.39368829876</v>
      </c>
      <c r="C56" s="68">
        <v>403096.97078024055</v>
      </c>
      <c r="D56" s="68">
        <v>400693.88849988556</v>
      </c>
      <c r="E56" s="68">
        <v>398255.36277399311</v>
      </c>
      <c r="F56" s="68">
        <v>386790.79120246548</v>
      </c>
      <c r="G56" s="68">
        <v>392334.67398009781</v>
      </c>
      <c r="H56" s="68">
        <v>397463.14112153155</v>
      </c>
      <c r="I56" s="68">
        <v>396642.88691976602</v>
      </c>
      <c r="J56" s="68">
        <v>394183.40047121642</v>
      </c>
      <c r="K56" s="68">
        <v>391870.68307811895</v>
      </c>
      <c r="L56" s="68">
        <v>380839.32944628957</v>
      </c>
      <c r="M56" s="68">
        <v>378366.63492329512</v>
      </c>
      <c r="N56" s="68">
        <v>376335.30529071356</v>
      </c>
      <c r="O56" s="68">
        <v>387858.05773336155</v>
      </c>
      <c r="P56" s="68">
        <v>372547.93805729173</v>
      </c>
    </row>
    <row r="57" spans="1:16" s="68" customFormat="1" x14ac:dyDescent="0.15">
      <c r="A57">
        <f t="shared" si="1"/>
        <v>56</v>
      </c>
      <c r="B57" s="68">
        <v>401873.86701400089</v>
      </c>
      <c r="C57" s="68">
        <v>414381.61886662018</v>
      </c>
      <c r="D57" s="68">
        <v>412007.35049803107</v>
      </c>
      <c r="E57" s="68">
        <v>409488.37396996032</v>
      </c>
      <c r="F57" s="68">
        <v>397938.60415936186</v>
      </c>
      <c r="G57" s="68">
        <v>395833.33129179658</v>
      </c>
      <c r="H57" s="68">
        <v>393301.79297934071</v>
      </c>
      <c r="I57" s="68">
        <v>407912.44156832149</v>
      </c>
      <c r="J57" s="68">
        <v>405371.79141604732</v>
      </c>
      <c r="K57" s="68">
        <v>403085.80000088544</v>
      </c>
      <c r="L57" s="68">
        <v>391955.44755421084</v>
      </c>
      <c r="M57" s="68">
        <v>389401.12219900946</v>
      </c>
      <c r="N57" s="68">
        <v>387388.30141491129</v>
      </c>
      <c r="O57" s="68">
        <v>399026.22427673626</v>
      </c>
      <c r="P57" s="68">
        <v>383546.97251541913</v>
      </c>
    </row>
    <row r="58" spans="1:16" s="68" customFormat="1" x14ac:dyDescent="0.15">
      <c r="A58">
        <f t="shared" si="1"/>
        <v>57</v>
      </c>
      <c r="B58" s="68">
        <v>413197.73914113716</v>
      </c>
      <c r="C58" s="68">
        <v>425765.73798847286</v>
      </c>
      <c r="D58" s="68">
        <v>423428.91319086775</v>
      </c>
      <c r="E58" s="68">
        <v>420826.22599208727</v>
      </c>
      <c r="F58" s="68">
        <v>409216.82407181448</v>
      </c>
      <c r="G58" s="68">
        <v>405729.16457409144</v>
      </c>
      <c r="H58" s="68">
        <v>423291.05469401542</v>
      </c>
      <c r="I58" s="68">
        <v>419294.47379378986</v>
      </c>
      <c r="J58" s="68">
        <v>416669.37298016786</v>
      </c>
      <c r="K58" s="68">
        <v>414418.43244937749</v>
      </c>
      <c r="L58" s="68">
        <v>403213.14811368479</v>
      </c>
      <c r="M58" s="68">
        <v>400574.19081733306</v>
      </c>
      <c r="N58" s="68">
        <v>398587.07624773495</v>
      </c>
      <c r="O58" s="68">
        <v>410316.09073309065</v>
      </c>
      <c r="P58" s="68">
        <v>394695.19139251363</v>
      </c>
    </row>
    <row r="59" spans="1:16" s="68" customFormat="1" x14ac:dyDescent="0.15">
      <c r="A59">
        <f t="shared" si="1"/>
        <v>58</v>
      </c>
      <c r="B59" s="68">
        <v>424651.81617517577</v>
      </c>
      <c r="C59" s="68">
        <v>437255.04462854302</v>
      </c>
      <c r="D59" s="68">
        <v>434964.49579451128</v>
      </c>
      <c r="E59" s="68">
        <v>432274.47982853331</v>
      </c>
      <c r="F59" s="68">
        <v>420629.09167041018</v>
      </c>
      <c r="G59" s="68">
        <v>426015.62280279602</v>
      </c>
      <c r="H59" s="68">
        <v>414985.86620285414</v>
      </c>
      <c r="I59" s="68">
        <v>430794.77374511532</v>
      </c>
      <c r="J59" s="68">
        <v>428081.62158702494</v>
      </c>
      <c r="K59" s="68">
        <v>425874.22810336301</v>
      </c>
      <c r="L59" s="68">
        <v>414616.3433927162</v>
      </c>
      <c r="M59" s="68">
        <v>411889.38283182262</v>
      </c>
      <c r="N59" s="68">
        <v>409935.49371233827</v>
      </c>
      <c r="O59" s="68">
        <v>421733.08313490805</v>
      </c>
      <c r="P59" s="68">
        <v>405996.42411469988</v>
      </c>
    </row>
    <row r="60" spans="1:16" s="68" customFormat="1" x14ac:dyDescent="0.15">
      <c r="A60">
        <f t="shared" si="1"/>
        <v>59</v>
      </c>
      <c r="B60" s="68">
        <v>436233.63315991103</v>
      </c>
      <c r="C60" s="68">
        <v>448847.84447177796</v>
      </c>
      <c r="D60" s="68">
        <v>446612.82483794581</v>
      </c>
      <c r="E60" s="68">
        <v>443831.49504712579</v>
      </c>
      <c r="F60" s="68">
        <v>432173.07460944087</v>
      </c>
      <c r="G60" s="68">
        <v>447316.40394293581</v>
      </c>
      <c r="H60" s="68">
        <v>435735.15951299685</v>
      </c>
      <c r="I60" s="68">
        <v>442412.10948010313</v>
      </c>
      <c r="J60" s="68">
        <v>439606.94770522823</v>
      </c>
      <c r="K60" s="68">
        <v>437452.01128351601</v>
      </c>
      <c r="L60" s="68">
        <v>426163.10624483257</v>
      </c>
      <c r="M60" s="68">
        <v>423344.58685282164</v>
      </c>
      <c r="N60" s="68">
        <v>421431.74399886164</v>
      </c>
      <c r="O60" s="68">
        <v>433276.11541752628</v>
      </c>
      <c r="P60" s="68">
        <v>417448.96256590472</v>
      </c>
    </row>
    <row r="61" spans="1:16" s="68" customFormat="1" x14ac:dyDescent="0.15">
      <c r="A61">
        <f t="shared" si="1"/>
        <v>60</v>
      </c>
      <c r="B61" s="68">
        <v>447932.42510203051</v>
      </c>
      <c r="C61" s="68">
        <v>460532.72337722604</v>
      </c>
      <c r="D61" s="68">
        <v>458363.5272772942</v>
      </c>
      <c r="E61" s="68">
        <v>455486.1746141105</v>
      </c>
      <c r="F61" s="68">
        <v>443838.29604358104</v>
      </c>
      <c r="G61" s="68">
        <v>441890.97406271176</v>
      </c>
      <c r="H61" s="68">
        <v>439002.81006668118</v>
      </c>
      <c r="I61" s="68">
        <v>454136.35153170163</v>
      </c>
      <c r="J61" s="68">
        <v>451234.52197367745</v>
      </c>
      <c r="K61" s="68">
        <v>449141.94515076198</v>
      </c>
      <c r="L61" s="68">
        <v>437844.20742200082</v>
      </c>
      <c r="M61" s="68">
        <v>434929.95596806664</v>
      </c>
      <c r="N61" s="68">
        <v>433066.91758515226</v>
      </c>
      <c r="O61" s="68">
        <v>444935.59824045142</v>
      </c>
      <c r="P61" s="68">
        <v>429044.16559223057</v>
      </c>
    </row>
    <row r="62" spans="1:16" s="68" customFormat="1" x14ac:dyDescent="0.15">
      <c r="A62">
        <f t="shared" si="1"/>
        <v>61</v>
      </c>
      <c r="B62" s="68">
        <v>459705.96828744136</v>
      </c>
      <c r="C62" s="68">
        <v>472261.46869994223</v>
      </c>
      <c r="D62" s="68">
        <v>470122.72730251914</v>
      </c>
      <c r="E62" s="68">
        <v>467191.67285795603</v>
      </c>
      <c r="F62" s="68">
        <v>455583.59281322802</v>
      </c>
      <c r="G62" s="68">
        <v>453660.08534742298</v>
      </c>
      <c r="H62" s="68">
        <v>450711.67366977542</v>
      </c>
      <c r="I62" s="68">
        <v>465875.91627351945</v>
      </c>
      <c r="J62" s="68">
        <v>462918.62955978262</v>
      </c>
      <c r="K62" s="68">
        <v>460855.12116137322</v>
      </c>
      <c r="L62" s="68">
        <v>449582.82052031683</v>
      </c>
      <c r="M62" s="68">
        <v>446606.59250496794</v>
      </c>
      <c r="N62" s="68">
        <v>444766.53665752267</v>
      </c>
      <c r="O62" s="68">
        <v>456624.82809445565</v>
      </c>
      <c r="P62" s="68">
        <v>440709.48883585003</v>
      </c>
    </row>
    <row r="63" spans="1:16" s="68" customFormat="1" x14ac:dyDescent="0.15">
      <c r="A63">
        <f t="shared" si="1"/>
        <v>62</v>
      </c>
      <c r="B63" s="68">
        <v>471551.27712517686</v>
      </c>
      <c r="C63" s="68">
        <v>484032.54269416921</v>
      </c>
      <c r="D63" s="68">
        <v>481931.47923663759</v>
      </c>
      <c r="E63" s="68">
        <v>478946.43281995703</v>
      </c>
      <c r="F63" s="68">
        <v>467406.02805225831</v>
      </c>
      <c r="G63" s="68">
        <v>488251.66685516393</v>
      </c>
      <c r="H63" s="68">
        <v>462503.89633277379</v>
      </c>
      <c r="I63" s="68">
        <v>477670.80054353748</v>
      </c>
      <c r="J63" s="68">
        <v>474657.70500886929</v>
      </c>
      <c r="K63" s="68">
        <v>472630.31417120667</v>
      </c>
      <c r="L63" s="68">
        <v>461410.36525496072</v>
      </c>
      <c r="M63" s="68">
        <v>458371.68492917129</v>
      </c>
      <c r="N63" s="68">
        <v>456561.06287674088</v>
      </c>
      <c r="O63" s="68">
        <v>468381.58266439813</v>
      </c>
      <c r="P63" s="68">
        <v>452474.61440350499</v>
      </c>
    </row>
    <row r="64" spans="1:16" s="68" customFormat="1" x14ac:dyDescent="0.15">
      <c r="A64">
        <f t="shared" si="1"/>
        <v>63</v>
      </c>
      <c r="B64" s="68">
        <v>483493.20735901728</v>
      </c>
      <c r="C64" s="68">
        <v>495876.9472714091</v>
      </c>
      <c r="D64" s="68">
        <v>493820.3846308589</v>
      </c>
      <c r="E64" s="68">
        <v>490780.4897455647</v>
      </c>
      <c r="F64" s="68">
        <v>479329.80276496941</v>
      </c>
      <c r="G64" s="68">
        <v>477473.54139345128</v>
      </c>
      <c r="H64" s="68">
        <v>474402.87957100646</v>
      </c>
      <c r="I64" s="68">
        <v>489550.80515195004</v>
      </c>
      <c r="J64" s="68">
        <v>486480.99600164458</v>
      </c>
      <c r="K64" s="68">
        <v>484496.40204366227</v>
      </c>
      <c r="L64" s="68">
        <v>473350.13523977023</v>
      </c>
      <c r="M64" s="68">
        <v>470248.07091231027</v>
      </c>
      <c r="N64" s="68">
        <v>468473.07562240487</v>
      </c>
      <c r="O64" s="68">
        <v>480233.9884034089</v>
      </c>
      <c r="P64" s="68">
        <v>464361.5422331788</v>
      </c>
    </row>
    <row r="65" spans="1:16" s="68" customFormat="1" x14ac:dyDescent="0.15">
      <c r="A65">
        <f t="shared" si="1"/>
        <v>64</v>
      </c>
      <c r="B65" s="68">
        <v>495518.94015539478</v>
      </c>
      <c r="C65" s="68">
        <v>507781.65514381934</v>
      </c>
      <c r="D65" s="68">
        <v>505776.94551012357</v>
      </c>
      <c r="E65" s="68">
        <v>502681.08347765822</v>
      </c>
      <c r="F65" s="68">
        <v>491342.35385440139</v>
      </c>
      <c r="G65" s="68">
        <v>501347.27814731648</v>
      </c>
      <c r="H65" s="68">
        <v>486396.49303733715</v>
      </c>
      <c r="I65" s="68">
        <v>501503.65398217307</v>
      </c>
      <c r="J65" s="68">
        <v>498375.97015651281</v>
      </c>
      <c r="K65" s="68">
        <v>496441.37688410946</v>
      </c>
      <c r="L65" s="68">
        <v>485390.33863316209</v>
      </c>
      <c r="M65" s="68">
        <v>482223.75435282354</v>
      </c>
      <c r="N65" s="68">
        <v>480491.08968838793</v>
      </c>
      <c r="O65" s="68">
        <v>492170.2659698223</v>
      </c>
      <c r="P65" s="68">
        <v>476359.04649323894</v>
      </c>
    </row>
    <row r="66" spans="1:16" s="68" customFormat="1" x14ac:dyDescent="0.15">
      <c r="A66">
        <f t="shared" si="1"/>
        <v>65</v>
      </c>
      <c r="B66" s="68">
        <v>507629.83994600165</v>
      </c>
      <c r="C66" s="68">
        <v>519750.26528915903</v>
      </c>
      <c r="D66" s="68">
        <v>517804.98001520138</v>
      </c>
      <c r="E66" s="68">
        <v>514651.58223299566</v>
      </c>
      <c r="F66" s="68">
        <v>503444.93058246258</v>
      </c>
      <c r="G66" s="68">
        <v>501683.00214188441</v>
      </c>
      <c r="H66" s="68">
        <v>498485.75972404197</v>
      </c>
      <c r="I66" s="68">
        <v>513532.97308774036</v>
      </c>
      <c r="J66" s="68">
        <v>510345.81410941819</v>
      </c>
      <c r="K66" s="68">
        <v>508468.65149676148</v>
      </c>
      <c r="L66" s="68">
        <v>497532.36964899127</v>
      </c>
      <c r="M66" s="68">
        <v>494299.76713652187</v>
      </c>
      <c r="N66" s="68">
        <v>492616.3906831292</v>
      </c>
      <c r="O66" s="68">
        <v>504193.66107746598</v>
      </c>
      <c r="P66" s="68">
        <v>488468.33156574756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WL No Intervention</vt:lpstr>
      <vt:lpstr>WL Premium No Intervention</vt:lpstr>
      <vt:lpstr>VBA Code 6</vt:lpstr>
      <vt:lpstr>VLRWL Intervention</vt:lpstr>
      <vt:lpstr>VLRWL Premium Intervention</vt:lpstr>
      <vt:lpstr>VBA Code 7</vt:lpstr>
      <vt:lpstr>LRWL Intervention</vt:lpstr>
      <vt:lpstr>LRWL Premium Intervention</vt:lpstr>
      <vt:lpstr>VBA Code 8</vt:lpstr>
      <vt:lpstr>MRWL Intervention</vt:lpstr>
      <vt:lpstr>MRWL Premium Intervention</vt:lpstr>
      <vt:lpstr>HRWL Intervention</vt:lpstr>
      <vt:lpstr>HRWL Premium Intervention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Catherine Xie</dc:creator>
  <cp:keywords/>
  <dc:description/>
  <cp:lastModifiedBy>Nicholas Wong</cp:lastModifiedBy>
  <cp:revision/>
  <dcterms:created xsi:type="dcterms:W3CDTF">2024-03-20T00:16:54Z</dcterms:created>
  <dcterms:modified xsi:type="dcterms:W3CDTF">2024-03-22T01:21:53Z</dcterms:modified>
  <cp:category/>
  <cp:contentStatus/>
</cp:coreProperties>
</file>